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filterPrivacy="1" defaultThemeVersion="124226"/>
  <xr:revisionPtr revIDLastSave="0" documentId="13_ncr:1_{9891EC5C-96B8-42CA-BA2E-924465E71BD8}" xr6:coauthVersionLast="47" xr6:coauthVersionMax="47" xr10:uidLastSave="{00000000-0000-0000-0000-000000000000}"/>
  <bookViews>
    <workbookView xWindow="-120" yWindow="-120" windowWidth="29040" windowHeight="15720" tabRatio="800" activeTab="1" xr2:uid="{00000000-000D-0000-FFFF-FFFF00000000}"/>
  </bookViews>
  <sheets>
    <sheet name="SINAPI" sheetId="11" r:id="rId1"/>
    <sheet name="Orçamento" sheetId="1" r:id="rId2"/>
    <sheet name="CURVA ABC" sheetId="13" r:id="rId3"/>
    <sheet name="Composições Principais" sheetId="2" r:id="rId4"/>
    <sheet name="Cotações" sheetId="9" r:id="rId5"/>
    <sheet name="Cronograma" sheetId="10" r:id="rId6"/>
    <sheet name="BDI" sheetId="4" r:id="rId7"/>
    <sheet name="LES" sheetId="7"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0">#REF!</definedName>
    <definedName name="\D">#REF!</definedName>
    <definedName name="\k">#REF!</definedName>
    <definedName name="\M">#REF!</definedName>
    <definedName name="\q">[1]Fechamento!#REF!</definedName>
    <definedName name="\R">#REF!</definedName>
    <definedName name="\T">#REF!</definedName>
    <definedName name="\z">#REF!</definedName>
    <definedName name="__000">#REF!</definedName>
    <definedName name="__BDI1">#REF!</definedName>
    <definedName name="__BUD1">#REF!</definedName>
    <definedName name="__BUD2">#REF!</definedName>
    <definedName name="__BUD3">#REF!</definedName>
    <definedName name="__BUD4">#REF!</definedName>
    <definedName name="__BUD5">#REF!</definedName>
    <definedName name="__BUD6">#REF!</definedName>
    <definedName name="__BUD7">#REF!</definedName>
    <definedName name="__BUD8">#REF!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DIA1">#REF!</definedName>
    <definedName name="__DIA2">#REF!</definedName>
    <definedName name="__DIA3">#REF!</definedName>
    <definedName name="__DIA4">#REF!</definedName>
    <definedName name="__DIA5">#REF!</definedName>
    <definedName name="__DIA6">#REF!</definedName>
    <definedName name="__DIA7">#REF!</definedName>
    <definedName name="__DIA8">#REF!</definedName>
    <definedName name="__LAB1">#REF!</definedName>
    <definedName name="__LAB2">#REF!</definedName>
    <definedName name="__LAB3">#REF!</definedName>
    <definedName name="__PAR1">#REF!</definedName>
    <definedName name="__PAR2">#REF!</definedName>
    <definedName name="__PAR3">#REF!</definedName>
    <definedName name="__PAR4">#REF!</definedName>
    <definedName name="__PRU2006">#REF!</definedName>
    <definedName name="__RBC2006">#REF!</definedName>
    <definedName name="_0">'[2]2002CB'!$A$1:$Q$65</definedName>
    <definedName name="_0_1">NA()</definedName>
    <definedName name="_1">#REF!</definedName>
    <definedName name="_1DescProd">#REF!</definedName>
    <definedName name="_2">#REF!</definedName>
    <definedName name="_2Aplicação">#REF!</definedName>
    <definedName name="_3NCarItem">#REF!</definedName>
    <definedName name="_4NDescGen">#REF!</definedName>
    <definedName name="_5NCódBusca">#REF!</definedName>
    <definedName name="_BUD1">#REF!</definedName>
    <definedName name="_BUD2">#REF!</definedName>
    <definedName name="_BUD3">#REF!</definedName>
    <definedName name="_BUD4">#REF!</definedName>
    <definedName name="_BUD5">#REF!</definedName>
    <definedName name="_BUD6">#REF!</definedName>
    <definedName name="_BUD7">#REF!</definedName>
    <definedName name="_BUD8">#REF!</definedName>
    <definedName name="_D">NA()</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escGenérica">#REF!</definedName>
    <definedName name="_DIA1">#REF!</definedName>
    <definedName name="_DIA2">#REF!</definedName>
    <definedName name="_DIA3">#REF!</definedName>
    <definedName name="_DIA4">#REF!</definedName>
    <definedName name="_DIA5">#REF!</definedName>
    <definedName name="_DIA6">#REF!</definedName>
    <definedName name="_DIA7">#REF!</definedName>
    <definedName name="_DIA8">#REF!</definedName>
    <definedName name="_xlnm._FilterDatabase" localSheetId="2" hidden="1">'CURVA ABC'!$A$13:$H$13</definedName>
    <definedName name="_k">NA()</definedName>
    <definedName name="_Key1" hidden="1">[3]A!#REF!</definedName>
    <definedName name="_Key2" hidden="1">[3]A!#REF!</definedName>
    <definedName name="_LAB1">#REF!</definedName>
    <definedName name="_LAB2">#REF!</definedName>
    <definedName name="_LAB3">#REF!</definedName>
    <definedName name="_M">NA()</definedName>
    <definedName name="_N2Aplicação">#REF!</definedName>
    <definedName name="_Order1" hidden="1">255</definedName>
    <definedName name="_Order2" hidden="1">255</definedName>
    <definedName name="_PAR1">#REF!</definedName>
    <definedName name="_PAR2">#REF!</definedName>
    <definedName name="_PAR3">#REF!</definedName>
    <definedName name="_PAR4">#REF!</definedName>
    <definedName name="_PRU2006">#REF!</definedName>
    <definedName name="_q">NA()</definedName>
    <definedName name="_R">NA()</definedName>
    <definedName name="_RBC2006">#REF!</definedName>
    <definedName name="_Regression_Int">1</definedName>
    <definedName name="_T">NA()</definedName>
    <definedName name="_TABELAPRU">#REF!</definedName>
    <definedName name="_ValorSaídaSelecionada">#REF!</definedName>
    <definedName name="_z">NA()</definedName>
    <definedName name="AA">#REF!</definedName>
    <definedName name="AAA" localSheetId="5" hidden="1">{#N/A,#N/A,FALSE,"SYSOC";#N/A,#N/A,FALSE,"RESU-GESTION";#N/A,#N/A,FALSE,"EVOL-MNA";#N/A,#N/A,FALSE,"VTAS-ANALI";#N/A,#N/A,FALSE,"ANALI-GSFIJOS";#N/A,#N/A,FALSE,"DETA-RUBROS";#N/A,#N/A,FALSE,"ANALI-CNF";#N/A,#N/A,FALSE,"BILAN";#N/A,#N/A,FALSE,"TAB_FIN";#N/A,#N/A,FALSE,"IND_ECO"}</definedName>
    <definedName name="AAA" hidden="1">{#N/A,#N/A,FALSE,"SYSOC";#N/A,#N/A,FALSE,"RESU-GESTION";#N/A,#N/A,FALSE,"EVOL-MNA";#N/A,#N/A,FALSE,"VTAS-ANALI";#N/A,#N/A,FALSE,"ANALI-GSFIJOS";#N/A,#N/A,FALSE,"DETA-RUBROS";#N/A,#N/A,FALSE,"ANALI-CNF";#N/A,#N/A,FALSE,"BILAN";#N/A,#N/A,FALSE,"TAB_FIN";#N/A,#N/A,FALSE,"IND_ECO"}</definedName>
    <definedName name="abastecimento">#REF!</definedName>
    <definedName name="ABRIL">#REF!</definedName>
    <definedName name="acabamento">#REF!</definedName>
    <definedName name="ACTU_1995">#REF!</definedName>
    <definedName name="ACUM">#REF!</definedName>
    <definedName name="ACUM1">#REF!</definedName>
    <definedName name="ACUM2">#REF!</definedName>
    <definedName name="ACUM3">#REF!</definedName>
    <definedName name="ACUM4">#REF!</definedName>
    <definedName name="ACUM5">#REF!</definedName>
    <definedName name="ACUM6">#REF!</definedName>
    <definedName name="ACUM7">#REF!</definedName>
    <definedName name="ACUM8">#REF!</definedName>
    <definedName name="Ad_EN">'[4]Precios por Administración'!#REF!</definedName>
    <definedName name="ADM">#REF!</definedName>
    <definedName name="admbarramansa">#REF!</definedName>
    <definedName name="ads">#REF!</definedName>
    <definedName name="AGOSTO">#REF!</definedName>
    <definedName name="almoxarifado">#REF!</definedName>
    <definedName name="aout">#REF!</definedName>
    <definedName name="AREA">#REF!</definedName>
    <definedName name="_xlnm.Extract">#REF!</definedName>
    <definedName name="_xlnm.Print_Area" localSheetId="6">BDI!$A$1:$F$109</definedName>
    <definedName name="_xlnm.Print_Area" localSheetId="3">'Composições Principais'!$A$1:$Q$1728</definedName>
    <definedName name="_xlnm.Print_Area" localSheetId="4">Cotações!$A$1:$G$128</definedName>
    <definedName name="_xlnm.Print_Area" localSheetId="5">Cronograma!$A$10:$Q$73</definedName>
    <definedName name="_xlnm.Print_Area" localSheetId="2">'CURVA ABC'!$A$1:$J$373</definedName>
    <definedName name="_xlnm.Print_Area" localSheetId="7">LES!$A$1:$C$54</definedName>
    <definedName name="_xlnm.Print_Area" localSheetId="1">Orçamento!$A$1:$J$511</definedName>
    <definedName name="_xlnm.Print_Area">#REF!</definedName>
    <definedName name="Área_de_impressão1">#REF!</definedName>
    <definedName name="Área_de_impressão2">#REF!</definedName>
    <definedName name="Área_impressão_IM">#REF!</definedName>
    <definedName name="AREA1">#REF!</definedName>
    <definedName name="area2">'[5]RBE ACT mi'!#REF!</definedName>
    <definedName name="AREA3">#REF!</definedName>
    <definedName name="AREA4">#REF!</definedName>
    <definedName name="AREA5">#REF!</definedName>
    <definedName name="AREA6">#REF!</definedName>
    <definedName name="AREA7">#REF!</definedName>
    <definedName name="AREA8">#REF!</definedName>
    <definedName name="AREA94">'[5]RBE ACT mi'!#REF!</definedName>
    <definedName name="AREA95">#REF!</definedName>
    <definedName name="Arquivo">[6]Capa!#REF!</definedName>
    <definedName name="ARREMATES">#REF!</definedName>
    <definedName name="ARREMATES__SOLEIRAS__PEITORIS_E_CHAPIM">#REF!</definedName>
    <definedName name="ARREMATES__SOLEIRAS__PEITORIS_E_CHAPIM_10">[7]REVESTI!#REF!</definedName>
    <definedName name="ARREMATES__SOLEIRAS__PEITORIS_E_CHAPIM_6">[8]REVESTI!#REF!</definedName>
    <definedName name="ARREMATES__SOLEIRAS__PEITORIS_E_CHAPIM_8">[7]REVESTI!#REF!</definedName>
    <definedName name="ARREMATES__SOLEIRAS__PEITORIS_E_CHAPIM_9">[7]REVESTI!#REF!</definedName>
    <definedName name="asdq">#REF!</definedName>
    <definedName name="aterro">#REF!</definedName>
    <definedName name="avril">#REF!</definedName>
    <definedName name="AWL">#REF!</definedName>
    <definedName name="balão1">"AutoForma 17"</definedName>
    <definedName name="Banco_dados_IM">#REF!</definedName>
    <definedName name="_xlnm.Database" localSheetId="7">#REF!</definedName>
    <definedName name="_xlnm.Database">#REF!</definedName>
    <definedName name="BANCO1">#REF!</definedName>
    <definedName name="BANCO2">#REF!</definedName>
    <definedName name="BANCO3">#REF!</definedName>
    <definedName name="BANCO4">#REF!</definedName>
    <definedName name="BAREA">#REF!</definedName>
    <definedName name="BAREA1">#REF!</definedName>
    <definedName name="BAREA2">#REF!</definedName>
    <definedName name="BAREA3">#REF!</definedName>
    <definedName name="BAREA4">#REF!</definedName>
    <definedName name="BAREA5">#REF!</definedName>
    <definedName name="BAREA6">#REF!</definedName>
    <definedName name="BAREA7">#REF!</definedName>
    <definedName name="BAREA8">#REF!</definedName>
    <definedName name="BARRAMANSA">#REF!</definedName>
    <definedName name="BaseDeCálculo">#REF!</definedName>
    <definedName name="BBB" localSheetId="5" hidden="1">{#N/A,#N/A,FALSE,"SYSOC";#N/A,#N/A,FALSE,"RESU-GESTION";#N/A,#N/A,FALSE,"EVOL-MNA";#N/A,#N/A,FALSE,"VTAS-ANALI";#N/A,#N/A,FALSE,"ANALI-GSFIJOS";#N/A,#N/A,FALSE,"DETA-RUBROS";#N/A,#N/A,FALSE,"ANALI-CNF";#N/A,#N/A,FALSE,"BILAN";#N/A,#N/A,FALSE,"TAB_FIN";#N/A,#N/A,FALSE,"IND_ECO"}</definedName>
    <definedName name="BBB" hidden="1">{#N/A,#N/A,FALSE,"SYSOC";#N/A,#N/A,FALSE,"RESU-GESTION";#N/A,#N/A,FALSE,"EVOL-MNA";#N/A,#N/A,FALSE,"VTAS-ANALI";#N/A,#N/A,FALSE,"ANALI-GSFIJOS";#N/A,#N/A,FALSE,"DETA-RUBROS";#N/A,#N/A,FALSE,"ANALI-CNF";#N/A,#N/A,FALSE,"BILAN";#N/A,#N/A,FALSE,"TAB_FIN";#N/A,#N/A,FALSE,"IND_ECO"}</definedName>
    <definedName name="BCUM">#REF!</definedName>
    <definedName name="BCUM1">#REF!</definedName>
    <definedName name="BCUM2">#REF!</definedName>
    <definedName name="BCUM3">#REF!</definedName>
    <definedName name="BCUM4">#REF!</definedName>
    <definedName name="BCUM5">#REF!</definedName>
    <definedName name="BCUM6">#REF!</definedName>
    <definedName name="BCUM7">#REF!</definedName>
    <definedName name="BCUM8">#REF!</definedName>
    <definedName name="BDI">#REF!</definedName>
    <definedName name="BDI_Material">#REF!</definedName>
    <definedName name="BDI_MdO">#REF!</definedName>
    <definedName name="bdsf">#REF!</definedName>
    <definedName name="biarea">#REF!</definedName>
    <definedName name="bloco">#REF!</definedName>
    <definedName name="BRASILIT__Consolidado">#REF!</definedName>
    <definedName name="bsgf">#REF!</definedName>
    <definedName name="BUD">#REF!</definedName>
    <definedName name="budget99">#REF!</definedName>
    <definedName name="BuiltIn_Print_Area">#REF!</definedName>
    <definedName name="BuiltIn_Print_Area___0">#REF!</definedName>
    <definedName name="BuiltIn_Print_Area___0___0">#REF!</definedName>
    <definedName name="BuiltIn_Print_Area___0___0___0">#REF!</definedName>
    <definedName name="BuiltIn_Print_Area___0___1">#REF!</definedName>
    <definedName name="BuiltIn_Print_Area___0___1___0">#REF!</definedName>
    <definedName name="BuiltIn_Print_Area___0___1___0___0">#REF!</definedName>
    <definedName name="BuiltIn_Print_Area___0___1___0___0___0">#REF!</definedName>
    <definedName name="BuiltIn_Print_Area___0___1___0___0___0___0">#REF!</definedName>
    <definedName name="BuiltIn_Print_Area___0___1___0___0___0___0___0">#REF!</definedName>
    <definedName name="BuiltIn_Print_Area___0___1___0___0___0___0___0___0">#REF!</definedName>
    <definedName name="BuiltIn_Print_Area___0___1___0___0___0___0___0___0___0">#REF!</definedName>
    <definedName name="BuiltIn_Print_Area___0___1___0___0___0___0___0___0___0___0">#REF!</definedName>
    <definedName name="BuiltIn_Print_Area___0___4">#REF!</definedName>
    <definedName name="BuiltIn_Print_Area___0___5">#REF!</definedName>
    <definedName name="BuiltIn_Print_Area___0___5___0">#REF!</definedName>
    <definedName name="BuiltIn_Print_Area___0___6">#REF!</definedName>
    <definedName name="BuiltIn_Print_Area___0___6___0">#REF!</definedName>
    <definedName name="BuiltIn_Print_Area___0___7">#REF!</definedName>
    <definedName name="BuiltIn_Print_Area___0___7___0">#REF!</definedName>
    <definedName name="BuiltIn_Print_Area___0___8">#REF!</definedName>
    <definedName name="BuiltIn_Print_Titles">#REF!</definedName>
    <definedName name="BuiltIn_Print_Titles___0">#REF!</definedName>
    <definedName name="BuiltIn_Print_Titles___0___0">#REF!</definedName>
    <definedName name="BuiltIn_Print_Titles___0___0___0">#REF!</definedName>
    <definedName name="BuiltIn_Print_Titles___0___5">#REF!</definedName>
    <definedName name="BuiltIn_Print_Titles___0___6">#REF!</definedName>
    <definedName name="BuiltIn_Print_Titles___0___7">#REF!</definedName>
    <definedName name="BuiltIn_Print_Titles___0___8">#REF!</definedName>
    <definedName name="BuiltIn_Print_Titles___4___4">#REF!</definedName>
    <definedName name="BuiltIn_Print_Titles___5___5">#REF!</definedName>
    <definedName name="BuiltIn_Print_Titles___5___5___0">#REF!</definedName>
    <definedName name="BuiltIn_Print_Titles___6___6">#REF!</definedName>
    <definedName name="BuiltIn_Print_Titles___6___6___0">#REF!</definedName>
    <definedName name="BuiltIn_Print_Titles___7___7">#REF!</definedName>
    <definedName name="BVR">#REF!</definedName>
    <definedName name="Cadista_SABESP">#REF!</definedName>
    <definedName name="CAETE">#REF!</definedName>
    <definedName name="CAPA_GRUPO_E">#REF!</definedName>
    <definedName name="capina">#REF!</definedName>
    <definedName name="CargaInterface">#REF!</definedName>
    <definedName name="cargapesomorto">#REF!</definedName>
    <definedName name="cargaprodutos">#REF!</definedName>
    <definedName name="CargaPRUInterface">#REF!</definedName>
    <definedName name="cargasap">[9]Plan2!#REF!</definedName>
    <definedName name="CargaVNDMéd2007">#REF!</definedName>
    <definedName name="Cargo">#REF!</definedName>
    <definedName name="CBUD">#REF!</definedName>
    <definedName name="ccc">[10]Consolidado!#REF!</definedName>
    <definedName name="CD">#REF!</definedName>
    <definedName name="Celular">#REF!</definedName>
    <definedName name="ChecaMilharesCentenas">#REF!</definedName>
    <definedName name="ChecaMilhõesMilharesCentenas">#REF!</definedName>
    <definedName name="ChecaTuboFlangeado">#REF!</definedName>
    <definedName name="chee">#REF!</definedName>
    <definedName name="CI">#REF!</definedName>
    <definedName name="cif">#REF!</definedName>
    <definedName name="cliente">#REF!</definedName>
    <definedName name="CO">#REF!</definedName>
    <definedName name="COBERTURA">'[11]Vigas moldada "in loco"'!#REF!</definedName>
    <definedName name="COBERTURA_CASA_DE_MÁQUINAS">#REF!</definedName>
    <definedName name="COBERTURA_CASA_DE_MÁQUINAS_4">#REF!</definedName>
    <definedName name="CódigoBusca">#REF!</definedName>
    <definedName name="CODIGOSAP">#REF!</definedName>
    <definedName name="cofins">#REF!</definedName>
    <definedName name="COMERCIAL">#REF!</definedName>
    <definedName name="COMISSÃO">#REF!</definedName>
    <definedName name="Composição" localSheetId="7">#REF!</definedName>
    <definedName name="Composição">#REF!</definedName>
    <definedName name="COMPRIMENTOTUBOCL">[9]Plan2!#REF!</definedName>
    <definedName name="Con">[12]Itaúna!$B$1:$B$2372</definedName>
    <definedName name="CondiçãoMetragem">#REF!</definedName>
    <definedName name="conj">#REF!</definedName>
    <definedName name="contabilidade">#REF!</definedName>
    <definedName name="corte">#REF!</definedName>
    <definedName name="CORTINA">'[11]Vigas moldada "in loco"'!#REF!</definedName>
    <definedName name="CRBE">#REF!</definedName>
    <definedName name="_xlnm.Criteria" localSheetId="7">#REF!</definedName>
    <definedName name="_xlnm.Criteria">#REF!</definedName>
    <definedName name="cro">#REF!</definedName>
    <definedName name="Custo_Direto_de_Obras_Civis_e_Instalações_...........................................">#REF!</definedName>
    <definedName name="Custo_Direto_de_Obras_Civis_e_Instalações____________________________________________">NA()</definedName>
    <definedName name="Custo_Material">#REF!</definedName>
    <definedName name="Custo_MdO">#REF!</definedName>
    <definedName name="D">#REF!</definedName>
    <definedName name="da">[13]kubus!$C$1:$H$65536</definedName>
    <definedName name="Data">#REF!</definedName>
    <definedName name="dataabertura">#REF!</definedName>
    <definedName name="delegacao">#REF!</definedName>
    <definedName name="DELEGAÇÃO">#REF!</definedName>
    <definedName name="DEM">'[14]B01-Soc'!#REF!</definedName>
    <definedName name="DEPÓSITO">#REF!</definedName>
    <definedName name="DescBilhões">#REF!</definedName>
    <definedName name="DescCentavos">#REF!</definedName>
    <definedName name="DescCentenas">#REF!</definedName>
    <definedName name="descespecial">#REF!</definedName>
    <definedName name="descespecial2">#REF!</definedName>
    <definedName name="DescFinal">#REF!</definedName>
    <definedName name="DescMaiuscula">#REF!</definedName>
    <definedName name="DescMilhares">#REF!</definedName>
    <definedName name="DescMilhões">#REF!</definedName>
    <definedName name="Desconto">#REF!</definedName>
    <definedName name="Desconto_META">#REF!</definedName>
    <definedName name="DescResCGord">#REF!</definedName>
    <definedName name="DescResSGord">#REF!</definedName>
    <definedName name="DescResTxDesc">#REF!</definedName>
    <definedName name="DescResultante">#REF!</definedName>
    <definedName name="Descricao">[15]Parâmetros!$D$13</definedName>
    <definedName name="descriçãofinal">#REF!</definedName>
    <definedName name="desmat">#REF!</definedName>
    <definedName name="DEZEMBRO">#REF!</definedName>
    <definedName name="DIA">#REF!</definedName>
    <definedName name="dia3estac">#REF!</definedName>
    <definedName name="diaestaca">#REF!</definedName>
    <definedName name="diambase">#REF!</definedName>
    <definedName name="dircomercial">#REF!</definedName>
    <definedName name="DiretórioAprovação">[9]FinalizarProp!#REF!</definedName>
    <definedName name="dirfinanc">#REF!</definedName>
    <definedName name="dirgeral">#REF!</definedName>
    <definedName name="dirindustrial">#REF!</definedName>
    <definedName name="Divers">'[16]#REF'!$A$2:$Q$64</definedName>
    <definedName name="DNTubo">#REF!</definedName>
    <definedName name="DOCAS">#REF!</definedName>
    <definedName name="DOLAR">#REF!</definedName>
    <definedName name="E">#REF!</definedName>
    <definedName name="email">#REF!</definedName>
    <definedName name="escritorioRio">#REF!</definedName>
    <definedName name="Est">'[9]Digitação de Propostas'!#REF!</definedName>
    <definedName name="estaca">#REF!</definedName>
    <definedName name="estaca3">#REF!</definedName>
    <definedName name="ESTACIONAMENTO">#REF!</definedName>
    <definedName name="EstatVndUnidMedTPB">'[9]Sumário Sub-Atividades'!#REF!</definedName>
    <definedName name="EstatVndUnidNegTPB">'[9]Sumário Sub-Atividades'!#REF!</definedName>
    <definedName name="ESTRUTURA">#REF!</definedName>
    <definedName name="ESTRUTURA1">#REF!</definedName>
    <definedName name="EURO">#REF!</definedName>
    <definedName name="EVOLUTION_DES_ROI" localSheetId="5" hidden="1">{#N/A,#N/A,FALSE,"SYSOC";#N/A,#N/A,FALSE,"RESU-GESTION";#N/A,#N/A,FALSE,"EVOL-MNA";#N/A,#N/A,FALSE,"VTAS-ANALI";#N/A,#N/A,FALSE,"ANALI-GSFIJOS";#N/A,#N/A,FALSE,"DETA-RUBROS";#N/A,#N/A,FALSE,"ANALI-CNF";#N/A,#N/A,FALSE,"BILAN";#N/A,#N/A,FALSE,"TAB_FIN";#N/A,#N/A,FALSE,"IND_ECO"}</definedName>
    <definedName name="EVOLUTION_DES_ROI" hidden="1">{#N/A,#N/A,FALSE,"SYSOC";#N/A,#N/A,FALSE,"RESU-GESTION";#N/A,#N/A,FALSE,"EVOL-MNA";#N/A,#N/A,FALSE,"VTAS-ANALI";#N/A,#N/A,FALSE,"ANALI-GSFIJOS";#N/A,#N/A,FALSE,"DETA-RUBROS";#N/A,#N/A,FALSE,"ANALI-CNF";#N/A,#N/A,FALSE,"BILAN";#N/A,#N/A,FALSE,"TAB_FIN";#N/A,#N/A,FALSE,"IND_ECO"}</definedName>
    <definedName name="Excel_BuiltIn__FilterDatabase_1">#REF!</definedName>
    <definedName name="Excel_BuiltIn__FilterDatabase_1_1">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3">#REF!</definedName>
    <definedName name="Excel_BuiltIn__FilterDatabase_4">#REF!</definedName>
    <definedName name="Excel_BuiltIn__FilterDatabase_5">#REF!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Database">#REF!</definedName>
    <definedName name="Excel_BuiltIn_Database_2">#REF!</definedName>
    <definedName name="Excel_BuiltIn_Extract">NA()</definedName>
    <definedName name="Excel_BuiltIn_Print_Area">NA()</definedName>
    <definedName name="Excel_BuiltIn_Print_Area_1_1">#REF!</definedName>
    <definedName name="Excel_BuiltIn_Print_Area_11">#REF!</definedName>
    <definedName name="Excel_BuiltIn_Print_Area_13">#REF!</definedName>
    <definedName name="Excel_BuiltIn_Print_Area_14">#REF!</definedName>
    <definedName name="Excel_BuiltIn_Print_Area_15">#REF!</definedName>
    <definedName name="Excel_BuiltIn_Print_Area_16">#REF!</definedName>
    <definedName name="Excel_BuiltIn_Print_Area_17">#REF!</definedName>
    <definedName name="Excel_BuiltIn_Print_Area_18">#REF!</definedName>
    <definedName name="Excel_BuiltIn_Print_Area_2">"$#REF!.$A$8:$D$82"</definedName>
    <definedName name="Excel_BuiltIn_Print_Area_2_1_1">"$#REF!.$A$7:$J$73"</definedName>
    <definedName name="Excel_BuiltIn_Print_Area_3">"$#REF!.$A$8:$D$76"</definedName>
    <definedName name="Excel_BuiltIn_Print_Area_3_1">"$#REF!.$A$7:$K$92"</definedName>
    <definedName name="Excel_BuiltIn_Print_Area_3_1_1">"$#REF!.$A$7:$K$91"</definedName>
    <definedName name="Excel_BuiltIn_Print_Area_4">#REF!</definedName>
    <definedName name="Excel_BuiltIn_Print_Area_4_1">#REF!</definedName>
    <definedName name="Excel_BuiltIn_Print_Area_5">#REF!</definedName>
    <definedName name="Excel_BuiltIn_Print_Area_5_1">#REF!</definedName>
    <definedName name="Excel_BuiltIn_Print_Area_6">#REF!</definedName>
    <definedName name="Excel_BuiltIn_Print_Area_6_1">#REF!</definedName>
    <definedName name="Excel_BuiltIn_Print_Area_7">#REF!</definedName>
    <definedName name="Excel_BuiltIn_Print_Area_7_1">#REF!</definedName>
    <definedName name="Excel_BuiltIn_Print_Area_8">([17]EMERGÊNCIA!$A$1:$N$213,[17]EMERGÊNCIA!$A$214:$N$290)</definedName>
    <definedName name="Excel_BuiltIn_Print_Area_8_1">([17]EMERGÊNCIA!$A$1:$N$213,[17]EMERGÊNCIA!$A$214:$N$290)</definedName>
    <definedName name="Excel_BuiltIn_Print_Area_9">#REF!</definedName>
    <definedName name="Excel_BuiltIn_Print_Titles">NA()</definedName>
    <definedName name="Excel_BuiltIn_Print_Titles_1">#REF!</definedName>
    <definedName name="Excel_BuiltIn_Print_Titles_11">#REF!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3">#REF!</definedName>
    <definedName name="Excel_BuiltIn_Print_Titles_3_1">"$#REF!.$A$7:$IV$15"</definedName>
    <definedName name="Excel_BuiltIn_Print_Titles_4">#REF!</definedName>
    <definedName name="Excel_BuiltIn_Print_Titles_5">[18]ALUMÍNIO!$A$1:$G$65536,[18]ALUMÍNIO!$A$1:$IV$5</definedName>
    <definedName name="Excel_BuiltIn_Print_Titles_5_1">#REF!</definedName>
    <definedName name="Excel_BuiltIn_Print_Titles_6">#REF!</definedName>
    <definedName name="Excel_BuiltIn_Print_Titles_6_1">#REF!</definedName>
    <definedName name="Excel_BuiltIn_Print_Titles_7">#REF!</definedName>
    <definedName name="Excel_BuiltIn_Print_Titles_9">#REF!</definedName>
    <definedName name="Excel_BuiltIn_Recorder">NA()</definedName>
    <definedName name="Exec01">'[19]M E D I Ç Ã O 8_vf'!$V$7:$V$1112</definedName>
    <definedName name="Exec02">'[19]M E D I Ç Ã O 8_vf'!$X$7:$X$1112</definedName>
    <definedName name="Exec03">'[19]M E D I Ç Ã O 8_vf'!$Z$7:$Z$1112</definedName>
    <definedName name="Exec04">'[19]M E D I Ç Ã O 8_vf'!$AB$7:$AB$1112</definedName>
    <definedName name="Exec05">'[19]M E D I Ç Ã O 8_vf'!$AD$7:$AD$1112</definedName>
    <definedName name="Exec06">'[19]M E D I Ç Ã O 8_vf'!$AF$7:$AF$1112</definedName>
    <definedName name="Exec07">'[19]M E D I Ç Ã O 8_vf'!$AH$7:$AH$1112</definedName>
    <definedName name="Exec08">'[19]M E D I Ç Ã O 8_vf'!$AJ$7:$AJ$1112</definedName>
    <definedName name="Exec09">'[19]M E D I Ç Ã O 8_vf'!$AL$7:$AL$1112</definedName>
    <definedName name="Exec10">'[19]M E D I Ç Ã O 8_vf'!$AN$7:$AN$1112</definedName>
    <definedName name="Exec11">'[19]M E D I Ç Ã O 8_vf'!$AP$7:$AP$1112</definedName>
    <definedName name="Exec12">'[19]M E D I Ç Ã O 8_vf'!$AR$7:$AR$1112</definedName>
    <definedName name="Exec13">'[19]M E D I Ç Ã O 8_vf'!$AT$7:$AT$1112</definedName>
    <definedName name="Exec14">'[19]M E D I Ç Ã O 8_vf'!$AV$7:$AV$1112</definedName>
    <definedName name="Exec15">'[19]M E D I Ç Ã O 8_vf'!$AX$7:$AX$1112</definedName>
    <definedName name="Exec16">'[19]M E D I Ç Ã O 8_vf'!$AZ$7:$AZ$1112</definedName>
    <definedName name="Exec17">'[19]M E D I Ç Ã O 8_vf'!$BB$7:$BB$1112</definedName>
    <definedName name="Exec18">'[19]M E D I Ç Ã O 8_vf'!$BD$7:$BD$1112</definedName>
    <definedName name="Exec19">'[19]M E D I Ç Ã O 8_vf'!$BF$7:$BF$1112</definedName>
    <definedName name="Exec20">'[19]M E D I Ç Ã O 8_vf'!$BH$7:$BH$1112</definedName>
    <definedName name="Exec21">'[19]M E D I Ç Ã O 8_vf'!$BJ$7:$BJ$1112</definedName>
    <definedName name="Exec22">'[19]M E D I Ç Ã O 8_vf'!$BL$7:$BL$1112</definedName>
    <definedName name="Exec23">'[19]M E D I Ç Ã O 8_vf'!$BN$7:$BN$1112</definedName>
    <definedName name="Exec24">'[19]M E D I Ç Ã O 8_vf'!$BP$7:$BP$1112</definedName>
    <definedName name="exportaçao">#REF!</definedName>
    <definedName name="FACHADA">#REF!</definedName>
    <definedName name="FACHADA_4">#REF!</definedName>
    <definedName name="FatorFrete">#REF!</definedName>
    <definedName name="FatorFrete1">#REF!</definedName>
    <definedName name="FatorImpostos">#REF!</definedName>
    <definedName name="Fatu_Total">'[19]M E D I Ç Ã O 8_vf'!$R$7:$R$1112</definedName>
    <definedName name="Fatu01">'[19]M E D I Ç Ã O 8_vf'!$W$7:$W$1112</definedName>
    <definedName name="Fatu02">'[19]M E D I Ç Ã O 8_vf'!$Y$7:$Y$1112</definedName>
    <definedName name="Fatu03">'[19]M E D I Ç Ã O 8_vf'!$AA$7:$AA$1112</definedName>
    <definedName name="Fatu04">'[19]M E D I Ç Ã O 8_vf'!$AC$7:$AC$1112</definedName>
    <definedName name="Fatu05">'[19]M E D I Ç Ã O 8_vf'!$AE$7:$AE$1112</definedName>
    <definedName name="Fatu06">'[19]M E D I Ç Ã O 8_vf'!$AG$7:$AG$1112</definedName>
    <definedName name="Fatu07">'[19]M E D I Ç Ã O 8_vf'!$AI$7:$AI$1112</definedName>
    <definedName name="Fatu08">'[19]M E D I Ç Ã O 8_vf'!$AK$7:$AK$1112</definedName>
    <definedName name="Fatu09">'[19]M E D I Ç Ã O 8_vf'!$AM$7:$AM$1112</definedName>
    <definedName name="Fatu10">'[19]M E D I Ç Ã O 8_vf'!$AO$7:$AO$1112</definedName>
    <definedName name="Fatu11">'[19]M E D I Ç Ã O 8_vf'!$AQ$7:$AQ$1112</definedName>
    <definedName name="Fatu12">'[19]M E D I Ç Ã O 8_vf'!$AS$7:$AS$1112</definedName>
    <definedName name="Fatu13">'[19]M E D I Ç Ã O 8_vf'!$AU$7:$AU$1112</definedName>
    <definedName name="Fatu14">'[19]M E D I Ç Ã O 8_vf'!$AW$7:$AW$1112</definedName>
    <definedName name="Fatu15">'[19]M E D I Ç Ã O 8_vf'!$AY$7:$AY$1112</definedName>
    <definedName name="Fatu16">'[19]M E D I Ç Ã O 8_vf'!$BA$7:$BA$1112</definedName>
    <definedName name="Fatu17">'[19]M E D I Ç Ã O 8_vf'!$BC$7:$BC$1112</definedName>
    <definedName name="Fatu18">'[19]M E D I Ç Ã O 8_vf'!$BE$7:$BE$1112</definedName>
    <definedName name="Fatu19">'[19]M E D I Ç Ã O 8_vf'!$BG$7:$BG$1112</definedName>
    <definedName name="Fatu20">'[19]M E D I Ç Ã O 8_vf'!$BI$7:$BI$1112</definedName>
    <definedName name="Fatu21">'[19]M E D I Ç Ã O 8_vf'!$BK$7:$BK$1112</definedName>
    <definedName name="Fatu22">'[19]M E D I Ç Ã O 8_vf'!$BM$7:$BM$1112</definedName>
    <definedName name="Fatu23">'[19]M E D I Ç Ã O 8_vf'!$BO$7:$BO$1112</definedName>
    <definedName name="Fatu24">'[19]M E D I Ç Ã O 8_vf'!$BQ$7:$BQ$1112</definedName>
    <definedName name="fax">#REF!</definedName>
    <definedName name="FEVEREIRO">#REF!</definedName>
    <definedName name="FiguraPeças2">#REF!</definedName>
    <definedName name="FiguraPeçasFinal">#REF!</definedName>
    <definedName name="filialargent">#REF!</definedName>
    <definedName name="formaenvio">#REF!</definedName>
    <definedName name="Formato_da_Loja">#REF!</definedName>
    <definedName name="FORRO">#REF!</definedName>
    <definedName name="função">#REF!</definedName>
    <definedName name="fuste">#REF!</definedName>
    <definedName name="G" localSheetId="7">#REF!</definedName>
    <definedName name="G">#REF!</definedName>
    <definedName name="GARAGEM_01">#REF!</definedName>
    <definedName name="GARAGEM_01_1">[20]TA!#REF!</definedName>
    <definedName name="GARAGEM_01_4">#REF!</definedName>
    <definedName name="GARAGEM_02">#REF!</definedName>
    <definedName name="GARAGEM_02_1">[20]TA!#REF!</definedName>
    <definedName name="GARAGEM_02_4">#REF!</definedName>
    <definedName name="gfhfgh">#REF!</definedName>
    <definedName name="gfhfgh___6">#REF!</definedName>
    <definedName name="Gomes" hidden="1">0</definedName>
    <definedName name="Gordura_BDI_Tx_Desc">#REF!</definedName>
    <definedName name="GPeças">#REF!</definedName>
    <definedName name="_xlnm.Recorder">#REF!</definedName>
    <definedName name="GrupoEstatístico">#REF!</definedName>
    <definedName name="GrupoEstatísticoFinal">#REF!</definedName>
    <definedName name="hjjhj">#REF!</definedName>
    <definedName name="hoje">#REF!</definedName>
    <definedName name="HTM">#REF!</definedName>
    <definedName name="HTN">#REF!</definedName>
    <definedName name="I">#REF!</definedName>
    <definedName name="ICMS">#REF!</definedName>
    <definedName name="ICMS_Aliq">#REF!</definedName>
    <definedName name="II">#REF!</definedName>
    <definedName name="III">#REF!</definedName>
    <definedName name="INDEXPAGTO2">#REF!</definedName>
    <definedName name="IndiceDestino">#REF!</definedName>
    <definedName name="INDMOIS">#REF!</definedName>
    <definedName name="INDRESM1">#REF!</definedName>
    <definedName name="inic_aterro">#REF!</definedName>
    <definedName name="inic_capina">#REF!</definedName>
    <definedName name="inic_corte">#REF!</definedName>
    <definedName name="inic_desmat">#REF!</definedName>
    <definedName name="inic_reaterro">#REF!</definedName>
    <definedName name="inic_reg_placa">#REF!</definedName>
    <definedName name="inic_reg_rolo">#REF!</definedName>
    <definedName name="InícioMemoCalc">#REF!</definedName>
    <definedName name="Insumos" localSheetId="7">#REF!</definedName>
    <definedName name="Insumos">#REF!</definedName>
    <definedName name="interessement">#REF!</definedName>
    <definedName name="IPI">#REF!</definedName>
    <definedName name="ipiespecial">#REF!</definedName>
    <definedName name="ir_032305">#REF!</definedName>
    <definedName name="IR_ABCE">#REF!</definedName>
    <definedName name="IR_DER_SSO">#REF!</definedName>
    <definedName name="IR_RD">#REF!</definedName>
    <definedName name="IR_SB">#REF!</definedName>
    <definedName name="IR_SIURB">#REF!</definedName>
    <definedName name="IrParaBotõesDeExclusão">#REF!</definedName>
    <definedName name="IrParaConfirmaçãoDeDados">#REF!</definedName>
    <definedName name="ISS">#REF!</definedName>
    <definedName name="ISS_Aliq">#REF!</definedName>
    <definedName name="Item">#REF!</definedName>
    <definedName name="ITEM01.01">'[21]1.SERV'!$I$15</definedName>
    <definedName name="ITEM01.02">'[21]1.SERV'!$I$30</definedName>
    <definedName name="ITEM01.04">'[21]1.SERV'!$I$51</definedName>
    <definedName name="ITEM01.10">'[21]1.SERV'!$I$73</definedName>
    <definedName name="ITEM06.04">'[21]6.ESTR.'!$I$22</definedName>
    <definedName name="ITEM07.01">'[21]07.PAR.'!$I$15</definedName>
    <definedName name="ITEM07.02">'[21]07.PAR.'!$I$36</definedName>
    <definedName name="ITEM07.04">'[21]07.PAR.'!$I$67</definedName>
    <definedName name="ITEM08.01">'[21]8.COB'!$I$18</definedName>
    <definedName name="ITEM09.01">'[21]9.ELET'!$I$25</definedName>
    <definedName name="ITEM09.02">'[21]9.ELET'!$I$48</definedName>
    <definedName name="ITEM09.03">'[21]9.ELET'!$I$73</definedName>
    <definedName name="ITEM09.04">'[21]9.ELET'!$I$94</definedName>
    <definedName name="ITEM09.07">'[21]9.ELET'!$I$117</definedName>
    <definedName name="ITEM09.08">'[21]9.ELET'!$I$141</definedName>
    <definedName name="ITEM09.09">'[21]9.ELET'!$I$165</definedName>
    <definedName name="ITEM09.10">'[21]9.ELET'!$I$188</definedName>
    <definedName name="ITEM09.11">'[21]9.ELET'!$I$211</definedName>
    <definedName name="ITEM09.117">'[21]9.ELET'!$I$1569</definedName>
    <definedName name="ITEM09.12">'[21]9.ELET'!$I$233</definedName>
    <definedName name="ITEM09.13">'[21]9.ELET'!$I$256</definedName>
    <definedName name="ITEM09.14">'[21]9.ELET'!$I$277</definedName>
    <definedName name="ITEM09.15">'[21]9.ELET'!$I$298</definedName>
    <definedName name="ITEM09.16">'[21]9.ELET'!$I$321</definedName>
    <definedName name="ITEM09.17">'[21]9.ELET'!$I$344</definedName>
    <definedName name="ITEM09.18">'[21]9.ELET'!$I$366</definedName>
    <definedName name="ITEM09.19">'[21]9.ELET'!$I$388</definedName>
    <definedName name="ITEM09.20">'[21]9.ELET'!$I$411</definedName>
    <definedName name="ITEM09.21">'[21]9.ELET'!$I$435</definedName>
    <definedName name="ITEM09.22">'[21]9.ELET'!$I$458</definedName>
    <definedName name="ITEM09.23">'[21]9.ELET'!$I$482</definedName>
    <definedName name="ITEM09.24">'[21]9.ELET'!$I$504</definedName>
    <definedName name="ITEM09.25">'[21]9.ELET'!$I$526</definedName>
    <definedName name="ITEM09.26">'[21]9.ELET'!$I$549</definedName>
    <definedName name="ITEM09.27">'[21]9.ELET'!$I$571</definedName>
    <definedName name="ITEM09.28">'[21]9.ELET'!$I$594</definedName>
    <definedName name="ITEM09.29">'[21]9.ELET'!$I$618</definedName>
    <definedName name="ITEM09.30">'[21]9.ELET'!$I$641</definedName>
    <definedName name="ITEM09.31">'[21]9.ELET'!$I$664</definedName>
    <definedName name="ITEM09.32">'[21]9.ELET'!$I$686</definedName>
    <definedName name="ITEM09.33">'[21]9.ELET'!$I$709</definedName>
    <definedName name="ITEM09.34">'[21]9.ELET'!$I$731</definedName>
    <definedName name="ITEM09.35">'[21]9.ELET'!$I$754</definedName>
    <definedName name="ITEM09.36">'[21]9.ELET'!$I$776</definedName>
    <definedName name="ITEM09.37">'[21]9.ELET'!$I$797</definedName>
    <definedName name="ITEM09.38">'[21]9.ELET'!$I$820</definedName>
    <definedName name="ITEM09.39">'[21]9.ELET'!$I$843</definedName>
    <definedName name="ITEM09.40">'[21]9.ELET'!$I$867</definedName>
    <definedName name="ITEM09.42">'[21]9.ELET'!$I$915</definedName>
    <definedName name="ITEM09.43">'[21]9.ELET'!$I$937</definedName>
    <definedName name="ITEM09.44">'[21]9.ELET'!$I$959</definedName>
    <definedName name="ITEM09.45">'[21]9.ELET'!$I$983</definedName>
    <definedName name="ITEM09.46">'[21]9.ELET'!$I$1005</definedName>
    <definedName name="ITEM09.47">'[21]9.ELET'!$I$1027</definedName>
    <definedName name="ITEM09.48">'[21]9.ELET'!$I$1050</definedName>
    <definedName name="ITEM09.49">'[21]9.ELET'!$I$1075</definedName>
    <definedName name="ITEM09.50">'[21]9.ELET'!$I$1099</definedName>
    <definedName name="ITEM09.51">'[21]9.ELET'!$I$1122</definedName>
    <definedName name="ITEM09.52">'[21]9.ELET'!$I$1145</definedName>
    <definedName name="ITEM09.53">'[21]9.ELET'!$I$1167</definedName>
    <definedName name="ITEM09.54">'[21]9.ELET'!$I$1190</definedName>
    <definedName name="ITEM09.55">'[21]9.ELET'!$I$1212</definedName>
    <definedName name="ITEM09.56">'[21]9.ELET'!$I$1235</definedName>
    <definedName name="ITEM09.57">'[21]9.ELET'!$I$1257</definedName>
    <definedName name="ITEM09.58">'[21]9.ELET'!$I$1280</definedName>
    <definedName name="ITEM09.59">'[21]9.ELET'!$I$1304</definedName>
    <definedName name="ITEM09.60">'[21]9.ELET'!$I$1326</definedName>
    <definedName name="ITEM09.61">'[21]9.ELET'!$I$1348</definedName>
    <definedName name="ITEM09.62">'[21]9.ELET'!$I$1370</definedName>
    <definedName name="ITEM09.63">'[21]9.ELET'!$I$1392</definedName>
    <definedName name="ITEM09.64">'[21]9.ELET'!$I$1414</definedName>
    <definedName name="ITEM09.65">'[21]9.ELET'!$I$1435</definedName>
    <definedName name="ITEM09.66">'[21]9.ELET'!$I$1456</definedName>
    <definedName name="ITEM09.67">'[21]9.ELET'!$I$1477</definedName>
    <definedName name="ITEM09.68">'[21]9.ELET'!$I$1501</definedName>
    <definedName name="ITEM09.85">'[21]9.ELET'!$I$1524</definedName>
    <definedName name="ITEM09.87">'[21]9.ELET'!$I$1546</definedName>
    <definedName name="ITEM10.01">'[21]10.CFTV'!$I$21</definedName>
    <definedName name="ITEM10.02">'[21]10.CFTV'!$I$43</definedName>
    <definedName name="ITEM10.03">'[21]10.CFTV'!$I$64</definedName>
    <definedName name="ITEM10.04">'[21]10.CFTV'!$I$85</definedName>
    <definedName name="ITEM10.05">'[21]10.CFTV'!$I$90</definedName>
    <definedName name="ITEM10.06">'[21]10.CFTV'!$I$111</definedName>
    <definedName name="ITEM10.11">'[21]10.CFTV'!$I$133</definedName>
    <definedName name="ITEM11.02">'[21]11.CAB.'!$I$22</definedName>
    <definedName name="ITEM11.03">'[21]11.CAB.'!$I$26</definedName>
    <definedName name="ITEM11.04">'[21]11.CAB.'!$I$30</definedName>
    <definedName name="ITEM11.05">'[21]11.CAB.'!$I$50</definedName>
    <definedName name="ITEM11.06">'[21]11.CAB.'!$I$54</definedName>
    <definedName name="ITEM11.07">'[21]11.CAB.'!$I$75</definedName>
    <definedName name="ITEM11.08">'[21]11.CAB.'!$I$96</definedName>
    <definedName name="ITEM11.09">'[21]11.CAB.'!$I$118</definedName>
    <definedName name="ITEM11.10">'[21]11.CAB.'!$I$141</definedName>
    <definedName name="ITEM11.11">'[21]11.CAB.'!$I$145</definedName>
    <definedName name="ITEM11.12">'[21]11.CAB.'!$I$166</definedName>
    <definedName name="ITEM11.13">'[21]11.CAB.'!$I$187</definedName>
    <definedName name="ITEM11.15">'[21]11.CAB.'!$I$232</definedName>
    <definedName name="ITEM12.02">'[21]22.T. VERT.'!$I$52</definedName>
    <definedName name="ITEM12.03">'[21]22.T. VERT.'!$I$67</definedName>
    <definedName name="ITEM12.04">'[21]22.T. VERT.'!$I$83</definedName>
    <definedName name="ITEM12.05">'[21]22.T. VERT.'!$I$100</definedName>
    <definedName name="ITEM12.06">'[21]22.T. VERT.'!$I$118</definedName>
    <definedName name="ITEM12.07">'[21]22.T. VERT.'!$I$135</definedName>
    <definedName name="ITEM12.09">'[21]22.T. VERT.'!$I$153</definedName>
    <definedName name="ITEM13.01">'[21]13.HID'!$I$34</definedName>
    <definedName name="ITEM15.02">'[21]15.INC'!$I$21</definedName>
    <definedName name="ITEM15.04">'[21]15.INC'!$I$42</definedName>
    <definedName name="ITEM15.05">'[21]15.INC'!$I$63</definedName>
    <definedName name="ITEM15.06">'[21]15.INC'!$I$84</definedName>
    <definedName name="ITEM16.06">'[21]16.REV.'!$I$16</definedName>
    <definedName name="ITEM16.07">'[21]16.REV.'!$I$44</definedName>
    <definedName name="ITEM16.11">'[21]16.REV.'!$I$60</definedName>
    <definedName name="ITEM18.02">'[21]18.PAV.'!$I$21</definedName>
    <definedName name="ITEM18.04">'[21]18.PAV.'!$I$45</definedName>
    <definedName name="ITEM18.05">'[21]18.PAV.'!$I$72</definedName>
    <definedName name="ITEM18.09">'[21]18.PAV.'!$I$122</definedName>
    <definedName name="ITEM18.14">'[21]18.PAV.'!$I$144</definedName>
    <definedName name="ITEM20.01">'[21]20.LOU.'!$I$23</definedName>
    <definedName name="ITEM20.02">'[21]20.LOU.'!$I$43</definedName>
    <definedName name="ITEM20.03">'[21]20.LOU.'!$I$67</definedName>
    <definedName name="ITEM20.05">'[21]20.LOU.'!$I$93</definedName>
    <definedName name="ITEM20.07">'[21]20.LOU.'!$I$114</definedName>
    <definedName name="ITEM20.11">'[21]20.LOU.'!$I$136</definedName>
    <definedName name="ITEM20.14">'[21]20.LOU.'!$I$160</definedName>
    <definedName name="ITEM20.17">'[21]20.LOU.'!$I$180</definedName>
    <definedName name="ITEM21.04">'[21]21.IMP'!$I$22</definedName>
    <definedName name="ITEM22.01">'[21]22.T. VERT.'!$I$16</definedName>
    <definedName name="ITEM23.01">'[21]23.SOM'!$I$6</definedName>
    <definedName name="ITEM23.02">'[21]23.SOM'!$I$11</definedName>
    <definedName name="ITEM23.03">'[21]23.SOM'!$I$32</definedName>
    <definedName name="ITEM23.04">'[21]23.SOM'!$I$38</definedName>
    <definedName name="ITEM23.05">'[21]23.SOM'!$I$43</definedName>
    <definedName name="ITEM23.06">'[21]23.SOM'!$I$48</definedName>
    <definedName name="ITEM23.07">'[21]23.SOM'!$I$53</definedName>
    <definedName name="ITEM23.08">'[21]23.SOM'!$I$58</definedName>
    <definedName name="ITEM23.09">'[21]23.SOM'!$I$63</definedName>
    <definedName name="ITEM23.10">'[21]23.SOM'!$I$68</definedName>
    <definedName name="ITEM23.11">'[21]23.SOM'!$I$73</definedName>
    <definedName name="ITEM23.12">'[21]23.SOM'!$I$95</definedName>
    <definedName name="ITEM23.13">'[21]23.SOM'!$I$101</definedName>
    <definedName name="IV">#REF!</definedName>
    <definedName name="J">#REF!</definedName>
    <definedName name="JANEIRO">#REF!</definedName>
    <definedName name="juin">#REF!</definedName>
    <definedName name="JULHO">#REF!</definedName>
    <definedName name="JUNHO">#REF!</definedName>
    <definedName name="K">#REF!</definedName>
    <definedName name="kkkkk">[22]Precios!$A$7:$O$204</definedName>
    <definedName name="kubus">#REF!</definedName>
    <definedName name="kubus1">#REF!</definedName>
    <definedName name="L_">#REF!</definedName>
    <definedName name="LES">#REF!</definedName>
    <definedName name="LEVANTAMENTO">'[23]2'!#REF!</definedName>
    <definedName name="LI">#REF!</definedName>
    <definedName name="LII">#REF!</definedName>
    <definedName name="LIII">#REF!</definedName>
    <definedName name="lista_corteaterro">#REF!</definedName>
    <definedName name="LIV">#REF!</definedName>
    <definedName name="LIX">#REF!</definedName>
    <definedName name="LL">#REF!</definedName>
    <definedName name="ls">[24]Insumos!$B$11</definedName>
    <definedName name="LV">#REF!</definedName>
    <definedName name="LVI">#REF!</definedName>
    <definedName name="LVII">#REF!</definedName>
    <definedName name="LVIII">#REF!</definedName>
    <definedName name="LXX">#REF!</definedName>
    <definedName name="LXXI">#REF!</definedName>
    <definedName name="LXXII">#REF!</definedName>
    <definedName name="LXXIII">#REF!</definedName>
    <definedName name="LXXIV">#REF!</definedName>
    <definedName name="LXXIX">#REF!</definedName>
    <definedName name="LXXV">#REF!</definedName>
    <definedName name="LXXVI">#REF!</definedName>
    <definedName name="LXXVII">#REF!</definedName>
    <definedName name="LXXVIII">#REF!</definedName>
    <definedName name="LXXX">#REF!</definedName>
    <definedName name="LXXXI">#REF!</definedName>
    <definedName name="LXXXII">#REF!</definedName>
    <definedName name="LXXXIII">#REF!</definedName>
    <definedName name="LXXXIV">#REF!</definedName>
    <definedName name="LXXXV">#REF!</definedName>
    <definedName name="Macro3">[25]!Macro3</definedName>
    <definedName name="mai">#REF!</definedName>
    <definedName name="MAIO">#REF!</definedName>
    <definedName name="MARCAESPECIAL">#REF!</definedName>
    <definedName name="MARCO">#REF!</definedName>
    <definedName name="MC_COMISSÃO">#REF!</definedName>
    <definedName name="MC_Desconto">#REF!</definedName>
    <definedName name="MC_Desconto_META">#REF!</definedName>
    <definedName name="MC_FatorFrete">#REF!</definedName>
    <definedName name="MC_FatorImpostos">#REF!</definedName>
    <definedName name="MC_GPeças">#REF!</definedName>
    <definedName name="MC_IPI">#REF!</definedName>
    <definedName name="MC_PesoUnitarioFinal">#REF!</definedName>
    <definedName name="MC_PorcentCustoFinanceiro">#REF!</definedName>
    <definedName name="MC_Preço_META">#REF!</definedName>
    <definedName name="MC_PRU">#REF!</definedName>
    <definedName name="MC_RBC_META">#REF!</definedName>
    <definedName name="MC_TipoPeçaFrete">#REF!</definedName>
    <definedName name="MC_VNDcDesconto">#REF!</definedName>
    <definedName name="MC_VNDCheio">#REF!</definedName>
    <definedName name="medida">#REF!</definedName>
    <definedName name="MEMÓRIA">#REF!</definedName>
    <definedName name="MENSAGEM">#REF!</definedName>
    <definedName name="MENSAL">'[26]Mao de Obra'!$C$1:$K$65536</definedName>
    <definedName name="mês">#REF!</definedName>
    <definedName name="Metragem">[15]Parâmetros!$D$4</definedName>
    <definedName name="MetragemTFL">#REF!</definedName>
    <definedName name="MetragemTFLarred">#REF!</definedName>
    <definedName name="MetragemTFLarredprel">#REF!</definedName>
    <definedName name="mktvalv">#REF!</definedName>
    <definedName name="MOIS">#REF!</definedName>
    <definedName name="Mult">#REF!</definedName>
    <definedName name="no_mois_liste">'[27]Paramètres généraux'!$G$17</definedName>
    <definedName name="no_référence">'[27]Paramètres généraux'!$E$20</definedName>
    <definedName name="no_référence_liste">'[27]Paramètres généraux'!$G$20</definedName>
    <definedName name="no_société">#REF!</definedName>
    <definedName name="nome">#REF!</definedName>
    <definedName name="NOME1">"#REF!"</definedName>
    <definedName name="NOVEMBRO">#REF!</definedName>
    <definedName name="nproposta">#REF!</definedName>
    <definedName name="Numeros">#REF!</definedName>
    <definedName name="NvsASD">"V2003-12-31"</definedName>
    <definedName name="NvsAutoDrillOk">"VY"</definedName>
    <definedName name="NvsElapsedTime">0.000848032410431188</definedName>
    <definedName name="NvsEndTime">37084.8028803241</definedName>
    <definedName name="NvsInstSpec">"%,FBU_FILIAL,TENTIDADES,NTSP"</definedName>
    <definedName name="NvsLayoutType">"M3"</definedName>
    <definedName name="NvsPanelEffdt">"V2050-01-01"</definedName>
    <definedName name="NvsPanelSetid">"VMODEL"</definedName>
    <definedName name="NvsReqBU">"VTEL"</definedName>
    <definedName name="NvsReqBUOnly">"VY"</definedName>
    <definedName name="NvsTransLed">"VN"</definedName>
    <definedName name="NvsTreeASD">"V2050-01-01"</definedName>
    <definedName name="NvsValTbl.BU_FILIAL">"BU_FILIAL"</definedName>
    <definedName name="NvsValTbl.BUSINESS_UNIT">"BUS_UNIT_TBL_GL"</definedName>
    <definedName name="NvsValTbl_BU_FILIAL">"BU_FILIAL"</definedName>
    <definedName name="NvsValTbl_BUSINESS_UNIT">"BUS_UNIT_TBL_GL"</definedName>
    <definedName name="O">#REF!</definedName>
    <definedName name="obra">#REF!</definedName>
    <definedName name="OLE_LINK1_1">#REF!</definedName>
    <definedName name="OPCAO">#REF!</definedName>
    <definedName name="Opçãoespecial">#REF!</definedName>
    <definedName name="OUTUBRO">#REF!</definedName>
    <definedName name="P03X">#REF!</definedName>
    <definedName name="PAREDE">#REF!</definedName>
    <definedName name="PAREDE_4">#REF!</definedName>
    <definedName name="PAREDEP">#REF!</definedName>
    <definedName name="PAREDEP_4">#REF!</definedName>
    <definedName name="PART.PLAN">#REF!</definedName>
    <definedName name="PART_PLAN">NA()</definedName>
    <definedName name="partbudget99">#REF!</definedName>
    <definedName name="PAV._TIPO">#REF!</definedName>
    <definedName name="PAV._TIPO_4">#REF!</definedName>
    <definedName name="Payment_Needed">"Pagamento necessário"</definedName>
    <definedName name="perfura">#REF!</definedName>
    <definedName name="pesoespecial">#REF!</definedName>
    <definedName name="pesounitario">#REF!</definedName>
    <definedName name="pesounitario2">#REF!</definedName>
    <definedName name="PesoUnitarioFinal">#REF!</definedName>
    <definedName name="pini">#REF!</definedName>
    <definedName name="piniin">#REF!</definedName>
    <definedName name="PINTURA">#REF!</definedName>
    <definedName name="PISO">#REF!</definedName>
    <definedName name="PISO_4">#REF!</definedName>
    <definedName name="PISOP">#REF!</definedName>
    <definedName name="PISOP_4">#REF!</definedName>
    <definedName name="PLAN">#REF!</definedName>
    <definedName name="Planilha">#REF!</definedName>
    <definedName name="planilha_01">#REF!</definedName>
    <definedName name="planoContas">#REF!</definedName>
    <definedName name="PLAY_GROUND">#REF!</definedName>
    <definedName name="PLAY_GROUND_1">[20]TA!#REF!</definedName>
    <definedName name="PLAY_GROUND_4">#REF!</definedName>
    <definedName name="PLLOJA">#REF!</definedName>
    <definedName name="PONTE">#REF!</definedName>
    <definedName name="PorcentCustoFinanceiro">#REF!</definedName>
    <definedName name="PRAZO">#REF!</definedName>
    <definedName name="preco">#REF!</definedName>
    <definedName name="Preço_META">#REF!</definedName>
    <definedName name="Preço_Unitário_com_impostos">[15]Parâmetros!$D$16</definedName>
    <definedName name="PreçoFinal">#REF!</definedName>
    <definedName name="preçofinalcl">#REF!</definedName>
    <definedName name="preçofinalpb">#REF!</definedName>
    <definedName name="PreçoPrel">#REF!</definedName>
    <definedName name="preços">#REF!</definedName>
    <definedName name="PreçoUnitário">#REF!</definedName>
    <definedName name="premier_mois">'[27]Paramètres généraux'!$F$17</definedName>
    <definedName name="première_référence">'[27]Paramètres généraux'!$F$20</definedName>
    <definedName name="Print_Area_MI" localSheetId="7">#REF!</definedName>
    <definedName name="Print_Area_MI">#REF!</definedName>
    <definedName name="Projetos">#REF!</definedName>
    <definedName name="PRU">#REF!</definedName>
    <definedName name="PruEspecial">#REF!</definedName>
    <definedName name="Qt_Exec">'[19]M E D I Ç Ã O 8_vf'!$P$7:$P$1112</definedName>
    <definedName name="qtd3esta">#REF!</definedName>
    <definedName name="qtdbase">#REF!</definedName>
    <definedName name="qtdbltub">#REF!</definedName>
    <definedName name="QtdeJuntasParaHastes">[9]Customizing!#REF!</definedName>
    <definedName name="qtdestac">#REF!</definedName>
    <definedName name="qtdsap">#REF!</definedName>
    <definedName name="qtdtub">#REF!</definedName>
    <definedName name="QUADRO_RESUMO_Grupo">#REF!</definedName>
    <definedName name="QuadroResumoTotal">"Grupo 326"</definedName>
    <definedName name="QuadroTotaisGamaProduto">"Grupo 350"</definedName>
    <definedName name="Quant">#REF!</definedName>
    <definedName name="QuantidadePeças">#REF!</definedName>
    <definedName name="ramp">#REF!</definedName>
    <definedName name="RBC">#REF!</definedName>
    <definedName name="RBC_META">#REF!</definedName>
    <definedName name="Re_En">[4]Resumen!$A$2,[4]Resumen!$A$1:$H$4,[4]Resumen!$A$11:$B$11,[4]Resumen!$A$10:$H$11,[4]Resumen!$A$13:$H$13,[4]Resumen!$A$15:$H$16,[4]Resumen!$A$18:$H$19,[4]Resumen!$A$21:$H$22,[4]Resumen!$A$24:$H$25,[4]Resumen!$A$27:$H$28,[4]Resumen!$A$30:$H$32,[4]Resumen!$A$34:$H$35</definedName>
    <definedName name="Re_Sp">[4]Resumen!$A$6:$H$9,[4]Resumen!$A$12:$H$13,[4]Resumen!$A$12:$H$14,[4]Resumen!$A$16:$H$17,[4]Resumen!$A$19:$H$20,[4]Resumen!$A$22:$H$23,[4]Resumen!$A$25:$H$26,[4]Resumen!$A$28:$H$29,[4]Resumen!$A$31:$H$33,[4]Resumen!$A$35:$H$36,[4]Resumen!$A$38:$H$39,[4]Resumen!$A$41:$H$42</definedName>
    <definedName name="REAIS">[28]RES9295!#REF!</definedName>
    <definedName name="reaisreal">[28]RES9295!#REF!</definedName>
    <definedName name="reaterro">#REF!</definedName>
    <definedName name="recursoshumanos">#REF!</definedName>
    <definedName name="reg_placa">#REF!</definedName>
    <definedName name="reg_rolo">#REF!</definedName>
    <definedName name="Reimbursement">"Reembolso"</definedName>
    <definedName name="RESULTADO_CONSOLIDADO">#REF!</definedName>
    <definedName name="ResultadoBusca">#REF!</definedName>
    <definedName name="ResultadoRegTrib">#REF!</definedName>
    <definedName name="ResultadoRegTrib2">#REF!</definedName>
    <definedName name="RESUMO">#REF!</definedName>
    <definedName name="RODAPÉ_FAIXA">#REF!</definedName>
    <definedName name="RODAPÉ_FAIXA_4">#REF!</definedName>
    <definedName name="RODAPÉS">#REF!</definedName>
    <definedName name="RODAPÉS_4">#REF!</definedName>
    <definedName name="RONA">OFFSET([29]Tabela!$B$11,,32,[29]Tabela!$H$1,)</definedName>
    <definedName name="RONA_nome">OFFSET([30]Tabela!$B$11,,,[30]Tabela!$H$1,)</definedName>
    <definedName name="RVFM">#REF!</definedName>
    <definedName name="S">[31]TA!$B$531</definedName>
    <definedName name="S_10">[32]TA!$B$531</definedName>
    <definedName name="S_8">[32]TA!$B$531</definedName>
    <definedName name="S_9">[32]TA!$B$531</definedName>
    <definedName name="SANCA">#REF!</definedName>
    <definedName name="SANCA_4">#REF!</definedName>
    <definedName name="SAOPAULO">#REF!</definedName>
    <definedName name="sapata">#REF!</definedName>
    <definedName name="segurança">#REF!</definedName>
    <definedName name="SeleçãoMatEspecial">#REF!</definedName>
    <definedName name="SelecionaLinhasOcultas">'[9]BACKUP PLAN ORÇAMENTO'!$A$1020:$IV$1020,'[9]BACKUP PLAN ORÇAMENTO'!$A$1028:$IV$1033</definedName>
    <definedName name="SemComissão?">#REF!</definedName>
    <definedName name="Semnome">#REF!</definedName>
    <definedName name="sept">#REF!</definedName>
    <definedName name="servauxiliares">#REF!</definedName>
    <definedName name="Serviços_Técnicos">#REF!</definedName>
    <definedName name="SETEMBRO">#REF!</definedName>
    <definedName name="setop.12">#REF!</definedName>
    <definedName name="SIF">[28]RES9295!#REF!</definedName>
    <definedName name="siglaespecial">#REF!</definedName>
    <definedName name="SINALIZAÇÃO">#REF!</definedName>
    <definedName name="Sispec">[33]Sispec!$A$1:$M$65536</definedName>
    <definedName name="Sispec00">#REF!</definedName>
    <definedName name="Sispec98">#REF!</definedName>
    <definedName name="Sispec99">[34]Sispec99!$A$1:$M$65536</definedName>
    <definedName name="SispecPSAP">[35]SispecPSAP!$A$1:$M$65536</definedName>
    <definedName name="so">#REF!</definedName>
    <definedName name="soma">#REF!</definedName>
    <definedName name="Sub_Total_B">#REF!</definedName>
    <definedName name="Sub_Total_C">#REF!</definedName>
    <definedName name="Sub_Total_D">#REF!</definedName>
    <definedName name="Sub_Total_E">#REF!</definedName>
    <definedName name="Sub_Total_F">#REF!</definedName>
    <definedName name="Sub_Total_G">#REF!</definedName>
    <definedName name="superintadmlog">#REF!</definedName>
    <definedName name="superintlogistica">#REF!</definedName>
    <definedName name="superintmkt">#REF!</definedName>
    <definedName name="superintorgesist">#REF!</definedName>
    <definedName name="superintvendas">#REF!</definedName>
    <definedName name="TABACABAMENTOS">#REF!</definedName>
    <definedName name="TabCRM">#REF!</definedName>
    <definedName name="TABELA_DE_REVESTIMENTOS">'[23]2'!#REF!</definedName>
    <definedName name="tabelaCarga">#REF!</definedName>
    <definedName name="TabelaPeçasEspeciais">#REF!</definedName>
    <definedName name="TabelaPeçasEspeciais2">#REF!</definedName>
    <definedName name="TabEmp">[33]Tabelas!$A$1:$C$73</definedName>
    <definedName name="tabid">#REF!</definedName>
    <definedName name="tabinterface">#REF!</definedName>
    <definedName name="TabPer">#REF!</definedName>
    <definedName name="TabPesoMortoCarga">#REF!</definedName>
    <definedName name="TABPRUTAMP">#REF!</definedName>
    <definedName name="TABREF">#REF!</definedName>
    <definedName name="tabvalores2009">#REF!</definedName>
    <definedName name="tabvcarga">[36]cargaPRU!$A$2:$I$31680</definedName>
    <definedName name="tabvndnbr">#REF!</definedName>
    <definedName name="taxa">#REF!</definedName>
    <definedName name="taxaep">#REF!</definedName>
    <definedName name="taxapintura">#REF!</definedName>
    <definedName name="taxavaldir">#REF!</definedName>
    <definedName name="taxavaldircerto">#REF!</definedName>
    <definedName name="TBAG">#REF!</definedName>
    <definedName name="TBAGUA">#REF!</definedName>
    <definedName name="tbalvenaria">#REF!</definedName>
    <definedName name="tbalvenaria2">#REF!</definedName>
    <definedName name="tbalvenaria3">#REF!</definedName>
    <definedName name="tel">#REF!</definedName>
    <definedName name="tela_032303">#REF!</definedName>
    <definedName name="TEST0">#REF!</definedName>
    <definedName name="teste">#REF!</definedName>
    <definedName name="teste_planilha">#REF!</definedName>
    <definedName name="TESTHKEY">#REF!</definedName>
    <definedName name="TESTKEYS">#REF!</definedName>
    <definedName name="TESTVKEY">#REF!</definedName>
    <definedName name="TETO">#REF!</definedName>
    <definedName name="TETO_4">#REF!</definedName>
    <definedName name="TETOP">#REF!</definedName>
    <definedName name="TETOP_4">#REF!</definedName>
    <definedName name="tipobloco">#REF!</definedName>
    <definedName name="TipoMaterialEspecial">#REF!</definedName>
    <definedName name="TipoPeçaFrete">#REF!</definedName>
    <definedName name="tipoTijolo">#REF!</definedName>
    <definedName name="_xlnm.Print_Titles" localSheetId="5">Cronograma!$1:$16</definedName>
    <definedName name="_xlnm.Print_Titles" localSheetId="1">Orçamento!$A:$J,Orçamento!$1:$13</definedName>
    <definedName name="_xlnm.Print_Titles">#REF!</definedName>
    <definedName name="TMO">#REF!</definedName>
    <definedName name="tot">#REF!</definedName>
    <definedName name="tot3estac">#REF!</definedName>
    <definedName name="TOTAIS">#REF!</definedName>
    <definedName name="TOTAISA">#REF!</definedName>
    <definedName name="TOTAISAH">#REF!</definedName>
    <definedName name="TotaisGamaProduto">"Grupo 350"</definedName>
    <definedName name="TOTAISH">#REF!</definedName>
    <definedName name="total">#REF!</definedName>
    <definedName name="TOTAL1">#REF!</definedName>
    <definedName name="TOTAL10">#REF!</definedName>
    <definedName name="TOTAL11">#REF!</definedName>
    <definedName name="TOTAL12">#REF!</definedName>
    <definedName name="TOTAL13">#REF!</definedName>
    <definedName name="TOTAL14">#REF!</definedName>
    <definedName name="TOTAL15">#REF!</definedName>
    <definedName name="TOTAL2">#REF!</definedName>
    <definedName name="TOTAL3">#REF!</definedName>
    <definedName name="TOTAL4">#REF!</definedName>
    <definedName name="TOTAL5">#REF!</definedName>
    <definedName name="TOTAL6">#REF!</definedName>
    <definedName name="TOTAL7">#REF!</definedName>
    <definedName name="TOTAL8">#REF!</definedName>
    <definedName name="TOTAL9">#REF!</definedName>
    <definedName name="totalcomercial">#REF!</definedName>
    <definedName name="totaldirindustrial">#REF!</definedName>
    <definedName name="totalfinanceiro">#REF!</definedName>
    <definedName name="totallogistica">#REF!</definedName>
    <definedName name="TotalMaterial">#REF!</definedName>
    <definedName name="TotalMdO">#REF!</definedName>
    <definedName name="TotalMemoCalc">#REF!</definedName>
    <definedName name="totbase">#REF!</definedName>
    <definedName name="totestaca">#REF!</definedName>
    <definedName name="Toto" localSheetId="5" hidden="1">{#N/A,#N/A,FALSE,"SYSOC";#N/A,#N/A,FALSE,"RESU-GESTION";#N/A,#N/A,FALSE,"EVOL-MNA";#N/A,#N/A,FALSE,"VTAS-ANALI";#N/A,#N/A,FALSE,"ANALI-GSFIJOS";#N/A,#N/A,FALSE,"DETA-RUBROS";#N/A,#N/A,FALSE,"ANALI-CNF";#N/A,#N/A,FALSE,"BILAN";#N/A,#N/A,FALSE,"TAB_FIN";#N/A,#N/A,FALSE,"IND_ECO"}</definedName>
    <definedName name="Toto" hidden="1">{#N/A,#N/A,FALSE,"SYSOC";#N/A,#N/A,FALSE,"RESU-GESTION";#N/A,#N/A,FALSE,"EVOL-MNA";#N/A,#N/A,FALSE,"VTAS-ANALI";#N/A,#N/A,FALSE,"ANALI-GSFIJOS";#N/A,#N/A,FALSE,"DETA-RUBROS";#N/A,#N/A,FALSE,"ANALI-CNF";#N/A,#N/A,FALSE,"BILAN";#N/A,#N/A,FALSE,"TAB_FIN";#N/A,#N/A,FALSE,"IND_ECO"}</definedName>
    <definedName name="totperfura">#REF!</definedName>
    <definedName name="Unitário_Material">#REF!</definedName>
    <definedName name="Unitário_MdO">#REF!</definedName>
    <definedName name="Up_En">'[4]Precios Unitarios'!$A$1:$D$65536,'[4]Precios Unitarios'!$G$1:$O$65536</definedName>
    <definedName name="Up_Sp">'[4]Precios Unitarios'!$A$1:$F$65536,'[4]Precios Unitarios'!$I$1:$O$65536</definedName>
    <definedName name="USDOLAR">#REF!</definedName>
    <definedName name="Usina">#REF!</definedName>
    <definedName name="V">#REF!</definedName>
    <definedName name="Val_Total">'[19]M E D I Ç Ã O 8_vf'!$N$7:$N$1112</definedName>
    <definedName name="Val_Unit">'[19]M E D I Ç Ã O 8_vf'!#REF!</definedName>
    <definedName name="Validade">#REF!</definedName>
    <definedName name="Valor">#REF!</definedName>
    <definedName name="ValorBilhões">#REF!</definedName>
    <definedName name="ValorCentavos">#REF!</definedName>
    <definedName name="ValorCentenas">#REF!</definedName>
    <definedName name="ValorMilhares">#REF!</definedName>
    <definedName name="ValorMilhões">#REF!</definedName>
    <definedName name="VI">#REF!</definedName>
    <definedName name="VNDcDesconto">#REF!</definedName>
    <definedName name="VNDcDescPrel">#REF!</definedName>
    <definedName name="VNDCheio">#REF!</definedName>
    <definedName name="vndespecial">#REF!</definedName>
    <definedName name="VNDFM">#REF!</definedName>
    <definedName name="VNDFM1">#REF!</definedName>
    <definedName name="WR" localSheetId="5" hidden="1">{#N/A,#N/A,FALSE,"SYSOC";#N/A,#N/A,FALSE,"RESU-GESTION";#N/A,#N/A,FALSE,"EVOL-MNA";#N/A,#N/A,FALSE,"VTAS-ANALI";#N/A,#N/A,FALSE,"ANALI-GSFIJOS";#N/A,#N/A,FALSE,"DETA-RUBROS";#N/A,#N/A,FALSE,"ANALI-CNF";#N/A,#N/A,FALSE,"BILAN";#N/A,#N/A,FALSE,"TAB_FIN";#N/A,#N/A,FALSE,"IND_ECO"}</definedName>
    <definedName name="WR" hidden="1">{#N/A,#N/A,FALSE,"SYSOC";#N/A,#N/A,FALSE,"RESU-GESTION";#N/A,#N/A,FALSE,"EVOL-MNA";#N/A,#N/A,FALSE,"VTAS-ANALI";#N/A,#N/A,FALSE,"ANALI-GSFIJOS";#N/A,#N/A,FALSE,"DETA-RUBROS";#N/A,#N/A,FALSE,"ANALI-CNF";#N/A,#N/A,FALSE,"BILAN";#N/A,#N/A,FALSE,"TAB_FIN";#N/A,#N/A,FALSE,"IND_ECO"}</definedName>
    <definedName name="wrn.SOCIEDAD." localSheetId="5" hidden="1">{#N/A,#N/A,FALSE,"SYSOC";#N/A,#N/A,FALSE,"RESU-GESTION";#N/A,#N/A,FALSE,"EVOL-MNA";#N/A,#N/A,FALSE,"VTAS-ANALI";#N/A,#N/A,FALSE,"ANALI-GSFIJOS";#N/A,#N/A,FALSE,"DETA-RUBROS";#N/A,#N/A,FALSE,"ANALI-CNF";#N/A,#N/A,FALSE,"BILAN";#N/A,#N/A,FALSE,"TAB_FIN";#N/A,#N/A,FALSE,"IND_ECO"}</definedName>
    <definedName name="wrn.SOCIEDAD." hidden="1">{#N/A,#N/A,FALSE,"SYSOC";#N/A,#N/A,FALSE,"RESU-GESTION";#N/A,#N/A,FALSE,"EVOL-MNA";#N/A,#N/A,FALSE,"VTAS-ANALI";#N/A,#N/A,FALSE,"ANALI-GSFIJOS";#N/A,#N/A,FALSE,"DETA-RUBROS";#N/A,#N/A,FALSE,"ANALI-CNF";#N/A,#N/A,FALSE,"BILAN";#N/A,#N/A,FALSE,"TAB_FIN";#N/A,#N/A,FALSE,"IND_ECO"}</definedName>
    <definedName name="X">#REF!</definedName>
    <definedName name="XC">#REF!</definedName>
    <definedName name="XCI">#REF!</definedName>
    <definedName name="XCII">#REF!</definedName>
    <definedName name="XCIII">#REF!</definedName>
    <definedName name="XCIV">#REF!</definedName>
    <definedName name="XCIX">#REF!</definedName>
    <definedName name="XCV">#REF!</definedName>
    <definedName name="XCVI">#REF!</definedName>
    <definedName name="XCVII">#REF!</definedName>
    <definedName name="XCVIII">#REF!</definedName>
    <definedName name="XI">#REF!</definedName>
    <definedName name="XII">#REF!</definedName>
    <definedName name="XIII">#REF!</definedName>
    <definedName name="XIV">#REF!</definedName>
    <definedName name="XV">#REF!</definedName>
    <definedName name="xx">#REF!</definedName>
    <definedName name="XXI">#REF!</definedName>
    <definedName name="XXII">#REF!</definedName>
    <definedName name="XXIII">#REF!</definedName>
    <definedName name="XXIV">#REF!</definedName>
    <definedName name="XXV">#REF!</definedName>
    <definedName name="XXX">#REF!</definedName>
    <definedName name="XXXI">#REF!</definedName>
    <definedName name="XXXII">#REF!</definedName>
    <definedName name="XXXIII">#REF!</definedName>
    <definedName name="XXXIV">#REF!</definedName>
    <definedName name="XXXIX">#REF!</definedName>
    <definedName name="XXXV">#REF!</definedName>
    <definedName name="XXXVI">#REF!</definedName>
    <definedName name="XXXVII">#REF!</definedName>
    <definedName name="XXXVIII">#REF!</definedName>
    <definedName name="z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23" i="2" l="1"/>
  <c r="J223" i="9"/>
  <c r="J223" i="10"/>
  <c r="J223" i="4"/>
  <c r="J223" i="7"/>
  <c r="J223" i="1"/>
  <c r="J147" i="2" l="1"/>
  <c r="J147" i="9"/>
  <c r="J147" i="10"/>
  <c r="J147" i="4"/>
  <c r="J147" i="7"/>
  <c r="J147" i="1"/>
  <c r="B176" i="1"/>
  <c r="B175" i="1"/>
  <c r="B174" i="1"/>
  <c r="B173" i="1"/>
  <c r="B172" i="1"/>
  <c r="G1659" i="2"/>
  <c r="I1659" i="2" s="1"/>
  <c r="G1658" i="2"/>
  <c r="I1658" i="2" s="1"/>
  <c r="F104" i="9"/>
  <c r="G1660" i="2" s="1"/>
  <c r="I1660" i="2" s="1"/>
  <c r="G1657" i="2"/>
  <c r="I1657" i="2" s="1"/>
  <c r="G1656" i="2"/>
  <c r="I1656" i="2" s="1"/>
  <c r="G1655" i="2"/>
  <c r="I1655" i="2" s="1"/>
  <c r="I1663" i="2" s="1"/>
  <c r="I139" i="2"/>
  <c r="I138" i="2"/>
  <c r="I137" i="2"/>
  <c r="G144" i="2"/>
  <c r="I144" i="2" s="1"/>
  <c r="G143" i="2"/>
  <c r="I143" i="2" s="1"/>
  <c r="G142" i="2"/>
  <c r="I142" i="2" s="1"/>
  <c r="G141" i="2"/>
  <c r="I141" i="2" s="1"/>
  <c r="G140" i="2"/>
  <c r="I140" i="2" s="1"/>
  <c r="G136" i="2"/>
  <c r="I136" i="2" s="1"/>
  <c r="G135" i="2"/>
  <c r="I135" i="2" s="1"/>
  <c r="G134" i="2"/>
  <c r="I134" i="2" s="1"/>
  <c r="G133" i="2"/>
  <c r="I133" i="2" s="1"/>
  <c r="G132" i="2"/>
  <c r="I132" i="2" s="1"/>
  <c r="B1635" i="2"/>
  <c r="I1647" i="2"/>
  <c r="I1643" i="2"/>
  <c r="G1642" i="2"/>
  <c r="I1642" i="2" s="1"/>
  <c r="I1641" i="2"/>
  <c r="I1640" i="2"/>
  <c r="I1630" i="2"/>
  <c r="I1632" i="2" s="1"/>
  <c r="G393" i="1" s="1"/>
  <c r="G394" i="1" s="1"/>
  <c r="G1625" i="2"/>
  <c r="I1625" i="2" s="1"/>
  <c r="I1626" i="2" s="1"/>
  <c r="G343" i="1" s="1"/>
  <c r="B1625" i="2"/>
  <c r="I1609" i="2"/>
  <c r="I1614" i="2" s="1"/>
  <c r="G287" i="1" s="1"/>
  <c r="G176" i="1" l="1"/>
  <c r="G175" i="1"/>
  <c r="G174" i="1"/>
  <c r="G173" i="1"/>
  <c r="G172" i="1"/>
  <c r="I145" i="2"/>
  <c r="G112" i="1" s="1"/>
  <c r="I1648" i="2"/>
  <c r="G474" i="1" s="1"/>
  <c r="G468" i="1" s="1"/>
  <c r="D275" i="1" l="1"/>
  <c r="B180" i="1"/>
  <c r="B181" i="1"/>
  <c r="I1595" i="2"/>
  <c r="I1600" i="2" s="1"/>
  <c r="G180" i="1" s="1"/>
  <c r="B30" i="1"/>
  <c r="B29" i="1"/>
  <c r="I1584" i="2"/>
  <c r="I1585" i="2"/>
  <c r="I1583" i="2"/>
  <c r="I1582" i="2"/>
  <c r="I1581" i="2"/>
  <c r="I1586" i="2" l="1"/>
  <c r="G29" i="1" s="1"/>
  <c r="G450" i="1"/>
  <c r="G447" i="1"/>
  <c r="G448" i="1"/>
  <c r="G449" i="1"/>
  <c r="D193" i="1"/>
  <c r="M14" i="7"/>
  <c r="M15" i="7" s="1"/>
  <c r="M14" i="4"/>
  <c r="M15" i="4" s="1"/>
  <c r="M14" i="2"/>
  <c r="M15" i="2" s="1"/>
  <c r="M14" i="9"/>
  <c r="M15" i="9" s="1"/>
  <c r="H458" i="1" l="1"/>
  <c r="H459" i="1"/>
  <c r="H460" i="1"/>
  <c r="H461" i="1"/>
  <c r="H462" i="1"/>
  <c r="H463" i="1"/>
  <c r="H464" i="1"/>
  <c r="H457" i="1"/>
  <c r="H453" i="1"/>
  <c r="H410" i="1"/>
  <c r="H411" i="1"/>
  <c r="H412" i="1"/>
  <c r="H413" i="1"/>
  <c r="H414" i="1"/>
  <c r="H416" i="1"/>
  <c r="H417" i="1"/>
  <c r="H420" i="1"/>
  <c r="H421" i="1"/>
  <c r="H423" i="1"/>
  <c r="H425" i="1"/>
  <c r="H404" i="1"/>
  <c r="H394" i="1"/>
  <c r="H395" i="1"/>
  <c r="H396" i="1"/>
  <c r="H397" i="1"/>
  <c r="H398" i="1"/>
  <c r="H399" i="1"/>
  <c r="H400" i="1"/>
  <c r="H393" i="1"/>
  <c r="H385" i="1"/>
  <c r="H386" i="1"/>
  <c r="H387" i="1"/>
  <c r="H388" i="1"/>
  <c r="H347" i="1"/>
  <c r="H311" i="1"/>
  <c r="H312" i="1"/>
  <c r="H313" i="1"/>
  <c r="H314" i="1"/>
  <c r="H315" i="1"/>
  <c r="H316" i="1"/>
  <c r="H317" i="1"/>
  <c r="H318" i="1"/>
  <c r="H310" i="1"/>
  <c r="H291" i="1"/>
  <c r="H292" i="1"/>
  <c r="H293" i="1"/>
  <c r="H294" i="1"/>
  <c r="H298" i="1"/>
  <c r="H299" i="1"/>
  <c r="H300" i="1"/>
  <c r="H301" i="1"/>
  <c r="H302" i="1"/>
  <c r="H303" i="1"/>
  <c r="H304" i="1"/>
  <c r="H305" i="1"/>
  <c r="H306" i="1"/>
  <c r="H307" i="1"/>
  <c r="H308" i="1"/>
  <c r="H239" i="1"/>
  <c r="H248" i="1"/>
  <c r="H249" i="1"/>
  <c r="H250" i="1"/>
  <c r="H251" i="1"/>
  <c r="H252" i="1"/>
  <c r="H253" i="1"/>
  <c r="H254" i="1"/>
  <c r="H258" i="1"/>
  <c r="H259" i="1"/>
  <c r="H260" i="1"/>
  <c r="H282" i="1"/>
  <c r="H283" i="1"/>
  <c r="H285" i="1"/>
  <c r="H286" i="1"/>
  <c r="H287" i="1"/>
  <c r="H233" i="1"/>
  <c r="H229" i="1"/>
  <c r="H230" i="1"/>
  <c r="H225" i="1"/>
  <c r="H226" i="1"/>
  <c r="H178" i="1"/>
  <c r="H180" i="1"/>
  <c r="H182" i="1"/>
  <c r="H117" i="1"/>
  <c r="H124" i="1"/>
  <c r="H81" i="1"/>
  <c r="H85" i="1"/>
  <c r="H80" i="1"/>
  <c r="H47" i="1"/>
  <c r="H48" i="1"/>
  <c r="H49" i="1"/>
  <c r="H50" i="1"/>
  <c r="H51" i="1"/>
  <c r="H52" i="1"/>
  <c r="H53" i="1"/>
  <c r="H55" i="1"/>
  <c r="H56" i="1"/>
  <c r="H58" i="1"/>
  <c r="H59" i="1"/>
  <c r="H60" i="1"/>
  <c r="H64" i="1"/>
  <c r="H35" i="1"/>
  <c r="I35" i="1"/>
  <c r="J35" i="1" s="1"/>
  <c r="H27" i="1"/>
  <c r="H28" i="1"/>
  <c r="H29" i="1"/>
  <c r="H26" i="1"/>
  <c r="H20" i="1"/>
  <c r="I52" i="1"/>
  <c r="J52" i="1" s="1"/>
  <c r="M80" i="1" l="1"/>
  <c r="B479" i="1"/>
  <c r="D479" i="1"/>
  <c r="H481" i="1"/>
  <c r="H480" i="1" s="1"/>
  <c r="G1568" i="2"/>
  <c r="I1568" i="2" s="1"/>
  <c r="G1567" i="2"/>
  <c r="I1567" i="2" s="1"/>
  <c r="I1574" i="2"/>
  <c r="I1569" i="2"/>
  <c r="I1566" i="2"/>
  <c r="G1533" i="2"/>
  <c r="B1533" i="2"/>
  <c r="B1513" i="2"/>
  <c r="I1575" i="2" l="1"/>
  <c r="G479" i="1" s="1"/>
  <c r="H479" i="1" s="1"/>
  <c r="D450" i="1"/>
  <c r="D449" i="1"/>
  <c r="D448" i="1"/>
  <c r="D447" i="1"/>
  <c r="D390" i="1"/>
  <c r="A1253" i="1"/>
  <c r="A1254" i="13"/>
  <c r="A1254" i="9"/>
  <c r="A1254" i="10"/>
  <c r="A1254" i="7"/>
  <c r="A1291" i="2"/>
  <c r="B61" i="10"/>
  <c r="P61" i="10"/>
  <c r="P59" i="10"/>
  <c r="B59" i="10"/>
  <c r="B57" i="10"/>
  <c r="P57" i="10"/>
  <c r="I479" i="1" l="1"/>
  <c r="J479" i="1" s="1"/>
  <c r="G23" i="1"/>
  <c r="H23" i="1" s="1"/>
  <c r="I80" i="1" l="1"/>
  <c r="J80" i="1" s="1"/>
  <c r="G442" i="1"/>
  <c r="H442" i="1" s="1"/>
  <c r="G444" i="1"/>
  <c r="H444" i="1" s="1"/>
  <c r="G443" i="1"/>
  <c r="H443" i="1" s="1"/>
  <c r="I226" i="1"/>
  <c r="J226" i="1" s="1"/>
  <c r="B31" i="1"/>
  <c r="I1555" i="2"/>
  <c r="I1554" i="2"/>
  <c r="I1553" i="2"/>
  <c r="I1559" i="2"/>
  <c r="B1548" i="2"/>
  <c r="B1529" i="2"/>
  <c r="I1536" i="2"/>
  <c r="G1535" i="2"/>
  <c r="I1535" i="2" s="1"/>
  <c r="G1534" i="2"/>
  <c r="I1534" i="2" s="1"/>
  <c r="B478" i="1"/>
  <c r="I1541" i="2"/>
  <c r="I1533" i="2"/>
  <c r="I1525" i="2"/>
  <c r="I1523" i="2"/>
  <c r="I1522" i="2"/>
  <c r="I1521" i="2"/>
  <c r="I1520" i="2"/>
  <c r="I1519" i="2"/>
  <c r="I1518" i="2"/>
  <c r="I1517" i="2"/>
  <c r="C1495" i="2"/>
  <c r="B1497" i="2"/>
  <c r="I1509" i="2"/>
  <c r="I1507" i="2"/>
  <c r="I1506" i="2"/>
  <c r="I1505" i="2"/>
  <c r="I1504" i="2"/>
  <c r="I1503" i="2"/>
  <c r="I1502" i="2"/>
  <c r="I1501" i="2"/>
  <c r="B1480" i="2"/>
  <c r="F97" i="9"/>
  <c r="G1485" i="2"/>
  <c r="I1485" i="2" s="1"/>
  <c r="I1492" i="2"/>
  <c r="I1490" i="2"/>
  <c r="I1489" i="2"/>
  <c r="I1488" i="2"/>
  <c r="I1487" i="2"/>
  <c r="I1486" i="2"/>
  <c r="I1484" i="2"/>
  <c r="I1474" i="2"/>
  <c r="I1473" i="2"/>
  <c r="I1472" i="2"/>
  <c r="F92" i="9"/>
  <c r="I1471" i="2"/>
  <c r="G1470" i="2"/>
  <c r="I1470" i="2" s="1"/>
  <c r="B1470" i="2"/>
  <c r="G1469" i="2"/>
  <c r="I1469" i="2" s="1"/>
  <c r="G1468" i="2"/>
  <c r="I1468" i="2" s="1"/>
  <c r="B1464" i="2"/>
  <c r="I1476" i="2"/>
  <c r="I453" i="1"/>
  <c r="J453" i="1" s="1"/>
  <c r="G452" i="1"/>
  <c r="D452" i="1"/>
  <c r="I452" i="1" l="1"/>
  <c r="J452" i="1" s="1"/>
  <c r="H452" i="1"/>
  <c r="I444" i="1"/>
  <c r="J444" i="1" s="1"/>
  <c r="I443" i="1"/>
  <c r="J443" i="1" s="1"/>
  <c r="I1526" i="2"/>
  <c r="G466" i="1" s="1"/>
  <c r="H466" i="1" s="1"/>
  <c r="I1542" i="2"/>
  <c r="G478" i="1" s="1"/>
  <c r="H478" i="1" s="1"/>
  <c r="I1510" i="2"/>
  <c r="G465" i="1" s="1"/>
  <c r="H465" i="1" s="1"/>
  <c r="I1493" i="2"/>
  <c r="G455" i="1" s="1"/>
  <c r="H455" i="1" s="1"/>
  <c r="I1477" i="2"/>
  <c r="G454" i="1" s="1"/>
  <c r="H454" i="1" s="1"/>
  <c r="H451" i="1" l="1"/>
  <c r="I454" i="1"/>
  <c r="J454" i="1" s="1"/>
  <c r="I455" i="1"/>
  <c r="J455" i="1" s="1"/>
  <c r="J451" i="1" l="1"/>
  <c r="D445" i="1" l="1"/>
  <c r="D436" i="1"/>
  <c r="B424" i="1"/>
  <c r="G407" i="1"/>
  <c r="H407" i="1" s="1"/>
  <c r="D191" i="1"/>
  <c r="D24" i="1"/>
  <c r="G1452" i="2"/>
  <c r="I1452" i="2" s="1"/>
  <c r="G1243" i="2"/>
  <c r="I1458" i="2"/>
  <c r="I1454" i="2"/>
  <c r="I1453" i="2"/>
  <c r="I1459" i="2" l="1"/>
  <c r="G24" i="1" s="1"/>
  <c r="G1552" i="2" l="1"/>
  <c r="I1552" i="2" s="1"/>
  <c r="I1556" i="2" s="1"/>
  <c r="H24" i="1"/>
  <c r="I478" i="1"/>
  <c r="G1418" i="2"/>
  <c r="I1418" i="2" s="1"/>
  <c r="B1413" i="2"/>
  <c r="B1430" i="2"/>
  <c r="I1442" i="2"/>
  <c r="I1438" i="2"/>
  <c r="G1437" i="2"/>
  <c r="I1437" i="2" s="1"/>
  <c r="I1436" i="2"/>
  <c r="I1435" i="2"/>
  <c r="B1396" i="2"/>
  <c r="I1425" i="2"/>
  <c r="I1421" i="2"/>
  <c r="G1420" i="2"/>
  <c r="I1420" i="2" s="1"/>
  <c r="I1419" i="2"/>
  <c r="G1401" i="2"/>
  <c r="I1401" i="2" s="1"/>
  <c r="I1408" i="2"/>
  <c r="I1404" i="2"/>
  <c r="G1403" i="2"/>
  <c r="I1403" i="2" s="1"/>
  <c r="I1402" i="2"/>
  <c r="B1380" i="2"/>
  <c r="I1392" i="2"/>
  <c r="I1388" i="2"/>
  <c r="G1387" i="2"/>
  <c r="I1387" i="2" s="1"/>
  <c r="I1386" i="2"/>
  <c r="I1385" i="2"/>
  <c r="H474" i="1"/>
  <c r="I1373" i="2"/>
  <c r="I1372" i="2"/>
  <c r="G1371" i="2"/>
  <c r="I1371" i="2" s="1"/>
  <c r="I1369" i="2"/>
  <c r="B1364" i="2"/>
  <c r="I1370" i="2"/>
  <c r="G31" i="1" l="1"/>
  <c r="H31" i="1" s="1"/>
  <c r="J478" i="1"/>
  <c r="J477" i="1" s="1"/>
  <c r="I474" i="1"/>
  <c r="J474" i="1" s="1"/>
  <c r="I1426" i="2"/>
  <c r="G475" i="1" s="1"/>
  <c r="H475" i="1" s="1"/>
  <c r="I1443" i="2"/>
  <c r="I1409" i="2"/>
  <c r="G472" i="1" s="1"/>
  <c r="H472" i="1" s="1"/>
  <c r="I1393" i="2"/>
  <c r="G470" i="1" s="1"/>
  <c r="H470" i="1" s="1"/>
  <c r="I31" i="1" l="1"/>
  <c r="J31" i="1" s="1"/>
  <c r="H477" i="1"/>
  <c r="G476" i="1"/>
  <c r="I470" i="1"/>
  <c r="J470" i="1" s="1"/>
  <c r="G473" i="1"/>
  <c r="H473" i="1" s="1"/>
  <c r="I472" i="1"/>
  <c r="J472" i="1" s="1"/>
  <c r="I475" i="1"/>
  <c r="J475" i="1" s="1"/>
  <c r="I476" i="1" l="1"/>
  <c r="J476" i="1" s="1"/>
  <c r="H476" i="1"/>
  <c r="I473" i="1"/>
  <c r="J473" i="1" s="1"/>
  <c r="C61" i="10"/>
  <c r="G391" i="1"/>
  <c r="H391" i="1" s="1"/>
  <c r="G390" i="1"/>
  <c r="H390" i="1" s="1"/>
  <c r="H468" i="1"/>
  <c r="I24" i="1"/>
  <c r="J24" i="1" s="1"/>
  <c r="I466" i="1"/>
  <c r="J466" i="1" s="1"/>
  <c r="I465" i="1"/>
  <c r="J465" i="1" s="1"/>
  <c r="I464" i="1"/>
  <c r="J464" i="1" s="1"/>
  <c r="I463" i="1"/>
  <c r="J463" i="1" s="1"/>
  <c r="I462" i="1"/>
  <c r="J462" i="1" s="1"/>
  <c r="I461" i="1"/>
  <c r="J461" i="1" s="1"/>
  <c r="I460" i="1"/>
  <c r="J460" i="1" s="1"/>
  <c r="I459" i="1"/>
  <c r="J459" i="1" s="1"/>
  <c r="I458" i="1"/>
  <c r="J458" i="1" s="1"/>
  <c r="I457" i="1"/>
  <c r="J457" i="1" s="1"/>
  <c r="F87" i="9"/>
  <c r="I1376" i="2"/>
  <c r="I1377" i="2" s="1"/>
  <c r="G469" i="1" s="1"/>
  <c r="I1360" i="2"/>
  <c r="I1361" i="2" s="1"/>
  <c r="G424" i="1" s="1"/>
  <c r="H424" i="1" s="1"/>
  <c r="G471" i="1" l="1"/>
  <c r="H471" i="1" s="1"/>
  <c r="H469" i="1"/>
  <c r="L62" i="10"/>
  <c r="P62" i="10"/>
  <c r="H456" i="1"/>
  <c r="K477" i="1"/>
  <c r="I469" i="1"/>
  <c r="J469" i="1" s="1"/>
  <c r="I468" i="1"/>
  <c r="J468" i="1" s="1"/>
  <c r="J456" i="1"/>
  <c r="C57" i="10" s="1"/>
  <c r="I471" i="1" l="1"/>
  <c r="J471" i="1" s="1"/>
  <c r="J467" i="1" s="1"/>
  <c r="C59" i="10" s="1"/>
  <c r="P58" i="10"/>
  <c r="O58" i="10"/>
  <c r="H467" i="1"/>
  <c r="K456" i="1"/>
  <c r="P60" i="10" l="1"/>
  <c r="L60" i="10"/>
  <c r="K467" i="1"/>
  <c r="H365" i="13"/>
  <c r="I7" i="13"/>
  <c r="I1344" i="2"/>
  <c r="I1343" i="2"/>
  <c r="A1338" i="2"/>
  <c r="H1347" i="2"/>
  <c r="I1345" i="2"/>
  <c r="A1325" i="2"/>
  <c r="I8" i="13"/>
  <c r="H9" i="13"/>
  <c r="I9" i="13" s="1"/>
  <c r="H1348" i="2" l="1"/>
  <c r="G82" i="1" l="1"/>
  <c r="I82" i="1" l="1"/>
  <c r="J82" i="1" s="1"/>
  <c r="H82" i="1"/>
  <c r="I33" i="10"/>
  <c r="D17" i="10"/>
  <c r="P53" i="10"/>
  <c r="P55" i="10"/>
  <c r="L17" i="10"/>
  <c r="H17" i="10"/>
  <c r="B63" i="10" l="1"/>
  <c r="B55" i="10"/>
  <c r="B53" i="10"/>
  <c r="B51" i="10"/>
  <c r="B49" i="10"/>
  <c r="B47" i="10"/>
  <c r="B45" i="10"/>
  <c r="B43" i="10"/>
  <c r="B41" i="10"/>
  <c r="B39" i="10"/>
  <c r="B37" i="10"/>
  <c r="B35" i="10"/>
  <c r="B33" i="10"/>
  <c r="B31" i="10"/>
  <c r="B29" i="10"/>
  <c r="B27" i="10"/>
  <c r="B25" i="10"/>
  <c r="B23" i="10"/>
  <c r="B21" i="10"/>
  <c r="B19" i="10"/>
  <c r="B17" i="10"/>
  <c r="I1329" i="2"/>
  <c r="I1330" i="2"/>
  <c r="I1331" i="2"/>
  <c r="I1332" i="2"/>
  <c r="I1333" i="2"/>
  <c r="I1334" i="2"/>
  <c r="I1328" i="2"/>
  <c r="A1315" i="2"/>
  <c r="I1318" i="2"/>
  <c r="A1303" i="2"/>
  <c r="I1306" i="2"/>
  <c r="I1294" i="2"/>
  <c r="A1279" i="2"/>
  <c r="G1282" i="2"/>
  <c r="I1282" i="2" s="1"/>
  <c r="I1270" i="2"/>
  <c r="G1269" i="2"/>
  <c r="I1269" i="2" s="1"/>
  <c r="A1267" i="2"/>
  <c r="I1275" i="2"/>
  <c r="I1335" i="2" l="1"/>
  <c r="G146" i="1" s="1"/>
  <c r="H146" i="1" s="1"/>
  <c r="G1281" i="2"/>
  <c r="I1281" i="2" s="1"/>
  <c r="H3" i="13"/>
  <c r="I364" i="13"/>
  <c r="I348" i="13"/>
  <c r="I261" i="13"/>
  <c r="I133" i="13"/>
  <c r="I341" i="13"/>
  <c r="I279" i="13"/>
  <c r="I215" i="13"/>
  <c r="I183" i="13"/>
  <c r="I87" i="13"/>
  <c r="I356" i="13"/>
  <c r="I309" i="13"/>
  <c r="I245" i="13"/>
  <c r="I181" i="13"/>
  <c r="I149" i="13"/>
  <c r="I49" i="13"/>
  <c r="I335" i="13"/>
  <c r="I271" i="13"/>
  <c r="I351" i="13"/>
  <c r="I333" i="13"/>
  <c r="I301" i="13"/>
  <c r="I269" i="13"/>
  <c r="I237" i="13"/>
  <c r="I205" i="13"/>
  <c r="I173" i="13"/>
  <c r="I141" i="13"/>
  <c r="I109" i="13"/>
  <c r="I78" i="13"/>
  <c r="I41" i="13"/>
  <c r="I349" i="13"/>
  <c r="I327" i="13"/>
  <c r="I295" i="13"/>
  <c r="I263" i="13"/>
  <c r="I231" i="13"/>
  <c r="I199" i="13"/>
  <c r="I167" i="13"/>
  <c r="I135" i="13"/>
  <c r="I103" i="13"/>
  <c r="I72" i="13"/>
  <c r="I39" i="13"/>
  <c r="I33" i="13"/>
  <c r="I31" i="13"/>
  <c r="I325" i="13"/>
  <c r="I229" i="13"/>
  <c r="I165" i="13"/>
  <c r="I101" i="13"/>
  <c r="I70" i="13"/>
  <c r="I361" i="13"/>
  <c r="I345" i="13"/>
  <c r="I319" i="13"/>
  <c r="I287" i="13"/>
  <c r="I255" i="13"/>
  <c r="I223" i="13"/>
  <c r="I191" i="13"/>
  <c r="I159" i="13"/>
  <c r="I127" i="13"/>
  <c r="I95" i="13"/>
  <c r="I64" i="13"/>
  <c r="I359" i="13"/>
  <c r="I343" i="13"/>
  <c r="I317" i="13"/>
  <c r="I285" i="13"/>
  <c r="I253" i="13"/>
  <c r="I221" i="13"/>
  <c r="I189" i="13"/>
  <c r="I157" i="13"/>
  <c r="I125" i="13"/>
  <c r="I93" i="13"/>
  <c r="I57" i="13"/>
  <c r="I26" i="13"/>
  <c r="I24" i="13"/>
  <c r="I18" i="13"/>
  <c r="I293" i="13"/>
  <c r="I197" i="13"/>
  <c r="I357" i="13"/>
  <c r="I311" i="13"/>
  <c r="I247" i="13"/>
  <c r="I151" i="13"/>
  <c r="I119" i="13"/>
  <c r="I55" i="13"/>
  <c r="I340" i="13"/>
  <c r="I277" i="13"/>
  <c r="I213" i="13"/>
  <c r="I117" i="13"/>
  <c r="I353" i="13"/>
  <c r="I303" i="13"/>
  <c r="I239" i="13"/>
  <c r="I207" i="13"/>
  <c r="I175" i="13"/>
  <c r="I143" i="13"/>
  <c r="I111" i="13"/>
  <c r="I80" i="13"/>
  <c r="I47" i="13"/>
  <c r="I16" i="13"/>
  <c r="I332" i="13"/>
  <c r="I324" i="13"/>
  <c r="I316" i="13"/>
  <c r="I308" i="13"/>
  <c r="I300" i="13"/>
  <c r="I292" i="13"/>
  <c r="I284" i="13"/>
  <c r="I276" i="13"/>
  <c r="I268" i="13"/>
  <c r="I260" i="13"/>
  <c r="I252" i="13"/>
  <c r="I244" i="13"/>
  <c r="I236" i="13"/>
  <c r="I228" i="13"/>
  <c r="I220" i="13"/>
  <c r="I212" i="13"/>
  <c r="I204" i="13"/>
  <c r="I196" i="13"/>
  <c r="I188" i="13"/>
  <c r="I180" i="13"/>
  <c r="I172" i="13"/>
  <c r="I164" i="13"/>
  <c r="I156" i="13"/>
  <c r="I148" i="13"/>
  <c r="I140" i="13"/>
  <c r="I132" i="13"/>
  <c r="I124" i="13"/>
  <c r="I116" i="13"/>
  <c r="I108" i="13"/>
  <c r="I100" i="13"/>
  <c r="I92" i="13"/>
  <c r="I85" i="13"/>
  <c r="I77" i="13"/>
  <c r="I69" i="13"/>
  <c r="I62" i="13"/>
  <c r="I54" i="13"/>
  <c r="I46" i="13"/>
  <c r="I38" i="13"/>
  <c r="I30" i="13"/>
  <c r="I23" i="13"/>
  <c r="I15" i="13"/>
  <c r="I363" i="13"/>
  <c r="I355" i="13"/>
  <c r="I347" i="13"/>
  <c r="I339" i="13"/>
  <c r="I331" i="13"/>
  <c r="I323" i="13"/>
  <c r="I315" i="13"/>
  <c r="I307" i="13"/>
  <c r="I299" i="13"/>
  <c r="I291" i="13"/>
  <c r="I283" i="13"/>
  <c r="I275" i="13"/>
  <c r="I267" i="13"/>
  <c r="I259" i="13"/>
  <c r="I251" i="13"/>
  <c r="I243" i="13"/>
  <c r="I235" i="13"/>
  <c r="I227" i="13"/>
  <c r="I219" i="13"/>
  <c r="I211" i="13"/>
  <c r="I203" i="13"/>
  <c r="I195" i="13"/>
  <c r="I187" i="13"/>
  <c r="I179" i="13"/>
  <c r="I171" i="13"/>
  <c r="I163" i="13"/>
  <c r="I155" i="13"/>
  <c r="I147" i="13"/>
  <c r="I139" i="13"/>
  <c r="I131" i="13"/>
  <c r="I123" i="13"/>
  <c r="I115" i="13"/>
  <c r="I107" i="13"/>
  <c r="I99" i="13"/>
  <c r="I91" i="13"/>
  <c r="I84" i="13"/>
  <c r="I76" i="13"/>
  <c r="I68" i="13"/>
  <c r="I61" i="13"/>
  <c r="I53" i="13"/>
  <c r="I45" i="13"/>
  <c r="I37" i="13"/>
  <c r="I29" i="13"/>
  <c r="I22" i="13"/>
  <c r="I362" i="13"/>
  <c r="I354" i="13"/>
  <c r="I346" i="13"/>
  <c r="I338" i="13"/>
  <c r="I330" i="13"/>
  <c r="I322" i="13"/>
  <c r="I314" i="13"/>
  <c r="I306" i="13"/>
  <c r="I298" i="13"/>
  <c r="I290" i="13"/>
  <c r="I282" i="13"/>
  <c r="I274" i="13"/>
  <c r="I266" i="13"/>
  <c r="I258" i="13"/>
  <c r="I250" i="13"/>
  <c r="I242" i="13"/>
  <c r="I234" i="13"/>
  <c r="I226" i="13"/>
  <c r="I218" i="13"/>
  <c r="I210" i="13"/>
  <c r="I202" i="13"/>
  <c r="I194" i="13"/>
  <c r="I186" i="13"/>
  <c r="I178" i="13"/>
  <c r="I170" i="13"/>
  <c r="I162" i="13"/>
  <c r="I154" i="13"/>
  <c r="I146" i="13"/>
  <c r="I138" i="13"/>
  <c r="I130" i="13"/>
  <c r="I122" i="13"/>
  <c r="I114" i="13"/>
  <c r="I106" i="13"/>
  <c r="I98" i="13"/>
  <c r="I90" i="13"/>
  <c r="I83" i="13"/>
  <c r="I75" i="13"/>
  <c r="I67" i="13"/>
  <c r="I60" i="13"/>
  <c r="I52" i="13"/>
  <c r="I44" i="13"/>
  <c r="I36" i="13"/>
  <c r="I28" i="13"/>
  <c r="I21" i="13"/>
  <c r="I337" i="13"/>
  <c r="I329" i="13"/>
  <c r="I321" i="13"/>
  <c r="I313" i="13"/>
  <c r="I305" i="13"/>
  <c r="I297" i="13"/>
  <c r="I289" i="13"/>
  <c r="I281" i="13"/>
  <c r="I273" i="13"/>
  <c r="I265" i="13"/>
  <c r="I257" i="13"/>
  <c r="I249" i="13"/>
  <c r="I241" i="13"/>
  <c r="I233" i="13"/>
  <c r="I225" i="13"/>
  <c r="I217" i="13"/>
  <c r="I209" i="13"/>
  <c r="I201" i="13"/>
  <c r="I193" i="13"/>
  <c r="I185" i="13"/>
  <c r="I177" i="13"/>
  <c r="I169" i="13"/>
  <c r="I161" i="13"/>
  <c r="I153" i="13"/>
  <c r="I145" i="13"/>
  <c r="I137" i="13"/>
  <c r="I129" i="13"/>
  <c r="I121" i="13"/>
  <c r="I113" i="13"/>
  <c r="I105" i="13"/>
  <c r="I97" i="13"/>
  <c r="I89" i="13"/>
  <c r="I82" i="13"/>
  <c r="I74" i="13"/>
  <c r="I66" i="13"/>
  <c r="I59" i="13"/>
  <c r="I51" i="13"/>
  <c r="I43" i="13"/>
  <c r="I35" i="13"/>
  <c r="I20" i="13"/>
  <c r="I360" i="13"/>
  <c r="I352" i="13"/>
  <c r="I344" i="13"/>
  <c r="I336" i="13"/>
  <c r="I328" i="13"/>
  <c r="I320" i="13"/>
  <c r="I312" i="13"/>
  <c r="I304" i="13"/>
  <c r="I296" i="13"/>
  <c r="I288" i="13"/>
  <c r="I280" i="13"/>
  <c r="I272" i="13"/>
  <c r="I264" i="13"/>
  <c r="I256" i="13"/>
  <c r="I248" i="13"/>
  <c r="I240" i="13"/>
  <c r="I232" i="13"/>
  <c r="I224" i="13"/>
  <c r="I216" i="13"/>
  <c r="I208" i="13"/>
  <c r="I200" i="13"/>
  <c r="I192" i="13"/>
  <c r="I184" i="13"/>
  <c r="I176" i="13"/>
  <c r="I168" i="13"/>
  <c r="I160" i="13"/>
  <c r="I152" i="13"/>
  <c r="I144" i="13"/>
  <c r="I136" i="13"/>
  <c r="I128" i="13"/>
  <c r="I120" i="13"/>
  <c r="I112" i="13"/>
  <c r="I104" i="13"/>
  <c r="I96" i="13"/>
  <c r="I88" i="13"/>
  <c r="I81" i="13"/>
  <c r="I73" i="13"/>
  <c r="I65" i="13"/>
  <c r="I58" i="13"/>
  <c r="I50" i="13"/>
  <c r="I42" i="13"/>
  <c r="I34" i="13"/>
  <c r="I27" i="13"/>
  <c r="I19" i="13"/>
  <c r="I358" i="13"/>
  <c r="I350" i="13"/>
  <c r="I342" i="13"/>
  <c r="I334" i="13"/>
  <c r="I326" i="13"/>
  <c r="I318" i="13"/>
  <c r="I310" i="13"/>
  <c r="I302" i="13"/>
  <c r="I294" i="13"/>
  <c r="I286" i="13"/>
  <c r="I278" i="13"/>
  <c r="I270" i="13"/>
  <c r="I262" i="13"/>
  <c r="I254" i="13"/>
  <c r="I246" i="13"/>
  <c r="I238" i="13"/>
  <c r="I230" i="13"/>
  <c r="I222" i="13"/>
  <c r="I214" i="13"/>
  <c r="I206" i="13"/>
  <c r="I198" i="13"/>
  <c r="I190" i="13"/>
  <c r="I182" i="13"/>
  <c r="I174" i="13"/>
  <c r="I166" i="13"/>
  <c r="I158" i="13"/>
  <c r="I150" i="13"/>
  <c r="I142" i="13"/>
  <c r="I134" i="13"/>
  <c r="I126" i="13"/>
  <c r="I118" i="13"/>
  <c r="I110" i="13"/>
  <c r="I102" i="13"/>
  <c r="I94" i="13"/>
  <c r="I86" i="13"/>
  <c r="I79" i="13"/>
  <c r="I71" i="13"/>
  <c r="I63" i="13"/>
  <c r="I56" i="13"/>
  <c r="I48" i="13"/>
  <c r="I40" i="13"/>
  <c r="I32" i="13"/>
  <c r="I25" i="13"/>
  <c r="I17" i="13"/>
  <c r="I14" i="13"/>
  <c r="I1286" i="2"/>
  <c r="G69" i="1" s="1"/>
  <c r="H69" i="1" s="1"/>
  <c r="I1274" i="2"/>
  <c r="G68" i="1" s="1"/>
  <c r="I68" i="1" l="1"/>
  <c r="J68" i="1" s="1"/>
  <c r="H68" i="1"/>
  <c r="G1293" i="2"/>
  <c r="I1293" i="2" s="1"/>
  <c r="I1298" i="2" s="1"/>
  <c r="I146" i="1"/>
  <c r="J146" i="1" s="1"/>
  <c r="I69" i="1"/>
  <c r="J69" i="1" s="1"/>
  <c r="I365" i="13"/>
  <c r="J14" i="13"/>
  <c r="J15" i="13" l="1"/>
  <c r="J16" i="13" s="1"/>
  <c r="J17" i="13" s="1"/>
  <c r="J18" i="13" s="1"/>
  <c r="J19" i="13" s="1"/>
  <c r="J20" i="13" s="1"/>
  <c r="J21" i="13" s="1"/>
  <c r="J22" i="13" s="1"/>
  <c r="J23" i="13" s="1"/>
  <c r="J24" i="13" s="1"/>
  <c r="J25" i="13" s="1"/>
  <c r="J26" i="13" s="1"/>
  <c r="J27" i="13" s="1"/>
  <c r="J28" i="13" s="1"/>
  <c r="J29" i="13" s="1"/>
  <c r="J30" i="13" s="1"/>
  <c r="J31" i="13" s="1"/>
  <c r="J32" i="13" s="1"/>
  <c r="J33" i="13" s="1"/>
  <c r="J34" i="13" s="1"/>
  <c r="G67" i="1"/>
  <c r="H67" i="1" s="1"/>
  <c r="G1305" i="2"/>
  <c r="G1317" i="2" s="1"/>
  <c r="I1317" i="2" s="1"/>
  <c r="I1322" i="2" s="1"/>
  <c r="G71" i="1" s="1"/>
  <c r="H71" i="1" s="1"/>
  <c r="J35" i="13" l="1"/>
  <c r="J36" i="13" s="1"/>
  <c r="J37" i="13" s="1"/>
  <c r="J38" i="13" s="1"/>
  <c r="J39" i="13" s="1"/>
  <c r="J40" i="13" s="1"/>
  <c r="J41" i="13" s="1"/>
  <c r="J42" i="13" s="1"/>
  <c r="J43" i="13" s="1"/>
  <c r="J44" i="13" s="1"/>
  <c r="J45" i="13" s="1"/>
  <c r="J46" i="13" s="1"/>
  <c r="J47" i="13" s="1"/>
  <c r="J48" i="13" s="1"/>
  <c r="J49" i="13" s="1"/>
  <c r="J50" i="13" s="1"/>
  <c r="J51" i="13" s="1"/>
  <c r="J52" i="13" s="1"/>
  <c r="J53" i="13" s="1"/>
  <c r="J54" i="13" s="1"/>
  <c r="J55" i="13" s="1"/>
  <c r="J56" i="13" s="1"/>
  <c r="J57" i="13" s="1"/>
  <c r="J58" i="13" s="1"/>
  <c r="J59" i="13" s="1"/>
  <c r="J60" i="13" s="1"/>
  <c r="J61" i="13" s="1"/>
  <c r="J62" i="13" s="1"/>
  <c r="J63" i="13" s="1"/>
  <c r="J64" i="13" s="1"/>
  <c r="J65" i="13" s="1"/>
  <c r="J66" i="13" s="1"/>
  <c r="J67" i="13" s="1"/>
  <c r="J68" i="13" s="1"/>
  <c r="J69" i="13" s="1"/>
  <c r="J70" i="13" s="1"/>
  <c r="J71" i="13" s="1"/>
  <c r="J72" i="13" s="1"/>
  <c r="J73" i="13" s="1"/>
  <c r="J74" i="13" s="1"/>
  <c r="J75" i="13" s="1"/>
  <c r="J76" i="13" s="1"/>
  <c r="J77" i="13" s="1"/>
  <c r="J78" i="13" s="1"/>
  <c r="J79" i="13" s="1"/>
  <c r="J80" i="13" s="1"/>
  <c r="J81" i="13" s="1"/>
  <c r="J82" i="13" s="1"/>
  <c r="J83" i="13" s="1"/>
  <c r="J84" i="13" s="1"/>
  <c r="J85" i="13" s="1"/>
  <c r="M14" i="13"/>
  <c r="M15" i="13" s="1"/>
  <c r="I67" i="1"/>
  <c r="J67" i="1" s="1"/>
  <c r="I1305" i="2"/>
  <c r="I1310" i="2" s="1"/>
  <c r="G70" i="1" s="1"/>
  <c r="H70" i="1" s="1"/>
  <c r="I71" i="1"/>
  <c r="J71" i="1" s="1"/>
  <c r="I407" i="1"/>
  <c r="J407" i="1" s="1"/>
  <c r="G1256" i="2"/>
  <c r="I1256" i="2" s="1"/>
  <c r="A1254" i="2"/>
  <c r="I1262" i="2"/>
  <c r="I1260" i="2"/>
  <c r="I1259" i="2"/>
  <c r="I1258" i="2"/>
  <c r="I1257" i="2"/>
  <c r="G1244" i="2"/>
  <c r="I1244" i="2" s="1"/>
  <c r="A1241" i="2"/>
  <c r="I1245" i="2"/>
  <c r="I1246" i="2"/>
  <c r="I1247" i="2"/>
  <c r="I1249" i="2"/>
  <c r="I1243" i="2"/>
  <c r="I117" i="1"/>
  <c r="J117" i="1" s="1"/>
  <c r="I391" i="1"/>
  <c r="J391" i="1" s="1"/>
  <c r="I390" i="1"/>
  <c r="J390" i="1" s="1"/>
  <c r="I85" i="1"/>
  <c r="J85" i="1" s="1"/>
  <c r="I182" i="1"/>
  <c r="J182" i="1" s="1"/>
  <c r="G183" i="1"/>
  <c r="H183" i="1" s="1"/>
  <c r="G181" i="1"/>
  <c r="H181" i="1" s="1"/>
  <c r="I180" i="1"/>
  <c r="J180" i="1" s="1"/>
  <c r="I336" i="2"/>
  <c r="I335" i="2"/>
  <c r="I334" i="2"/>
  <c r="I333" i="2"/>
  <c r="I332" i="2"/>
  <c r="I331" i="2"/>
  <c r="A330" i="2"/>
  <c r="I322" i="2"/>
  <c r="I323" i="2"/>
  <c r="I324" i="2"/>
  <c r="I325" i="2"/>
  <c r="I326" i="2"/>
  <c r="I321" i="2"/>
  <c r="A320" i="2"/>
  <c r="I178" i="1"/>
  <c r="J178" i="1" s="1"/>
  <c r="H172" i="1"/>
  <c r="H173" i="1"/>
  <c r="H175" i="1"/>
  <c r="H176" i="1"/>
  <c r="G171" i="1"/>
  <c r="H171" i="1" s="1"/>
  <c r="G406" i="1"/>
  <c r="H406" i="1" s="1"/>
  <c r="G405" i="1"/>
  <c r="I404" i="1"/>
  <c r="J404" i="1" s="1"/>
  <c r="G402" i="1"/>
  <c r="H402" i="1" s="1"/>
  <c r="G401" i="1"/>
  <c r="I400" i="1"/>
  <c r="J400" i="1" s="1"/>
  <c r="I399" i="1"/>
  <c r="J399" i="1" s="1"/>
  <c r="I398" i="1"/>
  <c r="J398" i="1" s="1"/>
  <c r="I397" i="1"/>
  <c r="J397" i="1" s="1"/>
  <c r="I396" i="1"/>
  <c r="J396" i="1" s="1"/>
  <c r="I394" i="1"/>
  <c r="J394" i="1" s="1"/>
  <c r="I395" i="1"/>
  <c r="J395" i="1" s="1"/>
  <c r="I393" i="1"/>
  <c r="J393" i="1" s="1"/>
  <c r="B125" i="1"/>
  <c r="I307" i="2"/>
  <c r="I308" i="2"/>
  <c r="I309" i="2"/>
  <c r="I310" i="2"/>
  <c r="I311" i="2"/>
  <c r="I312" i="2"/>
  <c r="I313" i="2"/>
  <c r="I314" i="2"/>
  <c r="I315" i="2"/>
  <c r="I316" i="2"/>
  <c r="I306" i="2"/>
  <c r="A305" i="2"/>
  <c r="I124" i="1"/>
  <c r="J124" i="1" s="1"/>
  <c r="G123" i="1"/>
  <c r="H123" i="1" s="1"/>
  <c r="A283" i="2"/>
  <c r="I285" i="2"/>
  <c r="I286" i="2"/>
  <c r="I287" i="2"/>
  <c r="I288" i="2"/>
  <c r="I289" i="2"/>
  <c r="I290" i="2"/>
  <c r="I291" i="2"/>
  <c r="I292" i="2"/>
  <c r="I293" i="2"/>
  <c r="I294" i="2"/>
  <c r="I295" i="2"/>
  <c r="I296" i="2"/>
  <c r="I297" i="2"/>
  <c r="I298" i="2"/>
  <c r="I299" i="2"/>
  <c r="I300" i="2"/>
  <c r="I301" i="2"/>
  <c r="I284" i="2"/>
  <c r="A270" i="2"/>
  <c r="A257" i="2"/>
  <c r="I279" i="2"/>
  <c r="I278" i="2"/>
  <c r="I277" i="2"/>
  <c r="I276" i="2"/>
  <c r="I275" i="2"/>
  <c r="I274" i="2"/>
  <c r="I273" i="2"/>
  <c r="I272" i="2"/>
  <c r="I271" i="2"/>
  <c r="I266" i="2"/>
  <c r="I265" i="2"/>
  <c r="I264" i="2"/>
  <c r="I263" i="2"/>
  <c r="I262" i="2"/>
  <c r="I261" i="2"/>
  <c r="I260" i="2"/>
  <c r="I259" i="2"/>
  <c r="I258" i="2"/>
  <c r="A243" i="2"/>
  <c r="I252" i="2"/>
  <c r="I251" i="2"/>
  <c r="I250" i="2"/>
  <c r="I249" i="2"/>
  <c r="I248" i="2"/>
  <c r="I247" i="2"/>
  <c r="I246" i="2"/>
  <c r="I245" i="2"/>
  <c r="I244" i="2"/>
  <c r="A229" i="2"/>
  <c r="I238" i="2"/>
  <c r="I237" i="2"/>
  <c r="I236" i="2"/>
  <c r="I235" i="2"/>
  <c r="I234" i="2"/>
  <c r="I233" i="2"/>
  <c r="I232" i="2"/>
  <c r="I231" i="2"/>
  <c r="I230" i="2"/>
  <c r="I216" i="2"/>
  <c r="I217" i="2"/>
  <c r="I218" i="2"/>
  <c r="I219" i="2"/>
  <c r="I220" i="2"/>
  <c r="I221" i="2"/>
  <c r="I222" i="2"/>
  <c r="I223" i="2"/>
  <c r="I224" i="2"/>
  <c r="G209" i="2"/>
  <c r="I209" i="2" s="1"/>
  <c r="G208" i="2"/>
  <c r="I208" i="2" s="1"/>
  <c r="G207" i="2"/>
  <c r="I207" i="2" s="1"/>
  <c r="G206" i="2"/>
  <c r="I206" i="2" s="1"/>
  <c r="G205" i="2"/>
  <c r="I205" i="2" s="1"/>
  <c r="G204" i="2"/>
  <c r="I204" i="2" s="1"/>
  <c r="G203" i="2"/>
  <c r="I203" i="2" s="1"/>
  <c r="G202" i="2"/>
  <c r="I202" i="2" s="1"/>
  <c r="G201" i="2"/>
  <c r="I201" i="2" s="1"/>
  <c r="G200" i="2"/>
  <c r="I200" i="2" s="1"/>
  <c r="G193" i="2"/>
  <c r="I193" i="2" s="1"/>
  <c r="G192" i="2"/>
  <c r="I192" i="2" s="1"/>
  <c r="G191" i="2"/>
  <c r="I191" i="2" s="1"/>
  <c r="G190" i="2"/>
  <c r="I190" i="2" s="1"/>
  <c r="G189" i="2"/>
  <c r="I189" i="2" s="1"/>
  <c r="G188" i="2"/>
  <c r="I188" i="2" s="1"/>
  <c r="G187" i="2"/>
  <c r="I187" i="2" s="1"/>
  <c r="G186" i="2"/>
  <c r="I186" i="2" s="1"/>
  <c r="G185" i="2"/>
  <c r="I185" i="2" s="1"/>
  <c r="G184" i="2"/>
  <c r="I184" i="2" s="1"/>
  <c r="G178" i="2"/>
  <c r="I178" i="2" s="1"/>
  <c r="G177" i="2"/>
  <c r="I177" i="2" s="1"/>
  <c r="G176" i="2"/>
  <c r="I176" i="2" s="1"/>
  <c r="G175" i="2"/>
  <c r="I175" i="2" s="1"/>
  <c r="G174" i="2"/>
  <c r="I174" i="2" s="1"/>
  <c r="G173" i="2"/>
  <c r="I173" i="2" s="1"/>
  <c r="G172" i="2"/>
  <c r="I172" i="2" s="1"/>
  <c r="G171" i="2"/>
  <c r="I171" i="2" s="1"/>
  <c r="G170" i="2"/>
  <c r="I170" i="2" s="1"/>
  <c r="G169" i="2"/>
  <c r="I169" i="2" s="1"/>
  <c r="G125" i="2"/>
  <c r="I125" i="2" s="1"/>
  <c r="G124" i="2"/>
  <c r="I124" i="2" s="1"/>
  <c r="G123" i="2"/>
  <c r="I123" i="2" s="1"/>
  <c r="G122" i="2"/>
  <c r="I122" i="2" s="1"/>
  <c r="G121" i="2"/>
  <c r="I121" i="2" s="1"/>
  <c r="G120" i="2"/>
  <c r="I120" i="2" s="1"/>
  <c r="G119" i="2"/>
  <c r="I119" i="2" s="1"/>
  <c r="G118" i="2"/>
  <c r="I118" i="2" s="1"/>
  <c r="G117" i="2"/>
  <c r="I117" i="2" s="1"/>
  <c r="G116" i="2"/>
  <c r="I116" i="2" s="1"/>
  <c r="G109" i="2"/>
  <c r="I109" i="2" s="1"/>
  <c r="G108" i="2"/>
  <c r="I108" i="2" s="1"/>
  <c r="G107" i="2"/>
  <c r="I107" i="2" s="1"/>
  <c r="G106" i="2"/>
  <c r="I106" i="2" s="1"/>
  <c r="G105" i="2"/>
  <c r="I105" i="2" s="1"/>
  <c r="G104" i="2"/>
  <c r="I104" i="2" s="1"/>
  <c r="G103" i="2"/>
  <c r="I103" i="2" s="1"/>
  <c r="G102" i="2"/>
  <c r="I102" i="2" s="1"/>
  <c r="G101" i="2"/>
  <c r="I101" i="2" s="1"/>
  <c r="G100" i="2"/>
  <c r="I100" i="2" s="1"/>
  <c r="G92" i="2"/>
  <c r="I92" i="2" s="1"/>
  <c r="G91" i="2"/>
  <c r="I91" i="2" s="1"/>
  <c r="G90" i="2"/>
  <c r="I90" i="2" s="1"/>
  <c r="G89" i="2"/>
  <c r="I89" i="2" s="1"/>
  <c r="G88" i="2"/>
  <c r="I88" i="2" s="1"/>
  <c r="G87" i="2"/>
  <c r="I87" i="2" s="1"/>
  <c r="G86" i="2"/>
  <c r="I86" i="2" s="1"/>
  <c r="G85" i="2"/>
  <c r="I85" i="2" s="1"/>
  <c r="G84" i="2"/>
  <c r="I84" i="2" s="1"/>
  <c r="G580" i="2"/>
  <c r="I580" i="2" s="1"/>
  <c r="B580" i="2"/>
  <c r="I586" i="2"/>
  <c r="I585" i="2"/>
  <c r="I584" i="2"/>
  <c r="I583" i="2"/>
  <c r="I582" i="2"/>
  <c r="I581" i="2"/>
  <c r="I579" i="2"/>
  <c r="I578" i="2"/>
  <c r="I577" i="2"/>
  <c r="J86" i="13" l="1"/>
  <c r="J87" i="13" s="1"/>
  <c r="J88" i="13" s="1"/>
  <c r="J89" i="13" s="1"/>
  <c r="J90" i="13" s="1"/>
  <c r="J91" i="13" s="1"/>
  <c r="J92" i="13" s="1"/>
  <c r="J93" i="13" s="1"/>
  <c r="J94" i="13" s="1"/>
  <c r="J95" i="13" s="1"/>
  <c r="J96" i="13" s="1"/>
  <c r="J97" i="13" s="1"/>
  <c r="J98" i="13" s="1"/>
  <c r="J99" i="13" s="1"/>
  <c r="J100" i="13" s="1"/>
  <c r="J101" i="13" s="1"/>
  <c r="J102" i="13" s="1"/>
  <c r="J103" i="13" s="1"/>
  <c r="J104" i="13" s="1"/>
  <c r="J105" i="13" s="1"/>
  <c r="J106" i="13" s="1"/>
  <c r="J107" i="13" s="1"/>
  <c r="J108" i="13" s="1"/>
  <c r="J109" i="13" s="1"/>
  <c r="J110" i="13" s="1"/>
  <c r="J111" i="13" s="1"/>
  <c r="J112" i="13" s="1"/>
  <c r="J113" i="13" s="1"/>
  <c r="J114" i="13" s="1"/>
  <c r="J115" i="13" s="1"/>
  <c r="J116" i="13" s="1"/>
  <c r="J117" i="13" s="1"/>
  <c r="J118" i="13" s="1"/>
  <c r="J119" i="13" s="1"/>
  <c r="J120" i="13" s="1"/>
  <c r="J121" i="13" s="1"/>
  <c r="J122" i="13" s="1"/>
  <c r="J123" i="13" s="1"/>
  <c r="J124" i="13" s="1"/>
  <c r="J125" i="13" s="1"/>
  <c r="J126" i="13" s="1"/>
  <c r="J127" i="13" s="1"/>
  <c r="J128" i="13" s="1"/>
  <c r="J129" i="13" s="1"/>
  <c r="J130" i="13" s="1"/>
  <c r="J131" i="13" s="1"/>
  <c r="J132" i="13" s="1"/>
  <c r="J133" i="13" s="1"/>
  <c r="J134" i="13" s="1"/>
  <c r="J135" i="13" s="1"/>
  <c r="J136" i="13" s="1"/>
  <c r="J137" i="13" s="1"/>
  <c r="J138" i="13" s="1"/>
  <c r="J139" i="13" s="1"/>
  <c r="J140" i="13" s="1"/>
  <c r="J141" i="13" s="1"/>
  <c r="J142" i="13" s="1"/>
  <c r="J143" i="13" s="1"/>
  <c r="J144" i="13" s="1"/>
  <c r="J145" i="13" s="1"/>
  <c r="J146" i="13" s="1"/>
  <c r="I401" i="1"/>
  <c r="J401" i="1" s="1"/>
  <c r="H401" i="1"/>
  <c r="H392" i="1" s="1"/>
  <c r="I174" i="1"/>
  <c r="J174" i="1" s="1"/>
  <c r="H174" i="1"/>
  <c r="I405" i="1"/>
  <c r="J405" i="1" s="1"/>
  <c r="H405" i="1"/>
  <c r="I70" i="1"/>
  <c r="J70" i="1" s="1"/>
  <c r="I317" i="2"/>
  <c r="G125" i="1" s="1"/>
  <c r="I337" i="2"/>
  <c r="G179" i="1" s="1"/>
  <c r="H179" i="1" s="1"/>
  <c r="I327" i="2"/>
  <c r="G177" i="1" s="1"/>
  <c r="H177" i="1" s="1"/>
  <c r="H66" i="1"/>
  <c r="I1261" i="2"/>
  <c r="G33" i="1" s="1"/>
  <c r="I1248" i="2"/>
  <c r="I175" i="1"/>
  <c r="J175" i="1" s="1"/>
  <c r="I123" i="1"/>
  <c r="J123" i="1" s="1"/>
  <c r="I181" i="1"/>
  <c r="I173" i="1"/>
  <c r="J173" i="1" s="1"/>
  <c r="I183" i="1"/>
  <c r="J183" i="1" s="1"/>
  <c r="I176" i="1"/>
  <c r="J176" i="1" s="1"/>
  <c r="I172" i="1"/>
  <c r="J172" i="1" s="1"/>
  <c r="I406" i="1"/>
  <c r="J406" i="1" s="1"/>
  <c r="I402" i="1"/>
  <c r="J402" i="1" s="1"/>
  <c r="I171" i="1"/>
  <c r="J171" i="1" s="1"/>
  <c r="I302" i="2"/>
  <c r="G122" i="1" s="1"/>
  <c r="I280" i="2"/>
  <c r="G121" i="1" s="1"/>
  <c r="H121" i="1" s="1"/>
  <c r="I267" i="2"/>
  <c r="G120" i="1" s="1"/>
  <c r="H120" i="1" s="1"/>
  <c r="I253" i="2"/>
  <c r="G119" i="1" s="1"/>
  <c r="H119" i="1" s="1"/>
  <c r="I239" i="2"/>
  <c r="G118" i="1" s="1"/>
  <c r="H118" i="1" s="1"/>
  <c r="I225" i="2"/>
  <c r="G115" i="1" s="1"/>
  <c r="H115" i="1" s="1"/>
  <c r="I210" i="2"/>
  <c r="G113" i="1" s="1"/>
  <c r="H113" i="1" s="1"/>
  <c r="I194" i="2"/>
  <c r="G111" i="1" s="1"/>
  <c r="H111" i="1" s="1"/>
  <c r="I179" i="2"/>
  <c r="G109" i="1" s="1"/>
  <c r="H109" i="1" s="1"/>
  <c r="I126" i="2"/>
  <c r="G108" i="1" s="1"/>
  <c r="H108" i="1" s="1"/>
  <c r="I110" i="2"/>
  <c r="G107" i="1" s="1"/>
  <c r="H107" i="1" s="1"/>
  <c r="I93" i="2"/>
  <c r="G106" i="1" s="1"/>
  <c r="H106" i="1" s="1"/>
  <c r="I587" i="2"/>
  <c r="G133" i="1" s="1"/>
  <c r="H133" i="1" s="1"/>
  <c r="I664" i="2"/>
  <c r="I663" i="2"/>
  <c r="I662" i="2"/>
  <c r="I673" i="2"/>
  <c r="I672" i="2"/>
  <c r="I671" i="2"/>
  <c r="I670" i="2"/>
  <c r="I669" i="2"/>
  <c r="I668" i="2"/>
  <c r="I667" i="2"/>
  <c r="I666" i="2"/>
  <c r="I665" i="2"/>
  <c r="G30" i="1" l="1"/>
  <c r="H30" i="1" s="1"/>
  <c r="I125" i="1"/>
  <c r="J125" i="1" s="1"/>
  <c r="H125" i="1"/>
  <c r="J181" i="1"/>
  <c r="I33" i="1"/>
  <c r="J33" i="1" s="1"/>
  <c r="H33" i="1"/>
  <c r="H32" i="1" s="1"/>
  <c r="I122" i="1"/>
  <c r="J122" i="1" s="1"/>
  <c r="H122" i="1"/>
  <c r="I179" i="1"/>
  <c r="J179" i="1" s="1"/>
  <c r="I177" i="1"/>
  <c r="J177" i="1" s="1"/>
  <c r="J392" i="1"/>
  <c r="I121" i="1"/>
  <c r="J121" i="1" s="1"/>
  <c r="I120" i="1"/>
  <c r="J120" i="1" s="1"/>
  <c r="I119" i="1"/>
  <c r="J119" i="1" s="1"/>
  <c r="I118" i="1"/>
  <c r="J118" i="1" s="1"/>
  <c r="G116" i="1"/>
  <c r="H116" i="1" s="1"/>
  <c r="I115" i="1"/>
  <c r="J115" i="1" s="1"/>
  <c r="G114" i="1"/>
  <c r="H114" i="1" s="1"/>
  <c r="I113" i="1"/>
  <c r="J113" i="1" s="1"/>
  <c r="I111" i="1"/>
  <c r="J111" i="1" s="1"/>
  <c r="H112" i="1"/>
  <c r="I109" i="1"/>
  <c r="J109" i="1" s="1"/>
  <c r="G110" i="1"/>
  <c r="H110" i="1" s="1"/>
  <c r="I133" i="1"/>
  <c r="J133" i="1" s="1"/>
  <c r="I674" i="2"/>
  <c r="G127" i="1" s="1"/>
  <c r="H127" i="1" s="1"/>
  <c r="K392" i="1" l="1"/>
  <c r="C49" i="10"/>
  <c r="I116" i="1"/>
  <c r="J116" i="1" s="1"/>
  <c r="I114" i="1"/>
  <c r="J114" i="1" s="1"/>
  <c r="I112" i="1"/>
  <c r="J112" i="1" s="1"/>
  <c r="I110" i="1"/>
  <c r="J110" i="1" s="1"/>
  <c r="I127" i="1"/>
  <c r="J127" i="1" s="1"/>
  <c r="M50" i="10" l="1"/>
  <c r="O50" i="10"/>
  <c r="N50" i="10"/>
  <c r="H105" i="1"/>
  <c r="I656" i="2"/>
  <c r="I655" i="2"/>
  <c r="I654" i="2"/>
  <c r="I653" i="2"/>
  <c r="I652" i="2"/>
  <c r="I651" i="2"/>
  <c r="I650" i="2"/>
  <c r="I649" i="2"/>
  <c r="I648" i="2"/>
  <c r="I737" i="2"/>
  <c r="I736" i="2"/>
  <c r="I735" i="2"/>
  <c r="I734" i="2"/>
  <c r="I733" i="2"/>
  <c r="I732" i="2"/>
  <c r="I731" i="2"/>
  <c r="I730" i="2"/>
  <c r="I657" i="2" l="1"/>
  <c r="G131" i="1" s="1"/>
  <c r="H131" i="1" s="1"/>
  <c r="I738" i="2"/>
  <c r="G132" i="1" s="1"/>
  <c r="H132" i="1" s="1"/>
  <c r="I132" i="1" l="1"/>
  <c r="J132" i="1" s="1"/>
  <c r="I131" i="1"/>
  <c r="J131" i="1" s="1"/>
  <c r="I410" i="2"/>
  <c r="I409" i="2"/>
  <c r="I408" i="2"/>
  <c r="I407" i="2"/>
  <c r="I406" i="2"/>
  <c r="I405" i="2"/>
  <c r="I404" i="2"/>
  <c r="I403" i="2"/>
  <c r="I402" i="2"/>
  <c r="I401" i="2"/>
  <c r="L387" i="2"/>
  <c r="H25" i="1" l="1"/>
  <c r="I411" i="2"/>
  <c r="G441" i="1" l="1"/>
  <c r="H441" i="1" s="1"/>
  <c r="D437" i="1"/>
  <c r="G437" i="1"/>
  <c r="H437" i="1" s="1"/>
  <c r="G427" i="1"/>
  <c r="H427" i="1" s="1"/>
  <c r="G426" i="1"/>
  <c r="H426" i="1" s="1"/>
  <c r="G431" i="1"/>
  <c r="H447" i="1"/>
  <c r="H448" i="1"/>
  <c r="H449" i="1"/>
  <c r="H450" i="1"/>
  <c r="G445" i="1"/>
  <c r="H445" i="1" s="1"/>
  <c r="G436" i="1"/>
  <c r="H436" i="1" s="1"/>
  <c r="G434" i="1"/>
  <c r="H434" i="1" s="1"/>
  <c r="G433" i="1"/>
  <c r="H433" i="1" s="1"/>
  <c r="G440" i="1"/>
  <c r="H440" i="1" s="1"/>
  <c r="G439" i="1"/>
  <c r="H439" i="1" s="1"/>
  <c r="M1177" i="2"/>
  <c r="M1176" i="2"/>
  <c r="G1177" i="2"/>
  <c r="G70" i="2"/>
  <c r="G71" i="2"/>
  <c r="G72" i="2"/>
  <c r="G73" i="2"/>
  <c r="G74" i="2"/>
  <c r="G69" i="2"/>
  <c r="G28" i="2"/>
  <c r="G29" i="2"/>
  <c r="G30" i="2"/>
  <c r="G31" i="2"/>
  <c r="G17" i="2"/>
  <c r="G16" i="2"/>
  <c r="G7" i="2"/>
  <c r="H438" i="1" l="1"/>
  <c r="H446" i="1"/>
  <c r="I449" i="1"/>
  <c r="J449" i="1" s="1"/>
  <c r="I440" i="1"/>
  <c r="J440" i="1" s="1"/>
  <c r="I447" i="1"/>
  <c r="J447" i="1" s="1"/>
  <c r="I437" i="1"/>
  <c r="J437" i="1" s="1"/>
  <c r="I433" i="1"/>
  <c r="J433" i="1" s="1"/>
  <c r="I445" i="1"/>
  <c r="J445" i="1" s="1"/>
  <c r="I431" i="1"/>
  <c r="J431" i="1" s="1"/>
  <c r="H431" i="1"/>
  <c r="I439" i="1"/>
  <c r="J439" i="1" s="1"/>
  <c r="I448" i="1"/>
  <c r="J448" i="1" s="1"/>
  <c r="I434" i="1"/>
  <c r="J434" i="1" s="1"/>
  <c r="I450" i="1"/>
  <c r="J450" i="1" s="1"/>
  <c r="I436" i="1"/>
  <c r="J436" i="1" s="1"/>
  <c r="I441" i="1"/>
  <c r="J441" i="1" s="1"/>
  <c r="I308" i="1"/>
  <c r="J308" i="1" s="1"/>
  <c r="I307" i="1"/>
  <c r="J307" i="1" s="1"/>
  <c r="I306" i="1"/>
  <c r="J306" i="1" s="1"/>
  <c r="I305" i="1"/>
  <c r="J305" i="1" s="1"/>
  <c r="I304" i="1"/>
  <c r="J304" i="1" s="1"/>
  <c r="I302" i="1"/>
  <c r="J302" i="1" s="1"/>
  <c r="I301" i="1"/>
  <c r="J301" i="1" s="1"/>
  <c r="I300" i="1"/>
  <c r="J300" i="1" s="1"/>
  <c r="I294" i="1"/>
  <c r="J294" i="1" s="1"/>
  <c r="I293" i="1"/>
  <c r="J293" i="1" s="1"/>
  <c r="I292" i="1"/>
  <c r="J292" i="1" s="1"/>
  <c r="I291" i="1"/>
  <c r="J291" i="1" s="1"/>
  <c r="G266" i="1"/>
  <c r="H266" i="1" s="1"/>
  <c r="I254" i="1"/>
  <c r="J254" i="1" s="1"/>
  <c r="I253" i="1"/>
  <c r="J253" i="1" s="1"/>
  <c r="I252" i="1"/>
  <c r="J252" i="1" s="1"/>
  <c r="I260" i="1"/>
  <c r="J260" i="1" s="1"/>
  <c r="I259" i="1"/>
  <c r="J259" i="1" s="1"/>
  <c r="I258" i="1"/>
  <c r="J258" i="1" s="1"/>
  <c r="I287" i="1"/>
  <c r="J287" i="1" s="1"/>
  <c r="G375" i="1"/>
  <c r="H375" i="1" s="1"/>
  <c r="G374" i="1"/>
  <c r="H374" i="1" s="1"/>
  <c r="G373" i="1"/>
  <c r="H373" i="1" s="1"/>
  <c r="G346" i="1"/>
  <c r="H346" i="1" s="1"/>
  <c r="I347" i="1"/>
  <c r="J347" i="1" s="1"/>
  <c r="H343" i="1"/>
  <c r="G345" i="1"/>
  <c r="H345" i="1" s="1"/>
  <c r="G429" i="1"/>
  <c r="H429" i="1" s="1"/>
  <c r="G428" i="1"/>
  <c r="H428" i="1" s="1"/>
  <c r="I427" i="1"/>
  <c r="J427" i="1" s="1"/>
  <c r="I426" i="1"/>
  <c r="J426" i="1" s="1"/>
  <c r="I425" i="1"/>
  <c r="J425" i="1" s="1"/>
  <c r="I424" i="1"/>
  <c r="J424" i="1" s="1"/>
  <c r="I423" i="1"/>
  <c r="J423" i="1" s="1"/>
  <c r="G422" i="1"/>
  <c r="H422" i="1" s="1"/>
  <c r="G415" i="1"/>
  <c r="H415" i="1" s="1"/>
  <c r="I421" i="1"/>
  <c r="J421" i="1" s="1"/>
  <c r="I420" i="1"/>
  <c r="J420" i="1" s="1"/>
  <c r="I417" i="1"/>
  <c r="J417" i="1" s="1"/>
  <c r="I416" i="1"/>
  <c r="J416" i="1" s="1"/>
  <c r="I414" i="1"/>
  <c r="J414" i="1" s="1"/>
  <c r="I413" i="1"/>
  <c r="J413" i="1" s="1"/>
  <c r="I412" i="1"/>
  <c r="J412" i="1" s="1"/>
  <c r="I410" i="1"/>
  <c r="J410" i="1" s="1"/>
  <c r="G409" i="1"/>
  <c r="H409" i="1" s="1"/>
  <c r="K391" i="1"/>
  <c r="K390" i="1"/>
  <c r="I385" i="1"/>
  <c r="J385" i="1" s="1"/>
  <c r="G382" i="1"/>
  <c r="H382" i="1" s="1"/>
  <c r="G383" i="1"/>
  <c r="H383" i="1" s="1"/>
  <c r="G384" i="1"/>
  <c r="H384" i="1" s="1"/>
  <c r="I386" i="1"/>
  <c r="J386" i="1" s="1"/>
  <c r="I387" i="1"/>
  <c r="J387" i="1" s="1"/>
  <c r="I388" i="1"/>
  <c r="J388" i="1" s="1"/>
  <c r="G381" i="1"/>
  <c r="H381" i="1" s="1"/>
  <c r="G379" i="1"/>
  <c r="H379" i="1" s="1"/>
  <c r="G378" i="1"/>
  <c r="H378" i="1" s="1"/>
  <c r="G376" i="1"/>
  <c r="H376" i="1" s="1"/>
  <c r="G369" i="1"/>
  <c r="H369" i="1" s="1"/>
  <c r="G370" i="1"/>
  <c r="H370" i="1" s="1"/>
  <c r="G371" i="1"/>
  <c r="H371" i="1" s="1"/>
  <c r="G372" i="1"/>
  <c r="H372" i="1" s="1"/>
  <c r="G363" i="1"/>
  <c r="H363" i="1" s="1"/>
  <c r="G364" i="1"/>
  <c r="H364" i="1" s="1"/>
  <c r="G365" i="1"/>
  <c r="H365" i="1" s="1"/>
  <c r="G366" i="1"/>
  <c r="H366" i="1" s="1"/>
  <c r="G367" i="1"/>
  <c r="H367" i="1" s="1"/>
  <c r="G368" i="1"/>
  <c r="H368" i="1" s="1"/>
  <c r="G362" i="1"/>
  <c r="H362" i="1" s="1"/>
  <c r="G361" i="1"/>
  <c r="H361" i="1" s="1"/>
  <c r="G360" i="1"/>
  <c r="H360" i="1" s="1"/>
  <c r="G359" i="1"/>
  <c r="H359" i="1" s="1"/>
  <c r="G358" i="1"/>
  <c r="H358" i="1" s="1"/>
  <c r="G357" i="1"/>
  <c r="H357" i="1" s="1"/>
  <c r="G356" i="1"/>
  <c r="H356" i="1" s="1"/>
  <c r="G355" i="1"/>
  <c r="H355" i="1" s="1"/>
  <c r="G354" i="1"/>
  <c r="H354" i="1" s="1"/>
  <c r="G353" i="1"/>
  <c r="H353" i="1" s="1"/>
  <c r="G352" i="1"/>
  <c r="H352" i="1" s="1"/>
  <c r="G351" i="1"/>
  <c r="H351" i="1" s="1"/>
  <c r="G350" i="1"/>
  <c r="H350" i="1" s="1"/>
  <c r="G349" i="1"/>
  <c r="H349" i="1" s="1"/>
  <c r="G344" i="1"/>
  <c r="H344" i="1" s="1"/>
  <c r="G342" i="1"/>
  <c r="H342" i="1" s="1"/>
  <c r="G334" i="1"/>
  <c r="H334" i="1" s="1"/>
  <c r="G335" i="1"/>
  <c r="H335" i="1" s="1"/>
  <c r="G336" i="1"/>
  <c r="H336" i="1" s="1"/>
  <c r="G337" i="1"/>
  <c r="H337" i="1" s="1"/>
  <c r="G338" i="1"/>
  <c r="H338" i="1" s="1"/>
  <c r="G339" i="1"/>
  <c r="H339" i="1" s="1"/>
  <c r="G340" i="1"/>
  <c r="H340" i="1" s="1"/>
  <c r="G341" i="1"/>
  <c r="H341" i="1" s="1"/>
  <c r="G330" i="1"/>
  <c r="H330" i="1" s="1"/>
  <c r="G331" i="1"/>
  <c r="H331" i="1" s="1"/>
  <c r="G332" i="1"/>
  <c r="H332" i="1" s="1"/>
  <c r="G333" i="1"/>
  <c r="H333" i="1" s="1"/>
  <c r="G328" i="1"/>
  <c r="H328" i="1" s="1"/>
  <c r="G329" i="1"/>
  <c r="H329" i="1" s="1"/>
  <c r="G325" i="1"/>
  <c r="H325" i="1" s="1"/>
  <c r="G326" i="1"/>
  <c r="H326" i="1" s="1"/>
  <c r="G327" i="1"/>
  <c r="H327" i="1" s="1"/>
  <c r="G324" i="1"/>
  <c r="H324" i="1" s="1"/>
  <c r="G323" i="1"/>
  <c r="H323" i="1" s="1"/>
  <c r="H322" i="1" l="1"/>
  <c r="J446" i="1"/>
  <c r="K446" i="1" s="1"/>
  <c r="I330" i="1"/>
  <c r="J330" i="1" s="1"/>
  <c r="I341" i="1"/>
  <c r="J341" i="1" s="1"/>
  <c r="I355" i="1"/>
  <c r="J355" i="1" s="1"/>
  <c r="I371" i="1"/>
  <c r="J371" i="1" s="1"/>
  <c r="I411" i="1"/>
  <c r="J411" i="1" s="1"/>
  <c r="I428" i="1"/>
  <c r="J428" i="1" s="1"/>
  <c r="I345" i="1"/>
  <c r="J345" i="1" s="1"/>
  <c r="I325" i="1"/>
  <c r="J325" i="1" s="1"/>
  <c r="I340" i="1"/>
  <c r="J340" i="1" s="1"/>
  <c r="I344" i="1"/>
  <c r="J344" i="1" s="1"/>
  <c r="I356" i="1"/>
  <c r="J356" i="1" s="1"/>
  <c r="I368" i="1"/>
  <c r="J368" i="1" s="1"/>
  <c r="I370" i="1"/>
  <c r="J370" i="1" s="1"/>
  <c r="I415" i="1"/>
  <c r="J415" i="1" s="1"/>
  <c r="I429" i="1"/>
  <c r="J429" i="1" s="1"/>
  <c r="I343" i="1"/>
  <c r="J343" i="1" s="1"/>
  <c r="K431" i="1"/>
  <c r="I334" i="1"/>
  <c r="J334" i="1" s="1"/>
  <c r="I339" i="1"/>
  <c r="J339" i="1" s="1"/>
  <c r="I349" i="1"/>
  <c r="J349" i="1" s="1"/>
  <c r="I357" i="1"/>
  <c r="J357" i="1" s="1"/>
  <c r="I367" i="1"/>
  <c r="J367" i="1" s="1"/>
  <c r="I369" i="1"/>
  <c r="J369" i="1" s="1"/>
  <c r="I384" i="1"/>
  <c r="J384" i="1" s="1"/>
  <c r="I422" i="1"/>
  <c r="J422" i="1" s="1"/>
  <c r="I354" i="1"/>
  <c r="J354" i="1" s="1"/>
  <c r="I342" i="1"/>
  <c r="J342" i="1" s="1"/>
  <c r="I328" i="1"/>
  <c r="J328" i="1" s="1"/>
  <c r="I338" i="1"/>
  <c r="J338" i="1" s="1"/>
  <c r="I350" i="1"/>
  <c r="J350" i="1" s="1"/>
  <c r="I358" i="1"/>
  <c r="J358" i="1" s="1"/>
  <c r="I366" i="1"/>
  <c r="J366" i="1" s="1"/>
  <c r="I376" i="1"/>
  <c r="J376" i="1" s="1"/>
  <c r="I383" i="1"/>
  <c r="J383" i="1" s="1"/>
  <c r="I346" i="1"/>
  <c r="J346" i="1" s="1"/>
  <c r="I327" i="1"/>
  <c r="J327" i="1" s="1"/>
  <c r="I266" i="1"/>
  <c r="J266" i="1" s="1"/>
  <c r="I329" i="1"/>
  <c r="J329" i="1" s="1"/>
  <c r="I333" i="1"/>
  <c r="J333" i="1" s="1"/>
  <c r="I337" i="1"/>
  <c r="J337" i="1" s="1"/>
  <c r="I351" i="1"/>
  <c r="J351" i="1" s="1"/>
  <c r="I359" i="1"/>
  <c r="J359" i="1" s="1"/>
  <c r="I365" i="1"/>
  <c r="J365" i="1" s="1"/>
  <c r="I378" i="1"/>
  <c r="J378" i="1" s="1"/>
  <c r="I382" i="1"/>
  <c r="J382" i="1" s="1"/>
  <c r="I373" i="1"/>
  <c r="J373" i="1" s="1"/>
  <c r="I326" i="1"/>
  <c r="J326" i="1" s="1"/>
  <c r="I323" i="1"/>
  <c r="J323" i="1" s="1"/>
  <c r="I332" i="1"/>
  <c r="J332" i="1" s="1"/>
  <c r="I336" i="1"/>
  <c r="J336" i="1" s="1"/>
  <c r="I352" i="1"/>
  <c r="J352" i="1" s="1"/>
  <c r="I360" i="1"/>
  <c r="J360" i="1" s="1"/>
  <c r="I364" i="1"/>
  <c r="J364" i="1" s="1"/>
  <c r="I379" i="1"/>
  <c r="J379" i="1" s="1"/>
  <c r="I374" i="1"/>
  <c r="J374" i="1" s="1"/>
  <c r="I362" i="1"/>
  <c r="J362" i="1" s="1"/>
  <c r="I372" i="1"/>
  <c r="J372" i="1" s="1"/>
  <c r="I324" i="1"/>
  <c r="J324" i="1" s="1"/>
  <c r="I331" i="1"/>
  <c r="J331" i="1" s="1"/>
  <c r="I335" i="1"/>
  <c r="J335" i="1" s="1"/>
  <c r="I353" i="1"/>
  <c r="J353" i="1" s="1"/>
  <c r="I361" i="1"/>
  <c r="J361" i="1" s="1"/>
  <c r="I363" i="1"/>
  <c r="J363" i="1" s="1"/>
  <c r="I381" i="1"/>
  <c r="J381" i="1" s="1"/>
  <c r="I409" i="1"/>
  <c r="J409" i="1" s="1"/>
  <c r="I375" i="1"/>
  <c r="J375" i="1" s="1"/>
  <c r="I303" i="1"/>
  <c r="J303" i="1" s="1"/>
  <c r="I310" i="1"/>
  <c r="J310" i="1" s="1"/>
  <c r="I311" i="1"/>
  <c r="J311" i="1" s="1"/>
  <c r="I312" i="1"/>
  <c r="J312" i="1" s="1"/>
  <c r="I299" i="1"/>
  <c r="J299" i="1" s="1"/>
  <c r="I298" i="1"/>
  <c r="J298" i="1" s="1"/>
  <c r="I314" i="1"/>
  <c r="J314" i="1" s="1"/>
  <c r="I313" i="1"/>
  <c r="J313" i="1" s="1"/>
  <c r="I315" i="1"/>
  <c r="J315" i="1" s="1"/>
  <c r="I316" i="1"/>
  <c r="J316" i="1" s="1"/>
  <c r="I317" i="1"/>
  <c r="J317" i="1" s="1"/>
  <c r="I318" i="1"/>
  <c r="J318" i="1" s="1"/>
  <c r="G319" i="1"/>
  <c r="H319" i="1" s="1"/>
  <c r="G320" i="1"/>
  <c r="H320" i="1" s="1"/>
  <c r="G321" i="1"/>
  <c r="H321" i="1" s="1"/>
  <c r="I286" i="1"/>
  <c r="J286" i="1" s="1"/>
  <c r="I285" i="1"/>
  <c r="J285" i="1" s="1"/>
  <c r="I283" i="1"/>
  <c r="J283" i="1" s="1"/>
  <c r="I282" i="1"/>
  <c r="J282" i="1" s="1"/>
  <c r="I233" i="1"/>
  <c r="J233" i="1" s="1"/>
  <c r="I248" i="1"/>
  <c r="J248" i="1" s="1"/>
  <c r="I249" i="1"/>
  <c r="J249" i="1" s="1"/>
  <c r="I250" i="1"/>
  <c r="J250" i="1" s="1"/>
  <c r="I251" i="1"/>
  <c r="J251" i="1" s="1"/>
  <c r="I239" i="1"/>
  <c r="J239" i="1" s="1"/>
  <c r="G296" i="1"/>
  <c r="H296" i="1" s="1"/>
  <c r="G297" i="1"/>
  <c r="H297" i="1" s="1"/>
  <c r="G295" i="1"/>
  <c r="H295" i="1" s="1"/>
  <c r="G290" i="1"/>
  <c r="H290" i="1" s="1"/>
  <c r="G289" i="1"/>
  <c r="H289" i="1" s="1"/>
  <c r="G284" i="1"/>
  <c r="H284"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280" i="1"/>
  <c r="H280" i="1" s="1"/>
  <c r="G281" i="1"/>
  <c r="H281" i="1" s="1"/>
  <c r="G267" i="1"/>
  <c r="H267" i="1" s="1"/>
  <c r="G262" i="1"/>
  <c r="H262" i="1" s="1"/>
  <c r="G263" i="1"/>
  <c r="H263" i="1" s="1"/>
  <c r="G264" i="1"/>
  <c r="H264" i="1" s="1"/>
  <c r="G265" i="1"/>
  <c r="H265" i="1" s="1"/>
  <c r="G261" i="1"/>
  <c r="H261" i="1" s="1"/>
  <c r="G257" i="1"/>
  <c r="H257" i="1" s="1"/>
  <c r="G256" i="1"/>
  <c r="H256" i="1" s="1"/>
  <c r="G255" i="1"/>
  <c r="H255" i="1" s="1"/>
  <c r="G241" i="1"/>
  <c r="H241" i="1" s="1"/>
  <c r="G242" i="1"/>
  <c r="H242" i="1" s="1"/>
  <c r="G243" i="1"/>
  <c r="H243" i="1" s="1"/>
  <c r="G244" i="1"/>
  <c r="H244" i="1" s="1"/>
  <c r="G245" i="1"/>
  <c r="H245" i="1" s="1"/>
  <c r="G246" i="1"/>
  <c r="H246" i="1" s="1"/>
  <c r="G247" i="1"/>
  <c r="H247" i="1" s="1"/>
  <c r="G240" i="1"/>
  <c r="H240" i="1" s="1"/>
  <c r="G235" i="1"/>
  <c r="H235" i="1" s="1"/>
  <c r="G236" i="1"/>
  <c r="H236" i="1" s="1"/>
  <c r="G237" i="1"/>
  <c r="H237" i="1" s="1"/>
  <c r="G238" i="1"/>
  <c r="H238" i="1" s="1"/>
  <c r="G234" i="1"/>
  <c r="H234" i="1" s="1"/>
  <c r="I230" i="1"/>
  <c r="I229" i="1"/>
  <c r="I225" i="1"/>
  <c r="J225" i="1" s="1"/>
  <c r="G222" i="1"/>
  <c r="H222" i="1" s="1"/>
  <c r="G215" i="1"/>
  <c r="H215" i="1" s="1"/>
  <c r="G214" i="1"/>
  <c r="H214" i="1" s="1"/>
  <c r="G213" i="1"/>
  <c r="H213" i="1" s="1"/>
  <c r="G211" i="1"/>
  <c r="H211" i="1" s="1"/>
  <c r="G210" i="1"/>
  <c r="H210" i="1" s="1"/>
  <c r="G209" i="1"/>
  <c r="H209" i="1" s="1"/>
  <c r="G207" i="1"/>
  <c r="H207" i="1" s="1"/>
  <c r="G205" i="1"/>
  <c r="H205" i="1" s="1"/>
  <c r="G203" i="1"/>
  <c r="H203" i="1" s="1"/>
  <c r="G204" i="1"/>
  <c r="H204" i="1" s="1"/>
  <c r="G202" i="1"/>
  <c r="H202" i="1" s="1"/>
  <c r="G201" i="1"/>
  <c r="H201" i="1" s="1"/>
  <c r="G200" i="1"/>
  <c r="H200" i="1" s="1"/>
  <c r="G199" i="1"/>
  <c r="H199" i="1" s="1"/>
  <c r="G198" i="1"/>
  <c r="H198" i="1" s="1"/>
  <c r="G195" i="1"/>
  <c r="H195" i="1" s="1"/>
  <c r="G194" i="1"/>
  <c r="H194" i="1" s="1"/>
  <c r="G193" i="1"/>
  <c r="H193" i="1" s="1"/>
  <c r="G192" i="1"/>
  <c r="H192" i="1" s="1"/>
  <c r="G191" i="1"/>
  <c r="H191" i="1" s="1"/>
  <c r="G188" i="1"/>
  <c r="H188" i="1" s="1"/>
  <c r="G187" i="1"/>
  <c r="H187" i="1" s="1"/>
  <c r="G186" i="1"/>
  <c r="H186" i="1" s="1"/>
  <c r="G170" i="1"/>
  <c r="H170" i="1" s="1"/>
  <c r="G168" i="1"/>
  <c r="H168" i="1" s="1"/>
  <c r="G167" i="1"/>
  <c r="H167" i="1" s="1"/>
  <c r="G166" i="1"/>
  <c r="H166" i="1" s="1"/>
  <c r="G165" i="1"/>
  <c r="H165" i="1" s="1"/>
  <c r="G163" i="1"/>
  <c r="H163" i="1" s="1"/>
  <c r="G162" i="1"/>
  <c r="H162" i="1" s="1"/>
  <c r="G159" i="1"/>
  <c r="H159" i="1" s="1"/>
  <c r="G158" i="1"/>
  <c r="H158" i="1" s="1"/>
  <c r="G157" i="1"/>
  <c r="H157" i="1" s="1"/>
  <c r="G156" i="1"/>
  <c r="H156" i="1" s="1"/>
  <c r="G154" i="1"/>
  <c r="H154" i="1" s="1"/>
  <c r="G152" i="1"/>
  <c r="H152" i="1" s="1"/>
  <c r="G151" i="1"/>
  <c r="H151" i="1" s="1"/>
  <c r="G150" i="1"/>
  <c r="H150" i="1" s="1"/>
  <c r="G149" i="1"/>
  <c r="H149" i="1" s="1"/>
  <c r="G144" i="1"/>
  <c r="H144" i="1" s="1"/>
  <c r="G145" i="1"/>
  <c r="H145" i="1" s="1"/>
  <c r="G143" i="1"/>
  <c r="H143" i="1" s="1"/>
  <c r="G140" i="1"/>
  <c r="H140" i="1" s="1"/>
  <c r="G136" i="1"/>
  <c r="H136" i="1" s="1"/>
  <c r="G137" i="1"/>
  <c r="H137" i="1" s="1"/>
  <c r="G138" i="1"/>
  <c r="H138" i="1" s="1"/>
  <c r="G139" i="1"/>
  <c r="H139" i="1" s="1"/>
  <c r="G141" i="1"/>
  <c r="H141" i="1" s="1"/>
  <c r="G142" i="1"/>
  <c r="H142" i="1" s="1"/>
  <c r="G135" i="1"/>
  <c r="H135" i="1" s="1"/>
  <c r="G101" i="1"/>
  <c r="H101" i="1" s="1"/>
  <c r="G102" i="1"/>
  <c r="H102" i="1" s="1"/>
  <c r="G100" i="1"/>
  <c r="H100" i="1" s="1"/>
  <c r="G98" i="1"/>
  <c r="H98" i="1" s="1"/>
  <c r="G67" i="2"/>
  <c r="G68" i="2"/>
  <c r="G76" i="2"/>
  <c r="G75" i="2"/>
  <c r="G43" i="2"/>
  <c r="G44" i="2"/>
  <c r="G27" i="2"/>
  <c r="G95" i="1"/>
  <c r="H95" i="1" s="1"/>
  <c r="G94" i="1"/>
  <c r="H94" i="1" s="1"/>
  <c r="G93" i="1"/>
  <c r="H93" i="1" s="1"/>
  <c r="G92" i="1"/>
  <c r="H92" i="1" s="1"/>
  <c r="G91" i="1"/>
  <c r="H91" i="1" s="1"/>
  <c r="G90" i="1"/>
  <c r="H90" i="1" s="1"/>
  <c r="G88" i="1"/>
  <c r="H88" i="1" s="1"/>
  <c r="G84" i="1"/>
  <c r="H84" i="1" s="1"/>
  <c r="G86" i="1"/>
  <c r="H86" i="1" s="1"/>
  <c r="G83" i="1"/>
  <c r="H83" i="1" s="1"/>
  <c r="G75" i="1"/>
  <c r="H75" i="1" s="1"/>
  <c r="G76" i="1"/>
  <c r="H76" i="1" s="1"/>
  <c r="G77" i="1"/>
  <c r="H77" i="1" s="1"/>
  <c r="G74" i="1"/>
  <c r="H74" i="1" s="1"/>
  <c r="J230" i="1" l="1"/>
  <c r="K230" i="1" s="1"/>
  <c r="J229" i="1"/>
  <c r="K229" i="1" s="1"/>
  <c r="H232" i="1"/>
  <c r="H288" i="1"/>
  <c r="J380" i="1"/>
  <c r="J322" i="1"/>
  <c r="H380" i="1"/>
  <c r="H403" i="1"/>
  <c r="I98" i="1"/>
  <c r="J98" i="1" s="1"/>
  <c r="I162" i="1"/>
  <c r="J162" i="1" s="1"/>
  <c r="I198" i="1"/>
  <c r="J198" i="1" s="1"/>
  <c r="I207" i="1"/>
  <c r="J207" i="1" s="1"/>
  <c r="I222" i="1"/>
  <c r="J222" i="1" s="1"/>
  <c r="I235" i="1"/>
  <c r="J235" i="1" s="1"/>
  <c r="I241" i="1"/>
  <c r="J241" i="1" s="1"/>
  <c r="I262" i="1"/>
  <c r="J262" i="1" s="1"/>
  <c r="I275" i="1"/>
  <c r="J275" i="1" s="1"/>
  <c r="I284" i="1"/>
  <c r="J284" i="1" s="1"/>
  <c r="I321" i="1"/>
  <c r="J321" i="1" s="1"/>
  <c r="I88" i="1"/>
  <c r="J88" i="1" s="1"/>
  <c r="I138" i="1"/>
  <c r="J138" i="1" s="1"/>
  <c r="I137" i="1"/>
  <c r="J137" i="1" s="1"/>
  <c r="I199" i="1"/>
  <c r="J199" i="1" s="1"/>
  <c r="I240" i="1"/>
  <c r="J240" i="1" s="1"/>
  <c r="I255" i="1"/>
  <c r="J255" i="1" s="1"/>
  <c r="I267" i="1"/>
  <c r="J267" i="1" s="1"/>
  <c r="I274" i="1"/>
  <c r="J274" i="1" s="1"/>
  <c r="I289" i="1"/>
  <c r="J289" i="1" s="1"/>
  <c r="I320" i="1"/>
  <c r="J320" i="1" s="1"/>
  <c r="I187" i="1"/>
  <c r="J187" i="1" s="1"/>
  <c r="I188" i="1"/>
  <c r="J188" i="1" s="1"/>
  <c r="I91" i="1"/>
  <c r="J91" i="1" s="1"/>
  <c r="I152" i="1"/>
  <c r="J152" i="1" s="1"/>
  <c r="I191" i="1"/>
  <c r="J191" i="1" s="1"/>
  <c r="I200" i="1"/>
  <c r="J200" i="1" s="1"/>
  <c r="I247" i="1"/>
  <c r="J247" i="1" s="1"/>
  <c r="I256" i="1"/>
  <c r="J256" i="1" s="1"/>
  <c r="I281" i="1"/>
  <c r="J281" i="1" s="1"/>
  <c r="I273" i="1"/>
  <c r="J273" i="1" s="1"/>
  <c r="I290" i="1"/>
  <c r="J290" i="1" s="1"/>
  <c r="I319" i="1"/>
  <c r="J319" i="1" s="1"/>
  <c r="I77" i="1"/>
  <c r="J77" i="1" s="1"/>
  <c r="I209" i="1"/>
  <c r="J209" i="1" s="1"/>
  <c r="I75" i="1"/>
  <c r="J75" i="1" s="1"/>
  <c r="I102" i="1"/>
  <c r="J102" i="1" s="1"/>
  <c r="I136" i="1"/>
  <c r="J136" i="1" s="1"/>
  <c r="I165" i="1"/>
  <c r="J165" i="1" s="1"/>
  <c r="I92" i="1"/>
  <c r="J92" i="1" s="1"/>
  <c r="I101" i="1"/>
  <c r="J101" i="1" s="1"/>
  <c r="I140" i="1"/>
  <c r="J140" i="1" s="1"/>
  <c r="I154" i="1"/>
  <c r="J154" i="1" s="1"/>
  <c r="I166" i="1"/>
  <c r="J166" i="1" s="1"/>
  <c r="I192" i="1"/>
  <c r="J192" i="1" s="1"/>
  <c r="I201" i="1"/>
  <c r="J201" i="1" s="1"/>
  <c r="I210" i="1"/>
  <c r="J210" i="1" s="1"/>
  <c r="I246" i="1"/>
  <c r="J246" i="1" s="1"/>
  <c r="I257" i="1"/>
  <c r="J257" i="1" s="1"/>
  <c r="I280" i="1"/>
  <c r="J280" i="1" s="1"/>
  <c r="I272" i="1"/>
  <c r="J272" i="1" s="1"/>
  <c r="I295" i="1"/>
  <c r="J295" i="1" s="1"/>
  <c r="I76" i="1"/>
  <c r="J76" i="1" s="1"/>
  <c r="I143" i="1"/>
  <c r="J143" i="1" s="1"/>
  <c r="I156" i="1"/>
  <c r="J156" i="1" s="1"/>
  <c r="I167" i="1"/>
  <c r="J167" i="1" s="1"/>
  <c r="I193" i="1"/>
  <c r="J193" i="1" s="1"/>
  <c r="I202" i="1"/>
  <c r="J202" i="1" s="1"/>
  <c r="I211" i="1"/>
  <c r="J211" i="1" s="1"/>
  <c r="I234" i="1"/>
  <c r="J234" i="1" s="1"/>
  <c r="I245" i="1"/>
  <c r="J245" i="1" s="1"/>
  <c r="I261" i="1"/>
  <c r="J261" i="1" s="1"/>
  <c r="I279" i="1"/>
  <c r="J279" i="1" s="1"/>
  <c r="I271" i="1"/>
  <c r="J271" i="1" s="1"/>
  <c r="I297" i="1"/>
  <c r="J297" i="1" s="1"/>
  <c r="J403" i="1"/>
  <c r="I81" i="1"/>
  <c r="J81" i="1" s="1"/>
  <c r="I93" i="1"/>
  <c r="J93" i="1" s="1"/>
  <c r="I142" i="1"/>
  <c r="J142" i="1" s="1"/>
  <c r="I145" i="1"/>
  <c r="J145" i="1" s="1"/>
  <c r="I157" i="1"/>
  <c r="J157" i="1" s="1"/>
  <c r="I168" i="1"/>
  <c r="J168" i="1" s="1"/>
  <c r="I194" i="1"/>
  <c r="J194" i="1" s="1"/>
  <c r="I204" i="1"/>
  <c r="J204" i="1" s="1"/>
  <c r="I213" i="1"/>
  <c r="J213" i="1" s="1"/>
  <c r="I238" i="1"/>
  <c r="J238" i="1" s="1"/>
  <c r="I244" i="1"/>
  <c r="J244" i="1" s="1"/>
  <c r="I265" i="1"/>
  <c r="J265" i="1" s="1"/>
  <c r="I278" i="1"/>
  <c r="J278" i="1" s="1"/>
  <c r="I270" i="1"/>
  <c r="J270" i="1" s="1"/>
  <c r="I296" i="1"/>
  <c r="J296" i="1" s="1"/>
  <c r="I100" i="1"/>
  <c r="J100" i="1" s="1"/>
  <c r="I151" i="1"/>
  <c r="J151" i="1" s="1"/>
  <c r="I86" i="1"/>
  <c r="J86" i="1" s="1"/>
  <c r="I95" i="1"/>
  <c r="J95" i="1" s="1"/>
  <c r="I141" i="1"/>
  <c r="J141" i="1" s="1"/>
  <c r="I144" i="1"/>
  <c r="J144" i="1" s="1"/>
  <c r="I158" i="1"/>
  <c r="J158" i="1" s="1"/>
  <c r="I170" i="1"/>
  <c r="J170" i="1" s="1"/>
  <c r="H169" i="1"/>
  <c r="I195" i="1"/>
  <c r="J195" i="1" s="1"/>
  <c r="I203" i="1"/>
  <c r="J203" i="1" s="1"/>
  <c r="I214" i="1"/>
  <c r="J214" i="1" s="1"/>
  <c r="I237" i="1"/>
  <c r="J237" i="1" s="1"/>
  <c r="I243" i="1"/>
  <c r="J243" i="1" s="1"/>
  <c r="I264" i="1"/>
  <c r="J264" i="1" s="1"/>
  <c r="I277" i="1"/>
  <c r="J277" i="1" s="1"/>
  <c r="I269" i="1"/>
  <c r="J269" i="1" s="1"/>
  <c r="I150" i="1"/>
  <c r="J150" i="1" s="1"/>
  <c r="I90" i="1"/>
  <c r="J90" i="1" s="1"/>
  <c r="I163" i="1"/>
  <c r="J163" i="1" s="1"/>
  <c r="I135" i="1"/>
  <c r="J135" i="1" s="1"/>
  <c r="I83" i="1"/>
  <c r="J83" i="1" s="1"/>
  <c r="I94" i="1"/>
  <c r="J94" i="1" s="1"/>
  <c r="I74" i="1"/>
  <c r="J74" i="1" s="1"/>
  <c r="I84" i="1"/>
  <c r="J84" i="1" s="1"/>
  <c r="I139" i="1"/>
  <c r="J139" i="1" s="1"/>
  <c r="I149" i="1"/>
  <c r="J149" i="1" s="1"/>
  <c r="I159" i="1"/>
  <c r="J159" i="1" s="1"/>
  <c r="I186" i="1"/>
  <c r="J186" i="1" s="1"/>
  <c r="I205" i="1"/>
  <c r="J205" i="1" s="1"/>
  <c r="I215" i="1"/>
  <c r="J215" i="1" s="1"/>
  <c r="I236" i="1"/>
  <c r="J236" i="1" s="1"/>
  <c r="I242" i="1"/>
  <c r="J242" i="1" s="1"/>
  <c r="I263" i="1"/>
  <c r="J263" i="1" s="1"/>
  <c r="I276" i="1"/>
  <c r="J276" i="1" s="1"/>
  <c r="I268" i="1"/>
  <c r="J268" i="1" s="1"/>
  <c r="H79" i="1" l="1"/>
  <c r="H78" i="1" s="1"/>
  <c r="J79" i="1"/>
  <c r="J78" i="1" s="1"/>
  <c r="K380" i="1"/>
  <c r="J309" i="1"/>
  <c r="H134" i="1"/>
  <c r="J212" i="1"/>
  <c r="J288" i="1"/>
  <c r="K403" i="1"/>
  <c r="C51" i="10"/>
  <c r="J134" i="1"/>
  <c r="C33" i="10" s="1"/>
  <c r="I34" i="10" s="1"/>
  <c r="H212" i="1"/>
  <c r="K322" i="1"/>
  <c r="J169" i="1"/>
  <c r="H164" i="1"/>
  <c r="H155" i="1"/>
  <c r="J161" i="1"/>
  <c r="H161" i="1"/>
  <c r="J232" i="1"/>
  <c r="H208" i="1"/>
  <c r="J155" i="1"/>
  <c r="J73" i="1"/>
  <c r="H73" i="1"/>
  <c r="H72" i="1" s="1"/>
  <c r="J164" i="1"/>
  <c r="H309" i="1"/>
  <c r="J208" i="1"/>
  <c r="H160" i="1" l="1"/>
  <c r="K288" i="1"/>
  <c r="K164" i="1"/>
  <c r="J160" i="1"/>
  <c r="C37" i="10" s="1"/>
  <c r="K169" i="1"/>
  <c r="C39" i="10"/>
  <c r="M52" i="10"/>
  <c r="L52" i="10"/>
  <c r="O52" i="10"/>
  <c r="N52" i="10"/>
  <c r="H65" i="1"/>
  <c r="K212" i="1"/>
  <c r="K79" i="1"/>
  <c r="K309" i="1"/>
  <c r="K161" i="1"/>
  <c r="K155" i="1"/>
  <c r="K134" i="1"/>
  <c r="K78" i="1"/>
  <c r="K208" i="1"/>
  <c r="K232" i="1"/>
  <c r="K73" i="1"/>
  <c r="K160" i="1" l="1"/>
  <c r="N40" i="10"/>
  <c r="L40" i="10"/>
  <c r="K40" i="10"/>
  <c r="J40" i="10"/>
  <c r="M40" i="10"/>
  <c r="M38" i="10"/>
  <c r="K38" i="10"/>
  <c r="L38" i="10"/>
  <c r="J72" i="1"/>
  <c r="K72" i="1" s="1"/>
  <c r="G62" i="1"/>
  <c r="H62" i="1" s="1"/>
  <c r="G63" i="1"/>
  <c r="H63" i="1" s="1"/>
  <c r="G61" i="1"/>
  <c r="H61" i="1" s="1"/>
  <c r="G57" i="1"/>
  <c r="H57" i="1" s="1"/>
  <c r="G54" i="1"/>
  <c r="H54" i="1" s="1"/>
  <c r="I47" i="1"/>
  <c r="J47" i="1" s="1"/>
  <c r="I48" i="1"/>
  <c r="J48" i="1" s="1"/>
  <c r="I49" i="1"/>
  <c r="J49" i="1" s="1"/>
  <c r="I50" i="1"/>
  <c r="J50" i="1" s="1"/>
  <c r="I51" i="1"/>
  <c r="J51" i="1" s="1"/>
  <c r="I55" i="1"/>
  <c r="J55" i="1" s="1"/>
  <c r="I56" i="1"/>
  <c r="J56" i="1" s="1"/>
  <c r="I58" i="1"/>
  <c r="J58" i="1" s="1"/>
  <c r="I59" i="1"/>
  <c r="J59" i="1" s="1"/>
  <c r="I60" i="1"/>
  <c r="J60" i="1" s="1"/>
  <c r="I64" i="1"/>
  <c r="J64" i="1" s="1"/>
  <c r="G42" i="1"/>
  <c r="H42" i="1" s="1"/>
  <c r="G43" i="1"/>
  <c r="H43" i="1" s="1"/>
  <c r="G44" i="1"/>
  <c r="H44" i="1" s="1"/>
  <c r="G45" i="1"/>
  <c r="H45" i="1" s="1"/>
  <c r="G46" i="1"/>
  <c r="H46" i="1" s="1"/>
  <c r="G41" i="1"/>
  <c r="H41" i="1" s="1"/>
  <c r="G37" i="1"/>
  <c r="H37" i="1" s="1"/>
  <c r="G38" i="1"/>
  <c r="H38" i="1" s="1"/>
  <c r="G39" i="1"/>
  <c r="H39" i="1" s="1"/>
  <c r="G36" i="1"/>
  <c r="H36" i="1" s="1"/>
  <c r="J32" i="1"/>
  <c r="K32" i="1" s="1"/>
  <c r="I27" i="1"/>
  <c r="J27" i="1" s="1"/>
  <c r="I28" i="1"/>
  <c r="J28" i="1" s="1"/>
  <c r="I29" i="1"/>
  <c r="J29" i="1" s="1"/>
  <c r="I30" i="1"/>
  <c r="J30" i="1" s="1"/>
  <c r="I26" i="1"/>
  <c r="J26" i="1" s="1"/>
  <c r="I20" i="1"/>
  <c r="J20" i="1" s="1"/>
  <c r="G21" i="1"/>
  <c r="H21" i="1" s="1"/>
  <c r="G22" i="1"/>
  <c r="H22" i="1" s="1"/>
  <c r="G18" i="1"/>
  <c r="H18" i="1" s="1"/>
  <c r="G19" i="1"/>
  <c r="H19" i="1" s="1"/>
  <c r="G17" i="1"/>
  <c r="H17" i="1" s="1"/>
  <c r="G16" i="1"/>
  <c r="H16" i="1" s="1"/>
  <c r="J25" i="1" l="1"/>
  <c r="K25" i="1" s="1"/>
  <c r="I21" i="1"/>
  <c r="J21" i="1" s="1"/>
  <c r="I45" i="1"/>
  <c r="J45" i="1" s="1"/>
  <c r="I16" i="1"/>
  <c r="J16" i="1" s="1"/>
  <c r="I36" i="1"/>
  <c r="J36" i="1" s="1"/>
  <c r="I44" i="1"/>
  <c r="J44" i="1" s="1"/>
  <c r="I46" i="1"/>
  <c r="J46" i="1" s="1"/>
  <c r="I62" i="1"/>
  <c r="J62" i="1" s="1"/>
  <c r="I43" i="1"/>
  <c r="J43" i="1" s="1"/>
  <c r="I53" i="1"/>
  <c r="J53" i="1" s="1"/>
  <c r="I22" i="1"/>
  <c r="J22" i="1" s="1"/>
  <c r="I41" i="1"/>
  <c r="J41" i="1" s="1"/>
  <c r="I63" i="1"/>
  <c r="J63" i="1" s="1"/>
  <c r="I19" i="1"/>
  <c r="J19" i="1" s="1"/>
  <c r="I38" i="1"/>
  <c r="J38" i="1" s="1"/>
  <c r="I42" i="1"/>
  <c r="J42" i="1" s="1"/>
  <c r="I54" i="1"/>
  <c r="J54" i="1" s="1"/>
  <c r="I23" i="1"/>
  <c r="J23" i="1" s="1"/>
  <c r="I61" i="1"/>
  <c r="J61" i="1" s="1"/>
  <c r="I17" i="1"/>
  <c r="J17" i="1" s="1"/>
  <c r="I39" i="1"/>
  <c r="J39" i="1" s="1"/>
  <c r="I18" i="1"/>
  <c r="J18" i="1" s="1"/>
  <c r="I37" i="1"/>
  <c r="J37" i="1" s="1"/>
  <c r="I57" i="1"/>
  <c r="J57" i="1" s="1"/>
  <c r="H15" i="1" l="1"/>
  <c r="H14" i="1" s="1"/>
  <c r="J15" i="1"/>
  <c r="J14" i="1" s="1"/>
  <c r="H40" i="1"/>
  <c r="J40" i="1"/>
  <c r="C21" i="10" s="1"/>
  <c r="H34" i="1"/>
  <c r="J34" i="1" l="1"/>
  <c r="C19" i="10" s="1"/>
  <c r="N20" i="10" s="1"/>
  <c r="F22" i="10"/>
  <c r="J22" i="10"/>
  <c r="H22" i="10"/>
  <c r="N22" i="10"/>
  <c r="G22" i="10"/>
  <c r="L22" i="10"/>
  <c r="K22" i="10"/>
  <c r="E22" i="10"/>
  <c r="O22" i="10"/>
  <c r="M22" i="10"/>
  <c r="D22" i="10"/>
  <c r="I22" i="10"/>
  <c r="C17" i="10"/>
  <c r="K40" i="1"/>
  <c r="K14" i="1"/>
  <c r="K15" i="1"/>
  <c r="E83" i="9"/>
  <c r="F83" i="9"/>
  <c r="F77" i="9"/>
  <c r="F71" i="9"/>
  <c r="F65" i="9"/>
  <c r="F59" i="9"/>
  <c r="F54" i="9"/>
  <c r="F48" i="9"/>
  <c r="E42" i="9"/>
  <c r="D42" i="9"/>
  <c r="F42" i="9" s="1"/>
  <c r="F36" i="9"/>
  <c r="K34" i="1" l="1"/>
  <c r="O20" i="10"/>
  <c r="L18" i="10"/>
  <c r="D18" i="10"/>
  <c r="H18" i="10"/>
  <c r="I1236" i="2"/>
  <c r="I1235" i="2"/>
  <c r="I1227" i="2"/>
  <c r="I1226" i="2"/>
  <c r="I1215" i="2"/>
  <c r="I1216" i="2"/>
  <c r="I1214" i="2"/>
  <c r="I1205" i="2"/>
  <c r="I1206" i="2"/>
  <c r="I1204" i="2"/>
  <c r="I1191" i="2"/>
  <c r="I1192" i="2"/>
  <c r="I1193" i="2"/>
  <c r="I1194" i="2"/>
  <c r="I1195" i="2"/>
  <c r="I1196" i="2"/>
  <c r="I1190" i="2"/>
  <c r="I1178" i="2"/>
  <c r="I1179" i="2"/>
  <c r="I1180" i="2"/>
  <c r="I1177" i="2"/>
  <c r="I1167" i="2"/>
  <c r="I1168" i="2"/>
  <c r="I1166" i="2"/>
  <c r="I1154" i="2"/>
  <c r="I1155" i="2"/>
  <c r="I1156" i="2"/>
  <c r="I1157" i="2"/>
  <c r="I1158" i="2"/>
  <c r="I1153" i="2"/>
  <c r="I1142" i="2"/>
  <c r="I1143" i="2"/>
  <c r="I1144" i="2"/>
  <c r="I1145" i="2"/>
  <c r="I1141" i="2"/>
  <c r="I1130" i="2"/>
  <c r="I1131" i="2"/>
  <c r="I1132" i="2"/>
  <c r="I1133" i="2"/>
  <c r="I1129" i="2"/>
  <c r="I1118" i="2"/>
  <c r="I1119" i="2"/>
  <c r="I1117" i="2"/>
  <c r="I1107" i="2"/>
  <c r="I1108" i="2"/>
  <c r="I1109" i="2"/>
  <c r="I1106" i="2"/>
  <c r="I1097" i="2"/>
  <c r="I1098" i="2"/>
  <c r="I1096" i="2"/>
  <c r="I1087" i="2"/>
  <c r="I1088" i="2"/>
  <c r="I1086" i="2"/>
  <c r="I1077" i="2"/>
  <c r="I1078" i="2"/>
  <c r="I1076" i="2"/>
  <c r="I1066" i="2"/>
  <c r="I1067" i="2"/>
  <c r="I1068" i="2"/>
  <c r="I1065" i="2"/>
  <c r="I1051" i="2"/>
  <c r="I1052" i="2"/>
  <c r="I1053" i="2"/>
  <c r="I1054" i="2"/>
  <c r="I1055" i="2"/>
  <c r="I1056" i="2"/>
  <c r="I1057" i="2"/>
  <c r="I1050" i="2"/>
  <c r="I1038" i="2"/>
  <c r="I1039" i="2"/>
  <c r="I1040" i="2"/>
  <c r="I1041" i="2"/>
  <c r="I1037" i="2"/>
  <c r="I1027" i="2"/>
  <c r="I1026" i="2"/>
  <c r="I1025" i="2"/>
  <c r="I1014" i="2"/>
  <c r="I1015" i="2"/>
  <c r="I1016" i="2"/>
  <c r="I1017" i="2"/>
  <c r="I998" i="2"/>
  <c r="I999" i="2"/>
  <c r="I1000" i="2"/>
  <c r="I1001" i="2"/>
  <c r="I1002" i="2"/>
  <c r="I1003" i="2"/>
  <c r="I1004" i="2"/>
  <c r="I1005" i="2"/>
  <c r="I1006" i="2"/>
  <c r="I997" i="2"/>
  <c r="I985" i="2"/>
  <c r="I986" i="2"/>
  <c r="I987" i="2"/>
  <c r="I988" i="2"/>
  <c r="I989" i="2"/>
  <c r="I984" i="2"/>
  <c r="I976" i="2"/>
  <c r="I977" i="2" s="1"/>
  <c r="G206" i="1" l="1"/>
  <c r="H206" i="1" s="1"/>
  <c r="I1237" i="2"/>
  <c r="I1217" i="2"/>
  <c r="I1228" i="2"/>
  <c r="I1207" i="2"/>
  <c r="I1197" i="2"/>
  <c r="I1169" i="2"/>
  <c r="I1181" i="2"/>
  <c r="I1159" i="2"/>
  <c r="I1146" i="2"/>
  <c r="I1134" i="2"/>
  <c r="I1120" i="2"/>
  <c r="I1110" i="2"/>
  <c r="I1079" i="2"/>
  <c r="I1099" i="2"/>
  <c r="I1069" i="2"/>
  <c r="I1089" i="2"/>
  <c r="I1018" i="2"/>
  <c r="I1058" i="2"/>
  <c r="I1028" i="2"/>
  <c r="G219" i="1" s="1"/>
  <c r="H219" i="1" s="1"/>
  <c r="I1042" i="2"/>
  <c r="I990" i="2"/>
  <c r="I1007" i="2"/>
  <c r="I966" i="2"/>
  <c r="I967" i="2"/>
  <c r="I965" i="2"/>
  <c r="I954" i="2"/>
  <c r="I955" i="2"/>
  <c r="I956" i="2"/>
  <c r="I953" i="2"/>
  <c r="I943" i="2"/>
  <c r="I944" i="2"/>
  <c r="I945" i="2"/>
  <c r="I942" i="2"/>
  <c r="I933" i="2"/>
  <c r="I934" i="2"/>
  <c r="I932" i="2"/>
  <c r="I923" i="2"/>
  <c r="I924" i="2" s="1"/>
  <c r="I915" i="2"/>
  <c r="I914" i="2"/>
  <c r="I904" i="2"/>
  <c r="I905" i="2"/>
  <c r="I903" i="2"/>
  <c r="I892" i="2"/>
  <c r="I893" i="2"/>
  <c r="I894" i="2"/>
  <c r="I891" i="2"/>
  <c r="I880" i="2"/>
  <c r="I881" i="2"/>
  <c r="I882" i="2"/>
  <c r="I879" i="2"/>
  <c r="I863" i="2"/>
  <c r="I864" i="2"/>
  <c r="I865" i="2"/>
  <c r="I866" i="2"/>
  <c r="I867" i="2"/>
  <c r="I868" i="2"/>
  <c r="I869" i="2"/>
  <c r="I862" i="2"/>
  <c r="I853" i="2"/>
  <c r="I854" i="2"/>
  <c r="I852" i="2"/>
  <c r="I843" i="2"/>
  <c r="I844" i="2"/>
  <c r="I842" i="2"/>
  <c r="I820" i="2"/>
  <c r="I832" i="2"/>
  <c r="I833" i="2"/>
  <c r="I834" i="2"/>
  <c r="I821" i="2"/>
  <c r="I822" i="2"/>
  <c r="I819" i="2"/>
  <c r="I808" i="2"/>
  <c r="I809" i="2"/>
  <c r="I810" i="2"/>
  <c r="I807" i="2"/>
  <c r="I206" i="1" l="1"/>
  <c r="J206" i="1" s="1"/>
  <c r="H197" i="1"/>
  <c r="G435" i="1"/>
  <c r="H435" i="1" s="1"/>
  <c r="G190" i="1"/>
  <c r="H190" i="1" s="1"/>
  <c r="G185" i="1"/>
  <c r="H185" i="1" s="1"/>
  <c r="G228" i="1"/>
  <c r="H228" i="1" s="1"/>
  <c r="G418" i="1"/>
  <c r="H418" i="1" s="1"/>
  <c r="G224" i="1"/>
  <c r="H224" i="1" s="1"/>
  <c r="I219" i="1"/>
  <c r="J219" i="1" s="1"/>
  <c r="G221" i="1"/>
  <c r="H221" i="1" s="1"/>
  <c r="G218" i="1"/>
  <c r="H218" i="1" s="1"/>
  <c r="G377" i="1"/>
  <c r="H377" i="1" s="1"/>
  <c r="I968" i="2"/>
  <c r="I957" i="2"/>
  <c r="I946" i="2"/>
  <c r="I935" i="2"/>
  <c r="I916" i="2"/>
  <c r="I906" i="2"/>
  <c r="I895" i="2"/>
  <c r="I883" i="2"/>
  <c r="I855" i="2"/>
  <c r="I870" i="2"/>
  <c r="I845" i="2"/>
  <c r="I835" i="2"/>
  <c r="I823" i="2"/>
  <c r="I798" i="2"/>
  <c r="I797" i="2"/>
  <c r="I788" i="2"/>
  <c r="I789" i="2"/>
  <c r="I787" i="2"/>
  <c r="I778" i="2"/>
  <c r="I779" i="2"/>
  <c r="I777" i="2"/>
  <c r="I763" i="2"/>
  <c r="I764" i="2"/>
  <c r="I765" i="2"/>
  <c r="I766" i="2"/>
  <c r="I767" i="2"/>
  <c r="I768" i="2"/>
  <c r="I769" i="2"/>
  <c r="I762" i="2"/>
  <c r="I718" i="2"/>
  <c r="I719" i="2"/>
  <c r="I720" i="2"/>
  <c r="I721" i="2"/>
  <c r="I722" i="2"/>
  <c r="I723" i="2"/>
  <c r="I724" i="2"/>
  <c r="I717" i="2"/>
  <c r="I701" i="2"/>
  <c r="I702" i="2"/>
  <c r="I703" i="2"/>
  <c r="I704" i="2"/>
  <c r="I705" i="2"/>
  <c r="I706" i="2"/>
  <c r="I707" i="2"/>
  <c r="I708" i="2"/>
  <c r="I709" i="2"/>
  <c r="I700" i="2"/>
  <c r="I634" i="2"/>
  <c r="I635" i="2"/>
  <c r="I636" i="2"/>
  <c r="I637" i="2"/>
  <c r="I638" i="2"/>
  <c r="I639" i="2"/>
  <c r="I640" i="2"/>
  <c r="I641" i="2"/>
  <c r="I633" i="2"/>
  <c r="I562" i="2"/>
  <c r="I563" i="2"/>
  <c r="I564" i="2"/>
  <c r="I565" i="2"/>
  <c r="I566" i="2"/>
  <c r="I567" i="2"/>
  <c r="I568" i="2"/>
  <c r="I569" i="2"/>
  <c r="I570" i="2"/>
  <c r="I561" i="2"/>
  <c r="I545" i="2"/>
  <c r="I546" i="2"/>
  <c r="I547" i="2"/>
  <c r="I548" i="2"/>
  <c r="I549" i="2"/>
  <c r="I550" i="2"/>
  <c r="I551" i="2"/>
  <c r="I552" i="2"/>
  <c r="I553" i="2"/>
  <c r="I544" i="2"/>
  <c r="I528" i="2"/>
  <c r="I529" i="2"/>
  <c r="I530" i="2"/>
  <c r="I531" i="2"/>
  <c r="I532" i="2"/>
  <c r="I533" i="2"/>
  <c r="I534" i="2"/>
  <c r="I535" i="2"/>
  <c r="I536" i="2"/>
  <c r="I527" i="2"/>
  <c r="I511" i="2"/>
  <c r="I512" i="2"/>
  <c r="I513" i="2"/>
  <c r="I514" i="2"/>
  <c r="I515" i="2"/>
  <c r="I516" i="2"/>
  <c r="I517" i="2"/>
  <c r="I518" i="2"/>
  <c r="I519" i="2"/>
  <c r="I510" i="2"/>
  <c r="I494" i="2"/>
  <c r="I495" i="2"/>
  <c r="I496" i="2"/>
  <c r="I497" i="2"/>
  <c r="I498" i="2"/>
  <c r="I499" i="2"/>
  <c r="I500" i="2"/>
  <c r="I501" i="2"/>
  <c r="I502" i="2"/>
  <c r="I493" i="2"/>
  <c r="I480" i="2"/>
  <c r="I481" i="2"/>
  <c r="I482" i="2"/>
  <c r="I483" i="2"/>
  <c r="I479" i="2"/>
  <c r="I467" i="2"/>
  <c r="I468" i="2"/>
  <c r="I469" i="2"/>
  <c r="I470" i="2"/>
  <c r="I471" i="2"/>
  <c r="I466" i="2"/>
  <c r="I481" i="1" l="1"/>
  <c r="J481" i="1" s="1"/>
  <c r="I228" i="1"/>
  <c r="J228" i="1" s="1"/>
  <c r="H227" i="1"/>
  <c r="I190" i="1"/>
  <c r="J190" i="1" s="1"/>
  <c r="H189" i="1"/>
  <c r="I218" i="1"/>
  <c r="J218" i="1" s="1"/>
  <c r="I442" i="1"/>
  <c r="J442" i="1" s="1"/>
  <c r="J438" i="1" s="1"/>
  <c r="I435" i="1"/>
  <c r="J435" i="1" s="1"/>
  <c r="H432" i="1"/>
  <c r="H430" i="1" s="1"/>
  <c r="I221" i="1"/>
  <c r="J221" i="1" s="1"/>
  <c r="H220" i="1"/>
  <c r="I185" i="1"/>
  <c r="J185" i="1" s="1"/>
  <c r="H184" i="1"/>
  <c r="H389" i="1"/>
  <c r="I224" i="1"/>
  <c r="J224" i="1" s="1"/>
  <c r="H223" i="1"/>
  <c r="J197" i="1"/>
  <c r="K197" i="1" s="1"/>
  <c r="I377" i="1"/>
  <c r="H348" i="1"/>
  <c r="G419" i="1"/>
  <c r="H419" i="1" s="1"/>
  <c r="I418" i="1"/>
  <c r="J418" i="1" s="1"/>
  <c r="G153" i="1"/>
  <c r="H153" i="1" s="1"/>
  <c r="I799" i="2"/>
  <c r="I790" i="2"/>
  <c r="I780" i="2"/>
  <c r="I770" i="2"/>
  <c r="I725" i="2"/>
  <c r="I642" i="2"/>
  <c r="I710" i="2"/>
  <c r="I571" i="2"/>
  <c r="I537" i="2"/>
  <c r="I554" i="2"/>
  <c r="I520" i="2"/>
  <c r="I503" i="2"/>
  <c r="I484" i="2"/>
  <c r="I472" i="2"/>
  <c r="J377" i="1" l="1"/>
  <c r="J348" i="1" s="1"/>
  <c r="H231" i="1"/>
  <c r="K481" i="1"/>
  <c r="J480" i="1"/>
  <c r="I419" i="1"/>
  <c r="H408" i="1"/>
  <c r="K223" i="1"/>
  <c r="J184" i="1"/>
  <c r="C41" i="10" s="1"/>
  <c r="J220" i="1"/>
  <c r="K220" i="1" s="1"/>
  <c r="J189" i="1"/>
  <c r="I153" i="1"/>
  <c r="J153" i="1" s="1"/>
  <c r="H148" i="1"/>
  <c r="H147" i="1" s="1"/>
  <c r="K438" i="1"/>
  <c r="J389" i="1"/>
  <c r="J432" i="1"/>
  <c r="J430" i="1" s="1"/>
  <c r="J227" i="1"/>
  <c r="K228" i="1"/>
  <c r="G130" i="1"/>
  <c r="H130" i="1" s="1"/>
  <c r="G129" i="1"/>
  <c r="H129" i="1" s="1"/>
  <c r="G128" i="1"/>
  <c r="H128" i="1" s="1"/>
  <c r="I448" i="2"/>
  <c r="I449" i="2"/>
  <c r="I450" i="2"/>
  <c r="I451" i="2"/>
  <c r="I452" i="2"/>
  <c r="I453" i="2"/>
  <c r="I454" i="2"/>
  <c r="I455" i="2"/>
  <c r="I456" i="2"/>
  <c r="I457" i="2"/>
  <c r="I447" i="2"/>
  <c r="I391" i="2"/>
  <c r="I392" i="2"/>
  <c r="I384" i="2"/>
  <c r="I385" i="2"/>
  <c r="I386" i="2"/>
  <c r="I387" i="2"/>
  <c r="I388" i="2"/>
  <c r="I389" i="2"/>
  <c r="I390" i="2"/>
  <c r="I383" i="2"/>
  <c r="I370" i="2"/>
  <c r="I371" i="2"/>
  <c r="I372" i="2"/>
  <c r="I373" i="2"/>
  <c r="I374" i="2"/>
  <c r="I369" i="2"/>
  <c r="I68" i="2"/>
  <c r="I69" i="2"/>
  <c r="I70" i="2"/>
  <c r="I71" i="2"/>
  <c r="I72" i="2"/>
  <c r="I73" i="2"/>
  <c r="I74" i="2"/>
  <c r="I75" i="2"/>
  <c r="I76" i="2"/>
  <c r="I67" i="2"/>
  <c r="I56" i="2"/>
  <c r="I57" i="2"/>
  <c r="I58" i="2"/>
  <c r="I59" i="2"/>
  <c r="I55" i="2"/>
  <c r="I43" i="2"/>
  <c r="I44" i="2"/>
  <c r="I28" i="2"/>
  <c r="I29" i="2"/>
  <c r="I30" i="2"/>
  <c r="I31" i="2"/>
  <c r="I27" i="2"/>
  <c r="I7" i="2"/>
  <c r="I17" i="2"/>
  <c r="I16" i="2"/>
  <c r="J419" i="1" l="1"/>
  <c r="J408" i="1" s="1"/>
  <c r="J231" i="1"/>
  <c r="K231" i="1" s="1"/>
  <c r="K389" i="1"/>
  <c r="K480" i="1"/>
  <c r="C63" i="10"/>
  <c r="O64" i="10" s="1"/>
  <c r="K189" i="1"/>
  <c r="C43" i="10"/>
  <c r="O42" i="10"/>
  <c r="K42" i="10"/>
  <c r="M42" i="10"/>
  <c r="N42" i="10"/>
  <c r="L42" i="10"/>
  <c r="K348" i="1"/>
  <c r="K184" i="1"/>
  <c r="J148" i="1"/>
  <c r="K432" i="1"/>
  <c r="I128" i="1"/>
  <c r="J128" i="1" s="1"/>
  <c r="I129" i="1"/>
  <c r="J129" i="1" s="1"/>
  <c r="I130" i="1"/>
  <c r="J130" i="1" s="1"/>
  <c r="I458" i="2"/>
  <c r="I393" i="2"/>
  <c r="I375" i="2"/>
  <c r="I77" i="2"/>
  <c r="I60" i="2"/>
  <c r="I32" i="2"/>
  <c r="I18" i="2"/>
  <c r="G89" i="1" s="1"/>
  <c r="H89" i="1" s="1"/>
  <c r="C47" i="10" l="1"/>
  <c r="J48" i="10" s="1"/>
  <c r="C53" i="10"/>
  <c r="K408" i="1"/>
  <c r="C55" i="10"/>
  <c r="P56" i="10" s="1"/>
  <c r="H87" i="1"/>
  <c r="I89" i="1"/>
  <c r="J89" i="1" s="1"/>
  <c r="N44" i="10"/>
  <c r="M44" i="10"/>
  <c r="K430" i="1"/>
  <c r="K148" i="1"/>
  <c r="J126" i="1"/>
  <c r="H126" i="1"/>
  <c r="H104" i="1" s="1"/>
  <c r="L388" i="2"/>
  <c r="I106" i="1"/>
  <c r="J106" i="1" s="1"/>
  <c r="I108" i="1"/>
  <c r="J108" i="1" s="1"/>
  <c r="I107" i="1"/>
  <c r="J107" i="1" s="1"/>
  <c r="G97" i="1"/>
  <c r="H97" i="1" s="1"/>
  <c r="I8" i="2"/>
  <c r="P63" i="10"/>
  <c r="P49" i="10"/>
  <c r="P47" i="10"/>
  <c r="J33" i="10"/>
  <c r="J34" i="10" s="1"/>
  <c r="E25" i="10"/>
  <c r="O17" i="10"/>
  <c r="O18" i="10" s="1"/>
  <c r="N17" i="10"/>
  <c r="N18" i="10" s="1"/>
  <c r="M17" i="10"/>
  <c r="M18" i="10" s="1"/>
  <c r="K17" i="10"/>
  <c r="K18" i="10" s="1"/>
  <c r="J17" i="10"/>
  <c r="J18" i="10" s="1"/>
  <c r="I17" i="10"/>
  <c r="I18" i="10" s="1"/>
  <c r="G17" i="10"/>
  <c r="G18" i="10" s="1"/>
  <c r="F17" i="10"/>
  <c r="F18" i="10" s="1"/>
  <c r="E17" i="10"/>
  <c r="E18" i="10" s="1"/>
  <c r="I48" i="10" l="1"/>
  <c r="N48" i="10"/>
  <c r="M48" i="10"/>
  <c r="D48" i="10"/>
  <c r="K48" i="10"/>
  <c r="O48" i="10"/>
  <c r="F48" i="10"/>
  <c r="L48" i="10"/>
  <c r="E48" i="10"/>
  <c r="H48" i="10"/>
  <c r="G48" i="10"/>
  <c r="N54" i="10"/>
  <c r="P54" i="10"/>
  <c r="O54" i="10"/>
  <c r="D56" i="10"/>
  <c r="E56" i="10"/>
  <c r="J87" i="1"/>
  <c r="K147" i="1"/>
  <c r="C35" i="10"/>
  <c r="P39" i="10"/>
  <c r="P41" i="10"/>
  <c r="P17" i="10"/>
  <c r="K126" i="1"/>
  <c r="J105" i="1"/>
  <c r="K105" i="1" s="1"/>
  <c r="I97" i="1"/>
  <c r="J97" i="1" s="1"/>
  <c r="H96" i="1"/>
  <c r="P45" i="10"/>
  <c r="P33" i="10"/>
  <c r="P27" i="10"/>
  <c r="P23" i="10"/>
  <c r="P25" i="10"/>
  <c r="P37" i="10"/>
  <c r="P35" i="10"/>
  <c r="P21" i="10"/>
  <c r="P29" i="10"/>
  <c r="P31" i="10"/>
  <c r="P19" i="10"/>
  <c r="P43" i="10"/>
  <c r="P51" i="10"/>
  <c r="C25" i="10" l="1"/>
  <c r="K87" i="1"/>
  <c r="F36" i="10"/>
  <c r="G36" i="10"/>
  <c r="J96" i="1"/>
  <c r="J104" i="1"/>
  <c r="D41" i="2"/>
  <c r="D40" i="2"/>
  <c r="I811" i="2"/>
  <c r="G217" i="1" s="1"/>
  <c r="H217" i="1" s="1"/>
  <c r="F30" i="9"/>
  <c r="F25" i="9"/>
  <c r="D19" i="9"/>
  <c r="F19" i="9" s="1"/>
  <c r="G42" i="2" s="1"/>
  <c r="I42" i="2" s="1"/>
  <c r="C19" i="9"/>
  <c r="D13" i="9"/>
  <c r="F13" i="9" s="1"/>
  <c r="G40" i="2" s="1"/>
  <c r="C13" i="9"/>
  <c r="E6" i="9"/>
  <c r="D6" i="9"/>
  <c r="C6" i="9"/>
  <c r="C19" i="7"/>
  <c r="C32" i="7"/>
  <c r="C40" i="7"/>
  <c r="C45" i="7"/>
  <c r="F6" i="9" l="1"/>
  <c r="G41" i="2" s="1"/>
  <c r="I41" i="2" s="1"/>
  <c r="D26" i="10"/>
  <c r="F26" i="10"/>
  <c r="G26" i="10"/>
  <c r="E26" i="10"/>
  <c r="K96" i="1"/>
  <c r="C27" i="10"/>
  <c r="K104" i="1"/>
  <c r="C31" i="10"/>
  <c r="I217" i="1"/>
  <c r="J217" i="1" s="1"/>
  <c r="H216" i="1"/>
  <c r="C47" i="7"/>
  <c r="I40" i="2"/>
  <c r="L32" i="10" l="1"/>
  <c r="M32" i="10"/>
  <c r="K32" i="10"/>
  <c r="J32" i="10"/>
  <c r="H28" i="10"/>
  <c r="G28" i="10"/>
  <c r="F28" i="10"/>
  <c r="H196" i="1"/>
  <c r="J216" i="1"/>
  <c r="I45" i="2"/>
  <c r="G103" i="1" s="1"/>
  <c r="H103" i="1" s="1"/>
  <c r="J196" i="1" l="1"/>
  <c r="K216" i="1"/>
  <c r="I103" i="1"/>
  <c r="J103" i="1" s="1"/>
  <c r="H99" i="1"/>
  <c r="H484" i="1" s="1"/>
  <c r="P64" i="10"/>
  <c r="P38" i="10"/>
  <c r="P20" i="10"/>
  <c r="P34" i="10"/>
  <c r="P44" i="10"/>
  <c r="P22" i="10"/>
  <c r="P52" i="10"/>
  <c r="P42" i="10"/>
  <c r="P50" i="10"/>
  <c r="P36" i="10"/>
  <c r="C45" i="10" l="1"/>
  <c r="K46" i="10" s="1"/>
  <c r="J99" i="1"/>
  <c r="P40" i="10"/>
  <c r="P28" i="10"/>
  <c r="F46" i="10" l="1"/>
  <c r="O46" i="10"/>
  <c r="O69" i="10" s="1"/>
  <c r="L46" i="10"/>
  <c r="G46" i="10"/>
  <c r="G69" i="10" s="1"/>
  <c r="M46" i="10"/>
  <c r="M69" i="10" s="1"/>
  <c r="I46" i="10"/>
  <c r="E46" i="10"/>
  <c r="N46" i="10"/>
  <c r="N69" i="10" s="1"/>
  <c r="H46" i="10"/>
  <c r="J46" i="10"/>
  <c r="K99" i="1"/>
  <c r="C29" i="10"/>
  <c r="P48" i="10"/>
  <c r="P26" i="10"/>
  <c r="P32" i="10"/>
  <c r="P46" i="10" l="1"/>
  <c r="I30" i="10"/>
  <c r="I69" i="10" s="1"/>
  <c r="K30" i="10"/>
  <c r="K69" i="10" s="1"/>
  <c r="L30" i="10"/>
  <c r="L69" i="10" s="1"/>
  <c r="H30" i="10"/>
  <c r="J30" i="10"/>
  <c r="J69" i="10" s="1"/>
  <c r="P18" i="10"/>
  <c r="P30" i="10" l="1"/>
  <c r="H69" i="10"/>
  <c r="J66" i="1"/>
  <c r="K66" i="1" l="1"/>
  <c r="J65" i="1"/>
  <c r="C23" i="10" l="1"/>
  <c r="J484" i="1"/>
  <c r="K65" i="1"/>
  <c r="D24" i="10" l="1"/>
  <c r="D69" i="10" s="1"/>
  <c r="C67" i="10"/>
  <c r="E24" i="10"/>
  <c r="E69" i="10" s="1"/>
  <c r="F24" i="10"/>
  <c r="F69" i="10" s="1"/>
  <c r="C60" i="10" l="1"/>
  <c r="C62" i="10"/>
  <c r="C32" i="10"/>
  <c r="C58" i="10"/>
  <c r="C26" i="10"/>
  <c r="N68" i="10"/>
  <c r="C56" i="10"/>
  <c r="C64" i="10"/>
  <c r="M68" i="10"/>
  <c r="F68" i="10"/>
  <c r="C24" i="10"/>
  <c r="H68" i="10"/>
  <c r="C20" i="10"/>
  <c r="E68" i="10"/>
  <c r="C42" i="10"/>
  <c r="C38" i="10"/>
  <c r="O68" i="10"/>
  <c r="I68" i="10"/>
  <c r="C54" i="10"/>
  <c r="C52" i="10"/>
  <c r="C22" i="10"/>
  <c r="K68" i="10"/>
  <c r="C28" i="10"/>
  <c r="C40" i="10"/>
  <c r="G68" i="10"/>
  <c r="C36" i="10"/>
  <c r="C48" i="10"/>
  <c r="C18" i="10"/>
  <c r="L68" i="10"/>
  <c r="J68" i="10"/>
  <c r="C50" i="10"/>
  <c r="C44" i="10"/>
  <c r="C46" i="10"/>
  <c r="C30" i="10"/>
  <c r="C34" i="10"/>
  <c r="P24" i="10"/>
  <c r="P69" i="10" s="1"/>
  <c r="D71" i="10"/>
  <c r="E71" i="10" s="1"/>
  <c r="F71" i="10" s="1"/>
  <c r="G71" i="10" s="1"/>
  <c r="H71" i="10" s="1"/>
  <c r="I71" i="10" s="1"/>
  <c r="J71" i="10" s="1"/>
  <c r="K71" i="10" s="1"/>
  <c r="L71" i="10" s="1"/>
  <c r="M71" i="10" s="1"/>
  <c r="N71" i="10" s="1"/>
  <c r="O71" i="10" s="1"/>
  <c r="D68" i="10"/>
  <c r="D70" i="10" s="1"/>
  <c r="E70" i="10" l="1"/>
  <c r="F70" i="10" s="1"/>
  <c r="G70" i="10" s="1"/>
  <c r="H70" i="10" s="1"/>
  <c r="I70" i="10" s="1"/>
  <c r="J70" i="10" s="1"/>
  <c r="K70" i="10" s="1"/>
  <c r="L70" i="10" s="1"/>
  <c r="M70" i="10" s="1"/>
  <c r="N70" i="10" s="1"/>
  <c r="O70" i="10" s="1"/>
  <c r="P68" i="10"/>
  <c r="K451" i="1"/>
  <c r="J222" i="13"/>
  <c r="J221" i="13"/>
  <c r="J147" i="13"/>
  <c r="J148" i="13"/>
  <c r="J149" i="13"/>
  <c r="J150" i="13"/>
  <c r="J151" i="13"/>
  <c r="J152" i="13"/>
  <c r="J153" i="13"/>
  <c r="J154" i="13"/>
  <c r="J155" i="13"/>
  <c r="J156" i="13"/>
  <c r="J157" i="13"/>
  <c r="J158" i="13"/>
  <c r="J159" i="13"/>
  <c r="J160" i="13"/>
  <c r="J161" i="13"/>
  <c r="J162" i="13"/>
  <c r="J163" i="13"/>
  <c r="J164" i="13"/>
  <c r="J165" i="13"/>
  <c r="J166" i="13"/>
  <c r="J167" i="13"/>
  <c r="J168" i="13"/>
  <c r="J169" i="13"/>
  <c r="J170" i="13"/>
  <c r="J171" i="13"/>
  <c r="J172" i="13"/>
  <c r="J173" i="13"/>
  <c r="J174" i="13"/>
  <c r="J175" i="13"/>
  <c r="J176" i="13"/>
  <c r="J177" i="13"/>
  <c r="J178" i="13"/>
  <c r="J179" i="13"/>
  <c r="J180" i="13"/>
  <c r="J181" i="13"/>
  <c r="J182" i="13"/>
  <c r="J183" i="13"/>
  <c r="J184" i="13"/>
  <c r="J185" i="13"/>
  <c r="J186" i="13"/>
  <c r="J187" i="13"/>
  <c r="J188" i="13"/>
  <c r="J189" i="13"/>
  <c r="J190" i="13"/>
  <c r="J191" i="13"/>
  <c r="J192" i="13"/>
  <c r="J193" i="13"/>
  <c r="J194" i="13"/>
  <c r="J195" i="13"/>
  <c r="J196" i="13"/>
  <c r="J197" i="13"/>
  <c r="J198" i="13"/>
  <c r="J199" i="13"/>
  <c r="J200" i="13"/>
  <c r="J201" i="13"/>
  <c r="J202" i="13"/>
  <c r="J203" i="13"/>
  <c r="J204" i="13"/>
  <c r="J205" i="13"/>
  <c r="J206" i="13"/>
  <c r="J207" i="13"/>
  <c r="J208" i="13"/>
  <c r="J209" i="13"/>
  <c r="J210" i="13"/>
  <c r="J211" i="13"/>
  <c r="J212" i="13"/>
  <c r="J213" i="13"/>
  <c r="J214" i="13"/>
  <c r="J215" i="13"/>
  <c r="J216" i="13"/>
  <c r="J217" i="13"/>
  <c r="J218" i="13"/>
  <c r="J219" i="13"/>
  <c r="J220" i="13"/>
  <c r="J223" i="13"/>
  <c r="J224" i="13"/>
  <c r="J225" i="13"/>
  <c r="J226" i="13"/>
  <c r="J227" i="13"/>
  <c r="J228" i="13"/>
  <c r="J229" i="13"/>
  <c r="J230" i="13"/>
  <c r="J231" i="13"/>
  <c r="J232" i="13"/>
  <c r="J233" i="13"/>
  <c r="J234" i="13"/>
  <c r="J235" i="13"/>
  <c r="J236" i="13"/>
  <c r="J237" i="13"/>
  <c r="J238" i="13"/>
  <c r="J239" i="13"/>
  <c r="J240" i="13"/>
  <c r="J241" i="13"/>
  <c r="J242" i="13"/>
  <c r="J243" i="13"/>
  <c r="J244" i="13"/>
  <c r="J245" i="13"/>
  <c r="J246" i="13"/>
  <c r="J247" i="13"/>
  <c r="J248" i="13"/>
  <c r="J249" i="13"/>
  <c r="J250" i="13"/>
  <c r="J251" i="13"/>
  <c r="J252" i="13"/>
  <c r="J253" i="13"/>
  <c r="J254" i="13"/>
  <c r="J255" i="13"/>
  <c r="J256" i="13"/>
  <c r="J257" i="13"/>
  <c r="J258" i="13"/>
  <c r="J259" i="13"/>
  <c r="J260" i="13"/>
  <c r="J261" i="13"/>
  <c r="J262" i="13"/>
  <c r="J263" i="13"/>
  <c r="J264" i="13"/>
  <c r="J265" i="13"/>
  <c r="J266" i="13"/>
  <c r="J267" i="13"/>
  <c r="J268" i="13"/>
  <c r="J269" i="13"/>
  <c r="J270" i="13"/>
  <c r="J271" i="13"/>
  <c r="J272" i="13"/>
  <c r="J273" i="13"/>
  <c r="J274" i="13"/>
  <c r="J275" i="13"/>
  <c r="J276" i="13"/>
  <c r="J277" i="13"/>
  <c r="J278" i="13"/>
  <c r="J279" i="13"/>
  <c r="J280" i="13"/>
  <c r="J281" i="13"/>
  <c r="J282" i="13"/>
  <c r="J283" i="13"/>
  <c r="J284" i="13"/>
  <c r="J285" i="13"/>
  <c r="J286" i="13"/>
  <c r="J287" i="13"/>
  <c r="J288" i="13"/>
  <c r="J289" i="13"/>
  <c r="J290" i="13"/>
  <c r="J291" i="13"/>
  <c r="J292" i="13"/>
  <c r="J293" i="13"/>
  <c r="J294" i="13"/>
  <c r="J295" i="13"/>
  <c r="J296" i="13"/>
  <c r="J297" i="13"/>
  <c r="J298" i="13"/>
  <c r="J299" i="13"/>
  <c r="J300" i="13"/>
  <c r="J301" i="13"/>
  <c r="J302" i="13"/>
  <c r="J303" i="13"/>
  <c r="J304" i="13"/>
  <c r="J305" i="13"/>
  <c r="J306" i="13"/>
  <c r="J307" i="13"/>
  <c r="J308" i="13"/>
  <c r="J309" i="13"/>
  <c r="J310" i="13"/>
  <c r="J311" i="13"/>
  <c r="J312" i="13"/>
  <c r="J313" i="13"/>
  <c r="J314" i="13"/>
  <c r="J315" i="13"/>
  <c r="J316" i="13"/>
  <c r="J317" i="13"/>
  <c r="J318" i="13"/>
  <c r="J319" i="13"/>
  <c r="J320" i="13"/>
  <c r="J321" i="13"/>
  <c r="J322" i="13"/>
  <c r="J323" i="13"/>
  <c r="J324" i="13"/>
  <c r="J325" i="13"/>
  <c r="J326" i="13"/>
  <c r="J327" i="13"/>
  <c r="J328" i="13"/>
  <c r="J329" i="13"/>
  <c r="J330" i="13"/>
  <c r="J331" i="13"/>
  <c r="J332" i="13"/>
  <c r="J333" i="13"/>
  <c r="J334" i="13"/>
  <c r="J335" i="13"/>
  <c r="J336" i="13"/>
  <c r="J337" i="13"/>
  <c r="J338" i="13"/>
  <c r="J339" i="13"/>
  <c r="J340" i="13"/>
  <c r="J341" i="13"/>
  <c r="J342" i="13"/>
  <c r="J343" i="13"/>
  <c r="J344" i="13"/>
  <c r="J345" i="13"/>
  <c r="J346" i="13"/>
  <c r="J347" i="13"/>
  <c r="J348" i="13"/>
  <c r="J349" i="13"/>
  <c r="J350" i="13"/>
  <c r="J351" i="13"/>
  <c r="J352" i="13"/>
  <c r="J353" i="13"/>
  <c r="J354" i="13"/>
  <c r="J355" i="13"/>
  <c r="J356" i="13"/>
  <c r="J357" i="13"/>
  <c r="J358" i="13"/>
  <c r="J359" i="13"/>
  <c r="J360" i="13"/>
  <c r="J361" i="13"/>
  <c r="J362" i="13"/>
  <c r="J363" i="13"/>
  <c r="J364" i="13"/>
</calcChain>
</file>

<file path=xl/sharedStrings.xml><?xml version="1.0" encoding="utf-8"?>
<sst xmlns="http://schemas.openxmlformats.org/spreadsheetml/2006/main" count="20440" uniqueCount="16115">
  <si>
    <t>ESTADO DE MATO GROSSO DO SUL</t>
  </si>
  <si>
    <t>MUNICÍPIO DE CORUMBÁ</t>
  </si>
  <si>
    <t>.</t>
  </si>
  <si>
    <t>Orçamento Inicial - Analítico - Método Truncado</t>
  </si>
  <si>
    <t>Objeto:</t>
  </si>
  <si>
    <t>RESTAURAÇÃO DO PRÉDIO DO ANTIGO HOTEL INTERNACIONAL.</t>
  </si>
  <si>
    <t>Município:</t>
  </si>
  <si>
    <t>Corumbá/MS</t>
  </si>
  <si>
    <t>Local:</t>
  </si>
  <si>
    <t>Rua Frei Mariano.°38 Centro., Corumbá MS</t>
  </si>
  <si>
    <t>BDI:</t>
  </si>
  <si>
    <t>Prazo exec.:</t>
  </si>
  <si>
    <t>12 meses</t>
  </si>
  <si>
    <t>Sist./Ref.:</t>
  </si>
  <si>
    <t>Descrição</t>
  </si>
  <si>
    <t>Unid.</t>
  </si>
  <si>
    <t>Qtde.</t>
  </si>
  <si>
    <t>Custo Unitário</t>
  </si>
  <si>
    <t>01</t>
  </si>
  <si>
    <t>ADMINISTRAÇÃO LOCAL DA OBRA</t>
  </si>
  <si>
    <t>h</t>
  </si>
  <si>
    <t>mês</t>
  </si>
  <si>
    <t>m²</t>
  </si>
  <si>
    <t>m² </t>
  </si>
  <si>
    <t>un</t>
  </si>
  <si>
    <t>m³</t>
  </si>
  <si>
    <t>m</t>
  </si>
  <si>
    <t>Montagem e desmontagem de fôrma de laje maciça, pé-direito duplo, em chapa de madeira compensada plastificada, 10 utilizações. Af_09/2020</t>
  </si>
  <si>
    <t>Concretagem de edificações (paredes e lajes) feitas com sistema de fôrmas manuseáveis, com concreto usinado autoadensável fck 25 mpa - lançamento e acabamento. Af_10/2021</t>
  </si>
  <si>
    <t>Armação de laje de estrutura convencional de concreto armado utilizando aço ca-50 de 6,3 mm - montagem. Af_06/2022</t>
  </si>
  <si>
    <t>kg</t>
  </si>
  <si>
    <t>Armação de laje de estrutura convencional de concreto armado utilizando aço ca-50 de 8,0 mm - montagem. Af_06/2022</t>
  </si>
  <si>
    <t>Armação de laje de estrutura convencional de concreto armado utilizando aço ca-60 de 5,0 mm - montagem. Af_06/2022</t>
  </si>
  <si>
    <t>Alvenaria em pedra rachao ou pedra de mão, assentada com argamassa traço 1:6 (cimento e areia) - ref. Cod. Sinapi 74053/001</t>
  </si>
  <si>
    <t>Alvenaria de vedação de blocos cerâmicos furados na vertical de 14x19x39 cm (espessura 14 cm) e argamassa de assentamento com preparo em betoneira. Af_12/2021</t>
  </si>
  <si>
    <t>PAREDES INTERNAS</t>
  </si>
  <si>
    <t>Chapisco aplicado em alvenarias e estruturas de concreto internas, com colher de pedreiro.  Argamassa traço 1:3 com preparo em betoneira 400l. Af_10/2022</t>
  </si>
  <si>
    <t>Massa única, em argamassa traço 1:2:8, preparo mecânico, aplicada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</si>
  <si>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</si>
  <si>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Revestimento cerâmico para paredes internas com placas tipo esmaltada de dimensões 33x45 cm aplicadas na altura inteira das paredes. Af_02/2023_pe</t>
  </si>
  <si>
    <t>Pintura a base de Silicato duas demão, inclusive uma demão de fundo em Silicato e emassamento - fornecimento e mão de obra</t>
  </si>
  <si>
    <t>ESQUADRIAS</t>
  </si>
  <si>
    <t>cj</t>
  </si>
  <si>
    <t>Guarda corpo vidro laminado incolor 8 mm em montante de chapa dobrada ferro h = 1,10 m - MO EC</t>
  </si>
  <si>
    <t>Pintura com tinta alquídica de fundo (tipo zarcão) pulverizada sobre perfil metálico executado em fábrica (por demão). Af_01/2020_pe</t>
  </si>
  <si>
    <t>MURO DIVISA</t>
  </si>
  <si>
    <t>Fabricação de fôrma para pilares e estruturas similares, em chapa de madeira compensada plastificada, e = 18 mm. Af_09/2020</t>
  </si>
  <si>
    <t>Armação do sistema de paredes de concreto, executada como reforço, vergalhão de 8,0 mm de diâmetro. Af_06/2019</t>
  </si>
  <si>
    <t>Armação do sistema de paredes de concreto, executada como reforço, vergalhão de 6,3 mm de diâmetro. Af_06/2019</t>
  </si>
  <si>
    <t>LANÇAMENTO COM USO DE BALDES, ADENSAMENTO E ACABAMENTO DE CONCRETO EM ESTRUTURAS. AF_02/2022</t>
  </si>
  <si>
    <t>Alvenaria de vedação de blocos cerâmicos maciços de 5x10x20cm (espessura 10cm) e argamassa de assentamento com preparo em betoneira. Af_05/2020</t>
  </si>
  <si>
    <t>Concreto fck = 30mpa, traço 1:2,1:2,5 (em massa seca de cimento/ areia média/ brita 1) - preparo mecânico com betoneira 400 l. Af_05/2021</t>
  </si>
  <si>
    <t>Emboço ou massa única em argamassa traço 1:2:8, preparo manual, aplicada manualmente em panos cegos de fachada (sem presença de vãos), espessura de 25 mm. Af_09/2022</t>
  </si>
  <si>
    <t>Fundo selador acrílico, aplicação manual em parede, uma demão. Af_04/2023</t>
  </si>
  <si>
    <t>Textura acrílica, aplicação manual em parede, uma demão. Af_04/2023</t>
  </si>
  <si>
    <t>COBERTURA</t>
  </si>
  <si>
    <t>Fabricação e instalação de tesoura inteira em aço, vão de 4 m, para telha cerâmica ou de concreto, incluso içamento. Af_07/2019</t>
  </si>
  <si>
    <t>Telhamento com telha cerâmica capa-canal, tipo colonial, com até 2 águas, incluso transporte vertical. Af_07/2019</t>
  </si>
  <si>
    <t>Calha em chapa de aço galvanizado número 24, desenvolvimento de 33 cm, incluso transporte vertical. Af_07/2019</t>
  </si>
  <si>
    <t>Rufo em chapa de aço galvanizado número 24, corte de 25 cm, incluso transporte vertical. Af_07/2019</t>
  </si>
  <si>
    <t>Estrutura de madeira aparelhada com terças 6 x 16 cm e ripão 2,5 x 5 cm - MO EC</t>
  </si>
  <si>
    <t>Pintura verniz (incolor) alquídico em madeira, uso interno e externo, 1 demão. Af_01/2021</t>
  </si>
  <si>
    <t>Telhamento com telha metálica termoacústica e = 30 mm, com até 2 águas, incluso içamento. Af_07/2019</t>
  </si>
  <si>
    <t>Calha em chapa de aço galvanizado número 24, desenvolvimento de 50 cm, incluso transporte vertical. Af_07/2019</t>
  </si>
  <si>
    <t>Fundo anticorrosivo para metais ferrosos (zarcão)</t>
  </si>
  <si>
    <t>l</t>
  </si>
  <si>
    <t>TETOS INTERNOS</t>
  </si>
  <si>
    <t>GESSO E SANCA</t>
  </si>
  <si>
    <t>PINTURA DOS TETOS</t>
  </si>
  <si>
    <t>Emassamento com massa látex, aplicação em teto, duas demãos, lixamento manual. Af_04/2023</t>
  </si>
  <si>
    <t>Fundo selador acrílico, aplicação manual em teto, uma demão. Af_04/2023</t>
  </si>
  <si>
    <t>Pintura látex acrílica premium, aplicação manual em teto, duas demãos. Af_04/2023</t>
  </si>
  <si>
    <t>PISOS INTERNOS</t>
  </si>
  <si>
    <t>Regularização e compactação manual de terreno com soquete - ref. cod SINAPI 5622</t>
  </si>
  <si>
    <t>Lastro de concreto magro, aplicado em pisos, lajes sobre solo ou radiers, espessura de 5 cm. Af_01/2024</t>
  </si>
  <si>
    <t>Piso de borracha pastilhado/frisado, espessura 7mm, assentado com argamassa. Af_09/2020</t>
  </si>
  <si>
    <t>PISOS EXTERNOS</t>
  </si>
  <si>
    <t>Piso em granilite, marmorite ou granitina em ambientes internos, com espessura de 8 mm, incluso mistura em betoneira, colocação das juntas, aplicação do piso, 4 polimentos com politriz, estucamento, selador e cera. Af_06/2022</t>
  </si>
  <si>
    <t>Chapim sobre muros lineares, em granito ou mármore, l = 25 cm, assentado com argamassa 1:6 com aditivo. Af_11/2020</t>
  </si>
  <si>
    <t>Guia (meio-fio) concreto, moldada  in loco  em trecho reto com extrusora, 15 cm base x 30 cm altura. Af_01/2024</t>
  </si>
  <si>
    <t>PASSEIO PUBLICO</t>
  </si>
  <si>
    <t>Piso em ladrilho hidráulico aplicado em ambientes externos. Af_05/2020</t>
  </si>
  <si>
    <t>Piso tatil / podotatil, ladrilho hidraulico / concreto, *25 x 25* cm, e= *2,5* cm, padrao tatil alerta ou direcional, cor amarela</t>
  </si>
  <si>
    <t>Pintura de meio-fio com tinta branca a base de cal (caiação). Af_05/2021</t>
  </si>
  <si>
    <t>15.01</t>
  </si>
  <si>
    <t>Escavação manual de vala com profundidade menor ou igual a 1,30 m. Af_02/2021</t>
  </si>
  <si>
    <t>LANÇAMENTO COM USO DE BOMBA, ADENSAMENTO E ACABAMENTO DE CONCRETO EM ESTRUTURAS. AF_02/2022</t>
  </si>
  <si>
    <t>Reaterro mecanizado de vala com retroescavadeira (capacidade da caçamba   da retro: 0,26 m³/potência: 88 hp), largura até 0,8 m, profundidade 1,5 a 3,0 m, com solo (sem substituição) de 1ª categoria, com compactador de solos de percussão af_08/2023</t>
  </si>
  <si>
    <t>Apiloamento com maço de 30kg - Cod. SINAPI 79483</t>
  </si>
  <si>
    <t>Forma tábua para concreto em fundação, c/ reaproveitamento 2x.</t>
  </si>
  <si>
    <t>15.02</t>
  </si>
  <si>
    <t>PASSARELA/ELEVADOR/ESCADA ESTRUTURA METÁLICA</t>
  </si>
  <si>
    <t>FUNDAÇÃO PASSARELA E ELEVADOR</t>
  </si>
  <si>
    <t>Fabricação, montagem e desmontagem de fôrma para sapata, em madeira serrada, e=25 mm, 2 utilizações. Af_01/2024</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</si>
  <si>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</si>
  <si>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</si>
  <si>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</si>
  <si>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COBERTURA PASSARELA E ELEVADOR</t>
  </si>
  <si>
    <t>Instalação de vidro laminado, e = 8 mm (4+4), encaixado em perfil u. Af_01/2021_ps</t>
  </si>
  <si>
    <t>PISO PASSARELA E ELEVADOR</t>
  </si>
  <si>
    <t>Parede com sistema em chapas de gesso para drywall, uso interno, com duas faces simples e estrutura metálica com guias duplas para paredes com área líquida maior ou igual a 6 m2, com vãos. Af_07/2023_ps</t>
  </si>
  <si>
    <t>ESQUADRIAS PASSARELA E ELEVADOR</t>
  </si>
  <si>
    <t>Cobertura com vidro laminado incolor 6mm com guarnição de aluminio natural - MO EC</t>
  </si>
  <si>
    <t>Locação mensal de andaime metálico tipo fachadeiro, inclusive montagem</t>
  </si>
  <si>
    <t>PINTURA E ACABAMENTO PASSARELA E ELEVADOR</t>
  </si>
  <si>
    <t>Pintura com tinta alquídica de fundo e acabamento (esmalte sintético grafite) pulverizada sobre superfícies metálicas (exceto perfil) executado em obra (por demão). Af_01/2020_pe</t>
  </si>
  <si>
    <t>ESTRUTURA METÁLICA</t>
  </si>
  <si>
    <t>Estrutura metalica piso, paredes e cobertura da escada, inclusive corrimão e pintura anti-corrosivo MO EC</t>
  </si>
  <si>
    <t>ELEVADOR 08 PASSAGEIROS</t>
  </si>
  <si>
    <t>Instalação de elevador cabine - Fornecimento, transporte e elevação.</t>
  </si>
  <si>
    <t>PAISAGISMO</t>
  </si>
  <si>
    <t>Cipo de São João (Pirostegia venusia) h=150cm</t>
  </si>
  <si>
    <t>Costela de Adão (monstera deliciosa) h=60cm</t>
  </si>
  <si>
    <t>OBRAS COMPLEMENTARES</t>
  </si>
  <si>
    <t>Vidro comum laminado, liso, incolor, duplo, espessura total 6 mm (cada camada e= 3 mm) - colocado</t>
  </si>
  <si>
    <t>INSTALAÇÕES HIDRÁULICAS ÁGUA FRIA</t>
  </si>
  <si>
    <t>Tubo, pvc, soldável, de 25mm, instalado em ramal de distribuição de água - fornecimento e instalação. Af_06/2022</t>
  </si>
  <si>
    <t>Tubo, pvc, soldável, de 32mm, instalado em ramal de distribuição de água - fornecimento e instalação. Af_06/2022</t>
  </si>
  <si>
    <t>Adaptador curto com bolsa e rosca para registro, pvc, soldável, dn 25mm x 3/4 , instalado em ramal de distribuição de água - fornecimento e instalação. Af_06/2022</t>
  </si>
  <si>
    <t>Adaptador curto com bolsa e rosca para registro, pvc, soldável, dn 25mm x 3/4 , instalado em ramal ou sub-ramal de água - fornecimento e instalação. Af_06/2022</t>
  </si>
  <si>
    <t>Joelho 45 graus, pvc, soldável, dn 25mm, instalado em ramal de distribuição de água - fornecimento e instalação. Af_06/2022</t>
  </si>
  <si>
    <t>Joelho 90 graus, pvc, soldável, dn 25mm, instalado em ramal de distribuição de água - fornecimento e instalação. Af_06/2022</t>
  </si>
  <si>
    <t>Joelho 90 graus, pvc, soldável, dn 32mm, instalado em ramal de distribuição de água - fornecimento e instalação. Af_06/2022</t>
  </si>
  <si>
    <t>Joelho 90 graus, pvc, soldável, dn 25mm, x 3/4  instalado em ramal de distribuição de água - fornecimento e instalação. Af_06/2022</t>
  </si>
  <si>
    <t>Joelho 90 graus com bucha de latão, pvc, soldável, dn 25mm, x 1/2  instalado em ramal ou sub-ramal de água - fornecimento e instalação. Af_06/2022</t>
  </si>
  <si>
    <t>Te, pvc, soldável, dn 25mm,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</si>
  <si>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</si>
  <si>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</si>
  <si>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Luva, pvc, soldável, dn 25mm, instalado em ramal de distribuição de água - fornecimento e instalação. Af_06/2022</t>
  </si>
  <si>
    <t>Luva com bucha de latão, pvc, soldável, dn 25mm x 3/4 , instalado em ramal de distribuição de água - fornecimento e instalação. Af_06/2022</t>
  </si>
  <si>
    <t>Registro de gaveta bruto, latão, roscável, 3/4", com acabamento e canopla cromados - fornecimento e instalação. Af_08/2021</t>
  </si>
  <si>
    <t>Registro de gaveta bruto, latão, roscável, 3/4" - fornecimento e instalação. Af_08/2021</t>
  </si>
  <si>
    <t>Registro de gaveta bruto, latão, roscável, 1", com acabamento e canopla cromados - fornecimento e instalação. Af_08/2021</t>
  </si>
  <si>
    <t>Registro de pressão bruto, latão, roscável, 3/4", com acabamento e canopla cromados - fornecimento e instalação. Af_08/2021</t>
  </si>
  <si>
    <t>Torneira de boia para caixa d'água, roscável, 3/4" - fornecimento e instalação. Af_08/2021</t>
  </si>
  <si>
    <t>Bucha de redução, pvc, soldável, dn 32mm x 25mm, instalado em ramal ou sub-ramal de água fornecimento e instalação</t>
  </si>
  <si>
    <t>Luva pvc soldável com rosca metálica água fria 25mmx1/2" - fornecimento e instalação</t>
  </si>
  <si>
    <t>Joelho redução pvc soldável 90º água fria 32x25mm - fornecimento e instalação</t>
  </si>
  <si>
    <t>Fornecimento e instalação de caixa d` água de polietileno 2.000 litros - MO EC</t>
  </si>
  <si>
    <t>Torneira cromada 1/2" ou 3/4" para jardim ou tanque, padrão alto - fornecimento e instalação</t>
  </si>
  <si>
    <t>Hidrometro c/tampa de ferro fundido, incluso hidrometro - MO EC</t>
  </si>
  <si>
    <t>INSTALAÇÕES DE ESGOTO</t>
  </si>
  <si>
    <t>Tubo pvc, serie normal, esgoto predial, dn 100 mm, fornecido e instalado em ramal de descarga ou ramal de esgoto sanitário.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</si>
  <si>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</si>
  <si>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</si>
  <si>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</si>
  <si>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Joelho 90 graus, pvc, serie normal, esgoto predial, dn 100 mm, junta elástica, fornecido e instalado em ramal de descarga ou ramal de esgoto sanitário. Af_08/2022</t>
  </si>
  <si>
    <t>Joelho 90 graus, em ferro galvanizado, dn 40 (1 1/2"), conexão rosqueada, instalado em rede de alimentação para hidrante - fornecimento e instalação. Af_10/2020</t>
  </si>
  <si>
    <t>Joelho 90 graus, pvc, serie normal, esgoto predial, dn 50 mm, junta elástica, fornecido e instalado em ramal de descarga ou ramal de esgoto sanitário. Af_08/2022</t>
  </si>
  <si>
    <t>Joelho 45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</si>
  <si>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</si>
  <si>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</si>
  <si>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Bucha de redução longa, pvc, serie r, água pluvial, dn 50 x 40 mm, junta elástica, fornecido e instalado em ramal de encaminhamento. Af_06/2022</t>
  </si>
  <si>
    <t>Curva curta 90 graus, pvc, serie normal, esgoto predial, dn 40 mm, junta soldável,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</si>
  <si>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</si>
  <si>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</si>
  <si>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</si>
  <si>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</si>
  <si>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Luva simples,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</si>
  <si>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</si>
  <si>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Te, pvc, serie normal, esgoto predial, dn 100 x 100 mm, junta elástica, fornecido e instalado em ramal de descarga ou ramal de esgoto sanitário. Af_08/2022</t>
  </si>
  <si>
    <t>Te, pvc, serie normal, esgoto predial, dn 50 x 50 mm, junta elástica, fornecido e instalado em ramal de descarga ou ramal de esgoto sanitário. Af_08/2022</t>
  </si>
  <si>
    <t>Caixa de gordura dupla (capacidade: 126 l), retangular, em alvenaria com tijolos cerâmicos maciços, dimensões internas = 0,4x0,7 m, altura interna = 0,8 m. Af_12/2020</t>
  </si>
  <si>
    <t>Ralo sifonado, pvc, dn 100 x 40 mm, junta soldável, fornecido e instalado em ramais de encaminhamento de água pluvial. Af_06/2022</t>
  </si>
  <si>
    <t>Curva pvc longa 45º esgoto 50mm - fornecimento e instalação</t>
  </si>
  <si>
    <t>Junção simples, PVC, série normal, esgoto predial, DN 100 x 50 mm, junta elástica, fornecido e instalado em prumada de esgoto sanitário ou ventilação. AF_12/2014</t>
  </si>
  <si>
    <t>Te, PVC, série normal, esgoto predial, DN  100 x 50 mm, junta elástica, fornecido e instalado em prumada de esgoto sanitário ou ventilação. AF_12/2014</t>
  </si>
  <si>
    <t>Fornecimento e instalação de caixa sifonada 150x150x50mm - MO EC</t>
  </si>
  <si>
    <t>Grelha quadrada para Caixa de Areia 60x60cm - fornecimento e instalação</t>
  </si>
  <si>
    <t>Poço de inspeção circular para drenagem, em concreto pré-moldado, diâmetro interno = 0,60 m, profundidade = 0,90 m, excluindo tampão. Af_12/2020_pa</t>
  </si>
  <si>
    <t>Caixa de concreto armado pre-moldado, com fundo e tampa, dimensoes de 0,40 x 0,40 x 0,40 m</t>
  </si>
  <si>
    <t>LOUÇAS, METAIS E ACESSÓRIOS</t>
  </si>
  <si>
    <t>PREVENÇÃO E COMBATE A INCÊNDIO</t>
  </si>
  <si>
    <t>Extintor de incêndio portátil com carga de água pressurizada de 10 l, classe a</t>
  </si>
  <si>
    <t>Extintor de incêndio portátil com carga de gás carbônico co2 de 6 kg, classe bc</t>
  </si>
  <si>
    <t>Extintor de incêndio portátil com carga de pó químico seco (pqs) de 6 kg, classe bc</t>
  </si>
  <si>
    <t>Placa de sinalizacao de seguranca contra incendio, fotoluminescente, quadrada, *20 x 20* cm, em pvc *2* mm anti-chamas (simbolos, cores e pictogramas conforme nbr 16820) (extintores)</t>
  </si>
  <si>
    <t>Placa de sinalizacao de seguranca contra incendio, fotoluminescente, retangular, *20 x 40* cm, em pvc *2* mm anti-chamas (simbolos, cores e pictogramas conforme nbr 16820) (rota de saída)</t>
  </si>
  <si>
    <t>Placa de sinalizacao de seguranca contra incendio, fotoluminescente, retangular, *20 x 40* cm, em pvc *2* mm anti-chamas (simbolos, cores e pictogramas conforme nbr 16820) (direção de rota)</t>
  </si>
  <si>
    <t>Placa de sinalizacao de seguranca contra incendio, fotoluminescente, retangular, *20 x 40* cm, em pvc *2* mm anti-chamas (simbolos, cores e pictogramas conforme nbr 16820) (M1, M2, S2)</t>
  </si>
  <si>
    <t>SISTEMA DE CONDICIONAMENTO DE AR</t>
  </si>
  <si>
    <t>Instalação de Ar Condicionado</t>
  </si>
  <si>
    <t>LIMPEZA</t>
  </si>
  <si>
    <t>Limpeza Final da Obra</t>
  </si>
  <si>
    <t>Código</t>
  </si>
  <si>
    <t>Unidade</t>
  </si>
  <si>
    <t>Quantidade</t>
  </si>
  <si>
    <t>Utilização Operativa</t>
  </si>
  <si>
    <t>Utilização Improdutiva</t>
  </si>
  <si>
    <t>Valor Operativo</t>
  </si>
  <si>
    <t>Valor Improdutivo</t>
  </si>
  <si>
    <t>Valor Item</t>
  </si>
  <si>
    <t>Pontalete *7,5 x 7,5* cm em pinus, mista ou equivalente da regiao - bruta</t>
  </si>
  <si>
    <t>Prego de aço polido com cabeça 18 x 27 (2 1/2 x 10)</t>
  </si>
  <si>
    <t>88239</t>
  </si>
  <si>
    <t>Ajudante de carpinteiro com encargos complementares</t>
  </si>
  <si>
    <t>Carpinteiro de formas com encargos complementares</t>
  </si>
  <si>
    <t>chi</t>
  </si>
  <si>
    <t>chp</t>
  </si>
  <si>
    <t>BDI</t>
  </si>
  <si>
    <t>Sistema: CORUMBÁ CIVIL - 01/07/2024</t>
  </si>
  <si>
    <t>Prego de aço polido com cabeça 18 x 30 (2 3/4 x 10)</t>
  </si>
  <si>
    <t>88316</t>
  </si>
  <si>
    <t>Servente com encargos complementares</t>
  </si>
  <si>
    <t>88264</t>
  </si>
  <si>
    <t>Eletricista com encargos complementares</t>
  </si>
  <si>
    <t>012300017 - Limpeza previa da obra - MO EC ( m² )</t>
  </si>
  <si>
    <t>Utilizado no(s) item(ns) 02.06</t>
  </si>
  <si>
    <t>Tabua nao aparelhada *2,5 x 20* cm, em macaranduba/massaranduba, angelim ou equivalente da regiao - bruta</t>
  </si>
  <si>
    <t>010800007 - Abertura e fechamento de rasgos em alvenaria para engastamento de laje ( m )</t>
  </si>
  <si>
    <t>Utilizado no(s) item(ns) 03.02</t>
  </si>
  <si>
    <t>Ajudante de pedreiro com encargos complementares</t>
  </si>
  <si>
    <t>88309</t>
  </si>
  <si>
    <t>Pedreiro com encargos complementares</t>
  </si>
  <si>
    <t>010800013 - Alvenaria em pedra rachao ou pedra de mão, assentada com argamassa traço 1:6 (cimento e areia) - ref. Cod. Sinapi 74053/001 ( m³ )</t>
  </si>
  <si>
    <t>Utilizado no(s) item(ns) 04.01</t>
  </si>
  <si>
    <t>Areia grossa - posto jazida/fornecedor (retirado na jazida, sem transporte)</t>
  </si>
  <si>
    <t>Cimento Portland composto cp ii-32</t>
  </si>
  <si>
    <t>Pedra de mão ou pedra rachão para arrimo/fundação (posto pedreira/fornecedor, sem frete)</t>
  </si>
  <si>
    <t>012000035 - Pintura a base de Silicato duas demão, inclusive uma demão de fundo em Silicato e emassamento - fornecimento e mão de obra ( m² )</t>
  </si>
  <si>
    <t>Utilizado no(s) item(ns) 05.01.05 / 07.02.01 / 08.01.13</t>
  </si>
  <si>
    <t>Pintor com encargos complementares</t>
  </si>
  <si>
    <t>012100005 - Serviço de conservação e restauro das superfícies originais, restauro do reboco original e replica do "estencil", tratamento e tonalização cromática das novas superfícies ( m² )</t>
  </si>
  <si>
    <t>Utilizado no(s) item(ns) 05.01.06</t>
  </si>
  <si>
    <t>Locacao de andaime metalico tipo fachadeiro, pecas com aproximadamente 1,20 m de largura e 2,0 m de altura, incluindo diagonais em x, barras de ligacao, sapatas e demais itens necessarios a montagem (nao inclui instalacao)</t>
  </si>
  <si>
    <t>m²xmês</t>
  </si>
  <si>
    <t>Adesivo estrutural a base de resina epóxi para injeção em trincas, bicomponente, baixa viscosidade</t>
  </si>
  <si>
    <t>Argamassa traço 1:1:6 (em volume de cimento, cal e areia média úmida) para emboço/massa única/assentamento de alvenaria de vedação, preparo manual. Af_08/2019</t>
  </si>
  <si>
    <t>Arquiteto de obra senior com encargos complementares</t>
  </si>
  <si>
    <t>Montagem e desmontagem de andaime modular fachadeiro, com piso metálico, para edifícios com multiplos pavimentos (exclusive andaime e limpeza). Af_03/2024</t>
  </si>
  <si>
    <t>011101012 - Porta de madeira almofada 130 x 210 cm 2 folhas com batente 130 x 250 cm, bandeira, guarnições e ferragens MO EC ( cj )</t>
  </si>
  <si>
    <t>181</t>
  </si>
  <si>
    <t>Batente / portal / aduela / marco em madeira macica com rebaixo, e = *3* cm, l = *16* cm, para portas de  giro de *60 cm a 120* cm  x *210* cm, cedrinho / angelim comercial / tauri / curupixa / peroba / cumaru ou equivalente da regiao (nao inclui alizares)</t>
  </si>
  <si>
    <t>jg</t>
  </si>
  <si>
    <t>11447</t>
  </si>
  <si>
    <t>Dobradiça em latão, 3 " x 2 1/2 ", e= 1,9 a 2 mm, com anel, cromado, tampa bola, com parafusos</t>
  </si>
  <si>
    <t>11480</t>
  </si>
  <si>
    <t>Fechadura auxiliar de seguranca para porta externa, em aco inox, broca de 45 a 55 mm, lingueta com 3 avancos, incluindo 2 chaves tipo cilindro</t>
  </si>
  <si>
    <t>20017</t>
  </si>
  <si>
    <t>Guarnicao / alizar / vista lisa em madeira macica, para porta  , e = *1* cm, l = *5* cm, cedrinho / angelim comercial / tauri/ curupixa / peroba / cumaru ou equivalente da regiao</t>
  </si>
  <si>
    <t>4006</t>
  </si>
  <si>
    <t>Madeira serrada em pinus, mista ou equivalente da regiao - bruta</t>
  </si>
  <si>
    <t>88243</t>
  </si>
  <si>
    <t>Ajudante especializado com encargos complementares</t>
  </si>
  <si>
    <t>87373</t>
  </si>
  <si>
    <t>Argamassa traço 1:4 (em volume de cimento e areia média úmida) para contrapiso, preparo manual. Af_08/2019</t>
  </si>
  <si>
    <t>88261</t>
  </si>
  <si>
    <t>Carpinteiro de esquadria com encargos complementares</t>
  </si>
  <si>
    <t>88273</t>
  </si>
  <si>
    <t>Marceneiro com encargos complementares</t>
  </si>
  <si>
    <t>011101007 - 	Revisão de esquadrias de madeira com substituição de peças de madeira e ferragens danificadas MO EC ( m² )</t>
  </si>
  <si>
    <t>Utilizado no(s) item(ns) 06.01.02</t>
  </si>
  <si>
    <t>Dobradiça em aço/ferro, 3" x 2 1/2", e= 1,9 a 2 mm, sem anel, cromado ou zincado, tampa bola, com parafusos</t>
  </si>
  <si>
    <t>Fechadura espelho para porta externa, em aco inox (maquina, testa e contra-testa) e em zamac (macaneta, lingueta e trincos) com acabamento cromado, maquina de 55 mm, incluindo chave tipo cilindro</t>
  </si>
  <si>
    <t>011101010 - Porta de madeira almofada 1,30m x 2,50m 2 folhas, com arco metálico, incluso batente, guarnições e ferragens, com instalação ( cj )</t>
  </si>
  <si>
    <t>Utilizado no(s) item(ns) 06.01.05</t>
  </si>
  <si>
    <t>011101011 - Porta de madeira almofada 100 x 250 cm 1 folha com batente, guarnições e ferragens MO EC ( cj )</t>
  </si>
  <si>
    <t>Utilizado no(s) item(ns) 06.01.06</t>
  </si>
  <si>
    <t>Cremona em latão cromado ou polido, completa. Af_12/2019</t>
  </si>
  <si>
    <t>36888</t>
  </si>
  <si>
    <t>Guarnicao / moldura / arremate de acabamento para esquadria, em aluminio perfil 25, acabamento anodizado branco ou brilhante, para 1 face</t>
  </si>
  <si>
    <t>11002</t>
  </si>
  <si>
    <t>Eletrodo revestido aws - e6013, diâmetro igual a 2,50 mm</t>
  </si>
  <si>
    <t>Auxiliar de serralheiro com encargos complementares</t>
  </si>
  <si>
    <t>Serralheiro com encargos complementares</t>
  </si>
  <si>
    <t>012199010 - Grade proteção com tela soldada 5x5cm fio 10 com montante em chapa dobrada h=1,00m MO EC ( m )</t>
  </si>
  <si>
    <t>Utilizado no(s) item(ns) 06.02.05</t>
  </si>
  <si>
    <t>Chapa de aco galvanizada bitola gsg 18, e = 1,25 mm (10,00 kg/m2)</t>
  </si>
  <si>
    <t>Tela de arame galvanizada quadrangular / losangular, fio 3,4 mm (10 bwg), malha 5 x 5 cm, h = 2 m</t>
  </si>
  <si>
    <t>012199008 - Guarda corpo com 2 tubos de aço inox 304 11/2" 1,2mm com suportes 50x50mm aço inox cada 1,30m/1,60m aparafusadas - MO EC ( m )</t>
  </si>
  <si>
    <t>Utilizado no(s) item(ns) 06.02.06</t>
  </si>
  <si>
    <t>Cruzeta de ferro galvanizado, com rosca bsp, de 1 1/2"</t>
  </si>
  <si>
    <t>Curva 90 graus para eletroduto, em aco galvanizado eletrolitico, com rosca, diametro de 15 mm (1/2"), espessura de 1,50 mm</t>
  </si>
  <si>
    <t>Tê de ferro galvanizado, de 1 1/2"</t>
  </si>
  <si>
    <t>011900014 - 	Porta de vidro temperado incolor 10mm 130 x 250 cm 2 folhas com batente e guarnição madeira, ferragens cromadas, 2 puxadores inox 40 cm e 2 molas de piso - MO EC ( cj )</t>
  </si>
  <si>
    <t>Utilizado no(s) item(ns) 06.03.02</t>
  </si>
  <si>
    <t>11499</t>
  </si>
  <si>
    <t>Mola hidraulica de piso, para portas de ate 1100 mm e peso de ate 120 kg, com corpo em aco inox</t>
  </si>
  <si>
    <t>38168</t>
  </si>
  <si>
    <t>Puxador tubular reto duplo, em aluminio cromado, comprimento de aprox 400 mm e diametro de 25 mm (1")</t>
  </si>
  <si>
    <t>5031</t>
  </si>
  <si>
    <t>Vidro temperado incolor para porta de abrir, e = 10 mm (sem ferragens e sem colocação)</t>
  </si>
  <si>
    <t>102189</t>
  </si>
  <si>
    <t>Jogo de ferragens cromadas para porta de vidro temperado, uma folha composto de dobradicas superior e inferior, trinco, fechadura, contra fechadura com capuchinho sem mola e puxador. Af_01/2021</t>
  </si>
  <si>
    <t>88325</t>
  </si>
  <si>
    <t>Vidraceiro com encargos complementares</t>
  </si>
  <si>
    <t>011900003 - Painel vidro temperado incolor 10mm 315x315cm com batente e guarnição madeira, com 1 porta abrir 80x250cm, 1 folha, ferragens cromadas, 1 puxador inox 40cm e 1 mola de piso - MO EC ( cj )</t>
  </si>
  <si>
    <t>Utilizado no(s) item(ns) 06.03.03</t>
  </si>
  <si>
    <t>011900015 - 	Porta de vidro temperado incolor 10 mm 130 x 250 cm 2 folhas com batente e guarnição madeira 130 x 250 cm, bandeira, ferragens cromadas, 2 puxadores inox 40 cm e 2 molas de piso - MO E ( un )</t>
  </si>
  <si>
    <t>Utilizado no(s) item(ns) 06.03.04</t>
  </si>
  <si>
    <t>011900016 - 	Porta vidro temperado incolor 10mm 160x250cm 2 folhas com batente e guarnição madeira, ferragens cromadas, 2 puxadores inox 40cm e 2 molas de piso - MO EC ( cj )</t>
  </si>
  <si>
    <t>Utilizado no(s) item(ns) 06.03.05</t>
  </si>
  <si>
    <t>10506</t>
  </si>
  <si>
    <t>Vidro temperado incolor e = 8 mm, sem colocação</t>
  </si>
  <si>
    <t>011900023 - Janela de vidro temperado incolor 8mm 130x160cm, fixo, guarnição aluminio natural, ferragens cromadas, com batente e guarnição de madeira - MO EC ( un )</t>
  </si>
  <si>
    <t>Conjunto de ferragens pivô, para porta pivotante de até 100 kg, regulável com esfera, cromado - superior e inferior - completo</t>
  </si>
  <si>
    <t>Gonzo de embutir, em latao / zamac, *20 x 48* mm, para janela basculante / pivotante, jogo com 4 pecas (par)  - inclui parafusos</t>
  </si>
  <si>
    <t>par</t>
  </si>
  <si>
    <t>Vidro temperado incolor e = 10 mm, sem colocação</t>
  </si>
  <si>
    <t>Batente/portal/aduela/marco, em mdf/pvc wood/poliestireno ou madeira lâminada, l = *9,0* cm com guarnição regulável 2 faces = *35* mm, primer</t>
  </si>
  <si>
    <t>011900026 - Painel de vidro temperado incolor 10mm 1,14x2,5cm,fixa, guarnição aluminio natural, com batente e guarnição de madeira - MO EC ( un )</t>
  </si>
  <si>
    <t>Utilizado no(s) item(ns) 06.03.10</t>
  </si>
  <si>
    <t>0119000011 - Fechamento escadaria com vidro temperado incolor 10mm fixo com guarnição de aluminio - MO E ( m² )</t>
  </si>
  <si>
    <t>Utilizado no(s) item(ns) 06.03.11</t>
  </si>
  <si>
    <t>012199066 - Peitoril de granito cinza l=50 cm, argamassa 1:3 - MO EC ( m )</t>
  </si>
  <si>
    <t>Utilizado no(s) item(ns) 06.03.12</t>
  </si>
  <si>
    <t>Piso em granito, polido, tipo andorinha/ quartz/ castelo/ corumba ou outros equivalentes da regiao, formato menor ou igual a 3025 cm2, e= *2* cm</t>
  </si>
  <si>
    <t>87372</t>
  </si>
  <si>
    <t>Argamassa traço 1:3 (em volume de cimento e areia média úmida) para contrapiso, preparo manual. Af_08/2019</t>
  </si>
  <si>
    <t>012199179 - Fixação em vidro de película jateada ( m² )</t>
  </si>
  <si>
    <t>Utilizado no(s) item(ns) 06.03.13</t>
  </si>
  <si>
    <t>011900017 - Guarda corpo vidro laminado incolor 8 mm em montante de chapa dobrada ferro h = 1,10 m - MO EC ( m )</t>
  </si>
  <si>
    <t>Utilizado no(s) item(ns) 06.03.14 / 16.04.01</t>
  </si>
  <si>
    <t>Vidro comum laminado liso incolor duplo, espessura total 8 mm (cada camada de 4 mm) - colocado</t>
  </si>
  <si>
    <t>0120100 - Emassamento com massa pva, uma demão - ref. cód SINAPI 73955/001 ( m² )</t>
  </si>
  <si>
    <t>Utilizado no(s) item(ns) 06.04.01</t>
  </si>
  <si>
    <t>Ajudante especializado (horista)</t>
  </si>
  <si>
    <t>Lixa em folha para parede ou madeira, numero 120, cor vermelha</t>
  </si>
  <si>
    <t>Massa corrida para superfícies de ambientes internos</t>
  </si>
  <si>
    <t>012500011 - 	Revisão de molduras horizontais largura ate 20cm, com recomposição dos trechos danificados - MO EC ( m )</t>
  </si>
  <si>
    <t>Utilizado no(s) item(ns) 07.01.03</t>
  </si>
  <si>
    <t>87335</t>
  </si>
  <si>
    <t>Argamassa traço 1:2:8 (em volume de cimento, cal e areia média úmida) para emboço/massa única/assentamento de alvenaria de vedação, preparo mecânico com misturador de eixo horizontal de 300 kg. Af_08/2019</t>
  </si>
  <si>
    <t>012500022 - Revisão de molduras horizontais com largura de 21 cm até 40 cm, com recomposição dos trechos danificados - MO EC ( m )</t>
  </si>
  <si>
    <t>Utilizado no(s) item(ns) 07.01.04</t>
  </si>
  <si>
    <t>0125000121 - Revisão de molduras verticais largura de 21 cm até 40 cm com recomposição dos trechos danificados ( m )</t>
  </si>
  <si>
    <t>Utilizado no(s) item(ns) 07.01.05</t>
  </si>
  <si>
    <t>012199199 - Proteção de fachada com tela de polipropileno fixada em estrutura de madeira com arame galvanizado ( m²  )</t>
  </si>
  <si>
    <t>Utilizado no(s) item(ns) 07.01.06</t>
  </si>
  <si>
    <t>Arame galvanizado 12 bwg, d = 2,76 mm (0,048 kg/m) ou 14 bwg, d = 2,11 mm (0,026 kg/m)</t>
  </si>
  <si>
    <t>Tabua nao aparelhada *2,5 x 30* cm, em macaranduba/massaranduba, angelim ou equivalente da regiao - bruta</t>
  </si>
  <si>
    <t>Tela fachadeira em polietileno, rolo de 3 x 100 m (l x c), cor branca, sem logomarca - para proteção de obras</t>
  </si>
  <si>
    <t>011500005 - Painel com pedra portuguesa com argamassa 1:3 - MO EC ( m )</t>
  </si>
  <si>
    <t>Utilizado no(s) item(ns) 08.01.12</t>
  </si>
  <si>
    <t>Pedra portuguesa ou petit pave, branca ou preta</t>
  </si>
  <si>
    <t>10997</t>
  </si>
  <si>
    <t>Eletrodo revestido aws - e7018, diâmetro igual a 4,00 mm</t>
  </si>
  <si>
    <t>88278</t>
  </si>
  <si>
    <t>Montador de estrutura metálica com encargos complementares</t>
  </si>
  <si>
    <t>011000006 - Estrutura de madeira aparelhada com terças 6 x 16 cm e ripão 2,5 x 5 cm - MO EC ( m²  )</t>
  </si>
  <si>
    <t>Utilizado no(s) item(ns) 09.01.05</t>
  </si>
  <si>
    <t>Prego de aço polido com cabeça 17 x 24 (2 1/4 x 11)</t>
  </si>
  <si>
    <t>Gesso em po para revestimentos/molduras/sancas e uso geral</t>
  </si>
  <si>
    <t>Gesseiro com encargos complementares</t>
  </si>
  <si>
    <t>011600011 - Junta Paulista de Gesso 5cm ( m )</t>
  </si>
  <si>
    <t>Utilizado no(s) item(ns) 10.01.02</t>
  </si>
  <si>
    <t>010401005 - 	Aterro apiloado (manual) com material de empréstimo ( m³ )</t>
  </si>
  <si>
    <t>Utilizado no(s) item(ns) 12.01</t>
  </si>
  <si>
    <t>Saibro para argamassa (coletado no comercio)</t>
  </si>
  <si>
    <t>010401006 - Regularização e compactação manual de terreno com soquete - ref. cod SINAPI 5622 ( m²  )</t>
  </si>
  <si>
    <t>Utilizado no(s) item(ns) 12.02 / 13.01 / 14.01</t>
  </si>
  <si>
    <t>011700003 - Assentamento ladrilho hidraulico com reaproveitamento - MO EC ( m²  )</t>
  </si>
  <si>
    <t>Utilizado no(s) item(ns) 12.08</t>
  </si>
  <si>
    <t>Resina acrilica premium base agua - cor branca</t>
  </si>
  <si>
    <t>Soleira em granito, polido, tipo andorinha/ quartz/ castelo/ corumba ou outros equivalentes da região, l= *15* cm, e= *2,0* cm</t>
  </si>
  <si>
    <t>011700021 - Soleira granito cinza 50 cm, argamassa 1:3 - MO EC ( m )</t>
  </si>
  <si>
    <t>Utilizado no(s) item(ns) 12.13</t>
  </si>
  <si>
    <t>011700018 - Raspagem e calafetagem piso madeira e aplicação de resina tipo stain em 2 demãos - MO EC ( m²  )</t>
  </si>
  <si>
    <t>Utilizado no(s) item(ns) 12.16</t>
  </si>
  <si>
    <t>Diluente epóxi</t>
  </si>
  <si>
    <t>012300001 - Limpeza mecanizada de ladrilho hidraulico existente com maquina polidora - MO EC ( m²  )</t>
  </si>
  <si>
    <t>Utilizado no(s) item(ns) 12.19</t>
  </si>
  <si>
    <t>Estopa</t>
  </si>
  <si>
    <t>Polidora de piso (politriz), peso de 100kg, diâmetro 450 mm, motor elétrico, potência 4 hp - chp diurno. Af_05/2023</t>
  </si>
  <si>
    <t>010300005 - Forma tábua para concreto em fundação, c/ reaproveitamento 2x. ( m²  )</t>
  </si>
  <si>
    <t>Utilizado no(s) item(ns) 15.01.08</t>
  </si>
  <si>
    <t>Sarrafo *2,5 x 10* cm em pinus, mista ou equivalente da regiao - bruta</t>
  </si>
  <si>
    <t>Utilizado no(s) item(ns) 15.02.02</t>
  </si>
  <si>
    <t>1333</t>
  </si>
  <si>
    <t>Chapa de aco grossa, astm a36, e = 1/2" (12,70 mm) 99,59 kg/m2</t>
  </si>
  <si>
    <t>43082</t>
  </si>
  <si>
    <t>Perfil "i" ou "w" em aco laminado, quaisquer dimensoes</t>
  </si>
  <si>
    <t>88240</t>
  </si>
  <si>
    <t>Ajudante de estrutura metálica com encargos complementares</t>
  </si>
  <si>
    <t>93288</t>
  </si>
  <si>
    <t>Guindaste hidráulico autopropelido, com lança telescópica 40 m, capacidade máxima 60 t, potencia 260 kw - chi diurno. Af_03/2016</t>
  </si>
  <si>
    <t>93287</t>
  </si>
  <si>
    <t>Guindaste hidráulico autopropelido, com lança telescópica 40 m, capacidade máxima 60 t, potencia 260 kw - chp diurno. Af_03/2016</t>
  </si>
  <si>
    <t>100716</t>
  </si>
  <si>
    <t>Jateamento abrasivo com granalha de aço em perfil metálico em fábrica. Af_01/2020</t>
  </si>
  <si>
    <t>100719</t>
  </si>
  <si>
    <t>88317</t>
  </si>
  <si>
    <t>Soldador com encargos complementares</t>
  </si>
  <si>
    <t>0119000012 - Cobertura com vidro laminado incolor 6mm com guarnição de aluminio natural - MO EC ( m² )</t>
  </si>
  <si>
    <t>Utilizado no(s) item(ns) 16.04.02</t>
  </si>
  <si>
    <t>Ajudante de operação em geral com encargos complementares</t>
  </si>
  <si>
    <t>012199200 - Locação mensal de andaime metálico tipo fachadeiro, inclusive montagem ( m² )</t>
  </si>
  <si>
    <t>Utilizado no(s) item(ns) 16.04.03 / 16.05.01</t>
  </si>
  <si>
    <t>012199011 - Estrutura metalica piso, paredes e cobertura da escada, inclusive corrimão e pintura anti-corrosivo MO EC ( kg )</t>
  </si>
  <si>
    <t>Utilizado no(s) item(ns) 16.06.01</t>
  </si>
  <si>
    <t>Perfil "u" simples, em chapa dobrada de aco laminado, e = 8 mm, h = 150 mm, l = 75 mm (16,97 kg/m)</t>
  </si>
  <si>
    <t>Solda de topo em chapa/perfil/tubo de aço chanfrado, espessura=1/4''. Af_06/2018</t>
  </si>
  <si>
    <t>Utilizado no(s) item(ns) 16.07.01</t>
  </si>
  <si>
    <t>Cavalete para talha com estrutura em tubo metalico altura mínima 3,2 m equipado com rodas de borracha para movimentacao de tubos de concreto na central de premoldados com capacidadede carga de 3 toneladas</t>
  </si>
  <si>
    <t>Ajudante de eletricista (horista)</t>
  </si>
  <si>
    <t>6160</t>
  </si>
  <si>
    <t>Soldador (horista)</t>
  </si>
  <si>
    <t>44531</t>
  </si>
  <si>
    <t>Disco de corte diamantado segmentado diâmetro de 180 mm para esmerilhadeira  7 "</t>
  </si>
  <si>
    <t>Guincho elétrico de coluna, capacidade 400 kg, com moto freio, motor trifásico de 1,25 cv - juros. Af_03/2016</t>
  </si>
  <si>
    <t>93403</t>
  </si>
  <si>
    <t>Guindauto hidráulico, capacidade máxima de carga 3300 kg, momento máximo de carga 5,8 tm, alcance máximo horizontal 7,60 m, inclusive caminhão toco pbt 16.000 kg, potencia de 189 cv - chi diurno. Af_03/2016</t>
  </si>
  <si>
    <t>88248</t>
  </si>
  <si>
    <t>Auxiliar de encanador ou bombeiro hidráulico com encargos complementar es</t>
  </si>
  <si>
    <t>88267</t>
  </si>
  <si>
    <t>Encanador ou bombeiro hidráulico com encargos complementares</t>
  </si>
  <si>
    <t>Adesivo plastico para pvc, frasco com *850* gr</t>
  </si>
  <si>
    <t>Solucao preparadora / limpadora para pvc, frasco com 1000 cm3</t>
  </si>
  <si>
    <t>0113990261 - Bucha de redução, pvc, soldável, dn 32mm x 25mm, instalado em ramal ou sub-ramal de água fornecimento e instalação ( un )</t>
  </si>
  <si>
    <t>Utilizado no(s) item(ns) 19.20</t>
  </si>
  <si>
    <t>Bucha de redução de pvc, soldável, curta, com 32 x 25 mm, para água fria predial</t>
  </si>
  <si>
    <t>011399037 - Luva pvc soldável com rosca metálica água fria 25mmx1/2" - fornecimento e instalação ( un )</t>
  </si>
  <si>
    <t>Utilizado no(s) item(ns) 19.21</t>
  </si>
  <si>
    <t>Luva soldável com rosca, pvc, 25 mm x 1/2", para água fria predial</t>
  </si>
  <si>
    <t>011399036 - Joelho redução pvc soldável 90º água fria 32x25mm - fornecimento e instalação ( un )</t>
  </si>
  <si>
    <t>Utilizado no(s) item(ns) 19.22</t>
  </si>
  <si>
    <t>Joelho de reducao, pvc soldavel, 90 graus, 32 mm x 25 mm, cor marrom, para agua fria predial</t>
  </si>
  <si>
    <t>011399027 - Fornecimento e instalação de caixa d` água de polietileno 2.000 litros - MO EC ( un )</t>
  </si>
  <si>
    <t>Utilizado no(s) item(ns) 19.23</t>
  </si>
  <si>
    <t>Caixa d'agua / reservatorio em polietileno, 2000 litros, com tampa</t>
  </si>
  <si>
    <t>011303007 - Torneira cromada 1/2" ou 3/4" para jardim ou tanque, padrão alto - fornecimento e instalação ( un )</t>
  </si>
  <si>
    <t>Utilizado no(s) item(ns) 19.24</t>
  </si>
  <si>
    <t>Fita veda rosca em rolos de 18 mm x 10 m (l x c)</t>
  </si>
  <si>
    <t>Torneira metalica cromada para jardim / tanque, com bico plastico, cano longo, de parede, padrao popular / uso geral , 1/2 " ou 3/4 " (ref 1153 / 1130)</t>
  </si>
  <si>
    <t>011301021 - Hidrometro c/tampa de ferro fundido, incluso hidrometro - MO EC ( un )</t>
  </si>
  <si>
    <t>Utilizado no(s) item(ns) 19.25</t>
  </si>
  <si>
    <t>Caixa para hidrômetro concreto pre moldado, *0,24 m x 0,45 m x 0,30* m (l x c x a)</t>
  </si>
  <si>
    <t>Caixa em concreto pré-moldado para abrigo de hidrômetro com dn 20 mm - fornecimento e instalação. Af_03/2024</t>
  </si>
  <si>
    <t>Kit cavalete para medição de água - entrada individualizada, em pvc 32 mm (1"), para 1 medidor - fornecimento e instalação (exclusive hidrômetro). Af_03/2024</t>
  </si>
  <si>
    <t>Anel borracha para tubo esgoto predial, dn 100 mm (nbr 5688)</t>
  </si>
  <si>
    <t>Pasta lubrificante para tubos e conexoes com junta elastica, embalagem de *400* gr (uso em pvc, aco, polietileno e outros)</t>
  </si>
  <si>
    <t>Anel borracha para tubo esgoto predial, dn 50 mm (nbr 5688)</t>
  </si>
  <si>
    <t>Argamassa traço 1:4 (em volume de cimento e areia grossa úmida) para chapisco convencional, preparo mecânico com betoneira 400 l. Af_08/2019</t>
  </si>
  <si>
    <t>011305037 - Curva pvc longa 45º esgoto 50mm - fornecimento e instalação ( un )</t>
  </si>
  <si>
    <t>Utilizado no(s) item(ns) 20.26</t>
  </si>
  <si>
    <t>Curva pvc longa 90 graus, dn 40 mm, para esgoto predial</t>
  </si>
  <si>
    <t>011305019 - Junção simples, PVC, série normal, esgoto predial, DN 100 x 50 mm, junta elástica, fornecido e instalado em prumada de esgoto sanitário ou ventilação. AF_12/2014 ( un )</t>
  </si>
  <si>
    <t>Utilizado no(s) item(ns) 20.27</t>
  </si>
  <si>
    <t>Juncao simples de reducao, pvc, dn 100 x 50 mm, serie normal para esgoto predial</t>
  </si>
  <si>
    <t>011305020 - Te, PVC, série normal, esgoto predial, DN  100 x 50 mm, junta elástica, fornecido e instalado em prumada de esgoto sanitário ou ventilação. AF_12/2014 ( un )</t>
  </si>
  <si>
    <t>Utilizado no(s) item(ns) 20.28</t>
  </si>
  <si>
    <t>Anel borracha, para tubo pvc, rede coletor esgoto, dn 100 mm (nbr 7362)</t>
  </si>
  <si>
    <t>Te sanitario de reducao, pvc, dn 100 x 50 mm, serie normal, para esgoto predial</t>
  </si>
  <si>
    <t>011305013 - Fornecimento e instalação de caixa sifonada 150x150x50mm - MO EC ( un )</t>
  </si>
  <si>
    <t>Utilizado no(s) item(ns) 20.29</t>
  </si>
  <si>
    <t>Caixa sifonada, pvc, 150 x 150 x 50 mm, com grelha redonda, branca</t>
  </si>
  <si>
    <t>011305038 - Grelha quadrada para Caixa de Areia 60x60cm - fornecimento e instalação ( un )</t>
  </si>
  <si>
    <t>Utilizado no(s) item(ns) 20.30</t>
  </si>
  <si>
    <t>Grelha fofo simples com requadro, carga máxima 12,5 t, *300 x 1000* mm, e= *15* mm, área estacionamento carro passeio</t>
  </si>
  <si>
    <t>Rejunte epoxi, qualquer cor</t>
  </si>
  <si>
    <t>011304001 - Vaso sanitário sifonado convencional para pcd sem furo frontal com louça branca com assento, incluso conjunto de ligação para bacia sanitária ajustável - fornecimento e instalação ( un )</t>
  </si>
  <si>
    <t>Utilizado no(s) item(ns) 21.10</t>
  </si>
  <si>
    <t>Anel de vedacao, pvc flexivel, 100 mm, para saida de bacia / vaso sanitario</t>
  </si>
  <si>
    <t>Conjunto de ligacao ajustavel, para vaso / bacia sanitaria , em plastico branco, com tubo, canopla e espude</t>
  </si>
  <si>
    <t>Parafuso niquelado com acabamento cromado para fixar peca sanitária, inclui porca cega, arruela e bucha de nylon tamanho s-10</t>
  </si>
  <si>
    <t>Vaso sanitario sifonado convencional para pcd sem furo frontal com louça branca sem assento - fornecimento e instalação. Af_01/2020</t>
  </si>
  <si>
    <t>011304002 - Assento plastico convencional para vaso sanitario ( un )</t>
  </si>
  <si>
    <t>Utilizado no(s) item(ns) 21.11</t>
  </si>
  <si>
    <t>Assento sanitário de plástico, tipo convencional</t>
  </si>
  <si>
    <t>011399012 - Barra apoio 11/4"x80cm aço304 polido ( un )</t>
  </si>
  <si>
    <t>Utilizado no(s) item(ns) 21.12</t>
  </si>
  <si>
    <t>Barra de apoio reta, em aço inox polido, comprimento 80cm, diâmetro minimo 3 cm</t>
  </si>
  <si>
    <t>Parafuso de latão com acabamento cromado para fixar peca sanitária, inclui porca cega, arruela e bucha de nylon tamanho s-10</t>
  </si>
  <si>
    <t>0121990651 - Instalação de Ar Condicionado ( un )</t>
  </si>
  <si>
    <t>Utilizado no(s) item(ns) 24.01</t>
  </si>
  <si>
    <t>01230010 - Limpeza Final da Obra ( m² )</t>
  </si>
  <si>
    <t>Utilizado no(s) item(ns) 25.01</t>
  </si>
  <si>
    <t>Acido cloridrico / acido muriatico, diluicao 10% a 12% para uso em limpeza</t>
  </si>
  <si>
    <t>I = taxa de Tributos.</t>
  </si>
  <si>
    <t>L = taxa de Lucro;</t>
  </si>
  <si>
    <t>DF = taxa das Despesas Financeiras;</t>
  </si>
  <si>
    <t>R = taxa de Risco, Seguro e Garantia;</t>
  </si>
  <si>
    <t>AC = taxa de rateio da Administração Central;</t>
  </si>
  <si>
    <t>Onde:</t>
  </si>
  <si>
    <t>Benefícios e Despesas Indiretas</t>
  </si>
  <si>
    <t>TRIBUTOS</t>
  </si>
  <si>
    <t>INSS</t>
  </si>
  <si>
    <t>ISSQN</t>
  </si>
  <si>
    <t>COFINS</t>
  </si>
  <si>
    <t>PIS</t>
  </si>
  <si>
    <t>I</t>
  </si>
  <si>
    <t>Lucro</t>
  </si>
  <si>
    <t>L</t>
  </si>
  <si>
    <t>Administração Central</t>
  </si>
  <si>
    <t>AC</t>
  </si>
  <si>
    <t>Despesa Financeira</t>
  </si>
  <si>
    <t>DF</t>
  </si>
  <si>
    <t>Garantia / Risco / Seguro</t>
  </si>
  <si>
    <t>Risco</t>
  </si>
  <si>
    <t>Garantia</t>
  </si>
  <si>
    <t>R</t>
  </si>
  <si>
    <t>Taxa Referência (%)</t>
  </si>
  <si>
    <t>Componente</t>
  </si>
  <si>
    <t>Variável</t>
  </si>
  <si>
    <t>Métodologia de Cálculo Truncado</t>
  </si>
  <si>
    <t>Acórdão 2622/2013</t>
  </si>
  <si>
    <t>BDI Fornecimento de Materiais e Equipamentos - Não Desonerado - 15,27 %</t>
  </si>
  <si>
    <t>DEMONSTRAÇÃO DA BONIFICAÇÃO E DESPESAS INDIRETAS - BDI</t>
  </si>
  <si>
    <t>Município de Corumbá</t>
  </si>
  <si>
    <t>Estado de Mato Grosso do Sul</t>
  </si>
  <si>
    <t>Onerado  - 21,34 %</t>
  </si>
  <si>
    <t>TOTAL</t>
  </si>
  <si>
    <t>Data</t>
  </si>
  <si>
    <t>Local</t>
  </si>
  <si>
    <t>Obra</t>
  </si>
  <si>
    <t>TOTAL ( A + B + C + D )</t>
  </si>
  <si>
    <t>Total das Taxas incidências de reincidências</t>
  </si>
  <si>
    <t xml:space="preserve">D </t>
  </si>
  <si>
    <t>Reincidência de Grupo A sobre Aviso Prévio Trabalhado e reincidência do FGTS sobre Aviso Previo Indenizado</t>
  </si>
  <si>
    <t>D2</t>
  </si>
  <si>
    <t>Reinciência de A sobre B</t>
  </si>
  <si>
    <t>D1</t>
  </si>
  <si>
    <t>GRUPO D</t>
  </si>
  <si>
    <t>Total dos Encargos Socias que não recebem as incidências de A</t>
  </si>
  <si>
    <t>C</t>
  </si>
  <si>
    <t>Indenização Adicional</t>
  </si>
  <si>
    <t>C5</t>
  </si>
  <si>
    <t>Depósito Rescisão Sem Justa Causa</t>
  </si>
  <si>
    <t>C4</t>
  </si>
  <si>
    <t>Férias Indenizadas</t>
  </si>
  <si>
    <t>C3</t>
  </si>
  <si>
    <t>Aviso Prévio Trabalhado</t>
  </si>
  <si>
    <t>C2</t>
  </si>
  <si>
    <t>Aviso Prévio Indenizado</t>
  </si>
  <si>
    <t>C1</t>
  </si>
  <si>
    <t>GRUPO C</t>
  </si>
  <si>
    <t>Total de Encargos Socias que recebem incidência de A</t>
  </si>
  <si>
    <t>B</t>
  </si>
  <si>
    <t>Salário Maternidade</t>
  </si>
  <si>
    <t>B10</t>
  </si>
  <si>
    <t>Férias Gozadas</t>
  </si>
  <si>
    <t>B9</t>
  </si>
  <si>
    <t>Auxílio Acidente de Trabalho</t>
  </si>
  <si>
    <t>B8</t>
  </si>
  <si>
    <t>Dias de Chuvas</t>
  </si>
  <si>
    <t>B7</t>
  </si>
  <si>
    <t>Faltas Justificadas</t>
  </si>
  <si>
    <t>B6</t>
  </si>
  <si>
    <t>Licença Paternidade</t>
  </si>
  <si>
    <t>B5</t>
  </si>
  <si>
    <t>13o Salario</t>
  </si>
  <si>
    <t>B4</t>
  </si>
  <si>
    <t>Auxilio-efermidade</t>
  </si>
  <si>
    <t>B3</t>
  </si>
  <si>
    <t>Feriados</t>
  </si>
  <si>
    <t>B2</t>
  </si>
  <si>
    <t>Repouso Semanal Remunerado</t>
  </si>
  <si>
    <t>B1</t>
  </si>
  <si>
    <t>GRUPO B</t>
  </si>
  <si>
    <t>Total dos Encargos Sociais Basicos</t>
  </si>
  <si>
    <t>A</t>
  </si>
  <si>
    <t>SECONCI</t>
  </si>
  <si>
    <t>A9</t>
  </si>
  <si>
    <t>FGTS</t>
  </si>
  <si>
    <t>A8</t>
  </si>
  <si>
    <t>Seguro Contra Acidentes Trabalho</t>
  </si>
  <si>
    <t>A7</t>
  </si>
  <si>
    <t>Salario Educação</t>
  </si>
  <si>
    <t>A6</t>
  </si>
  <si>
    <t>SEBRAE</t>
  </si>
  <si>
    <t>A5</t>
  </si>
  <si>
    <t>INCRA</t>
  </si>
  <si>
    <t>A4</t>
  </si>
  <si>
    <t>SENAI</t>
  </si>
  <si>
    <t>A3</t>
  </si>
  <si>
    <t>SESI</t>
  </si>
  <si>
    <t>A2</t>
  </si>
  <si>
    <t>A1</t>
  </si>
  <si>
    <t>GRUPO A</t>
  </si>
  <si>
    <t>HORISTA (%)</t>
  </si>
  <si>
    <t>DESCRIÇÃO</t>
  </si>
  <si>
    <t>CODIGO</t>
  </si>
  <si>
    <t>ENCARGOS SOCIAIS SOBRE SALARIO HORA - DESONERADO</t>
  </si>
  <si>
    <t>Corumba/MS</t>
  </si>
  <si>
    <t xml:space="preserve">RESTAURAÇÃO DO PREDIO HOTEL INTERNACIONAL </t>
  </si>
  <si>
    <t xml:space="preserve">
</t>
  </si>
  <si>
    <t>Total Acumulado</t>
  </si>
  <si>
    <t>12 ª</t>
  </si>
  <si>
    <t>11 ª</t>
  </si>
  <si>
    <t>9 ª</t>
  </si>
  <si>
    <t>8 ª</t>
  </si>
  <si>
    <t>7 ª</t>
  </si>
  <si>
    <t>6 ª</t>
  </si>
  <si>
    <t>5 ª</t>
  </si>
  <si>
    <t>4 ª</t>
  </si>
  <si>
    <t>3 ª</t>
  </si>
  <si>
    <t>2 ª</t>
  </si>
  <si>
    <t>1 ª</t>
  </si>
  <si>
    <t>Etapas de Execução / Desembolso</t>
  </si>
  <si>
    <t>Prazo Exec.:  12 meses</t>
  </si>
  <si>
    <t>Local:  Rua Frei Mariano.°38 Centro. - Corumbá MS</t>
  </si>
  <si>
    <t>Município(s):  Corumbá (MS)</t>
  </si>
  <si>
    <t>Objeto: RESTAURAÇÃO DO PRÉDIO DO ANTIGO HOTEL INTERNACIONAL.</t>
  </si>
  <si>
    <t>Cronograma Físico-Financeiro - Inicial</t>
  </si>
  <si>
    <t>BDI Obra</t>
  </si>
  <si>
    <t>BDI Equipamentos</t>
  </si>
  <si>
    <t>MES</t>
  </si>
  <si>
    <t>MESTRE DE OBRAS COM ENCARGOS COMPLEMENTARES</t>
  </si>
  <si>
    <t>ALMOXARIFE COM ENCARGOS COMPLEMENTARES</t>
  </si>
  <si>
    <t>COT 1</t>
  </si>
  <si>
    <t>Tinta Mineral (l)</t>
  </si>
  <si>
    <t>Cotação 1</t>
  </si>
  <si>
    <t>Cotação 2</t>
  </si>
  <si>
    <t>Cotação 3</t>
  </si>
  <si>
    <t>Mediana</t>
  </si>
  <si>
    <t>link/ref</t>
  </si>
  <si>
    <t>https://www.leroymerlin.com.br/tinta-mineral-ecossilica-premium-3,6l--branca_1571292882</t>
  </si>
  <si>
    <t>https://www.leroymerlin.com.br/tinta-mineral-arquitetura-premium-3,6l-branca_1571830208</t>
  </si>
  <si>
    <t>https://loja.krotentintas.com.br/tinta-mineral-arquitetura-premium-16-2l-farinha-de-chia</t>
  </si>
  <si>
    <t>COT 2</t>
  </si>
  <si>
    <t>Fundo Preparador de base mineral (l)</t>
  </si>
  <si>
    <t>https://loja.krotentintas.com.br/fundo-preparador-mineral-para-paredes-18l</t>
  </si>
  <si>
    <t>https://www.leroymerlin.com.br/fundo-preparador-mineral-ecossilica-18l_1572187297</t>
  </si>
  <si>
    <t>COT 3</t>
  </si>
  <si>
    <t>Massa Corrida Mineral (kg)</t>
  </si>
  <si>
    <t>http://leroymerlin.com.br/massa-mineral-lisa-25kg_1571830268</t>
  </si>
  <si>
    <t>https://loja.krotentintas.com.br/textura-mineral-quartzo-25kg</t>
  </si>
  <si>
    <t>COT 4</t>
  </si>
  <si>
    <t>Abacaxi roxo (un)</t>
  </si>
  <si>
    <t>https://www.orquidariomogimirim.com.br/rhoeo-spathacea-abacaxi-roxo?srsltid=AfmBOorIiAuamWGPjtzTzrq9DK6ucI7D-XoPJU4T1p4R5cXQFQ-GXnWp</t>
  </si>
  <si>
    <t>https://produto.mercadolivre.com.br/MLB-1797814878-planta-rhoeo-spathacea-abacaxi-roxo-super-decorativa--_JM#is_advertising=true&amp;position=1&amp;search_layout=grid&amp;type=pad&amp;tracking_id=88699076-3f6e-4fa0-8b0b-dc599ee06289&amp;is_advertising=true&amp;ad_domain=VQCATCORE_LST&amp;ad_position=1&amp;ad_click_id=NzJiY2U3MmMtNDk1MC00OWViLWFmZTMtZDdiZDY2ZTc0NmIx</t>
  </si>
  <si>
    <t>https://www.sitiodamata.com.br/importacao/abacaxi-roxo-tradescantia-spadothea.html</t>
  </si>
  <si>
    <t>COT 5</t>
  </si>
  <si>
    <t>AGESUL</t>
  </si>
  <si>
    <t>FORNECIMENTO E INSTALAÇÃO DE PLACA DE OBRA COM CHAPA GALVANIZADA E ESTRUTURA DE MADEIRA. AF_03/2022_PS</t>
  </si>
  <si>
    <t>FORNECIMENTO, MONTAGEM E INSTALACAO DE ESTRUTURA METALICA, COM LIGACAO SOLDADAS, INCLUSOS PERFIS METALICOS, CHAPA METALICAS, MAO DE OBRA E TRANSPORTE COM GUINDALTO - FORNECIMENTO E INSTALACAO</t>
  </si>
  <si>
    <t>elev01 - Instalação de elevador cabine - Transporte e elevação. ( un )</t>
  </si>
  <si>
    <t>SBC</t>
  </si>
  <si>
    <t>Fundo Mineral</t>
  </si>
  <si>
    <t>Tinta Mineral</t>
  </si>
  <si>
    <t>ASSOALHO DE MADEIRA. AF_09/2020</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</si>
  <si>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</si>
  <si>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</si>
  <si>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</si>
  <si>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</si>
  <si>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ESCORAMENTO DE FÔRMAS DE LAJE EM MADEIRA NÃO APARELHADA, PÉ-DIREITO SIMPLES, INCLUSO TRAVAMENTO, 4 UTILIZAÇÕES. AF_09/2020</t>
  </si>
  <si>
    <t>MUDA DE ARVORE ORNAMENTAL, OITI/AROEIRA SALSA/ANGICO/IPE/JACARANDA OU EQUIVALENTE DA REGIAO, H= *2* M</t>
  </si>
  <si>
    <t>ARQUITETO DE OBRA PLENO COM ENCARGOS COMPLEMENTARES</t>
  </si>
  <si>
    <t>ENGENHEIRO CIVIL DE OBRA PLENO COM ENCARGOS COMPLEMENTARES</t>
  </si>
  <si>
    <t>TÉCNICO EM SEGURANÇA DO TRABALHO COM ENCARGOS COMPLEMENTARES</t>
  </si>
  <si>
    <t>BDI Fornecimento de Materiais e Equipamentos - Não Desonerado (15,27%), Onerado  (22,28%)</t>
  </si>
  <si>
    <t>ELEVADOR PCD PERCURSO 3m, 2 PARADAS, ACABAMENTO EM ACO INOX</t>
  </si>
  <si>
    <t>68414 (SBC)</t>
  </si>
  <si>
    <t>PELICULA ADESIVA JATEADA TRANSLUCIDA PARA APLICACAO EM VIDRO</t>
  </si>
  <si>
    <t>100766 - Pilar metálico perfil laminado ou soldado em aço estrutural, com conexões soldadas, inclusos mão de obra, transporte e içamento utilizando guindaste - fornecimento e instalação. Af_01/2020_pa ( kg ) - baseado em SINAPI 100766</t>
  </si>
  <si>
    <t>MONTADOR DE ELETROELETRÔNICOS COM ENCARGOS COMPLEMENTARES</t>
  </si>
  <si>
    <t>AUXILIAR DE ELETRICISTA COM ENCARGOS COMPLEMENTARES</t>
  </si>
  <si>
    <t>LAJE PRÉ-MOLDADA UNIDIRECIONAL, BIAPOIADA, PARA FORRO, ENCHIMENTO EM CERÂMICA, VIGOTA CONVENCIONAL, ALTURA TOTAL DA LAJE (ENCHIMENTO+CAPA) = (8+3). AF_11/2020</t>
  </si>
  <si>
    <t>PISO EM GRANILITE, MARMORITE OU GRANITINA EM AMBIENTES INTERNOS, COM ESPESSURA DE 8 MM, INCLUSO MISTURA EM BETONEIRA, COLOCAÇÃO DAS JUNTAS, APLICAÇÃO DO PISO, 4 POLIMENTOS COM POLITRIZ, ESTUCAMENTO, SELADOR E CERA. AF_06/2022</t>
  </si>
  <si>
    <t>RODAPÉ EM MADEIRA, ALTURA 7CM, FIXADO COM COLA E PARAFUSOS. AF_09/2020</t>
  </si>
  <si>
    <t>PISO DE BORRACHA PASTILHADO, ESPESSURA 3,5MM, FIXADO COM ADESIVO ACRÍLICO. AF_09/2020</t>
  </si>
  <si>
    <t>ASSENTAMENTO DE GUIA (MEIO-FIO) EM TRECHO CURVO, CONFECCIONADA EM CONCRETO PRÉ-FABRICADO, DIMENSÕES 100X15X13X30 CM (COMPRIMENTO X BASE INFERIOR X BASE SUPERIOR X ALTURA). AF_01/2024</t>
  </si>
  <si>
    <t>LUMINÁRIA DE EMERGÊNCIA, COM 30 LÂMPADAS LED DE 2 W, SEM REATOR - FORNECIMENTO E INSTALAÇÃO. AF_09/2024</t>
  </si>
  <si>
    <t>LUMINÁRIA TIPO PLAFON CIRCULAR, DE SOBREPOR, COM LED DE 12/13 W - FORNECIMENTO E INSTALAÇÃO. AF_09/2024</t>
  </si>
  <si>
    <t>Bambu mosso (Phyllostochys pubescens) h=300cm (un)</t>
  </si>
  <si>
    <t>https://www.floradelivery.com.br/bambu-mosso</t>
  </si>
  <si>
    <t>https://www.sitiodamata.com.br/importacao/bambu-mosso-p-edulis-1.html</t>
  </si>
  <si>
    <t>https://www.sitiodamata.com.br/especies-de-plantas/bambu-mosso-torto-phyllostachys-pubescens.html</t>
  </si>
  <si>
    <t>COT 6</t>
  </si>
  <si>
    <t>Cipo de São João (Pirostegia venusia) h=150cm  (un)</t>
  </si>
  <si>
    <t>https://www.boniplantas.com.br/produto/muda-de-cipo-de-sao-joao-trepadeira-linda-de-cor-laranja.html?srsltid=AfmBOopDM9WEte4VrTYx2SnjCNLn_6_isp1S66iMR1YlXDf_KvFiZp3w</t>
  </si>
  <si>
    <t>https://www.sitiodamata.com.br/especies-de-plantas/cipo-de-s-o-jo-o.html</t>
  </si>
  <si>
    <t>https://produto.mercadolivre.com.br/MLB-2618544947-muda-de-cipo-de-so-joo-trepadeira-_JM#is_advertising=true&amp;position=1&amp;search_layout=grid&amp;type=pad&amp;tracking_id=1f2b0b75-459e-4709-99b9-20ca5d4b5a81&amp;is_advertising=true&amp;ad_domain=VQCATCORE_LST&amp;ad_position=1&amp;ad_click_id=YWM5NTMzMTQtOGE4MS00YmY5LWE2MTgtZDYzOTQ2NWQzYjNl</t>
  </si>
  <si>
    <t>COT 7</t>
  </si>
  <si>
    <t>Clusia (Clusia fluminensis) h=60cm  (un)</t>
  </si>
  <si>
    <t>https://www.plantei.com.br/plantas-muda-de-clusia</t>
  </si>
  <si>
    <t>https://www.boniplantas.com.br/clusia-clusia-fluminensis?srsltid=AfmBOorlAIqXrHkpcFRKlyV5YBVsSyejAaya3OWafO79ry_b9zypI2vO</t>
  </si>
  <si>
    <t>https://brasilnativas.com.br/loja/plantas-ornamentais/cerca-viva/mudas-de-clusia/?srsltid=AfmBOor-1C4rpbcZyfBlSwIOyKPLPYRzB3-2hHsmIxdLIolkNoUh7dr1</t>
  </si>
  <si>
    <t>COT 8</t>
  </si>
  <si>
    <t>Costela de Adão (monstera deliciosa) h=60cm (un)</t>
  </si>
  <si>
    <t>https://www.plantei.com.br/muda-de-costela-de-adao-monstera-deliciosa-pote-23</t>
  </si>
  <si>
    <t>https://brasilnativas.com.br/loja/plantas-ornamentais/interiores/mudas-de-costela-de-adao/</t>
  </si>
  <si>
    <t>https://www.verdegarden.com.br/costela-de-adao-muda-monstera-planta-50cm-decoracao-interna?srsltid=AfmBOooDC3xPzrx_Tmmlo7TcWNOBeVZxlZgi7afm0BSG8YHakCD0uHCT</t>
  </si>
  <si>
    <t>COT 9</t>
  </si>
  <si>
    <t>Dionela (Dianella tasmanica) h=50cm (un)</t>
  </si>
  <si>
    <t>https://www.sitiodamata.com.br/especies-de-plantas/dionela.html</t>
  </si>
  <si>
    <t>https://brasilnativas.com.br/loja/plantas-ornamentais/mudas-de-dionela-caixa-com-12/?srsltid=AfmBOopbYTEeJMwQJYWdRpTv_b6JTz9Cl5g7IZ_EW7Bc0j4k9AbgZ_1o</t>
  </si>
  <si>
    <t>https://www.orquidario4e.com.br/dianela-dianella-tasmanica?srsltid=AfmBOoo2Fhmc3-f_iD6-IO8BfC9Uwi8kEjr5peavDWDXy2KuQC6hrjtq</t>
  </si>
  <si>
    <t>COT 10</t>
  </si>
  <si>
    <t>Iris germanica (Iris germanica) h=70cm (un)</t>
  </si>
  <si>
    <t>https://www.floriculturaliriodosvalles.com.br/produtos/iris-germanica-branca/</t>
  </si>
  <si>
    <t>https://www.belliplantas.com.br/bulbos-rizomas-e-tuberculos/diversos-bulbos-ornamentais/mudas-bulbos-de-iris-germanica-branca-azul-flor-de-lis-iris-de-barbados-belli-plantas</t>
  </si>
  <si>
    <t>COT 11</t>
  </si>
  <si>
    <t>Raphis (Raphis excelsa) hastes (un)</t>
  </si>
  <si>
    <t>https://produto.mercadolivre.com.br/MLB-2719501015-01-muda-planta-raphis-excelsa-rafia-touceira-palmeira-rafis-_JM#polycard_client=search-nordic&amp;position=27&amp;search_layout=grid&amp;type=item&amp;tracking_id=97af0477-ac01-444c-acce-570ca1339a64&amp;wid=MLB2719501015&amp;sid=search</t>
  </si>
  <si>
    <t>https://www.sitioexotico.com.br/muda-da-palmeira-rafiade-semente-rhapis-excelsafolha-mole-?srsltid=AfmBOopWNr4sjnxL43V416Q4GV0p2D7d9f33Vs-d6-oLTeK_VLbUc09v</t>
  </si>
  <si>
    <t>COT 12</t>
  </si>
  <si>
    <t>Dracena Arborea (dracaena arborea) h=200cm (un)</t>
  </si>
  <si>
    <t>https://brasilnativas.com.br/loja/plantas-ornamentais/arbustos/dracena-arborea/?srsltid=AfmBOorlGGikFJbidGvUjT6wRFyn5jnqCHgtROtjQQCfw-Udf0kERqi2</t>
  </si>
  <si>
    <t>https://www.esalflores.com.br/produto/dracena-arborea?id=1260&amp;srsltid=AfmBOorOz9Pvi0v7tRueQzGuFLcHskzusNE7gO6D02r1wKM7TqcXsJex</t>
  </si>
  <si>
    <t>https://www.sitiodamata.com.br/importacao/dracena-arborea-dracaena-arborea.html</t>
  </si>
  <si>
    <t>COT 13</t>
  </si>
  <si>
    <t>Espirradeira (Nerium oleander) h=300cm (un)</t>
  </si>
  <si>
    <t>https://www.sitiodamata.com.br/importacao/espirradeira-nerium-oleander.html</t>
  </si>
  <si>
    <t>https://www.boniplantas.com.br/produto/muda-de-espirradeira-branca-lindo-arbusto-ideal-para-calcada.html?srsltid=AfmBOor5f42lKHRv3EDrqbuReYGSIvBg24u6Fj3ZC6_IQNTNS2UTqG_x</t>
  </si>
  <si>
    <t>https://produto.mercadolivre.com.br/MLB-4306877790-muda-de-espirradeira-rosa-para-jardim-_JM#polycard_client=search-nordic&amp;position=29&amp;search_layout=grid&amp;type=item&amp;tracking_id=166ec1c1-0b92-4cf7-81e9-a293cc64a5bd&amp;wid=MLB4306877790&amp;sid=search</t>
  </si>
  <si>
    <t>COT 14</t>
  </si>
  <si>
    <t>Mini Ixora (Ixora coccinea) d=50cm (un)</t>
  </si>
  <si>
    <t>https://www.sitiodamata.com.br/especies-de-plantas/mini-ixora-ixora-coccinea-compacta.html</t>
  </si>
  <si>
    <t>https://www.orquidariomogimirim.com.br/mini-ixora-vermelha?srsltid=AfmBOorK65tUVYxO7HNlv9wS794INbbRrbqD5Yqs0d2Sv0nRegbMa1Wb</t>
  </si>
  <si>
    <t>https://www.nativoshops.com.br/MLB-2203369319-mini-ixora-vermelha-ixoria-chinesa-5-mudas-no-saquinho-_JM?srsltid=AfmBOorw9bkyLRMu36PXccjlniH_HkJ2mKEeEShBLOrO3IfZ-WJ6MGH0</t>
  </si>
  <si>
    <t>Junho de 2025</t>
  </si>
  <si>
    <t>SINAPI</t>
  </si>
  <si>
    <t>RELATÓRIO DE CUSTOS DE COMPOSIÇÕES - ENCARGOS SOCIAIS SEM DESONERAÇÃO</t>
  </si>
  <si>
    <t>06/2025</t>
  </si>
  <si>
    <t>11/07/2025</t>
  </si>
  <si>
    <t>MS</t>
  </si>
  <si>
    <t>CAMPO GRANDE</t>
  </si>
  <si>
    <t>%AS (porcentagem Atribuído São Paulo) corresponde a porcentagem do custo total da</t>
  </si>
  <si>
    <t>composição que foi obtida utilizando preços de insumos de São Paulo por indisponibilidade</t>
  </si>
  <si>
    <t>dos preços de insumos necessários à composição no estado em questão. Custo zerado (hífen)</t>
  </si>
  <si>
    <t>indica que pelo menos um dos itens da composição não tem custo/preço.</t>
  </si>
  <si>
    <t>Código da
Composição</t>
  </si>
  <si>
    <t>Custo (R$)</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</si>
  <si>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</si>
  <si>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</si>
  <si>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</si>
  <si>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</si>
  <si>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</si>
  <si>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</si>
  <si>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</si>
  <si>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</si>
  <si>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</si>
  <si>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</si>
  <si>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</si>
  <si>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</si>
  <si>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</si>
  <si>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</si>
  <si>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</si>
  <si>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</si>
  <si>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</si>
  <si>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</si>
  <si>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</si>
  <si>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</si>
  <si>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</si>
  <si>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</si>
  <si>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</si>
  <si>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</si>
  <si>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</si>
  <si>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</si>
  <si>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</si>
  <si>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</si>
  <si>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</si>
  <si>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</si>
  <si>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</si>
  <si>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</si>
  <si>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</si>
  <si>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</si>
  <si>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</si>
  <si>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</si>
  <si>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</si>
  <si>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</si>
  <si>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</si>
  <si>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</si>
  <si>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</si>
  <si>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</si>
  <si>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</si>
  <si>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</si>
  <si>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</si>
  <si>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</si>
  <si>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</si>
  <si>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</si>
  <si>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</si>
  <si>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</si>
  <si>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</si>
  <si>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</si>
  <si>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</si>
  <si>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</si>
  <si>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</si>
  <si>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</si>
  <si>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</si>
  <si>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</si>
  <si>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</si>
  <si>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</si>
  <si>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</si>
  <si>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</si>
  <si>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</si>
  <si>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</si>
  <si>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</si>
  <si>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</si>
  <si>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</si>
  <si>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</si>
  <si>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</si>
  <si>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</si>
  <si>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</si>
  <si>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</si>
  <si>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</si>
  <si>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</si>
  <si>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</si>
  <si>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</si>
  <si>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</si>
  <si>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</si>
  <si>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</si>
  <si>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</si>
  <si>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</si>
  <si>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</si>
  <si>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</si>
  <si>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</si>
  <si>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</si>
  <si>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</si>
  <si>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</si>
  <si>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</si>
  <si>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</si>
  <si>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</si>
  <si>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</si>
  <si>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</si>
  <si>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</si>
  <si>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</si>
  <si>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</si>
  <si>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</si>
  <si>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</si>
  <si>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</si>
  <si>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</si>
  <si>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</si>
  <si>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</si>
  <si>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</si>
  <si>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</si>
  <si>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</si>
  <si>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</si>
  <si>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</si>
  <si>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</si>
  <si>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</si>
  <si>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</si>
  <si>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</si>
  <si>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</si>
  <si>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</si>
  <si>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</si>
  <si>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</si>
  <si>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</si>
  <si>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</si>
  <si>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</si>
  <si>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</si>
  <si>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</si>
  <si>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</si>
  <si>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</si>
  <si>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</si>
  <si>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</si>
  <si>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</si>
  <si>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</si>
  <si>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</si>
  <si>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</si>
  <si>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</si>
  <si>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</si>
  <si>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</si>
  <si>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</si>
  <si>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</si>
  <si>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</si>
  <si>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</si>
  <si>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</si>
  <si>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</si>
  <si>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</si>
  <si>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</si>
  <si>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</si>
  <si>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</si>
  <si>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</si>
  <si>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</si>
  <si>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</si>
  <si>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</si>
  <si>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</si>
  <si>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</si>
  <si>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</si>
  <si>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</si>
  <si>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</si>
  <si>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</si>
  <si>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</si>
  <si>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</si>
  <si>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</si>
  <si>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</si>
  <si>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</si>
  <si>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</si>
  <si>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</si>
  <si>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</si>
  <si>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</si>
  <si>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</si>
  <si>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</si>
  <si>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</si>
  <si>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</si>
  <si>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</si>
  <si>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</si>
  <si>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</si>
  <si>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</si>
  <si>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</si>
  <si>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</si>
  <si>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</si>
  <si>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</si>
  <si>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</si>
  <si>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</si>
  <si>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</si>
  <si>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</si>
  <si>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</si>
  <si>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</si>
  <si>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</si>
  <si>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</si>
  <si>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</si>
  <si>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</si>
  <si>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</si>
  <si>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</si>
  <si>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</si>
  <si>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</si>
  <si>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</si>
  <si>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</si>
  <si>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</si>
  <si>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</si>
  <si>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</si>
  <si>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</si>
  <si>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</si>
  <si>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</si>
  <si>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</si>
  <si>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</si>
  <si>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</si>
  <si>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</si>
  <si>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</si>
  <si>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</si>
  <si>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</si>
  <si>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</si>
  <si>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</si>
  <si>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</si>
  <si>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</si>
  <si>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</si>
  <si>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</si>
  <si>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</si>
  <si>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</si>
  <si>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</si>
  <si>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</si>
  <si>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</si>
  <si>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</si>
  <si>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</si>
  <si>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</si>
  <si>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</si>
  <si>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</si>
  <si>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</si>
  <si>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</si>
  <si>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</si>
  <si>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</si>
  <si>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</si>
  <si>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</si>
  <si>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</si>
  <si>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</si>
  <si>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</si>
  <si>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</si>
  <si>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</si>
  <si>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</si>
  <si>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</si>
  <si>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</si>
  <si>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</si>
  <si>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</si>
  <si>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</si>
  <si>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</si>
  <si>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</si>
  <si>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</si>
  <si>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</si>
  <si>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</si>
  <si>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</si>
  <si>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</si>
  <si>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</si>
  <si>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</si>
  <si>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</si>
  <si>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</si>
  <si>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</si>
  <si>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</si>
  <si>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</si>
  <si>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</si>
  <si>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</si>
  <si>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</si>
  <si>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</si>
  <si>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</si>
  <si>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</si>
  <si>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</si>
  <si>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</si>
  <si>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</si>
  <si>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</si>
  <si>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</si>
  <si>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</si>
  <si>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</si>
  <si>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</si>
  <si>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</si>
  <si>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</si>
  <si>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</si>
  <si>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</si>
  <si>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</si>
  <si>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</si>
  <si>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</si>
  <si>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</si>
  <si>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</si>
  <si>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</si>
  <si>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</si>
  <si>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</si>
  <si>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</si>
  <si>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</si>
  <si>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</si>
  <si>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</si>
  <si>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</si>
  <si>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</si>
  <si>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</si>
  <si>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</si>
  <si>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</si>
  <si>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</si>
  <si>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</si>
  <si>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</si>
  <si>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</si>
  <si>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</si>
  <si>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</si>
  <si>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</si>
  <si>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</si>
  <si>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</si>
  <si>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</si>
  <si>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</si>
  <si>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</si>
  <si>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</si>
  <si>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</si>
  <si>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</si>
  <si>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</si>
  <si>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</si>
  <si>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</si>
  <si>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</si>
  <si>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</si>
  <si>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</si>
  <si>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</si>
  <si>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</si>
  <si>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</si>
  <si>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</si>
  <si>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</si>
  <si>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</si>
  <si>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</si>
  <si>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</si>
  <si>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</si>
  <si>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</si>
  <si>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</si>
  <si>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</si>
  <si>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</si>
  <si>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</si>
  <si>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</si>
  <si>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</si>
  <si>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</si>
  <si>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</si>
  <si>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</si>
  <si>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</si>
  <si>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</si>
  <si>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</si>
  <si>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</si>
  <si>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</si>
  <si>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</si>
  <si>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</si>
  <si>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</si>
  <si>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</si>
  <si>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</si>
  <si>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</si>
  <si>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</si>
  <si>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</si>
  <si>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</si>
  <si>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</si>
  <si>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</si>
  <si>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</si>
  <si>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</si>
  <si>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</si>
  <si>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</si>
  <si>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</si>
  <si>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</si>
  <si>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</si>
  <si>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</si>
  <si>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</si>
  <si>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</si>
  <si>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</si>
  <si>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</si>
  <si>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</si>
  <si>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</si>
  <si>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</si>
  <si>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</si>
  <si>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</si>
  <si>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</si>
  <si>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</si>
  <si>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</si>
  <si>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</si>
  <si>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</si>
  <si>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</si>
  <si>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</si>
  <si>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</si>
  <si>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</si>
  <si>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</si>
  <si>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</si>
  <si>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</si>
  <si>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</si>
  <si>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</si>
  <si>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</si>
  <si>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</si>
  <si>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</si>
  <si>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</si>
  <si>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</si>
  <si>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</si>
  <si>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</si>
  <si>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</si>
  <si>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</si>
  <si>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</si>
  <si>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</si>
  <si>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</si>
  <si>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</si>
  <si>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</si>
  <si>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</si>
  <si>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</si>
  <si>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</si>
  <si>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</si>
  <si>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</si>
  <si>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</si>
  <si>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</si>
  <si>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</si>
  <si>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</si>
  <si>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</si>
  <si>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</si>
  <si>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</si>
  <si>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</si>
  <si>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</si>
  <si>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</si>
  <si>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</si>
  <si>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</si>
  <si>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</si>
  <si>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</si>
  <si>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</si>
  <si>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</si>
  <si>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</si>
  <si>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</si>
  <si>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</si>
  <si>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</si>
  <si>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</si>
  <si>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</si>
  <si>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</si>
  <si>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</si>
  <si>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</si>
  <si>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</si>
  <si>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</si>
  <si>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</si>
  <si>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</si>
  <si>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</si>
  <si>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</si>
  <si>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</si>
  <si>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</si>
  <si>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</si>
  <si>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</si>
  <si>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</si>
  <si>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</si>
  <si>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</si>
  <si>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</si>
  <si>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</si>
  <si>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</si>
  <si>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</si>
  <si>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</si>
  <si>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</si>
  <si>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</si>
  <si>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</si>
  <si>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</si>
  <si>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</si>
  <si>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</si>
  <si>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</si>
  <si>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</si>
  <si>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</si>
  <si>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</si>
  <si>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</si>
  <si>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</si>
  <si>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</si>
  <si>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</si>
  <si>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</si>
  <si>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</si>
  <si>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</si>
  <si>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</si>
  <si>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</si>
  <si>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</si>
  <si>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</si>
  <si>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</si>
  <si>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</si>
  <si>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</si>
  <si>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</si>
  <si>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</si>
  <si>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</si>
  <si>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</si>
  <si>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</si>
  <si>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</si>
  <si>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</si>
  <si>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</si>
  <si>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</si>
  <si>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</si>
  <si>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</si>
  <si>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</si>
  <si>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</si>
  <si>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</si>
  <si>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</si>
  <si>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</si>
  <si>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</si>
  <si>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</si>
  <si>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</si>
  <si>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</si>
  <si>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</si>
  <si>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</si>
  <si>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</si>
  <si>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</si>
  <si>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</si>
  <si>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</si>
  <si>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</si>
  <si>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</si>
  <si>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</si>
  <si>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</si>
  <si>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</si>
  <si>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</si>
  <si>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</si>
  <si>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</si>
  <si>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</si>
  <si>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</si>
  <si>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</si>
  <si>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</si>
  <si>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</si>
  <si>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</si>
  <si>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</si>
  <si>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</si>
  <si>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</si>
  <si>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</si>
  <si>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</si>
  <si>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</si>
  <si>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</si>
  <si>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</si>
  <si>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</si>
  <si>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</si>
  <si>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</si>
  <si>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</si>
  <si>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</si>
  <si>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</si>
  <si>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</si>
  <si>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</si>
  <si>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</si>
  <si>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</si>
  <si>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</si>
  <si>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</si>
  <si>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</si>
  <si>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</si>
  <si>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</si>
  <si>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</si>
  <si>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</si>
  <si>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</si>
  <si>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</si>
  <si>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</si>
  <si>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</si>
  <si>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</si>
  <si>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</si>
  <si>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</si>
  <si>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</si>
  <si>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</si>
  <si>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</si>
  <si>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</si>
  <si>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</si>
  <si>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</si>
  <si>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</si>
  <si>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</si>
  <si>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</si>
  <si>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</si>
  <si>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</si>
  <si>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</si>
  <si>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</si>
  <si>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</si>
  <si>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</si>
  <si>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</si>
  <si>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</si>
  <si>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</si>
  <si>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</si>
  <si>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</si>
  <si>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</si>
  <si>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</si>
  <si>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</si>
  <si>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</si>
  <si>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</si>
  <si>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</si>
  <si>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</si>
  <si>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</si>
  <si>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</si>
  <si>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</si>
  <si>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</si>
  <si>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</si>
  <si>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</si>
  <si>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</si>
  <si>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</si>
  <si>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</si>
  <si>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</si>
  <si>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</si>
  <si>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</si>
  <si>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</si>
  <si>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</si>
  <si>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</si>
  <si>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</si>
  <si>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</si>
  <si>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</si>
  <si>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</si>
  <si>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</si>
  <si>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</si>
  <si>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</si>
  <si>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</si>
  <si>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</si>
  <si>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</si>
  <si>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</si>
  <si>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</si>
  <si>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</si>
  <si>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</si>
  <si>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</si>
  <si>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</si>
  <si>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</si>
  <si>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</si>
  <si>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</si>
  <si>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</si>
  <si>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</si>
  <si>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</si>
  <si>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</si>
  <si>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</si>
  <si>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</si>
  <si>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</si>
  <si>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</si>
  <si>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</si>
  <si>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</si>
  <si>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</si>
  <si>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</si>
  <si>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</si>
  <si>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</si>
  <si>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</si>
  <si>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</si>
  <si>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</si>
  <si>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</si>
  <si>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</si>
  <si>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</si>
  <si>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</si>
  <si>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</si>
  <si>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</si>
  <si>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</si>
  <si>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</si>
  <si>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</si>
  <si>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</si>
  <si>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</si>
  <si>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</si>
  <si>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</si>
  <si>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</si>
  <si>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</si>
  <si>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</si>
  <si>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</si>
  <si>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</si>
  <si>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</si>
  <si>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</si>
  <si>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</si>
  <si>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</si>
  <si>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</si>
  <si>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</si>
  <si>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</si>
  <si>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</si>
  <si>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</si>
  <si>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</si>
  <si>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</si>
  <si>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</si>
  <si>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</si>
  <si>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</si>
  <si>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</si>
  <si>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</si>
  <si>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</si>
  <si>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</si>
  <si>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</si>
  <si>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</si>
  <si>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</si>
  <si>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</si>
  <si>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</si>
  <si>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</si>
  <si>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</si>
  <si>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</si>
  <si>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</si>
  <si>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</si>
  <si>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</si>
  <si>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</si>
  <si>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</si>
  <si>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</si>
  <si>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</si>
  <si>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</si>
  <si>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</si>
  <si>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</si>
  <si>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</si>
  <si>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</si>
  <si>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</si>
  <si>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</si>
  <si>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</si>
  <si>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</si>
  <si>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</si>
  <si>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</si>
  <si>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</si>
  <si>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</si>
  <si>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</si>
  <si>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</si>
  <si>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</si>
  <si>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</si>
  <si>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</si>
  <si>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</si>
  <si>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</si>
  <si>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</si>
  <si>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</si>
  <si>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</si>
  <si>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</si>
  <si>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</si>
  <si>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</si>
  <si>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</si>
  <si>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</si>
  <si>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</si>
  <si>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</si>
  <si>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</si>
  <si>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</si>
  <si>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</si>
  <si>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</si>
  <si>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</si>
  <si>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</si>
  <si>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</si>
  <si>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</si>
  <si>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</si>
  <si>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</si>
  <si>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</si>
  <si>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</si>
  <si>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</si>
  <si>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</si>
  <si>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</si>
  <si>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</si>
  <si>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</si>
  <si>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</si>
  <si>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</si>
  <si>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</si>
  <si>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</si>
  <si>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</si>
  <si>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</si>
  <si>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</si>
  <si>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</si>
  <si>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</si>
  <si>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</si>
  <si>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</si>
  <si>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</si>
  <si>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</si>
  <si>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</si>
  <si>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</si>
  <si>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</si>
  <si>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</si>
  <si>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</si>
  <si>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</si>
  <si>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</si>
  <si>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</si>
  <si>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</si>
  <si>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</si>
  <si>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</si>
  <si>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</si>
  <si>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</si>
  <si>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</si>
  <si>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</si>
  <si>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</si>
  <si>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</si>
  <si>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</si>
  <si>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</si>
  <si>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</si>
  <si>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</si>
  <si>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</si>
  <si>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</si>
  <si>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</si>
  <si>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</si>
  <si>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</si>
  <si>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</si>
  <si>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</si>
  <si>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</si>
  <si>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</si>
  <si>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</si>
  <si>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</si>
  <si>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</si>
  <si>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</si>
  <si>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</si>
  <si>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</si>
  <si>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</si>
  <si>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</si>
  <si>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</si>
  <si>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</si>
  <si>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</si>
  <si>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</si>
  <si>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</si>
  <si>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</si>
  <si>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</si>
  <si>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</si>
  <si>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</si>
  <si>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</si>
  <si>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</si>
  <si>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</si>
  <si>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</si>
  <si>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</si>
  <si>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</si>
  <si>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</si>
  <si>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</si>
  <si>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</si>
  <si>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</si>
  <si>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</si>
  <si>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</si>
  <si>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</si>
  <si>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</si>
  <si>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</si>
  <si>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</si>
  <si>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</si>
  <si>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</si>
  <si>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</si>
  <si>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</si>
  <si>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</si>
  <si>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</si>
  <si>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</si>
  <si>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</si>
  <si>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</si>
  <si>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</si>
  <si>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</si>
  <si>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</si>
  <si>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</si>
  <si>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</si>
  <si>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</si>
  <si>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</si>
  <si>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</si>
  <si>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</si>
  <si>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</si>
  <si>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</si>
  <si>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</si>
  <si>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</si>
  <si>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</si>
  <si>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</si>
  <si>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</si>
  <si>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</si>
  <si>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</si>
  <si>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</si>
  <si>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</si>
  <si>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</si>
  <si>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</si>
  <si>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</si>
  <si>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</si>
  <si>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</si>
  <si>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</si>
  <si>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</si>
  <si>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</si>
  <si>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</si>
  <si>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</si>
  <si>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</si>
  <si>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</si>
  <si>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</si>
  <si>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</si>
  <si>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</si>
  <si>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</si>
  <si>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</si>
  <si>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</si>
  <si>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</si>
  <si>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</si>
  <si>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</si>
  <si>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</si>
  <si>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</si>
  <si>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</si>
  <si>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</si>
  <si>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</si>
  <si>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</si>
  <si>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</si>
  <si>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</si>
  <si>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</si>
  <si>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</si>
  <si>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</si>
  <si>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</si>
  <si>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</si>
  <si>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</si>
  <si>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</si>
  <si>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</si>
  <si>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</si>
  <si>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</si>
  <si>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</si>
  <si>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</si>
  <si>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</si>
  <si>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</si>
  <si>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</si>
  <si>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</si>
  <si>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</si>
  <si>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</si>
  <si>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</si>
  <si>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</si>
  <si>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</si>
  <si>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</si>
  <si>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</si>
  <si>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</si>
  <si>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</si>
  <si>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</si>
  <si>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</si>
  <si>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</si>
  <si>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</si>
  <si>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</si>
  <si>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</si>
  <si>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</si>
  <si>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</si>
  <si>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</si>
  <si>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</si>
  <si>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</si>
  <si>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</si>
  <si>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</si>
  <si>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</si>
  <si>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</si>
  <si>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</si>
  <si>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</si>
  <si>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</si>
  <si>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</si>
  <si>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</si>
  <si>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</si>
  <si>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</si>
  <si>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</si>
  <si>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</si>
  <si>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</si>
  <si>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</si>
  <si>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</si>
  <si>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</si>
  <si>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</si>
  <si>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</si>
  <si>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</si>
  <si>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</si>
  <si>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</si>
  <si>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</si>
  <si>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</si>
  <si>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</si>
  <si>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</si>
  <si>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</si>
  <si>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</si>
  <si>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</si>
  <si>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</si>
  <si>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</si>
  <si>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</si>
  <si>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</si>
  <si>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</si>
  <si>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</si>
  <si>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</si>
  <si>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</si>
  <si>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</si>
  <si>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</si>
  <si>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</si>
  <si>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</si>
  <si>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</si>
  <si>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</si>
  <si>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</si>
  <si>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</si>
  <si>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</si>
  <si>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</si>
  <si>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</si>
  <si>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</si>
  <si>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</si>
  <si>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</si>
  <si>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</si>
  <si>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</si>
  <si>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</si>
  <si>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</si>
  <si>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</si>
  <si>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</si>
  <si>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</si>
  <si>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</si>
  <si>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</si>
  <si>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</si>
  <si>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</si>
  <si>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</si>
  <si>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</si>
  <si>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</si>
  <si>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</si>
  <si>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</si>
  <si>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</si>
  <si>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</si>
  <si>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</si>
  <si>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</si>
  <si>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</si>
  <si>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</si>
  <si>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</si>
  <si>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</si>
  <si>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</si>
  <si>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</si>
  <si>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</si>
  <si>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</si>
  <si>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</si>
  <si>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</si>
  <si>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</si>
  <si>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</si>
  <si>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</si>
  <si>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</si>
  <si>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</si>
  <si>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</si>
  <si>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</si>
  <si>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</si>
  <si>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</si>
  <si>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</si>
  <si>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</si>
  <si>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</si>
  <si>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</si>
  <si>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</si>
  <si>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</si>
  <si>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</si>
  <si>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</si>
  <si>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</si>
  <si>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</si>
  <si>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</si>
  <si>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</si>
  <si>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</si>
  <si>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</si>
  <si>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</si>
  <si>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</si>
  <si>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</si>
  <si>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</si>
  <si>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</si>
  <si>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</si>
  <si>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</si>
  <si>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</si>
  <si>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</si>
  <si>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</si>
  <si>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</si>
  <si>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</si>
  <si>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</si>
  <si>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</si>
  <si>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</si>
  <si>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</si>
  <si>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</si>
  <si>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</si>
  <si>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</si>
  <si>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</si>
  <si>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</si>
  <si>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</si>
  <si>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</si>
  <si>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</si>
  <si>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</si>
  <si>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</si>
  <si>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</si>
  <si>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</si>
  <si>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</si>
  <si>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</si>
  <si>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</si>
  <si>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</si>
  <si>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</si>
  <si>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</si>
  <si>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</si>
  <si>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</si>
  <si>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</si>
  <si>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</si>
  <si>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</si>
  <si>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</si>
  <si>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</si>
  <si>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</si>
  <si>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</si>
  <si>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</si>
  <si>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</si>
  <si>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</si>
  <si>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</si>
  <si>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</si>
  <si>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</si>
  <si>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</si>
  <si>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</si>
  <si>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</si>
  <si>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</si>
  <si>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</si>
  <si>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</si>
  <si>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</si>
  <si>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</si>
  <si>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</si>
  <si>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</si>
  <si>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</si>
  <si>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</si>
  <si>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</si>
  <si>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</si>
  <si>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</si>
  <si>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</si>
  <si>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</si>
  <si>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</si>
  <si>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</si>
  <si>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</si>
  <si>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</si>
  <si>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</si>
  <si>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</si>
  <si>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</si>
  <si>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</si>
  <si>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</si>
  <si>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</si>
  <si>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</si>
  <si>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</si>
  <si>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</si>
  <si>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</si>
  <si>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</si>
  <si>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</si>
  <si>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</si>
  <si>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</si>
  <si>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</si>
  <si>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</si>
  <si>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</si>
  <si>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</si>
  <si>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</si>
  <si>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</si>
  <si>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</si>
  <si>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</si>
  <si>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</si>
  <si>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</si>
  <si>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</si>
  <si>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</si>
  <si>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</si>
  <si>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</si>
  <si>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</si>
  <si>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</si>
  <si>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</si>
  <si>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</si>
  <si>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</si>
  <si>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</si>
  <si>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</si>
  <si>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</si>
  <si>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</si>
  <si>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</si>
  <si>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</si>
  <si>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</si>
  <si>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</si>
  <si>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</si>
  <si>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</si>
  <si>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</si>
  <si>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</si>
  <si>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</si>
  <si>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</si>
  <si>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</si>
  <si>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</si>
  <si>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</si>
  <si>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</si>
  <si>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</si>
  <si>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</si>
  <si>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</si>
  <si>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</si>
  <si>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</si>
  <si>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</si>
  <si>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</si>
  <si>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</si>
  <si>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</si>
  <si>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</si>
  <si>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</si>
  <si>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</si>
  <si>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</si>
  <si>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</si>
  <si>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</si>
  <si>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</si>
  <si>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</si>
  <si>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</si>
  <si>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</si>
  <si>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</si>
  <si>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</si>
  <si>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</si>
  <si>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</si>
  <si>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</si>
  <si>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</si>
  <si>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</si>
  <si>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</si>
  <si>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</si>
  <si>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</si>
  <si>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</si>
  <si>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</si>
  <si>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</si>
  <si>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</si>
  <si>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</si>
  <si>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</si>
  <si>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</si>
  <si>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</si>
  <si>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</si>
  <si>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</si>
  <si>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</si>
  <si>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</si>
  <si>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</si>
  <si>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</si>
  <si>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</si>
  <si>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</si>
  <si>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</si>
  <si>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</si>
  <si>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</si>
  <si>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</si>
  <si>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</si>
  <si>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</si>
  <si>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</si>
  <si>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</si>
  <si>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</si>
  <si>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</si>
  <si>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</si>
  <si>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</si>
  <si>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</si>
  <si>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</si>
  <si>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</si>
  <si>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</si>
  <si>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</si>
  <si>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</si>
  <si>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</si>
  <si>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</si>
  <si>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</si>
  <si>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</si>
  <si>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</si>
  <si>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</si>
  <si>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</si>
  <si>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</si>
  <si>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</si>
  <si>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</si>
  <si>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</si>
  <si>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</si>
  <si>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</si>
  <si>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</si>
  <si>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</si>
  <si>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</si>
  <si>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</si>
  <si>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</si>
  <si>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</si>
  <si>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</si>
  <si>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</si>
  <si>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</si>
  <si>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</si>
  <si>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</si>
  <si>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</si>
  <si>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</si>
  <si>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</si>
  <si>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</si>
  <si>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</si>
  <si>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</si>
  <si>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</si>
  <si>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</si>
  <si>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</si>
  <si>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</si>
  <si>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</si>
  <si>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</si>
  <si>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</si>
  <si>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</si>
  <si>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</si>
  <si>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</si>
  <si>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</si>
  <si>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</si>
  <si>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</si>
  <si>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</si>
  <si>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</si>
  <si>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</si>
  <si>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</si>
  <si>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</si>
  <si>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</si>
  <si>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</si>
  <si>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B=*1,20* M; B=*0,4* M; H=0,4 M. AF_05/2025</t>
  </si>
  <si>
    <t>EXECUÇÃO DE VALETA DE CONCRETO ARMADO MOLDADO IN LOCO, ESPESSURA DE 0,08 M, GEOMETRIA TRAPEIZOIDAL, COM DIMENSÕES INTERNAS: B=0,6 M; B=0,20 M; H=0,20 M. AF_05/2025</t>
  </si>
  <si>
    <t>EXECUÇÃO DE VALETA DE CONCRETO ARMADO MOLDADO IN LOCO, ESPESSURA DE 0,08 M, GEOMETRIA TRAPEIZOIDAL, COM DIMENSÕES INTERNAS: B=0,7 M; B=0,30 M; H=0,20 M. AF_05/2025</t>
  </si>
  <si>
    <t>EXECUÇÃO DE VALETA DE CONCRETO ARMADO MOLDADO IN LOCO, ESPESSURA DE 0,08 M, GEOMETRIA TRAPEIZOIDAL, COM DIMENSÕES INTERNAS: B=0,8 M; B=0,30 M; H=0,25 M. AF_05/2025</t>
  </si>
  <si>
    <t>EXECUÇÃO DE VALETA DE CONCRETO ARMADO MOLDADO IN LOCO, ESPESSURA DE 0,08 M, GEOMETRIA TRAPEIZOIDAL, COM DIMENSÕES INTERNAS: B=0,9 M; B=0,30 M; H=0,30 M. AF_05/2025</t>
  </si>
  <si>
    <t>EXECUÇÃO DE VALETA DE CONCRETO ARMADO MOLDADO IN LOCO, ESPESSURA DE 0,08 M, GEOMETRIA TRAPEIZOIDAL, COM DIMENSÕES INTERNAS: B=1,0 M; B=0,40 M; H=0,30 M. AF_05/2025</t>
  </si>
  <si>
    <t>EXECUÇÃO DE VALETA DE CONCRETO ARMADO MOLDADO IN LOCO, ESPESSURA DE 0,08 M, GEOMETRIA TRAPEIZOIDAL, COM DIMENSÕES INTERNAS: B=1,1 M; B=0,40 M; H=0,35 M. AF_05/2025</t>
  </si>
  <si>
    <t>EXECUÇÃO DE VALETA DE CONCRETO MOLDADO IN LOCO, ESPESSURA DE 0,08 M, GEOMETRIA TRAPEIZOIDAL, COM DIMENSÕES INTERNAS: B=*1,0* M; B=0,40 M; H=*0,30* M. AF_05/2025</t>
  </si>
  <si>
    <t>EXECUÇÃO DE VALETA DE CONCRETO MOLDADO IN LOCO, ESPESSURA DE 0,08 M, GEOMETRIA TRAPEIZOIDAL, COM DIMENSÕES INTERNAS: B=*1,2* M; B=*0,4* M; H= 0,4 M. AF_05/2025</t>
  </si>
  <si>
    <t>EXECUÇÃO DE VALETA DE CONCRETO MOLDADO IN LOCO, ESPESSURA DE 0,08 M, GEOMETRIA TRAPEIZOIDAL, COM DIMENSÕES INTERNAS: B=*1,5* M; B=*0,50* M; H=*0,50* M. AF_05/2025</t>
  </si>
  <si>
    <t>EXECUÇÃO DE VALETA DE CONCRETO MOLDADO IN LOCO, ESPESSURA DE 0,08 M, GEOMETRIA TRAPEIZOIDAL, COM DIMENSÕES INTERNAS: B=*1,8* M; B=*0,60* M; H=*0,6* M. AF_05/2025</t>
  </si>
  <si>
    <t>EXECUÇÃO DE VALETA DE CONCRETO MOLDADO IN LOCO, ESPESSURA DE 0,08 M, GEOMETRIA TRAPEIZOIDAL, COM DIMENSÕES INTERNAS: B=*2,0* M; B=*0,8* M; H=0,6 M. AF_05/2025</t>
  </si>
  <si>
    <t>EXECUÇÃO DE VALETA DE CONCRETO MOLDADO IN LOCO, ESPESSURA DE 0,08 M, GEOMETRIA TRAPEIZOIDAL, COM DIMENSÕES INTERNAS: B=0,6M; B=0,20 M; H=0,20 M. AF_05/2025</t>
  </si>
  <si>
    <t>EXECUÇÃO DE VALETA DE CONCRETO MOLDADO IN LOCO, ESPESSURA DE 0,08 M, GEOMETRIA TRAPEIZOIDAL, COM DIMENSÕES INTERNAS: B=0,7 M; B=0,30 M; H=0,20 M. AF_05/2025</t>
  </si>
  <si>
    <t>EXECUÇÃO DE VALETA DE CONCRETO MOLDADO IN LOCO, ESPESSURA DE 0,08 M, GEOMETRIA TRAPEIZOIDAL, COM DIMENSÕES INTERNAS: B=0,8 M; B=0,30 M; H=0,25 M. AF_05/2025</t>
  </si>
  <si>
    <t>EXECUÇÃO DE VALETA DE CONCRETO MOLDADO IN LOCO, ESPESSURA DE 0,08 M, GEOMETRIA TRAPEIZOIDAL, COM DIMENSÕES INTERNAS: B=0,9 M; B=0,30 M; H=0,30 M. AF_05/2025</t>
  </si>
  <si>
    <t>EXECUÇÃO DE VALETA DE CONCRETO MOLDADO IN LOCO, ESPESSURA DE 0,08 M, GEOMETRIA TRAPEIZOIDAL, COM DIMENSÕES INTERNAS: B=1,2 M; B=0,6 M; H=0,3 M. AF_05/2025</t>
  </si>
  <si>
    <t>EXECUÇÃO DE VALETA DE CONCRETO MOLDADO IN LOCO, ESPESSURA DE 0,08 M, GEOMETRIA TRAPEIZOIDAL, COM DIMENSÕES INTERNAS: B=1,6 M; B=1,0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</si>
  <si>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</si>
  <si>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</si>
  <si>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</si>
  <si>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</si>
  <si>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</si>
  <si>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</si>
  <si>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</si>
  <si>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</si>
  <si>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</si>
  <si>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</si>
  <si>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</si>
  <si>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</si>
  <si>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</si>
  <si>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</si>
  <si>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</si>
  <si>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</si>
  <si>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</si>
  <si>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</si>
  <si>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</si>
  <si>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</si>
  <si>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</si>
  <si>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</si>
  <si>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</si>
  <si>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</si>
  <si>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</si>
  <si>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</si>
  <si>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</si>
  <si>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</si>
  <si>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</si>
  <si>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</si>
  <si>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</si>
  <si>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</si>
  <si>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</si>
  <si>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</si>
  <si>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</si>
  <si>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</si>
  <si>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</si>
  <si>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</si>
  <si>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</si>
  <si>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</si>
  <si>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</si>
  <si>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</si>
  <si>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</si>
  <si>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</si>
  <si>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</si>
  <si>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</si>
  <si>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</si>
  <si>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</si>
  <si>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</si>
  <si>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</si>
  <si>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</si>
  <si>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</si>
  <si>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</si>
  <si>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</si>
  <si>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</si>
  <si>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</si>
  <si>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</si>
  <si>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</si>
  <si>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</si>
  <si>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</si>
  <si>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</si>
  <si>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</si>
  <si>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</si>
  <si>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</si>
  <si>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</si>
  <si>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</si>
  <si>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</si>
  <si>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</si>
  <si>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</si>
  <si>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</si>
  <si>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</si>
  <si>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</si>
  <si>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</si>
  <si>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</si>
  <si>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</si>
  <si>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</si>
  <si>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</si>
  <si>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</si>
  <si>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</si>
  <si>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</si>
  <si>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</si>
  <si>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</si>
  <si>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</si>
  <si>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</si>
  <si>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</si>
  <si>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</si>
  <si>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</si>
  <si>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</si>
  <si>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</si>
  <si>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</si>
  <si>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</si>
  <si>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</si>
  <si>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</si>
  <si>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</si>
  <si>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</si>
  <si>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</si>
  <si>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</si>
  <si>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</si>
  <si>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</si>
  <si>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</si>
  <si>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</si>
  <si>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</si>
  <si>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</si>
  <si>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</si>
  <si>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</si>
  <si>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</si>
  <si>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</si>
  <si>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</si>
  <si>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</si>
  <si>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</si>
  <si>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</si>
  <si>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</si>
  <si>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</si>
  <si>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</si>
  <si>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</si>
  <si>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</si>
  <si>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</si>
  <si>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</si>
  <si>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</si>
  <si>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</si>
  <si>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</si>
  <si>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</si>
  <si>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</si>
  <si>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</si>
  <si>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</si>
  <si>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</si>
  <si>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</si>
  <si>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</si>
  <si>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</si>
  <si>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</si>
  <si>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</si>
  <si>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</si>
  <si>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</si>
  <si>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</si>
  <si>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</si>
  <si>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</si>
  <si>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</si>
  <si>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</si>
  <si>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</si>
  <si>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</si>
  <si>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</si>
  <si>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</si>
  <si>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</si>
  <si>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</si>
  <si>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</si>
  <si>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</si>
  <si>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</si>
  <si>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</si>
  <si>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</si>
  <si>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</si>
  <si>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</si>
  <si>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</si>
  <si>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</si>
  <si>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</si>
  <si>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</si>
  <si>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</si>
  <si>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</si>
  <si>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</si>
  <si>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</si>
  <si>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</si>
  <si>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</si>
  <si>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</si>
  <si>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</si>
  <si>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</si>
  <si>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</si>
  <si>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</si>
  <si>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</si>
  <si>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</si>
  <si>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</si>
  <si>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</si>
  <si>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</si>
  <si>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</si>
  <si>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</si>
  <si>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</si>
  <si>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</si>
  <si>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</si>
  <si>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</si>
  <si>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</si>
  <si>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</si>
  <si>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</si>
  <si>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</si>
  <si>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</si>
  <si>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</si>
  <si>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</si>
  <si>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</si>
  <si>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</si>
  <si>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</si>
  <si>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</si>
  <si>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</si>
  <si>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</si>
  <si>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</si>
  <si>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</si>
  <si>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</si>
  <si>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</si>
  <si>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</si>
  <si>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</si>
  <si>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</si>
  <si>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</si>
  <si>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</si>
  <si>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</si>
  <si>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</si>
  <si>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</si>
  <si>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</si>
  <si>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</si>
  <si>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</si>
  <si>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</si>
  <si>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</si>
  <si>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</si>
  <si>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</si>
  <si>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</si>
  <si>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</si>
  <si>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</si>
  <si>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</si>
  <si>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</si>
  <si>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</si>
  <si>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</si>
  <si>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</si>
  <si>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</si>
  <si>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</si>
  <si>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</si>
  <si>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</si>
  <si>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</si>
  <si>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</si>
  <si>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</si>
  <si>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</si>
  <si>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</si>
  <si>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</si>
  <si>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</si>
  <si>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</si>
  <si>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</si>
  <si>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</si>
  <si>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</si>
  <si>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</si>
  <si>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</si>
  <si>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</si>
  <si>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</si>
  <si>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</si>
  <si>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</si>
  <si>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</si>
  <si>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</si>
  <si>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</si>
  <si>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</si>
  <si>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</si>
  <si>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</si>
  <si>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</si>
  <si>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</si>
  <si>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</si>
  <si>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</si>
  <si>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</si>
  <si>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</si>
  <si>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</si>
  <si>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</si>
  <si>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</si>
  <si>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</si>
  <si>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</si>
  <si>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</si>
  <si>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</si>
  <si>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</si>
  <si>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</si>
  <si>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</si>
  <si>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</si>
  <si>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</si>
  <si>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</si>
  <si>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</si>
  <si>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</si>
  <si>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</si>
  <si>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</si>
  <si>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</si>
  <si>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</si>
  <si>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</si>
  <si>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</si>
  <si>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</si>
  <si>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</si>
  <si>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</si>
  <si>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</si>
  <si>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</si>
  <si>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</si>
  <si>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</si>
  <si>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</si>
  <si>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</si>
  <si>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</si>
  <si>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</si>
  <si>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</si>
  <si>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</si>
  <si>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</si>
  <si>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</si>
  <si>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</si>
  <si>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</si>
  <si>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</si>
  <si>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</si>
  <si>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</si>
  <si>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</si>
  <si>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</si>
  <si>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</si>
  <si>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</si>
  <si>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</si>
  <si>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</si>
  <si>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</si>
  <si>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</si>
  <si>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</si>
  <si>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</si>
  <si>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</si>
  <si>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</si>
  <si>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</si>
  <si>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</si>
  <si>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</si>
  <si>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</si>
  <si>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</si>
  <si>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</si>
  <si>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</si>
  <si>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</si>
  <si>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</si>
  <si>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</si>
  <si>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</si>
  <si>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</si>
  <si>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</si>
  <si>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</si>
  <si>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</si>
  <si>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</si>
  <si>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</si>
  <si>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</si>
  <si>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</si>
  <si>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</si>
  <si>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</si>
  <si>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</si>
  <si>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</si>
  <si>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</si>
  <si>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</si>
  <si>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</si>
  <si>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</si>
  <si>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</si>
  <si>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</si>
  <si>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</si>
  <si>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</si>
  <si>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</si>
  <si>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</si>
  <si>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</si>
  <si>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</si>
  <si>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</si>
  <si>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</si>
  <si>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</si>
  <si>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</si>
  <si>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</si>
  <si>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</si>
  <si>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</si>
  <si>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</si>
  <si>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</si>
  <si>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</si>
  <si>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</si>
  <si>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</si>
  <si>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</si>
  <si>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</si>
  <si>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</si>
  <si>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</si>
  <si>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</si>
  <si>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</si>
  <si>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</si>
  <si>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</si>
  <si>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</si>
  <si>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</si>
  <si>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</si>
  <si>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</si>
  <si>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</si>
  <si>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</si>
  <si>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</si>
  <si>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</si>
  <si>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</si>
  <si>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</si>
  <si>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</si>
  <si>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</si>
  <si>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</si>
  <si>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</si>
  <si>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</si>
  <si>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</si>
  <si>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</si>
  <si>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</si>
  <si>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</si>
  <si>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</si>
  <si>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</si>
  <si>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</si>
  <si>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</si>
  <si>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</si>
  <si>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</si>
  <si>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</si>
  <si>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</si>
  <si>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</si>
  <si>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</si>
  <si>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</si>
  <si>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</si>
  <si>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</si>
  <si>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</si>
  <si>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</si>
  <si>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</si>
  <si>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</si>
  <si>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</si>
  <si>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</si>
  <si>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</si>
  <si>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</si>
  <si>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</si>
  <si>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</si>
  <si>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</si>
  <si>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</si>
  <si>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</si>
  <si>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</si>
  <si>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</si>
  <si>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</si>
  <si>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</si>
  <si>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</si>
  <si>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</si>
  <si>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</si>
  <si>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</si>
  <si>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</si>
  <si>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MARTELO PERFURADOR PNEUMÁTICO MANUAL, HASTE 25 X 75 MM, 21 KG - CHI DIURNO. AF_12/2015</t>
  </si>
  <si>
    <t>MARTELO PERFURADOR PNEUMÁTICO MANUAL, HASTE 25 X 75 MM, 21 KG - CHP DIURNO. AF_12/2015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</si>
  <si>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</si>
  <si>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</si>
  <si>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</si>
  <si>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</si>
  <si>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</si>
  <si>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</si>
  <si>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</si>
  <si>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</si>
  <si>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</si>
  <si>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</si>
  <si>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</si>
  <si>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</si>
  <si>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</si>
  <si>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</si>
  <si>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</si>
  <si>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</si>
  <si>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</si>
  <si>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</si>
  <si>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</si>
  <si>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</si>
  <si>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</si>
  <si>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</si>
  <si>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</si>
  <si>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</si>
  <si>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</si>
  <si>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</si>
  <si>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</si>
  <si>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</si>
  <si>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</si>
  <si>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</si>
  <si>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</si>
  <si>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</si>
  <si>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</si>
  <si>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</si>
  <si>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</si>
  <si>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</si>
  <si>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</si>
  <si>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</si>
  <si>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</si>
  <si>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</si>
  <si>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</si>
  <si>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</si>
  <si>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</si>
  <si>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</si>
  <si>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</si>
  <si>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</si>
  <si>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</si>
  <si>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</si>
  <si>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</si>
  <si>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</si>
  <si>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</si>
  <si>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</si>
  <si>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</si>
  <si>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</si>
  <si>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</si>
  <si>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</si>
  <si>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</si>
  <si>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</si>
  <si>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</si>
  <si>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</si>
  <si>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</si>
  <si>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</si>
  <si>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</si>
  <si>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</si>
  <si>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</si>
  <si>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</si>
  <si>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</si>
  <si>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</si>
  <si>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</si>
  <si>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</si>
  <si>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</si>
  <si>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</si>
  <si>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</si>
  <si>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</si>
  <si>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</si>
  <si>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</si>
  <si>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</si>
  <si>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</si>
  <si>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</si>
  <si>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</si>
  <si>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</si>
  <si>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</si>
  <si>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</si>
  <si>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</si>
  <si>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</si>
  <si>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</si>
  <si>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</si>
  <si>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</si>
  <si>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</si>
  <si>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</si>
  <si>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</si>
  <si>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</si>
  <si>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</si>
  <si>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</si>
  <si>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</si>
  <si>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</si>
  <si>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</si>
  <si>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</si>
  <si>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</si>
  <si>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</si>
  <si>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</si>
  <si>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</si>
  <si>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</si>
  <si>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</si>
  <si>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</si>
  <si>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</si>
  <si>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</si>
  <si>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</si>
  <si>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</si>
  <si>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</si>
  <si>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</si>
  <si>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</si>
  <si>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</si>
  <si>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</si>
  <si>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</si>
  <si>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</si>
  <si>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</si>
  <si>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</si>
  <si>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</si>
  <si>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</si>
  <si>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</si>
  <si>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</si>
  <si>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</si>
  <si>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</si>
  <si>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</si>
  <si>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</si>
  <si>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</si>
  <si>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</si>
  <si>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</si>
  <si>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</si>
  <si>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</si>
  <si>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</si>
  <si>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</si>
  <si>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</si>
  <si>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</si>
  <si>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</si>
  <si>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</si>
  <si>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</si>
  <si>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</si>
  <si>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</si>
  <si>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</si>
  <si>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</si>
  <si>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</si>
  <si>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</si>
  <si>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</si>
  <si>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</si>
  <si>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</si>
  <si>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</si>
  <si>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</si>
  <si>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</si>
  <si>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</si>
  <si>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</si>
  <si>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</si>
  <si>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</si>
  <si>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</si>
  <si>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</si>
  <si>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</si>
  <si>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</si>
  <si>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</si>
  <si>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</si>
  <si>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</si>
  <si>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</si>
  <si>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</si>
  <si>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</si>
  <si>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</si>
  <si>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</si>
  <si>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</si>
  <si>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</si>
  <si>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</si>
  <si>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</si>
  <si>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</si>
  <si>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</si>
  <si>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</si>
  <si>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</si>
  <si>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</si>
  <si>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</si>
  <si>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</si>
  <si>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</si>
  <si>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</si>
  <si>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</si>
  <si>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</si>
  <si>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</si>
  <si>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</si>
  <si>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</si>
  <si>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</si>
  <si>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</si>
  <si>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</si>
  <si>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</si>
  <si>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</si>
  <si>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</si>
  <si>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</si>
  <si>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</si>
  <si>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</si>
  <si>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</si>
  <si>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</si>
  <si>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</si>
  <si>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</si>
  <si>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</si>
  <si>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</si>
  <si>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</si>
  <si>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</si>
  <si>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</si>
  <si>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</si>
  <si>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</si>
  <si>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</si>
  <si>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</si>
  <si>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</si>
  <si>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</si>
  <si>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</si>
  <si>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</si>
  <si>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</si>
  <si>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</si>
  <si>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</si>
  <si>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</si>
  <si>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</si>
  <si>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</si>
  <si>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</si>
  <si>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</si>
  <si>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</si>
  <si>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</si>
  <si>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</si>
  <si>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</si>
  <si>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</si>
  <si>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</si>
  <si>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</si>
  <si>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</si>
  <si>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</si>
  <si>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</si>
  <si>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</si>
  <si>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</si>
  <si>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</si>
  <si>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</si>
  <si>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</si>
  <si>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</si>
  <si>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</si>
  <si>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</si>
  <si>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</si>
  <si>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</si>
  <si>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</si>
  <si>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</si>
  <si>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</si>
  <si>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</si>
  <si>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</si>
  <si>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</si>
  <si>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</si>
  <si>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</si>
  <si>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</si>
  <si>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</si>
  <si>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</si>
  <si>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</si>
  <si>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</si>
  <si>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</si>
  <si>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</si>
  <si>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</si>
  <si>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</si>
  <si>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</si>
  <si>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</si>
  <si>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</si>
  <si>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</si>
  <si>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</si>
  <si>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</si>
  <si>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</si>
  <si>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</si>
  <si>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</si>
  <si>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</si>
  <si>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</si>
  <si>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</si>
  <si>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</si>
  <si>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</si>
  <si>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</si>
  <si>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</si>
  <si>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</si>
  <si>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</si>
  <si>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</si>
  <si>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</si>
  <si>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</si>
  <si>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</si>
  <si>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</si>
  <si>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</si>
  <si>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</si>
  <si>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</si>
  <si>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</si>
  <si>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</si>
  <si>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</si>
  <si>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</si>
  <si>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</si>
  <si>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</si>
  <si>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</si>
  <si>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</si>
  <si>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</si>
  <si>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</si>
  <si>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</si>
  <si>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</si>
  <si>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</si>
  <si>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</si>
  <si>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</si>
  <si>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</si>
  <si>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</si>
  <si>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</si>
  <si>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</si>
  <si>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</si>
  <si>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</si>
  <si>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</si>
  <si>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</si>
  <si>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</si>
  <si>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</si>
  <si>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</si>
  <si>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</si>
  <si>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</si>
  <si>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</si>
  <si>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</si>
  <si>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</si>
  <si>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</si>
  <si>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</si>
  <si>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</si>
  <si>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</si>
  <si>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</si>
  <si>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</si>
  <si>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</si>
  <si>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</si>
  <si>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</si>
  <si>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</si>
  <si>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</si>
  <si>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</si>
  <si>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</si>
  <si>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</si>
  <si>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</si>
  <si>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</si>
  <si>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</si>
  <si>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</si>
  <si>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</si>
  <si>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</si>
  <si>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</si>
  <si>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</si>
  <si>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</si>
  <si>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</si>
  <si>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</si>
  <si>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</si>
  <si>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</si>
  <si>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</si>
  <si>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</si>
  <si>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</si>
  <si>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</si>
  <si>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</si>
  <si>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</si>
  <si>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</si>
  <si>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</si>
  <si>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</si>
  <si>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</si>
  <si>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</si>
  <si>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</si>
  <si>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</si>
  <si>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</si>
  <si>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</si>
  <si>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</si>
  <si>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</si>
  <si>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</si>
  <si>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</si>
  <si>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</si>
  <si>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</si>
  <si>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</si>
  <si>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</si>
  <si>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</si>
  <si>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</si>
  <si>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</si>
  <si>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</si>
  <si>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</si>
  <si>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</si>
  <si>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</si>
  <si>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</si>
  <si>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</si>
  <si>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</si>
  <si>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</si>
  <si>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</si>
  <si>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</si>
  <si>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</si>
  <si>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</si>
  <si>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</si>
  <si>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</si>
  <si>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</si>
  <si>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</si>
  <si>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</si>
  <si>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</si>
  <si>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</si>
  <si>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</si>
  <si>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</si>
  <si>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</si>
  <si>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</si>
  <si>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</si>
  <si>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</si>
  <si>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</si>
  <si>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</si>
  <si>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</si>
  <si>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</si>
  <si>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</si>
  <si>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</si>
  <si>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</si>
  <si>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</si>
  <si>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</si>
  <si>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</si>
  <si>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</si>
  <si>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</si>
  <si>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</si>
  <si>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</si>
  <si>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</si>
  <si>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</si>
  <si>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</si>
  <si>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</si>
  <si>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</si>
  <si>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</si>
  <si>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</si>
  <si>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</si>
  <si>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</si>
  <si>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</si>
  <si>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</si>
  <si>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</si>
  <si>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</si>
  <si>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</si>
  <si>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</si>
  <si>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</si>
  <si>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</si>
  <si>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</si>
  <si>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</si>
  <si>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</si>
  <si>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</si>
  <si>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</si>
  <si>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</si>
  <si>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</si>
  <si>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</si>
  <si>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</si>
  <si>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</si>
  <si>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</si>
  <si>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</si>
  <si>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</si>
  <si>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</si>
  <si>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</si>
  <si>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</si>
  <si>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</si>
  <si>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</si>
  <si>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</si>
  <si>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</si>
  <si>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</si>
  <si>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</si>
  <si>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</si>
  <si>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</si>
  <si>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</si>
  <si>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</si>
  <si>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</si>
  <si>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</si>
  <si>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</si>
  <si>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</si>
  <si>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</si>
  <si>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</si>
  <si>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</si>
  <si>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</si>
  <si>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</si>
  <si>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</si>
  <si>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</si>
  <si>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</si>
  <si>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</si>
  <si>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</si>
  <si>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</si>
  <si>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</si>
  <si>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</si>
  <si>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</si>
  <si>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</si>
  <si>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</si>
  <si>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</si>
  <si>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</si>
  <si>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</si>
  <si>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</si>
  <si>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</si>
  <si>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</si>
  <si>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</si>
  <si>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</si>
  <si>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</si>
  <si>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</si>
  <si>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</si>
  <si>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</si>
  <si>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</si>
  <si>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</si>
  <si>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</si>
  <si>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</si>
  <si>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</si>
  <si>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</si>
  <si>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</si>
  <si>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</si>
  <si>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</si>
  <si>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</si>
  <si>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</si>
  <si>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</si>
  <si>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</si>
  <si>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</si>
  <si>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</si>
  <si>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</si>
  <si>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</si>
  <si>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</si>
  <si>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</si>
  <si>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</si>
  <si>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</si>
  <si>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</si>
  <si>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</si>
  <si>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</si>
  <si>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</si>
  <si>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</si>
  <si>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</si>
  <si>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</si>
  <si>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</si>
  <si>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</si>
  <si>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</si>
  <si>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</si>
  <si>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</si>
  <si>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</si>
  <si>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</si>
  <si>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</si>
  <si>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</si>
  <si>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</si>
  <si>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</si>
  <si>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</si>
  <si>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</si>
  <si>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</si>
  <si>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</si>
  <si>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</si>
  <si>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</si>
  <si>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</si>
  <si>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</si>
  <si>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</si>
  <si>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</si>
  <si>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</si>
  <si>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</si>
  <si>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</si>
  <si>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</si>
  <si>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</si>
  <si>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</si>
  <si>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</si>
  <si>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</si>
  <si>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</si>
  <si>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</si>
  <si>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</si>
  <si>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</si>
  <si>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</si>
  <si>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</si>
  <si>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</si>
  <si>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</si>
  <si>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</si>
  <si>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</si>
  <si>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</si>
  <si>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</si>
  <si>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</si>
  <si>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</si>
  <si>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</si>
  <si>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</si>
  <si>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</si>
  <si>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</si>
  <si>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</si>
  <si>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</si>
  <si>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</si>
  <si>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</si>
  <si>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</si>
  <si>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</si>
  <si>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</si>
  <si>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</si>
  <si>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</si>
  <si>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</si>
  <si>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</si>
  <si>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</si>
  <si>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</si>
  <si>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</si>
  <si>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</si>
  <si>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</si>
  <si>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</si>
  <si>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</si>
  <si>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</si>
  <si>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</si>
  <si>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</si>
  <si>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</si>
  <si>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</si>
  <si>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</si>
  <si>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</si>
  <si>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</si>
  <si>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</si>
  <si>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</si>
  <si>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</si>
  <si>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</si>
  <si>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</si>
  <si>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</si>
  <si>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</si>
  <si>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</si>
  <si>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</si>
  <si>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</si>
  <si>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</si>
  <si>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</si>
  <si>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</si>
  <si>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</si>
  <si>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</si>
  <si>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</si>
  <si>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</si>
  <si>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</si>
  <si>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</si>
  <si>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</si>
  <si>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</si>
  <si>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</si>
  <si>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</si>
  <si>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</si>
  <si>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</si>
  <si>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</si>
  <si>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</si>
  <si>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</si>
  <si>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</si>
  <si>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</si>
  <si>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</si>
  <si>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</si>
  <si>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</si>
  <si>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</si>
  <si>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</si>
  <si>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</si>
  <si>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</si>
  <si>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</si>
  <si>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</si>
  <si>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</si>
  <si>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</si>
  <si>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</si>
  <si>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</si>
  <si>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</si>
  <si>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</si>
  <si>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</si>
  <si>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</si>
  <si>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</si>
  <si>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</si>
  <si>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</si>
  <si>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</si>
  <si>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</si>
  <si>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</si>
  <si>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</si>
  <si>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</si>
  <si>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</si>
  <si>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</si>
  <si>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</si>
  <si>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</si>
  <si>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</si>
  <si>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</si>
  <si>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</si>
  <si>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</si>
  <si>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</si>
  <si>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</si>
  <si>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</si>
  <si>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</si>
  <si>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</si>
  <si>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</si>
  <si>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</si>
  <si>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</si>
  <si>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</si>
  <si>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</si>
  <si>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</si>
  <si>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</si>
  <si>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</si>
  <si>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</si>
  <si>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</si>
  <si>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</si>
  <si>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</si>
  <si>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</si>
  <si>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</si>
  <si>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</si>
  <si>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</si>
  <si>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</si>
  <si>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</si>
  <si>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</si>
  <si>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</si>
  <si>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</si>
  <si>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</si>
  <si>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</si>
  <si>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</si>
  <si>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</si>
  <si>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</si>
  <si>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</si>
  <si>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</si>
  <si>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</si>
  <si>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</si>
  <si>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</si>
  <si>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</si>
  <si>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</si>
  <si>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</si>
  <si>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</si>
  <si>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</si>
  <si>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</si>
  <si>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</si>
  <si>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</si>
  <si>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</si>
  <si>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</si>
  <si>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</si>
  <si>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</si>
  <si>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</si>
  <si>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</si>
  <si>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</si>
  <si>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</si>
  <si>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</si>
  <si>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</si>
  <si>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</si>
  <si>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</si>
  <si>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</si>
  <si>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</si>
  <si>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</si>
  <si>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</si>
  <si>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</si>
  <si>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</si>
  <si>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</si>
  <si>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</si>
  <si>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</si>
  <si>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</si>
  <si>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</si>
  <si>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</si>
  <si>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</si>
  <si>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</si>
  <si>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</si>
  <si>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</si>
  <si>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</si>
  <si>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</si>
  <si>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</si>
  <si>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</si>
  <si>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</si>
  <si>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</si>
  <si>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</si>
  <si>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</si>
  <si>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</si>
  <si>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</si>
  <si>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</si>
  <si>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</si>
  <si>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</si>
  <si>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</si>
  <si>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</si>
  <si>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</si>
  <si>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</si>
  <si>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</si>
  <si>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</si>
  <si>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</si>
  <si>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</si>
  <si>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</si>
  <si>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</si>
  <si>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</si>
  <si>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</si>
  <si>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</si>
  <si>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</si>
  <si>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</si>
  <si>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</si>
  <si>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</si>
  <si>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</si>
  <si>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</si>
  <si>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</si>
  <si>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</si>
  <si>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</si>
  <si>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</si>
  <si>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</si>
  <si>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</si>
  <si>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</si>
  <si>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</si>
  <si>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</si>
  <si>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</si>
  <si>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</si>
  <si>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</si>
  <si>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</si>
  <si>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</si>
  <si>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</si>
  <si>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</si>
  <si>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</si>
  <si>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</si>
  <si>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</si>
  <si>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</si>
  <si>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</si>
  <si>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</si>
  <si>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</si>
  <si>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</si>
  <si>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</si>
  <si>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</si>
  <si>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</si>
  <si>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</si>
  <si>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</si>
  <si>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</si>
  <si>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</si>
  <si>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</si>
  <si>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</si>
  <si>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</si>
  <si>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</si>
  <si>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</si>
  <si>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</si>
  <si>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</si>
  <si>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</si>
  <si>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</si>
  <si>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</si>
  <si>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</si>
  <si>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</si>
  <si>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</si>
  <si>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</si>
  <si>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</si>
  <si>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</si>
  <si>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</si>
  <si>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</si>
  <si>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</si>
  <si>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</si>
  <si>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</si>
  <si>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</si>
  <si>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</si>
  <si>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</si>
  <si>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</si>
  <si>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</si>
  <si>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</si>
  <si>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</si>
  <si>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</si>
  <si>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</si>
  <si>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</si>
  <si>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</si>
  <si>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</si>
  <si>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</si>
  <si>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</si>
  <si>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</si>
  <si>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</si>
  <si>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</si>
  <si>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</si>
  <si>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</si>
  <si>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</si>
  <si>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</si>
  <si>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</si>
  <si>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</si>
  <si>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</si>
  <si>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</si>
  <si>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</si>
  <si>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</si>
  <si>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</si>
  <si>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</si>
  <si>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</si>
  <si>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</si>
  <si>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</si>
  <si>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</si>
  <si>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</si>
  <si>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</si>
  <si>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</si>
  <si>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</si>
  <si>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</si>
  <si>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</si>
  <si>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</si>
  <si>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</si>
  <si>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</si>
  <si>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</si>
  <si>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</si>
  <si>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</si>
  <si>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</si>
  <si>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</si>
  <si>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</si>
  <si>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</si>
  <si>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</si>
  <si>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</si>
  <si>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</si>
  <si>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</si>
  <si>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</si>
  <si>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</si>
  <si>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</si>
  <si>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</si>
  <si>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</si>
  <si>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</si>
  <si>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</si>
  <si>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</si>
  <si>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</si>
  <si>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</si>
  <si>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</si>
  <si>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</si>
  <si>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</si>
  <si>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</si>
  <si>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</si>
  <si>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</si>
  <si>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</si>
  <si>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</si>
  <si>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</si>
  <si>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</si>
  <si>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</si>
  <si>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</si>
  <si>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</si>
  <si>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</si>
  <si>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</si>
  <si>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</si>
  <si>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</si>
  <si>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</si>
  <si>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</si>
  <si>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</si>
  <si>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</si>
  <si>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</si>
  <si>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</si>
  <si>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</si>
  <si>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</si>
  <si>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</si>
  <si>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</si>
  <si>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</si>
  <si>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</si>
  <si>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</si>
  <si>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</si>
  <si>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</si>
  <si>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</si>
  <si>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</si>
  <si>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</si>
  <si>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</si>
  <si>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</si>
  <si>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</si>
  <si>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</si>
  <si>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</si>
  <si>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</si>
  <si>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</si>
  <si>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</si>
  <si>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</si>
  <si>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</si>
  <si>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</si>
  <si>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</si>
  <si>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</si>
  <si>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</si>
  <si>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</si>
  <si>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</si>
  <si>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</si>
  <si>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</si>
  <si>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</si>
  <si>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</si>
  <si>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</si>
  <si>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</si>
  <si>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</si>
  <si>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</si>
  <si>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</si>
  <si>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</si>
  <si>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</si>
  <si>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</si>
  <si>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</si>
  <si>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</si>
  <si>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</si>
  <si>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</si>
  <si>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</si>
  <si>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</si>
  <si>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</si>
  <si>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</si>
  <si>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</si>
  <si>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</si>
  <si>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</si>
  <si>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</si>
  <si>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</si>
  <si>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</si>
  <si>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</si>
  <si>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</si>
  <si>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</si>
  <si>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</si>
  <si>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</si>
  <si>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</si>
  <si>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</si>
  <si>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</si>
  <si>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</si>
  <si>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</si>
  <si>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</si>
  <si>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</si>
  <si>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</si>
  <si>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</si>
  <si>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</si>
  <si>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</si>
  <si>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</si>
  <si>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</si>
  <si>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</si>
  <si>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</si>
  <si>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</si>
  <si>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</si>
  <si>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</si>
  <si>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</si>
  <si>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</si>
  <si>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</si>
  <si>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</si>
  <si>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</si>
  <si>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</si>
  <si>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</si>
  <si>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</si>
  <si>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</si>
  <si>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</si>
  <si>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</si>
  <si>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</si>
  <si>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</si>
  <si>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</si>
  <si>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</si>
  <si>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</si>
  <si>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</si>
  <si>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</si>
  <si>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</si>
  <si>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</si>
  <si>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</si>
  <si>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</si>
  <si>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</si>
  <si>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</si>
  <si>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</si>
  <si>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</si>
  <si>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</si>
  <si>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</si>
  <si>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</si>
  <si>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</si>
  <si>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</si>
  <si>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</si>
  <si>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</si>
  <si>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</si>
  <si>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</si>
  <si>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</si>
  <si>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</si>
  <si>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</si>
  <si>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</si>
  <si>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</si>
  <si>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</si>
  <si>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</si>
  <si>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</si>
  <si>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</si>
  <si>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</si>
  <si>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</si>
  <si>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</si>
  <si>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</si>
  <si>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</si>
  <si>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</si>
  <si>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</si>
  <si>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</si>
  <si>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</si>
  <si>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</si>
  <si>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</si>
  <si>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</si>
  <si>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</si>
  <si>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</si>
  <si>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</si>
  <si>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</si>
  <si>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</si>
  <si>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</si>
  <si>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</si>
  <si>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</si>
  <si>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</si>
  <si>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</si>
  <si>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</si>
  <si>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</si>
  <si>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</si>
  <si>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</si>
  <si>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</si>
  <si>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</si>
  <si>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</si>
  <si>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</si>
  <si>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</si>
  <si>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</si>
  <si>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</si>
  <si>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</si>
  <si>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</si>
  <si>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</si>
  <si>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</si>
  <si>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</si>
  <si>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</si>
  <si>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</si>
  <si>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</si>
  <si>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</si>
  <si>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</si>
  <si>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</si>
  <si>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</si>
  <si>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</si>
  <si>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</si>
  <si>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</si>
  <si>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</si>
  <si>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</si>
  <si>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</si>
  <si>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</si>
  <si>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</si>
  <si>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</si>
  <si>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</si>
  <si>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</si>
  <si>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</si>
  <si>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</si>
  <si>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</si>
  <si>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</si>
  <si>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</si>
  <si>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</si>
  <si>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</si>
  <si>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</si>
  <si>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</si>
  <si>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</si>
  <si>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</si>
  <si>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</si>
  <si>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</si>
  <si>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</si>
  <si>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</si>
  <si>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</si>
  <si>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</si>
  <si>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</si>
  <si>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</si>
  <si>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</si>
  <si>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</si>
  <si>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</si>
  <si>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</si>
  <si>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</si>
  <si>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</si>
  <si>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</si>
  <si>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</si>
  <si>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</si>
  <si>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</si>
  <si>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</si>
  <si>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</si>
  <si>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</si>
  <si>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</si>
  <si>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</si>
  <si>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</si>
  <si>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</si>
  <si>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</si>
  <si>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</si>
  <si>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</si>
  <si>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</si>
  <si>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</si>
  <si>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</si>
  <si>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</si>
  <si>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</si>
  <si>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</si>
  <si>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</si>
  <si>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</si>
  <si>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</si>
  <si>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</si>
  <si>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</si>
  <si>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</si>
  <si>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</si>
  <si>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</si>
  <si>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</si>
  <si>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</si>
  <si>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</si>
  <si>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</si>
  <si>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</si>
  <si>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</si>
  <si>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</si>
  <si>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</si>
  <si>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</si>
  <si>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</si>
  <si>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</si>
  <si>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</si>
  <si>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</si>
  <si>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</si>
  <si>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</si>
  <si>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</si>
  <si>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</si>
  <si>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</si>
  <si>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</si>
  <si>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</si>
  <si>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</si>
  <si>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</si>
  <si>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</si>
  <si>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</si>
  <si>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</si>
  <si>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</si>
  <si>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</si>
  <si>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</si>
  <si>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</si>
  <si>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</si>
  <si>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</si>
  <si>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</si>
  <si>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</si>
  <si>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</si>
  <si>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</si>
  <si>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</si>
  <si>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</si>
  <si>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</si>
  <si>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</si>
  <si>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</si>
  <si>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</si>
  <si>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</si>
  <si>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</si>
  <si>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</si>
  <si>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</si>
  <si>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</si>
  <si>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</si>
  <si>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</si>
  <si>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</si>
  <si>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</si>
  <si>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</si>
  <si>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</si>
  <si>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</si>
  <si>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</si>
  <si>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</si>
  <si>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</si>
  <si>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</si>
  <si>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</si>
  <si>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</si>
  <si>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</si>
  <si>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</si>
  <si>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</si>
  <si>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</si>
  <si>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</si>
  <si>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</si>
  <si>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</si>
  <si>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</si>
  <si>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</si>
  <si>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</si>
  <si>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</si>
  <si>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</si>
  <si>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</si>
  <si>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</si>
  <si>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</si>
  <si>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</si>
  <si>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</si>
  <si>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</si>
  <si>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</si>
  <si>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</si>
  <si>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</si>
  <si>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</si>
  <si>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</si>
  <si>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</si>
  <si>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</si>
  <si>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</si>
  <si>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</si>
  <si>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</si>
  <si>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</si>
  <si>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</si>
  <si>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</si>
  <si>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</si>
  <si>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</si>
  <si>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</si>
  <si>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</si>
  <si>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</si>
  <si>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</si>
  <si>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</si>
  <si>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</si>
  <si>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</si>
  <si>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</si>
  <si>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</si>
  <si>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</si>
  <si>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</si>
  <si>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</si>
  <si>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</si>
  <si>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</si>
  <si>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</si>
  <si>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</si>
  <si>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</si>
  <si>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</si>
  <si>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</si>
  <si>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</si>
  <si>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</si>
  <si>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</si>
  <si>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</si>
  <si>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</si>
  <si>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</si>
  <si>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</si>
  <si>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</si>
  <si>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</si>
  <si>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</si>
  <si>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</si>
  <si>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</si>
  <si>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</si>
  <si>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</si>
  <si>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</si>
  <si>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</si>
  <si>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</si>
  <si>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</si>
  <si>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</si>
  <si>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</si>
  <si>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</si>
  <si>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</si>
  <si>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</si>
  <si>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</si>
  <si>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</si>
  <si>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</si>
  <si>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</si>
  <si>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</si>
  <si>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</si>
  <si>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</si>
  <si>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</si>
  <si>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</si>
  <si>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</si>
  <si>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</si>
  <si>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</si>
  <si>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</si>
  <si>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</si>
  <si>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</si>
  <si>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</si>
  <si>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</si>
  <si>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</si>
  <si>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</si>
  <si>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</si>
  <si>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</si>
  <si>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</si>
  <si>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</si>
  <si>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</si>
  <si>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</si>
  <si>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</si>
  <si>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</si>
  <si>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</si>
  <si>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</si>
  <si>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</si>
  <si>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</si>
  <si>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</si>
  <si>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</si>
  <si>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</si>
  <si>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</si>
  <si>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</si>
  <si>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</si>
  <si>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</si>
  <si>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</si>
  <si>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</si>
  <si>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</si>
  <si>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</si>
  <si>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</si>
  <si>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</si>
  <si>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</si>
  <si>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</si>
  <si>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</si>
  <si>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</si>
  <si>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</si>
  <si>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</si>
  <si>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</si>
  <si>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</si>
  <si>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</si>
  <si>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</si>
  <si>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</si>
  <si>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</si>
  <si>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</si>
  <si>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</si>
  <si>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</si>
  <si>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</si>
  <si>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</si>
  <si>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</si>
  <si>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</si>
  <si>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</si>
  <si>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</si>
  <si>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</si>
  <si>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</si>
  <si>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</si>
  <si>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</si>
  <si>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</si>
  <si>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</si>
  <si>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</si>
  <si>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</si>
  <si>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</si>
  <si>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</si>
  <si>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</si>
  <si>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</si>
  <si>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</si>
  <si>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</si>
  <si>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</si>
  <si>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</si>
  <si>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</si>
  <si>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</si>
  <si>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</si>
  <si>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</si>
  <si>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</si>
  <si>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</si>
  <si>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</si>
  <si>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</si>
  <si>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</si>
  <si>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</si>
  <si>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</si>
  <si>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</si>
  <si>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</si>
  <si>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</si>
  <si>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</si>
  <si>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</si>
  <si>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</si>
  <si>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</si>
  <si>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</si>
  <si>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</si>
  <si>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</si>
  <si>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</si>
  <si>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</si>
  <si>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</si>
  <si>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</si>
  <si>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</si>
  <si>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</si>
  <si>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</si>
  <si>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</si>
  <si>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</si>
  <si>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</si>
  <si>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</si>
  <si>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</si>
  <si>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</si>
  <si>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</si>
  <si>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</si>
  <si>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</si>
  <si>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</si>
  <si>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</si>
  <si>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</si>
  <si>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</si>
  <si>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</si>
  <si>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</si>
  <si>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</si>
  <si>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</si>
  <si>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</si>
  <si>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</si>
  <si>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</si>
  <si>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</si>
  <si>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</si>
  <si>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</si>
  <si>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</si>
  <si>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</si>
  <si>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</si>
  <si>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</si>
  <si>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</si>
  <si>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</si>
  <si>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</si>
  <si>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</si>
  <si>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</si>
  <si>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</si>
  <si>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</si>
  <si>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</si>
  <si>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</si>
  <si>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</si>
  <si>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</si>
  <si>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</si>
  <si>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</si>
  <si>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</si>
  <si>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</si>
  <si>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</si>
  <si>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</si>
  <si>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</si>
  <si>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</si>
  <si>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</si>
  <si>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</si>
  <si>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</si>
  <si>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</si>
  <si>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</si>
  <si>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</si>
  <si>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</si>
  <si>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</si>
  <si>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</si>
  <si>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</si>
  <si>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</si>
  <si>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</si>
  <si>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</si>
  <si>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</si>
  <si>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</si>
  <si>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</si>
  <si>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</si>
  <si>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</si>
  <si>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</si>
  <si>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</si>
  <si>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</si>
  <si>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</si>
  <si>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</si>
  <si>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</si>
  <si>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</si>
  <si>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</si>
  <si>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</si>
  <si>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</si>
  <si>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</si>
  <si>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</si>
  <si>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</si>
  <si>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</si>
  <si>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</si>
  <si>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</si>
  <si>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</si>
  <si>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</si>
  <si>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</si>
  <si>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</si>
  <si>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</si>
  <si>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</si>
  <si>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</si>
  <si>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</si>
  <si>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</si>
  <si>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</si>
  <si>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</si>
  <si>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</si>
  <si>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</si>
  <si>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</si>
  <si>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</si>
  <si>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</si>
  <si>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</si>
  <si>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</si>
  <si>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</si>
  <si>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</si>
  <si>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</si>
  <si>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</si>
  <si>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</si>
  <si>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</si>
  <si>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</si>
  <si>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</si>
  <si>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</si>
  <si>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</si>
  <si>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</si>
  <si>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</si>
  <si>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</si>
  <si>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</si>
  <si>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</si>
  <si>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</si>
  <si>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</si>
  <si>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</si>
  <si>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</si>
  <si>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</si>
  <si>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</si>
  <si>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</si>
  <si>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</si>
  <si>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</si>
  <si>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</si>
  <si>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</si>
  <si>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</si>
  <si>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</si>
  <si>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</si>
  <si>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</si>
  <si>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</si>
  <si>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</si>
  <si>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</si>
  <si>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</si>
  <si>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</si>
  <si>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</si>
  <si>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</si>
  <si>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</si>
  <si>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</si>
  <si>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</si>
  <si>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</si>
  <si>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</si>
  <si>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</si>
  <si>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</si>
  <si>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</si>
  <si>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</si>
  <si>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</si>
  <si>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</si>
  <si>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</si>
  <si>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</si>
  <si>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</si>
  <si>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</si>
  <si>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</si>
  <si>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</si>
  <si>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</si>
  <si>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</si>
  <si>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</si>
  <si>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</si>
  <si>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</si>
  <si>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</si>
  <si>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</si>
  <si>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</si>
  <si>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</si>
  <si>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</si>
  <si>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</si>
  <si>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</si>
  <si>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</si>
  <si>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</si>
  <si>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</si>
  <si>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</si>
  <si>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</si>
  <si>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</si>
  <si>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</si>
  <si>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</si>
  <si>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</si>
  <si>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</si>
  <si>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</si>
  <si>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</si>
  <si>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</si>
  <si>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</si>
  <si>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</si>
  <si>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</si>
  <si>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</si>
  <si>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</si>
  <si>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</si>
  <si>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</si>
  <si>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</si>
  <si>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</si>
  <si>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</si>
  <si>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</si>
  <si>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</si>
  <si>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</si>
  <si>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</si>
  <si>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</si>
  <si>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</si>
  <si>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</si>
  <si>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</si>
  <si>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</si>
  <si>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</si>
  <si>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</si>
  <si>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</si>
  <si>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</si>
  <si>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</si>
  <si>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</si>
  <si>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</si>
  <si>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</si>
  <si>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</si>
  <si>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</si>
  <si>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</si>
  <si>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</si>
  <si>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</si>
  <si>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</si>
  <si>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</si>
  <si>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</si>
  <si>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</si>
  <si>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</si>
  <si>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</si>
  <si>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</si>
  <si>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</si>
  <si>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</si>
  <si>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</si>
  <si>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</si>
  <si>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</si>
  <si>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</si>
  <si>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</si>
  <si>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</si>
  <si>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</si>
  <si>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</si>
  <si>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</si>
  <si>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</si>
  <si>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</si>
  <si>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</si>
  <si>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</si>
  <si>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</si>
  <si>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</si>
  <si>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</si>
  <si>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</si>
  <si>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</si>
  <si>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</si>
  <si>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</si>
  <si>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</si>
  <si>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</si>
  <si>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</si>
  <si>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</si>
  <si>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</si>
  <si>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</si>
  <si>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</si>
  <si>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</si>
  <si>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</si>
  <si>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</si>
  <si>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</si>
  <si>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</si>
  <si>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</si>
  <si>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</si>
  <si>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</si>
  <si>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</si>
  <si>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</si>
  <si>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</si>
  <si>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</si>
  <si>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</si>
  <si>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</si>
  <si>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</si>
  <si>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</si>
  <si>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</si>
  <si>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</si>
  <si>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</si>
  <si>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</si>
  <si>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</si>
  <si>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</si>
  <si>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</si>
  <si>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</si>
  <si>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</si>
  <si>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</si>
  <si>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</si>
  <si>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</si>
  <si>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</si>
  <si>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</si>
  <si>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</si>
  <si>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</si>
  <si>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</si>
  <si>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</si>
  <si>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</si>
  <si>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</si>
  <si>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</si>
  <si>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</si>
  <si>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</si>
  <si>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</si>
  <si>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</si>
  <si>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</si>
  <si>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</si>
  <si>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</si>
  <si>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</si>
  <si>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</si>
  <si>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</si>
  <si>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</si>
  <si>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</si>
  <si>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</si>
  <si>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</si>
  <si>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</si>
  <si>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</si>
  <si>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</si>
  <si>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</si>
  <si>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</si>
  <si>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</si>
  <si>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</si>
  <si>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</si>
  <si>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</si>
  <si>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</si>
  <si>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</si>
  <si>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</si>
  <si>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</si>
  <si>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</si>
  <si>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</si>
  <si>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</si>
  <si>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</si>
  <si>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</si>
  <si>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</si>
  <si>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</si>
  <si>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</si>
  <si>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</si>
  <si>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</si>
  <si>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</si>
  <si>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</si>
  <si>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</si>
  <si>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</si>
  <si>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</si>
  <si>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</si>
  <si>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</si>
  <si>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</si>
  <si>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</si>
  <si>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</si>
  <si>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</si>
  <si>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</si>
  <si>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</si>
  <si>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</si>
  <si>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</si>
  <si>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</si>
  <si>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</si>
  <si>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</si>
  <si>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</si>
  <si>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</si>
  <si>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</si>
  <si>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</si>
  <si>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</si>
  <si>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</si>
  <si>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</si>
  <si>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</si>
  <si>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</si>
  <si>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</si>
  <si>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</si>
  <si>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</si>
  <si>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</si>
  <si>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</si>
  <si>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</si>
  <si>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</si>
  <si>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</si>
  <si>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</si>
  <si>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</si>
  <si>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</si>
  <si>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</si>
  <si>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</si>
  <si>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</si>
  <si>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</si>
  <si>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</si>
  <si>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</si>
  <si>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</si>
  <si>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</si>
  <si>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</si>
  <si>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</si>
  <si>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</si>
  <si>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</si>
  <si>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</si>
  <si>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</si>
  <si>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</si>
  <si>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</si>
  <si>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</si>
  <si>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</si>
  <si>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</si>
  <si>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</si>
  <si>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</si>
  <si>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</si>
  <si>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</si>
  <si>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</si>
  <si>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</si>
  <si>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</si>
  <si>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</si>
  <si>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</si>
  <si>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</si>
  <si>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</si>
  <si>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</si>
  <si>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</si>
  <si>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</si>
  <si>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</si>
  <si>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</si>
  <si>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</si>
  <si>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</si>
  <si>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</si>
  <si>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</si>
  <si>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</si>
  <si>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</si>
  <si>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</si>
  <si>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</si>
  <si>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</si>
  <si>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</si>
  <si>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</si>
  <si>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</si>
  <si>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</si>
  <si>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</si>
  <si>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</si>
  <si>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</si>
  <si>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</si>
  <si>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</si>
  <si>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</si>
  <si>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</si>
  <si>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</si>
  <si>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</si>
  <si>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</si>
  <si>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</si>
  <si>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</si>
  <si>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</si>
  <si>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</si>
  <si>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</si>
  <si>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</si>
  <si>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</si>
  <si>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</si>
  <si>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</si>
  <si>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</si>
  <si>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</si>
  <si>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</si>
  <si>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</si>
  <si>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</si>
  <si>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</si>
  <si>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</si>
  <si>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</si>
  <si>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</si>
  <si>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</si>
  <si>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</si>
  <si>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</si>
  <si>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</si>
  <si>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</si>
  <si>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</si>
  <si>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</si>
  <si>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</si>
  <si>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</si>
  <si>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</si>
  <si>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</si>
  <si>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</si>
  <si>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</si>
  <si>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</si>
  <si>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</si>
  <si>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</si>
  <si>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</si>
  <si>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</si>
  <si>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</si>
  <si>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</si>
  <si>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</si>
  <si>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</si>
  <si>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</si>
  <si>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</si>
  <si>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</si>
  <si>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</si>
  <si>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</si>
  <si>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</si>
  <si>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</si>
  <si>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</si>
  <si>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</si>
  <si>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</si>
  <si>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</si>
  <si>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</si>
  <si>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</si>
  <si>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</si>
  <si>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</si>
  <si>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</si>
  <si>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</si>
  <si>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</si>
  <si>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</si>
  <si>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</si>
  <si>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</si>
  <si>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</si>
  <si>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</si>
  <si>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</si>
  <si>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</si>
  <si>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</si>
  <si>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</si>
  <si>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</si>
  <si>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</si>
  <si>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</si>
  <si>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</si>
  <si>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</si>
  <si>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</si>
  <si>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</si>
  <si>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</si>
  <si>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</si>
  <si>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</si>
  <si>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</si>
  <si>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</si>
  <si>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</si>
  <si>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</si>
  <si>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</si>
  <si>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</si>
  <si>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</si>
  <si>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</si>
  <si>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</si>
  <si>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</si>
  <si>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</si>
  <si>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</si>
  <si>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</si>
  <si>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</si>
  <si>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</si>
  <si>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</si>
  <si>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</si>
  <si>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</si>
  <si>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</si>
  <si>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</si>
  <si>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</si>
  <si>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</si>
  <si>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</si>
  <si>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</si>
  <si>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</si>
  <si>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</si>
  <si>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</si>
  <si>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</si>
  <si>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</si>
  <si>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</si>
  <si>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</si>
  <si>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</si>
  <si>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</si>
  <si>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</si>
  <si>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</si>
  <si>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</si>
  <si>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</si>
  <si>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</si>
  <si>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</si>
  <si>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</si>
  <si>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</si>
  <si>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</si>
  <si>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</si>
  <si>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</si>
  <si>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</si>
  <si>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</si>
  <si>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</si>
  <si>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</si>
  <si>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</si>
  <si>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</si>
  <si>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</si>
  <si>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</si>
  <si>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</si>
  <si>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</si>
  <si>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</si>
  <si>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</si>
  <si>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</si>
  <si>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</si>
  <si>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</si>
  <si>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</si>
  <si>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</si>
  <si>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</si>
  <si>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</si>
  <si>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</si>
  <si>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</si>
  <si>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</si>
  <si>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</si>
  <si>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</si>
  <si>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</si>
  <si>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</si>
  <si>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</si>
  <si>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</si>
  <si>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</si>
  <si>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</si>
  <si>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</si>
  <si>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</si>
  <si>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</si>
  <si>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</si>
  <si>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</si>
  <si>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</si>
  <si>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</si>
  <si>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</si>
  <si>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</si>
  <si>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</si>
  <si>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</si>
  <si>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</si>
  <si>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</si>
  <si>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</si>
  <si>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</si>
  <si>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</si>
  <si>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</si>
  <si>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</si>
  <si>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</si>
  <si>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</si>
  <si>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</si>
  <si>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</si>
  <si>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</si>
  <si>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</si>
  <si>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</si>
  <si>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</si>
  <si>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</si>
  <si>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</si>
  <si>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</si>
  <si>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</si>
  <si>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</si>
  <si>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</si>
  <si>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</si>
  <si>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</si>
  <si>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</si>
  <si>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</si>
  <si>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</si>
  <si>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</si>
  <si>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</si>
  <si>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</si>
  <si>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</si>
  <si>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</si>
  <si>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</si>
  <si>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</si>
  <si>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</si>
  <si>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</si>
  <si>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</si>
  <si>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</si>
  <si>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</si>
  <si>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</si>
  <si>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</si>
  <si>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</si>
  <si>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</si>
  <si>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</si>
  <si>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</si>
  <si>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</si>
  <si>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</si>
  <si>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</si>
  <si>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</si>
  <si>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</si>
  <si>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</si>
  <si>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</si>
  <si>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</si>
  <si>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</si>
  <si>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</si>
  <si>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</si>
  <si>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</si>
  <si>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</si>
  <si>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</si>
  <si>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</si>
  <si>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</si>
  <si>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</si>
  <si>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</si>
  <si>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</si>
  <si>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</si>
  <si>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</si>
  <si>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</si>
  <si>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</si>
  <si>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</si>
  <si>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</si>
  <si>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</si>
  <si>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</si>
  <si>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</si>
  <si>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</si>
  <si>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</si>
  <si>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</si>
  <si>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</si>
  <si>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</si>
  <si>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</si>
  <si>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</si>
  <si>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</si>
  <si>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</si>
  <si>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</si>
  <si>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</si>
  <si>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</si>
  <si>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</si>
  <si>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</si>
  <si>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</si>
  <si>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</si>
  <si>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</si>
  <si>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</si>
  <si>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</si>
  <si>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</si>
  <si>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</si>
  <si>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</si>
  <si>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</si>
  <si>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</si>
  <si>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</si>
  <si>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</si>
  <si>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</si>
  <si>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</si>
  <si>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</si>
  <si>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</si>
  <si>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</si>
  <si>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</si>
  <si>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</si>
  <si>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</si>
  <si>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</si>
  <si>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</si>
  <si>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</si>
  <si>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</si>
  <si>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</si>
  <si>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</si>
  <si>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</si>
  <si>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</si>
  <si>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</si>
  <si>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</si>
  <si>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</si>
  <si>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</si>
  <si>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</si>
  <si>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</si>
  <si>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</si>
  <si>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</si>
  <si>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</si>
  <si>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</si>
  <si>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</si>
  <si>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</si>
  <si>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</si>
  <si>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</si>
  <si>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</si>
  <si>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</si>
  <si>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</si>
  <si>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</si>
  <si>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</si>
  <si>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</si>
  <si>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</si>
  <si>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</si>
  <si>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</si>
  <si>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</si>
  <si>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</si>
  <si>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</si>
  <si>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</si>
  <si>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</si>
  <si>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</si>
  <si>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</si>
  <si>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</si>
  <si>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</si>
  <si>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</si>
  <si>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</si>
  <si>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</si>
  <si>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</si>
  <si>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</si>
  <si>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</si>
  <si>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</si>
  <si>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</si>
  <si>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</si>
  <si>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</si>
  <si>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</si>
  <si>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</si>
  <si>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</si>
  <si>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</si>
  <si>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</si>
  <si>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</si>
  <si>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</si>
  <si>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</si>
  <si>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</si>
  <si>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</si>
  <si>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</si>
  <si>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</si>
  <si>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</si>
  <si>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</si>
  <si>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</si>
  <si>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</si>
  <si>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</si>
  <si>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</si>
  <si>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</si>
  <si>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</si>
  <si>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</si>
  <si>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</si>
  <si>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</si>
  <si>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</si>
  <si>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</si>
  <si>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</si>
  <si>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</si>
  <si>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</si>
  <si>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</si>
  <si>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</si>
  <si>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</si>
  <si>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</si>
  <si>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</si>
  <si>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</si>
  <si>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</si>
  <si>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</si>
  <si>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</si>
  <si>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</si>
  <si>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</si>
  <si>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</si>
  <si>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</si>
  <si>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</si>
  <si>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</si>
  <si>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</si>
  <si>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</si>
  <si>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</si>
  <si>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</si>
  <si>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</si>
  <si>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</si>
  <si>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</si>
  <si>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</si>
  <si>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</si>
  <si>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</si>
  <si>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</si>
  <si>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</si>
  <si>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</si>
  <si>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</si>
  <si>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</si>
  <si>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</si>
  <si>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</si>
  <si>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</si>
  <si>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</si>
  <si>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</si>
  <si>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</si>
  <si>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</si>
  <si>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</si>
  <si>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</si>
  <si>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</si>
  <si>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</si>
  <si>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</si>
  <si>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</si>
  <si>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</si>
  <si>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</si>
  <si>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</si>
  <si>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</si>
  <si>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</si>
  <si>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</si>
  <si>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</si>
  <si>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</si>
  <si>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</si>
  <si>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</si>
  <si>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</si>
  <si>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</si>
  <si>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</si>
  <si>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</si>
  <si>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</si>
  <si>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</si>
  <si>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</si>
  <si>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</si>
  <si>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</si>
  <si>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</si>
  <si>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</si>
  <si>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</si>
  <si>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</si>
  <si>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</si>
  <si>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</si>
  <si>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</si>
  <si>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</si>
  <si>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</si>
  <si>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</si>
  <si>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</si>
  <si>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</si>
  <si>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</si>
  <si>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</si>
  <si>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</si>
  <si>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</si>
  <si>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</si>
  <si>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</si>
  <si>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</si>
  <si>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</si>
  <si>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</si>
  <si>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</si>
  <si>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</si>
  <si>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</si>
  <si>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</si>
  <si>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</si>
  <si>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</si>
  <si>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</si>
  <si>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</si>
  <si>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</si>
  <si>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</si>
  <si>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</si>
  <si>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</si>
  <si>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</si>
  <si>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</si>
  <si>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</si>
  <si>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</si>
  <si>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</si>
  <si>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</si>
  <si>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</si>
  <si>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</si>
  <si>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</si>
  <si>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</si>
  <si>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</si>
  <si>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</si>
  <si>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</si>
  <si>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</si>
  <si>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</si>
  <si>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</si>
  <si>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</si>
  <si>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</si>
  <si>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</si>
  <si>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</si>
  <si>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</si>
  <si>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</si>
  <si>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</si>
  <si>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</si>
  <si>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</si>
  <si>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</si>
  <si>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</si>
  <si>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</si>
  <si>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</si>
  <si>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</si>
  <si>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</si>
  <si>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</si>
  <si>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</si>
  <si>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</si>
  <si>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</si>
  <si>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</si>
  <si>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</si>
  <si>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</si>
  <si>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</si>
  <si>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</si>
  <si>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</si>
  <si>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</si>
  <si>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</si>
  <si>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</si>
  <si>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</si>
  <si>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</si>
  <si>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</si>
  <si>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</si>
  <si>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</si>
  <si>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</si>
  <si>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</si>
  <si>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</si>
  <si>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</si>
  <si>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</si>
  <si>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</si>
  <si>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</si>
  <si>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</si>
  <si>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</si>
  <si>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</si>
  <si>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</si>
  <si>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</si>
  <si>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</si>
  <si>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</si>
  <si>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</si>
  <si>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</si>
  <si>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</si>
  <si>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</si>
  <si>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</si>
  <si>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</si>
  <si>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</si>
  <si>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</si>
  <si>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</si>
  <si>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</si>
  <si>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</si>
  <si>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</si>
  <si>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</si>
  <si>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</si>
  <si>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</si>
  <si>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</si>
  <si>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</si>
  <si>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</si>
  <si>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</si>
  <si>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</si>
  <si>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</si>
  <si>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</si>
  <si>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</si>
  <si>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</si>
  <si>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</si>
  <si>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</si>
  <si>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</si>
  <si>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</si>
  <si>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</si>
  <si>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</si>
  <si>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</si>
  <si>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</si>
  <si>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</si>
  <si>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</si>
  <si>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</si>
  <si>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</si>
  <si>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</si>
  <si>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</si>
  <si>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</si>
  <si>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</si>
  <si>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</si>
  <si>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</si>
  <si>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</si>
  <si>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</si>
  <si>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</si>
  <si>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</si>
  <si>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</si>
  <si>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</si>
  <si>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</si>
  <si>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</si>
  <si>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</si>
  <si>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</si>
  <si>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</si>
  <si>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</si>
  <si>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</si>
  <si>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</si>
  <si>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</si>
  <si>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</si>
  <si>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</si>
  <si>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</si>
  <si>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</si>
  <si>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</si>
  <si>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</si>
  <si>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</si>
  <si>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</si>
  <si>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</si>
  <si>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</si>
  <si>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</si>
  <si>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</si>
  <si>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</si>
  <si>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</si>
  <si>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</si>
  <si>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</si>
  <si>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</si>
  <si>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</si>
  <si>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</si>
  <si>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</si>
  <si>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</si>
  <si>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</si>
  <si>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</si>
  <si>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</si>
  <si>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</si>
  <si>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</si>
  <si>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</si>
  <si>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</si>
  <si>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</si>
  <si>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</si>
  <si>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</si>
  <si>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</si>
  <si>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</si>
  <si>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</si>
  <si>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</si>
  <si>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</si>
  <si>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</si>
  <si>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</si>
  <si>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</si>
  <si>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</si>
  <si>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</si>
  <si>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</si>
  <si>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</si>
  <si>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</si>
  <si>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</si>
  <si>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</si>
  <si>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</si>
  <si>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</si>
  <si>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</si>
  <si>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</si>
  <si>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</si>
  <si>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</si>
  <si>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</si>
  <si>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</si>
  <si>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</si>
  <si>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</si>
  <si>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</si>
  <si>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</si>
  <si>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</si>
  <si>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</si>
  <si>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</si>
  <si>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</si>
  <si>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</si>
  <si>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</si>
  <si>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</si>
  <si>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</si>
  <si>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</si>
  <si>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</si>
  <si>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</si>
  <si>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</si>
  <si>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</si>
  <si>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</si>
  <si>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</si>
  <si>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</si>
  <si>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</si>
  <si>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</si>
  <si>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</si>
  <si>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</si>
  <si>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</si>
  <si>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</si>
  <si>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</si>
  <si>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</si>
  <si>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</si>
  <si>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</si>
  <si>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</si>
  <si>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</si>
  <si>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</si>
  <si>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</si>
  <si>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</si>
  <si>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</si>
  <si>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</si>
  <si>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</si>
  <si>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</si>
  <si>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</si>
  <si>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</si>
  <si>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</si>
  <si>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</si>
  <si>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</si>
  <si>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</si>
  <si>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</si>
  <si>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</si>
  <si>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</si>
  <si>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</si>
  <si>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</si>
  <si>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</si>
  <si>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</si>
  <si>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</si>
  <si>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</si>
  <si>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</si>
  <si>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</si>
  <si>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</si>
  <si>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</si>
  <si>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</si>
  <si>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</si>
  <si>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</si>
  <si>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</si>
  <si>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</si>
  <si>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</si>
  <si>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</si>
  <si>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</si>
  <si>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</si>
  <si>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</si>
  <si>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</si>
  <si>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</si>
  <si>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</si>
  <si>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</si>
  <si>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</si>
  <si>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</si>
  <si>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</si>
  <si>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</si>
  <si>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</si>
  <si>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</si>
  <si>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</si>
  <si>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</si>
  <si>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</si>
  <si>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</si>
  <si>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</si>
  <si>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</si>
  <si>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</si>
  <si>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</si>
  <si>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</si>
  <si>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</si>
  <si>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</si>
  <si>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</si>
  <si>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</si>
  <si>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</si>
  <si>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</si>
  <si>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</si>
  <si>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</si>
  <si>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</si>
  <si>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</si>
  <si>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</si>
  <si>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</si>
  <si>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</si>
  <si>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</si>
  <si>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</si>
  <si>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</si>
  <si>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</si>
  <si>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</si>
  <si>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</si>
  <si>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</si>
  <si>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</si>
  <si>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</si>
  <si>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</si>
  <si>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</si>
  <si>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</si>
  <si>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</si>
  <si>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</si>
  <si>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</si>
  <si>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</si>
  <si>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</si>
  <si>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</si>
  <si>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</si>
  <si>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</si>
  <si>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</si>
  <si>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</si>
  <si>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</si>
  <si>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</si>
  <si>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</si>
  <si>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</si>
  <si>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</si>
  <si>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</si>
  <si>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</si>
  <si>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</si>
  <si>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</si>
  <si>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</si>
  <si>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</si>
  <si>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</si>
  <si>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</si>
  <si>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</si>
  <si>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</si>
  <si>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</si>
  <si>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</si>
  <si>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</si>
  <si>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</si>
  <si>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</si>
  <si>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</si>
  <si>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</si>
  <si>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</si>
  <si>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</si>
  <si>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</si>
  <si>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</si>
  <si>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</si>
  <si>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</si>
  <si>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</si>
  <si>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</si>
  <si>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</si>
  <si>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</si>
  <si>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</si>
  <si>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</si>
  <si>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</si>
  <si>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</si>
  <si>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</si>
  <si>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</si>
  <si>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</si>
  <si>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</si>
  <si>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</si>
  <si>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</si>
  <si>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</si>
  <si>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</si>
  <si>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</si>
  <si>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</si>
  <si>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</si>
  <si>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</si>
  <si>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</si>
  <si>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</si>
  <si>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</si>
  <si>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</si>
  <si>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</si>
  <si>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</si>
  <si>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</si>
  <si>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</si>
  <si>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</si>
  <si>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</si>
  <si>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</si>
  <si>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</si>
  <si>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</si>
  <si>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</si>
  <si>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</si>
  <si>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</si>
  <si>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</si>
  <si>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</si>
  <si>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</si>
  <si>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</si>
  <si>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</si>
  <si>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</si>
  <si>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</si>
  <si>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</si>
  <si>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</si>
  <si>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</si>
  <si>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</si>
  <si>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</si>
  <si>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</si>
  <si>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</si>
  <si>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</si>
  <si>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</si>
  <si>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</si>
  <si>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</si>
  <si>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</si>
  <si>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</si>
  <si>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</si>
  <si>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</si>
  <si>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</si>
  <si>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</si>
  <si>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</si>
  <si>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</si>
  <si>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</si>
  <si>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</si>
  <si>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</si>
  <si>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</si>
  <si>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</si>
  <si>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</si>
  <si>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</si>
  <si>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</si>
  <si>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</si>
  <si>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</si>
  <si>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</si>
  <si>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</si>
  <si>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</si>
  <si>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</si>
  <si>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</si>
  <si>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</si>
  <si>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</si>
  <si>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</si>
  <si>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</si>
  <si>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</si>
  <si>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</si>
  <si>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</si>
  <si>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</si>
  <si>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</si>
  <si>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</si>
  <si>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</si>
  <si>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</si>
  <si>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</si>
  <si>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</si>
  <si>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</si>
  <si>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</si>
  <si>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</si>
  <si>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</si>
  <si>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</si>
  <si>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</si>
  <si>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</si>
  <si>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</si>
  <si>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</si>
  <si>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</si>
  <si>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</si>
  <si>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</si>
  <si>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</si>
  <si>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</si>
  <si>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</si>
  <si>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</si>
  <si>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</si>
  <si>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</si>
  <si>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</si>
  <si>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</si>
  <si>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</si>
  <si>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</si>
  <si>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</si>
  <si>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</si>
  <si>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</si>
  <si>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</si>
  <si>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</si>
  <si>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</si>
  <si>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</si>
  <si>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</si>
  <si>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</si>
  <si>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</si>
  <si>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</si>
  <si>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</si>
  <si>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</si>
  <si>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</si>
  <si>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</si>
  <si>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</si>
  <si>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</si>
  <si>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</si>
  <si>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</si>
  <si>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</si>
  <si>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</si>
  <si>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</si>
  <si>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</si>
  <si>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</si>
  <si>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</si>
  <si>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</si>
  <si>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</si>
  <si>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</si>
  <si>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</si>
  <si>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</si>
  <si>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</si>
  <si>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</si>
  <si>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</si>
  <si>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</si>
  <si>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</si>
  <si>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</si>
  <si>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</si>
  <si>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</si>
  <si>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</si>
  <si>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</si>
  <si>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</si>
  <si>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</si>
  <si>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</si>
  <si>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</si>
  <si>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</si>
  <si>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</si>
  <si>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</si>
  <si>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</si>
  <si>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</si>
  <si>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</si>
  <si>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</si>
  <si>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</si>
  <si>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</si>
  <si>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</si>
  <si>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</si>
  <si>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</si>
  <si>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</si>
  <si>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</si>
  <si>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</si>
  <si>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</si>
  <si>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</si>
  <si>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</si>
  <si>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</si>
  <si>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</si>
  <si>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</si>
  <si>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</si>
  <si>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</si>
  <si>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</si>
  <si>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</si>
  <si>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</si>
  <si>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</si>
  <si>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</si>
  <si>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</si>
  <si>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</si>
  <si>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</si>
  <si>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</si>
  <si>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</si>
  <si>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</si>
  <si>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</si>
  <si>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</si>
  <si>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</si>
  <si>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</si>
  <si>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</si>
  <si>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</si>
  <si>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</si>
  <si>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</si>
  <si>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</si>
  <si>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</si>
  <si>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</si>
  <si>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</si>
  <si>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</si>
  <si>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</si>
  <si>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</si>
  <si>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</si>
  <si>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</si>
  <si>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</si>
  <si>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</si>
  <si>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</si>
  <si>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</si>
  <si>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</si>
  <si>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</si>
  <si>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</si>
  <si>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</si>
  <si>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</si>
  <si>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</si>
  <si>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</si>
  <si>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</si>
  <si>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</si>
  <si>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</si>
  <si>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</si>
  <si>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</si>
  <si>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</si>
  <si>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</si>
  <si>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</si>
  <si>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</si>
  <si>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</si>
  <si>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</si>
  <si>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</si>
  <si>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</si>
  <si>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</si>
  <si>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</si>
  <si>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</si>
  <si>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</si>
  <si>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</si>
  <si>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</si>
  <si>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</si>
  <si>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</si>
  <si>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</si>
  <si>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</si>
  <si>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</si>
  <si>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</si>
  <si>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</si>
  <si>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</si>
  <si>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</si>
  <si>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</si>
  <si>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</si>
  <si>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</si>
  <si>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</si>
  <si>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</si>
  <si>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</si>
  <si>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</si>
  <si>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</si>
  <si>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</si>
  <si>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</si>
  <si>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</si>
  <si>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</si>
  <si>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</si>
  <si>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</si>
  <si>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</si>
  <si>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</si>
  <si>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</si>
  <si>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</si>
  <si>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</si>
  <si>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</si>
  <si>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</si>
  <si>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</si>
  <si>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</si>
  <si>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</si>
  <si>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</si>
  <si>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</si>
  <si>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</si>
  <si>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</si>
  <si>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</si>
  <si>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</si>
  <si>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</si>
  <si>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</si>
  <si>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</si>
  <si>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</si>
  <si>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</si>
  <si>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</si>
  <si>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</si>
  <si>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</si>
  <si>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</si>
  <si>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</si>
  <si>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</si>
  <si>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</si>
  <si>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</si>
  <si>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</si>
  <si>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</si>
  <si>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</si>
  <si>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</si>
  <si>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</si>
  <si>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</si>
  <si>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</si>
  <si>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</si>
  <si>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</si>
  <si>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</si>
  <si>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</si>
  <si>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</si>
  <si>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</si>
  <si>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</si>
  <si>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</si>
  <si>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</si>
  <si>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</si>
  <si>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</si>
  <si>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</si>
  <si>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</si>
  <si>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</si>
  <si>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</si>
  <si>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</si>
  <si>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</si>
  <si>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</si>
  <si>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</si>
  <si>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</si>
  <si>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</si>
  <si>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</si>
  <si>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</si>
  <si>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</si>
  <si>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</si>
  <si>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</si>
  <si>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</si>
  <si>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</si>
  <si>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</si>
  <si>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</si>
  <si>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</si>
  <si>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</si>
  <si>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</si>
  <si>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</si>
  <si>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</si>
  <si>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</si>
  <si>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</si>
  <si>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</si>
  <si>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</si>
  <si>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</si>
  <si>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</si>
  <si>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</si>
  <si>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</si>
  <si>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</si>
  <si>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</si>
  <si>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</si>
  <si>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</si>
  <si>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</si>
  <si>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</si>
  <si>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</si>
  <si>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</si>
  <si>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</si>
  <si>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</si>
  <si>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</si>
  <si>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</si>
  <si>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</si>
  <si>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</si>
  <si>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</si>
  <si>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</si>
  <si>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</si>
  <si>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</si>
  <si>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</si>
  <si>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</si>
  <si>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</si>
  <si>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</si>
  <si>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</si>
  <si>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</si>
  <si>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</si>
  <si>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</si>
  <si>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</si>
  <si>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</si>
  <si>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</si>
  <si>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</si>
  <si>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</si>
  <si>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</si>
  <si>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</si>
  <si>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</si>
  <si>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</si>
  <si>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</si>
  <si>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</si>
  <si>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</si>
  <si>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</si>
  <si>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</si>
  <si>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</si>
  <si>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</si>
  <si>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</si>
  <si>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</si>
  <si>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</si>
  <si>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</si>
  <si>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</si>
  <si>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</si>
  <si>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</si>
  <si>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</si>
  <si>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</si>
  <si>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</si>
  <si>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</si>
  <si>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</si>
  <si>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</si>
  <si>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</si>
  <si>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</si>
  <si>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</si>
  <si>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</si>
  <si>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</si>
  <si>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</si>
  <si>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</si>
  <si>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</si>
  <si>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</si>
  <si>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</si>
  <si>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</si>
  <si>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</si>
  <si>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</si>
  <si>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</si>
  <si>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</si>
  <si>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</si>
  <si>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</si>
  <si>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</si>
  <si>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</si>
  <si>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</si>
  <si>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</si>
  <si>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</si>
  <si>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</si>
  <si>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</si>
  <si>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</si>
  <si>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</si>
  <si>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</si>
  <si>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</si>
  <si>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</si>
  <si>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</si>
  <si>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</si>
  <si>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</si>
  <si>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</si>
  <si>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</si>
  <si>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</si>
  <si>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</si>
  <si>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</si>
  <si>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</si>
  <si>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</si>
  <si>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</si>
  <si>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</si>
  <si>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</si>
  <si>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</si>
  <si>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</si>
  <si>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</si>
  <si>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</si>
  <si>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</si>
  <si>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</si>
  <si>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</si>
  <si>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</si>
  <si>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</si>
  <si>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</si>
  <si>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</si>
  <si>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</si>
  <si>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</si>
  <si>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</si>
  <si>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</si>
  <si>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</si>
  <si>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</si>
  <si>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</si>
  <si>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</si>
  <si>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</si>
  <si>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</si>
  <si>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</si>
  <si>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</si>
  <si>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</si>
  <si>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</si>
  <si>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</si>
  <si>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</si>
  <si>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</si>
  <si>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</si>
  <si>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</si>
  <si>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</si>
  <si>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</si>
  <si>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</si>
  <si>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</si>
  <si>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</si>
  <si>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</si>
  <si>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</si>
  <si>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</si>
  <si>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</si>
  <si>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</si>
  <si>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</si>
  <si>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</si>
  <si>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</si>
  <si>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</si>
  <si>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</si>
  <si>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</si>
  <si>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</si>
  <si>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</si>
  <si>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</si>
  <si>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</si>
  <si>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</si>
  <si>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</si>
  <si>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</si>
  <si>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</si>
  <si>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</si>
  <si>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</si>
  <si>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</si>
  <si>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</si>
  <si>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DR, CORRENTE NOMINAL DE 25A - FORNECIMENTO E INSTALAÇÃO. AF_10/2020</t>
  </si>
  <si>
    <t>DISJUNTOR BIPOLAR TIPO DR, CORRENTE NOMINAL DE 40A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</si>
  <si>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</si>
  <si>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</si>
  <si>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</si>
  <si>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</si>
  <si>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</si>
  <si>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</si>
  <si>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</si>
  <si>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</si>
  <si>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</si>
  <si>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</si>
  <si>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CORRENTE NOMINAL DE 125A - FORNECIMENTO E INSTALAÇÃO. AF_10/2020</t>
  </si>
  <si>
    <t>DISJUNTOR TERMOMAGNÉTICO TRIPOLAR, CORRENTE NOMINAL DE 200A - FORNECIMENTO E INSTALAÇÃO. AF_10/2020</t>
  </si>
  <si>
    <t>DISJUNTOR TERMOMAGNÉTICO TRIPOLAR, CORRENTE NOMINAL DE 250A - FORNECIMENTO E INSTALAÇÃO. AF_10/2020</t>
  </si>
  <si>
    <t>DISJUNTOR TERMOMAGNÉTICO TRIPOLAR, CORRENTE NOMINAL DE 400A - FORNECIMENTO E INSTALAÇÃO. AF_10/2020</t>
  </si>
  <si>
    <t>DISJUNTOR TERMOMAGNÉTICO TRIPOLAR, CORRENTE NOMINAL DE 600A - FORNECIMENTO E INSTALAÇÃO. AF_10/2020</t>
  </si>
  <si>
    <t>DISJUNTOR TETRAPOLAR TIPO DR, CORRENTE NOMINAL DE 25A - FORNECIMENTO E INSTALAÇÃO. AF_10/2020</t>
  </si>
  <si>
    <t>DISJUNTOR TETRAPOLAR TIPO DR, CORRENTE NOMINAL DE 40A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</si>
  <si>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</si>
  <si>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</si>
  <si>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</si>
  <si>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</si>
  <si>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</si>
  <si>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</si>
  <si>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</si>
  <si>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</si>
  <si>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</si>
  <si>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</si>
  <si>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</si>
  <si>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</si>
  <si>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</si>
  <si>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</si>
  <si>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</si>
  <si>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</si>
  <si>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</si>
  <si>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</si>
  <si>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</si>
  <si>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</si>
  <si>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</si>
  <si>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</si>
  <si>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</si>
  <si>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</si>
  <si>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</si>
  <si>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</si>
  <si>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</si>
  <si>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</si>
  <si>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</si>
  <si>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</si>
  <si>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</si>
  <si>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</si>
  <si>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</si>
  <si>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</si>
  <si>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</si>
  <si>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</si>
  <si>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</si>
  <si>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</si>
  <si>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</si>
  <si>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</si>
  <si>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</si>
  <si>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</si>
  <si>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</si>
  <si>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</si>
  <si>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</si>
  <si>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</si>
  <si>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</si>
  <si>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</si>
  <si>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</si>
  <si>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</si>
  <si>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</si>
  <si>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</si>
  <si>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</si>
  <si>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</si>
  <si>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</si>
  <si>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</si>
  <si>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</si>
  <si>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</si>
  <si>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</si>
  <si>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</si>
  <si>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</si>
  <si>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</si>
  <si>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</si>
  <si>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</si>
  <si>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</si>
  <si>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</si>
  <si>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</si>
  <si>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</si>
  <si>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</si>
  <si>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</si>
  <si>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</si>
  <si>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</si>
  <si>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</si>
  <si>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</si>
  <si>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</si>
  <si>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</si>
  <si>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</si>
  <si>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</si>
  <si>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</si>
  <si>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</si>
  <si>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</si>
  <si>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</si>
  <si>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</si>
  <si>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</si>
  <si>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</si>
  <si>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</si>
  <si>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</si>
  <si>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</si>
  <si>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</si>
  <si>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</si>
  <si>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</si>
  <si>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</si>
  <si>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</si>
  <si>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</si>
  <si>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</si>
  <si>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</si>
  <si>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</si>
  <si>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</si>
  <si>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</si>
  <si>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</si>
  <si>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</si>
  <si>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</si>
  <si>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</si>
  <si>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</si>
  <si>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</si>
  <si>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</si>
  <si>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</si>
  <si>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</si>
  <si>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</si>
  <si>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</si>
  <si>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</si>
  <si>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</si>
  <si>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</si>
  <si>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</si>
  <si>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</si>
  <si>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</si>
  <si>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</si>
  <si>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</si>
  <si>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</si>
  <si>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</si>
  <si>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</si>
  <si>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</si>
  <si>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</si>
  <si>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</si>
  <si>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</si>
  <si>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</si>
  <si>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</si>
  <si>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</si>
  <si>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</si>
  <si>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</si>
  <si>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</si>
  <si>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</si>
  <si>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</si>
  <si>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</si>
  <si>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</si>
  <si>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</si>
  <si>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</si>
  <si>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</si>
  <si>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</si>
  <si>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</si>
  <si>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</si>
  <si>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</si>
  <si>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</si>
  <si>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</si>
  <si>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</si>
  <si>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</si>
  <si>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</si>
  <si>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</si>
  <si>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</si>
  <si>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</si>
  <si>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</si>
  <si>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</si>
  <si>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</si>
  <si>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</si>
  <si>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</si>
  <si>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</si>
  <si>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</si>
  <si>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</si>
  <si>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</si>
  <si>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</si>
  <si>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</si>
  <si>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</si>
  <si>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</si>
  <si>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</si>
  <si>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</si>
  <si>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</si>
  <si>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</si>
  <si>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</si>
  <si>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</si>
  <si>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</si>
  <si>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</si>
  <si>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</si>
  <si>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</si>
  <si>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</si>
  <si>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</si>
  <si>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</si>
  <si>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</si>
  <si>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</si>
  <si>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</si>
  <si>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</si>
  <si>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</si>
  <si>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</si>
  <si>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</si>
  <si>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</si>
  <si>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</si>
  <si>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</si>
  <si>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</si>
  <si>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</si>
  <si>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</si>
  <si>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</si>
  <si>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</si>
  <si>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</si>
  <si>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</si>
  <si>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</si>
  <si>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</si>
  <si>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</si>
  <si>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</si>
  <si>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</si>
  <si>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</si>
  <si>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</si>
  <si>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</si>
  <si>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</si>
  <si>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</si>
  <si>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</si>
  <si>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</si>
  <si>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</si>
  <si>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</si>
  <si>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</si>
  <si>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</si>
  <si>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</si>
  <si>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</si>
  <si>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</si>
  <si>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</si>
  <si>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</si>
  <si>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</si>
  <si>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</si>
  <si>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</si>
  <si>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</si>
  <si>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</si>
  <si>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</si>
  <si>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</si>
  <si>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</si>
  <si>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</si>
  <si>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</si>
  <si>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</si>
  <si>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</si>
  <si>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</si>
  <si>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</si>
  <si>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</si>
  <si>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</si>
  <si>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</si>
  <si>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</si>
  <si>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</si>
  <si>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</si>
  <si>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</si>
  <si>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</si>
  <si>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</si>
  <si>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</si>
  <si>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</si>
  <si>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</si>
  <si>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</si>
  <si>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</si>
  <si>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</si>
  <si>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</si>
  <si>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</si>
  <si>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</si>
  <si>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</si>
  <si>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</si>
  <si>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</si>
  <si>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</si>
  <si>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</si>
  <si>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</si>
  <si>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</si>
  <si>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</si>
  <si>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</si>
  <si>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</si>
  <si>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</si>
  <si>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</si>
  <si>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</si>
  <si>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</si>
  <si>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</si>
  <si>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</si>
  <si>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</si>
  <si>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</si>
  <si>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</si>
  <si>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</si>
  <si>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</si>
  <si>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</si>
  <si>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</si>
  <si>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</si>
  <si>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</si>
  <si>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</si>
  <si>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</si>
  <si>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</si>
  <si>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</si>
  <si>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</si>
  <si>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</si>
  <si>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</si>
  <si>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</si>
  <si>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</si>
  <si>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</si>
  <si>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</si>
  <si>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</si>
  <si>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</si>
  <si>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</si>
  <si>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</si>
  <si>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</si>
  <si>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</si>
  <si>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</si>
  <si>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</si>
  <si>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</si>
  <si>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</si>
  <si>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</si>
  <si>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</si>
  <si>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</si>
  <si>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</si>
  <si>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</si>
  <si>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</si>
  <si>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</si>
  <si>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</si>
  <si>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</si>
  <si>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</si>
  <si>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</si>
  <si>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</si>
  <si>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</si>
  <si>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</si>
  <si>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</si>
  <si>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</si>
  <si>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</si>
  <si>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</si>
  <si>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</si>
  <si>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</si>
  <si>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</si>
  <si>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</si>
  <si>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</si>
  <si>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</si>
  <si>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</si>
  <si>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</si>
  <si>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</si>
  <si>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</si>
  <si>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</si>
  <si>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</si>
  <si>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</si>
  <si>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</si>
  <si>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</si>
  <si>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</si>
  <si>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</si>
  <si>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</si>
  <si>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</si>
  <si>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</si>
  <si>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</si>
  <si>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</si>
  <si>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</si>
  <si>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</si>
  <si>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</si>
  <si>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</si>
  <si>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</si>
  <si>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</si>
  <si>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</si>
  <si>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</si>
  <si>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</si>
  <si>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</si>
  <si>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</si>
  <si>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</si>
  <si>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</si>
  <si>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</si>
  <si>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</si>
  <si>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</si>
  <si>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</si>
  <si>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</si>
  <si>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</si>
  <si>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</si>
  <si>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</si>
  <si>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</si>
  <si>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</si>
  <si>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</si>
  <si>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</si>
  <si>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</si>
  <si>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</si>
  <si>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</si>
  <si>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</si>
  <si>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</si>
  <si>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</si>
  <si>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</si>
  <si>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</si>
  <si>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</si>
  <si>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</si>
  <si>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</si>
  <si>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</si>
  <si>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</si>
  <si>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</si>
  <si>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</si>
  <si>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</si>
  <si>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</si>
  <si>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</si>
  <si>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</si>
  <si>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</si>
  <si>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</si>
  <si>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</si>
  <si>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</si>
  <si>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</si>
  <si>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</si>
  <si>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</si>
  <si>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</si>
  <si>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</si>
  <si>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</si>
  <si>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</si>
  <si>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</si>
  <si>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</si>
  <si>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</si>
  <si>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</si>
  <si>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</si>
  <si>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</si>
  <si>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</si>
  <si>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</si>
  <si>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</si>
  <si>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</si>
  <si>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</si>
  <si>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</si>
  <si>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</si>
  <si>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</si>
  <si>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</si>
  <si>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</si>
  <si>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</si>
  <si>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</si>
  <si>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</si>
  <si>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</si>
  <si>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</si>
  <si>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</si>
  <si>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</si>
  <si>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</si>
  <si>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</si>
  <si>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</si>
  <si>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</si>
  <si>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</si>
  <si>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</si>
  <si>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</si>
  <si>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</si>
  <si>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</si>
  <si>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</si>
  <si>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</si>
  <si>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</si>
  <si>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</si>
  <si>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</si>
  <si>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</si>
  <si>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</si>
  <si>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</si>
  <si>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</si>
  <si>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</si>
  <si>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</si>
  <si>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</si>
  <si>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</si>
  <si>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</si>
  <si>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</si>
  <si>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</si>
  <si>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</si>
  <si>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</si>
  <si>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</si>
  <si>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</si>
  <si>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</si>
  <si>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</si>
  <si>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</si>
  <si>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</si>
  <si>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</si>
  <si>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</si>
  <si>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</si>
  <si>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</si>
  <si>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</si>
  <si>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</si>
  <si>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</si>
  <si>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</si>
  <si>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</si>
  <si>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</si>
  <si>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</si>
  <si>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</si>
  <si>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</si>
  <si>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</si>
  <si>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</si>
  <si>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</si>
  <si>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</si>
  <si>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</si>
  <si>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</si>
  <si>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</si>
  <si>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</si>
  <si>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</si>
  <si>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</si>
  <si>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</si>
  <si>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</si>
  <si>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</si>
  <si>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</si>
  <si>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</si>
  <si>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</si>
  <si>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</si>
  <si>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</si>
  <si>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</si>
  <si>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</si>
  <si>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</si>
  <si>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</si>
  <si>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</si>
  <si>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</si>
  <si>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</si>
  <si>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</si>
  <si>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</si>
  <si>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</si>
  <si>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</si>
  <si>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</si>
  <si>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</si>
  <si>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</si>
  <si>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</si>
  <si>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</si>
  <si>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</si>
  <si>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</si>
  <si>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</si>
  <si>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</si>
  <si>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</si>
  <si>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</si>
  <si>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</si>
  <si>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</si>
  <si>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</si>
  <si>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</si>
  <si>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</si>
  <si>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</si>
  <si>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</si>
  <si>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</si>
  <si>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</si>
  <si>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</si>
  <si>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</si>
  <si>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</si>
  <si>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</si>
  <si>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</si>
  <si>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</si>
  <si>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</si>
  <si>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</si>
  <si>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</si>
  <si>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</si>
  <si>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</si>
  <si>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</si>
  <si>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</si>
  <si>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</si>
  <si>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</si>
  <si>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</si>
  <si>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</si>
  <si>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</si>
  <si>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</si>
  <si>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</si>
  <si>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</si>
  <si>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</si>
  <si>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</si>
  <si>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</si>
  <si>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</si>
  <si>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</si>
  <si>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</si>
  <si>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</si>
  <si>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</si>
  <si>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</si>
  <si>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</si>
  <si>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</si>
  <si>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</si>
  <si>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</si>
  <si>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</si>
  <si>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</si>
  <si>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</si>
  <si>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</si>
  <si>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</si>
  <si>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</si>
  <si>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</si>
  <si>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</si>
  <si>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</si>
  <si>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</si>
  <si>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</si>
  <si>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</si>
  <si>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</si>
  <si>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</si>
  <si>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</si>
  <si>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</si>
  <si>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</si>
  <si>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</si>
  <si>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</si>
  <si>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</si>
  <si>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</si>
  <si>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</si>
  <si>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</si>
  <si>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</si>
  <si>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</si>
  <si>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</si>
  <si>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</si>
  <si>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</si>
  <si>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</si>
  <si>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</si>
  <si>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</si>
  <si>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</si>
  <si>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</si>
  <si>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</si>
  <si>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</si>
  <si>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</si>
  <si>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</si>
  <si>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</si>
  <si>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</si>
  <si>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</si>
  <si>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</si>
  <si>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</si>
  <si>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</si>
  <si>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</si>
  <si>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</si>
  <si>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</si>
  <si>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</si>
  <si>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</si>
  <si>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</si>
  <si>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</si>
  <si>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</si>
  <si>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</si>
  <si>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</si>
  <si>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</si>
  <si>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</si>
  <si>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</si>
  <si>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</si>
  <si>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</si>
  <si>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</si>
  <si>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</si>
  <si>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</si>
  <si>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</si>
  <si>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</si>
  <si>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</si>
  <si>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</si>
  <si>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</si>
  <si>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</si>
  <si>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</si>
  <si>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</si>
  <si>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</si>
  <si>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</si>
  <si>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</si>
  <si>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</si>
  <si>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</si>
  <si>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</si>
  <si>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</si>
  <si>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</si>
  <si>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</si>
  <si>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</si>
  <si>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</si>
  <si>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</si>
  <si>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</si>
  <si>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</si>
  <si>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</si>
  <si>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</si>
  <si>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</si>
  <si>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</si>
  <si>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</si>
  <si>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</si>
  <si>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</si>
  <si>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</si>
  <si>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</si>
  <si>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</si>
  <si>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</si>
  <si>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</si>
  <si>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</si>
  <si>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</si>
  <si>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</si>
  <si>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</si>
  <si>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</si>
  <si>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</si>
  <si>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</si>
  <si>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</si>
  <si>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</si>
  <si>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</si>
  <si>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</si>
  <si>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</si>
  <si>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</si>
  <si>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</si>
  <si>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</si>
  <si>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</si>
  <si>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</si>
  <si>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</si>
  <si>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</si>
  <si>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</si>
  <si>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</si>
  <si>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</si>
  <si>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</si>
  <si>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</si>
  <si>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</si>
  <si>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</si>
  <si>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</si>
  <si>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</si>
  <si>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</si>
  <si>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</si>
  <si>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</si>
  <si>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</si>
  <si>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</si>
  <si>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</si>
  <si>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</si>
  <si>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</si>
  <si>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</si>
  <si>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</si>
  <si>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</si>
  <si>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</si>
  <si>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</si>
  <si>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</si>
  <si>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</si>
  <si>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</si>
  <si>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</si>
  <si>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</si>
  <si>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</si>
  <si>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</si>
  <si>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</si>
  <si>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</si>
  <si>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</si>
  <si>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</si>
  <si>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</si>
  <si>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</si>
  <si>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</si>
  <si>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</si>
  <si>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</si>
  <si>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</si>
  <si>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</si>
  <si>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</si>
  <si>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</si>
  <si>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</si>
  <si>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</si>
  <si>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</si>
  <si>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</si>
  <si>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</si>
  <si>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</si>
  <si>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</si>
  <si>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</si>
  <si>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</si>
  <si>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</si>
  <si>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</si>
  <si>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</si>
  <si>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</si>
  <si>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</si>
  <si>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</si>
  <si>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</si>
  <si>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</si>
  <si>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</si>
  <si>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</si>
  <si>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</si>
  <si>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</si>
  <si>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</si>
  <si>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</si>
  <si>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</si>
  <si>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</si>
  <si>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</si>
  <si>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</si>
  <si>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</si>
  <si>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</si>
  <si>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</si>
  <si>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</si>
  <si>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</si>
  <si>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</si>
  <si>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</si>
  <si>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</si>
  <si>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</si>
  <si>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</si>
  <si>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</si>
  <si>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</si>
  <si>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</si>
  <si>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</si>
  <si>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</si>
  <si>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</si>
  <si>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</si>
  <si>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</si>
  <si>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</si>
  <si>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</si>
  <si>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</si>
  <si>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</si>
  <si>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</si>
  <si>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</si>
  <si>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</si>
  <si>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</si>
  <si>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</si>
  <si>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</si>
  <si>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</si>
  <si>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</si>
  <si>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</si>
  <si>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</si>
  <si>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</si>
  <si>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</si>
  <si>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</si>
  <si>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</si>
  <si>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</si>
  <si>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</si>
  <si>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</si>
  <si>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</si>
  <si>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</si>
  <si>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</si>
  <si>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</si>
  <si>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</si>
  <si>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</si>
  <si>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</si>
  <si>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</si>
  <si>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</si>
  <si>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</si>
  <si>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</si>
  <si>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</si>
  <si>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</si>
  <si>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</si>
  <si>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</si>
  <si>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</si>
  <si>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</si>
  <si>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</si>
  <si>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</si>
  <si>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</si>
  <si>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</si>
  <si>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</si>
  <si>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</si>
  <si>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</si>
  <si>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</si>
  <si>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</si>
  <si>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</si>
  <si>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</si>
  <si>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</si>
  <si>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</si>
  <si>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</si>
  <si>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</si>
  <si>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</si>
  <si>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</si>
  <si>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</si>
  <si>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</si>
  <si>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</si>
  <si>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</si>
  <si>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</si>
  <si>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</si>
  <si>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</si>
  <si>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</si>
  <si>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</si>
  <si>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</si>
  <si>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</si>
  <si>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</si>
  <si>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</si>
  <si>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</si>
  <si>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</si>
  <si>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</si>
  <si>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</si>
  <si>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</si>
  <si>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</si>
  <si>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</si>
  <si>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</si>
  <si>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</si>
  <si>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</si>
  <si>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</si>
  <si>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</si>
  <si>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</si>
  <si>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</si>
  <si>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</si>
  <si>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</si>
  <si>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</si>
  <si>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</si>
  <si>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</si>
  <si>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</si>
  <si>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</si>
  <si>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</si>
  <si>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</si>
  <si>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</si>
  <si>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</si>
  <si>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</si>
  <si>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</si>
  <si>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</si>
  <si>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</si>
  <si>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</si>
  <si>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</si>
  <si>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</si>
  <si>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</si>
  <si>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</si>
  <si>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</si>
  <si>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</si>
  <si>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</si>
  <si>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</si>
  <si>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</si>
  <si>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</si>
  <si>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</si>
  <si>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</si>
  <si>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</si>
  <si>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</si>
  <si>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</si>
  <si>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</si>
  <si>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</si>
  <si>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</si>
  <si>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</si>
  <si>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</si>
  <si>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</si>
  <si>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</si>
  <si>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</si>
  <si>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</si>
  <si>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</si>
  <si>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</si>
  <si>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</si>
  <si>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</si>
  <si>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</si>
  <si>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</si>
  <si>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</si>
  <si>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</si>
  <si>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</si>
  <si>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</si>
  <si>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</si>
  <si>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</si>
  <si>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</si>
  <si>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</si>
  <si>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</si>
  <si>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</si>
  <si>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</si>
  <si>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</si>
  <si>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</si>
  <si>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</si>
  <si>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</si>
  <si>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</si>
  <si>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</si>
  <si>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</si>
  <si>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</si>
  <si>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</si>
  <si>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</si>
  <si>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</si>
  <si>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</si>
  <si>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</si>
  <si>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</si>
  <si>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</si>
  <si>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</si>
  <si>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</si>
  <si>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</si>
  <si>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</si>
  <si>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</si>
  <si>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</si>
  <si>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</si>
  <si>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</si>
  <si>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</si>
  <si>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</si>
  <si>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</si>
  <si>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</si>
  <si>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</si>
  <si>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</si>
  <si>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</si>
  <si>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</si>
  <si>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</si>
  <si>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</si>
  <si>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</si>
  <si>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</si>
  <si>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</si>
  <si>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</si>
  <si>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</si>
  <si>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</si>
  <si>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</si>
  <si>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</si>
  <si>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</si>
  <si>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</si>
  <si>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</si>
  <si>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</si>
  <si>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</si>
  <si>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</si>
  <si>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</si>
  <si>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</si>
  <si>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</si>
  <si>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</si>
  <si>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</si>
  <si>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</si>
  <si>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</si>
  <si>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</si>
  <si>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</si>
  <si>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</si>
  <si>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</si>
  <si>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</si>
  <si>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</si>
  <si>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</si>
  <si>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</si>
  <si>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</si>
  <si>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</si>
  <si>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</si>
  <si>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</si>
  <si>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</si>
  <si>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</si>
  <si>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</si>
  <si>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</si>
  <si>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</si>
  <si>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</si>
  <si>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</si>
  <si>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</si>
  <si>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</si>
  <si>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</si>
  <si>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</si>
  <si>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</si>
  <si>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</si>
  <si>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</si>
  <si>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</si>
  <si>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</si>
  <si>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</si>
  <si>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</si>
  <si>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</si>
  <si>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</si>
  <si>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</si>
  <si>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</si>
  <si>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</si>
  <si>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</si>
  <si>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</si>
  <si>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</si>
  <si>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</si>
  <si>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</si>
  <si>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</si>
  <si>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</si>
  <si>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</si>
  <si>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</si>
  <si>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</si>
  <si>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</si>
  <si>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</si>
  <si>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</si>
  <si>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</si>
  <si>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</si>
  <si>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</si>
  <si>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</si>
  <si>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</si>
  <si>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</si>
  <si>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</si>
  <si>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</si>
  <si>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</si>
  <si>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</si>
  <si>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</si>
  <si>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</si>
  <si>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</si>
  <si>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</si>
  <si>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</si>
  <si>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</si>
  <si>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</si>
  <si>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</si>
  <si>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</si>
  <si>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</si>
  <si>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</si>
  <si>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</si>
  <si>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</si>
  <si>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</si>
  <si>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</si>
  <si>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</si>
  <si>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</si>
  <si>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</si>
  <si>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</si>
  <si>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</si>
  <si>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</si>
  <si>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</si>
  <si>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</si>
  <si>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</si>
  <si>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</si>
  <si>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</si>
  <si>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</si>
  <si>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</si>
  <si>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</si>
  <si>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</si>
  <si>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</si>
  <si>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</si>
  <si>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</si>
  <si>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</si>
  <si>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</si>
  <si>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</si>
  <si>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</si>
  <si>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</si>
  <si>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</si>
  <si>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</si>
  <si>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</si>
  <si>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</si>
  <si>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</si>
  <si>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</si>
  <si>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</si>
  <si>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</si>
  <si>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</si>
  <si>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</si>
  <si>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</si>
  <si>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</si>
  <si>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</si>
  <si>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</si>
  <si>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</si>
  <si>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</si>
  <si>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</si>
  <si>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</si>
  <si>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</si>
  <si>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</si>
  <si>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</si>
  <si>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</si>
  <si>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</si>
  <si>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</si>
  <si>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</si>
  <si>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</si>
  <si>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</si>
  <si>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</si>
  <si>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</si>
  <si>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</si>
  <si>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</si>
  <si>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</si>
  <si>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</si>
  <si>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</si>
  <si>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</si>
  <si>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</si>
  <si>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</si>
  <si>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</si>
  <si>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</si>
  <si>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</si>
  <si>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</si>
  <si>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</si>
  <si>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</si>
  <si>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</si>
  <si>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</si>
  <si>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</si>
  <si>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</si>
  <si>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</si>
  <si>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</si>
  <si>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</si>
  <si>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</si>
  <si>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</si>
  <si>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</si>
  <si>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</si>
  <si>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</si>
  <si>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</si>
  <si>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</si>
  <si>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</si>
  <si>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</si>
  <si>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</si>
  <si>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</si>
  <si>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</si>
  <si>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</si>
  <si>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</si>
  <si>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</si>
  <si>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</si>
  <si>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</si>
  <si>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</si>
  <si>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</si>
  <si>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</si>
  <si>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</si>
  <si>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</si>
  <si>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</si>
  <si>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</si>
  <si>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</si>
  <si>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</si>
  <si>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</si>
  <si>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</si>
  <si>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</si>
  <si>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</si>
  <si>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</si>
  <si>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</si>
  <si>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</si>
  <si>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</si>
  <si>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</si>
  <si>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</si>
  <si>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</si>
  <si>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</si>
  <si>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</si>
  <si>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</si>
  <si>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</si>
  <si>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</si>
  <si>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</si>
  <si>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</si>
  <si>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</si>
  <si>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</si>
  <si>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</si>
  <si>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</si>
  <si>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</si>
  <si>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</si>
  <si>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</si>
  <si>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</si>
  <si>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</si>
  <si>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</si>
  <si>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</si>
  <si>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</si>
  <si>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</si>
  <si>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</si>
  <si>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</si>
  <si>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</si>
  <si>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</si>
  <si>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</si>
  <si>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</si>
  <si>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</si>
  <si>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</si>
  <si>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</si>
  <si>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</si>
  <si>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</si>
  <si>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</si>
  <si>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</si>
  <si>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</si>
  <si>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</si>
  <si>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</si>
  <si>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</si>
  <si>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</si>
  <si>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</si>
  <si>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</si>
  <si>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</si>
  <si>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</si>
  <si>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</si>
  <si>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</si>
  <si>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</si>
  <si>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</si>
  <si>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</si>
  <si>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</si>
  <si>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</si>
  <si>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</si>
  <si>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</si>
  <si>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</si>
  <si>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</si>
  <si>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</si>
  <si>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</si>
  <si>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</si>
  <si>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</si>
  <si>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</si>
  <si>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</si>
  <si>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</si>
  <si>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</si>
  <si>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</si>
  <si>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</si>
  <si>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</si>
  <si>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</si>
  <si>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</si>
  <si>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</si>
  <si>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</si>
  <si>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</si>
  <si>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</si>
  <si>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</si>
  <si>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</si>
  <si>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</si>
  <si>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</si>
  <si>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</si>
  <si>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</si>
  <si>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</si>
  <si>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</si>
  <si>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</si>
  <si>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</si>
  <si>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</si>
  <si>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</si>
  <si>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</si>
  <si>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</si>
  <si>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</si>
  <si>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</si>
  <si>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</si>
  <si>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</si>
  <si>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</si>
  <si>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</si>
  <si>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</si>
  <si>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</si>
  <si>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</si>
  <si>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</si>
  <si>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</si>
  <si>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</si>
  <si>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</si>
  <si>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</si>
  <si>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</si>
  <si>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</si>
  <si>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</si>
  <si>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</si>
  <si>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</si>
  <si>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</si>
  <si>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</si>
  <si>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</si>
  <si>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</si>
  <si>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</si>
  <si>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</si>
  <si>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</si>
  <si>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</si>
  <si>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</si>
  <si>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</si>
  <si>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</si>
  <si>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</si>
  <si>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</si>
  <si>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</si>
  <si>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</si>
  <si>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</si>
  <si>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</si>
  <si>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</si>
  <si>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</si>
  <si>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</si>
  <si>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</si>
  <si>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</si>
  <si>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</si>
  <si>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</si>
  <si>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</si>
  <si>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</si>
  <si>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</si>
  <si>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</si>
  <si>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</si>
  <si>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</si>
  <si>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</si>
  <si>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</si>
  <si>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</si>
  <si>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</si>
  <si>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</si>
  <si>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</si>
  <si>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</si>
  <si>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</si>
  <si>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</si>
  <si>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</si>
  <si>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</si>
  <si>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</si>
  <si>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</si>
  <si>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</si>
  <si>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</si>
  <si>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</si>
  <si>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</si>
  <si>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</si>
  <si>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</si>
  <si>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</si>
  <si>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</si>
  <si>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</si>
  <si>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</si>
  <si>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</si>
  <si>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</si>
  <si>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</si>
  <si>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</si>
  <si>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</si>
  <si>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</si>
  <si>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</si>
  <si>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</si>
  <si>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</si>
  <si>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</si>
  <si>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</si>
  <si>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</si>
  <si>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</si>
  <si>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</si>
  <si>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</si>
  <si>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</si>
  <si>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</si>
  <si>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</si>
  <si>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</si>
  <si>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</si>
  <si>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</si>
  <si>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</si>
  <si>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</si>
  <si>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</si>
  <si>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</si>
  <si>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</si>
  <si>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</si>
  <si>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</si>
  <si>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</si>
  <si>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</si>
  <si>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</si>
  <si>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</si>
  <si>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</si>
  <si>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</si>
  <si>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</si>
  <si>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</si>
  <si>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</si>
  <si>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</si>
  <si>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</si>
  <si>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</si>
  <si>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</si>
  <si>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</si>
  <si>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</si>
  <si>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</si>
  <si>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</si>
  <si>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</si>
  <si>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</si>
  <si>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</si>
  <si>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</si>
  <si>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</si>
  <si>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</si>
  <si>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</si>
  <si>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</si>
  <si>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</si>
  <si>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</si>
  <si>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</si>
  <si>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</si>
  <si>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</si>
  <si>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</si>
  <si>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</si>
  <si>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</si>
  <si>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</si>
  <si>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</si>
  <si>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</si>
  <si>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</si>
  <si>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</si>
  <si>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</si>
  <si>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</si>
  <si>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</si>
  <si>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</si>
  <si>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</si>
  <si>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</si>
  <si>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</si>
  <si>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</si>
  <si>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</si>
  <si>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</si>
  <si>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</si>
  <si>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</si>
  <si>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</si>
  <si>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</si>
  <si>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</si>
  <si>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</si>
  <si>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</si>
  <si>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</si>
  <si>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</si>
  <si>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</si>
  <si>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</si>
  <si>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</si>
  <si>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</si>
  <si>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</si>
  <si>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</si>
  <si>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</si>
  <si>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</si>
  <si>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</si>
  <si>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</si>
  <si>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</si>
  <si>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</si>
  <si>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</si>
  <si>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</si>
  <si>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</si>
  <si>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</si>
  <si>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</si>
  <si>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</si>
  <si>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</si>
  <si>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</si>
  <si>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</si>
  <si>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</si>
  <si>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</si>
  <si>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</si>
  <si>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</si>
  <si>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</si>
  <si>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</si>
  <si>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</si>
  <si>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</si>
  <si>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</si>
  <si>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</si>
  <si>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</si>
  <si>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</si>
  <si>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</si>
  <si>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</si>
  <si>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</si>
  <si>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</si>
  <si>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</si>
  <si>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</si>
  <si>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</si>
  <si>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</si>
  <si>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</si>
  <si>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</si>
  <si>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</si>
  <si>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</si>
  <si>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</si>
  <si>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</si>
  <si>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</si>
  <si>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</si>
  <si>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</si>
  <si>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</si>
  <si>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</si>
  <si>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</si>
  <si>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</si>
  <si>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</si>
  <si>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</si>
  <si>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</si>
  <si>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</si>
  <si>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</si>
  <si>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</si>
  <si>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</si>
  <si>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</si>
  <si>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</si>
  <si>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</si>
  <si>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</si>
  <si>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</si>
  <si>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</si>
  <si>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</si>
  <si>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</si>
  <si>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</si>
  <si>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</si>
  <si>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</si>
  <si>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</si>
  <si>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</si>
  <si>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</si>
  <si>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</si>
  <si>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</si>
  <si>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</si>
  <si>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</si>
  <si>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</si>
  <si>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</si>
  <si>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</si>
  <si>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</si>
  <si>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</si>
  <si>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</si>
  <si>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</si>
  <si>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</si>
  <si>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</si>
  <si>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</si>
  <si>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</si>
  <si>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</si>
  <si>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</si>
  <si>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</si>
  <si>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</si>
  <si>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</si>
  <si>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</si>
  <si>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</si>
  <si>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</si>
  <si>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</si>
  <si>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</si>
  <si>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</si>
  <si>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</si>
  <si>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</si>
  <si>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</si>
  <si>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</si>
  <si>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</si>
  <si>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</si>
  <si>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</si>
  <si>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</si>
  <si>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</si>
  <si>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</si>
  <si>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</si>
  <si>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</si>
  <si>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</si>
  <si>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</si>
  <si>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</si>
  <si>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</si>
  <si>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</si>
  <si>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</si>
  <si>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</si>
  <si>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</si>
  <si>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</si>
  <si>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</si>
  <si>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</si>
  <si>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</si>
  <si>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</si>
  <si>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</si>
  <si>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</si>
  <si>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</si>
  <si>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</si>
  <si>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</si>
  <si>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</si>
  <si>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</si>
  <si>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</si>
  <si>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</si>
  <si>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</si>
  <si>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</si>
  <si>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</si>
  <si>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</si>
  <si>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</si>
  <si>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</si>
  <si>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</si>
  <si>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</si>
  <si>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</si>
  <si>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</si>
  <si>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</si>
  <si>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</si>
  <si>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</si>
  <si>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</si>
  <si>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</si>
  <si>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</si>
  <si>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</si>
  <si>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</si>
  <si>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</si>
  <si>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</si>
  <si>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</si>
  <si>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</si>
  <si>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</si>
  <si>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</si>
  <si>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</si>
  <si>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</si>
  <si>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</si>
  <si>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</si>
  <si>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</si>
  <si>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</si>
  <si>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</si>
  <si>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</si>
  <si>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</si>
  <si>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</si>
  <si>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</si>
  <si>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</si>
  <si>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</si>
  <si>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</si>
  <si>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</si>
  <si>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</si>
  <si>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</si>
  <si>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</si>
  <si>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</si>
  <si>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</si>
  <si>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</si>
  <si>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</si>
  <si>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</si>
  <si>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</si>
  <si>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</si>
  <si>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</si>
  <si>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</si>
  <si>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</si>
  <si>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</si>
  <si>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</si>
  <si>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</si>
  <si>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</si>
  <si>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</si>
  <si>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</si>
  <si>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</si>
  <si>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</si>
  <si>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</si>
  <si>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</si>
  <si>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</si>
  <si>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</si>
  <si>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</si>
  <si>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</si>
  <si>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</si>
  <si>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</si>
  <si>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</si>
  <si>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</si>
  <si>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</si>
  <si>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</si>
  <si>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</si>
  <si>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</si>
  <si>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</si>
  <si>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</si>
  <si>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</si>
  <si>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</si>
  <si>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</si>
  <si>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</si>
  <si>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</si>
  <si>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</si>
  <si>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</si>
  <si>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</si>
  <si>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</si>
  <si>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</si>
  <si>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</si>
  <si>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</si>
  <si>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</si>
  <si>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</si>
  <si>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</si>
  <si>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</si>
  <si>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</si>
  <si>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</si>
  <si>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</si>
  <si>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</si>
  <si>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</si>
  <si>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</si>
  <si>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</si>
  <si>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</si>
  <si>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</si>
  <si>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</si>
  <si>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</si>
  <si>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</si>
  <si>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</si>
  <si>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</si>
  <si>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</si>
  <si>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</si>
  <si>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</si>
  <si>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</si>
  <si>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</si>
  <si>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</si>
  <si>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</si>
  <si>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</si>
  <si>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</si>
  <si>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</si>
  <si>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</si>
  <si>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</si>
  <si>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</si>
  <si>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</si>
  <si>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</si>
  <si>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</si>
  <si>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</si>
  <si>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</si>
  <si>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</si>
  <si>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</si>
  <si>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</si>
  <si>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</si>
  <si>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</si>
  <si>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</si>
  <si>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</si>
  <si>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</si>
  <si>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</si>
  <si>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</si>
  <si>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</si>
  <si>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</si>
  <si>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</si>
  <si>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</si>
  <si>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</si>
  <si>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</si>
  <si>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</si>
  <si>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</si>
  <si>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</si>
  <si>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</si>
  <si>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</si>
  <si>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</si>
  <si>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</si>
  <si>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</si>
  <si>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</si>
  <si>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</si>
  <si>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</si>
  <si>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</si>
  <si>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</si>
  <si>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</si>
  <si>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</si>
  <si>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</si>
  <si>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</si>
  <si>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</si>
  <si>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</si>
  <si>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</si>
  <si>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</si>
  <si>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</si>
  <si>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</si>
  <si>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</si>
  <si>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</si>
  <si>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</si>
  <si>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</si>
  <si>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</si>
  <si>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</si>
  <si>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</si>
  <si>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</si>
  <si>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</si>
  <si>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</si>
  <si>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</si>
  <si>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</si>
  <si>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</si>
  <si>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</si>
  <si>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</si>
  <si>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</si>
  <si>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</si>
  <si>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</si>
  <si>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</si>
  <si>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</si>
  <si>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</si>
  <si>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</si>
  <si>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</si>
  <si>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</si>
  <si>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</si>
  <si>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</si>
  <si>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</si>
  <si>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</si>
  <si>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</si>
  <si>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</si>
  <si>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</si>
  <si>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</si>
  <si>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</si>
  <si>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</si>
  <si>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</si>
  <si>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</si>
  <si>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</si>
  <si>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</si>
  <si>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</si>
  <si>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</si>
  <si>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</si>
  <si>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</si>
  <si>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</si>
  <si>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</si>
  <si>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</si>
  <si>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</si>
  <si>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</si>
  <si>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</si>
  <si>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</si>
  <si>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</si>
  <si>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</si>
  <si>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</si>
  <si>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</si>
  <si>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</si>
  <si>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</si>
  <si>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</si>
  <si>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</si>
  <si>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</si>
  <si>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</si>
  <si>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</si>
  <si>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</si>
  <si>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</si>
  <si>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</si>
  <si>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</si>
  <si>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</si>
  <si>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</si>
  <si>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</si>
  <si>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</si>
  <si>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</si>
  <si>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</si>
  <si>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</si>
  <si>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</si>
  <si>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</si>
  <si>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</si>
  <si>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</si>
  <si>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</si>
  <si>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</si>
  <si>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</si>
  <si>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</si>
  <si>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</si>
  <si>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</si>
  <si>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</si>
  <si>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</si>
  <si>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</si>
  <si>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</si>
  <si>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</si>
  <si>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</si>
  <si>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</si>
  <si>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</si>
  <si>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</si>
  <si>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</si>
  <si>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</si>
  <si>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</si>
  <si>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</si>
  <si>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</si>
  <si>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</si>
  <si>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</si>
  <si>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</si>
  <si>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</si>
  <si>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</si>
  <si>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</si>
  <si>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</si>
  <si>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</si>
  <si>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</si>
  <si>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</si>
  <si>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</si>
  <si>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</si>
  <si>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</si>
  <si>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</si>
  <si>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</si>
  <si>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</si>
  <si>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</si>
  <si>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</si>
  <si>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</si>
  <si>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</si>
  <si>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</si>
  <si>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</si>
  <si>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</si>
  <si>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</si>
  <si>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</si>
  <si>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</si>
  <si>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</si>
  <si>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</si>
  <si>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</si>
  <si>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</si>
  <si>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</si>
  <si>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</si>
  <si>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</si>
  <si>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</si>
  <si>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</si>
  <si>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</si>
  <si>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</si>
  <si>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</si>
  <si>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</si>
  <si>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</si>
  <si>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</si>
  <si>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</si>
  <si>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</si>
  <si>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</si>
  <si>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</si>
  <si>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</si>
  <si>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</si>
  <si>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</si>
  <si>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</si>
  <si>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</si>
  <si>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</si>
  <si>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</si>
  <si>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</si>
  <si>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</si>
  <si>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</si>
  <si>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</si>
  <si>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</si>
  <si>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</si>
  <si>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</si>
  <si>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</si>
  <si>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</si>
  <si>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</si>
  <si>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</si>
  <si>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</si>
  <si>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</si>
  <si>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</si>
  <si>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</si>
  <si>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</si>
  <si>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</si>
  <si>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</si>
  <si>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</si>
  <si>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</si>
  <si>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</si>
  <si>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</si>
  <si>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</si>
  <si>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</si>
  <si>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</si>
  <si>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</si>
  <si>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</si>
  <si>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</si>
  <si>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</si>
  <si>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</si>
  <si>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</si>
  <si>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</si>
  <si>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</si>
  <si>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</si>
  <si>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</si>
  <si>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</si>
  <si>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</si>
  <si>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</si>
  <si>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</si>
  <si>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</si>
  <si>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</si>
  <si>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</si>
  <si>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</si>
  <si>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</si>
  <si>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</si>
  <si>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</si>
  <si>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</si>
  <si>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</si>
  <si>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</si>
  <si>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</si>
  <si>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</si>
  <si>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</si>
  <si>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</si>
  <si>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</si>
  <si>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</si>
  <si>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</si>
  <si>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</si>
  <si>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</si>
  <si>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</si>
  <si>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</si>
  <si>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</si>
  <si>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</si>
  <si>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</si>
  <si>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</si>
  <si>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</si>
  <si>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</si>
  <si>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</si>
  <si>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</si>
  <si>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</si>
  <si>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</si>
  <si>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</si>
  <si>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</si>
  <si>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</si>
  <si>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</si>
  <si>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</si>
  <si>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</si>
  <si>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</si>
  <si>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</si>
  <si>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</si>
  <si>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</si>
  <si>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</si>
  <si>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</si>
  <si>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</si>
  <si>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</si>
  <si>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</si>
  <si>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</si>
  <si>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</si>
  <si>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</si>
  <si>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</si>
  <si>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</si>
  <si>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</si>
  <si>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</si>
  <si>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</si>
  <si>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</si>
  <si>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</si>
  <si>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</si>
  <si>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</si>
  <si>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</si>
  <si>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</si>
  <si>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</si>
  <si>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</si>
  <si>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</si>
  <si>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</si>
  <si>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</si>
  <si>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</si>
  <si>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</si>
  <si>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</si>
  <si>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</si>
  <si>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</si>
  <si>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</si>
  <si>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</si>
  <si>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</si>
  <si>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</si>
  <si>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</si>
  <si>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</si>
  <si>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</si>
  <si>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</si>
  <si>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</si>
  <si>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</si>
  <si>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</si>
  <si>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</si>
  <si>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</si>
  <si>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</si>
  <si>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</si>
  <si>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</si>
  <si>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</si>
  <si>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</si>
  <si>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</si>
  <si>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</si>
  <si>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</si>
  <si>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</si>
  <si>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</si>
  <si>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</si>
  <si>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</si>
  <si>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</si>
  <si>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</si>
  <si>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</si>
  <si>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</si>
  <si>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</si>
  <si>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</si>
  <si>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</si>
  <si>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</si>
  <si>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</si>
  <si>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</si>
  <si>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</si>
  <si>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</si>
  <si>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</si>
  <si>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</si>
  <si>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</si>
  <si>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</si>
  <si>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</si>
  <si>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</si>
  <si>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</si>
  <si>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</si>
  <si>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</si>
  <si>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</si>
  <si>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</si>
  <si>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</si>
  <si>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</si>
  <si>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</si>
  <si>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</si>
  <si>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</si>
  <si>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</si>
  <si>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</si>
  <si>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</si>
  <si>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</si>
  <si>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</si>
  <si>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</si>
  <si>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PISO, ENCHIMENTO EM CERÂMICA, VIGOTA CONVENCIONAL, ALTURA TOTAL DA LAJE (ENCHIMENTO+CAPA) = (8+4). AF_11/2020</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</si>
  <si>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</si>
  <si>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</si>
  <si>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</si>
  <si>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</si>
  <si>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</si>
  <si>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</si>
  <si>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</si>
  <si>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</si>
  <si>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</si>
  <si>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</si>
  <si>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</si>
  <si>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</si>
  <si>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</si>
  <si>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</si>
  <si>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</si>
  <si>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</si>
  <si>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</si>
  <si>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</si>
  <si>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</si>
  <si>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</si>
  <si>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</si>
  <si>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</si>
  <si>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</si>
  <si>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</si>
  <si>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</si>
  <si>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</si>
  <si>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</si>
  <si>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</si>
  <si>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</si>
  <si>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</si>
  <si>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</si>
  <si>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</si>
  <si>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</si>
  <si>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</si>
  <si>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</si>
  <si>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</si>
  <si>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</si>
  <si>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</si>
  <si>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</si>
  <si>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</si>
  <si>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</si>
  <si>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</si>
  <si>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</si>
  <si>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</si>
  <si>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</si>
  <si>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</si>
  <si>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</si>
  <si>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</si>
  <si>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</si>
  <si>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</si>
  <si>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</si>
  <si>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</si>
  <si>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</si>
  <si>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</si>
  <si>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</si>
  <si>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</si>
  <si>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</si>
  <si>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</si>
  <si>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</si>
  <si>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</si>
  <si>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</si>
  <si>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</si>
  <si>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</si>
  <si>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</si>
  <si>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</si>
  <si>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</si>
  <si>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</si>
  <si>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</si>
  <si>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</si>
  <si>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</si>
  <si>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</si>
  <si>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</si>
  <si>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</si>
  <si>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</si>
  <si>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</si>
  <si>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</si>
  <si>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</si>
  <si>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</si>
  <si>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</si>
  <si>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</si>
  <si>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</si>
  <si>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</si>
  <si>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</si>
  <si>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</si>
  <si>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</si>
  <si>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</si>
  <si>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</si>
  <si>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</si>
  <si>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</si>
  <si>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</si>
  <si>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</si>
  <si>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</si>
  <si>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</si>
  <si>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</si>
  <si>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APONTADOR OU APROPRIADOR COM ENCARGOS COMPLEMENTARES</t>
  </si>
  <si>
    <t>ARMADOR COM ENCARGOS COMPLEMENTARES</t>
  </si>
  <si>
    <t>ARQUITETO DE OBRA JUNIOR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</si>
  <si>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</si>
  <si>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</si>
  <si>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</si>
  <si>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</si>
  <si>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</si>
  <si>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</si>
  <si>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</si>
  <si>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</si>
  <si>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</si>
  <si>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</si>
  <si>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</si>
  <si>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</si>
  <si>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</si>
  <si>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</si>
  <si>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</si>
  <si>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</si>
  <si>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</si>
  <si>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</si>
  <si>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</si>
  <si>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</si>
  <si>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</si>
  <si>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</si>
  <si>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</si>
  <si>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</si>
  <si>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</si>
  <si>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</si>
  <si>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</si>
  <si>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</si>
  <si>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</si>
  <si>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</si>
  <si>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</si>
  <si>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</si>
  <si>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</si>
  <si>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</si>
  <si>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</si>
  <si>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</si>
  <si>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</si>
  <si>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</si>
  <si>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</si>
  <si>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</si>
  <si>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</si>
  <si>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</si>
  <si>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</si>
  <si>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</si>
  <si>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</si>
  <si>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</si>
  <si>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</si>
  <si>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</si>
  <si>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</si>
  <si>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</si>
  <si>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</si>
  <si>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</si>
  <si>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</si>
  <si>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</si>
  <si>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</si>
  <si>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</si>
  <si>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</si>
  <si>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</si>
  <si>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</si>
  <si>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</si>
  <si>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</si>
  <si>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</si>
  <si>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</si>
  <si>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</si>
  <si>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</si>
  <si>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</si>
  <si>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</si>
  <si>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</si>
  <si>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</si>
  <si>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</si>
  <si>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</si>
  <si>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</si>
  <si>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</si>
  <si>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</si>
  <si>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</si>
  <si>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</si>
  <si>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</si>
  <si>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</si>
  <si>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</si>
  <si>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</si>
  <si>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</si>
  <si>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</si>
  <si>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</si>
  <si>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</si>
  <si>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</si>
  <si>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</si>
  <si>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</si>
  <si>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</si>
  <si>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</si>
  <si>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</si>
  <si>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</si>
  <si>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</si>
  <si>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</si>
  <si>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</si>
  <si>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</si>
  <si>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</si>
  <si>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</si>
  <si>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</si>
  <si>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</si>
  <si>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</si>
  <si>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</si>
  <si>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</si>
  <si>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</si>
  <si>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</si>
  <si>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</si>
  <si>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</si>
  <si>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</si>
  <si>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</si>
  <si>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</si>
  <si>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</si>
  <si>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</si>
  <si>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</si>
  <si>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</si>
  <si>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</si>
  <si>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</si>
  <si>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</si>
  <si>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</si>
  <si>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</si>
  <si>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</si>
  <si>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</si>
  <si>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</si>
  <si>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</si>
  <si>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</si>
  <si>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</si>
  <si>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</si>
  <si>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</si>
  <si>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</si>
  <si>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</si>
  <si>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</si>
  <si>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</si>
  <si>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</si>
  <si>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</si>
  <si>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</si>
  <si>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</si>
  <si>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</si>
  <si>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</si>
  <si>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</si>
  <si>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</si>
  <si>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</si>
  <si>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</si>
  <si>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</si>
  <si>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</si>
  <si>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</si>
  <si>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</si>
  <si>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</si>
  <si>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</si>
  <si>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</si>
  <si>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</si>
  <si>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</si>
  <si>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</si>
  <si>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</si>
  <si>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</si>
  <si>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</si>
  <si>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</si>
  <si>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</si>
  <si>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</si>
  <si>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</si>
  <si>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</si>
  <si>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</si>
  <si>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</si>
  <si>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</si>
  <si>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</si>
  <si>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</si>
  <si>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</si>
  <si>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</si>
  <si>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</si>
  <si>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</si>
  <si>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</si>
  <si>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</si>
  <si>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</si>
  <si>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</si>
  <si>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</si>
  <si>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</si>
  <si>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</si>
  <si>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</si>
  <si>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</si>
  <si>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</si>
  <si>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</si>
  <si>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</si>
  <si>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</si>
  <si>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</si>
  <si>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</si>
  <si>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</si>
  <si>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</si>
  <si>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</si>
  <si>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</si>
  <si>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</si>
  <si>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</si>
  <si>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</si>
  <si>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</si>
  <si>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</si>
  <si>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</si>
  <si>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</si>
  <si>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</si>
  <si>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</si>
  <si>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</si>
  <si>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</si>
  <si>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</si>
  <si>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</si>
  <si>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</si>
  <si>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</si>
  <si>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</si>
  <si>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</si>
  <si>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</si>
  <si>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</si>
  <si>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</si>
  <si>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</si>
  <si>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</si>
  <si>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</si>
  <si>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</si>
  <si>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</si>
  <si>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</si>
  <si>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</si>
  <si>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</si>
  <si>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</si>
  <si>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</si>
  <si>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</si>
  <si>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</si>
  <si>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</si>
  <si>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</si>
  <si>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</si>
  <si>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</si>
  <si>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</si>
  <si>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</si>
  <si>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</si>
  <si>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</si>
  <si>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</si>
  <si>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</si>
  <si>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</si>
  <si>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</si>
  <si>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</si>
  <si>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</si>
  <si>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</si>
  <si>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</si>
  <si>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</si>
  <si>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</si>
  <si>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</si>
  <si>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</si>
  <si>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MONTADOR (TUBO AÇO/EQUIPAMENTOS) COM ENCARGOS COMPLEMENTARES</t>
  </si>
  <si>
    <t>MONTADOR DE ELETROELETRÔNICO COM ENCARGOS COMPLEMENTARES</t>
  </si>
  <si>
    <t>MONTADOR DE ESTRUTURA METÁLICA COM ENCARGOS COMPLEMENTARES</t>
  </si>
  <si>
    <t>MONTADOR DE ESTRUTURAS METÁLICAS COM ENCARGOS COMPLEMENTARES</t>
  </si>
  <si>
    <t>MONTADOR DE FÔRMAS DO SISTEMA DE PAREDES DE CONCRETO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</si>
  <si>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</si>
  <si>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</si>
  <si>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</si>
  <si>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</si>
  <si>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</si>
  <si>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</si>
  <si>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</si>
  <si>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</si>
  <si>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</si>
  <si>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</si>
  <si>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</si>
  <si>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</si>
  <si>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</si>
  <si>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</si>
  <si>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</si>
  <si>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</si>
  <si>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</si>
  <si>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</si>
  <si>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</si>
  <si>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</si>
  <si>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</si>
  <si>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</si>
  <si>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</si>
  <si>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</si>
  <si>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</si>
  <si>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</si>
  <si>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</si>
  <si>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</si>
  <si>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</si>
  <si>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</si>
  <si>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</si>
  <si>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</si>
  <si>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</si>
  <si>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</si>
  <si>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</si>
  <si>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</si>
  <si>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</si>
  <si>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</si>
  <si>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</si>
  <si>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</si>
  <si>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</si>
  <si>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</si>
  <si>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</si>
  <si>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</si>
  <si>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</si>
  <si>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</si>
  <si>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</si>
  <si>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</si>
  <si>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</si>
  <si>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</si>
  <si>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</si>
  <si>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</si>
  <si>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</si>
  <si>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</si>
  <si>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</si>
  <si>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</si>
  <si>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</si>
  <si>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</si>
  <si>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</si>
  <si>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</si>
  <si>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</si>
  <si>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</si>
  <si>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</si>
  <si>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</si>
  <si>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</si>
  <si>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</si>
  <si>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</si>
  <si>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</si>
  <si>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</si>
  <si>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</si>
  <si>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</si>
  <si>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</si>
  <si>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</si>
  <si>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</si>
  <si>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</si>
  <si>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</si>
  <si>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</si>
  <si>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</si>
  <si>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</si>
  <si>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</si>
  <si>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</si>
  <si>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</si>
  <si>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</si>
  <si>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</si>
  <si>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</si>
  <si>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</si>
  <si>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</si>
  <si>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</si>
  <si>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</si>
  <si>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</si>
  <si>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</si>
  <si>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</si>
  <si>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</si>
  <si>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</si>
  <si>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</si>
  <si>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</si>
  <si>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</si>
  <si>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</si>
  <si>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</si>
  <si>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</si>
  <si>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</si>
  <si>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</si>
  <si>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</si>
  <si>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</si>
  <si>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</si>
  <si>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</si>
  <si>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</si>
  <si>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</si>
  <si>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</si>
  <si>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</si>
  <si>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</si>
  <si>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</si>
  <si>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</si>
  <si>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</si>
  <si>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</si>
  <si>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</si>
  <si>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</si>
  <si>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</si>
  <si>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</si>
  <si>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</si>
  <si>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</si>
  <si>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</si>
  <si>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</si>
  <si>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</si>
  <si>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</si>
  <si>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</si>
  <si>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</si>
  <si>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</si>
  <si>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</si>
  <si>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</si>
  <si>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</si>
  <si>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</si>
  <si>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</si>
  <si>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</si>
  <si>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</si>
  <si>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</si>
  <si>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</si>
  <si>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</si>
  <si>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</si>
  <si>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</si>
  <si>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</si>
  <si>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</si>
  <si>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</si>
  <si>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</si>
  <si>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</si>
  <si>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</si>
  <si>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</si>
  <si>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</si>
  <si>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</si>
  <si>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</si>
  <si>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</si>
  <si>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</si>
  <si>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</si>
  <si>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</si>
  <si>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</si>
  <si>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</si>
  <si>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</si>
  <si>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</si>
  <si>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</si>
  <si>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</si>
  <si>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</si>
  <si>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</si>
  <si>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</si>
  <si>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</si>
  <si>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</si>
  <si>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</si>
  <si>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</si>
  <si>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</si>
  <si>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</si>
  <si>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</si>
  <si>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</si>
  <si>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</si>
  <si>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</si>
  <si>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</si>
  <si>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</si>
  <si>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</si>
  <si>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</si>
  <si>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</si>
  <si>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</si>
  <si>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</si>
  <si>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</si>
  <si>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</si>
  <si>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</si>
  <si>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</si>
  <si>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</si>
  <si>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</si>
  <si>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</si>
  <si>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</si>
  <si>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</si>
  <si>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</si>
  <si>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</si>
  <si>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</si>
  <si>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</si>
  <si>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</si>
  <si>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</si>
  <si>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</si>
  <si>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</si>
  <si>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</si>
  <si>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</si>
  <si>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</si>
  <si>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</si>
  <si>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</si>
  <si>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</si>
  <si>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</si>
  <si>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</si>
  <si>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</si>
  <si>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</si>
  <si>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</si>
  <si>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</si>
  <si>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</si>
  <si>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</si>
  <si>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</si>
  <si>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</si>
  <si>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</si>
  <si>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</si>
  <si>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</si>
  <si>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</si>
  <si>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</si>
  <si>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</si>
  <si>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</si>
  <si>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</si>
  <si>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</si>
  <si>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</si>
  <si>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</si>
  <si>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</si>
  <si>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</si>
  <si>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</si>
  <si>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</si>
  <si>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</si>
  <si>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</si>
  <si>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</si>
  <si>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</si>
  <si>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</si>
  <si>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</si>
  <si>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</si>
  <si>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</si>
  <si>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</si>
  <si>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</si>
  <si>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</si>
  <si>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</si>
  <si>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</si>
  <si>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</si>
  <si>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</si>
  <si>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</si>
  <si>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</si>
  <si>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</si>
  <si>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</si>
  <si>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</si>
  <si>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</si>
  <si>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</si>
  <si>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</si>
  <si>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</si>
  <si>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</si>
  <si>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</si>
  <si>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</si>
  <si>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</si>
  <si>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</si>
  <si>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</si>
  <si>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</si>
  <si>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</si>
  <si>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</si>
  <si>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</si>
  <si>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</si>
  <si>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</si>
  <si>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</si>
  <si>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</si>
  <si>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</si>
  <si>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</si>
  <si>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</si>
  <si>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</si>
  <si>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</si>
  <si>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</si>
  <si>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</si>
  <si>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</si>
  <si>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</si>
  <si>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</si>
  <si>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</si>
  <si>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</si>
  <si>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</si>
  <si>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</si>
  <si>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</si>
  <si>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</si>
  <si>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</si>
  <si>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</si>
  <si>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</si>
  <si>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</si>
  <si>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</si>
  <si>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</si>
  <si>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</si>
  <si>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</si>
  <si>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</si>
  <si>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</si>
  <si>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</si>
  <si>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</si>
  <si>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</si>
  <si>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</si>
  <si>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</si>
  <si>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</si>
  <si>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</si>
  <si>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</si>
  <si>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</si>
  <si>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</si>
  <si>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</si>
  <si>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</si>
  <si>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</si>
  <si>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</si>
  <si>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</si>
  <si>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</si>
  <si>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</si>
  <si>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</si>
  <si>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</si>
  <si>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</si>
  <si>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</si>
  <si>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</si>
  <si>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</si>
  <si>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</si>
  <si>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</si>
  <si>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</si>
  <si>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</si>
  <si>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</si>
  <si>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</si>
  <si>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</si>
  <si>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</si>
  <si>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</si>
  <si>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</si>
  <si>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</si>
  <si>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</si>
  <si>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</si>
  <si>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</si>
  <si>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</si>
  <si>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</si>
  <si>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</si>
  <si>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</si>
  <si>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</si>
  <si>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</si>
  <si>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</si>
  <si>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</si>
  <si>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</si>
  <si>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</si>
  <si>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</si>
  <si>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</si>
  <si>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</si>
  <si>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</si>
  <si>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</si>
  <si>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</si>
  <si>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</si>
  <si>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</si>
  <si>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</si>
  <si>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</si>
  <si>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</si>
  <si>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</si>
  <si>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</si>
  <si>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</si>
  <si>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</si>
  <si>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</si>
  <si>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</si>
  <si>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</si>
  <si>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</si>
  <si>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</si>
  <si>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</si>
  <si>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</si>
  <si>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</si>
  <si>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</si>
  <si>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</si>
  <si>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</si>
  <si>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</si>
  <si>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</si>
  <si>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</si>
  <si>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</si>
  <si>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</si>
  <si>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</si>
  <si>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</si>
  <si>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</si>
  <si>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</si>
  <si>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</si>
  <si>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</si>
  <si>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</si>
  <si>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</si>
  <si>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</si>
  <si>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</si>
  <si>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</si>
  <si>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</si>
  <si>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</si>
  <si>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</si>
  <si>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</si>
  <si>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</si>
  <si>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</si>
  <si>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</si>
  <si>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</si>
  <si>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</si>
  <si>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</si>
  <si>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</si>
  <si>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</si>
  <si>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</si>
  <si>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</si>
  <si>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</si>
  <si>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</si>
  <si>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</si>
  <si>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</si>
  <si>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</si>
  <si>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</si>
  <si>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</si>
  <si>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</si>
  <si>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</si>
  <si>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</si>
  <si>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</si>
  <si>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</si>
  <si>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</si>
  <si>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</si>
  <si>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</si>
  <si>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</si>
  <si>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</si>
  <si>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</si>
  <si>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</si>
  <si>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</si>
  <si>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</si>
  <si>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</si>
  <si>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</si>
  <si>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</si>
  <si>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</si>
  <si>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</si>
  <si>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</si>
  <si>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</si>
  <si>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</si>
  <si>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</si>
  <si>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</si>
  <si>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</si>
  <si>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</si>
  <si>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</si>
  <si>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</si>
  <si>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</si>
  <si>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</si>
  <si>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</si>
  <si>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</si>
  <si>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</si>
  <si>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</si>
  <si>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</si>
  <si>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</si>
  <si>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</si>
  <si>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</si>
  <si>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</si>
  <si>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</si>
  <si>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</si>
  <si>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</si>
  <si>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</si>
  <si>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</si>
  <si>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</si>
  <si>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</si>
  <si>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</si>
  <si>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</si>
  <si>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</si>
  <si>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</si>
  <si>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</si>
  <si>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</si>
  <si>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</si>
  <si>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</si>
  <si>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</si>
  <si>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</si>
  <si>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</si>
  <si>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</si>
  <si>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</si>
  <si>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</si>
  <si>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</si>
  <si>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</si>
  <si>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</si>
  <si>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</si>
  <si>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</si>
  <si>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</si>
  <si>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</si>
  <si>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</si>
  <si>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</si>
  <si>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</si>
  <si>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</si>
  <si>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</si>
  <si>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</si>
  <si>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</si>
  <si>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</si>
  <si>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</si>
  <si>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</si>
  <si>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</si>
  <si>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</si>
  <si>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</si>
  <si>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</si>
  <si>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</si>
  <si>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</si>
  <si>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</si>
  <si>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</si>
  <si>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</si>
  <si>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</si>
  <si>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</si>
  <si>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</si>
  <si>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</si>
  <si>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</si>
  <si>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</si>
  <si>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</si>
  <si>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</si>
  <si>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</si>
  <si>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</si>
  <si>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</si>
  <si>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</si>
  <si>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</si>
  <si>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</si>
  <si>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</si>
  <si>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</si>
  <si>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</si>
  <si>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</si>
  <si>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</si>
  <si>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</si>
  <si>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</si>
  <si>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</si>
  <si>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</si>
  <si>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</si>
  <si>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</si>
  <si>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</si>
  <si>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</si>
  <si>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</si>
  <si>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</si>
  <si>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</si>
  <si>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</si>
  <si>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</si>
  <si>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</si>
  <si>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</si>
  <si>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</si>
  <si>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</si>
  <si>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</si>
  <si>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</si>
  <si>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</si>
  <si>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</si>
  <si>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</si>
  <si>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</si>
  <si>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</si>
  <si>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</si>
  <si>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</si>
  <si>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</si>
  <si>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</si>
  <si>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</si>
  <si>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</si>
  <si>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</si>
  <si>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</si>
  <si>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</si>
  <si>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</si>
  <si>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</si>
  <si>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</si>
  <si>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</si>
  <si>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</si>
  <si>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</si>
  <si>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</si>
  <si>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</si>
  <si>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</si>
  <si>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</si>
  <si>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</si>
  <si>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</si>
  <si>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</si>
  <si>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</si>
  <si>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</si>
  <si>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</si>
  <si>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</si>
  <si>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</si>
  <si>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</si>
  <si>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</si>
  <si>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</si>
  <si>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</si>
  <si>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</si>
  <si>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</si>
  <si>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</si>
  <si>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</si>
  <si>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</si>
  <si>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</si>
  <si>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</si>
  <si>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</si>
  <si>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</si>
  <si>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</si>
  <si>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</si>
  <si>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</si>
  <si>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</si>
  <si>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</si>
  <si>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</si>
  <si>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</si>
  <si>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</si>
  <si>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</si>
  <si>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</si>
  <si>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</si>
  <si>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</si>
  <si>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</si>
  <si>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</si>
  <si>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</si>
  <si>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</si>
  <si>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</si>
  <si>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</si>
  <si>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</si>
  <si>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</si>
  <si>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</si>
  <si>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</si>
  <si>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</si>
  <si>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</si>
  <si>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</si>
  <si>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</si>
  <si>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</si>
  <si>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</si>
  <si>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</si>
  <si>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</si>
  <si>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</si>
  <si>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</si>
  <si>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</si>
  <si>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</si>
  <si>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</si>
  <si>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</si>
  <si>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</si>
  <si>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</si>
  <si>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</si>
  <si>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</si>
  <si>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</si>
  <si>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</si>
  <si>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</si>
  <si>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</si>
  <si>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</si>
  <si>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</si>
  <si>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</si>
  <si>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</si>
  <si>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</si>
  <si>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</si>
  <si>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</si>
  <si>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</si>
  <si>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</si>
  <si>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</si>
  <si>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</si>
  <si>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</si>
  <si>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</si>
  <si>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</si>
  <si>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</si>
  <si>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</si>
  <si>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</si>
  <si>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</si>
  <si>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</si>
  <si>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</si>
  <si>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</si>
  <si>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</si>
  <si>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</si>
  <si>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</si>
  <si>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</si>
  <si>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</si>
  <si>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</si>
  <si>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</si>
  <si>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</si>
  <si>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</si>
  <si>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</si>
  <si>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</si>
  <si>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</si>
  <si>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</si>
  <si>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</si>
  <si>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</si>
  <si>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</si>
  <si>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</si>
  <si>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</si>
  <si>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</si>
  <si>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</si>
  <si>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</si>
  <si>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</si>
  <si>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</si>
  <si>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</si>
  <si>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</si>
  <si>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</si>
  <si>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</si>
  <si>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</si>
  <si>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</si>
  <si>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</si>
  <si>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</si>
  <si>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</si>
  <si>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</si>
  <si>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</si>
  <si>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</si>
  <si>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</si>
  <si>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</si>
  <si>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</si>
  <si>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</si>
  <si>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</si>
  <si>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</si>
  <si>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</si>
  <si>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</si>
  <si>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</si>
  <si>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</si>
  <si>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</si>
  <si>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</si>
  <si>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</si>
  <si>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</si>
  <si>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</si>
  <si>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</si>
  <si>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</si>
  <si>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</si>
  <si>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</si>
  <si>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</si>
  <si>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</si>
  <si>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</si>
  <si>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</si>
  <si>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</si>
  <si>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</si>
  <si>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</si>
  <si>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</si>
  <si>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</si>
  <si>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</si>
  <si>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</si>
  <si>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</si>
  <si>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</si>
  <si>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</si>
  <si>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</si>
  <si>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</si>
  <si>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</si>
  <si>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</si>
  <si>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</si>
  <si>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</si>
  <si>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</si>
  <si>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</si>
  <si>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</si>
  <si>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</si>
  <si>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</si>
  <si>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</si>
  <si>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</si>
  <si>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</si>
  <si>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</si>
  <si>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</si>
  <si>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</si>
  <si>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</si>
  <si>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</si>
  <si>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</si>
  <si>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</si>
  <si>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</si>
  <si>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</si>
  <si>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</si>
  <si>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</si>
  <si>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</si>
  <si>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</si>
  <si>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</si>
  <si>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</si>
  <si>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</si>
  <si>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</si>
  <si>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</si>
  <si>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</si>
  <si>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</si>
  <si>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</si>
  <si>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</si>
  <si>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</si>
  <si>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</si>
  <si>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</si>
  <si>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</si>
  <si>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</si>
  <si>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</si>
  <si>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</si>
  <si>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</si>
  <si>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</si>
  <si>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</si>
  <si>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</si>
  <si>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</si>
  <si>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</si>
  <si>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</si>
  <si>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</si>
  <si>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</si>
  <si>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</si>
  <si>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</si>
  <si>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</si>
  <si>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</si>
  <si>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</si>
  <si>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</si>
  <si>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</si>
  <si>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</si>
  <si>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</si>
  <si>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</si>
  <si>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</si>
  <si>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</si>
  <si>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</si>
  <si>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</si>
  <si>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</si>
  <si>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</si>
  <si>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</si>
  <si>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</si>
  <si>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</si>
  <si>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</si>
  <si>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</si>
  <si>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</si>
  <si>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</si>
  <si>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</si>
  <si>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</si>
  <si>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</si>
  <si>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</si>
  <si>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</si>
  <si>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</si>
  <si>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</si>
  <si>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</si>
  <si>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</si>
  <si>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</si>
  <si>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</si>
  <si>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</si>
  <si>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</si>
  <si>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</si>
  <si>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</si>
  <si>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</si>
  <si>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</si>
  <si>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</si>
  <si>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</si>
  <si>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</si>
  <si>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</si>
  <si>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</si>
  <si>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</si>
  <si>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</si>
  <si>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</si>
  <si>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</si>
  <si>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</si>
  <si>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</si>
  <si>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</si>
  <si>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</si>
  <si>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</si>
  <si>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</si>
  <si>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</si>
  <si>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</si>
  <si>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</si>
  <si>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</si>
  <si>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</si>
  <si>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</si>
  <si>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</si>
  <si>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</si>
  <si>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</si>
  <si>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</si>
  <si>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</si>
  <si>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</si>
  <si>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</si>
  <si>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</si>
  <si>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</si>
  <si>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</si>
  <si>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</si>
  <si>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</si>
  <si>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</si>
  <si>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</si>
  <si>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</si>
  <si>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</si>
  <si>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</si>
  <si>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</si>
  <si>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</si>
  <si>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</si>
  <si>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</si>
  <si>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</si>
  <si>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</si>
  <si>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</si>
  <si>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</si>
  <si>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</si>
  <si>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</si>
  <si>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</si>
  <si>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</si>
  <si>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</si>
  <si>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</si>
  <si>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</si>
  <si>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</si>
  <si>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</si>
  <si>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</si>
  <si>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</si>
  <si>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</si>
  <si>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</si>
  <si>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</si>
  <si>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</si>
  <si>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</si>
  <si>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</si>
  <si>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</si>
  <si>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</si>
  <si>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</si>
  <si>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</si>
  <si>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</si>
  <si>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</si>
  <si>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</si>
  <si>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</si>
  <si>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</si>
  <si>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</si>
  <si>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</si>
  <si>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</si>
  <si>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</si>
  <si>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</si>
  <si>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</si>
  <si>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</si>
  <si>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</si>
  <si>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</si>
  <si>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</si>
  <si>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</si>
  <si>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</si>
  <si>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</si>
  <si>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</si>
  <si>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</si>
  <si>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</si>
  <si>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</si>
  <si>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</si>
  <si>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</si>
  <si>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</si>
  <si>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</si>
  <si>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</si>
  <si>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</si>
  <si>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</si>
  <si>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</si>
  <si>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</si>
  <si>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</si>
  <si>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</si>
  <si>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</si>
  <si>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</si>
  <si>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</si>
  <si>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</si>
  <si>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</si>
  <si>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</si>
  <si>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</si>
  <si>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</si>
  <si>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</si>
  <si>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</si>
  <si>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</si>
  <si>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</si>
  <si>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</si>
  <si>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</si>
  <si>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</si>
  <si>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</si>
  <si>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</si>
  <si>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</si>
  <si>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</si>
  <si>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</si>
  <si>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</si>
  <si>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</si>
  <si>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</si>
  <si>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</si>
  <si>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</si>
  <si>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</si>
  <si>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</si>
  <si>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</si>
  <si>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</si>
  <si>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</si>
  <si>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</si>
  <si>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</si>
  <si>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</si>
  <si>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</si>
  <si>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</si>
  <si>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</si>
  <si>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</si>
  <si>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</si>
  <si>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</si>
  <si>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</si>
  <si>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</si>
  <si>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</si>
  <si>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</si>
  <si>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</si>
  <si>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</si>
  <si>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</si>
  <si>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</si>
  <si>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</si>
  <si>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</si>
  <si>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</si>
  <si>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</si>
  <si>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</si>
  <si>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</si>
  <si>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</si>
  <si>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</si>
  <si>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</si>
  <si>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</si>
  <si>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</si>
  <si>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</si>
  <si>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</si>
  <si>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</si>
  <si>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</si>
  <si>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</si>
  <si>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</si>
  <si>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</si>
  <si>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</si>
  <si>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</si>
  <si>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</si>
  <si>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</si>
  <si>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</si>
  <si>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</si>
  <si>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</si>
  <si>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</si>
  <si>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</si>
  <si>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</si>
  <si>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</si>
  <si>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</si>
  <si>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</si>
  <si>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</si>
  <si>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</si>
  <si>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</si>
  <si>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</si>
  <si>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</si>
  <si>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</si>
  <si>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</si>
  <si>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</si>
  <si>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</si>
  <si>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</si>
  <si>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</si>
  <si>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</si>
  <si>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</si>
  <si>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</si>
  <si>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</si>
  <si>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</si>
  <si>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</si>
  <si>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</si>
  <si>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</si>
  <si>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</si>
  <si>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</si>
  <si>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</si>
  <si>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</si>
  <si>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</si>
  <si>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</si>
  <si>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</si>
  <si>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</si>
  <si>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</si>
  <si>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</si>
  <si>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</si>
  <si>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</si>
  <si>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</si>
  <si>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</si>
  <si>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</si>
  <si>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</si>
  <si>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</si>
  <si>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</si>
  <si>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</si>
  <si>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</si>
  <si>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</si>
  <si>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</si>
  <si>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</si>
  <si>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</si>
  <si>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</si>
  <si>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</si>
  <si>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</si>
  <si>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</si>
  <si>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</si>
  <si>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</si>
  <si>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</si>
  <si>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</si>
  <si>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</si>
  <si>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</si>
  <si>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</si>
  <si>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</si>
  <si>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</si>
  <si>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</si>
  <si>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</si>
  <si>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</si>
  <si>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</si>
  <si>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</si>
  <si>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</si>
  <si>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</si>
  <si>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</si>
  <si>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</si>
  <si>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</si>
  <si>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</si>
  <si>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</si>
  <si>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</si>
  <si>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</si>
  <si>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</si>
  <si>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</si>
  <si>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</si>
  <si>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</si>
  <si>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</si>
  <si>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</si>
  <si>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</si>
  <si>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</si>
  <si>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</si>
  <si>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</si>
  <si>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</si>
  <si>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</si>
  <si>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</si>
  <si>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</si>
  <si>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</si>
  <si>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</si>
  <si>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</si>
  <si>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</si>
  <si>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</si>
  <si>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</si>
  <si>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</si>
  <si>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</si>
  <si>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</si>
  <si>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</si>
  <si>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</si>
  <si>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</si>
  <si>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</si>
  <si>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</si>
  <si>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</si>
  <si>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</si>
  <si>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</si>
  <si>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</si>
  <si>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</si>
  <si>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</si>
  <si>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</si>
  <si>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</si>
  <si>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</si>
  <si>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</si>
  <si>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</si>
  <si>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</si>
  <si>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</si>
  <si>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</si>
  <si>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</si>
  <si>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</si>
  <si>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</si>
  <si>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</si>
  <si>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</si>
  <si>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</si>
  <si>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</si>
  <si>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</si>
  <si>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</si>
  <si>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</si>
  <si>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</si>
  <si>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</si>
  <si>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</si>
  <si>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</si>
  <si>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</si>
  <si>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</si>
  <si>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</si>
  <si>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</si>
  <si>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</si>
  <si>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</si>
  <si>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</si>
  <si>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</si>
  <si>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</si>
  <si>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</si>
  <si>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</si>
  <si>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</si>
  <si>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</si>
  <si>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</si>
  <si>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</si>
  <si>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</si>
  <si>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</si>
  <si>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</si>
  <si>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</si>
  <si>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</si>
  <si>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</si>
  <si>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</si>
  <si>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</si>
  <si>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</si>
  <si>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</si>
  <si>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</si>
  <si>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</si>
  <si>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</si>
  <si>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</si>
  <si>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</si>
  <si>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</si>
  <si>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</si>
  <si>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</si>
  <si>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</si>
  <si>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</si>
  <si>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</si>
  <si>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</si>
  <si>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</si>
  <si>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</si>
  <si>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</si>
  <si>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</si>
  <si>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</si>
  <si>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</si>
  <si>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</si>
  <si>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</si>
  <si>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</si>
  <si>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</si>
  <si>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</si>
  <si>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</si>
  <si>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</si>
  <si>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</si>
  <si>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</si>
  <si>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</si>
  <si>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</si>
  <si>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</si>
  <si>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</si>
  <si>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</si>
  <si>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</si>
  <si>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</si>
  <si>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</si>
  <si>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</si>
  <si>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</si>
  <si>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</si>
  <si>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</si>
  <si>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</si>
  <si>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</si>
  <si>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</si>
  <si>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</si>
  <si>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</si>
  <si>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</si>
  <si>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</si>
  <si>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</si>
  <si>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</si>
  <si>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</si>
  <si>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</si>
  <si>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</si>
  <si>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</si>
  <si>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</si>
  <si>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</si>
  <si>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</si>
  <si>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</si>
  <si>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</si>
  <si>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</si>
  <si>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</si>
  <si>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</si>
  <si>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</si>
  <si>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</si>
  <si>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</si>
  <si>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</si>
  <si>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</si>
  <si>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</si>
  <si>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</si>
  <si>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</si>
  <si>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</si>
  <si>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</si>
  <si>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</si>
  <si>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</si>
  <si>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</si>
  <si>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</si>
  <si>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</si>
  <si>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</si>
  <si>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</si>
  <si>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</si>
  <si>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</si>
  <si>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</si>
  <si>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</si>
  <si>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</si>
  <si>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</si>
  <si>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</si>
  <si>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</si>
  <si>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</si>
  <si>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</si>
  <si>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</si>
  <si>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</si>
  <si>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</si>
  <si>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</si>
  <si>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</si>
  <si>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</si>
  <si>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</si>
  <si>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</si>
  <si>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</si>
  <si>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</si>
  <si>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</si>
  <si>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</si>
  <si>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</si>
  <si>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</si>
  <si>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</si>
  <si>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</si>
  <si>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</si>
  <si>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</si>
  <si>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</si>
  <si>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</si>
  <si>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</si>
  <si>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</si>
  <si>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</si>
  <si>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</si>
  <si>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</si>
  <si>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</si>
  <si>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</si>
  <si>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</si>
  <si>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</si>
  <si>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</si>
  <si>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</si>
  <si>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</si>
  <si>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</si>
  <si>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</si>
  <si>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</si>
  <si>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</si>
  <si>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</si>
  <si>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</si>
  <si>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</si>
  <si>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</si>
  <si>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</si>
  <si>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</si>
  <si>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</si>
  <si>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</si>
  <si>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</si>
  <si>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</si>
  <si>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</si>
  <si>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</si>
  <si>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</si>
  <si>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</si>
  <si>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</si>
  <si>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</si>
  <si>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</si>
  <si>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</si>
  <si>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</si>
  <si>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</si>
  <si>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</si>
  <si>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</si>
  <si>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</si>
  <si>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</si>
  <si>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</si>
  <si>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</si>
  <si>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</si>
  <si>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</si>
  <si>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</si>
  <si>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</si>
  <si>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</si>
  <si>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</si>
  <si>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</si>
  <si>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</si>
  <si>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</si>
  <si>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</si>
  <si>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</si>
  <si>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</si>
  <si>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</si>
  <si>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</si>
  <si>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</si>
  <si>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</si>
  <si>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</si>
  <si>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</si>
  <si>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</si>
  <si>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</si>
  <si>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</si>
  <si>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</si>
  <si>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</si>
  <si>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</si>
  <si>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</si>
  <si>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</si>
  <si>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</si>
  <si>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</si>
  <si>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</si>
  <si>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</si>
  <si>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</si>
  <si>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</si>
  <si>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</si>
  <si>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</si>
  <si>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</si>
  <si>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</si>
  <si>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</si>
  <si>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</si>
  <si>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</si>
  <si>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</si>
  <si>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</si>
  <si>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</si>
  <si>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</si>
  <si>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</si>
  <si>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</si>
  <si>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</si>
  <si>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</si>
  <si>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</si>
  <si>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</si>
  <si>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</si>
  <si>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</si>
  <si>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</si>
  <si>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</si>
  <si>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</si>
  <si>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</si>
  <si>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</si>
  <si>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</si>
  <si>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</si>
  <si>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</si>
  <si>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</si>
  <si>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</si>
  <si>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</si>
  <si>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</si>
  <si>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</si>
  <si>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</si>
  <si>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</si>
  <si>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</si>
  <si>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</si>
  <si>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</si>
  <si>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</si>
  <si>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</si>
  <si>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</si>
  <si>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</si>
  <si>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</si>
  <si>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</si>
  <si>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</si>
  <si>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</si>
  <si>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</si>
  <si>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</si>
  <si>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</si>
  <si>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</si>
  <si>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</si>
  <si>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</si>
  <si>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</si>
  <si>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</si>
  <si>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</si>
  <si>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</si>
  <si>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</si>
  <si>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</si>
  <si>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</si>
  <si>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</si>
  <si>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</si>
  <si>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</si>
  <si>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</si>
  <si>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</si>
  <si>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</si>
  <si>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</si>
  <si>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</si>
  <si>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</si>
  <si>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</si>
  <si>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</si>
  <si>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</si>
  <si>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</si>
  <si>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</si>
  <si>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</si>
  <si>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</si>
  <si>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</si>
  <si>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</si>
  <si>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</si>
  <si>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</si>
  <si>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</si>
  <si>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</si>
  <si>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</si>
  <si>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</si>
  <si>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</si>
  <si>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</si>
  <si>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</si>
  <si>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</si>
  <si>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</si>
  <si>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</si>
  <si>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</si>
  <si>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</si>
  <si>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</si>
  <si>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</si>
  <si>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</si>
  <si>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</si>
  <si>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</si>
  <si>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</si>
  <si>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</si>
  <si>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</si>
  <si>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</si>
  <si>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</si>
  <si>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</si>
  <si>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</si>
  <si>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</si>
  <si>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</si>
  <si>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</si>
  <si>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</si>
  <si>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</si>
  <si>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</si>
  <si>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</si>
  <si>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</si>
  <si>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</si>
  <si>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</si>
  <si>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</si>
  <si>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</si>
  <si>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</si>
  <si>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</si>
  <si>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</si>
  <si>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</si>
  <si>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</si>
  <si>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</si>
  <si>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</si>
  <si>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</si>
  <si>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</si>
  <si>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</si>
  <si>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</si>
  <si>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</si>
  <si>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</si>
  <si>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</si>
  <si>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</si>
  <si>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</si>
  <si>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</si>
  <si>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</si>
  <si>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</si>
  <si>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</si>
  <si>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</si>
  <si>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</si>
  <si>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</si>
  <si>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</si>
  <si>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</si>
  <si>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</si>
  <si>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</si>
  <si>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</si>
  <si>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</si>
  <si>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</si>
  <si>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</si>
  <si>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</si>
  <si>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</si>
  <si>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</si>
  <si>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</si>
  <si>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</si>
  <si>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</si>
  <si>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</si>
  <si>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</si>
  <si>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</si>
  <si>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</si>
  <si>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</si>
  <si>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</si>
  <si>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</si>
  <si>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</si>
  <si>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</si>
  <si>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</si>
  <si>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</si>
  <si>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</si>
  <si>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</si>
  <si>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</si>
  <si>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</si>
  <si>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</si>
  <si>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</si>
  <si>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</si>
  <si>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</si>
  <si>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</si>
  <si>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</si>
  <si>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</si>
  <si>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</si>
  <si>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</si>
  <si>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</si>
  <si>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</si>
  <si>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</si>
  <si>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</si>
  <si>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</si>
  <si>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</si>
  <si>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</si>
  <si>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</si>
  <si>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</si>
  <si>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</si>
  <si>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</si>
  <si>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</si>
  <si>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</si>
  <si>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</si>
  <si>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</si>
  <si>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</si>
  <si>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</si>
  <si>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</si>
  <si>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</si>
  <si>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</si>
  <si>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</si>
  <si>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</si>
  <si>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</si>
  <si>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</si>
  <si>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</si>
  <si>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</si>
  <si>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</si>
  <si>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</si>
  <si>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</si>
  <si>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</si>
  <si>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</si>
  <si>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</si>
  <si>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</si>
  <si>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</si>
  <si>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</si>
  <si>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</si>
  <si>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</si>
  <si>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</si>
  <si>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</si>
  <si>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</si>
  <si>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</si>
  <si>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</si>
  <si>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</si>
  <si>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</si>
  <si>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</si>
  <si>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</si>
  <si>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</si>
  <si>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</si>
  <si>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</si>
  <si>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</si>
  <si>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</si>
  <si>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</si>
  <si>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</si>
  <si>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</si>
  <si>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</si>
  <si>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</si>
  <si>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</si>
  <si>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</si>
  <si>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</si>
  <si>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</si>
  <si>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</si>
  <si>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</si>
  <si>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</si>
  <si>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</si>
  <si>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</si>
  <si>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</si>
  <si>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</si>
  <si>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</si>
  <si>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</si>
  <si>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</si>
  <si>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</si>
  <si>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</si>
  <si>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</si>
  <si>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</si>
  <si>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</si>
  <si>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</si>
  <si>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</si>
  <si>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</si>
  <si>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</si>
  <si>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</si>
  <si>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</si>
  <si>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</si>
  <si>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</si>
  <si>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</si>
  <si>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</si>
  <si>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</si>
  <si>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</si>
  <si>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</si>
  <si>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</si>
  <si>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</si>
  <si>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</si>
  <si>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</si>
  <si>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</si>
  <si>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</si>
  <si>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</si>
  <si>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</si>
  <si>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</si>
  <si>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</si>
  <si>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</si>
  <si>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</si>
  <si>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</si>
  <si>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</si>
  <si>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</si>
  <si>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</si>
  <si>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</si>
  <si>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</si>
  <si>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</si>
  <si>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</si>
  <si>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</si>
  <si>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</si>
  <si>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</si>
  <si>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</si>
  <si>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</si>
  <si>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</si>
  <si>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</si>
  <si>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</si>
  <si>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</si>
  <si>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</si>
  <si>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</si>
  <si>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</si>
  <si>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</si>
  <si>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</si>
  <si>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</si>
  <si>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</si>
  <si>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</si>
  <si>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</si>
  <si>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</si>
  <si>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</si>
  <si>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</si>
  <si>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</si>
  <si>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</si>
  <si>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</si>
  <si>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</si>
  <si>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</si>
  <si>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</si>
  <si>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</si>
  <si>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</si>
  <si>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</si>
  <si>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</si>
  <si>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</si>
  <si>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</si>
  <si>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</si>
  <si>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</si>
  <si>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</si>
  <si>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</si>
  <si>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</si>
  <si>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</si>
  <si>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</si>
  <si>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</si>
  <si>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</si>
  <si>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</si>
  <si>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</si>
  <si>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</si>
  <si>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</si>
  <si>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</si>
  <si>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</si>
  <si>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</si>
  <si>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</si>
  <si>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</si>
  <si>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</si>
  <si>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</si>
  <si>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</si>
  <si>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</si>
  <si>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</si>
  <si>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</si>
  <si>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</si>
  <si>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</si>
  <si>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</si>
  <si>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</si>
  <si>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</si>
  <si>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</si>
  <si>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</si>
  <si>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</si>
  <si>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</si>
  <si>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</si>
  <si>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</si>
  <si>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</si>
  <si>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</si>
  <si>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</si>
  <si>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</si>
  <si>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</si>
  <si>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</si>
  <si>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</si>
  <si>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</si>
  <si>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</si>
  <si>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</si>
  <si>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</si>
  <si>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</si>
  <si>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</si>
  <si>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</si>
  <si>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</si>
  <si>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</si>
  <si>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</si>
  <si>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</si>
  <si>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</si>
  <si>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</si>
  <si>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</si>
  <si>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</si>
  <si>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</si>
  <si>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</si>
  <si>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</si>
  <si>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</si>
  <si>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</si>
  <si>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</si>
  <si>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</si>
  <si>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</si>
  <si>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</si>
  <si>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</si>
  <si>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</si>
  <si>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</si>
  <si>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</si>
  <si>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</si>
  <si>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</si>
  <si>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</si>
  <si>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</si>
  <si>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</si>
  <si>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</si>
  <si>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</si>
  <si>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</si>
  <si>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</si>
  <si>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</si>
  <si>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</si>
  <si>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</si>
  <si>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</si>
  <si>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</si>
  <si>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</si>
  <si>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</si>
  <si>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</si>
  <si>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</si>
  <si>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</si>
  <si>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</si>
  <si>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</si>
  <si>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</si>
  <si>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</si>
  <si>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</si>
  <si>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</si>
  <si>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</si>
  <si>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</si>
  <si>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</si>
  <si>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</si>
  <si>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</si>
  <si>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</si>
  <si>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</si>
  <si>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</si>
  <si>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</si>
  <si>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</si>
  <si>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</si>
  <si>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</si>
  <si>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</si>
  <si>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</si>
  <si>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</si>
  <si>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</si>
  <si>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</si>
  <si>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</si>
  <si>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</si>
  <si>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</si>
  <si>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</si>
  <si>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</si>
  <si>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</si>
  <si>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</si>
  <si>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</si>
  <si>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</si>
  <si>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</si>
  <si>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</si>
  <si>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</si>
  <si>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</si>
  <si>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</si>
  <si>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</si>
  <si>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</si>
  <si>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</si>
  <si>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</si>
  <si>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</si>
  <si>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</si>
  <si>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</si>
  <si>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</si>
  <si>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</si>
  <si>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</si>
  <si>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</si>
  <si>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</si>
  <si>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</si>
  <si>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</si>
  <si>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</si>
  <si>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</si>
  <si>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</si>
  <si>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</si>
  <si>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</si>
  <si>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</si>
  <si>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</si>
  <si>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</si>
  <si>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</si>
  <si>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</si>
  <si>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</si>
  <si>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</si>
  <si>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</si>
  <si>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</si>
  <si>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</si>
  <si>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</si>
  <si>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</si>
  <si>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</si>
  <si>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</si>
  <si>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</si>
  <si>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</si>
  <si>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</si>
  <si>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</si>
  <si>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</si>
  <si>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</si>
  <si>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</si>
  <si>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</si>
  <si>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</si>
  <si>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</si>
  <si>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</si>
  <si>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</si>
  <si>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</si>
  <si>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</si>
  <si>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</si>
  <si>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</si>
  <si>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</si>
  <si>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</si>
  <si>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</si>
  <si>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</si>
  <si>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</si>
  <si>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</si>
  <si>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</si>
  <si>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</si>
  <si>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</si>
  <si>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</si>
  <si>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</si>
  <si>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</si>
  <si>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</si>
  <si>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</si>
  <si>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</si>
  <si>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</si>
  <si>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</si>
  <si>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</si>
  <si>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</si>
  <si>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</si>
  <si>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</si>
  <si>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</si>
  <si>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</si>
  <si>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</si>
  <si>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</si>
  <si>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</si>
  <si>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</si>
  <si>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</si>
  <si>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</si>
  <si>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</si>
  <si>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</si>
  <si>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</si>
  <si>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</si>
  <si>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</si>
  <si>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</si>
  <si>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</si>
  <si>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</si>
  <si>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</si>
  <si>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</si>
  <si>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</si>
  <si>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</si>
  <si>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</si>
  <si>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</si>
  <si>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</si>
  <si>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</si>
  <si>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</si>
  <si>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</si>
  <si>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</si>
  <si>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</si>
  <si>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</si>
  <si>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</si>
  <si>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</si>
  <si>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</si>
  <si>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</si>
  <si>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</si>
  <si>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</si>
  <si>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</si>
  <si>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</si>
  <si>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</si>
  <si>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</si>
  <si>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</si>
  <si>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</si>
  <si>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</si>
  <si>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</si>
  <si>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</si>
  <si>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</si>
  <si>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</si>
  <si>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</si>
  <si>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</si>
  <si>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</si>
  <si>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</si>
  <si>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</si>
  <si>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</si>
  <si>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</si>
  <si>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</si>
  <si>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</si>
  <si>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</si>
  <si>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</si>
  <si>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</si>
  <si>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</si>
  <si>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</si>
  <si>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</si>
  <si>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</si>
  <si>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</si>
  <si>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</si>
  <si>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</si>
  <si>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</si>
  <si>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</si>
  <si>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</si>
  <si>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</si>
  <si>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</si>
  <si>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</si>
  <si>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</si>
  <si>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</si>
  <si>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</si>
  <si>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</si>
  <si>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</si>
  <si>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</si>
  <si>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</si>
  <si>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</si>
  <si>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</si>
  <si>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</si>
  <si>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</si>
  <si>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</si>
  <si>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</si>
  <si>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</si>
  <si>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</si>
  <si>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</si>
  <si>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</si>
  <si>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</si>
  <si>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</si>
  <si>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</si>
  <si>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</si>
  <si>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</si>
  <si>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</si>
  <si>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</si>
  <si>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</si>
  <si>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</si>
  <si>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</si>
  <si>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</si>
  <si>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</si>
  <si>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</si>
  <si>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</si>
  <si>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</si>
  <si>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</si>
  <si>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</si>
  <si>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</si>
  <si>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</si>
  <si>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</si>
  <si>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</si>
  <si>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</si>
  <si>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</si>
  <si>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</si>
  <si>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</si>
  <si>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</si>
  <si>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</si>
  <si>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</si>
  <si>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</si>
  <si>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</si>
  <si>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</si>
  <si>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</si>
  <si>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</si>
  <si>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</si>
  <si>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</si>
  <si>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</si>
  <si>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</si>
  <si>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</si>
  <si>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</si>
  <si>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</si>
  <si>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</si>
  <si>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</si>
  <si>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</si>
  <si>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</si>
  <si>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</si>
  <si>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</si>
  <si>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</si>
  <si>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</si>
  <si>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</si>
  <si>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</si>
  <si>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</si>
  <si>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</si>
  <si>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</si>
  <si>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</si>
  <si>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</si>
  <si>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</si>
  <si>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</si>
  <si>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</si>
  <si>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</si>
  <si>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</si>
  <si>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</si>
  <si>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</si>
  <si>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</si>
  <si>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</si>
  <si>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</si>
  <si>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</si>
  <si>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</si>
  <si>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</si>
  <si>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</si>
  <si>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</si>
  <si>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</si>
  <si>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</si>
  <si>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</si>
  <si>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</si>
  <si>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</si>
  <si>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</si>
  <si>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</si>
  <si>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</si>
  <si>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</si>
  <si>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</si>
  <si>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</si>
  <si>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</si>
  <si>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</si>
  <si>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</si>
  <si>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</si>
  <si>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</si>
  <si>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</si>
  <si>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</si>
  <si>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</si>
  <si>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</si>
  <si>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</si>
  <si>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</si>
  <si>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</si>
  <si>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</si>
  <si>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</si>
  <si>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</si>
  <si>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</si>
  <si>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</si>
  <si>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</si>
  <si>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</si>
  <si>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</si>
  <si>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</si>
  <si>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</si>
  <si>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</si>
  <si>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</si>
  <si>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</si>
  <si>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</si>
  <si>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</si>
  <si>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</si>
  <si>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</si>
  <si>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</si>
  <si>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</si>
  <si>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</si>
  <si>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</si>
  <si>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</si>
  <si>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</si>
  <si>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</si>
  <si>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</si>
  <si>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</si>
  <si>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</si>
  <si>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</si>
  <si>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</si>
  <si>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</si>
  <si>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</si>
  <si>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</si>
  <si>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</si>
  <si>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</si>
  <si>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</si>
  <si>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</si>
  <si>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</si>
  <si>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</si>
  <si>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</si>
  <si>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</si>
  <si>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</si>
  <si>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</si>
  <si>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</si>
  <si>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</si>
  <si>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</si>
  <si>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</si>
  <si>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</si>
  <si>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</si>
  <si>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</si>
  <si>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</si>
  <si>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</si>
  <si>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</si>
  <si>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</si>
  <si>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</si>
  <si>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</si>
  <si>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</si>
  <si>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</si>
  <si>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</si>
  <si>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</si>
  <si>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</si>
  <si>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</si>
  <si>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</si>
  <si>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</si>
  <si>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</si>
  <si>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</si>
  <si>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</si>
  <si>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</si>
  <si>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</si>
  <si>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</si>
  <si>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</si>
  <si>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</si>
  <si>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</si>
  <si>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</si>
  <si>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</si>
  <si>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</si>
  <si>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</si>
  <si>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</si>
  <si>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</si>
  <si>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TRANSPORTE HORIZONTAL COM CARRINHO DE MÃO, DE SACOS DE 20 KG (UNIDADE: KGXKM). AF_07/2019</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</si>
  <si>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</si>
  <si>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</si>
  <si>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</si>
  <si>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</si>
  <si>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</si>
  <si>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</si>
  <si>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</si>
  <si>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</si>
  <si>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</si>
  <si>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</si>
  <si>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</si>
  <si>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</si>
  <si>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</si>
  <si>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</si>
  <si>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</si>
  <si>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</si>
  <si>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</si>
  <si>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</si>
  <si>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</si>
  <si>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</si>
  <si>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</si>
  <si>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</si>
  <si>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</si>
  <si>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</si>
  <si>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</si>
  <si>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</si>
  <si>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</si>
  <si>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</si>
  <si>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</si>
  <si>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</si>
  <si>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</si>
  <si>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</si>
  <si>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</si>
  <si>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</si>
  <si>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</si>
  <si>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</si>
  <si>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</si>
  <si>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</si>
  <si>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</si>
  <si>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</si>
  <si>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</si>
  <si>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</si>
  <si>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</si>
  <si>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</si>
  <si>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</si>
  <si>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</si>
  <si>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</si>
  <si>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</si>
  <si>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</si>
  <si>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</si>
  <si>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</si>
  <si>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</si>
  <si>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</si>
  <si>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</si>
  <si>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</si>
  <si>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</si>
  <si>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</si>
  <si>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</si>
  <si>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</si>
  <si>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</si>
  <si>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</si>
  <si>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</si>
  <si>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</si>
  <si>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</si>
  <si>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</si>
  <si>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</si>
  <si>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</si>
  <si>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</si>
  <si>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</si>
  <si>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</si>
  <si>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</si>
  <si>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</si>
  <si>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</si>
  <si>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</si>
  <si>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</si>
  <si>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</si>
  <si>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</si>
  <si>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</si>
  <si>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</si>
  <si>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</si>
  <si>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</si>
  <si>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</si>
  <si>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</si>
  <si>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</si>
  <si>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</si>
  <si>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</si>
  <si>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</si>
  <si>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</si>
  <si>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</si>
  <si>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</si>
  <si>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</si>
  <si>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</si>
  <si>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</si>
  <si>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</si>
  <si>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</si>
  <si>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</si>
  <si>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</si>
  <si>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</si>
  <si>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</si>
  <si>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</si>
  <si>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</si>
  <si>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</si>
  <si>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</si>
  <si>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</si>
  <si>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</si>
  <si>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</si>
  <si>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</si>
  <si>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</si>
  <si>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</si>
  <si>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</si>
  <si>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</si>
  <si>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</si>
  <si>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</si>
  <si>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</si>
  <si>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</si>
  <si>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</si>
  <si>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</si>
  <si>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</si>
  <si>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</si>
  <si>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</si>
  <si>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</si>
  <si>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</si>
  <si>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</si>
  <si>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</si>
  <si>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</si>
  <si>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</si>
  <si>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</si>
  <si>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</si>
  <si>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</si>
  <si>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</si>
  <si>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</si>
  <si>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</si>
  <si>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</si>
  <si>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</si>
  <si>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</si>
  <si>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</si>
  <si>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</si>
  <si>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</si>
  <si>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</si>
  <si>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</si>
  <si>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</si>
  <si>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</si>
  <si>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</si>
  <si>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</si>
  <si>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</si>
  <si>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</si>
  <si>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</si>
  <si>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</si>
  <si>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</si>
  <si>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</si>
  <si>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</si>
  <si>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</si>
  <si>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</si>
  <si>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</si>
  <si>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</si>
  <si>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</si>
  <si>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</si>
  <si>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</si>
  <si>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</si>
  <si>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</si>
  <si>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</si>
  <si>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</si>
  <si>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</si>
  <si>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</si>
  <si>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</si>
  <si>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</si>
  <si>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</si>
  <si>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</si>
  <si>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</si>
  <si>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</si>
  <si>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</si>
  <si>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</si>
  <si>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</si>
  <si>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</si>
  <si>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</si>
  <si>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</si>
  <si>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</si>
  <si>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</si>
  <si>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</si>
  <si>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</si>
  <si>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</si>
  <si>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</si>
  <si>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</si>
  <si>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</si>
  <si>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</si>
  <si>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</si>
  <si>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</si>
  <si>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</si>
  <si>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</si>
  <si>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</si>
  <si>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</si>
  <si>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</si>
  <si>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</si>
  <si>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</si>
  <si>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</si>
  <si>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</si>
  <si>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</si>
  <si>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</si>
  <si>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</si>
  <si>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</si>
  <si>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</si>
  <si>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</si>
  <si>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</si>
  <si>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</si>
  <si>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</si>
  <si>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</si>
  <si>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</si>
  <si>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</si>
  <si>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</si>
  <si>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</si>
  <si>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</si>
  <si>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</si>
  <si>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</si>
  <si>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</si>
  <si>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</si>
  <si>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</si>
  <si>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</si>
  <si>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</si>
  <si>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</si>
  <si>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</si>
  <si>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</si>
  <si>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</si>
  <si>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</si>
  <si>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</si>
  <si>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</si>
  <si>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</si>
  <si>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</si>
  <si>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</si>
  <si>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</si>
  <si>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</si>
  <si>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</si>
  <si>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</si>
  <si>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</si>
  <si>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</si>
  <si>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</si>
  <si>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</si>
  <si>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</si>
  <si>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</si>
  <si>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</si>
  <si>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</si>
  <si>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</si>
  <si>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</si>
  <si>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</si>
  <si>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</si>
  <si>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</si>
  <si>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</si>
  <si>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</si>
  <si>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</si>
  <si>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</si>
  <si>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</si>
  <si>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</si>
  <si>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</si>
  <si>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</si>
  <si>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</si>
  <si>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</si>
  <si>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</si>
  <si>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</si>
  <si>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</si>
  <si>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</si>
  <si>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</si>
  <si>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</si>
  <si>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</si>
  <si>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</si>
  <si>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</si>
  <si>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</si>
  <si>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</si>
  <si>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</si>
  <si>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</si>
  <si>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</si>
  <si>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</si>
  <si>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</si>
  <si>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</si>
  <si>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</si>
  <si>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</si>
  <si>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</si>
  <si>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</si>
  <si>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</si>
  <si>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</si>
  <si>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</si>
  <si>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</si>
  <si>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</si>
  <si>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</si>
  <si>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</si>
  <si>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</si>
  <si>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</si>
  <si>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</si>
  <si>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</si>
  <si>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</si>
  <si>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</si>
  <si>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</si>
  <si>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</si>
  <si>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</si>
  <si>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</si>
  <si>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</si>
  <si>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</si>
  <si>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</si>
  <si>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</si>
  <si>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</si>
  <si>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</si>
  <si>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</si>
  <si>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</si>
  <si>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</si>
  <si>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</si>
  <si>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</si>
  <si>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</si>
  <si>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</si>
  <si>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</si>
  <si>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</si>
  <si>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</si>
  <si>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</si>
  <si>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</si>
  <si>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</si>
  <si>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</si>
  <si>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</si>
  <si>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</si>
  <si>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</si>
  <si>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</si>
  <si>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</si>
  <si>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</si>
  <si>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</si>
  <si>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</si>
  <si>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</si>
  <si>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</si>
  <si>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</si>
  <si>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</si>
  <si>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</si>
  <si>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</si>
  <si>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</si>
  <si>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</si>
  <si>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</si>
  <si>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</si>
  <si>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</si>
  <si>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</si>
  <si>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</si>
  <si>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</si>
  <si>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</si>
  <si>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</si>
  <si>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</si>
  <si>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</si>
  <si>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</si>
  <si>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</si>
  <si>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</si>
  <si>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</si>
  <si>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</si>
  <si>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</si>
  <si>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</si>
  <si>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</si>
  <si>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</si>
  <si>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</si>
  <si>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</si>
  <si>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</si>
  <si>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</si>
  <si>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</si>
  <si>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</si>
  <si>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</si>
  <si>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</si>
  <si>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</si>
  <si>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</si>
  <si>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</si>
  <si>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</si>
  <si>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</si>
  <si>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</si>
  <si>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</si>
  <si>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</si>
  <si>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</si>
  <si>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</si>
  <si>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</si>
  <si>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</si>
  <si>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</si>
  <si>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</si>
  <si>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</si>
  <si>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</si>
  <si>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</si>
  <si>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</si>
  <si>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</si>
  <si>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</si>
  <si>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</si>
  <si>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</si>
  <si>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</si>
  <si>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</si>
  <si>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</si>
  <si>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</si>
  <si>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</si>
  <si>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</si>
  <si>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</si>
  <si>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</si>
  <si>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</si>
  <si>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</si>
  <si>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</si>
  <si>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</si>
  <si>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</si>
  <si>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</si>
  <si>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</si>
  <si>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</si>
  <si>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</si>
  <si>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</si>
  <si>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</si>
  <si>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</si>
  <si>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</si>
  <si>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</si>
  <si>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</si>
  <si>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</si>
  <si>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</si>
  <si>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</si>
  <si>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</si>
  <si>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</si>
  <si>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</si>
  <si>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</si>
  <si>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</si>
  <si>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</si>
  <si>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</si>
  <si>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</si>
  <si>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</si>
  <si>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</si>
  <si>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</si>
  <si>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</si>
  <si>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</si>
  <si>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</si>
  <si>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</si>
  <si>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</si>
  <si>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</si>
  <si>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</si>
  <si>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</si>
  <si>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</si>
  <si>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</si>
  <si>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</si>
  <si>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</si>
  <si>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</si>
  <si>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</si>
  <si>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</si>
  <si>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</si>
  <si>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</si>
  <si>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</si>
  <si>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</si>
  <si>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</si>
  <si>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</si>
  <si>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</si>
  <si>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</si>
  <si>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</si>
  <si>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</si>
  <si>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</si>
  <si>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</si>
  <si>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</si>
  <si>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</si>
  <si>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</si>
  <si>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</si>
  <si>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</si>
  <si>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</si>
  <si>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</si>
  <si>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</si>
  <si>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</si>
  <si>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</si>
  <si>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</si>
  <si>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</si>
  <si>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</si>
  <si>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</si>
  <si>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</si>
  <si>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</si>
  <si>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</si>
  <si>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</si>
  <si>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</si>
  <si>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</si>
  <si>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</si>
  <si>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</si>
  <si>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</si>
  <si>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</si>
  <si>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</si>
  <si>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</si>
  <si>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</si>
  <si>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</si>
  <si>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</si>
  <si>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</si>
  <si>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</si>
  <si>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</si>
  <si>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</si>
  <si>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</si>
  <si>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</si>
  <si>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</si>
  <si>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</si>
  <si>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</si>
  <si>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</si>
  <si>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</si>
  <si>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</si>
  <si>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</si>
  <si>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</si>
  <si>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</si>
  <si>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</si>
  <si>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</si>
  <si>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</si>
  <si>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</si>
  <si>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</si>
  <si>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</si>
  <si>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</si>
  <si>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</si>
  <si>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</si>
  <si>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</si>
  <si>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</si>
  <si>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</si>
  <si>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</si>
  <si>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</si>
  <si>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</si>
  <si>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</si>
  <si>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</si>
  <si>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</si>
  <si>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</si>
  <si>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</si>
  <si>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</si>
  <si>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</si>
  <si>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</si>
  <si>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</si>
  <si>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</si>
  <si>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</si>
  <si>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</si>
  <si>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</si>
  <si>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</si>
  <si>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</si>
  <si>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</si>
  <si>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</si>
  <si>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</si>
  <si>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</si>
  <si>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</si>
  <si>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</si>
  <si>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</si>
  <si>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</si>
  <si>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</si>
  <si>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</si>
  <si>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</si>
  <si>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</si>
  <si>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</si>
  <si>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</si>
  <si>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</si>
  <si>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</si>
  <si>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</si>
  <si>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</si>
  <si>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</si>
  <si>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</si>
  <si>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</si>
  <si>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</si>
  <si>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</si>
  <si>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</si>
  <si>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</si>
  <si>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</si>
  <si>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</si>
  <si>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</si>
  <si>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</si>
  <si>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</si>
  <si>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</si>
  <si>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</si>
  <si>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</si>
  <si>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</si>
  <si>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</si>
  <si>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</si>
  <si>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</si>
  <si>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</si>
  <si>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</si>
  <si>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</si>
  <si>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</si>
  <si>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</si>
  <si>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</si>
  <si>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</si>
  <si>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</si>
  <si>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</si>
  <si>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</si>
  <si>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</si>
  <si>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</si>
  <si>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</si>
  <si>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</si>
  <si>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</si>
  <si>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</si>
  <si>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</si>
  <si>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</si>
  <si>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Código do
Insumo</t>
  </si>
  <si>
    <t>Descrição do Insumo</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</si>
  <si>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</si>
  <si>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</si>
  <si>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</si>
  <si>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</si>
  <si>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</si>
  <si>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</si>
  <si>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</si>
  <si>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</si>
  <si>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</si>
  <si>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</si>
  <si>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</si>
  <si>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</si>
  <si>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</si>
  <si>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</si>
  <si>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</si>
  <si>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</si>
  <si>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</si>
  <si>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</si>
  <si>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</si>
  <si>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</si>
  <si>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</si>
  <si>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</si>
  <si>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</si>
  <si>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</si>
  <si>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</si>
  <si>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</si>
  <si>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</si>
  <si>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</si>
  <si>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</si>
  <si>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</si>
  <si>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</si>
  <si>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</si>
  <si>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</si>
  <si>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</si>
  <si>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</si>
  <si>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</si>
  <si>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</si>
  <si>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</si>
  <si>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</si>
  <si>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</si>
  <si>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</si>
  <si>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</si>
  <si>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</si>
  <si>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</si>
  <si>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</si>
  <si>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</si>
  <si>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</si>
  <si>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</si>
  <si>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</si>
  <si>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</si>
  <si>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</si>
  <si>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</si>
  <si>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</si>
  <si>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</si>
  <si>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</si>
  <si>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</si>
  <si>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</si>
  <si>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</si>
  <si>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</si>
  <si>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</si>
  <si>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</si>
  <si>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</si>
  <si>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</si>
  <si>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</si>
  <si>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</si>
  <si>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</si>
  <si>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</si>
  <si>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</si>
  <si>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</si>
  <si>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</si>
  <si>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</si>
  <si>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</si>
  <si>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</si>
  <si>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</si>
  <si>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</si>
  <si>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</si>
  <si>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</si>
  <si>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</si>
  <si>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</si>
  <si>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</si>
  <si>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</si>
  <si>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</si>
  <si>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</si>
  <si>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</si>
  <si>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</si>
  <si>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</si>
  <si>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</si>
  <si>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</si>
  <si>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</si>
  <si>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</si>
  <si>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</si>
  <si>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</si>
  <si>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</si>
  <si>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</si>
  <si>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</si>
  <si>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</si>
  <si>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</si>
  <si>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</si>
  <si>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</si>
  <si>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</si>
  <si>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</si>
  <si>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</si>
  <si>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</si>
  <si>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</si>
  <si>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</si>
  <si>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</si>
  <si>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</si>
  <si>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</si>
  <si>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</si>
  <si>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</si>
  <si>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</si>
  <si>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</si>
  <si>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</si>
  <si>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</si>
  <si>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</si>
  <si>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</si>
  <si>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</si>
  <si>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</si>
  <si>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</si>
  <si>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</si>
  <si>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</si>
  <si>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</si>
  <si>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</si>
  <si>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</si>
  <si>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</si>
  <si>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</si>
  <si>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</si>
  <si>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</si>
  <si>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</si>
  <si>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</si>
  <si>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</si>
  <si>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</si>
  <si>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</si>
  <si>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</si>
  <si>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</si>
  <si>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</si>
  <si>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</si>
  <si>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</si>
  <si>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</si>
  <si>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</si>
  <si>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</si>
  <si>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</si>
  <si>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</si>
  <si>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</si>
  <si>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</si>
  <si>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</si>
  <si>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</si>
  <si>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</si>
  <si>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</si>
  <si>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</si>
  <si>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</si>
  <si>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</si>
  <si>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</si>
  <si>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</si>
  <si>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</si>
  <si>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</si>
  <si>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</si>
  <si>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</si>
  <si>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</si>
  <si>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</si>
  <si>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</si>
  <si>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</si>
  <si>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</si>
  <si>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</si>
  <si>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</si>
  <si>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</si>
  <si>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</si>
  <si>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</si>
  <si>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</si>
  <si>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</si>
  <si>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</si>
  <si>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</si>
  <si>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</si>
  <si>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</si>
  <si>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</si>
  <si>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</si>
  <si>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</si>
  <si>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</si>
  <si>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</si>
  <si>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</si>
  <si>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</si>
  <si>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</si>
  <si>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</si>
  <si>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</si>
  <si>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</si>
  <si>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</si>
  <si>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</si>
  <si>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</si>
  <si>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</si>
  <si>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</si>
  <si>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</si>
  <si>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</si>
  <si>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</si>
  <si>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</si>
  <si>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</si>
  <si>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</si>
  <si>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</si>
  <si>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</si>
  <si>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</si>
  <si>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</si>
  <si>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</si>
  <si>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</si>
  <si>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</si>
  <si>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</si>
  <si>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</si>
  <si>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</si>
  <si>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</si>
  <si>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</si>
  <si>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</si>
  <si>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</si>
  <si>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</si>
  <si>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</si>
  <si>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</si>
  <si>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</si>
  <si>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</si>
  <si>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</si>
  <si>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</si>
  <si>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</si>
  <si>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</si>
  <si>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</si>
  <si>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</si>
  <si>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</si>
  <si>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</si>
  <si>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</si>
  <si>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</si>
  <si>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</si>
  <si>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</si>
  <si>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</si>
  <si>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</si>
  <si>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</si>
  <si>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</si>
  <si>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</si>
  <si>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</si>
  <si>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</si>
  <si>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</si>
  <si>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</si>
  <si>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</si>
  <si>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</si>
  <si>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</si>
  <si>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</si>
  <si>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</si>
  <si>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</si>
  <si>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</si>
  <si>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</si>
  <si>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</si>
  <si>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</si>
  <si>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</si>
  <si>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</si>
  <si>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</si>
  <si>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</si>
  <si>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</si>
  <si>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</si>
  <si>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</si>
  <si>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</si>
  <si>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</si>
  <si>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</si>
  <si>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</si>
  <si>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</si>
  <si>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</si>
  <si>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</si>
  <si>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</si>
  <si>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</si>
  <si>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</si>
  <si>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</si>
  <si>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</si>
  <si>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</si>
  <si>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</si>
  <si>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</si>
  <si>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</si>
  <si>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</si>
  <si>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</si>
  <si>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</si>
  <si>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</si>
  <si>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</si>
  <si>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</si>
  <si>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</si>
  <si>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</si>
  <si>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</si>
  <si>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</si>
  <si>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</si>
  <si>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</si>
  <si>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</si>
  <si>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</si>
  <si>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</si>
  <si>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</si>
  <si>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</si>
  <si>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</si>
  <si>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</si>
  <si>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</si>
  <si>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</si>
  <si>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</si>
  <si>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</si>
  <si>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</si>
  <si>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</si>
  <si>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</si>
  <si>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</si>
  <si>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</si>
  <si>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</si>
  <si>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</si>
  <si>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</si>
  <si>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</si>
  <si>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</si>
  <si>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</si>
  <si>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</si>
  <si>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</si>
  <si>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</si>
  <si>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</si>
  <si>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</si>
  <si>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</si>
  <si>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</si>
  <si>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</si>
  <si>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</si>
  <si>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</si>
  <si>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</si>
  <si>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</si>
  <si>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</si>
  <si>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</si>
  <si>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</si>
  <si>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</si>
  <si>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</si>
  <si>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</si>
  <si>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</si>
  <si>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</si>
  <si>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</si>
  <si>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</si>
  <si>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</si>
  <si>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</si>
  <si>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</si>
  <si>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</si>
  <si>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</si>
  <si>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</si>
  <si>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</si>
  <si>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</si>
  <si>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</si>
  <si>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</si>
  <si>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</si>
  <si>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</si>
  <si>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</si>
  <si>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</si>
  <si>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</si>
  <si>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</si>
  <si>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</si>
  <si>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</si>
  <si>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</si>
  <si>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</si>
  <si>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</si>
  <si>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</si>
  <si>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</si>
  <si>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</si>
  <si>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</si>
  <si>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</si>
  <si>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</si>
  <si>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</si>
  <si>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</si>
  <si>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</si>
  <si>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</si>
  <si>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</si>
  <si>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</si>
  <si>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</si>
  <si>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</si>
  <si>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</si>
  <si>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</si>
  <si>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</si>
  <si>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</si>
  <si>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</si>
  <si>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</si>
  <si>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</si>
  <si>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</si>
  <si>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</si>
  <si>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</si>
  <si>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</si>
  <si>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</si>
  <si>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</si>
  <si>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</si>
  <si>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</si>
  <si>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</si>
  <si>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</si>
  <si>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</si>
  <si>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</si>
  <si>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</si>
  <si>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</si>
  <si>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</si>
  <si>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</si>
  <si>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</si>
  <si>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</si>
  <si>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</si>
  <si>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</si>
  <si>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</si>
  <si>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</si>
  <si>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</si>
  <si>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</si>
  <si>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</si>
  <si>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</si>
  <si>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</si>
  <si>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</si>
  <si>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</si>
  <si>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</si>
  <si>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</si>
  <si>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</si>
  <si>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</si>
  <si>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</si>
  <si>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</si>
  <si>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</si>
  <si>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</si>
  <si>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</si>
  <si>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</si>
  <si>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</si>
  <si>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</si>
  <si>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</si>
  <si>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</si>
  <si>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</si>
  <si>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</si>
  <si>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</si>
  <si>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</si>
  <si>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</si>
  <si>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</si>
  <si>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</si>
  <si>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</si>
  <si>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</si>
  <si>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</si>
  <si>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</si>
  <si>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</si>
  <si>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</si>
  <si>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</si>
  <si>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</si>
  <si>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</si>
  <si>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</si>
  <si>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</si>
  <si>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</si>
  <si>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</si>
  <si>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</si>
  <si>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</si>
  <si>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</si>
  <si>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</si>
  <si>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</si>
  <si>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</si>
  <si>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</si>
  <si>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</si>
  <si>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</si>
  <si>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</si>
  <si>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</si>
  <si>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</si>
  <si>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</si>
  <si>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</si>
  <si>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</si>
  <si>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</si>
  <si>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</si>
  <si>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</si>
  <si>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</si>
  <si>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</si>
  <si>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</si>
  <si>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</si>
  <si>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</si>
  <si>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</si>
  <si>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</si>
  <si>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</si>
  <si>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</si>
  <si>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</si>
  <si>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</si>
  <si>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</si>
  <si>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</si>
  <si>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</si>
  <si>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</si>
  <si>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</si>
  <si>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</si>
  <si>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</si>
  <si>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</si>
  <si>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</si>
  <si>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</si>
  <si>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</si>
  <si>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</si>
  <si>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</si>
  <si>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</si>
  <si>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</si>
  <si>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</si>
  <si>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</si>
  <si>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</si>
  <si>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</si>
  <si>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</si>
  <si>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</si>
  <si>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</si>
  <si>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</si>
  <si>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</si>
  <si>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</si>
  <si>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</si>
  <si>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</si>
  <si>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</si>
  <si>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</si>
  <si>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</si>
  <si>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</si>
  <si>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</si>
  <si>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</si>
  <si>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</si>
  <si>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</si>
  <si>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</si>
  <si>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</si>
  <si>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</si>
  <si>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</si>
  <si>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</si>
  <si>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</si>
  <si>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</si>
  <si>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</si>
  <si>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</si>
  <si>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</si>
  <si>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</si>
  <si>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</si>
  <si>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</si>
  <si>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</si>
  <si>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</si>
  <si>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</si>
  <si>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</si>
  <si>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</si>
  <si>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</si>
  <si>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</si>
  <si>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</si>
  <si>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</si>
  <si>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</si>
  <si>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</si>
  <si>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</si>
  <si>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</si>
  <si>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</si>
  <si>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</si>
  <si>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</si>
  <si>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</si>
  <si>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</si>
  <si>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</si>
  <si>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</si>
  <si>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</si>
  <si>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</si>
  <si>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</si>
  <si>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</si>
  <si>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</si>
  <si>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</si>
  <si>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</si>
  <si>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</si>
  <si>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</si>
  <si>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</si>
  <si>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</si>
  <si>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</si>
  <si>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</si>
  <si>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</si>
  <si>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</si>
  <si>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</si>
  <si>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</si>
  <si>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</si>
  <si>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</si>
  <si>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</si>
  <si>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</si>
  <si>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</si>
  <si>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</si>
  <si>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</si>
  <si>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</si>
  <si>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</si>
  <si>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</si>
  <si>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</si>
  <si>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</si>
  <si>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</si>
  <si>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</si>
  <si>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</si>
  <si>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</si>
  <si>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</si>
  <si>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</si>
  <si>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</si>
  <si>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</si>
  <si>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</si>
  <si>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</si>
  <si>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</si>
  <si>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</si>
  <si>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</si>
  <si>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</si>
  <si>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</si>
  <si>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</si>
  <si>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</si>
  <si>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</si>
  <si>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</si>
  <si>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</si>
  <si>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</si>
  <si>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</si>
  <si>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</si>
  <si>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</si>
  <si>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</si>
  <si>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</si>
  <si>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</si>
  <si>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</si>
  <si>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</si>
  <si>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</si>
  <si>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</si>
  <si>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</si>
  <si>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</si>
  <si>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</si>
  <si>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</si>
  <si>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</si>
  <si>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</si>
  <si>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</si>
  <si>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</si>
  <si>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</si>
  <si>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</si>
  <si>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</si>
  <si>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</si>
  <si>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</si>
  <si>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</si>
  <si>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</si>
  <si>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</si>
  <si>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</si>
  <si>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</si>
  <si>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</si>
  <si>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</si>
  <si>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</si>
  <si>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</si>
  <si>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</si>
  <si>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</si>
  <si>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</si>
  <si>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</si>
  <si>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</si>
  <si>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</si>
  <si>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</si>
  <si>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</si>
  <si>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</si>
  <si>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</si>
  <si>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</si>
  <si>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</si>
  <si>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</si>
  <si>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</si>
  <si>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</si>
  <si>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</si>
  <si>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</si>
  <si>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</si>
  <si>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</si>
  <si>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</si>
  <si>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</si>
  <si>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</si>
  <si>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</si>
  <si>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</si>
  <si>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</si>
  <si>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</si>
  <si>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</si>
  <si>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</si>
  <si>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</si>
  <si>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</si>
  <si>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</si>
  <si>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</si>
  <si>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</si>
  <si>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</si>
  <si>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</si>
  <si>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</si>
  <si>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</si>
  <si>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</si>
  <si>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</si>
  <si>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</si>
  <si>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</si>
  <si>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</si>
  <si>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</si>
  <si>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</si>
  <si>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</si>
  <si>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</si>
  <si>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</si>
  <si>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</si>
  <si>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</si>
  <si>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</si>
  <si>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</si>
  <si>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</si>
  <si>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</si>
  <si>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</si>
  <si>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</si>
  <si>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</si>
  <si>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</si>
  <si>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</si>
  <si>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</si>
  <si>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</si>
  <si>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</si>
  <si>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</si>
  <si>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</si>
  <si>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</si>
  <si>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</si>
  <si>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</si>
  <si>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</si>
  <si>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</si>
  <si>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</si>
  <si>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</si>
  <si>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</si>
  <si>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</si>
  <si>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</si>
  <si>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</si>
  <si>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</si>
  <si>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</si>
  <si>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</si>
  <si>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</si>
  <si>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</si>
  <si>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</si>
  <si>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</si>
  <si>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</si>
  <si>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</si>
  <si>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</si>
  <si>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</si>
  <si>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</si>
  <si>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</si>
  <si>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</si>
  <si>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</si>
  <si>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</si>
  <si>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</si>
  <si>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</si>
  <si>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</si>
  <si>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</si>
  <si>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</si>
  <si>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</si>
  <si>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</si>
  <si>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</si>
  <si>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</si>
  <si>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</si>
  <si>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</si>
  <si>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</si>
  <si>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</si>
  <si>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</si>
  <si>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</si>
  <si>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</si>
  <si>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</si>
  <si>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</si>
  <si>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</si>
  <si>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</si>
  <si>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</si>
  <si>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</si>
  <si>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</si>
  <si>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</si>
  <si>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</si>
  <si>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</si>
  <si>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</si>
  <si>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</si>
  <si>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</si>
  <si>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</si>
  <si>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</si>
  <si>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</si>
  <si>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</si>
  <si>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</si>
  <si>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</si>
  <si>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</si>
  <si>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</si>
  <si>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</si>
  <si>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</si>
  <si>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</si>
  <si>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</si>
  <si>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</si>
  <si>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</si>
  <si>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</si>
  <si>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</si>
  <si>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</si>
  <si>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</si>
  <si>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</si>
  <si>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</si>
  <si>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</si>
  <si>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</si>
  <si>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</si>
  <si>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</si>
  <si>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</si>
  <si>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</si>
  <si>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</si>
  <si>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</si>
  <si>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</si>
  <si>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</si>
  <si>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</si>
  <si>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</si>
  <si>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</si>
  <si>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</si>
  <si>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</si>
  <si>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</si>
  <si>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</si>
  <si>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</si>
  <si>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</si>
  <si>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</si>
  <si>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</si>
  <si>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</si>
  <si>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</si>
  <si>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</si>
  <si>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</si>
  <si>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</si>
  <si>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</si>
  <si>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</si>
  <si>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</si>
  <si>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</si>
  <si>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</si>
  <si>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</si>
  <si>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</si>
  <si>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</si>
  <si>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</si>
  <si>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</si>
  <si>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</si>
  <si>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</si>
  <si>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</si>
  <si>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</si>
  <si>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</si>
  <si>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</si>
  <si>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</si>
  <si>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</si>
  <si>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</si>
  <si>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</si>
  <si>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</si>
  <si>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</si>
  <si>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</si>
  <si>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</si>
  <si>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</si>
  <si>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</si>
  <si>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</si>
  <si>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</si>
  <si>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</si>
  <si>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</si>
  <si>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</si>
  <si>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</si>
  <si>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</si>
  <si>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</si>
  <si>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</si>
  <si>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</si>
  <si>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</si>
  <si>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</si>
  <si>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</si>
  <si>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</si>
  <si>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</si>
  <si>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</si>
  <si>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</si>
  <si>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</si>
  <si>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</si>
  <si>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</si>
  <si>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</si>
  <si>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</si>
  <si>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</si>
  <si>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</si>
  <si>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</si>
  <si>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</si>
  <si>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</si>
  <si>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</si>
  <si>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</si>
  <si>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</si>
  <si>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</si>
  <si>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</si>
  <si>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</si>
  <si>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</si>
  <si>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</si>
  <si>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</si>
  <si>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</si>
  <si>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</si>
  <si>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</si>
  <si>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</si>
  <si>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</si>
  <si>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</si>
  <si>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</si>
  <si>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</si>
  <si>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</si>
  <si>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</si>
  <si>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</si>
  <si>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</si>
  <si>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</si>
  <si>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</si>
  <si>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</si>
  <si>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</si>
  <si>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</si>
  <si>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</si>
  <si>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</si>
  <si>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</si>
  <si>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</si>
  <si>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</si>
  <si>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</si>
  <si>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</si>
  <si>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</si>
  <si>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</si>
  <si>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</si>
  <si>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</si>
  <si>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</si>
  <si>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</si>
  <si>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</si>
  <si>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</si>
  <si>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</si>
  <si>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</si>
  <si>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</si>
  <si>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</si>
  <si>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</si>
  <si>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</si>
  <si>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</si>
  <si>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</si>
  <si>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</si>
  <si>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</si>
  <si>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</si>
  <si>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</si>
  <si>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</si>
  <si>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</si>
  <si>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</si>
  <si>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</si>
  <si>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</si>
  <si>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</si>
  <si>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</si>
  <si>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</si>
  <si>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</si>
  <si>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</si>
  <si>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</si>
  <si>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</si>
  <si>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</si>
  <si>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</si>
  <si>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</si>
  <si>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</si>
  <si>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</si>
  <si>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</si>
  <si>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</si>
  <si>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</si>
  <si>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</si>
  <si>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</si>
  <si>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</si>
  <si>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</si>
  <si>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</si>
  <si>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</si>
  <si>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</si>
  <si>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</si>
  <si>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</si>
  <si>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</si>
  <si>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</si>
  <si>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</si>
  <si>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</si>
  <si>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</si>
  <si>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</si>
  <si>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</si>
  <si>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</si>
  <si>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</si>
  <si>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</si>
  <si>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</si>
  <si>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</si>
  <si>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</si>
  <si>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</si>
  <si>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</si>
  <si>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</si>
  <si>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</si>
  <si>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</si>
  <si>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</si>
  <si>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</si>
  <si>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</si>
  <si>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</si>
  <si>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</si>
  <si>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</si>
  <si>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</si>
  <si>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</si>
  <si>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</si>
  <si>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</si>
  <si>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</si>
  <si>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</si>
  <si>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</si>
  <si>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</si>
  <si>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</si>
  <si>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</si>
  <si>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</si>
  <si>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</si>
  <si>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</si>
  <si>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</si>
  <si>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</si>
  <si>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</si>
  <si>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</si>
  <si>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</si>
  <si>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</si>
  <si>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</si>
  <si>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</si>
  <si>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</si>
  <si>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</si>
  <si>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</si>
  <si>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</si>
  <si>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</si>
  <si>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</si>
  <si>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</si>
  <si>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</si>
  <si>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</si>
  <si>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</si>
  <si>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</si>
  <si>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</si>
  <si>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</si>
  <si>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</si>
  <si>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</si>
  <si>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</si>
  <si>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</si>
  <si>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</si>
  <si>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</si>
  <si>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</si>
  <si>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</si>
  <si>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</si>
  <si>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</si>
  <si>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</si>
  <si>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</si>
  <si>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</si>
  <si>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</si>
  <si>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</si>
  <si>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</si>
  <si>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</si>
  <si>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</si>
  <si>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</si>
  <si>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</si>
  <si>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</si>
  <si>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</si>
  <si>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</si>
  <si>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</si>
  <si>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</si>
  <si>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</si>
  <si>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</si>
  <si>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</si>
  <si>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</si>
  <si>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</si>
  <si>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</si>
  <si>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</si>
  <si>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</si>
  <si>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</si>
  <si>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</si>
  <si>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</si>
  <si>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</si>
  <si>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</si>
  <si>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</si>
  <si>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</si>
  <si>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</si>
  <si>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</si>
  <si>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</si>
  <si>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</si>
  <si>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</si>
  <si>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</si>
  <si>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</si>
  <si>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</si>
  <si>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</si>
  <si>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</si>
  <si>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</si>
  <si>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</si>
  <si>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</si>
  <si>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</si>
  <si>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</si>
  <si>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</si>
  <si>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</si>
  <si>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</si>
  <si>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</si>
  <si>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</si>
  <si>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</si>
  <si>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</si>
  <si>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</si>
  <si>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</si>
  <si>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</si>
  <si>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</si>
  <si>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</si>
  <si>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</si>
  <si>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</si>
  <si>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</si>
  <si>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</si>
  <si>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</si>
  <si>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</si>
  <si>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</si>
  <si>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</si>
  <si>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</si>
  <si>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</si>
  <si>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</si>
  <si>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</si>
  <si>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</si>
  <si>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</si>
  <si>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</si>
  <si>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</si>
  <si>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</si>
  <si>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</si>
  <si>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</si>
  <si>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</si>
  <si>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</si>
  <si>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</si>
  <si>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</si>
  <si>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</si>
  <si>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</si>
  <si>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</si>
  <si>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</si>
  <si>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</si>
  <si>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</si>
  <si>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</si>
  <si>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</si>
  <si>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</si>
  <si>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</si>
  <si>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</si>
  <si>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</si>
  <si>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</si>
  <si>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</si>
  <si>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</si>
  <si>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</si>
  <si>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</si>
  <si>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</si>
  <si>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</si>
  <si>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</si>
  <si>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</si>
  <si>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</si>
  <si>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</si>
  <si>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</si>
  <si>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</si>
  <si>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</si>
  <si>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</si>
  <si>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</si>
  <si>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</si>
  <si>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</si>
  <si>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</si>
  <si>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</si>
  <si>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</si>
  <si>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</si>
  <si>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</si>
  <si>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</si>
  <si>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</si>
  <si>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</si>
  <si>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</si>
  <si>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</si>
  <si>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</si>
  <si>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</si>
  <si>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</si>
  <si>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</si>
  <si>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</si>
  <si>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</si>
  <si>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</si>
  <si>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</si>
  <si>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</si>
  <si>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</si>
  <si>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</si>
  <si>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</si>
  <si>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</si>
  <si>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</si>
  <si>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</si>
  <si>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</si>
  <si>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</si>
  <si>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</si>
  <si>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</si>
  <si>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</si>
  <si>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</si>
  <si>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</si>
  <si>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</si>
  <si>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</si>
  <si>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</si>
  <si>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</si>
  <si>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</si>
  <si>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</si>
  <si>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</si>
  <si>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</si>
  <si>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</si>
  <si>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</si>
  <si>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</si>
  <si>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</si>
  <si>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</si>
  <si>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</si>
  <si>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</si>
  <si>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</si>
  <si>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</si>
  <si>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</si>
  <si>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</si>
  <si>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</si>
  <si>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</si>
  <si>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</si>
  <si>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</si>
  <si>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</si>
  <si>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</si>
  <si>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</si>
  <si>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</si>
  <si>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</si>
  <si>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</si>
  <si>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</si>
  <si>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</si>
  <si>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</si>
  <si>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</si>
  <si>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</si>
  <si>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</si>
  <si>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</si>
  <si>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</si>
  <si>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</si>
  <si>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</si>
  <si>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</si>
  <si>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</si>
  <si>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</si>
  <si>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</si>
  <si>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</si>
  <si>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</si>
  <si>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</si>
  <si>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</si>
  <si>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</si>
  <si>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</si>
  <si>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</si>
  <si>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</si>
  <si>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</si>
  <si>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</si>
  <si>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</si>
  <si>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</si>
  <si>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</si>
  <si>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</si>
  <si>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</si>
  <si>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</si>
  <si>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</si>
  <si>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</si>
  <si>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</si>
  <si>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</si>
  <si>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</si>
  <si>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</si>
  <si>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</si>
  <si>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</si>
  <si>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</si>
  <si>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</si>
  <si>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</si>
  <si>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</si>
  <si>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</si>
  <si>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</si>
  <si>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</si>
  <si>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</si>
  <si>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</si>
  <si>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</si>
  <si>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</si>
  <si>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</si>
  <si>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</si>
  <si>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</si>
  <si>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</si>
  <si>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</si>
  <si>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</si>
  <si>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</si>
  <si>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</si>
  <si>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</si>
  <si>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</si>
  <si>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</si>
  <si>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</si>
  <si>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</si>
  <si>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</si>
  <si>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</si>
  <si>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</si>
  <si>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</si>
  <si>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</si>
  <si>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</si>
  <si>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</si>
  <si>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</si>
  <si>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</si>
  <si>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</si>
  <si>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</si>
  <si>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</si>
  <si>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</si>
  <si>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</si>
  <si>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</si>
  <si>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</si>
  <si>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</si>
  <si>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</si>
  <si>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</si>
  <si>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</si>
  <si>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</si>
  <si>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</si>
  <si>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</si>
  <si>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</si>
  <si>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</si>
  <si>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</si>
  <si>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</si>
  <si>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</si>
  <si>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</si>
  <si>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</si>
  <si>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</si>
  <si>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</si>
  <si>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</si>
  <si>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</si>
  <si>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</si>
  <si>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</si>
  <si>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</si>
  <si>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</si>
  <si>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</si>
  <si>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</si>
  <si>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</si>
  <si>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</si>
  <si>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</si>
  <si>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</si>
  <si>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</si>
  <si>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</si>
  <si>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</si>
  <si>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</si>
  <si>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</si>
  <si>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</si>
  <si>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</si>
  <si>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</si>
  <si>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</si>
  <si>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</si>
  <si>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</si>
  <si>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</si>
  <si>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</si>
  <si>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</si>
  <si>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</si>
  <si>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</si>
  <si>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</si>
  <si>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</si>
  <si>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</si>
  <si>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</si>
  <si>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</si>
  <si>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</si>
  <si>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</si>
  <si>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</si>
  <si>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</si>
  <si>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</si>
  <si>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</si>
  <si>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</si>
  <si>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</si>
  <si>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</si>
  <si>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</si>
  <si>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</si>
  <si>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</si>
  <si>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</si>
  <si>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</si>
  <si>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</si>
  <si>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</si>
  <si>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</si>
  <si>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</si>
  <si>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</si>
  <si>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</si>
  <si>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</si>
  <si>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</si>
  <si>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</si>
  <si>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</si>
  <si>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</si>
  <si>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</si>
  <si>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</si>
  <si>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</si>
  <si>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</si>
  <si>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</si>
  <si>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</si>
  <si>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</si>
  <si>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</si>
  <si>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</si>
  <si>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</si>
  <si>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</si>
  <si>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</si>
  <si>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</si>
  <si>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</si>
  <si>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</si>
  <si>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</si>
  <si>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</si>
  <si>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</si>
  <si>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</si>
  <si>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</si>
  <si>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</si>
  <si>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</si>
  <si>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</si>
  <si>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</si>
  <si>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</si>
  <si>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</si>
  <si>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</si>
  <si>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</si>
  <si>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</si>
  <si>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</si>
  <si>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</si>
  <si>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</si>
  <si>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</si>
  <si>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</si>
  <si>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</si>
  <si>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</si>
  <si>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</si>
  <si>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</si>
  <si>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</si>
  <si>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</si>
  <si>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</si>
  <si>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</si>
  <si>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</si>
  <si>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</si>
  <si>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</si>
  <si>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</si>
  <si>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</si>
  <si>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</si>
  <si>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</si>
  <si>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</si>
  <si>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</si>
  <si>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</si>
  <si>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</si>
  <si>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</si>
  <si>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</si>
  <si>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</si>
  <si>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</si>
  <si>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</si>
  <si>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</si>
  <si>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</si>
  <si>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</si>
  <si>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</si>
  <si>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</si>
  <si>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</si>
  <si>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</si>
  <si>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</si>
  <si>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</si>
  <si>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</si>
  <si>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</si>
  <si>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</si>
  <si>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</si>
  <si>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</si>
  <si>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</si>
  <si>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</si>
  <si>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</si>
  <si>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</si>
  <si>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</si>
  <si>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</si>
  <si>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</si>
  <si>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</si>
  <si>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</si>
  <si>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</si>
  <si>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</si>
  <si>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</si>
  <si>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</si>
  <si>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</si>
  <si>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</si>
  <si>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</si>
  <si>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</si>
  <si>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</si>
  <si>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</si>
  <si>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</si>
  <si>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</si>
  <si>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</si>
  <si>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</si>
  <si>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</si>
  <si>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</si>
  <si>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</si>
  <si>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</si>
  <si>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</si>
  <si>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</si>
  <si>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</si>
  <si>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</si>
  <si>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</si>
  <si>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</si>
  <si>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</si>
  <si>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</si>
  <si>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</si>
  <si>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</si>
  <si>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</si>
  <si>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</si>
  <si>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</si>
  <si>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</si>
  <si>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</si>
  <si>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</si>
  <si>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</si>
  <si>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</si>
  <si>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</si>
  <si>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</si>
  <si>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</si>
  <si>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</si>
  <si>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</si>
  <si>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</si>
  <si>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</si>
  <si>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</si>
  <si>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</si>
  <si>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</si>
  <si>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</si>
  <si>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</si>
  <si>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</si>
  <si>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</si>
  <si>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</si>
  <si>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</si>
  <si>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</si>
  <si>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</si>
  <si>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</si>
  <si>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</si>
  <si>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</si>
  <si>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</si>
  <si>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</si>
  <si>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</si>
  <si>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</si>
  <si>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</si>
  <si>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</si>
  <si>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</si>
  <si>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</si>
  <si>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</si>
  <si>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</si>
  <si>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</si>
  <si>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</si>
  <si>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</si>
  <si>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</si>
  <si>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</si>
  <si>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</si>
  <si>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</si>
  <si>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</si>
  <si>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</si>
  <si>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</si>
  <si>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</si>
  <si>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</si>
  <si>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</si>
  <si>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</si>
  <si>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</si>
  <si>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</si>
  <si>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</si>
  <si>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</si>
  <si>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</si>
  <si>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</si>
  <si>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</si>
  <si>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</si>
  <si>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</si>
  <si>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</si>
  <si>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</si>
  <si>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</si>
  <si>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</si>
  <si>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</si>
  <si>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</si>
  <si>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</si>
  <si>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</si>
  <si>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</si>
  <si>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</si>
  <si>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</si>
  <si>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</si>
  <si>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</si>
  <si>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</si>
  <si>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</si>
  <si>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</si>
  <si>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</si>
  <si>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</si>
  <si>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</si>
  <si>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</si>
  <si>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</si>
  <si>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</si>
  <si>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</si>
  <si>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</si>
  <si>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</si>
  <si>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</si>
  <si>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</si>
  <si>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</si>
  <si>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</si>
  <si>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</si>
  <si>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</si>
  <si>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</si>
  <si>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</si>
  <si>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</si>
  <si>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</si>
  <si>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</si>
  <si>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</si>
  <si>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</si>
  <si>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</si>
  <si>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</si>
  <si>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</si>
  <si>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</si>
  <si>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</si>
  <si>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</si>
  <si>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</si>
  <si>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</si>
  <si>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</si>
  <si>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</si>
  <si>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</si>
  <si>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</si>
  <si>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</si>
  <si>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</si>
  <si>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</si>
  <si>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</si>
  <si>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</si>
  <si>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</si>
  <si>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</si>
  <si>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</si>
  <si>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</si>
  <si>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</si>
  <si>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</si>
  <si>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</si>
  <si>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</si>
  <si>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</si>
  <si>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</si>
  <si>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</si>
  <si>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</si>
  <si>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</si>
  <si>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</si>
  <si>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</si>
  <si>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</si>
  <si>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</si>
  <si>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</si>
  <si>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</si>
  <si>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</si>
  <si>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</si>
  <si>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</si>
  <si>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</si>
  <si>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</si>
  <si>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</si>
  <si>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</si>
  <si>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</si>
  <si>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</si>
  <si>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</si>
  <si>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</si>
  <si>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</si>
  <si>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</si>
  <si>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</si>
  <si>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</si>
  <si>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</si>
  <si>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</si>
  <si>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</si>
  <si>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</si>
  <si>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</si>
  <si>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</si>
  <si>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</si>
  <si>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</si>
  <si>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</si>
  <si>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</si>
  <si>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</si>
  <si>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</si>
  <si>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</si>
  <si>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</si>
  <si>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</si>
  <si>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</si>
  <si>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</si>
  <si>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</si>
  <si>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</si>
  <si>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</si>
  <si>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</si>
  <si>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</si>
  <si>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</si>
  <si>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</si>
  <si>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</si>
  <si>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</si>
  <si>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</si>
  <si>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</si>
  <si>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</si>
  <si>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</si>
  <si>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</si>
  <si>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</si>
  <si>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</si>
  <si>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</si>
  <si>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</si>
  <si>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</si>
  <si>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</si>
  <si>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</si>
  <si>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</si>
  <si>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</si>
  <si>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</si>
  <si>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</si>
  <si>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</si>
  <si>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</si>
  <si>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</si>
  <si>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</si>
  <si>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</si>
  <si>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</si>
  <si>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</si>
  <si>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</si>
  <si>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</si>
  <si>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</si>
  <si>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</si>
  <si>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</si>
  <si>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</si>
  <si>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</si>
  <si>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</si>
  <si>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</si>
  <si>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</si>
  <si>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</si>
  <si>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</si>
  <si>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</si>
  <si>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</si>
  <si>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</si>
  <si>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</si>
  <si>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</si>
  <si>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</si>
  <si>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</si>
  <si>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</si>
  <si>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</si>
  <si>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</si>
  <si>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</si>
  <si>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</si>
  <si>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</si>
  <si>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</si>
  <si>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</si>
  <si>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</si>
  <si>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</si>
  <si>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</si>
  <si>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</si>
  <si>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</si>
  <si>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</si>
  <si>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</si>
  <si>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</si>
  <si>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</si>
  <si>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</si>
  <si>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</si>
  <si>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</si>
  <si>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</si>
  <si>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</si>
  <si>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</si>
  <si>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</si>
  <si>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</si>
  <si>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</si>
  <si>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</si>
  <si>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</si>
  <si>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</si>
  <si>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</si>
  <si>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</si>
  <si>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</si>
  <si>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</si>
  <si>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</si>
  <si>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</si>
  <si>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</si>
  <si>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</si>
  <si>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</si>
  <si>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</si>
  <si>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</si>
  <si>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</si>
  <si>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</si>
  <si>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</si>
  <si>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</si>
  <si>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</si>
  <si>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</si>
  <si>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</si>
  <si>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</si>
  <si>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</si>
  <si>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</si>
  <si>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</si>
  <si>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</si>
  <si>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</si>
  <si>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</si>
  <si>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</si>
  <si>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</si>
  <si>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</si>
  <si>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</si>
  <si>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</si>
  <si>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</si>
  <si>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</si>
  <si>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</si>
  <si>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</si>
  <si>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</si>
  <si>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</si>
  <si>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</si>
  <si>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</si>
  <si>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</si>
  <si>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</si>
  <si>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</si>
  <si>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</si>
  <si>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</si>
  <si>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</si>
  <si>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</si>
  <si>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</si>
  <si>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</si>
  <si>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</si>
  <si>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</si>
  <si>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</si>
  <si>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</si>
  <si>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</si>
  <si>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</si>
  <si>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</si>
  <si>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</si>
  <si>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</si>
  <si>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</si>
  <si>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</si>
  <si>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</si>
  <si>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</si>
  <si>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</si>
  <si>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</si>
  <si>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</si>
  <si>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</si>
  <si>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</si>
  <si>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</si>
  <si>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</si>
  <si>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</si>
  <si>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</si>
  <si>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</si>
  <si>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</si>
  <si>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</si>
  <si>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</si>
  <si>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</si>
  <si>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</si>
  <si>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</si>
  <si>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</si>
  <si>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</si>
  <si>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</si>
  <si>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</si>
  <si>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</si>
  <si>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</si>
  <si>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</si>
  <si>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</si>
  <si>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</si>
  <si>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</si>
  <si>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</si>
  <si>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</si>
  <si>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</si>
  <si>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</si>
  <si>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</si>
  <si>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</si>
  <si>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</si>
  <si>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</si>
  <si>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</si>
  <si>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</si>
  <si>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</si>
  <si>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</si>
  <si>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</si>
  <si>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</si>
  <si>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</si>
  <si>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</si>
  <si>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</si>
  <si>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</si>
  <si>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</si>
  <si>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</si>
  <si>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</si>
  <si>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</si>
  <si>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</si>
  <si>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</si>
  <si>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</si>
  <si>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</si>
  <si>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</si>
  <si>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</si>
  <si>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</si>
  <si>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</si>
  <si>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</si>
  <si>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</si>
  <si>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</si>
  <si>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</si>
  <si>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</si>
  <si>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</si>
  <si>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</si>
  <si>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</si>
  <si>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</si>
  <si>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</si>
  <si>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</si>
  <si>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</si>
  <si>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</si>
  <si>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</si>
  <si>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</si>
  <si>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</si>
  <si>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</si>
  <si>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</si>
  <si>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</si>
  <si>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</si>
  <si>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</si>
  <si>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</si>
  <si>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</si>
  <si>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</si>
  <si>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</si>
  <si>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</si>
  <si>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</si>
  <si>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</si>
  <si>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</si>
  <si>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</si>
  <si>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</si>
  <si>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</si>
  <si>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</si>
  <si>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</si>
  <si>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</si>
  <si>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</si>
  <si>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</si>
  <si>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</si>
  <si>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</si>
  <si>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</si>
  <si>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</si>
  <si>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</si>
  <si>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</si>
  <si>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</si>
  <si>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</si>
  <si>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</si>
  <si>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</si>
  <si>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</si>
  <si>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</si>
  <si>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</si>
  <si>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</si>
  <si>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</si>
  <si>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</si>
  <si>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</si>
  <si>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</si>
  <si>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</si>
  <si>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</si>
  <si>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</si>
  <si>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</si>
  <si>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</si>
  <si>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</si>
  <si>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</si>
  <si>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</si>
  <si>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</si>
  <si>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</si>
  <si>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</si>
  <si>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</si>
  <si>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</si>
  <si>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</si>
  <si>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</si>
  <si>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</si>
  <si>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</si>
  <si>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</si>
  <si>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</si>
  <si>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</si>
  <si>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</si>
  <si>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</si>
  <si>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</si>
  <si>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</si>
  <si>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</si>
  <si>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</si>
  <si>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</si>
  <si>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</si>
  <si>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</si>
  <si>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</si>
  <si>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</si>
  <si>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</si>
  <si>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</si>
  <si>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</si>
  <si>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</si>
  <si>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</si>
  <si>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</si>
  <si>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</si>
  <si>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</si>
  <si>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</si>
  <si>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</si>
  <si>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</si>
  <si>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</si>
  <si>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</si>
  <si>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</si>
  <si>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</si>
  <si>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</si>
  <si>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</si>
  <si>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</si>
  <si>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</si>
  <si>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</si>
  <si>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</si>
  <si>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</si>
  <si>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</si>
  <si>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</si>
  <si>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</si>
  <si>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</si>
  <si>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</si>
  <si>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</si>
  <si>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</si>
  <si>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</si>
  <si>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</si>
  <si>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</si>
  <si>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</si>
  <si>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</si>
  <si>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</si>
  <si>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</si>
  <si>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</si>
  <si>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</si>
  <si>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</si>
  <si>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</si>
  <si>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</si>
  <si>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</si>
  <si>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</si>
  <si>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</si>
  <si>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</si>
  <si>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</si>
  <si>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</si>
  <si>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</si>
  <si>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</si>
  <si>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</si>
  <si>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</si>
  <si>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</si>
  <si>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</si>
  <si>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</si>
  <si>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</si>
  <si>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</si>
  <si>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</si>
  <si>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</si>
  <si>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</si>
  <si>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</si>
  <si>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</si>
  <si>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</si>
  <si>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</si>
  <si>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</si>
  <si>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</si>
  <si>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</si>
  <si>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</si>
  <si>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</si>
  <si>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</si>
  <si>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</si>
  <si>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</si>
  <si>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</si>
  <si>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</si>
  <si>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</si>
  <si>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</si>
  <si>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</si>
  <si>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</si>
  <si>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</si>
  <si>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</si>
  <si>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</si>
  <si>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</si>
  <si>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</si>
  <si>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</si>
  <si>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</si>
  <si>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</si>
  <si>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</si>
  <si>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</si>
  <si>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</si>
  <si>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</si>
  <si>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</si>
  <si>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</si>
  <si>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</si>
  <si>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</si>
  <si>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</si>
  <si>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</si>
  <si>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</si>
  <si>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</si>
  <si>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</si>
  <si>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</si>
  <si>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</si>
  <si>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</si>
  <si>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</si>
  <si>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</si>
  <si>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</si>
  <si>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</si>
  <si>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</si>
  <si>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</si>
  <si>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</si>
  <si>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</si>
  <si>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</si>
  <si>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</si>
  <si>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</si>
  <si>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</si>
  <si>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</si>
  <si>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</si>
  <si>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</si>
  <si>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</si>
  <si>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</si>
  <si>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</si>
  <si>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</si>
  <si>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</si>
  <si>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</si>
  <si>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</si>
  <si>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</si>
  <si>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</si>
  <si>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</si>
  <si>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</si>
  <si>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</si>
  <si>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</si>
  <si>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</si>
  <si>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</si>
  <si>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</si>
  <si>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</si>
  <si>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</si>
  <si>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</si>
  <si>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</si>
  <si>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</si>
  <si>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</si>
  <si>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</si>
  <si>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</si>
  <si>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</si>
  <si>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</si>
  <si>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</si>
  <si>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</si>
  <si>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</si>
  <si>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</si>
  <si>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</si>
  <si>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</si>
  <si>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</si>
  <si>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</si>
  <si>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</si>
  <si>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</si>
  <si>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</si>
  <si>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</si>
  <si>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</si>
  <si>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</si>
  <si>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</si>
  <si>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</si>
  <si>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</si>
  <si>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</si>
  <si>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</si>
  <si>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</si>
  <si>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</si>
  <si>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</si>
  <si>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</si>
  <si>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</si>
  <si>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</si>
  <si>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</si>
  <si>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</si>
  <si>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</si>
  <si>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</si>
  <si>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</si>
  <si>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</si>
  <si>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</si>
  <si>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</si>
  <si>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</si>
  <si>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</si>
  <si>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</si>
  <si>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</si>
  <si>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</si>
  <si>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</si>
  <si>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</si>
  <si>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</si>
  <si>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</si>
  <si>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</si>
  <si>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</si>
  <si>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</si>
  <si>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</si>
  <si>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</si>
  <si>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</si>
  <si>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</si>
  <si>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</si>
  <si>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</si>
  <si>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</si>
  <si>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</si>
  <si>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</si>
  <si>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</si>
  <si>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</si>
  <si>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</si>
  <si>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</si>
  <si>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</si>
  <si>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</si>
  <si>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</si>
  <si>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</si>
  <si>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</si>
  <si>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</si>
  <si>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</si>
  <si>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</si>
  <si>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</si>
  <si>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</si>
  <si>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</si>
  <si>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</si>
  <si>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</si>
  <si>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</si>
  <si>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</si>
  <si>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</si>
  <si>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</si>
  <si>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</si>
  <si>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</si>
  <si>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</si>
  <si>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</si>
  <si>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</si>
  <si>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</si>
  <si>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</si>
  <si>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</si>
  <si>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</si>
  <si>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</si>
  <si>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</si>
  <si>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</si>
  <si>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</si>
  <si>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</si>
  <si>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</si>
  <si>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</si>
  <si>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</si>
  <si>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</si>
  <si>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</si>
  <si>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</si>
  <si>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</si>
  <si>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</si>
  <si>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</si>
  <si>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</si>
  <si>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</si>
  <si>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</si>
  <si>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</si>
  <si>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</si>
  <si>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</si>
  <si>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</si>
  <si>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</si>
  <si>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</si>
  <si>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</si>
  <si>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</si>
  <si>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</si>
  <si>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</si>
  <si>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</si>
  <si>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</si>
  <si>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</si>
  <si>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</si>
  <si>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</si>
  <si>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</si>
  <si>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</si>
  <si>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</si>
  <si>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</si>
  <si>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</si>
  <si>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</si>
  <si>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</si>
  <si>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</si>
  <si>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</si>
  <si>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</si>
  <si>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</si>
  <si>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</si>
  <si>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</si>
  <si>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</si>
  <si>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</si>
  <si>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</si>
  <si>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</si>
  <si>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</si>
  <si>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</si>
  <si>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</si>
  <si>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</si>
  <si>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</si>
  <si>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</si>
  <si>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</si>
  <si>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</si>
  <si>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</si>
  <si>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</si>
  <si>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</si>
  <si>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</si>
  <si>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</si>
  <si>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</si>
  <si>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</si>
  <si>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</si>
  <si>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</si>
  <si>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</si>
  <si>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</si>
  <si>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</si>
  <si>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</si>
  <si>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</si>
  <si>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</si>
  <si>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</si>
  <si>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</si>
  <si>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</si>
  <si>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</si>
  <si>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</si>
  <si>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</si>
  <si>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</si>
  <si>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</si>
  <si>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</si>
  <si>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</si>
  <si>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</si>
  <si>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</si>
  <si>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</si>
  <si>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</si>
  <si>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</si>
  <si>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</si>
  <si>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</si>
  <si>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</si>
  <si>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</si>
  <si>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</si>
  <si>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</si>
  <si>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</si>
  <si>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</si>
  <si>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</si>
  <si>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</si>
  <si>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</si>
  <si>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</si>
  <si>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</si>
  <si>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</si>
  <si>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</si>
  <si>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</si>
  <si>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</si>
  <si>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</si>
  <si>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</si>
  <si>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</si>
  <si>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</si>
  <si>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</si>
  <si>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</si>
  <si>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</si>
  <si>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</si>
  <si>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</si>
  <si>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</si>
  <si>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</si>
  <si>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</si>
  <si>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</si>
  <si>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</si>
  <si>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</si>
  <si>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</si>
  <si>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</si>
  <si>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</si>
  <si>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</si>
  <si>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</si>
  <si>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</si>
  <si>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</si>
  <si>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</si>
  <si>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</si>
  <si>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</si>
  <si>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</si>
  <si>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</si>
  <si>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</si>
  <si>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</si>
  <si>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</si>
  <si>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</si>
  <si>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</si>
  <si>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</si>
  <si>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</si>
  <si>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</si>
  <si>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</si>
  <si>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</si>
  <si>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</si>
  <si>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</si>
  <si>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</si>
  <si>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</si>
  <si>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</si>
  <si>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</si>
  <si>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</si>
  <si>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</si>
  <si>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</si>
  <si>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</si>
  <si>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</si>
  <si>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</si>
  <si>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</si>
  <si>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</si>
  <si>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</si>
  <si>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</si>
  <si>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</si>
  <si>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</si>
  <si>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</si>
  <si>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</si>
  <si>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</si>
  <si>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</si>
  <si>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</si>
  <si>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</si>
  <si>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</si>
  <si>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</si>
  <si>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</si>
  <si>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</si>
  <si>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</si>
  <si>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</si>
  <si>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</si>
  <si>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</si>
  <si>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</si>
  <si>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</si>
  <si>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</si>
  <si>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</si>
  <si>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</si>
  <si>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</si>
  <si>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</si>
  <si>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</si>
  <si>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</si>
  <si>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</si>
  <si>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</si>
  <si>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</si>
  <si>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</si>
  <si>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</si>
  <si>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</si>
  <si>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</si>
  <si>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</si>
  <si>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</si>
  <si>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</si>
  <si>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</si>
  <si>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</si>
  <si>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</si>
  <si>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</si>
  <si>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</si>
  <si>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</si>
  <si>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</si>
  <si>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</si>
  <si>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</si>
  <si>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</si>
  <si>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</si>
  <si>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</si>
  <si>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</si>
  <si>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</si>
  <si>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</si>
  <si>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</si>
  <si>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</si>
  <si>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</si>
  <si>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</si>
  <si>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</si>
  <si>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</si>
  <si>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</si>
  <si>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</si>
  <si>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</si>
  <si>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</si>
  <si>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INVERSOR DE SOLDA MONOFASICO DE 160 A, POTENCIA DE 5400 W, TENSAO DE 220 V, TURBO VENTILADO, PROTECAO POR FUSIVEL TERMICO, PARA ELETRODOS DE 2,0 A 4,0 MM</t>
  </si>
  <si>
    <t>INVERSOR DE SOLDA MONOFASICO DE 200 A, POTENCIA DE *9600* W, TENSAO DE 220 V, TURBO VENTILADO, PROTECAO POR DISSIPADORES DE CALOR, PARA ELETRODOS DE *2,5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</si>
  <si>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</si>
  <si>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</si>
  <si>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</si>
  <si>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</si>
  <si>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</si>
  <si>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</si>
  <si>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</si>
  <si>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</si>
  <si>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</si>
  <si>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</si>
  <si>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</si>
  <si>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</si>
  <si>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</si>
  <si>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</si>
  <si>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</si>
  <si>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</si>
  <si>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</si>
  <si>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</si>
  <si>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</si>
  <si>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</si>
  <si>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</si>
  <si>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</si>
  <si>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</si>
  <si>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</si>
  <si>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</si>
  <si>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</si>
  <si>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</si>
  <si>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</si>
  <si>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</si>
  <si>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</si>
  <si>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</si>
  <si>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</si>
  <si>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</si>
  <si>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</si>
  <si>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</si>
  <si>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</si>
  <si>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</si>
  <si>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</si>
  <si>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</si>
  <si>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</si>
  <si>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</si>
  <si>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</si>
  <si>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</si>
  <si>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</si>
  <si>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</si>
  <si>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</si>
  <si>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</si>
  <si>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</si>
  <si>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</si>
  <si>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</si>
  <si>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</si>
  <si>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</si>
  <si>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</si>
  <si>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</si>
  <si>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</si>
  <si>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</si>
  <si>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</si>
  <si>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</si>
  <si>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</si>
  <si>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</si>
  <si>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</si>
  <si>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</si>
  <si>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</si>
  <si>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</si>
  <si>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</si>
  <si>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</si>
  <si>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</si>
  <si>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</si>
  <si>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</si>
  <si>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</si>
  <si>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</si>
  <si>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</si>
  <si>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</si>
  <si>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</si>
  <si>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</si>
  <si>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</si>
  <si>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</si>
  <si>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</si>
  <si>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</si>
  <si>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</si>
  <si>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</si>
  <si>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</si>
  <si>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</si>
  <si>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</si>
  <si>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</si>
  <si>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</si>
  <si>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</si>
  <si>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</si>
  <si>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</si>
  <si>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</si>
  <si>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</si>
  <si>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</si>
  <si>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</si>
  <si>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</si>
  <si>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</si>
  <si>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</si>
  <si>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</si>
  <si>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</si>
  <si>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</si>
  <si>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</si>
  <si>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</si>
  <si>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</si>
  <si>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</si>
  <si>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</si>
  <si>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</si>
  <si>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</si>
  <si>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</si>
  <si>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</si>
  <si>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</si>
  <si>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</si>
  <si>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</si>
  <si>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</si>
  <si>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</si>
  <si>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</si>
  <si>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</si>
  <si>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</si>
  <si>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</si>
  <si>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</si>
  <si>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</si>
  <si>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</si>
  <si>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</si>
  <si>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</si>
  <si>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</si>
  <si>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</si>
  <si>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</si>
  <si>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</si>
  <si>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</si>
  <si>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</si>
  <si>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</si>
  <si>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</si>
  <si>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</si>
  <si>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</si>
  <si>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</si>
  <si>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</si>
  <si>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</si>
  <si>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</si>
  <si>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</si>
  <si>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</si>
  <si>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</si>
  <si>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</si>
  <si>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</si>
  <si>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</si>
  <si>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</si>
  <si>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</si>
  <si>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</si>
  <si>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</si>
  <si>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</si>
  <si>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</si>
  <si>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</si>
  <si>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</si>
  <si>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</si>
  <si>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</si>
  <si>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</si>
  <si>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</si>
  <si>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</si>
  <si>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</si>
  <si>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</si>
  <si>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</si>
  <si>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</si>
  <si>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</si>
  <si>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</si>
  <si>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</si>
  <si>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</si>
  <si>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</si>
  <si>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</si>
  <si>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</si>
  <si>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</si>
  <si>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</si>
  <si>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</si>
  <si>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</si>
  <si>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</si>
  <si>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</si>
  <si>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</si>
  <si>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</si>
  <si>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</si>
  <si>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</si>
  <si>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</si>
  <si>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</si>
  <si>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</si>
  <si>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</si>
  <si>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</si>
  <si>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</si>
  <si>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</si>
  <si>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</si>
  <si>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</si>
  <si>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</si>
  <si>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</si>
  <si>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</si>
  <si>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</si>
  <si>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</si>
  <si>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</si>
  <si>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</si>
  <si>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</si>
  <si>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</si>
  <si>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</si>
  <si>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</si>
  <si>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</si>
  <si>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</si>
  <si>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</si>
  <si>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</si>
  <si>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</si>
  <si>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</si>
  <si>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</si>
  <si>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</si>
  <si>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</si>
  <si>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</si>
  <si>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</si>
  <si>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</si>
  <si>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</si>
  <si>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</si>
  <si>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</si>
  <si>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</si>
  <si>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</si>
  <si>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</si>
  <si>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</si>
  <si>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</si>
  <si>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</si>
  <si>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</si>
  <si>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</si>
  <si>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</si>
  <si>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</si>
  <si>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</si>
  <si>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</si>
  <si>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</si>
  <si>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</si>
  <si>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</si>
  <si>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</si>
  <si>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</si>
  <si>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</si>
  <si>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</si>
  <si>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</si>
  <si>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</si>
  <si>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</si>
  <si>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</si>
  <si>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</si>
  <si>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</si>
  <si>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</si>
  <si>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</si>
  <si>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</si>
  <si>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</si>
  <si>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</si>
  <si>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</si>
  <si>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</si>
  <si>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</si>
  <si>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</si>
  <si>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</si>
  <si>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</si>
  <si>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</si>
  <si>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</si>
  <si>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</si>
  <si>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</si>
  <si>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</si>
  <si>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</si>
  <si>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</si>
  <si>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</si>
  <si>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</si>
  <si>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</si>
  <si>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</si>
  <si>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</si>
  <si>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</si>
  <si>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</si>
  <si>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</si>
  <si>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</si>
  <si>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</si>
  <si>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</si>
  <si>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</si>
  <si>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</si>
  <si>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</si>
  <si>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</si>
  <si>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</si>
  <si>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</si>
  <si>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</si>
  <si>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</si>
  <si>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</si>
  <si>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</si>
  <si>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</si>
  <si>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</si>
  <si>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</si>
  <si>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</si>
  <si>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</si>
  <si>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</si>
  <si>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</si>
  <si>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</si>
  <si>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</si>
  <si>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</si>
  <si>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</si>
  <si>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</si>
  <si>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</si>
  <si>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</si>
  <si>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</si>
  <si>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</si>
  <si>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</si>
  <si>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</si>
  <si>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</si>
  <si>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</si>
  <si>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</si>
  <si>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</si>
  <si>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</si>
  <si>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</si>
  <si>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</si>
  <si>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</si>
  <si>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</si>
  <si>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</si>
  <si>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</si>
  <si>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</si>
  <si>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</si>
  <si>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</si>
  <si>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</si>
  <si>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</si>
  <si>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</si>
  <si>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</si>
  <si>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</si>
  <si>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</si>
  <si>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</si>
  <si>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</si>
  <si>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</si>
  <si>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</si>
  <si>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</si>
  <si>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</si>
  <si>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</si>
  <si>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</si>
  <si>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</si>
  <si>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</si>
  <si>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</si>
  <si>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</si>
  <si>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</si>
  <si>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</si>
  <si>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</si>
  <si>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</si>
  <si>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</si>
  <si>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</si>
  <si>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</si>
  <si>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</si>
  <si>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</si>
  <si>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</si>
  <si>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</si>
  <si>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</si>
  <si>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</si>
  <si>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</si>
  <si>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</si>
  <si>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</si>
  <si>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</si>
  <si>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</si>
  <si>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</si>
  <si>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</si>
  <si>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</si>
  <si>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</si>
  <si>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</si>
  <si>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</si>
  <si>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</si>
  <si>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</si>
  <si>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</si>
  <si>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</si>
  <si>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</si>
  <si>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</si>
  <si>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</si>
  <si>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</si>
  <si>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</si>
  <si>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</si>
  <si>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</si>
  <si>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</si>
  <si>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</si>
  <si>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</si>
  <si>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</si>
  <si>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</si>
  <si>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</si>
  <si>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</si>
  <si>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</si>
  <si>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</si>
  <si>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</si>
  <si>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</si>
  <si>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</si>
  <si>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</si>
  <si>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</si>
  <si>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</si>
  <si>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</si>
  <si>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</si>
  <si>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</si>
  <si>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</si>
  <si>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</si>
  <si>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</si>
  <si>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</si>
  <si>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</si>
  <si>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</si>
  <si>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</si>
  <si>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</si>
  <si>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</si>
  <si>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</si>
  <si>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</si>
  <si>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</si>
  <si>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</si>
  <si>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</si>
  <si>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</si>
  <si>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</si>
  <si>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</si>
  <si>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</si>
  <si>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</si>
  <si>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</si>
  <si>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</si>
  <si>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</si>
  <si>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</si>
  <si>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</si>
  <si>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</si>
  <si>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</si>
  <si>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</si>
  <si>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</si>
  <si>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</si>
  <si>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</si>
  <si>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</si>
  <si>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</si>
  <si>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</si>
  <si>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</si>
  <si>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</si>
  <si>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</si>
  <si>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</si>
  <si>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</si>
  <si>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</si>
  <si>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</si>
  <si>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</si>
  <si>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</si>
  <si>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</si>
  <si>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</si>
  <si>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</si>
  <si>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</si>
  <si>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</si>
  <si>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</si>
  <si>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</si>
  <si>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</si>
  <si>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</si>
  <si>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</si>
  <si>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</si>
  <si>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</si>
  <si>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</si>
  <si>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</si>
  <si>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</si>
  <si>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</si>
  <si>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</si>
  <si>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</si>
  <si>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</si>
  <si>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</si>
  <si>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</si>
  <si>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</si>
  <si>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</si>
  <si>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</si>
  <si>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</si>
  <si>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</si>
  <si>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</si>
  <si>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</si>
  <si>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</si>
  <si>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</si>
  <si>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</si>
  <si>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</si>
  <si>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</si>
  <si>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</si>
  <si>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</si>
  <si>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</si>
  <si>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</si>
  <si>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</si>
  <si>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</si>
  <si>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</si>
  <si>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</si>
  <si>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</si>
  <si>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</si>
  <si>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</si>
  <si>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</si>
  <si>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</si>
  <si>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</si>
  <si>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</si>
  <si>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</si>
  <si>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</si>
  <si>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</si>
  <si>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</si>
  <si>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</si>
  <si>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</si>
  <si>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</si>
  <si>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</si>
  <si>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</si>
  <si>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</si>
  <si>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</si>
  <si>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</si>
  <si>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</si>
  <si>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</si>
  <si>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</si>
  <si>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</si>
  <si>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</si>
  <si>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</si>
  <si>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</si>
  <si>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</si>
  <si>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</si>
  <si>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</si>
  <si>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</si>
  <si>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</si>
  <si>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</si>
  <si>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</si>
  <si>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</si>
  <si>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</si>
  <si>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</si>
  <si>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</si>
  <si>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</si>
  <si>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</si>
  <si>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</si>
  <si>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</si>
  <si>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</si>
  <si>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</si>
  <si>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</si>
  <si>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</si>
  <si>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</si>
  <si>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</si>
  <si>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</si>
  <si>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</si>
  <si>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</si>
  <si>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</si>
  <si>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</si>
  <si>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</si>
  <si>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</si>
  <si>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</si>
  <si>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</si>
  <si>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</si>
  <si>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</si>
  <si>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</si>
  <si>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</si>
  <si>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</si>
  <si>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</si>
  <si>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</si>
  <si>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</si>
  <si>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</si>
  <si>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</si>
  <si>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</si>
  <si>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</si>
  <si>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</si>
  <si>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</si>
  <si>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</si>
  <si>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</si>
  <si>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</si>
  <si>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</si>
  <si>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</si>
  <si>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</si>
  <si>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</si>
  <si>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</si>
  <si>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</si>
  <si>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</si>
  <si>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</si>
  <si>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</si>
  <si>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</si>
  <si>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</si>
  <si>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</si>
  <si>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</si>
  <si>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</si>
  <si>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</si>
  <si>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</si>
  <si>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</si>
  <si>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</si>
  <si>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</si>
  <si>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</si>
  <si>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</si>
  <si>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</si>
  <si>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</si>
  <si>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</si>
  <si>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</si>
  <si>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</si>
  <si>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</si>
  <si>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</si>
  <si>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</si>
  <si>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</si>
  <si>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</si>
  <si>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</si>
  <si>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</si>
  <si>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</si>
  <si>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</si>
  <si>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</si>
  <si>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</si>
  <si>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</si>
  <si>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</si>
  <si>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</si>
  <si>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</si>
  <si>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</si>
  <si>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</si>
  <si>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</si>
  <si>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</si>
  <si>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</si>
  <si>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</si>
  <si>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</si>
  <si>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</si>
  <si>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</si>
  <si>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</si>
  <si>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</si>
  <si>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</si>
  <si>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</si>
  <si>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</si>
  <si>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</si>
  <si>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</si>
  <si>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</si>
  <si>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</si>
  <si>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</si>
  <si>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</si>
  <si>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</si>
  <si>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</si>
  <si>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</si>
  <si>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</si>
  <si>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</si>
  <si>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</si>
  <si>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</si>
  <si>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</si>
  <si>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</si>
  <si>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</si>
  <si>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</si>
  <si>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</si>
  <si>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</si>
  <si>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</si>
  <si>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</si>
  <si>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</si>
  <si>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</si>
  <si>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</si>
  <si>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</si>
  <si>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</si>
  <si>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</si>
  <si>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</si>
  <si>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</si>
  <si>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</si>
  <si>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</si>
  <si>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</si>
  <si>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</si>
  <si>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</si>
  <si>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</si>
  <si>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</si>
  <si>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</si>
  <si>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</si>
  <si>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</si>
  <si>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</si>
  <si>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</si>
  <si>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</si>
  <si>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</si>
  <si>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</si>
  <si>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</si>
  <si>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</si>
  <si>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</si>
  <si>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</si>
  <si>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</si>
  <si>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</si>
  <si>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</si>
  <si>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</si>
  <si>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</si>
  <si>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</si>
  <si>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</si>
  <si>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</si>
  <si>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</si>
  <si>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</si>
  <si>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</si>
  <si>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</si>
  <si>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</si>
  <si>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</si>
  <si>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</si>
  <si>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</si>
  <si>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</si>
  <si>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</si>
  <si>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</si>
  <si>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</si>
  <si>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</si>
  <si>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</si>
  <si>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</si>
  <si>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</si>
  <si>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</si>
  <si>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</si>
  <si>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</si>
  <si>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</si>
  <si>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</si>
  <si>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</si>
  <si>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</si>
  <si>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</si>
  <si>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</si>
  <si>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</si>
  <si>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</si>
  <si>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</si>
  <si>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</si>
  <si>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</si>
  <si>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</si>
  <si>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</si>
  <si>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</si>
  <si>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</si>
  <si>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</si>
  <si>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</si>
  <si>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</si>
  <si>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</si>
  <si>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</si>
  <si>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</si>
  <si>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</si>
  <si>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</si>
  <si>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</si>
  <si>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</si>
  <si>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</si>
  <si>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</si>
  <si>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</si>
  <si>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</si>
  <si>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</si>
  <si>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</si>
  <si>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</si>
  <si>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</si>
  <si>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</si>
  <si>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</si>
  <si>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</si>
  <si>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</si>
  <si>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</si>
  <si>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</si>
  <si>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</si>
  <si>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</si>
  <si>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</si>
  <si>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</si>
  <si>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</si>
  <si>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</si>
  <si>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</si>
  <si>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</si>
  <si>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</si>
  <si>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</si>
  <si>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</si>
  <si>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</si>
  <si>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</si>
  <si>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</si>
  <si>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</si>
  <si>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</si>
  <si>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</si>
  <si>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</si>
  <si>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</si>
  <si>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</si>
  <si>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</si>
  <si>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</si>
  <si>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</si>
  <si>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</si>
  <si>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</si>
  <si>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</si>
  <si>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</si>
  <si>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</si>
  <si>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</si>
  <si>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</si>
  <si>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</si>
  <si>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</si>
  <si>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</si>
  <si>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</si>
  <si>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</si>
  <si>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</si>
  <si>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</si>
  <si>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</si>
  <si>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</si>
  <si>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</si>
  <si>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</si>
  <si>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</si>
  <si>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</si>
  <si>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</si>
  <si>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</si>
  <si>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</si>
  <si>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</si>
  <si>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</si>
  <si>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</si>
  <si>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</si>
  <si>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</si>
  <si>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</si>
  <si>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</si>
  <si>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</si>
  <si>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</si>
  <si>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</si>
  <si>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</si>
  <si>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</si>
  <si>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</si>
  <si>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</si>
  <si>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</si>
  <si>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</si>
  <si>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</si>
  <si>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</si>
  <si>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</si>
  <si>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</si>
  <si>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</si>
  <si>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</si>
  <si>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</si>
  <si>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</si>
  <si>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</si>
  <si>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</si>
  <si>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</si>
  <si>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</si>
  <si>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</si>
  <si>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</si>
  <si>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</si>
  <si>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</si>
  <si>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</si>
  <si>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</si>
  <si>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</si>
  <si>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</si>
  <si>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</si>
  <si>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</si>
  <si>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</si>
  <si>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</si>
  <si>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</si>
  <si>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</si>
  <si>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</si>
  <si>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</si>
  <si>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</si>
  <si>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</si>
  <si>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</si>
  <si>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</si>
  <si>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</si>
  <si>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</si>
  <si>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</si>
  <si>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</si>
  <si>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</si>
  <si>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</si>
  <si>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</si>
  <si>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</si>
  <si>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</si>
  <si>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</si>
  <si>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</si>
  <si>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</si>
  <si>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</si>
  <si>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</si>
  <si>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</si>
  <si>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</si>
  <si>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</si>
  <si>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</si>
  <si>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</si>
  <si>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</si>
  <si>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</si>
  <si>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</si>
  <si>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</si>
  <si>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</si>
  <si>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</si>
  <si>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</si>
  <si>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</si>
  <si>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</si>
  <si>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</si>
  <si>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</si>
  <si>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</si>
  <si>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</si>
  <si>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</si>
  <si>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</si>
  <si>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</si>
  <si>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</si>
  <si>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</si>
  <si>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</si>
  <si>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</si>
  <si>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</si>
  <si>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</si>
  <si>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</si>
  <si>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</si>
  <si>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</si>
  <si>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</si>
  <si>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</si>
  <si>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</si>
  <si>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</si>
  <si>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</si>
  <si>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</si>
  <si>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</si>
  <si>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</si>
  <si>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</si>
  <si>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</si>
  <si>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</si>
  <si>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</si>
  <si>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</si>
  <si>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</si>
  <si>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</si>
  <si>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</si>
  <si>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</si>
  <si>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</si>
  <si>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</si>
  <si>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</si>
  <si>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</si>
  <si>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</si>
  <si>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</si>
  <si>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</si>
  <si>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</si>
  <si>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</si>
  <si>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</si>
  <si>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</si>
  <si>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</si>
  <si>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</si>
  <si>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</si>
  <si>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</si>
  <si>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</si>
  <si>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</si>
  <si>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</si>
  <si>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</si>
  <si>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</si>
  <si>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</si>
  <si>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</si>
  <si>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</si>
  <si>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</si>
  <si>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</si>
  <si>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</si>
  <si>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</si>
  <si>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</si>
  <si>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</si>
  <si>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</si>
  <si>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</si>
  <si>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</si>
  <si>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</si>
  <si>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</si>
  <si>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</si>
  <si>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</si>
  <si>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</si>
  <si>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</si>
  <si>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</si>
  <si>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</si>
  <si>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</si>
  <si>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</si>
  <si>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</si>
  <si>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</si>
  <si>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</si>
  <si>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</si>
  <si>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</si>
  <si>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</si>
  <si>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</si>
  <si>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</si>
  <si>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</si>
  <si>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</si>
  <si>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</si>
  <si>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</si>
  <si>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</si>
  <si>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</si>
  <si>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</si>
  <si>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</si>
  <si>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</si>
  <si>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</si>
  <si>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</si>
  <si>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</si>
  <si>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</si>
  <si>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</si>
  <si>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</si>
  <si>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</si>
  <si>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</si>
  <si>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</si>
  <si>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</si>
  <si>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</si>
  <si>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</si>
  <si>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</si>
  <si>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</si>
  <si>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</si>
  <si>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</si>
  <si>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</si>
  <si>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</si>
  <si>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</si>
  <si>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</si>
  <si>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</si>
  <si>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</si>
  <si>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</si>
  <si>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</si>
  <si>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</si>
  <si>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</si>
  <si>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</si>
  <si>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</si>
  <si>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</si>
  <si>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</si>
  <si>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</si>
  <si>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</si>
  <si>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</si>
  <si>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</si>
  <si>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</si>
  <si>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</si>
  <si>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</si>
  <si>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</si>
  <si>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</si>
  <si>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</si>
  <si>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</si>
  <si>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</si>
  <si>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</si>
  <si>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</si>
  <si>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</si>
  <si>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</si>
  <si>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</si>
  <si>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</si>
  <si>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</si>
  <si>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</si>
  <si>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</si>
  <si>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</si>
  <si>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</si>
  <si>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</si>
  <si>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</si>
  <si>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</si>
  <si>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</si>
  <si>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</si>
  <si>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</si>
  <si>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</si>
  <si>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</si>
  <si>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</si>
  <si>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</si>
  <si>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</si>
  <si>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</si>
  <si>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</si>
  <si>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</si>
  <si>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</si>
  <si>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</si>
  <si>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</si>
  <si>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</si>
  <si>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</si>
  <si>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</si>
  <si>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</si>
  <si>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</si>
  <si>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</si>
  <si>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</si>
  <si>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</si>
  <si>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</si>
  <si>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</si>
  <si>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</si>
  <si>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</si>
  <si>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</si>
  <si>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</si>
  <si>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</si>
  <si>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</si>
  <si>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</si>
  <si>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</si>
  <si>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</si>
  <si>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</si>
  <si>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</si>
  <si>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</si>
  <si>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</si>
  <si>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</si>
  <si>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</si>
  <si>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</si>
  <si>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</si>
  <si>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</si>
  <si>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</si>
  <si>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</si>
  <si>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</si>
  <si>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</si>
  <si>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</si>
  <si>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</si>
  <si>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</si>
  <si>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</si>
  <si>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</si>
  <si>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</si>
  <si>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</si>
  <si>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</si>
  <si>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</si>
  <si>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</si>
  <si>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</si>
  <si>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</si>
  <si>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</si>
  <si>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</si>
  <si>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</si>
  <si>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</si>
  <si>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</si>
  <si>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</si>
  <si>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</si>
  <si>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</si>
  <si>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</si>
  <si>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</si>
  <si>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</si>
  <si>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</si>
  <si>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</si>
  <si>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</si>
  <si>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</si>
  <si>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</si>
  <si>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</si>
  <si>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</si>
  <si>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</si>
  <si>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</si>
  <si>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</si>
  <si>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</si>
  <si>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</si>
  <si>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</si>
  <si>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</si>
  <si>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</si>
  <si>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</si>
  <si>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</si>
  <si>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</si>
  <si>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</si>
  <si>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</si>
  <si>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</si>
  <si>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</si>
  <si>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</si>
  <si>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</si>
  <si>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</si>
  <si>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</si>
  <si>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</si>
  <si>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</si>
  <si>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</si>
  <si>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</si>
  <si>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</si>
  <si>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</si>
  <si>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</si>
  <si>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</si>
  <si>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</si>
  <si>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</si>
  <si>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</si>
  <si>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</si>
  <si>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</si>
  <si>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</si>
  <si>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</si>
  <si>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</si>
  <si>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</si>
  <si>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</si>
  <si>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</si>
  <si>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</si>
  <si>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</si>
  <si>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</si>
  <si>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</si>
  <si>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</si>
  <si>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</si>
  <si>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</si>
  <si>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</si>
  <si>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</si>
  <si>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</si>
  <si>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</si>
  <si>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</si>
  <si>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</si>
  <si>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</si>
  <si>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</si>
  <si>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</si>
  <si>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</si>
  <si>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</si>
  <si>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</si>
  <si>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</si>
  <si>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</si>
  <si>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</si>
  <si>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</si>
  <si>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</si>
  <si>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</si>
  <si>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</si>
  <si>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</si>
  <si>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</si>
  <si>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</si>
  <si>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</si>
  <si>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</si>
  <si>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</si>
  <si>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</si>
  <si>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</si>
  <si>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</si>
  <si>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</si>
  <si>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</si>
  <si>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</si>
  <si>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</si>
  <si>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</si>
  <si>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</si>
  <si>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</si>
  <si>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</si>
  <si>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</si>
  <si>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</si>
  <si>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</si>
  <si>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</si>
  <si>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</si>
  <si>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</si>
  <si>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</si>
  <si>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</si>
  <si>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</si>
  <si>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</si>
  <si>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</si>
  <si>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</si>
  <si>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</si>
  <si>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</si>
  <si>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</si>
  <si>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</si>
  <si>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</si>
  <si>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</si>
  <si>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</si>
  <si>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</si>
  <si>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</si>
  <si>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</si>
  <si>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</si>
  <si>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</si>
  <si>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</si>
  <si>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</si>
  <si>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</si>
  <si>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</si>
  <si>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</si>
  <si>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</si>
  <si>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</si>
  <si>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</si>
  <si>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</si>
  <si>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</si>
  <si>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</si>
  <si>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</si>
  <si>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</si>
  <si>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</si>
  <si>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</si>
  <si>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</si>
  <si>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</si>
  <si>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</si>
  <si>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</si>
  <si>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</si>
  <si>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</si>
  <si>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</si>
  <si>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</si>
  <si>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</si>
  <si>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</si>
  <si>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</si>
  <si>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</si>
  <si>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</si>
  <si>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</si>
  <si>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</si>
  <si>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</si>
  <si>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</si>
  <si>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</si>
  <si>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</si>
  <si>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</si>
  <si>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</si>
  <si>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</si>
  <si>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</si>
  <si>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</si>
  <si>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</si>
  <si>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</si>
  <si>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</si>
  <si>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</si>
  <si>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</si>
  <si>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</si>
  <si>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</si>
  <si>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</si>
  <si>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</si>
  <si>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</si>
  <si>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</si>
  <si>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</si>
  <si>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</si>
  <si>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</si>
  <si>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</si>
  <si>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</si>
  <si>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</si>
  <si>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</si>
  <si>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</si>
  <si>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</si>
  <si>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</si>
  <si>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</si>
  <si>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</si>
  <si>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</si>
  <si>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</si>
  <si>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</si>
  <si>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</si>
  <si>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</si>
  <si>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</si>
  <si>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</si>
  <si>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</si>
  <si>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</si>
  <si>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</si>
  <si>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</si>
  <si>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</si>
  <si>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</si>
  <si>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</si>
  <si>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</si>
  <si>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</si>
  <si>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</si>
  <si>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</si>
  <si>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</si>
  <si>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</si>
  <si>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</si>
  <si>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</si>
  <si>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</si>
  <si>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</si>
  <si>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</si>
  <si>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</si>
  <si>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</si>
  <si>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</si>
  <si>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</si>
  <si>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</si>
  <si>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</si>
  <si>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</si>
  <si>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</si>
  <si>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</si>
  <si>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</si>
  <si>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</si>
  <si>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</si>
  <si>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</si>
  <si>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</si>
  <si>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</si>
  <si>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</si>
  <si>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</si>
  <si>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</si>
  <si>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</si>
  <si>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</si>
  <si>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</si>
  <si>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</si>
  <si>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</si>
  <si>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</si>
  <si>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</si>
  <si>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</si>
  <si>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</si>
  <si>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</si>
  <si>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</si>
  <si>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</si>
  <si>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</si>
  <si>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</si>
  <si>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</si>
  <si>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</si>
  <si>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</si>
  <si>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</si>
  <si>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</si>
  <si>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</si>
  <si>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</si>
  <si>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</si>
  <si>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</si>
  <si>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</si>
  <si>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</si>
  <si>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</si>
  <si>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</si>
  <si>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</si>
  <si>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</si>
  <si>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</si>
  <si>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</si>
  <si>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</si>
  <si>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</si>
  <si>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</si>
  <si>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</si>
  <si>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</si>
  <si>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</si>
  <si>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</si>
  <si>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</si>
  <si>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</si>
  <si>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</si>
  <si>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</si>
  <si>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</si>
  <si>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</si>
  <si>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</si>
  <si>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</si>
  <si>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</si>
  <si>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</si>
  <si>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</si>
  <si>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</si>
  <si>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</si>
  <si>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</si>
  <si>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</si>
  <si>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</si>
  <si>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</si>
  <si>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</si>
  <si>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</si>
  <si>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</si>
  <si>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</si>
  <si>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</si>
  <si>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</si>
  <si>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</si>
  <si>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</si>
  <si>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</si>
  <si>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</si>
  <si>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</si>
  <si>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</si>
  <si>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</si>
  <si>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</si>
  <si>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</si>
  <si>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</si>
  <si>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</si>
  <si>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</si>
  <si>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</si>
  <si>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</si>
  <si>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</si>
  <si>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</si>
  <si>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</si>
  <si>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</si>
  <si>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</si>
  <si>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</si>
  <si>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</si>
  <si>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</si>
  <si>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</si>
  <si>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</si>
  <si>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</si>
  <si>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</si>
  <si>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</si>
  <si>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</si>
  <si>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</si>
  <si>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</si>
  <si>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</si>
  <si>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</si>
  <si>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</si>
  <si>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</si>
  <si>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</si>
  <si>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</si>
  <si>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</si>
  <si>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</si>
  <si>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</si>
  <si>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</si>
  <si>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</si>
  <si>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</si>
  <si>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</si>
  <si>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</si>
  <si>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</si>
  <si>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</si>
  <si>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</si>
  <si>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</si>
  <si>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</si>
  <si>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</si>
  <si>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</si>
  <si>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</si>
  <si>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</si>
  <si>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</si>
  <si>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</si>
  <si>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</si>
  <si>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</si>
  <si>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</si>
  <si>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</si>
  <si>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</si>
  <si>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</si>
  <si>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</si>
  <si>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</si>
  <si>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</si>
  <si>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</si>
  <si>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</si>
  <si>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</si>
  <si>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</si>
  <si>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</si>
  <si>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</si>
  <si>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</si>
  <si>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</si>
  <si>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</si>
  <si>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</si>
  <si>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</si>
  <si>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</si>
  <si>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</si>
  <si>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</si>
  <si>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</si>
  <si>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</si>
  <si>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</si>
  <si>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</si>
  <si>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</si>
  <si>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</si>
  <si>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</si>
  <si>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</si>
  <si>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</si>
  <si>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</si>
  <si>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</si>
  <si>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</si>
  <si>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</si>
  <si>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</si>
  <si>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</si>
  <si>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</si>
  <si>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</si>
  <si>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</si>
  <si>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</si>
  <si>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</si>
  <si>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</si>
  <si>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</si>
  <si>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</si>
  <si>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</si>
  <si>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</si>
  <si>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</si>
  <si>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</si>
  <si>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</si>
  <si>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</si>
  <si>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</si>
  <si>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</si>
  <si>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</si>
  <si>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</si>
  <si>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</si>
  <si>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</si>
  <si>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</si>
  <si>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</si>
  <si>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</si>
  <si>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</si>
  <si>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</si>
  <si>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</si>
  <si>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</si>
  <si>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</si>
  <si>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</si>
  <si>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</si>
  <si>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</si>
  <si>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</si>
  <si>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</si>
  <si>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</si>
  <si>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</si>
  <si>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</si>
  <si>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</si>
  <si>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</si>
  <si>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</si>
  <si>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</si>
  <si>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</si>
  <si>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</si>
  <si>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</si>
  <si>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</si>
  <si>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</si>
  <si>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</si>
  <si>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</si>
  <si>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</si>
  <si>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</si>
  <si>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</si>
  <si>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</si>
  <si>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</si>
  <si>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</si>
  <si>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</si>
  <si>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</si>
  <si>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</si>
  <si>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</si>
  <si>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</si>
  <si>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</si>
  <si>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</si>
  <si>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</si>
  <si>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</si>
  <si>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</si>
  <si>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</si>
  <si>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</si>
  <si>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</si>
  <si>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</si>
  <si>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</si>
  <si>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</si>
  <si>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</si>
  <si>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</si>
  <si>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</si>
  <si>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</si>
  <si>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</si>
  <si>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</si>
  <si>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</si>
  <si>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</si>
  <si>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</si>
  <si>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</si>
  <si>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</si>
  <si>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</si>
  <si>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</si>
  <si>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</si>
  <si>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</si>
  <si>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</si>
  <si>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</si>
  <si>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</si>
  <si>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</si>
  <si>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</si>
  <si>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</si>
  <si>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</si>
  <si>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</si>
  <si>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</si>
  <si>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</si>
  <si>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</si>
  <si>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</si>
  <si>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</si>
  <si>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</si>
  <si>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</si>
  <si>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</si>
  <si>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</si>
  <si>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</si>
  <si>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</si>
  <si>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</si>
  <si>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</si>
  <si>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</si>
  <si>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</si>
  <si>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</si>
  <si>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</si>
  <si>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</si>
  <si>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</si>
  <si>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</si>
  <si>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</si>
  <si>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</si>
  <si>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</si>
  <si>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</si>
  <si>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</si>
  <si>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</si>
  <si>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</si>
  <si>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</si>
  <si>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</si>
  <si>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</si>
  <si>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</si>
  <si>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</si>
  <si>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</si>
  <si>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</si>
  <si>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</si>
  <si>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</si>
  <si>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</si>
  <si>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</si>
  <si>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</si>
  <si>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</si>
  <si>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</si>
  <si>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</si>
  <si>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</si>
  <si>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</si>
  <si>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</si>
  <si>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</si>
  <si>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</si>
  <si>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</si>
  <si>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</si>
  <si>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</si>
  <si>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</si>
  <si>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</si>
  <si>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</si>
  <si>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</si>
  <si>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</si>
  <si>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</si>
  <si>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</si>
  <si>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</si>
  <si>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</si>
  <si>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</si>
  <si>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</si>
  <si>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</si>
  <si>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</si>
  <si>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</si>
  <si>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</si>
  <si>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</si>
  <si>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</si>
  <si>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</si>
  <si>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</si>
  <si>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</si>
  <si>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</si>
  <si>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</si>
  <si>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</si>
  <si>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</si>
  <si>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</si>
  <si>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</si>
  <si>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</si>
  <si>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</si>
  <si>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</si>
  <si>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</si>
  <si>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</si>
  <si>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</si>
  <si>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</si>
  <si>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</si>
  <si>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</si>
  <si>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</si>
  <si>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</si>
  <si>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</si>
  <si>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</si>
  <si>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</si>
  <si>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</si>
  <si>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</si>
  <si>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</si>
  <si>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</si>
  <si>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</si>
  <si>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</si>
  <si>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</si>
  <si>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</si>
  <si>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</si>
  <si>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</si>
  <si>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</si>
  <si>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</si>
  <si>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</si>
  <si>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</si>
  <si>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</si>
  <si>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</si>
  <si>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</si>
  <si>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</si>
  <si>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</si>
  <si>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</si>
  <si>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</si>
  <si>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</si>
  <si>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</si>
  <si>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</si>
  <si>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</si>
  <si>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</si>
  <si>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</si>
  <si>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</si>
  <si>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</si>
  <si>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</si>
  <si>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</si>
  <si>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</si>
  <si>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</si>
  <si>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</si>
  <si>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</si>
  <si>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</si>
  <si>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</si>
  <si>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</si>
  <si>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</si>
  <si>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</si>
  <si>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</si>
  <si>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</si>
  <si>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</si>
  <si>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</si>
  <si>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</si>
  <si>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</si>
  <si>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</si>
  <si>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</si>
  <si>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</si>
  <si>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</si>
  <si>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</si>
  <si>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</si>
  <si>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</si>
  <si>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</si>
  <si>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</si>
  <si>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</si>
  <si>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</si>
  <si>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</si>
  <si>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</si>
  <si>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</si>
  <si>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</si>
  <si>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</si>
  <si>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</si>
  <si>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</si>
  <si>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</si>
  <si>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</si>
  <si>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</si>
  <si>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</si>
  <si>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</si>
  <si>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</si>
  <si>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</si>
  <si>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</si>
  <si>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</si>
  <si>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</si>
  <si>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</si>
  <si>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</si>
  <si>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</si>
  <si>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</si>
  <si>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</si>
  <si>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</si>
  <si>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</si>
  <si>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</si>
  <si>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</si>
  <si>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</si>
  <si>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</si>
  <si>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</si>
  <si>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</si>
  <si>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</si>
  <si>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</si>
  <si>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</si>
  <si>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</si>
  <si>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</si>
  <si>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</si>
  <si>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</si>
  <si>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</si>
  <si>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</si>
  <si>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</si>
  <si>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</si>
  <si>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</si>
  <si>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</si>
  <si>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</si>
  <si>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</si>
  <si>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</si>
  <si>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</si>
  <si>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</si>
  <si>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</si>
  <si>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</si>
  <si>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</si>
  <si>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</si>
  <si>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</si>
  <si>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</si>
  <si>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</si>
  <si>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</si>
  <si>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</si>
  <si>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</si>
  <si>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</si>
  <si>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</si>
  <si>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</si>
  <si>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</si>
  <si>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</si>
  <si>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</si>
  <si>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</si>
  <si>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</si>
  <si>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</si>
  <si>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</si>
  <si>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</si>
  <si>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</si>
  <si>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</si>
  <si>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</si>
  <si>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</si>
  <si>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</si>
  <si>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</si>
  <si>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</si>
  <si>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</si>
  <si>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</si>
  <si>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</si>
  <si>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</si>
  <si>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</si>
  <si>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</si>
  <si>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</si>
  <si>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</si>
  <si>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</si>
  <si>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</si>
  <si>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</si>
  <si>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</si>
  <si>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</si>
  <si>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</si>
  <si>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</si>
  <si>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</si>
  <si>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</si>
  <si>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</si>
  <si>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</si>
  <si>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</si>
  <si>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</si>
  <si>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</si>
  <si>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</si>
  <si>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</si>
  <si>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</si>
  <si>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</si>
  <si>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</si>
  <si>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</si>
  <si>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</si>
  <si>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</si>
  <si>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</si>
  <si>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</si>
  <si>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</si>
  <si>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</si>
  <si>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</si>
  <si>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</si>
  <si>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</si>
  <si>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</si>
  <si>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</si>
  <si>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</si>
  <si>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</si>
  <si>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</si>
  <si>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</si>
  <si>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</si>
  <si>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</si>
  <si>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</si>
  <si>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</si>
  <si>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</si>
  <si>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</si>
  <si>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</si>
  <si>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</si>
  <si>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</si>
  <si>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</si>
  <si>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</si>
  <si>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</si>
  <si>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</si>
  <si>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</si>
  <si>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</si>
  <si>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</si>
  <si>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</si>
  <si>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</si>
  <si>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</si>
  <si>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</si>
  <si>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</si>
  <si>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</si>
  <si>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</si>
  <si>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</si>
  <si>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</si>
  <si>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</si>
  <si>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</si>
  <si>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</si>
  <si>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</si>
  <si>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</si>
  <si>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</si>
  <si>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</si>
  <si>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</si>
  <si>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</si>
  <si>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</si>
  <si>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</si>
  <si>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</si>
  <si>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</si>
  <si>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</si>
  <si>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</si>
  <si>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</si>
  <si>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</si>
  <si>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</si>
  <si>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</si>
  <si>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</si>
  <si>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</si>
  <si>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</si>
  <si>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</si>
  <si>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</si>
  <si>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</si>
  <si>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</si>
  <si>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</si>
  <si>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</si>
  <si>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</si>
  <si>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</si>
  <si>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</si>
  <si>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</si>
  <si>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</si>
  <si>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</si>
  <si>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</si>
  <si>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</si>
  <si>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</si>
  <si>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</si>
  <si>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</si>
  <si>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</si>
  <si>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</si>
  <si>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</si>
  <si>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</si>
  <si>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</si>
  <si>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</si>
  <si>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</si>
  <si>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</si>
  <si>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</si>
  <si>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</si>
  <si>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</si>
  <si>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</si>
  <si>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</si>
  <si>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</si>
  <si>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</si>
  <si>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</si>
  <si>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</si>
  <si>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</si>
  <si>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</si>
  <si>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</si>
  <si>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</si>
  <si>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</si>
  <si>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</si>
  <si>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</si>
  <si>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</si>
  <si>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</si>
  <si>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</si>
  <si>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</si>
  <si>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</si>
  <si>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</si>
  <si>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</si>
  <si>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</si>
  <si>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</si>
  <si>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</si>
  <si>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</si>
  <si>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</si>
  <si>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</si>
  <si>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</si>
  <si>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</si>
  <si>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</si>
  <si>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</si>
  <si>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</si>
  <si>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</si>
  <si>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</si>
  <si>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</si>
  <si>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</si>
  <si>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</si>
  <si>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</si>
  <si>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</si>
  <si>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</si>
  <si>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</si>
  <si>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</si>
  <si>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</si>
  <si>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</si>
  <si>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</si>
  <si>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</si>
  <si>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</si>
  <si>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</si>
  <si>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</si>
  <si>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</si>
  <si>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</si>
  <si>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</si>
  <si>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</si>
  <si>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</si>
  <si>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</si>
  <si>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</si>
  <si>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</si>
  <si>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</si>
  <si>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</si>
  <si>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</si>
  <si>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</si>
  <si>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</si>
  <si>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</si>
  <si>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</si>
  <si>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</si>
  <si>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</si>
  <si>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</si>
  <si>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</si>
  <si>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</si>
  <si>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</si>
  <si>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</si>
  <si>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</si>
  <si>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</si>
  <si>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</si>
  <si>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</si>
  <si>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</si>
  <si>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</si>
  <si>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</si>
  <si>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</si>
  <si>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</si>
  <si>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</si>
  <si>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</si>
  <si>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</si>
  <si>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</si>
  <si>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</si>
  <si>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</si>
  <si>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</si>
  <si>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</si>
  <si>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</si>
  <si>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</si>
  <si>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</si>
  <si>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</si>
  <si>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</si>
  <si>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</si>
  <si>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</si>
  <si>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</si>
  <si>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</si>
  <si>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</si>
  <si>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</si>
  <si>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</si>
  <si>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</si>
  <si>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</si>
  <si>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</si>
  <si>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</si>
  <si>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</si>
  <si>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</si>
  <si>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</si>
  <si>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</si>
  <si>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</si>
  <si>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</si>
  <si>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</si>
  <si>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</si>
  <si>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</si>
  <si>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</si>
  <si>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</si>
  <si>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</si>
  <si>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</si>
  <si>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</si>
  <si>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</si>
  <si>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</si>
  <si>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</si>
  <si>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</si>
  <si>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</si>
  <si>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</si>
  <si>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</si>
  <si>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</si>
  <si>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</si>
  <si>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</si>
  <si>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</si>
  <si>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</si>
  <si>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</si>
  <si>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</si>
  <si>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</si>
  <si>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</si>
  <si>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</si>
  <si>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</si>
  <si>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</si>
  <si>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</si>
  <si>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</si>
  <si>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</si>
  <si>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</si>
  <si>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</si>
  <si>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</si>
  <si>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</si>
  <si>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</si>
  <si>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</si>
  <si>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</si>
  <si>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</si>
  <si>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</si>
  <si>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</si>
  <si>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</si>
  <si>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</si>
  <si>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</si>
  <si>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</si>
  <si>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</si>
  <si>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</si>
  <si>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</si>
  <si>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</si>
  <si>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</si>
  <si>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</si>
  <si>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</si>
  <si>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</si>
  <si>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</si>
  <si>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</si>
  <si>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</si>
  <si>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</si>
  <si>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</si>
  <si>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</si>
  <si>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</si>
  <si>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</si>
  <si>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</si>
  <si>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</si>
  <si>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</si>
  <si>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</si>
  <si>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</si>
  <si>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</si>
  <si>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</si>
  <si>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</si>
  <si>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</si>
  <si>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</si>
  <si>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</si>
  <si>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</si>
  <si>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</si>
  <si>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</si>
  <si>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</si>
  <si>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</si>
  <si>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</si>
  <si>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</si>
  <si>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</si>
  <si>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</si>
  <si>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</si>
  <si>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</si>
  <si>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</si>
  <si>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</si>
  <si>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</si>
  <si>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</si>
  <si>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</si>
  <si>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</si>
  <si>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</si>
  <si>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</si>
  <si>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</si>
  <si>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</si>
  <si>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</si>
  <si>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</si>
  <si>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</si>
  <si>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</si>
  <si>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</si>
  <si>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</si>
  <si>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</si>
  <si>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</si>
  <si>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</si>
  <si>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</si>
  <si>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</si>
  <si>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</si>
  <si>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</si>
  <si>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</si>
  <si>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</si>
  <si>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</si>
  <si>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</si>
  <si>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</si>
  <si>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</si>
  <si>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</si>
  <si>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</si>
  <si>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</si>
  <si>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</si>
  <si>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</si>
  <si>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</si>
  <si>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</si>
  <si>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</si>
  <si>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</si>
  <si>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</si>
  <si>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</si>
  <si>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</si>
  <si>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</si>
  <si>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</si>
  <si>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</si>
  <si>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</si>
  <si>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</si>
  <si>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</si>
  <si>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</si>
  <si>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</si>
  <si>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</si>
  <si>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</si>
  <si>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</si>
  <si>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</si>
  <si>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</si>
  <si>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</si>
  <si>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</si>
  <si>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</si>
  <si>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</si>
  <si>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</si>
  <si>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</si>
  <si>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</si>
  <si>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</si>
  <si>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</si>
  <si>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</si>
  <si>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</si>
  <si>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</si>
  <si>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</si>
  <si>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</si>
  <si>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</si>
  <si>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</si>
  <si>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</si>
  <si>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</si>
  <si>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</si>
  <si>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</si>
  <si>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</si>
  <si>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</si>
  <si>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</si>
  <si>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</si>
  <si>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</si>
  <si>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</si>
  <si>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</si>
  <si>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</si>
  <si>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</si>
  <si>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</si>
  <si>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</si>
  <si>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</si>
  <si>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</si>
  <si>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</si>
  <si>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</si>
  <si>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</si>
  <si>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</si>
  <si>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</si>
  <si>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</si>
  <si>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</si>
  <si>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</si>
  <si>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</si>
  <si>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</si>
  <si>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</si>
  <si>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</si>
  <si>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</si>
  <si>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</si>
  <si>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</si>
  <si>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</si>
  <si>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</si>
  <si>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</si>
  <si>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</si>
  <si>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</si>
  <si>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</si>
  <si>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</si>
  <si>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</si>
  <si>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</si>
  <si>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</si>
  <si>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</si>
  <si>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</si>
  <si>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</si>
  <si>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</si>
  <si>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</si>
  <si>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</si>
  <si>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</si>
  <si>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</si>
  <si>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</si>
  <si>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</si>
  <si>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</si>
  <si>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</si>
  <si>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</si>
  <si>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</si>
  <si>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</si>
  <si>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</si>
  <si>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</si>
  <si>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</si>
  <si>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</si>
  <si>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</si>
  <si>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</si>
  <si>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</si>
  <si>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</si>
  <si>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</si>
  <si>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</si>
  <si>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</si>
  <si>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</si>
  <si>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</si>
  <si>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</si>
  <si>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</si>
  <si>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</si>
  <si>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</si>
  <si>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</si>
  <si>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</si>
  <si>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</si>
  <si>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</si>
  <si>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</si>
  <si>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</si>
  <si>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</si>
  <si>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</si>
  <si>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</si>
  <si>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</si>
  <si>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</si>
  <si>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</si>
  <si>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</si>
  <si>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</si>
  <si>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</si>
  <si>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</si>
  <si>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</si>
  <si>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</si>
  <si>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</si>
  <si>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</si>
  <si>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</si>
  <si>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</si>
  <si>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</si>
  <si>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</si>
  <si>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</si>
  <si>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</si>
  <si>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</si>
  <si>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</si>
  <si>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</si>
  <si>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</si>
  <si>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</si>
  <si>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</si>
  <si>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</si>
  <si>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</si>
  <si>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</si>
  <si>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</si>
  <si>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</si>
  <si>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</si>
  <si>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</si>
  <si>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</si>
  <si>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</si>
  <si>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</si>
  <si>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</si>
  <si>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</si>
  <si>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</si>
  <si>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</si>
  <si>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</si>
  <si>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</si>
  <si>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</si>
  <si>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</si>
  <si>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</si>
  <si>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</si>
  <si>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</si>
  <si>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</si>
  <si>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</si>
  <si>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</si>
  <si>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</si>
  <si>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</si>
  <si>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</si>
  <si>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</si>
  <si>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</si>
  <si>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</si>
  <si>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</si>
  <si>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</si>
  <si>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</si>
  <si>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</si>
  <si>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</si>
  <si>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</si>
  <si>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</si>
  <si>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</si>
  <si>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</si>
  <si>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</si>
  <si>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</si>
  <si>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</si>
  <si>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</si>
  <si>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</si>
  <si>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</si>
  <si>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</si>
  <si>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</si>
  <si>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</si>
  <si>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</si>
  <si>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</si>
  <si>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</si>
  <si>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</si>
  <si>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</si>
  <si>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</si>
  <si>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</si>
  <si>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</si>
  <si>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</si>
  <si>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</si>
  <si>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</si>
  <si>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</si>
  <si>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</si>
  <si>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</si>
  <si>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</si>
  <si>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</si>
  <si>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</si>
  <si>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</si>
  <si>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</si>
  <si>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</si>
  <si>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</si>
  <si>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</si>
  <si>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</si>
  <si>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</si>
  <si>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</si>
  <si>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</si>
  <si>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</si>
  <si>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</si>
  <si>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</si>
  <si>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</si>
  <si>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</si>
  <si>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</si>
  <si>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</si>
  <si>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</si>
  <si>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</si>
  <si>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</si>
  <si>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</si>
  <si>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</si>
  <si>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</si>
  <si>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</si>
  <si>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</si>
  <si>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</si>
  <si>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</si>
  <si>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</si>
  <si>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</si>
  <si>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</si>
  <si>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</si>
  <si>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</si>
  <si>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</si>
  <si>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</si>
  <si>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</si>
  <si>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</si>
  <si>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</si>
  <si>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</si>
  <si>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</si>
  <si>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</si>
  <si>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</si>
  <si>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</si>
  <si>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</si>
  <si>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</si>
  <si>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</si>
  <si>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</si>
  <si>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</si>
  <si>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</si>
  <si>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</si>
  <si>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</si>
  <si>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</si>
  <si>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</si>
  <si>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</si>
  <si>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</si>
  <si>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</si>
  <si>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</si>
  <si>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</si>
  <si>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</si>
  <si>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</si>
  <si>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</si>
  <si>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</si>
  <si>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</si>
  <si>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</si>
  <si>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</si>
  <si>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</si>
  <si>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</si>
  <si>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</si>
  <si>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</si>
  <si>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</si>
  <si>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</si>
  <si>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</si>
  <si>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</si>
  <si>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</si>
  <si>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</si>
  <si>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</si>
  <si>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</si>
  <si>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</si>
  <si>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</si>
  <si>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</si>
  <si>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</si>
  <si>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</si>
  <si>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</si>
  <si>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</si>
  <si>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</si>
  <si>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</si>
  <si>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</si>
  <si>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</si>
  <si>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</si>
  <si>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</si>
  <si>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</si>
  <si>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</si>
  <si>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</si>
  <si>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</si>
  <si>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</si>
  <si>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</si>
  <si>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</si>
  <si>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</si>
  <si>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</si>
  <si>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</si>
  <si>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</si>
  <si>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</si>
  <si>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</si>
  <si>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</si>
  <si>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</si>
  <si>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</si>
  <si>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</si>
  <si>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</si>
  <si>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</si>
  <si>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</si>
  <si>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</si>
  <si>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</si>
  <si>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</si>
  <si>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</si>
  <si>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</si>
  <si>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</si>
  <si>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</si>
  <si>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</si>
  <si>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</si>
  <si>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</si>
  <si>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</si>
  <si>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</si>
  <si>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</si>
  <si>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</si>
  <si>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</si>
  <si>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</si>
  <si>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</si>
  <si>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</si>
  <si>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</si>
  <si>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</si>
  <si>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</si>
  <si>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</si>
  <si>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</si>
  <si>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</si>
  <si>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</si>
  <si>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</si>
  <si>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</si>
  <si>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</si>
  <si>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</si>
  <si>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</si>
  <si>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</si>
  <si>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</si>
  <si>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</si>
  <si>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</si>
  <si>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</si>
  <si>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</si>
  <si>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</si>
  <si>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</si>
  <si>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</si>
  <si>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</si>
  <si>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</si>
  <si>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</si>
  <si>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</si>
  <si>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</si>
  <si>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</si>
  <si>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</si>
  <si>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</si>
  <si>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</si>
  <si>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</si>
  <si>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</si>
  <si>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</si>
  <si>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</si>
  <si>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</si>
  <si>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</si>
  <si>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</si>
  <si>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</si>
  <si>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</si>
  <si>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</si>
  <si>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</si>
  <si>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</si>
  <si>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</si>
  <si>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</si>
  <si>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</si>
  <si>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</si>
  <si>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</si>
  <si>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</si>
  <si>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</si>
  <si>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</si>
  <si>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</si>
  <si>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</si>
  <si>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</si>
  <si>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</si>
  <si>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</si>
  <si>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</si>
  <si>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</si>
  <si>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</si>
  <si>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</si>
  <si>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</si>
  <si>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</si>
  <si>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</si>
  <si>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</si>
  <si>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</si>
  <si>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</si>
  <si>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</si>
  <si>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</si>
  <si>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</si>
  <si>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</si>
  <si>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</si>
  <si>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</si>
  <si>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</si>
  <si>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</si>
  <si>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</si>
  <si>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</si>
  <si>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</si>
  <si>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</si>
  <si>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</si>
  <si>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</si>
  <si>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</si>
  <si>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</si>
  <si>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</si>
  <si>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</si>
  <si>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</si>
  <si>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</si>
  <si>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</si>
  <si>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</si>
  <si>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</si>
  <si>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</si>
  <si>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</si>
  <si>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</si>
  <si>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</si>
  <si>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</si>
  <si>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</si>
  <si>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</si>
  <si>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</si>
  <si>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</si>
  <si>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</si>
  <si>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</si>
  <si>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</si>
  <si>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</si>
  <si>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</si>
  <si>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</si>
  <si>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</si>
  <si>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</si>
  <si>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</si>
  <si>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</si>
  <si>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</si>
  <si>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</si>
  <si>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</si>
  <si>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</si>
  <si>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</si>
  <si>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</si>
  <si>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</si>
  <si>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</si>
  <si>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</si>
  <si>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</si>
  <si>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</si>
  <si>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</si>
  <si>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</si>
  <si>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</si>
  <si>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</si>
  <si>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</si>
  <si>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</si>
  <si>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</si>
  <si>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</si>
  <si>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</si>
  <si>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</si>
  <si>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</si>
  <si>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</si>
  <si>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</si>
  <si>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</si>
  <si>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</si>
  <si>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</si>
  <si>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</si>
  <si>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</si>
  <si>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</si>
  <si>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</si>
  <si>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</si>
  <si>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</si>
  <si>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</si>
  <si>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</si>
  <si>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</si>
  <si>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</si>
  <si>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</si>
  <si>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</si>
  <si>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</si>
  <si>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</si>
  <si>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</si>
  <si>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</si>
  <si>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</si>
  <si>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</si>
  <si>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</si>
  <si>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</si>
  <si>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</si>
  <si>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</si>
  <si>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</si>
  <si>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</si>
  <si>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</si>
  <si>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</si>
  <si>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</si>
  <si>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</si>
  <si>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</si>
  <si>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</si>
  <si>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</si>
  <si>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</si>
  <si>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</si>
  <si>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</si>
  <si>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</si>
  <si>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</si>
  <si>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</si>
  <si>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</si>
  <si>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</si>
  <si>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</si>
  <si>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</si>
  <si>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</si>
  <si>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</si>
  <si>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</si>
  <si>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</si>
  <si>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</si>
  <si>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</si>
  <si>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</si>
  <si>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</si>
  <si>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</si>
  <si>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item</t>
  </si>
  <si>
    <t>codigo</t>
  </si>
  <si>
    <t xml:space="preserve"> 1.1.1 </t>
  </si>
  <si>
    <t xml:space="preserve"> 1.1.2 </t>
  </si>
  <si>
    <t xml:space="preserve"> 1.1.3 </t>
  </si>
  <si>
    <t xml:space="preserve"> 1.1.4 </t>
  </si>
  <si>
    <t xml:space="preserve"> 1.1.5 </t>
  </si>
  <si>
    <t xml:space="preserve"> ED-21780 </t>
  </si>
  <si>
    <t>SETOP</t>
  </si>
  <si>
    <t>VIGIA NOTURNO COM ENCARGOS COMPLEMENTARES</t>
  </si>
  <si>
    <t xml:space="preserve"> 1.1.6 </t>
  </si>
  <si>
    <t xml:space="preserve"> 1.1.7 </t>
  </si>
  <si>
    <t xml:space="preserve"> 1.1.8 </t>
  </si>
  <si>
    <t>banco</t>
  </si>
  <si>
    <t>PLANOS, PROGRAMAS E MANUAIS</t>
  </si>
  <si>
    <t xml:space="preserve"> 1.2.1 </t>
  </si>
  <si>
    <t xml:space="preserve"> 1.2.2 </t>
  </si>
  <si>
    <t xml:space="preserve"> 016691 </t>
  </si>
  <si>
    <t>ATESTADO PCMSO (NR7)- ANUAL</t>
  </si>
  <si>
    <t>UN</t>
  </si>
  <si>
    <t xml:space="preserve"> 1.2.3 </t>
  </si>
  <si>
    <t xml:space="preserve"> 01.12.04 </t>
  </si>
  <si>
    <t>SUDECAP</t>
  </si>
  <si>
    <t>VISTORIA CAUTELAR - 501M2 &lt; ÁREA CONSTRUÍDA &lt;= 2000M2</t>
  </si>
  <si>
    <t xml:space="preserve"> 1.2.4 </t>
  </si>
  <si>
    <t>ELABORAÇÃO DO PLANO DE GERENCIAMENTO DE RESÍDUOS DE CONSTRUÇÃO CIVIL (PGRCC)</t>
  </si>
  <si>
    <t xml:space="preserve"> 1.2.5 </t>
  </si>
  <si>
    <t>Próprio</t>
  </si>
  <si>
    <t>ELABORAÇÃO E IMPLANTAÇÃO DO PLANO DE GERENCIAMENTO DE  RISCOS (PGR)</t>
  </si>
  <si>
    <t>SCO</t>
  </si>
  <si>
    <t xml:space="preserve"> 1.3.1 </t>
  </si>
  <si>
    <t>ANOTAÇÃO DE RESPONSABILIDADE TÉCNICA (ART) PARA CONTRATO,  OBRA OU SERVIÇO DE VALOR SUPERIOR A R$ 15.000,00, DE ACORDO  COM TABELA VIGENTE CREA-MS;</t>
  </si>
  <si>
    <t>EQUIPE DE PROFISSIONAIS</t>
  </si>
  <si>
    <t>1.1</t>
  </si>
  <si>
    <t>1.2</t>
  </si>
  <si>
    <t>1.3</t>
  </si>
  <si>
    <t>TAXAS, LICENSAS E EMOLUMENTOS</t>
  </si>
  <si>
    <t>DESMOBILIZACAO E DESMONTAGEM CANTEIRO</t>
  </si>
  <si>
    <t xml:space="preserve"> 2.2.1 </t>
  </si>
  <si>
    <t>DESMOBILIZACAO C/ DESMONTAGEM DE BARRACAO E DEMAIS ELEMENTOS</t>
  </si>
  <si>
    <t xml:space="preserve"> 2.2.2 </t>
  </si>
  <si>
    <t xml:space="preserve"> 2.2.3 </t>
  </si>
  <si>
    <t xml:space="preserve"> 2.2.4 </t>
  </si>
  <si>
    <t>M</t>
  </si>
  <si>
    <t xml:space="preserve"> 2.2.5 </t>
  </si>
  <si>
    <t>CANTEIRO DE OBRAS</t>
  </si>
  <si>
    <t xml:space="preserve"> 3.1 </t>
  </si>
  <si>
    <t xml:space="preserve"> 3.2 </t>
  </si>
  <si>
    <t xml:space="preserve"> 3.3 </t>
  </si>
  <si>
    <t xml:space="preserve"> 3.4 </t>
  </si>
  <si>
    <t xml:space="preserve"> 3.5 </t>
  </si>
  <si>
    <t xml:space="preserve"> 3.6 </t>
  </si>
  <si>
    <t xml:space="preserve"> 3.7 </t>
  </si>
  <si>
    <t>EXTINTOR PO QUIMICO SECO 6kg ABC NBR 15808:2017</t>
  </si>
  <si>
    <t xml:space="preserve"> 3.8 </t>
  </si>
  <si>
    <t>PONTO DE ILUMINACAO PROVISORIA ACAMPAMENTO/CANTEIRO/ACESSOS</t>
  </si>
  <si>
    <t xml:space="preserve"> 3.9 </t>
  </si>
  <si>
    <t>PORTAO PARA TAPUME COM TELHA TRAPEZOIDAL EM ACO GALVANIZADO,  ESP=0,5MM, EM ESTRUTURA DE MADEIRA, INCLUSIVE FERRAGENS (REAPROVEITAMENTO DA TELHA DE 3X), INCLUSO PINTURA LATEX EXTERNAMENTE</t>
  </si>
  <si>
    <t xml:space="preserve"> 3.10 </t>
  </si>
  <si>
    <t xml:space="preserve"> 3.11 </t>
  </si>
  <si>
    <t xml:space="preserve"> 16.06.048 </t>
  </si>
  <si>
    <t>FDE</t>
  </si>
  <si>
    <t>LOCAÇÃO MENSAL INCLUSIVE FRETE BEBEDOURO ELÉTRICO TEMPERATURA NATURAL OU GELADA.</t>
  </si>
  <si>
    <t xml:space="preserve"> 01.02.37 </t>
  </si>
  <si>
    <t>DEPÓSITO E FERRAMENTARIA - ATÉ 33M2</t>
  </si>
  <si>
    <t>Ponto de tomadas incluindo eletroduto, rasgo, tomadas fornecimento e instalação (para bebedouro)</t>
  </si>
  <si>
    <t>CONSUMO AGUA E ESGOTO OBRAS ATE 4.000m2</t>
  </si>
  <si>
    <t>CONSUMO DE ENERGIA (LUZ E FORCA) EM SERVICOS DE OBRAS</t>
  </si>
  <si>
    <t>ORSE</t>
  </si>
  <si>
    <t>Terminal de compressão para cabo de  16 mm2 - fornecimento e instalação</t>
  </si>
  <si>
    <t>SERVICOS PRELIMINARES</t>
  </si>
  <si>
    <t xml:space="preserve"> 4.1.1 </t>
  </si>
  <si>
    <t>APROVAÇÃO OU REAPROVAÇÃO DE PROJETO DE SEGURANÇA CONTRA INCÊNDIO E PÂNICO (PSCIP)</t>
  </si>
  <si>
    <t>REVISÃO DE PROJETO DE INSTALAÇÕES HIDROSSANITÁRIAS</t>
  </si>
  <si>
    <t xml:space="preserve"> 4.1.3 </t>
  </si>
  <si>
    <t>REVISÃO DE PROJETO DE ESTRUTURA METÁLICA</t>
  </si>
  <si>
    <t xml:space="preserve"> 4.1.4</t>
  </si>
  <si>
    <t>REVISÃO DE PSCIP</t>
  </si>
  <si>
    <t xml:space="preserve"> 4.1.5</t>
  </si>
  <si>
    <t>REVISÃO DE PROJETO DE SPDA</t>
  </si>
  <si>
    <t xml:space="preserve"> 4.1.6</t>
  </si>
  <si>
    <t>REVISÃO DE PROJETO DE ESTRUTURAS DE CONCRETO</t>
  </si>
  <si>
    <t>4.1</t>
  </si>
  <si>
    <t>REVISAO DE PROJETOS COMPLEMENTARES</t>
  </si>
  <si>
    <t>4.2</t>
  </si>
  <si>
    <t>LIMPEZA DA AREA E LOCACAO DA OBRA</t>
  </si>
  <si>
    <t>4.2.1</t>
  </si>
  <si>
    <t>EPC - EQUIPAMENTOS DE PROTEÇÃO DA EQUIPE E ANDAIMES</t>
  </si>
  <si>
    <t xml:space="preserve"> 4.2.1.1 </t>
  </si>
  <si>
    <t xml:space="preserve"> 4.2.1.2 </t>
  </si>
  <si>
    <t xml:space="preserve"> 4.2.1.3 </t>
  </si>
  <si>
    <t>M2/MES</t>
  </si>
  <si>
    <t xml:space="preserve"> 4.2.1.4 </t>
  </si>
  <si>
    <t>M/MES</t>
  </si>
  <si>
    <t>PISOS</t>
  </si>
  <si>
    <t>TRANSPORTE COM CAMINHÃO BASCULANTE DE 10 M³, EM VIA URBANA PAVIMENTADA, DMT ATÉ 30 KM (UNIDADE: M3XKM).</t>
  </si>
  <si>
    <t>RETIRADA DE VIGAS DE MADEIRA</t>
  </si>
  <si>
    <t>Remoção de janelas, de forma manual, sem reaproveitamento</t>
  </si>
  <si>
    <t>DEMOLICAO E RETIRADA</t>
  </si>
  <si>
    <t>4.3</t>
  </si>
  <si>
    <t>4.3.1</t>
  </si>
  <si>
    <t>ESTRUTURAS EM CONCRETO ARMADO</t>
  </si>
  <si>
    <t>5.1</t>
  </si>
  <si>
    <t>5.2</t>
  </si>
  <si>
    <t>5.3</t>
  </si>
  <si>
    <t>5.4</t>
  </si>
  <si>
    <t>5.5</t>
  </si>
  <si>
    <t>5.6</t>
  </si>
  <si>
    <t>5.7</t>
  </si>
  <si>
    <t>5.8</t>
  </si>
  <si>
    <t>ALVENARIA</t>
  </si>
  <si>
    <t>PROPRIA</t>
  </si>
  <si>
    <t>6.1</t>
  </si>
  <si>
    <t>6.2</t>
  </si>
  <si>
    <t>7.1</t>
  </si>
  <si>
    <t>7.2</t>
  </si>
  <si>
    <t>7.3</t>
  </si>
  <si>
    <t>7.4</t>
  </si>
  <si>
    <t>7.5</t>
  </si>
  <si>
    <t>Porta e batente em madeira almofadada com dimensões (1,30mx3,80m), com arco em estrutura metálica e fechamento com vidro, incluindo puxador de barras e fechadura (A ser reproduzida) - P01A</t>
  </si>
  <si>
    <t>Porta e batente almofadada em madeira com dimensões (1,30mx3,40m), com arco em estrutura metálica e fechamento com vidros, incluindo puxador de barras e fechadura ((A ser reproduzida) - P01</t>
  </si>
  <si>
    <t>Porta e batente em madeira almofadada com dimensões (1,30mx3,10m), com arco em estrutura metálica e fechamento com vidros, incluindo puxador de barras e fechadura (A ser reproduzida) - P02</t>
  </si>
  <si>
    <t>Porta e batente em madeira com dimensões (1,00mx2,50m), com bandeira com fechamento em vidros, incluindo fechadura tipo alavanca - P03</t>
  </si>
  <si>
    <t>Porta e batente em madeira com dimensões (1,00mx2,50m), com bandeira com fechamento em vidros, incluindo fechadura tipo alavanca - P03A</t>
  </si>
  <si>
    <t>Porta e batente em madeira com dimensões (0,90mx2,50m), com bandeira com fechamento em vidros, incluindo fechadura tipo alavanca - P04</t>
  </si>
  <si>
    <t>Porta em Vidro temperado 10mm e batente em madeira com dimensões (1,30mx3,10m), com arco em estrutura metálica e fechamento com vidros, incluindo fechadura tipo alavanca - P05</t>
  </si>
  <si>
    <t>Porta e batente em madeira com dimensões (1,00mx2,15m), com bandeira, com fechadura tipo alvanca com pictograma de acessibilidade - P06</t>
  </si>
  <si>
    <t>Porta e batente em madeira com dimensões (1,00mx2,15m), com bandeira, com fechadura tipo alvanca com pictograma de acessibilidade -P06A</t>
  </si>
  <si>
    <t>Porta de vidro temperado  100mm com dimensões (1,00mx2,55m), com batente em madeira, com fechadura tipo alavanca-P07</t>
  </si>
  <si>
    <t>Porta de vidro temperado  100mm com dimensões (1,00mx2,55m), com batente em madeira, com fechadura tipo alavanca-P08</t>
  </si>
  <si>
    <t>Porta de vidro temperado  100mm com dimensões (0,80mx2,50m), com batente em madeira, com fechadura tipo alavanca-P10</t>
  </si>
  <si>
    <t>Porta de vidro temperado  100mm com dimensões (1,40mx2,50m), com batente em madeira, com fechadura tipo alavanca-P11</t>
  </si>
  <si>
    <t>Porta de vidro temperado  100mm com dimensões (1,60mx2,50m), com batente em madeira, com fechadura tipo alavanca-P12</t>
  </si>
  <si>
    <t>Porta de vidro temperado  100mm com dimensões (1,30mx2,60m), com batente em madeira, com fechadura tipo alavanca-P13</t>
  </si>
  <si>
    <t>Porta e batente almofadada em madeira com dimensões (1,30mx3,25m), com arco em estrutura metálica e fechamento com vidros, incluindo puxador de barras e fechadura ((A ser reproduzida) - P14</t>
  </si>
  <si>
    <t>Batente em madeira com dimensões (1,30mx3,25m), com arco em estrutura metálica e fechamento com vidros - V02</t>
  </si>
  <si>
    <t>8.1</t>
  </si>
  <si>
    <t>PORTAS</t>
  </si>
  <si>
    <t>8.1.1</t>
  </si>
  <si>
    <t>8.1.2</t>
  </si>
  <si>
    <t>8.1.3</t>
  </si>
  <si>
    <t>8.1.4</t>
  </si>
  <si>
    <t>8.1.5</t>
  </si>
  <si>
    <t>8.1.6</t>
  </si>
  <si>
    <t>8.1.7</t>
  </si>
  <si>
    <t>8.1.8</t>
  </si>
  <si>
    <t>8.1.9</t>
  </si>
  <si>
    <t>8.1.10</t>
  </si>
  <si>
    <t>8.1.11</t>
  </si>
  <si>
    <t>8.1.12</t>
  </si>
  <si>
    <t>8.1.13</t>
  </si>
  <si>
    <t>8.1.14</t>
  </si>
  <si>
    <t>8.1.15</t>
  </si>
  <si>
    <t>8.1.16</t>
  </si>
  <si>
    <t>8.1.17</t>
  </si>
  <si>
    <t>8.1.19</t>
  </si>
  <si>
    <t>8.1.20</t>
  </si>
  <si>
    <t>8.1.21</t>
  </si>
  <si>
    <t>JANELAS</t>
  </si>
  <si>
    <t>Janela de madeira com duas folhas de abrir com venziana e fechamento em vidro temperado 10mm fixo, com dimensões de 1,30mX2,35m (A ser reproduzido) - J01</t>
  </si>
  <si>
    <t>Janela de vidro temperado 10mm com dimensões (1,00mX1,60m), maxim-ar, com duas basculas (uma fixa e outa movel com batente em madeira - J02</t>
  </si>
  <si>
    <t>Janela de vidro temperado 10mm com dimensões (1,30mX2,35m), fechamento fixo em vidro, incluindo arco metálico (A ser reproduzido) - J03</t>
  </si>
  <si>
    <t>Janela de vidro temperado 10mm com dimensões (1,00mX0,60m), maxim-ar, com uma bascula, com batente em madeira, fechamento de vidro fixo - J04</t>
  </si>
  <si>
    <t>Janela de vidro temperado 10mm com dimensões (1,00mX1,00m), maxim-ar, com duas basculas (uma fixa e outa movel), batente em madeira, fechamento de vidro fixo - J04A</t>
  </si>
  <si>
    <t>Janela com batente em madeira e fechamento fixo em vidro temperado 10mm, dimensões (1,30mX3,25m), arco metálicos (A ser reproduzido) - J05</t>
  </si>
  <si>
    <t>Janela de correr com duas folhas, com dimensões (1,00mX1,60m) (uma fixa e uma móvel), com batente em madeira e fechamento fixo em vidro temperado 10mm - J06</t>
  </si>
  <si>
    <t>8.2.1</t>
  </si>
  <si>
    <t>8.2.2</t>
  </si>
  <si>
    <t>8.2.3</t>
  </si>
  <si>
    <t>8.2.4</t>
  </si>
  <si>
    <t>8.2.5</t>
  </si>
  <si>
    <t>8.2.6</t>
  </si>
  <si>
    <t>8.2.7</t>
  </si>
  <si>
    <t xml:space="preserve">Chapim sobre muros lineares, em granito ou mármore, l = 46 cm, assentado com argamassa 1:6 com aditivo. </t>
  </si>
  <si>
    <t>9.1</t>
  </si>
  <si>
    <t>9.2</t>
  </si>
  <si>
    <t>9.3</t>
  </si>
  <si>
    <t>9.4</t>
  </si>
  <si>
    <t>9.5</t>
  </si>
  <si>
    <t>9.6</t>
  </si>
  <si>
    <t>9.7</t>
  </si>
  <si>
    <t>9.8</t>
  </si>
  <si>
    <t>9.9</t>
  </si>
  <si>
    <t>9.10</t>
  </si>
  <si>
    <t>9.11</t>
  </si>
  <si>
    <t>9.12</t>
  </si>
  <si>
    <t>10.1</t>
  </si>
  <si>
    <t>COBERTURA VARANDA</t>
  </si>
  <si>
    <t>10.1.1</t>
  </si>
  <si>
    <t>20.2.2</t>
  </si>
  <si>
    <t>10.1.2</t>
  </si>
  <si>
    <t>10.1.3</t>
  </si>
  <si>
    <t>10.1.4</t>
  </si>
  <si>
    <t>10.1.5</t>
  </si>
  <si>
    <t>10.1.6</t>
  </si>
  <si>
    <t>COBERTURA ESCADA</t>
  </si>
  <si>
    <t>11.1</t>
  </si>
  <si>
    <t>Forro em placas de gesso, para ambientes comerciais.</t>
  </si>
  <si>
    <t>Acabamentos para forro (moldura de gesso). </t>
  </si>
  <si>
    <t>11.1.1</t>
  </si>
  <si>
    <t>11.1.2</t>
  </si>
  <si>
    <t>11.2</t>
  </si>
  <si>
    <t>11.2.1</t>
  </si>
  <si>
    <t>11.2.2</t>
  </si>
  <si>
    <t>11.2.3</t>
  </si>
  <si>
    <t>11.2.4</t>
  </si>
  <si>
    <t>Lastro de concreto magro espessura de 5 cm.</t>
  </si>
  <si>
    <t xml:space="preserve">m </t>
  </si>
  <si>
    <t>Assoalho de madeira Ipê (2,5cm X 0,20cm)</t>
  </si>
  <si>
    <t>Rodapé em madeira (h=15cm) (m linear)</t>
  </si>
  <si>
    <t>Piso de borracha pastilhado, cor preto, textura moeda largura (50cmX50cm)</t>
  </si>
  <si>
    <t>Regularização compactação</t>
  </si>
  <si>
    <t xml:space="preserve">Contra piso </t>
  </si>
  <si>
    <t>Ladrilho de concreto (25cm X 25cm) (m²)</t>
  </si>
  <si>
    <t>Pedra portuguesa branca (m²)</t>
  </si>
  <si>
    <t>Pedra portuguesa preta (m²)</t>
  </si>
  <si>
    <t>Caiação meio-fio (m linear)</t>
  </si>
  <si>
    <t xml:space="preserve">Piso tátil </t>
  </si>
  <si>
    <t>Piso em pedra portuguesa assentado sobre argamassa seca de cimento e areia, traço 1:3, rejuntado com cimento comum. Af_05/2020Pedra portuguesa branca (m²)</t>
  </si>
  <si>
    <t>13.1</t>
  </si>
  <si>
    <t>13.2</t>
  </si>
  <si>
    <t>13.3</t>
  </si>
  <si>
    <t>13.4</t>
  </si>
  <si>
    <t>13.5</t>
  </si>
  <si>
    <t>13.6</t>
  </si>
  <si>
    <t>PAINEL WALL - 40MM</t>
  </si>
  <si>
    <t>elev01</t>
  </si>
  <si>
    <t>13.7</t>
  </si>
  <si>
    <t>14.1</t>
  </si>
  <si>
    <t>14.2</t>
  </si>
  <si>
    <t>14.3</t>
  </si>
  <si>
    <t>14.4</t>
  </si>
  <si>
    <t>14.5</t>
  </si>
  <si>
    <t>14.6</t>
  </si>
  <si>
    <t>15.01.01</t>
  </si>
  <si>
    <t>15.01.02</t>
  </si>
  <si>
    <t>15.01.03</t>
  </si>
  <si>
    <t>15.01.04</t>
  </si>
  <si>
    <t>15.01.05</t>
  </si>
  <si>
    <t>15.01.06</t>
  </si>
  <si>
    <t>15.01.07</t>
  </si>
  <si>
    <t>15.01.08</t>
  </si>
  <si>
    <t>15.01.09</t>
  </si>
  <si>
    <t>15.01.10</t>
  </si>
  <si>
    <t xml:space="preserve">15.02.01
</t>
  </si>
  <si>
    <t>15.03</t>
  </si>
  <si>
    <t>15.03.01</t>
  </si>
  <si>
    <t>15.03.02</t>
  </si>
  <si>
    <t>15.03.03</t>
  </si>
  <si>
    <t>15.04</t>
  </si>
  <si>
    <t xml:space="preserve">15.04.01
</t>
  </si>
  <si>
    <t>15.05</t>
  </si>
  <si>
    <t xml:space="preserve">15.05.01
</t>
  </si>
  <si>
    <t>15.06</t>
  </si>
  <si>
    <t xml:space="preserve">15.06.01
</t>
  </si>
  <si>
    <t>15.07</t>
  </si>
  <si>
    <t xml:space="preserve">15.07.01
</t>
  </si>
  <si>
    <t>INSTALACOES</t>
  </si>
  <si>
    <t>SWITCH 10/100 BASE TX 24 PORTAS - FORNECIMENTO E INSTALACAO</t>
  </si>
  <si>
    <t>GRAVADOR DIGITAL NVR NVD POE 1408 P, PARA ATE 08 CAMERAS INTELBRAS OU SIMILAR - FORNECIMENTO E INSTALAÇÃO</t>
  </si>
  <si>
    <t>CENTRAL DE ALARME DE INCENDIO ENDERECAVEL, MODELO CIE 1125, (COMPORTA 125 DISPOSITIVOS) DA INTELBRAS OU SIMILAR - FORNECIMENTO E INSTALACAO</t>
  </si>
  <si>
    <t>CAMERA DE MONITORAMENTO IP VIP 1230  BULLET FULL HD POE DA INTELBRAS OU SIMILAR- FORNECIMENTO E INSTALAÇÃO</t>
  </si>
  <si>
    <t>SENSOR DE PRESENÇA COM FOTOCÉLULA, FIXAÇÃO EM PAREDE - FORNECIMENTO E INSTALAÇÃO. AF_02/2020</t>
  </si>
  <si>
    <t>CAIXA DE PASSAGEM METALICA DE SOBREPOR COM TAMPA PARAFUSADA, DIMENSOES 35 X 35 X 10 CM - FORNECIMENTO E INSTALACAO</t>
  </si>
  <si>
    <t>SINAPI - 95801 - CONDULETE DE ALUMINIO, TIPO X, PARA ELETRODUTO DE ACO GALVANIZADO DN 20 MM (3/4</t>
  </si>
  <si>
    <t>ESPELHO COM SAIDA PARA FIO, 1 FURO 4X2" - FORNECIMENTO E INSTALAÇÃO</t>
  </si>
  <si>
    <t>TOMADA DUPLA PARA LOGICA RJ45 COMPLETA, CATEGORIA 6,  COM TAMPA E SUPORTE - FORNECIMENTO E INSTALACAO</t>
  </si>
  <si>
    <t>ELETROCALHA PERFURADA 100X50MM, EM CHAPA DE ACO GALVANIZADA CH. 24, SEM TAMPA, INCLUSIVE CONEXOES</t>
  </si>
  <si>
    <t>ELETRODUTO DE ACO GALVANIZADO, CLASSE LEVE, DN 20 MM (3/4), APARENTE, INSTALADO EM PAREDE - FORNECIMENTO E INSTALACAO</t>
  </si>
  <si>
    <t>ELETRODUTO DE ACO GALVANIZADO, CLASSE LEVE, DN 25 MM (1), APARENTE, INSTALADO EM PAREDE - FORNECIMENTO E INSTALACAO</t>
  </si>
  <si>
    <t>PATCH CORD (CABO DE REDE), CATEGORIA 6 (CAT 6) UTP, 23 AWG, 4 PARES, EXTENSAO DE 1,50 M - FORNECIMENTO E INSTALACAO</t>
  </si>
  <si>
    <t>SIRENE MECANICA UNIDIRECIONAL 110DB, 127V - FORNECIMENTO E INSTALACAO</t>
  </si>
  <si>
    <t>ELETROCALHA PERFURADA 50X50MM, EM CHAPA DE ACO GALVANIZADA CH. 24, SEM TAMPA, INCLUSIVE CONEXOES</t>
  </si>
  <si>
    <t>CABEAMENTO ESTRUTURADO, TELEFONIA, CFTV, SISTEMA DE GURANÇA</t>
  </si>
  <si>
    <t>16.1</t>
  </si>
  <si>
    <t>INSTALACOES ELETRICAS</t>
  </si>
  <si>
    <t xml:space="preserve"> 1201009018 </t>
  </si>
  <si>
    <t>ENTRADA DE SERVICO, EM BAIXA TENSAO, COM CAIXA DE MEDICAO INSTALADA EM MURETA DE ALVENARIA (1 1/2 VEZ), MEDINDO (1,20 X 2,10)M, CONFORME PADRAO ENERGISA, NA(S) ESPECIFICACAO(OES):- TRIFASICO DE 52,24 A 75,0 KW</t>
  </si>
  <si>
    <t>DISJUNTOR TERMOMAGNÉTICO TRIPOLAR , CORRENTE NOMINAL DE 200A - FORNECIMENTO E INSTALAÇÃO. AF_10/2020</t>
  </si>
  <si>
    <t>DISJUNTOR TERMOMAGNÉTICO TRIPOLAR , CORRENTE NOMINAL DE 125A - FORNECIMENTO E INSTALAÇÃO. AF_10/2020</t>
  </si>
  <si>
    <t>DISJUNTOR NORMA DIN CURVA C 3P (TRIPOLAR) DE 80A STECK, SIEMENS OU SIMILAR</t>
  </si>
  <si>
    <t>DISPOSITIVO DR, 4 POLOS, SENSIBILIDADE DE 30MA, CORRENTE DE 63 A, TIPO AC - FORNECIMENTO E INSTALACAO</t>
  </si>
  <si>
    <t>DISPOSITIVO DR, 4 POLOS, SENSIBILIDADE DE 30MA, CORRENTE DE 80 A, TIPO AC - FORNECIMENTO E INSTALACAO</t>
  </si>
  <si>
    <t>CAIXA DE PASSAGEM METALICA DE SOBREPOR COM TAMPA PARAFUSADA, DIMENSOES 25 X 25 X 10 CM - FORNECIMENTO E INSTALACAO</t>
  </si>
  <si>
    <t>ELETRODUTO DE ACO GALVANIZADO, CLASSE SEMI PESADO, DN 40 MM (1 1/2), APARENTE, INSTALADO EM PAREDE - FORNECIMENTO E INSTALACAO</t>
  </si>
  <si>
    <t>CONDULETE DE ALUMÍNIO, TIPO X, PARA ELETRODUTO DE AÇO GALVANIZADO DN 20 MM (3/4</t>
  </si>
  <si>
    <t>CONDULETE DE ALUMÍNIO, TIPO E, PARA ELETRODUTO DE AÇO GALVANIZADO DN 20 MM (3/4</t>
  </si>
  <si>
    <t>CONDULETE DE ALUMÍNIO, TIPO T, PARA ELETRODUTO DE AÇO GALVANIZADO DN 25 MM (1</t>
  </si>
  <si>
    <t>SINAPI - 91959 - INTERRUPTOR SIMPLES (2 MODULOS), 10A/250V, INCLUINDO SUPORTE E PLACA - FORNECIMENTO E INSTALACAO. AF_03/2023</t>
  </si>
  <si>
    <t>CAIXA ENTERRADA HIDRAULICA RETANGULAR EM ALVENARIA COM TIJOLOS CERAMICOS MACICOS, DIMENSOES INTERNAS: 0,8X0,8X0,6 M PARA REDE DE ESGOTO, INCLUSO TAMPAO DE FERRO FUNDIDO</t>
  </si>
  <si>
    <t>LUMINARIA TIPO PLAFON COM PAINEL LED, 30X30CM, EMBUTIR, POTENCIA DE 24W, 4000K, LUZ NEUTRA, ELGIN OU SIMILAR - FORNECIMENTO E INSTALACAO</t>
  </si>
  <si>
    <t>LUMINÁRIA ARANDELA TIPO TARTARUGA, DE SOBREPOR, COM 1 LÂMPADA LED DE 6 W, SEM REATOR - FORNECIMENTO E INSTALAÇÃO. AF_02/2020</t>
  </si>
  <si>
    <t>LUMINARIA LED DE SOBREPOR, COM ALETAS E REFLETORES EM ALUMINIO ALTO BRILHO, INCLUSO DUAS LAMPADAS T 8 DE 18W - 120CM - FORNECIMENTO E INSTALACAO</t>
  </si>
  <si>
    <t>CJ</t>
  </si>
  <si>
    <t>BLOCO AUTONOMO DE ILUMINACAO DE EMERGENCIA DE ACLARAMENTO, SISTEMA NAO PERMANENTE, LAMPADA LED 500 LUMENS 5000K E BATERIA DE 6V-4AH, REF. BLOKITO BLK 500 DA AUREON OU SIMILAR</t>
  </si>
  <si>
    <t>SPDA E ATERRAMENTO</t>
  </si>
  <si>
    <t>CABO DE COBRE NU 35MM2 - FORNECIMENTO E INSTALACAO</t>
  </si>
  <si>
    <t>ESCAVAÇÃO MANUAL DE VALA COM PROFUNDIDADE MENOR OU IGUAL A 1,30 M. AF_02/2021</t>
  </si>
  <si>
    <t>BARRA CHATA DE ALUMINIO 7/8 X 1/8", INCLUSIVE ACESSORIOS DE FIXACAO</t>
  </si>
  <si>
    <t>BASE METÁLICA PARA MASTRO 1 ½"  PARA SPDA - FORNECIMENTO E INSTALAÇÃO. AF_08/2023</t>
  </si>
  <si>
    <t>TERMINAL OU CONECTOR DE PRESSAO - PARA CABO 50MM2 - FORNECIMENTO E INSTALACAO</t>
  </si>
  <si>
    <t>16.2</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</si>
  <si>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</si>
  <si>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</si>
  <si>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</si>
  <si>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</si>
  <si>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</si>
  <si>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</si>
  <si>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</si>
  <si>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</si>
  <si>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</si>
  <si>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</si>
  <si>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</si>
  <si>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</si>
  <si>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</si>
  <si>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</si>
  <si>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</si>
  <si>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</si>
  <si>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</si>
  <si>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</si>
  <si>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</si>
  <si>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</si>
  <si>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</si>
  <si>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</si>
  <si>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</si>
  <si>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</si>
  <si>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</si>
  <si>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</si>
  <si>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</si>
  <si>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</si>
  <si>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</si>
  <si>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</si>
  <si>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</si>
  <si>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</si>
  <si>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</si>
  <si>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</si>
  <si>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</si>
  <si>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</si>
  <si>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</si>
  <si>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</si>
  <si>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</si>
  <si>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</si>
  <si>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</si>
  <si>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</si>
  <si>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</si>
  <si>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</si>
  <si>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</si>
  <si>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</si>
  <si>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16.1.47</t>
  </si>
  <si>
    <t>16.1.48</t>
  </si>
  <si>
    <t>16.1.49</t>
  </si>
  <si>
    <t>16.1.50</t>
  </si>
  <si>
    <t>16.1.51</t>
  </si>
  <si>
    <t>16.1.52</t>
  </si>
  <si>
    <t>16.1.53</t>
  </si>
  <si>
    <t>16.1.54</t>
  </si>
  <si>
    <t>16.1.55</t>
  </si>
  <si>
    <t>16.2.1</t>
  </si>
  <si>
    <t>16.2.2</t>
  </si>
  <si>
    <t>16.2.3</t>
  </si>
  <si>
    <t>16.2.4</t>
  </si>
  <si>
    <t>16.2.5</t>
  </si>
  <si>
    <t>16.2.6</t>
  </si>
  <si>
    <t>16.2.7</t>
  </si>
  <si>
    <t>16.2.8</t>
  </si>
  <si>
    <t>16.2.9</t>
  </si>
  <si>
    <t>16.2.10</t>
  </si>
  <si>
    <t>16.2.11</t>
  </si>
  <si>
    <t>16.2.12</t>
  </si>
  <si>
    <t>16.2.13</t>
  </si>
  <si>
    <t>16.2.14</t>
  </si>
  <si>
    <t>16.2.15</t>
  </si>
  <si>
    <t>16.2.16</t>
  </si>
  <si>
    <t>16.2.17</t>
  </si>
  <si>
    <t>16.2.18</t>
  </si>
  <si>
    <t>16.2.19</t>
  </si>
  <si>
    <t>16.2.20</t>
  </si>
  <si>
    <t>16.3</t>
  </si>
  <si>
    <t>16.3.1</t>
  </si>
  <si>
    <t>16.3.2</t>
  </si>
  <si>
    <t>16.3.3</t>
  </si>
  <si>
    <t>16.3.4</t>
  </si>
  <si>
    <t>16.3.5</t>
  </si>
  <si>
    <t>16.3.6</t>
  </si>
  <si>
    <t>16.3.7</t>
  </si>
  <si>
    <t>16.3.8</t>
  </si>
  <si>
    <t>16.3.9</t>
  </si>
  <si>
    <t>16.3.10</t>
  </si>
  <si>
    <t>16.3.11</t>
  </si>
  <si>
    <t>16.3.12</t>
  </si>
  <si>
    <t>AR CONDICIONADO SPLIT INVERTER, HI-WALL (PAREDE), 36000 BTU/H, CICLO FRIO, 60HZ, CLASSIFICACAO A (SELO PROCEL), GAS HFC, CONTROLE S/FIO</t>
  </si>
  <si>
    <t>16.4</t>
  </si>
  <si>
    <t>Plantio de grama amendoim</t>
  </si>
  <si>
    <t xml:space="preserve">Trapoeraba roxa (Tradescantia Pallida Purpurea) </t>
  </si>
  <si>
    <t>Alpínia (Alpinia Purpurata) h=150cm</t>
  </si>
  <si>
    <t>Pleomele (Pleomele Reflexa) h=150cm</t>
  </si>
  <si>
    <t>Dracena Cordyline (Cordyline Terminalis) h=150cm</t>
  </si>
  <si>
    <t>Manacá da Serra (Tibouchina mutabilis) h=200cm</t>
  </si>
  <si>
    <t>Aplicação de adubo em solo</t>
  </si>
  <si>
    <t>Espalhamento de terra vegetal para plantio</t>
  </si>
  <si>
    <t>Divisórias em granito Cinza Andorinha</t>
  </si>
  <si>
    <t xml:space="preserve">CUBA OVAL DE EMBUTIR EM LOUÇA COR BRANCO - LINHA L37.17 DECA OU EQUIVALENTE TÉCNICO SUPERIOR. </t>
  </si>
  <si>
    <t>ESPELHO CRISTAL COM FIXAÇÃO COM BOTÃO FINESSON</t>
  </si>
  <si>
    <t>PORTA PAPEL HIGIÊNICO ROLÃO</t>
  </si>
  <si>
    <t>SABONETEIRA PARA  SABONETE LÍQUIDO</t>
  </si>
  <si>
    <t>BACIA SANITÁRIA COM CAIXA ACOPLADA - COR BRANCA</t>
  </si>
  <si>
    <t>PORTA PAPEL TOALHA</t>
  </si>
  <si>
    <t xml:space="preserve">BARRA DE APOIO RETA, EM AÇO INOX POLIDO,COMPRIMENTO DE 40CM DIAMETRO MINIMO DE 3CM </t>
  </si>
  <si>
    <t>BARRA DE APOIO RETA EM AÇO INOXIDÁVEL LINHA CONFORTO - CÓD.: 2510.C.080.POL DECA OU EQUIVALENTE TÉCNICO SUPERIOR</t>
  </si>
  <si>
    <t>BARRA DE APOIO RETA EM AÇO INOXIDÁVEL LINHA CONFORTO - CÓD.: 2510.C.070.POL REF.: DECA OU EQUIVALENTE TÉCNICO SUPERIOR</t>
  </si>
  <si>
    <t xml:space="preserve">ACAB. PARA VALVULA DE DESCARGA LINHA BENEFIT - CÓD.: 90001849006 REF.: DOCOL OU EQUIVALENTE TÉC. SUPERIOR. </t>
  </si>
  <si>
    <t xml:space="preserve">DUCHA HIGIÊNICA COM REGISTRO E DERIVAÇÃO DUCHA HIGIÊNICA UNIVERSAL CÓD.: 1984.C.ACT.RED.CR REF.: DECA OU EQUIVALENTE TÉCNICO SUPERIOR. </t>
  </si>
  <si>
    <t>TANQUE EM LOUÇA, COR BRANCO - LINHA TQ.03.17 - DECA OU EQUIVALENTE TÉCNICO SUPERIOR.</t>
  </si>
  <si>
    <t>TORNEIRA PARA USO GERAL - CÓD.: C39 - DECA OU EQUIVALENTE TÉCNICO SUPERIOR.</t>
  </si>
  <si>
    <t>SÍTIO ARQUEOLÓGICO</t>
  </si>
  <si>
    <t>ED50297</t>
  </si>
  <si>
    <t>COTACAO</t>
  </si>
  <si>
    <t>BACIA SANITÁRIA, COR BRANCO LINHA RAVENA P.9.17 ASSENTO LINHA RAVENA COD.: AP 165.17 - REF.: DECA OU EQUIVALENTE TÉCNICO SUPERIOR.  COMP ADAPTADA</t>
  </si>
  <si>
    <t>ASSENTO LINHA RAVENA COD.: AP 165.17 - REF.: DECA OU EQUIVALENTE TÉCNICO SUPERIOR</t>
  </si>
  <si>
    <t>LUMINÁRIA TIPO SPOT, DE SOBREPOR, COM 1 LÂMPADA FLUORESCENTE DE 15 W, SEM REATOR - FORNECIMENTO E INSTALAÇÃO. AF_02/2020LUMINÁRIA 
TIPO SPOT, DE SOBREPOR, COM 1 LÂMPADA LED PAR20 FORNECIMENTO E INSTALAÇÃO. AF_09/2024 . Adapt</t>
  </si>
  <si>
    <t>22.1</t>
  </si>
  <si>
    <t xml:space="preserve">CONCRETO FCK = 25MPA, TRAÇO 1:2,2:2,5 (EM MASSA SECA DE CIMENTO/ AREIA MÉDIA/ SEIXO ROLADO)  PREPARO MECÂNICO COM BETONEIRA 400 
L. AF_05/2021 </t>
  </si>
  <si>
    <t>Locação Sitio Arqueologico</t>
  </si>
  <si>
    <t>CUBA EM AÇO INOX 47X30X17CM COM VÁLVULA DE Ø 3 1/2" LINHA LAVÍNIA 47 BL - TRAMONTINA  OU EQUIVALENTE TÉCNICO SUPERIOR. BASEADO SINAPI 86935</t>
  </si>
  <si>
    <t>TORNEIRA PARA COZINHA 1/2 GALI DOCOL CROMADO DOCOL OU EQUIV. TÉCNICO SUPERIOR - ADAPT 86909 SINAPI</t>
  </si>
  <si>
    <t>16.4.1</t>
  </si>
  <si>
    <t>16.4.2</t>
  </si>
  <si>
    <t>16.4.3</t>
  </si>
  <si>
    <t>16.4.4</t>
  </si>
  <si>
    <t>16.4.5</t>
  </si>
  <si>
    <t>16.4.6</t>
  </si>
  <si>
    <t>16.4.7</t>
  </si>
  <si>
    <t>16.4.8</t>
  </si>
  <si>
    <t>16.4.9</t>
  </si>
  <si>
    <t>16.4.10</t>
  </si>
  <si>
    <t>16.4.11</t>
  </si>
  <si>
    <t>16.4.12</t>
  </si>
  <si>
    <t>16.4.13</t>
  </si>
  <si>
    <t>16.4.14</t>
  </si>
  <si>
    <t>16.4.15</t>
  </si>
  <si>
    <t>16.4.16</t>
  </si>
  <si>
    <t>16.4.17</t>
  </si>
  <si>
    <t>16.4.18</t>
  </si>
  <si>
    <t>16.4.19</t>
  </si>
  <si>
    <t>16.4.20</t>
  </si>
  <si>
    <t>16.4.21</t>
  </si>
  <si>
    <t>16.4.22</t>
  </si>
  <si>
    <t>16.4.23</t>
  </si>
  <si>
    <t>16.4.24</t>
  </si>
  <si>
    <t>16.4.25</t>
  </si>
  <si>
    <t>16.5</t>
  </si>
  <si>
    <t>16.5.1</t>
  </si>
  <si>
    <t>16.5.2</t>
  </si>
  <si>
    <t>16.5.3</t>
  </si>
  <si>
    <t>16.5.4</t>
  </si>
  <si>
    <t>16.5.5</t>
  </si>
  <si>
    <t>16.5.6</t>
  </si>
  <si>
    <t>16.5.7</t>
  </si>
  <si>
    <t>16.5.8</t>
  </si>
  <si>
    <t>16.5.9</t>
  </si>
  <si>
    <t>16.5.10</t>
  </si>
  <si>
    <t>16.5.11</t>
  </si>
  <si>
    <t>16.5.12</t>
  </si>
  <si>
    <t>16.5.13</t>
  </si>
  <si>
    <t>16.5.14</t>
  </si>
  <si>
    <t>16.5.15</t>
  </si>
  <si>
    <t>16.5.16</t>
  </si>
  <si>
    <t>16.5.17</t>
  </si>
  <si>
    <t>16.5.18</t>
  </si>
  <si>
    <t>16.5.19</t>
  </si>
  <si>
    <t>16.5.20</t>
  </si>
  <si>
    <t>16.5.21</t>
  </si>
  <si>
    <t>16.5.22</t>
  </si>
  <si>
    <t>16.5.23</t>
  </si>
  <si>
    <t>16.5.24</t>
  </si>
  <si>
    <t>16.5.25</t>
  </si>
  <si>
    <t>16.5.26</t>
  </si>
  <si>
    <t>16.5.27</t>
  </si>
  <si>
    <t>16.5.28</t>
  </si>
  <si>
    <t>16.5.29</t>
  </si>
  <si>
    <t>16.5.30</t>
  </si>
  <si>
    <t>16.5.31</t>
  </si>
  <si>
    <t>16.6</t>
  </si>
  <si>
    <t>16.6.1</t>
  </si>
  <si>
    <t>16.6.2</t>
  </si>
  <si>
    <t>16.6.3</t>
  </si>
  <si>
    <t>16.6.4</t>
  </si>
  <si>
    <t>16.6.5</t>
  </si>
  <si>
    <t>16.6.6</t>
  </si>
  <si>
    <t>16.6.7</t>
  </si>
  <si>
    <t>16.6.8</t>
  </si>
  <si>
    <t>16.7</t>
  </si>
  <si>
    <t>16.7.1</t>
  </si>
  <si>
    <t>16.7.2</t>
  </si>
  <si>
    <t>16.7.3</t>
  </si>
  <si>
    <t>UNIT.</t>
  </si>
  <si>
    <t>CUSTO</t>
  </si>
  <si>
    <t>PRECO</t>
  </si>
  <si>
    <t>UNIT BDI</t>
  </si>
  <si>
    <t>Remoção de parede de madeira (tabique), de forma manual, sem reaproveitamento. Basedo em demontagem e remocao de tapumes em obras</t>
  </si>
  <si>
    <t>4.3.1.1</t>
  </si>
  <si>
    <t>4.3.1.2</t>
  </si>
  <si>
    <t>4.3.1.3</t>
  </si>
  <si>
    <t>4.3.1.4</t>
  </si>
  <si>
    <t>4.3.1.5</t>
  </si>
  <si>
    <t>4.3.1.6</t>
  </si>
  <si>
    <t>4.3.1.7</t>
  </si>
  <si>
    <t>Abertura e fechamento de rasgos em alvenaria para engastamento de laje. Adequado de SBC</t>
  </si>
  <si>
    <t xml:space="preserve">Utilizado no(s) item(ns) </t>
  </si>
  <si>
    <t>COMPOSICAO POR M2</t>
  </si>
  <si>
    <t>011900022 - Janela de vidro temperado incolor 8mm 100x160cm, max in ar, guarnição aluminio natural, ferragens cromadas, batente e guarnição de madeira - MO EC ( un )</t>
  </si>
  <si>
    <t>011900008 - Janela vidro temperado incolor 10mm 130x235cm, fixa, guarnição aluminio natural, com batente, bandeira e guarnição de madeira ( un )</t>
  </si>
  <si>
    <t>0119000081 - Janela vidro temperado incolor 10mm 130x325cm, fixa, guarnição aluminio natural, com batente, bandeira e guarnição de madeira ( un )</t>
  </si>
  <si>
    <t>0119000071 - Janela vidro temperado incolor 100x60cm, pivotante, guarnição aluminio natural, ferragens cromadas, batente e guarnição de madeira - MO EC ( un )</t>
  </si>
  <si>
    <t>0119000231 - Janela de vidro temperado incolor 8mm 100x100cm, fixo, guarnição aluminio natural, ferragens cromadas, com batente e guarnição de madeira - MO EC ( un )</t>
  </si>
  <si>
    <t>m3</t>
  </si>
  <si>
    <t>um</t>
  </si>
  <si>
    <t>Madeira serrada p/ batente + 2 folhas (seções de caixilho)</t>
  </si>
  <si>
    <t>Dobradiça latão cromado (3 por folha)</t>
  </si>
  <si>
    <t>Fecho/cremona (conjunto de travamento)</t>
  </si>
  <si>
    <t>Porta e batente em madeira com dimensões (.90mx2,50m), com bandeira com fechamento em vidros, incluindo fechadura tipo alavanca - P03</t>
  </si>
  <si>
    <t>Porta e batente em madeira com dimensões (1,00mx2,15m), com bandeira, com fechadura tipo alvanca com pictograma de acessibilidade - P06 e p6a</t>
  </si>
  <si>
    <t>Vidro temperado incolor 10 mm (sem colocação)</t>
  </si>
  <si>
    <t>Batente / portal em madeira maciça (3×16 cm)</t>
  </si>
  <si>
    <t>Dobradiça latão 3”×2½” com anel e parafusos</t>
  </si>
  <si>
    <t>Fechadura tipo alavanca em aço inox</t>
  </si>
  <si>
    <t>Guarnição lisa madeira (5 cm)</t>
  </si>
  <si>
    <t>Madeira serrada (pinus ou equivalente)</t>
  </si>
  <si>
    <t>Carpinteiro de esquadria</t>
  </si>
  <si>
    <t>Ajudante de carpinteiro</t>
  </si>
  <si>
    <t>Vidraceiro com encargos</t>
  </si>
  <si>
    <t>Batente/portal/aduela em madeira maciça c/ rebaixo (3×16 cm)</t>
  </si>
  <si>
    <t>Dobradiça latão 3"×2½" c/ anel e parafusos</t>
  </si>
  <si>
    <t>—</t>
  </si>
  <si>
    <t>Guarnição lisa madeira maciça 5 cm (duas faces)</t>
  </si>
  <si>
    <t>Madeira serrada (pinus/equiv.)</t>
  </si>
  <si>
    <t>Argamassa 1:4 (contrapiso/assent.)</t>
  </si>
  <si>
    <t>Vidro temperado incolor 10 mm (painéis/bandeiras)</t>
  </si>
  <si>
    <t>Carpinteiro de esquadria c/ encargos</t>
  </si>
  <si>
    <t>Ajudante de carpinteiro c/ encargos</t>
  </si>
  <si>
    <t>Marceneiro c/ encargos</t>
  </si>
  <si>
    <t>Ajudante especializado c/ encargos</t>
  </si>
  <si>
    <t>Vidraceiro c/ encargos</t>
  </si>
  <si>
    <t>Perfil “U” simples em chapa dobrada (arco metálico)</t>
  </si>
  <si>
    <t>Fundo anticorrosivo (zarcão) para aço</t>
  </si>
  <si>
    <t>Solda topo/perfil/tubo de aço (execução do arco)</t>
  </si>
  <si>
    <t>Serralheiro c/ encargos</t>
  </si>
  <si>
    <t>Servente (apoio serralheria) c/ encargos</t>
  </si>
  <si>
    <r>
      <t>Puxador tubular inox (par)</t>
    </r>
    <r>
      <rPr>
        <sz val="12"/>
        <rFont val="Arial"/>
        <family val="2"/>
      </rPr>
      <t xml:space="preserve"> (referência mercado)</t>
    </r>
  </si>
  <si>
    <t xml:space="preserve">Portinhola em aluminio (2,10x1,30)m e tela metálica, trinco chato e cadeado- PT01- ADAPT </t>
  </si>
  <si>
    <t>Portinhola em aluminio (0,60x1,10)m e vidro, trinco chato e cadeado- PT02. ADAPT SBC</t>
  </si>
  <si>
    <t>Guarnição lisa em madeira 5 cm (duas faces)</t>
  </si>
  <si>
    <t>Vidro temperado incolor 10 mm (bandeiras/fechamento)</t>
  </si>
  <si>
    <t>Perfil “U” em chapa dobrada (arco metálico)</t>
  </si>
  <si>
    <t>Fundo anticorrosivo p/ aço (zarcão)</t>
  </si>
  <si>
    <t>Solda de topo em perfil/tubo de aço</t>
  </si>
  <si>
    <t>Serralheiro com encargos</t>
  </si>
  <si>
    <t>Servente (apoio serralheria) com encargos</t>
  </si>
  <si>
    <t>Argamassa 1:4 (assentamento/encunhamento)</t>
  </si>
  <si>
    <t>Carpinteiro de esquadria com encargos</t>
  </si>
  <si>
    <t>Ajudante de carpinteiro com encargos</t>
  </si>
  <si>
    <t>4.05.0800</t>
  </si>
  <si>
    <t>16.03.075</t>
  </si>
  <si>
    <t>16.03.430</t>
  </si>
  <si>
    <t>04.05.0410</t>
  </si>
  <si>
    <t>16.03.618</t>
  </si>
  <si>
    <t>16.03.497</t>
  </si>
  <si>
    <t>IOPES</t>
  </si>
  <si>
    <t>Banco concreto raio 1,00m largura 0,50m - MO EC.</t>
  </si>
  <si>
    <t>20.1</t>
  </si>
  <si>
    <t>20.2</t>
  </si>
  <si>
    <t>20.2.1</t>
  </si>
  <si>
    <t>20.2.3</t>
  </si>
  <si>
    <t>20.2.4</t>
  </si>
  <si>
    <t>20.2.5</t>
  </si>
  <si>
    <t>20.3</t>
  </si>
  <si>
    <t>20.3.1</t>
  </si>
  <si>
    <t>20.3.2</t>
  </si>
  <si>
    <t>20.3.3</t>
  </si>
  <si>
    <t>20.3.4</t>
  </si>
  <si>
    <t>20.3.5</t>
  </si>
  <si>
    <t>20.3.6</t>
  </si>
  <si>
    <t>20.3.7</t>
  </si>
  <si>
    <t>20.3.8</t>
  </si>
  <si>
    <t>20.3.9</t>
  </si>
  <si>
    <t>Ladrilho hidraúlico cor natural (20cmX20cm) REF SINAPI 101726</t>
  </si>
  <si>
    <t>Ladrilho hidraúlico decorado - 2 cores (20cmX20cm)REF SINAPI 101726</t>
  </si>
  <si>
    <t>Ladrilho hidraúlico decorado - 3 cores - tipo 1 (20cmX20cm)REF SINAPI 101726</t>
  </si>
  <si>
    <t>Ladrilho hidraúlico decorado - 4 cores (20cmX20cm) REF SINAPI 101726</t>
  </si>
  <si>
    <t>Ladrilho hidraúlico decorado - 4 cores - tipo 2 (20cmX20cm) REF SINAPI 101726</t>
  </si>
  <si>
    <t>Ladrilho hidraúlico decorado - 6 cores (20cmX20cm) REF SINAPI 101726</t>
  </si>
  <si>
    <t>Rodapé LadriLHO Natural (h=15cm) (m linear)</t>
  </si>
  <si>
    <t>H</t>
  </si>
  <si>
    <t>KG</t>
  </si>
  <si>
    <t>Piso Cerâmico Grês (60cmX60cm) REF SBC</t>
  </si>
  <si>
    <t>Revest. parede Cerâmica Grês (60cmX60cm) REF SBC</t>
  </si>
  <si>
    <t>Rodapé Cerâmica Grês (h=15cm) (m linear), REF SBC</t>
  </si>
  <si>
    <t>Ladrilho de concreto (25cm X 25cm) (m²) REF SINAPI 101726</t>
  </si>
  <si>
    <t>Porta em aluminio (0,60x1,80)m, com veneziana ventilada, com fechadura tipo alavanca - P09- BASEADO NO SBC</t>
  </si>
  <si>
    <t>Técnico de segurança do trabalho com encargos complementares</t>
  </si>
  <si>
    <t>Servente com encargos complementares (apoio administrativo / logístico)</t>
  </si>
  <si>
    <t>Impressão e encadernação de relatórios técnicos (A4, capa plástica, até 50 págs.)</t>
  </si>
  <si>
    <t>TAXA CREA</t>
  </si>
  <si>
    <t>01.04.05</t>
  </si>
  <si>
    <t>61.15.01</t>
  </si>
  <si>
    <t>DESENHISTA PROJETISTA - SUDECAP</t>
  </si>
  <si>
    <t>CHI</t>
  </si>
  <si>
    <t>CHP</t>
  </si>
  <si>
    <t>MÁRMORE, COR BRANCO COMUM, ESP. 2CM, ACABAMENTO POLIDO, INCLUSIVE CORTE (FORNECIMENTO/FABRICAÇÃO)</t>
  </si>
  <si>
    <t>ED-21100-SETOP</t>
  </si>
  <si>
    <t>8.2</t>
  </si>
  <si>
    <t>10.2</t>
  </si>
  <si>
    <t>10.2.1</t>
  </si>
  <si>
    <t>10.2.2</t>
  </si>
  <si>
    <t>10.2.3</t>
  </si>
  <si>
    <t>10.2.4</t>
  </si>
  <si>
    <t>12.1</t>
  </si>
  <si>
    <t>12.2</t>
  </si>
  <si>
    <t>12.3</t>
  </si>
  <si>
    <t>12.4</t>
  </si>
  <si>
    <t>12.5</t>
  </si>
  <si>
    <t>12.6</t>
  </si>
  <si>
    <t>12.7</t>
  </si>
  <si>
    <t>12.8</t>
  </si>
  <si>
    <t>12.9</t>
  </si>
  <si>
    <t>12.10</t>
  </si>
  <si>
    <t>12.11</t>
  </si>
  <si>
    <t>12.12</t>
  </si>
  <si>
    <t>12.13</t>
  </si>
  <si>
    <t>12.14</t>
  </si>
  <si>
    <t>12.15</t>
  </si>
  <si>
    <t>19.1</t>
  </si>
  <si>
    <t>19.2</t>
  </si>
  <si>
    <t>19.3</t>
  </si>
  <si>
    <t>19.4</t>
  </si>
  <si>
    <t>19.5</t>
  </si>
  <si>
    <t>19.6</t>
  </si>
  <si>
    <t>19.7</t>
  </si>
  <si>
    <t>19.8</t>
  </si>
  <si>
    <t>19.9</t>
  </si>
  <si>
    <t>19.10</t>
  </si>
  <si>
    <t>19.11</t>
  </si>
  <si>
    <t>19.12</t>
  </si>
  <si>
    <t>19.13</t>
  </si>
  <si>
    <t>19.14</t>
  </si>
  <si>
    <t>19.15</t>
  </si>
  <si>
    <t>19.16</t>
  </si>
  <si>
    <t>19.17</t>
  </si>
  <si>
    <t>19.18</t>
  </si>
  <si>
    <t>19.19</t>
  </si>
  <si>
    <t>19.20</t>
  </si>
  <si>
    <t>19.21</t>
  </si>
  <si>
    <t>17.1</t>
  </si>
  <si>
    <t>17.2</t>
  </si>
  <si>
    <t>17.3</t>
  </si>
  <si>
    <t>17.4</t>
  </si>
  <si>
    <t>17.5</t>
  </si>
  <si>
    <t>17.6</t>
  </si>
  <si>
    <t>17.7</t>
  </si>
  <si>
    <t>17.8</t>
  </si>
  <si>
    <t>17.9</t>
  </si>
  <si>
    <t>17.10</t>
  </si>
  <si>
    <t>18.1</t>
  </si>
  <si>
    <t>18.2</t>
  </si>
  <si>
    <t>18.3</t>
  </si>
  <si>
    <t>18.4</t>
  </si>
  <si>
    <t>18.7</t>
  </si>
  <si>
    <t>Porcentagem</t>
  </si>
  <si>
    <t>Custo</t>
  </si>
  <si>
    <t>Porcentagem Acumulado</t>
  </si>
  <si>
    <t>Custo Acumulado</t>
  </si>
  <si>
    <t xml:space="preserve">Total Orçamento sem adm e mob: </t>
  </si>
  <si>
    <t xml:space="preserve">Total de Itens: </t>
  </si>
  <si>
    <t>Faixa</t>
  </si>
  <si>
    <t>Percentual</t>
  </si>
  <si>
    <t>Total de Itens</t>
  </si>
  <si>
    <t>CUSTO DIRETO</t>
  </si>
  <si>
    <t>VALOR COM BDI</t>
  </si>
  <si>
    <t>SINAPI - 06/2025 - Mato Grosso do Sul; SBC - 06/2025 - Mato Grosso do Sul, ORSE - 05/2025 , AGESUL - 06/2025 - MS - SETOP 7/2025</t>
  </si>
  <si>
    <t xml:space="preserve">fornecimento e instalacao de acabamento ACAB. PARA VALVULA DE DESCARGA LINHA BENEFIT - CÓD.: 90001849006 REF.: DOCOL OU EQUIVALENTE TÉC. SUPERIOR. </t>
  </si>
  <si>
    <t>COT 15</t>
  </si>
  <si>
    <t>https://www.casamimosa.com.br/acabamento-para-valvula-de-descarga-001849006-benefit-docol-00184906/p?idsku=476&amp;srsltid=AfmBOopMKHVq9FrUewNzELNMGghsKadFcCgDwnHxN6di6RkSqy_srqJLNVo</t>
  </si>
  <si>
    <t>https://www.mercadolivre.com.br/acabamento-valvula-descarga-deficiente-docol-benefit-pcd/p/MLB28111986?matt_tool=18956390&amp;utm_source=google_shopping&amp;utm_medium=organic&amp;pdp_filters=item_id%3AMLB5264143304&amp;from=gshop</t>
  </si>
  <si>
    <t>https://www.leroymerlin.com.br/acabamento-para-valvula-de-descarga-cromado-pressmatic-benefit-docol_87775485?region=outros&amp;srsltid=AfmBOoot7OnksJ7izW7RPongurDNW1PuXa8W0uHNGbhPhz0KhZsybSqgXRM</t>
  </si>
  <si>
    <t>SINALIZACAO</t>
  </si>
  <si>
    <t>21.1</t>
  </si>
  <si>
    <t>PL1 PLACA DE IDENTIFICAÇÃO DE ACRÍLICO COM O NOME DOS AMBIENTES E INSCRIÇÃO EM BRAILE, COM FIXAÇÃO POSTERIOR POR MEIO DE ADESIVO DE ALTA RESISTÊNCIA 300mm X 150mm. ADAPTADO DA COMPOSICAO 2401002058</t>
  </si>
  <si>
    <t>21.2</t>
  </si>
  <si>
    <t>PL2 PLACA DE IDENTIFICAÇÃO DE ACRÍLICO DA "ESCADA" COM INSCRIÇÃO DE PICTOGRAMAS E EM BRAILE, COM FIXAÇÃO POSTERIOR POR MEIO DE ADESIVO DE ALTA RESISTÊNCIA- 300mmx 150mmADAPTADO DA COMPOSICAO 2401002058</t>
  </si>
  <si>
    <t>21.3</t>
  </si>
  <si>
    <t>PL3 PLACA DE IDENTIFICAÇÃO DE ACRÍLICO DO W.C. MASCULINO P.C.D. COM INSCRIÇÃO "SANITÁRIO MASCULINO" ,PICTOGRAMAS E  BRAILE , COM FIXAÇÃO POSTERIOR POR MEIO DE ADESIVO DE ALTA RESISTÊNCIA 300mmx150mm -ADAPTADO DA COMPOSICAO 2401002058</t>
  </si>
  <si>
    <t>21.4</t>
  </si>
  <si>
    <t>PL4- PLACA DE IDENTIFICAÇÃO DE ACRÍLICO DO W.C. FEMININO P.C.D. COM INSCRIÇÃO "SANITÁRIO FEMININO", PICTOGRAMAS E BRAILE, COM FIXAÇÃO POR MEIO DE ADESIVO DE ALTA RESISTÊNCIA -300mmx150mm ADAPTADO DA COMPOSICAO 2401002058</t>
  </si>
  <si>
    <t>21.5</t>
  </si>
  <si>
    <t>PL5 - PLACA DE IDENTIFICAÇÃO DE ACRÍLICO PARA W.C. MASCULINO COM INSCRIÇÃO "SANITÁRIO MASCULINO" ,PICTOGRAMAS E BRAILE, COM FIXAÇÃO POSTERIOR POR MEIO DE ADESIVO DE ALTA RESISTÊNCIA 300mmx150mm-ADAPTADO DA COMPOSICAO 2401002058</t>
  </si>
  <si>
    <t>21.6</t>
  </si>
  <si>
    <t xml:space="preserve">PL6 - PLACA DE IDENTIFICAÇÃO DE ACRÍLICO PARA W.C. FEMININO COM INSCRIÇÃO  "SANITÁRIO FEMININO", PICTOGRAMAS E BRAILE, COM FIXAÇÃO POSTERIOR POR MEIO DE ADESIVO DE ALTA RESISTÊNCIA 300mmx150mm </t>
  </si>
  <si>
    <t>21.7</t>
  </si>
  <si>
    <t>PL7 - PLACA DE IDENTIFICAÇÃO DE ACRÍLICO DO ELEVADOR COM INSCRIÇÃO DE "ELEVADOR", SETA DE INDICAÇÃO E BRAILE, COM FIXAÇÃO POSTERIOR POR MEIO DE ADESIVO DE ALTA RESISTÊNCIA -300mmx150mm ADAPTADO DA COMPOSICAO 2401002058</t>
  </si>
  <si>
    <t>21.8</t>
  </si>
  <si>
    <t>21.9</t>
  </si>
  <si>
    <t>21.10</t>
  </si>
  <si>
    <t>BANCADAS</t>
  </si>
  <si>
    <t xml:space="preserve"> 1.1.9</t>
  </si>
  <si>
    <t>m2</t>
  </si>
  <si>
    <t>E B4</t>
  </si>
  <si>
    <t>22.2</t>
  </si>
  <si>
    <t>22.3</t>
  </si>
  <si>
    <t>22.4</t>
  </si>
  <si>
    <t>22.5</t>
  </si>
  <si>
    <t>22.6</t>
  </si>
  <si>
    <t>22.7</t>
  </si>
  <si>
    <t>22.8</t>
  </si>
  <si>
    <t>22.9</t>
  </si>
  <si>
    <t>ARQUEOLOGO  NÍVEL SUPERIOR COM ENCARGOS  COMPLEMENTARES, BASEADO NA COMPOSICAO  DO ENGENHEIRO CIVIL PLENO</t>
  </si>
  <si>
    <t xml:space="preserve">ARQUEOLOGO </t>
  </si>
  <si>
    <t xml:space="preserve"> 4.1.2</t>
  </si>
  <si>
    <t xml:space="preserve"> 4.1.3</t>
  </si>
  <si>
    <t xml:space="preserve">15.02.02
</t>
  </si>
  <si>
    <t xml:space="preserve">15.02.03
</t>
  </si>
  <si>
    <t>PAPELEIRA PLASTICA TIPO DISPENSER PARA PAPEL  HIGIENICO ROLAO FORNECIMENTO E  iNSTALACAO</t>
  </si>
  <si>
    <t>20.4</t>
  </si>
  <si>
    <t>COMPLEMENTOS SITIO ARQUEOLOGICO</t>
  </si>
  <si>
    <t>20.4.1</t>
  </si>
  <si>
    <t>Vidro temperado incolor e=12mm com ferragens</t>
  </si>
  <si>
    <t>SEDOP</t>
  </si>
  <si>
    <t>20.4.2</t>
  </si>
  <si>
    <t>Dreno de brita 1 com tubo corrugado 2.1/2"</t>
  </si>
  <si>
    <t>Pino suporte para vidro temperado</t>
  </si>
  <si>
    <t>20.4.3</t>
  </si>
  <si>
    <t>20.4.4</t>
  </si>
  <si>
    <t>M3</t>
  </si>
  <si>
    <t>Tubo corrugado drenante DN 65 mm (2½")</t>
  </si>
  <si>
    <t>COT 16</t>
  </si>
  <si>
    <t>https://www.gupar.com.br/construcao-reforma/dreno-corrugado/tubo-dreno-corrugado-2-1-2-50construcao-reforma/dreno-corrugado/tubo-dreno-corrugado-2-1-2-50mconstrucao-reforma/dreno-corrugado/tubo-dreno-corrugado-2-1-2-50mconstrucao/dreno-corrugado/tubo-dreno-corrugado-2-12-50-metro?parceiro=9038&amp;srsltid=AfmBOoqAh6G08nvo47p6TlJRNwnGrTsEYMDy6ic_S8Br7kUAoKBxtZl3y8c</t>
  </si>
  <si>
    <t>https://www.loja.cacarvalho.com.br/produto/kanadren-tubo-dreno-2-12-65mm-rolo-com-50m-kanaflex.html?utm_source=Site&amp;utm_medium=GoogleMerchant&amp;utm_campaign=GoogleMerchant&amp;srsltid=AfmBOoqlS1lf7k7dK67vaPfVRKj1i8RJ1HeC3N-4LhiawHtdDhbNqJJ1tvE</t>
  </si>
  <si>
    <t>https://loja.kamikazecomercial.com.br/produto/tubo-dreno-corrugado-dinodreno-65mm-50m/</t>
  </si>
  <si>
    <t>Custo Unitário ROLO 50 M</t>
  </si>
  <si>
    <t>AREIA MEDIA</t>
  </si>
  <si>
    <t>M2</t>
  </si>
  <si>
    <t>Pino metálico cromado para vidro temperado</t>
  </si>
  <si>
    <t>COT 17</t>
  </si>
  <si>
    <t>https://www.centrodoaluminio.com.br/produto/ferragem-suporte-fenda-para-vidro-12mm-cromado-368</t>
  </si>
  <si>
    <t>https://www.amazon.com.br/Suporte-Para-Vidro-Redondo-Cromado/dp/B0DZPG4C7J?source=ps-sl-shoppingads-lpcontext&amp;ref_=fplfs&amp;psc=1&amp;smid=A9HRYS5BSWYSN</t>
  </si>
  <si>
    <t>cotacao 17</t>
  </si>
  <si>
    <t>97.02.036</t>
  </si>
  <si>
    <t xml:space="preserve">PL9 PLACA DE IDENTIFICAÇÃO DE PVC ADESIVADO COM INSCRIÇÃO DE INDENTIFICAÇÃO DO SÍTIO ARQUEOLÓGICO, COM PROTEÇÃO EM ACRÍLICO E FIXAÇÃO COM PARAFUSOS TRANSPARENTES 297mm X 420mm, </t>
  </si>
  <si>
    <t>Placa de identificação em PVC com texto em vinil- cpos</t>
  </si>
  <si>
    <t>serv</t>
  </si>
  <si>
    <t>PLACA DE ACRILICO TRANSPARENTE ESP=5MM PROTECAO A CONTATO ACIDENTAL- orse</t>
  </si>
  <si>
    <t>PL10 PLACA DE IDENTIFICAÇÃO DO EDIFÍCIO EM PS 10MM COM DESCRIÇÃO HISTÓRICA DO PRÉDIO, COM PROTEÇÃO EM ACRÍLICO E FIXAÇÃO COM PARAFUSOS-750mm X 1000mm</t>
  </si>
  <si>
    <t>propria</t>
  </si>
  <si>
    <t>SOLEIRAS E PINGADEIRAS</t>
  </si>
  <si>
    <t>ARQUEOLOGO</t>
  </si>
  <si>
    <t xml:space="preserve"> 1.2.6</t>
  </si>
  <si>
    <t>ELABORAÇÃO E IMPLANTAÇÃO DO PLANO DE TRABALHO DE ARQUEOLOGIA</t>
  </si>
  <si>
    <t xml:space="preserve">15.06.02
</t>
  </si>
  <si>
    <t xml:space="preserve">15.06.03
</t>
  </si>
  <si>
    <t>ESCADA TIPO MARINHEIRO EM TUBO ACO GALVANIZADO 1 1/2", COM GUARDA-CORPO, PARA ALTURAS MAIORES QUE 3 M, FIXADA COM CHUMBADOR MECÂNICO. AF_11/2020 REF 9/2025</t>
  </si>
  <si>
    <t>FABRICAÇÃO, MONTAGEM E DESMONTAGEM DE FÔRMA PARA SAPATA, EM CHAPA DE MADEIRA COMPENSADA RESINADA, E=17 MM, 2 UTILIZAÇÕES. AF_01/2024  SAPATA</t>
  </si>
  <si>
    <t>FABRICAÇÃO, MONTAGEM E DESMONTAGEM DE FÔRMA PARA VIGA BALDRAME, EM CHAPA DE MADEIRA COMPENSADA RESINADA, E=17 MM, 2 UTILIZAÇÕES. AF_01/2024 BALDRAME</t>
  </si>
  <si>
    <t xml:space="preserve">TÉCNICO EM SEGURANÇA DO TRABALHO COM ENCARGOS COMPLEMENTARES </t>
  </si>
  <si>
    <t xml:space="preserve"> 3.12</t>
  </si>
  <si>
    <t xml:space="preserve"> 3.13</t>
  </si>
  <si>
    <t xml:space="preserve"> 3.14</t>
  </si>
  <si>
    <t xml:space="preserve"> 3.15</t>
  </si>
  <si>
    <t xml:space="preserve"> 3.16</t>
  </si>
  <si>
    <t xml:space="preserve"> 3.17</t>
  </si>
  <si>
    <t xml:space="preserve"> 3.18</t>
  </si>
  <si>
    <t xml:space="preserve"> 3.19</t>
  </si>
  <si>
    <t xml:space="preserve"> 3.20</t>
  </si>
  <si>
    <t xml:space="preserve"> 3.21</t>
  </si>
  <si>
    <t xml:space="preserve"> 3.22</t>
  </si>
  <si>
    <t xml:space="preserve"> 3.23</t>
  </si>
  <si>
    <t>LIGAÇÃO DE ÁGUA PROVISÓRIA PARA CANTEIRO,  INCLUSIVE HIDRÔMETRO E CAVALETE PARA MEDIÇÃO DE ÁGUA   ENTRADA PRINCIPAL, EM AÇO GALVANIZADO DN 20MM (1/2")   PADRÃO CONCESSIONÁRIA</t>
  </si>
  <si>
    <t>ED-50150</t>
  </si>
  <si>
    <t>Instalação de painel 160x180 cm em tapume padrão IPHAN 6 PAINEIS AREA (1.6x1.8 x 20 unidades 57,6 m2)ADAPTADO</t>
  </si>
  <si>
    <t>APROVAÇÃO OU REAPROVAÇÃO DE PROJETO DE SEGURANÇA CONTRA INCÊNDIO E PÂNICO (PSCIP), INCLUINDO REVISAO DO PROJETO</t>
  </si>
  <si>
    <t>CARGA MANUAL DE ENTULHO EM CACAMBA</t>
  </si>
  <si>
    <t>PL8 PLACA DE IDENTIFICAÇÃO DE ACRÍLICO PARA RESTRIÇÃO DE ACESSO COM INSCRIÇÃO DE "PROIBIDA A ENTRADA DE PESSOAS NÃO AUTORIZADAS" E INSCRIÇÃO EM BRAILE, COM FIXAÇÃO POR MEIO DE ADESIVO DE PARAFUSOS NA GRADE 300mm X 150mm  ADAPTADO DA COMPOSICAO 2401002058</t>
  </si>
  <si>
    <t>B01.2  PRATELEIRA EM GRANITO CINZA ANDORINHA  1,50m X 0,50m. FORNECIMENTO E INSTALACAO</t>
  </si>
  <si>
    <t>B02.2 PRATELEIRA EM GRANITO CINZA ANDORINHA 1,50m X 0,50m. FORNECIMENTO E INSTALACAO</t>
  </si>
  <si>
    <t>B03  BANCADA DE GRANITO CINZA ANDORINHA COM CUBA DE LOUÇA OVAL DE EMBUTIR E FRALDÁRIO NA BANCADA 2,50m X 0,60m.FORNECIMENTO E INSTALACAO</t>
  </si>
  <si>
    <t>B04 BANCADA DE GRANITO CINZA ANDORINHA COM CUBA DE LOUÇA OVAL DE EMBUTIR E FRALDÁRIO NA BANCADA 2,50m X 0,60m.FORNECIMENTO E INSTALACAO</t>
  </si>
  <si>
    <t>B05 BANCADA DE GRANITO CINZA ANDORINHA COM CUBA DE EMBUTIR DE AÇO 1,60m X 0,60m.FORNECIMENTO E INSTALACAO</t>
  </si>
  <si>
    <t>B06 BANCADA DE GRANITO CINZA ANDORINHA COM CUBA DE LOUÇA OVAL DE EMBUTIR 1,90m X 0,50m.FORNECIMENTO E INSTALACAO</t>
  </si>
  <si>
    <t>B07  BANCADA DE GRANITO CINZA ANDORINHA COM 2 CUBAS DE LOUÇA OVAL DE EMBUTIR 1,60m X 0,50m.FORNECIMENTO E INSTALACAO</t>
  </si>
  <si>
    <t>FORNECIMENTO E ASSENTAMENTO DE SOLEIRAS E PINGADEIRAS DE GRANITO CINZA CORUMBA LEVIGADO</t>
  </si>
  <si>
    <t xml:space="preserve">FORNECIMENTO E ASSENTAMENTO DE SOLEIRAS E PINGADEIRAS DE IPE </t>
  </si>
  <si>
    <t>ASSOALHO TABUA CORRIDA IPE 20cm C/ GRANZEPES S/CAMA.REGUL. ADAPTADO</t>
  </si>
  <si>
    <t>Instalação de painel 160x180 cm em tapume padrão IPHAN 6 PAINEIS ADAPTADO</t>
  </si>
  <si>
    <t>LOCACAO DE CACAMBA (4M3) (7 DIAS) 71M3 /4 = 18 CACAMBAS</t>
  </si>
  <si>
    <t>ASSENTAMENTO DE GUIA (MEIO-FIO) EM TRECHO RETO, CONFECCIONADA EM CONCRETO PRÉ-FABRICADO, DIMENSÕES 100X15X13X30 CM (COMPRIMENTO X BASE INFERIOR X BASE SUPERIOR X ALTURA). AF_01/2024, FORNECIMENTO E INSTALACAO</t>
  </si>
  <si>
    <t>EXECUCAO DE CENTRAL DE FORMAS, PRODUCAO DE ARGAMASSA OU CONCRETO EM CANTEIRO DE OBRAS, NAO INCLUSO MOBILIARIO E EQUIPAMENTOS</t>
  </si>
  <si>
    <t xml:space="preserve"> 3.24</t>
  </si>
  <si>
    <t>B02  BANCADA DE GRANITO CINZA ANDORINHA 1,50x0,60m.FORNECIMENTO E INSTALACAO</t>
  </si>
  <si>
    <t>VIGAS BALDRAME</t>
  </si>
  <si>
    <t>SAPATAS</t>
  </si>
  <si>
    <t xml:space="preserve">FUNDAMENTAL QUE  A FISCALIZACAO DA OBRA VERIFIQUE , COMPROVE E DOCUMENTE, IN LOCO A EFETIVA PRESENCA, CARGA HORARIA  E COMPOSICAO DAS EQUIPES DE MAO DE OBRA DIRETA E ADMINISTRACAO LOCAL, CONFORME PREVISTO NO ORCAMENTO, TAIS ITENS SAO CLASSIFICADOS COMO CUSTOS DIRETOS, CONFORME ENTENDIMENTO DO TCU, DEVENDO SER MEDIDOS E COMPROVADOS MEDIANTE REGISTRO DE OBRA, FOLHA DE PONTO, ORDEM DE SERVICO, DIARIO DE OBRA E DEMAIS DOCUMENTOS COMPROBATORIOS. </t>
  </si>
  <si>
    <t>AVISO A FISCALIZACAO DE OBRAS</t>
  </si>
  <si>
    <t>ARMACAO SAPATAS E BALDRAMES</t>
  </si>
  <si>
    <t>23.1</t>
  </si>
  <si>
    <t>23.2</t>
  </si>
  <si>
    <t>LOCACAO DE CONTAINER- BANHEIRO COM CHUVEIRO E VASOS 4.30X2.30</t>
  </si>
  <si>
    <t xml:space="preserve">ENGENHEIRO CIVIL OBRA PLENO COM ENCARGOS COMPLEMENTARES, MESTRE D EOBRAS COM ENCARGOS COMPLEMENTARES, ALOXARIFE COM ENCARGOS COMPLEMENTARES, VIGIAS DIURNO E NOTURNO COM ENCARGOS COMPLEMENTARES, APONTADOR COM ENCARGOS COMPLEMENTARES, TECNICO DE SEGURANCA DO TRABALHO COMENCARGOS COMPLEMENTARES, TODOS ESSES PROFISSIONAIS FORAM CONSIDERADOS RESIDENTES NA PLANILHA ORCAMENTARIA. ALEM DEOUTROS PROFISSIONAIS CONSIDERADOS COMO HORISTAS. </t>
  </si>
  <si>
    <t>MANUAL DE USO, OPERAÇÃO E MANUTENÇÃO DAS EDIFICAÇÕES PARA REFORMA E/OU AMPLIAÇÃO DE PATRIMÔNIOS HISTÓRICOS  ÁREA ATÉ 1.000 M2</t>
  </si>
  <si>
    <t>CO-27346</t>
  </si>
  <si>
    <t xml:space="preserve">m2 </t>
  </si>
  <si>
    <t>PORCELANATO 70x70cm ARPOADOR RUSTICO DELTA</t>
  </si>
  <si>
    <t>Piso Cerâmico Grês (60cmX60cm) REFERENCIA 171400 SBC</t>
  </si>
  <si>
    <t>QUALIDADE IGUAL OU SUPERIOR A CERAMICA GRES</t>
  </si>
  <si>
    <t xml:space="preserve">Piso Cerâmico Grês (60cmX60cm) </t>
  </si>
  <si>
    <t>Revest. parede Cerâmica Grês (60cmX60cm)</t>
  </si>
  <si>
    <t xml:space="preserve">010401004 - Apiloamento com maço de 30kg - </t>
  </si>
  <si>
    <t xml:space="preserve">LUMINÁRIA TIPO SPOT, DE SOBREPOR, COM 1 LÂMPADA FLUORESCENTE DE 15 W, SEM REATOR - FORNECIMENTO E INSTALAÇÃO. AF_02/2020LUMINÁRIA - descontinuadodo SINAPI, FIZEMOS ESSA COMPOSICAO QUE EQUIVALE 
</t>
  </si>
  <si>
    <t>AGESUL -LUMINARIA LED DE SOBREPOR 36W, 2400LMS, 120CM, DA ELGIN OU SIMILAR - FORNECIMENTO E INSTALACAO</t>
  </si>
  <si>
    <t xml:space="preserve">LUMINÁRIA TIPO SPOT, DE SOBREPOR, COM 1 LÂMPADA FLUORESCENTE DE 15 W, SEM REATOR - FORNECIMENTO E INSTALAÇÃO. AF_02/2020LUMINÁRIA - COMPOSICAO PROPRIA ADAPTANDO
</t>
  </si>
  <si>
    <t>Luva pvc soldável com rosca metálica água fria 25mmx1/2" - fornecimento e instalação, NAO ENCONTRADA NA BASE DE DADOS , FOI ADAPTADA A MEDIDA IMEDIATAMENTE SUPERIOR.</t>
  </si>
  <si>
    <t>Plantio de grama amendoim - vide composicao anexa</t>
  </si>
  <si>
    <t>Trapoeraba roxa (Tradescantia Pallida Purpurea) - vide composica anexa</t>
  </si>
  <si>
    <t>Servicos de Parques e Jardins</t>
  </si>
  <si>
    <r>
      <t xml:space="preserve">Cuphea Gracilis (Erica)   Acalypha Reptans (Rabo de Gato / Mini Acalifa)   Arachis Repens </t>
    </r>
    <r>
      <rPr>
        <b/>
        <sz val="14"/>
        <color theme="1"/>
        <rFont val="HELVETICA"/>
      </rPr>
      <t xml:space="preserve">(Grama Amendoim) </t>
    </r>
    <r>
      <rPr>
        <sz val="11"/>
        <color theme="1"/>
        <rFont val="HELVETICA"/>
      </rPr>
      <t xml:space="preserve">  Asystasia Gangetica ou Coromandedeliana (Asistasia)   Bulbeline Frutescens ou Caulescens (Bulbine)   Chlorophytum Comosum Variegatum (Clorofito)   Duranta Repens (Pingo de Ouro / Violeteira)   Evolvulus Glomeratus (Evolvolo)   Hemigraphis Colorata (Hera-Roxa)   Ophiopogon Japonicus (Pele-de-Urso)   Peristrophe Augustifolia (Periquito Amarelo)   Pilea Cadierei (Pileia / Planta Alumínio)   Pilea Microphylla (Brilhantina)   Ruellia Squarrosa (Ruelia-Roxa)   Schizocentron Elegans (Quaresminha)   Scindapsus Aureus (Jiboia)   Setcreasea Purpurea ou Tradescantia Pallida (Setcresea)   Spilanthes Repens (Margaridinha Rasteira)   Syngonium Podophyllum (Maracana Rajado)   Tradescantia Zebrina ou Zebrina Pendula</t>
    </r>
    <r>
      <rPr>
        <b/>
        <sz val="14"/>
        <color theme="1"/>
        <rFont val="HELVETICA"/>
      </rPr>
      <t xml:space="preserve"> (Trapoeraba Roxa)</t>
    </r>
    <r>
      <rPr>
        <sz val="11"/>
        <color theme="1"/>
        <rFont val="HELVETICA"/>
      </rPr>
      <t xml:space="preserve">   Tradescantia Zebrina Purpusii (Trapoeraba Roxa)   Wedelia Paludosa ou Spangineticola Trilobata (Margaridão)</t>
    </r>
  </si>
  <si>
    <t>20.5</t>
  </si>
  <si>
    <t>20.5.1</t>
  </si>
  <si>
    <t>20.5.2</t>
  </si>
  <si>
    <t>20.5.3</t>
  </si>
  <si>
    <t>20.5.4</t>
  </si>
  <si>
    <t>B01 BANCADA DE GRANITO CINZA ANDORINHA COM CUBA DE EMBUTIR DE AÇO 1,60x0,50. .FORNECIMENTO E INSTALACAO</t>
  </si>
  <si>
    <t>Porta e batente em madeira almofadada com dimensões (1,30mx3,40m), com arco em estrutura metálica e fechamento com vidro, incluindo puxador de barras e fechadura (A ser reproduzida) - P01</t>
  </si>
  <si>
    <t>1110101212.1</t>
  </si>
  <si>
    <t>servente com encargos complementares</t>
  </si>
  <si>
    <t>COT 18</t>
  </si>
  <si>
    <t>LADRILHARIA CANAA-  CNPJ 03 959645/000144  LADRILHO HIRAULICO 20X20 3 CORES</t>
  </si>
  <si>
    <t>LADRILHARIA SAO LUIZ (67)96291851</t>
  </si>
  <si>
    <t>Cotação 2/M2  JUNHO/2025</t>
  </si>
  <si>
    <t>Cotação 1/M2 JUNHO /2025</t>
  </si>
  <si>
    <t>Cotação 3 / M2   JUNHO/ 2025</t>
  </si>
  <si>
    <t>LADRILHO HIDRAULICO DECORADO</t>
  </si>
  <si>
    <t>LADRILHO HIDRAULICO PERSONALIZADO</t>
  </si>
  <si>
    <t>LADRILH HIDRAULICO E CORES</t>
  </si>
  <si>
    <t>ESSA COTACAO ATENDE AS DEMANDAS DOS DIVERSOS ITENS DA PLANILHA VISTO SEU VALOR E AS QUANTIDADES SOLICITADAS</t>
  </si>
  <si>
    <t>cotacao de ladrilhos 3, 4  e 6 cores</t>
  </si>
  <si>
    <t>VIANARTE (11) 30811508</t>
  </si>
  <si>
    <t>LADRILHO HIDRAULICO, *20 X 20* CM, E= 2 CM, ATE 6 CORES</t>
  </si>
  <si>
    <t>LADRILHO HIDRAULICO DECORADO DE 2 A 6 CORES</t>
  </si>
  <si>
    <t xml:space="preserve">Ladrilho hidraúlico decorado - 2 cores (20cmX20cm)- baseado na composicao propria de 2 a 6 cores </t>
  </si>
  <si>
    <t xml:space="preserve">Ladrilho hidraúlico decorado - 3 cores - tipo 1 (20cmX20cm)- baseado na composicao propria de 2 a 6 cores </t>
  </si>
  <si>
    <t xml:space="preserve">Ladrilho hidraúlico decorado - 4 cores (20cmX20cm)  baseado na composicao propria de 2 a 6 cores </t>
  </si>
  <si>
    <t xml:space="preserve">Ladrilho hidraúlico decorado - 4 cores - tipo 2 (20cmX20cm)  baseado na composicao propria de 2 a 6 cores </t>
  </si>
  <si>
    <t xml:space="preserve">Ladrilho hidraúlico decorado - 6 cores (20cmX20cm)  baseado na composicao propria de 2 a 6 cores </t>
  </si>
  <si>
    <t>3684,205,86</t>
  </si>
  <si>
    <t xml:space="preserve">Total Orçamento original: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</si>
</sst>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R$&quot;\ #,##0.00;[Red]\-&quot;R$&quot;\ #,##0.00"/>
    <numFmt numFmtId="44" formatCode="_-&quot;R$&quot;\ * #,##0.00_-;\-&quot;R$&quot;\ * #,##0.00_-;_-&quot;R$&quot;\ * &quot;-&quot;??_-;_-@_-"/>
    <numFmt numFmtId="43" formatCode="_-* #,##0.00_-;\-* #,##0.00_-;_-* &quot;-&quot;??_-;_-@_-"/>
    <numFmt numFmtId="164" formatCode="###,##0.00"/>
    <numFmt numFmtId="165" formatCode="###,##0.00000000"/>
    <numFmt numFmtId="166" formatCode="#,##0.000_);\(#,##0.000\)"/>
    <numFmt numFmtId="167" formatCode="_(* #,##0.00_);_(* \(#,##0.00\);_(* &quot;-&quot;??_);_(@_)"/>
    <numFmt numFmtId="168" formatCode="#,##0.00\ _€"/>
    <numFmt numFmtId="169" formatCode="_-* #,##0.00_-;\-* #,##0.00_-;_-* &quot;-&quot;??_-;_-@"/>
    <numFmt numFmtId="170" formatCode="0.000"/>
    <numFmt numFmtId="171" formatCode="0.000%"/>
    <numFmt numFmtId="172" formatCode="#,##0.0000"/>
  </numFmts>
  <fonts count="8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Heveltica"/>
    </font>
    <font>
      <sz val="10"/>
      <name val="Heveltica"/>
    </font>
    <font>
      <b/>
      <sz val="12"/>
      <name val="Arial"/>
      <family val="2"/>
    </font>
    <font>
      <sz val="12"/>
      <name val="Arial"/>
      <family val="2"/>
    </font>
    <font>
      <b/>
      <sz val="11"/>
      <color theme="1"/>
      <name val="Calibri"/>
      <family val="2"/>
      <scheme val="minor"/>
    </font>
    <font>
      <sz val="11"/>
      <color theme="1"/>
      <name val="Arial"/>
      <family val="2"/>
    </font>
    <font>
      <sz val="10"/>
      <color theme="1"/>
      <name val="Arial"/>
      <family val="2"/>
    </font>
    <font>
      <sz val="11"/>
      <color indexed="8"/>
      <name val="Calibri"/>
      <family val="2"/>
    </font>
    <font>
      <b/>
      <sz val="11"/>
      <color theme="1"/>
      <name val="Arial"/>
      <family val="2"/>
    </font>
    <font>
      <sz val="11"/>
      <name val="Arial"/>
      <family val="2"/>
    </font>
    <font>
      <b/>
      <sz val="11"/>
      <name val="Arial"/>
      <family val="2"/>
    </font>
    <font>
      <sz val="10"/>
      <name val="Arial"/>
      <family val="2"/>
    </font>
    <font>
      <b/>
      <sz val="10"/>
      <color theme="1"/>
      <name val="Arial"/>
      <family val="2"/>
    </font>
    <font>
      <sz val="7"/>
      <name val="Helvetica"/>
    </font>
    <font>
      <b/>
      <sz val="7"/>
      <name val="Helvetica"/>
    </font>
    <font>
      <u/>
      <sz val="10"/>
      <color theme="10"/>
      <name val="Arial"/>
      <family val="2"/>
    </font>
    <font>
      <sz val="8"/>
      <name val="Arial"/>
      <family val="2"/>
    </font>
    <font>
      <b/>
      <sz val="10"/>
      <name val="Arial"/>
      <family val="2"/>
    </font>
    <font>
      <b/>
      <sz val="9"/>
      <name val="Arial"/>
      <family val="2"/>
    </font>
    <font>
      <sz val="12"/>
      <color rgb="FFFF0000"/>
      <name val="Arial"/>
      <family val="2"/>
    </font>
    <font>
      <sz val="11"/>
      <name val="Heveltica"/>
    </font>
    <font>
      <sz val="11"/>
      <color rgb="FF000000"/>
      <name val="Helvetica"/>
    </font>
    <font>
      <b/>
      <sz val="11"/>
      <name val="Helvetica"/>
    </font>
    <font>
      <sz val="11"/>
      <name val="Helvetica"/>
    </font>
    <font>
      <sz val="10"/>
      <color rgb="FF000000"/>
      <name val="HELVETICA"/>
    </font>
    <font>
      <b/>
      <sz val="10"/>
      <color theme="1"/>
      <name val="HELVETICA"/>
    </font>
    <font>
      <sz val="10"/>
      <color theme="1"/>
      <name val="HELVETICA"/>
    </font>
    <font>
      <b/>
      <sz val="11"/>
      <color theme="1"/>
      <name val="HELVETICA"/>
    </font>
    <font>
      <sz val="11"/>
      <color theme="1"/>
      <name val="HELVETICA"/>
    </font>
    <font>
      <sz val="10"/>
      <name val="Helvetica"/>
    </font>
    <font>
      <b/>
      <sz val="10"/>
      <color rgb="FF000000"/>
      <name val="Helvetica"/>
    </font>
    <font>
      <b/>
      <sz val="11"/>
      <color rgb="FF000000"/>
      <name val="Helvetica"/>
    </font>
    <font>
      <b/>
      <sz val="11"/>
      <color theme="0"/>
      <name val="Helvetica"/>
    </font>
    <font>
      <b/>
      <sz val="10"/>
      <color theme="0"/>
      <name val="Helvetica"/>
    </font>
    <font>
      <sz val="11"/>
      <color theme="0"/>
      <name val="Helvetica"/>
    </font>
    <font>
      <b/>
      <sz val="10"/>
      <name val="Helvetica"/>
    </font>
    <font>
      <b/>
      <sz val="12"/>
      <name val="helvetica"/>
    </font>
    <font>
      <sz val="12"/>
      <name val="helvetica"/>
    </font>
    <font>
      <sz val="12"/>
      <color theme="0"/>
      <name val="HELVETICA"/>
    </font>
    <font>
      <b/>
      <sz val="8"/>
      <name val="helvetica"/>
    </font>
    <font>
      <b/>
      <sz val="8"/>
      <color theme="0"/>
      <name val="helvetica"/>
    </font>
    <font>
      <b/>
      <sz val="8"/>
      <color rgb="FF000000"/>
      <name val="helvetica"/>
    </font>
    <font>
      <b/>
      <sz val="8"/>
      <color theme="1"/>
      <name val="helvetica"/>
    </font>
    <font>
      <sz val="8"/>
      <name val="helvetica"/>
    </font>
    <font>
      <sz val="8"/>
      <color rgb="FF000000"/>
      <name val="helvetica"/>
    </font>
    <font>
      <b/>
      <sz val="9"/>
      <name val="helvetica"/>
    </font>
    <font>
      <b/>
      <sz val="9"/>
      <color theme="0"/>
      <name val="helvetica"/>
    </font>
    <font>
      <b/>
      <sz val="9"/>
      <color rgb="FF000000"/>
      <name val="helvetica"/>
    </font>
    <font>
      <b/>
      <sz val="9"/>
      <color theme="1"/>
      <name val="helvetica"/>
    </font>
    <font>
      <b/>
      <sz val="9"/>
      <name val="HELV"/>
    </font>
    <font>
      <sz val="10"/>
      <color rgb="FF666666"/>
      <name val="Arial"/>
      <family val="2"/>
    </font>
    <font>
      <sz val="8"/>
      <name val="Arial"/>
      <family val="2"/>
    </font>
    <font>
      <sz val="9"/>
      <name val="helvetica"/>
    </font>
    <font>
      <sz val="9"/>
      <name val="Arial"/>
      <family val="2"/>
    </font>
    <font>
      <sz val="10"/>
      <name val="Arial"/>
      <family val="2"/>
    </font>
    <font>
      <b/>
      <sz val="10"/>
      <name val="Arial"/>
      <family val="1"/>
    </font>
    <font>
      <sz val="9"/>
      <color theme="0"/>
      <name val="helvetica"/>
    </font>
    <font>
      <sz val="10"/>
      <color theme="0"/>
      <name val="Arial"/>
      <family val="2"/>
    </font>
    <font>
      <sz val="10"/>
      <color theme="0"/>
      <name val="Helvetica"/>
    </font>
    <font>
      <sz val="10"/>
      <name val="Maven Pro"/>
      <family val="2"/>
      <charset val="1"/>
    </font>
    <font>
      <b/>
      <sz val="10"/>
      <name val="Maven Pro"/>
      <family val="2"/>
      <charset val="1"/>
    </font>
    <font>
      <sz val="10"/>
      <color theme="1"/>
      <name val="Maven Pro"/>
      <family val="2"/>
      <charset val="1"/>
    </font>
    <font>
      <b/>
      <sz val="10"/>
      <color theme="0"/>
      <name val="Maven Pro"/>
      <family val="2"/>
      <charset val="1"/>
    </font>
    <font>
      <b/>
      <sz val="11"/>
      <name val="Helve"/>
    </font>
    <font>
      <sz val="11"/>
      <name val="Helve"/>
    </font>
    <font>
      <sz val="11"/>
      <color theme="1"/>
      <name val="Helve"/>
    </font>
    <font>
      <sz val="11"/>
      <color rgb="FF666666"/>
      <name val="Helve"/>
    </font>
    <font>
      <sz val="14"/>
      <name val="Arial"/>
      <family val="2"/>
    </font>
    <font>
      <sz val="10"/>
      <name val="Arial"/>
      <family val="1"/>
    </font>
    <font>
      <b/>
      <sz val="11"/>
      <color rgb="FF000000"/>
      <name val="Arial"/>
      <family val="2"/>
    </font>
    <font>
      <sz val="12"/>
      <color theme="1"/>
      <name val="HELVETICA"/>
    </font>
    <font>
      <sz val="12"/>
      <color theme="1"/>
      <name val="Arial"/>
      <family val="2"/>
    </font>
    <font>
      <sz val="11"/>
      <color rgb="FF212421"/>
      <name val="Arial"/>
      <family val="2"/>
    </font>
    <font>
      <sz val="12"/>
      <color rgb="FF663D14"/>
      <name val="Arial"/>
      <family val="2"/>
    </font>
    <font>
      <b/>
      <sz val="14"/>
      <color theme="1"/>
      <name val="HELVETICA"/>
    </font>
    <font>
      <sz val="14"/>
      <color theme="1"/>
      <name val="HELVETICA"/>
    </font>
    <font>
      <sz val="9"/>
      <color theme="1"/>
      <name val="Arial"/>
      <family val="2"/>
    </font>
  </fonts>
  <fills count="37">
    <fill>
      <patternFill patternType="none"/>
    </fill>
    <fill>
      <patternFill patternType="gray125"/>
    </fill>
    <fill>
      <patternFill patternType="solid">
        <fgColor rgb="FFD3D3D3"/>
      </patternFill>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theme="3" tint="0.59999389629810485"/>
        <bgColor indexed="64"/>
      </patternFill>
    </fill>
    <fill>
      <patternFill patternType="solid">
        <fgColor rgb="FFFF0000"/>
        <bgColor indexed="64"/>
      </patternFill>
    </fill>
    <fill>
      <patternFill patternType="solid">
        <fgColor theme="0"/>
        <bgColor rgb="FFF4CCCC"/>
      </patternFill>
    </fill>
    <fill>
      <patternFill patternType="solid">
        <fgColor theme="2" tint="-9.9978637043366805E-2"/>
        <bgColor indexed="64"/>
      </patternFill>
    </fill>
    <fill>
      <patternFill patternType="solid">
        <fgColor theme="3" tint="0.59999389629810485"/>
        <bgColor rgb="FFD8ECF6"/>
      </patternFill>
    </fill>
    <fill>
      <patternFill patternType="solid">
        <fgColor theme="4" tint="0.39997558519241921"/>
        <bgColor rgb="FFD8ECF6"/>
      </patternFill>
    </fill>
    <fill>
      <patternFill patternType="solid">
        <fgColor theme="4" tint="0.39997558519241921"/>
        <bgColor indexed="64"/>
      </patternFill>
    </fill>
    <fill>
      <patternFill patternType="solid">
        <fgColor theme="0"/>
      </patternFill>
    </fill>
    <fill>
      <patternFill patternType="solid">
        <fgColor theme="0"/>
        <bgColor rgb="FFFFE599"/>
      </patternFill>
    </fill>
    <fill>
      <patternFill patternType="solid">
        <fgColor theme="1" tint="0.14999847407452621"/>
        <bgColor indexed="64"/>
      </patternFill>
    </fill>
    <fill>
      <patternFill patternType="solid">
        <fgColor theme="0" tint="-0.14999847407452621"/>
        <bgColor indexed="64"/>
      </patternFill>
    </fill>
    <fill>
      <patternFill patternType="solid">
        <fgColor theme="1"/>
        <bgColor rgb="FF7F7F7F"/>
      </patternFill>
    </fill>
    <fill>
      <patternFill patternType="solid">
        <fgColor theme="1"/>
        <bgColor indexed="64"/>
      </patternFill>
    </fill>
    <fill>
      <patternFill patternType="solid">
        <fgColor theme="4" tint="-0.249977111117893"/>
        <bgColor indexed="64"/>
      </patternFill>
    </fill>
    <fill>
      <patternFill patternType="solid">
        <fgColor theme="2"/>
        <bgColor indexed="64"/>
      </patternFill>
    </fill>
    <fill>
      <patternFill patternType="solid">
        <fgColor theme="0" tint="-0.249977111117893"/>
        <bgColor indexed="64"/>
      </patternFill>
    </fill>
    <fill>
      <patternFill patternType="solid">
        <fgColor theme="2" tint="-0.89999084444715716"/>
        <bgColor indexed="64"/>
      </patternFill>
    </fill>
    <fill>
      <patternFill patternType="solid">
        <fgColor theme="0" tint="-0.14999847407452621"/>
        <bgColor rgb="FF7F7F7F"/>
      </patternFill>
    </fill>
    <fill>
      <patternFill patternType="solid">
        <fgColor rgb="FFDFF0D8"/>
        <bgColor indexed="64"/>
      </patternFill>
    </fill>
    <fill>
      <patternFill patternType="solid">
        <fgColor theme="6" tint="0.79998168889431442"/>
        <bgColor indexed="64"/>
      </patternFill>
    </fill>
    <fill>
      <patternFill patternType="solid">
        <fgColor rgb="FFFFFFCC"/>
        <bgColor indexed="64"/>
      </patternFill>
    </fill>
    <fill>
      <patternFill patternType="solid">
        <fgColor theme="3"/>
        <bgColor indexed="64"/>
      </patternFill>
    </fill>
    <fill>
      <patternFill patternType="solid">
        <fgColor theme="1" tint="0.249977111117893"/>
        <bgColor indexed="64"/>
      </patternFill>
    </fill>
    <fill>
      <patternFill patternType="solid">
        <fgColor rgb="FF00B0F0"/>
        <bgColor indexed="64"/>
      </patternFill>
    </fill>
    <fill>
      <patternFill patternType="solid">
        <fgColor theme="6" tint="0.59987182226020086"/>
        <bgColor rgb="FFD6D6D6"/>
      </patternFill>
    </fill>
    <fill>
      <patternFill patternType="solid">
        <fgColor theme="6" tint="-0.249977111117893"/>
        <bgColor rgb="FF6A6A6A"/>
      </patternFill>
    </fill>
    <fill>
      <patternFill patternType="solid">
        <fgColor rgb="FFC0C0C0"/>
        <bgColor rgb="FFBFBFBF"/>
      </patternFill>
    </fill>
    <fill>
      <patternFill patternType="solid">
        <fgColor theme="6" tint="0.79989013336588644"/>
        <bgColor rgb="FFEFEFEF"/>
      </patternFill>
    </fill>
    <fill>
      <patternFill patternType="solid">
        <fgColor theme="0"/>
        <bgColor rgb="FFF2F2F2"/>
      </patternFill>
    </fill>
    <fill>
      <patternFill patternType="solid">
        <fgColor rgb="FFD6D6D6"/>
      </patternFill>
    </fill>
  </fills>
  <borders count="33">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theme="0"/>
      </left>
      <right/>
      <top style="thin">
        <color auto="1"/>
      </top>
      <bottom style="thin">
        <color auto="1"/>
      </bottom>
      <diagonal/>
    </border>
    <border>
      <left/>
      <right style="thin">
        <color theme="0"/>
      </right>
      <top style="thin">
        <color auto="1"/>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000000"/>
      </left>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s>
  <cellStyleXfs count="15">
    <xf numFmtId="0" fontId="0" fillId="0" borderId="0"/>
    <xf numFmtId="0" fontId="4" fillId="0" borderId="0"/>
    <xf numFmtId="43" fontId="4" fillId="0" borderId="0" applyFont="0" applyFill="0" applyBorder="0" applyAlignment="0" applyProtection="0"/>
    <xf numFmtId="0" fontId="3" fillId="0" borderId="0"/>
    <xf numFmtId="43" fontId="12" fillId="0" borderId="0" applyFont="0" applyFill="0" applyBorder="0" applyAlignment="0" applyProtection="0"/>
    <xf numFmtId="0" fontId="16" fillId="0" borderId="0"/>
    <xf numFmtId="166" fontId="16" fillId="0" borderId="0" applyFont="0" applyFill="0" applyBorder="0" applyAlignment="0" applyProtection="0"/>
    <xf numFmtId="43" fontId="3" fillId="0" borderId="0" applyFont="0" applyFill="0" applyBorder="0" applyAlignment="0" applyProtection="0"/>
    <xf numFmtId="0" fontId="20" fillId="0" borderId="0" applyNumberFormat="0" applyFill="0" applyBorder="0" applyAlignment="0" applyProtection="0"/>
    <xf numFmtId="0" fontId="16" fillId="0" borderId="0"/>
    <xf numFmtId="9" fontId="2" fillId="0" borderId="0" applyFont="0" applyFill="0" applyBorder="0" applyAlignment="0" applyProtection="0"/>
    <xf numFmtId="44" fontId="59" fillId="0" borderId="0" applyFont="0" applyFill="0" applyBorder="0" applyAlignment="0" applyProtection="0"/>
    <xf numFmtId="9" fontId="59" fillId="0" borderId="0" applyFont="0" applyFill="0" applyBorder="0" applyAlignment="0" applyProtection="0"/>
    <xf numFmtId="9" fontId="1" fillId="0" borderId="0" applyFont="0" applyFill="0" applyBorder="0" applyAlignment="0" applyProtection="0"/>
    <xf numFmtId="0" fontId="1" fillId="0" borderId="0"/>
  </cellStyleXfs>
  <cellXfs count="643">
    <xf numFmtId="0" fontId="0" fillId="0" borderId="0" xfId="0"/>
    <xf numFmtId="0" fontId="7" fillId="2" borderId="2" xfId="0" applyFont="1" applyFill="1" applyBorder="1"/>
    <xf numFmtId="0" fontId="8" fillId="0" borderId="0" xfId="0" applyFont="1"/>
    <xf numFmtId="0" fontId="7" fillId="2" borderId="0" xfId="0" applyFont="1" applyFill="1"/>
    <xf numFmtId="0" fontId="7" fillId="2" borderId="13" xfId="0" applyFont="1" applyFill="1" applyBorder="1" applyAlignment="1">
      <alignment wrapText="1"/>
    </xf>
    <xf numFmtId="0" fontId="7" fillId="0" borderId="6" xfId="0" applyFont="1" applyBorder="1" applyAlignment="1">
      <alignment horizontal="center" vertical="center"/>
    </xf>
    <xf numFmtId="0" fontId="8" fillId="0" borderId="9" xfId="0" applyFont="1" applyBorder="1" applyAlignment="1">
      <alignment horizontal="left" vertical="center"/>
    </xf>
    <xf numFmtId="0" fontId="8" fillId="0" borderId="9" xfId="0" applyFont="1" applyBorder="1" applyAlignment="1">
      <alignment horizontal="left" vertical="center" wrapText="1"/>
    </xf>
    <xf numFmtId="0" fontId="8" fillId="0" borderId="9" xfId="0" applyFont="1" applyBorder="1" applyAlignment="1">
      <alignment horizontal="center" vertical="center"/>
    </xf>
    <xf numFmtId="164" fontId="8" fillId="0" borderId="9" xfId="0" applyNumberFormat="1" applyFont="1" applyBorder="1" applyAlignment="1">
      <alignment horizontal="right" vertical="center"/>
    </xf>
    <xf numFmtId="0" fontId="7" fillId="0" borderId="0" xfId="0" applyFont="1"/>
    <xf numFmtId="0" fontId="7" fillId="0" borderId="13" xfId="0" applyFont="1" applyBorder="1"/>
    <xf numFmtId="0" fontId="5" fillId="0" borderId="0" xfId="0" applyFont="1"/>
    <xf numFmtId="0" fontId="0" fillId="0" borderId="0" xfId="0" applyAlignment="1">
      <alignment horizontal="center" vertical="center"/>
    </xf>
    <xf numFmtId="0" fontId="5" fillId="0" borderId="0" xfId="0" applyFont="1" applyAlignment="1">
      <alignment horizontal="center" vertical="center"/>
    </xf>
    <xf numFmtId="164" fontId="5" fillId="2" borderId="6" xfId="0" applyNumberFormat="1" applyFont="1" applyFill="1" applyBorder="1" applyAlignment="1">
      <alignment horizontal="center" vertical="center"/>
    </xf>
    <xf numFmtId="0" fontId="5" fillId="2" borderId="6" xfId="0" applyFont="1" applyFill="1" applyBorder="1" applyAlignment="1">
      <alignment horizontal="left" vertical="center"/>
    </xf>
    <xf numFmtId="0" fontId="5" fillId="2" borderId="6" xfId="0" applyFont="1" applyFill="1" applyBorder="1" applyAlignment="1">
      <alignment horizontal="center" vertical="center"/>
    </xf>
    <xf numFmtId="164" fontId="5" fillId="0" borderId="6" xfId="0" applyNumberFormat="1" applyFont="1" applyBorder="1" applyAlignment="1">
      <alignment horizontal="center" vertical="center"/>
    </xf>
    <xf numFmtId="0" fontId="5" fillId="0" borderId="6" xfId="0" applyFont="1" applyBorder="1" applyAlignment="1">
      <alignment horizontal="left" vertical="center"/>
    </xf>
    <xf numFmtId="0" fontId="6" fillId="0" borderId="0" xfId="0" applyFont="1"/>
    <xf numFmtId="164" fontId="6" fillId="0" borderId="6" xfId="0" applyNumberFormat="1" applyFont="1" applyBorder="1" applyAlignment="1">
      <alignment horizontal="center" vertical="center"/>
    </xf>
    <xf numFmtId="0" fontId="6" fillId="0" borderId="6" xfId="0" applyFont="1" applyBorder="1" applyAlignment="1">
      <alignment horizontal="left" vertical="center"/>
    </xf>
    <xf numFmtId="0" fontId="6" fillId="0" borderId="0" xfId="0" applyFont="1" applyAlignment="1">
      <alignment horizontal="center" vertical="center"/>
    </xf>
    <xf numFmtId="0" fontId="5" fillId="0" borderId="6" xfId="0" applyFont="1" applyBorder="1" applyAlignment="1">
      <alignment horizontal="center" vertical="center"/>
    </xf>
    <xf numFmtId="0" fontId="10" fillId="0" borderId="0" xfId="3" applyFont="1"/>
    <xf numFmtId="43" fontId="10" fillId="0" borderId="0" xfId="4" applyFont="1"/>
    <xf numFmtId="43" fontId="13" fillId="0" borderId="6" xfId="4" applyFont="1" applyBorder="1"/>
    <xf numFmtId="0" fontId="13" fillId="0" borderId="9" xfId="3" applyFont="1" applyBorder="1"/>
    <xf numFmtId="0" fontId="13" fillId="0" borderId="8" xfId="3" applyFont="1" applyBorder="1" applyAlignment="1">
      <alignment horizontal="center"/>
    </xf>
    <xf numFmtId="0" fontId="10" fillId="0" borderId="0" xfId="3" applyFont="1" applyAlignment="1">
      <alignment horizontal="center"/>
    </xf>
    <xf numFmtId="0" fontId="13" fillId="0" borderId="6" xfId="3" applyFont="1" applyBorder="1"/>
    <xf numFmtId="0" fontId="13" fillId="0" borderId="6" xfId="3" applyFont="1" applyBorder="1" applyAlignment="1">
      <alignment horizontal="center"/>
    </xf>
    <xf numFmtId="43" fontId="10" fillId="0" borderId="6" xfId="4" applyFont="1" applyBorder="1"/>
    <xf numFmtId="0" fontId="10" fillId="0" borderId="6" xfId="3" applyFont="1" applyBorder="1" applyAlignment="1">
      <alignment wrapText="1"/>
    </xf>
    <xf numFmtId="0" fontId="10" fillId="0" borderId="6" xfId="3" applyFont="1" applyBorder="1" applyAlignment="1">
      <alignment horizontal="center"/>
    </xf>
    <xf numFmtId="0" fontId="10" fillId="0" borderId="6" xfId="3" applyFont="1" applyBorder="1"/>
    <xf numFmtId="43" fontId="10" fillId="0" borderId="10" xfId="4" applyFont="1" applyBorder="1"/>
    <xf numFmtId="0" fontId="13" fillId="0" borderId="9" xfId="3" applyFont="1" applyBorder="1" applyAlignment="1">
      <alignment horizontal="center"/>
    </xf>
    <xf numFmtId="0" fontId="10" fillId="0" borderId="8" xfId="3" applyFont="1" applyBorder="1" applyAlignment="1">
      <alignment horizontal="center"/>
    </xf>
    <xf numFmtId="0" fontId="10" fillId="0" borderId="8" xfId="3" applyFont="1" applyBorder="1"/>
    <xf numFmtId="14" fontId="14" fillId="0" borderId="0" xfId="3" applyNumberFormat="1" applyFont="1" applyAlignment="1">
      <alignment horizontal="left" vertical="center"/>
    </xf>
    <xf numFmtId="0" fontId="15" fillId="0" borderId="0" xfId="3" applyFont="1" applyAlignment="1">
      <alignment horizontal="left" vertical="center"/>
    </xf>
    <xf numFmtId="0" fontId="16" fillId="0" borderId="0" xfId="5"/>
    <xf numFmtId="167" fontId="16" fillId="0" borderId="4" xfId="6" applyNumberFormat="1" applyFont="1" applyBorder="1"/>
    <xf numFmtId="0" fontId="16" fillId="0" borderId="14" xfId="5" applyBorder="1"/>
    <xf numFmtId="43" fontId="11" fillId="0" borderId="13" xfId="7" applyFont="1" applyBorder="1" applyAlignment="1"/>
    <xf numFmtId="43" fontId="11" fillId="0" borderId="12" xfId="7" applyFont="1" applyBorder="1"/>
    <xf numFmtId="0" fontId="16" fillId="0" borderId="5" xfId="5" applyBorder="1"/>
    <xf numFmtId="43" fontId="11" fillId="0" borderId="0" xfId="7" applyFont="1" applyBorder="1" applyAlignment="1"/>
    <xf numFmtId="43" fontId="11" fillId="0" borderId="4" xfId="7" applyFont="1" applyBorder="1"/>
    <xf numFmtId="0" fontId="16" fillId="0" borderId="3" xfId="5" applyBorder="1"/>
    <xf numFmtId="43" fontId="17" fillId="0" borderId="2" xfId="7" applyFont="1" applyBorder="1" applyAlignment="1"/>
    <xf numFmtId="43" fontId="11" fillId="0" borderId="1" xfId="7" applyFont="1" applyBorder="1"/>
    <xf numFmtId="0" fontId="0" fillId="0" borderId="4" xfId="0" applyBorder="1"/>
    <xf numFmtId="0" fontId="0" fillId="0" borderId="2" xfId="0" applyBorder="1"/>
    <xf numFmtId="0" fontId="0" fillId="0" borderId="1" xfId="0" applyBorder="1"/>
    <xf numFmtId="0" fontId="22" fillId="5" borderId="8" xfId="0" applyFont="1" applyFill="1" applyBorder="1"/>
    <xf numFmtId="0" fontId="0" fillId="5" borderId="10" xfId="0" applyFill="1" applyBorder="1"/>
    <xf numFmtId="0" fontId="0" fillId="0" borderId="6" xfId="0" applyBorder="1"/>
    <xf numFmtId="0" fontId="22" fillId="0" borderId="6" xfId="0" applyFont="1" applyBorder="1" applyAlignment="1">
      <alignment horizontal="center" vertical="center"/>
    </xf>
    <xf numFmtId="0" fontId="16" fillId="0" borderId="6" xfId="0" applyFont="1" applyBorder="1"/>
    <xf numFmtId="168" fontId="22" fillId="0" borderId="6" xfId="0" applyNumberFormat="1" applyFont="1" applyBorder="1"/>
    <xf numFmtId="0" fontId="16" fillId="0" borderId="0" xfId="0" applyFont="1"/>
    <xf numFmtId="0" fontId="7" fillId="0" borderId="2" xfId="0" applyFont="1" applyBorder="1"/>
    <xf numFmtId="0" fontId="7" fillId="0" borderId="13" xfId="0" applyFont="1" applyBorder="1" applyAlignment="1">
      <alignment wrapText="1"/>
    </xf>
    <xf numFmtId="0" fontId="23" fillId="0" borderId="4" xfId="0" applyFont="1" applyBorder="1"/>
    <xf numFmtId="10" fontId="18" fillId="0" borderId="7" xfId="0" applyNumberFormat="1" applyFont="1" applyBorder="1" applyAlignment="1">
      <alignment horizontal="center" vertical="center"/>
    </xf>
    <xf numFmtId="168" fontId="18" fillId="0" borderId="11" xfId="0" applyNumberFormat="1" applyFont="1" applyBorder="1" applyAlignment="1">
      <alignment horizontal="center" vertical="center" wrapText="1"/>
    </xf>
    <xf numFmtId="0" fontId="18" fillId="0" borderId="11" xfId="0" applyFont="1" applyBorder="1" applyAlignment="1">
      <alignment horizontal="right" vertical="center" wrapText="1"/>
    </xf>
    <xf numFmtId="168" fontId="7" fillId="0" borderId="13" xfId="0" applyNumberFormat="1" applyFont="1" applyBorder="1"/>
    <xf numFmtId="0" fontId="24" fillId="0" borderId="0" xfId="0" applyFont="1"/>
    <xf numFmtId="0" fontId="14" fillId="0" borderId="0" xfId="0" applyFont="1"/>
    <xf numFmtId="0" fontId="0" fillId="0" borderId="0" xfId="0" applyAlignment="1">
      <alignment wrapText="1"/>
    </xf>
    <xf numFmtId="0" fontId="9" fillId="5" borderId="0" xfId="0" applyFont="1" applyFill="1" applyAlignment="1">
      <alignment wrapText="1"/>
    </xf>
    <xf numFmtId="1" fontId="0" fillId="0" borderId="0" xfId="0" applyNumberFormat="1"/>
    <xf numFmtId="1" fontId="0" fillId="6" borderId="0" xfId="0" applyNumberFormat="1" applyFill="1"/>
    <xf numFmtId="1" fontId="9" fillId="5" borderId="0" xfId="0" applyNumberFormat="1" applyFont="1" applyFill="1"/>
    <xf numFmtId="4" fontId="0" fillId="6" borderId="0" xfId="0" applyNumberFormat="1" applyFill="1"/>
    <xf numFmtId="4" fontId="9" fillId="5" borderId="0" xfId="0" applyNumberFormat="1" applyFont="1" applyFill="1"/>
    <xf numFmtId="4" fontId="0" fillId="0" borderId="0" xfId="0" applyNumberFormat="1"/>
    <xf numFmtId="0" fontId="28" fillId="0" borderId="9" xfId="0" applyFont="1" applyBorder="1" applyAlignment="1">
      <alignment horizontal="center" vertical="center"/>
    </xf>
    <xf numFmtId="0" fontId="26" fillId="0" borderId="9" xfId="0" applyFont="1" applyBorder="1" applyAlignment="1">
      <alignment horizontal="center" vertical="center" wrapText="1"/>
    </xf>
    <xf numFmtId="0" fontId="26" fillId="0" borderId="9" xfId="0" applyFont="1" applyBorder="1" applyAlignment="1">
      <alignment horizontal="left" vertical="center" wrapText="1"/>
    </xf>
    <xf numFmtId="4" fontId="26" fillId="0" borderId="9" xfId="0" applyNumberFormat="1" applyFont="1" applyBorder="1" applyAlignment="1">
      <alignment horizontal="center" vertical="center" wrapText="1"/>
    </xf>
    <xf numFmtId="0" fontId="27" fillId="0" borderId="9" xfId="0" applyFont="1" applyBorder="1" applyAlignment="1">
      <alignment vertical="center"/>
    </xf>
    <xf numFmtId="4" fontId="27" fillId="0" borderId="9" xfId="0" applyNumberFormat="1" applyFont="1" applyBorder="1" applyAlignment="1">
      <alignment vertical="center"/>
    </xf>
    <xf numFmtId="0" fontId="29" fillId="0" borderId="9" xfId="0" applyFont="1" applyBorder="1" applyAlignment="1">
      <alignment horizontal="center" vertical="center" wrapText="1"/>
    </xf>
    <xf numFmtId="0" fontId="0" fillId="6" borderId="0" xfId="0" applyFill="1"/>
    <xf numFmtId="0" fontId="8" fillId="3" borderId="0" xfId="0" applyFont="1" applyFill="1"/>
    <xf numFmtId="0" fontId="33" fillId="0" borderId="9" xfId="0" applyFont="1" applyBorder="1" applyAlignment="1">
      <alignment horizontal="left" vertical="center" wrapText="1"/>
    </xf>
    <xf numFmtId="0" fontId="33" fillId="0" borderId="9" xfId="0" applyFont="1" applyBorder="1" applyAlignment="1">
      <alignment horizontal="center" vertical="center" wrapText="1"/>
    </xf>
    <xf numFmtId="169" fontId="33" fillId="0" borderId="9" xfId="0" applyNumberFormat="1" applyFont="1" applyBorder="1" applyAlignment="1">
      <alignment vertical="center" wrapText="1"/>
    </xf>
    <xf numFmtId="0" fontId="3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26" fillId="4" borderId="9" xfId="0" applyFont="1" applyFill="1" applyBorder="1" applyAlignment="1">
      <alignment horizontal="left" vertical="center" wrapText="1"/>
    </xf>
    <xf numFmtId="0" fontId="33" fillId="0" borderId="9" xfId="0" applyFont="1" applyBorder="1" applyAlignment="1">
      <alignment vertical="center" wrapText="1"/>
    </xf>
    <xf numFmtId="0" fontId="33" fillId="0" borderId="9" xfId="0" applyFont="1" applyBorder="1" applyAlignment="1">
      <alignment horizontal="center" vertical="center"/>
    </xf>
    <xf numFmtId="4" fontId="33" fillId="0" borderId="9" xfId="0" applyNumberFormat="1" applyFont="1" applyBorder="1" applyAlignment="1">
      <alignment horizontal="center" vertical="center"/>
    </xf>
    <xf numFmtId="0" fontId="26" fillId="4" borderId="9" xfId="0" applyFont="1" applyFill="1" applyBorder="1" applyAlignment="1">
      <alignment horizontal="center" vertical="center" wrapText="1"/>
    </xf>
    <xf numFmtId="164" fontId="25" fillId="0" borderId="9" xfId="0" applyNumberFormat="1" applyFont="1" applyBorder="1" applyAlignment="1">
      <alignment horizontal="center" vertical="center"/>
    </xf>
    <xf numFmtId="164" fontId="28" fillId="0" borderId="9" xfId="0" applyNumberFormat="1" applyFont="1" applyBorder="1" applyAlignment="1">
      <alignment horizontal="center" vertical="center"/>
    </xf>
    <xf numFmtId="4" fontId="0" fillId="8" borderId="0" xfId="0" applyNumberFormat="1" applyFill="1"/>
    <xf numFmtId="164" fontId="28" fillId="7" borderId="9" xfId="0" applyNumberFormat="1" applyFont="1" applyFill="1" applyBorder="1" applyAlignment="1">
      <alignment horizontal="center" vertical="center"/>
    </xf>
    <xf numFmtId="164" fontId="28" fillId="0" borderId="10" xfId="0" applyNumberFormat="1" applyFont="1" applyBorder="1" applyAlignment="1">
      <alignment horizontal="center" vertical="center"/>
    </xf>
    <xf numFmtId="0" fontId="28" fillId="7" borderId="9" xfId="0" applyFont="1" applyFill="1" applyBorder="1" applyAlignment="1">
      <alignment horizontal="left" vertical="center" wrapText="1"/>
    </xf>
    <xf numFmtId="0" fontId="28" fillId="2" borderId="9" xfId="0" applyFont="1" applyFill="1" applyBorder="1" applyAlignment="1">
      <alignment horizontal="left" vertical="center" wrapText="1"/>
    </xf>
    <xf numFmtId="0" fontId="27" fillId="2" borderId="9" xfId="0" applyFont="1" applyFill="1" applyBorder="1" applyAlignment="1">
      <alignment horizontal="left" vertical="center" wrapText="1"/>
    </xf>
    <xf numFmtId="0" fontId="32" fillId="7" borderId="9" xfId="0" applyFont="1" applyFill="1" applyBorder="1" applyAlignment="1">
      <alignment vertical="center" wrapText="1"/>
    </xf>
    <xf numFmtId="0" fontId="33" fillId="9" borderId="9" xfId="0" applyFont="1" applyFill="1" applyBorder="1" applyAlignment="1">
      <alignment vertical="center" wrapText="1"/>
    </xf>
    <xf numFmtId="0" fontId="33" fillId="7" borderId="9" xfId="0" applyFont="1" applyFill="1" applyBorder="1" applyAlignment="1">
      <alignment vertical="center" wrapText="1"/>
    </xf>
    <xf numFmtId="0" fontId="28" fillId="4" borderId="9" xfId="0" applyFont="1" applyFill="1" applyBorder="1" applyAlignment="1">
      <alignment horizontal="left" vertical="center" wrapText="1"/>
    </xf>
    <xf numFmtId="0" fontId="33" fillId="4" borderId="9" xfId="0" applyFont="1" applyFill="1" applyBorder="1" applyAlignment="1">
      <alignment horizontal="left" vertical="center" wrapText="1"/>
    </xf>
    <xf numFmtId="0" fontId="26" fillId="15" borderId="9" xfId="0" applyFont="1" applyFill="1" applyBorder="1" applyAlignment="1">
      <alignment vertical="center" wrapText="1"/>
    </xf>
    <xf numFmtId="0" fontId="33" fillId="4" borderId="9" xfId="0" applyFont="1" applyFill="1" applyBorder="1" applyAlignment="1">
      <alignment vertical="center" wrapText="1"/>
    </xf>
    <xf numFmtId="4" fontId="26" fillId="4" borderId="9" xfId="0" applyNumberFormat="1" applyFont="1" applyFill="1" applyBorder="1" applyAlignment="1">
      <alignment horizontal="center" vertical="center" wrapText="1"/>
    </xf>
    <xf numFmtId="0" fontId="33" fillId="4" borderId="9" xfId="0" applyFont="1" applyFill="1" applyBorder="1" applyAlignment="1">
      <alignment horizontal="center" vertical="center" wrapText="1"/>
    </xf>
    <xf numFmtId="0" fontId="33" fillId="4" borderId="9" xfId="0" applyFont="1" applyFill="1" applyBorder="1" applyAlignment="1">
      <alignment horizontal="center" vertical="center"/>
    </xf>
    <xf numFmtId="4" fontId="33" fillId="4" borderId="9" xfId="0" applyNumberFormat="1" applyFont="1" applyFill="1" applyBorder="1" applyAlignment="1">
      <alignment horizontal="center" vertical="center"/>
    </xf>
    <xf numFmtId="0" fontId="28" fillId="2" borderId="9" xfId="0" applyFont="1" applyFill="1" applyBorder="1" applyAlignment="1">
      <alignment vertical="center"/>
    </xf>
    <xf numFmtId="4" fontId="28" fillId="2" borderId="9" xfId="0" applyNumberFormat="1" applyFont="1" applyFill="1" applyBorder="1" applyAlignment="1">
      <alignment vertical="center"/>
    </xf>
    <xf numFmtId="0" fontId="28" fillId="2" borderId="9" xfId="0" applyFont="1" applyFill="1" applyBorder="1" applyAlignment="1">
      <alignment horizontal="center" vertical="center"/>
    </xf>
    <xf numFmtId="164" fontId="28" fillId="2" borderId="9" xfId="0" applyNumberFormat="1" applyFont="1" applyFill="1" applyBorder="1" applyAlignment="1">
      <alignment horizontal="center" vertical="center"/>
    </xf>
    <xf numFmtId="0" fontId="27" fillId="7" borderId="8" xfId="0" applyFont="1" applyFill="1" applyBorder="1" applyAlignment="1">
      <alignment horizontal="center" vertical="center"/>
    </xf>
    <xf numFmtId="0" fontId="28" fillId="7" borderId="9" xfId="0" applyFont="1" applyFill="1" applyBorder="1" applyAlignment="1">
      <alignment vertical="center"/>
    </xf>
    <xf numFmtId="4" fontId="28" fillId="7" borderId="9" xfId="0" applyNumberFormat="1" applyFont="1" applyFill="1" applyBorder="1" applyAlignment="1">
      <alignment vertical="center"/>
    </xf>
    <xf numFmtId="0" fontId="28" fillId="7" borderId="9" xfId="0" applyFont="1" applyFill="1" applyBorder="1" applyAlignment="1">
      <alignment horizontal="center" vertical="center"/>
    </xf>
    <xf numFmtId="164" fontId="28" fillId="7" borderId="10" xfId="0" applyNumberFormat="1" applyFont="1" applyFill="1" applyBorder="1" applyAlignment="1">
      <alignment horizontal="center" vertical="center"/>
    </xf>
    <xf numFmtId="164" fontId="28" fillId="2" borderId="10" xfId="0" applyNumberFormat="1" applyFont="1" applyFill="1" applyBorder="1" applyAlignment="1">
      <alignment horizontal="center" vertical="center"/>
    </xf>
    <xf numFmtId="164" fontId="28" fillId="4" borderId="9" xfId="0" applyNumberFormat="1" applyFont="1" applyFill="1" applyBorder="1" applyAlignment="1">
      <alignment horizontal="center" vertical="center"/>
    </xf>
    <xf numFmtId="164" fontId="28" fillId="4" borderId="10" xfId="0" applyNumberFormat="1" applyFont="1" applyFill="1" applyBorder="1" applyAlignment="1">
      <alignment horizontal="center" vertical="center"/>
    </xf>
    <xf numFmtId="0" fontId="33" fillId="9" borderId="9" xfId="0" applyFont="1" applyFill="1" applyBorder="1" applyAlignment="1">
      <alignment horizontal="center" vertical="center"/>
    </xf>
    <xf numFmtId="4" fontId="33" fillId="9" borderId="9" xfId="0" applyNumberFormat="1" applyFont="1" applyFill="1" applyBorder="1" applyAlignment="1">
      <alignment horizontal="center" vertical="center"/>
    </xf>
    <xf numFmtId="0" fontId="33" fillId="7" borderId="9" xfId="0" applyFont="1" applyFill="1" applyBorder="1" applyAlignment="1">
      <alignment horizontal="center" vertical="center"/>
    </xf>
    <xf numFmtId="4" fontId="33" fillId="7" borderId="9" xfId="0" applyNumberFormat="1" applyFont="1" applyFill="1" applyBorder="1" applyAlignment="1">
      <alignment horizontal="center" vertical="center"/>
    </xf>
    <xf numFmtId="164" fontId="28" fillId="13" borderId="9" xfId="0" applyNumberFormat="1" applyFont="1" applyFill="1" applyBorder="1" applyAlignment="1">
      <alignment horizontal="center" vertical="center"/>
    </xf>
    <xf numFmtId="0" fontId="27" fillId="7" borderId="9" xfId="0" applyFont="1" applyFill="1" applyBorder="1" applyAlignment="1">
      <alignment horizontal="center" vertical="center"/>
    </xf>
    <xf numFmtId="164" fontId="27" fillId="7" borderId="9" xfId="0" applyNumberFormat="1" applyFont="1" applyFill="1" applyBorder="1" applyAlignment="1">
      <alignment horizontal="center" vertical="center"/>
    </xf>
    <xf numFmtId="164" fontId="27" fillId="13" borderId="9" xfId="0" applyNumberFormat="1" applyFont="1" applyFill="1" applyBorder="1" applyAlignment="1">
      <alignment horizontal="center" vertical="center"/>
    </xf>
    <xf numFmtId="0" fontId="27" fillId="0" borderId="9" xfId="0" applyFont="1" applyBorder="1" applyAlignment="1">
      <alignment horizontal="center" vertical="center"/>
    </xf>
    <xf numFmtId="164" fontId="27" fillId="0" borderId="9" xfId="0" applyNumberFormat="1" applyFont="1" applyBorder="1" applyAlignment="1">
      <alignment horizontal="center" vertical="center"/>
    </xf>
    <xf numFmtId="0" fontId="28" fillId="0" borderId="9" xfId="0" applyFont="1" applyBorder="1" applyAlignment="1">
      <alignment horizontal="right" vertical="center"/>
    </xf>
    <xf numFmtId="4" fontId="28" fillId="0" borderId="9" xfId="0" applyNumberFormat="1" applyFont="1" applyBorder="1" applyAlignment="1">
      <alignment horizontal="right" vertical="center"/>
    </xf>
    <xf numFmtId="0" fontId="28" fillId="0" borderId="9" xfId="0" applyFont="1" applyBorder="1" applyAlignment="1">
      <alignment vertical="center"/>
    </xf>
    <xf numFmtId="4" fontId="28" fillId="0" borderId="9" xfId="0" applyNumberFormat="1" applyFont="1" applyBorder="1" applyAlignment="1">
      <alignment vertical="center"/>
    </xf>
    <xf numFmtId="2" fontId="28" fillId="0" borderId="9" xfId="0" applyNumberFormat="1" applyFont="1" applyBorder="1" applyAlignment="1">
      <alignment vertical="center"/>
    </xf>
    <xf numFmtId="2" fontId="28" fillId="0" borderId="9" xfId="0" applyNumberFormat="1" applyFont="1" applyBorder="1" applyAlignment="1">
      <alignment horizontal="center" vertical="center"/>
    </xf>
    <xf numFmtId="2" fontId="27" fillId="0" borderId="9" xfId="0" applyNumberFormat="1" applyFont="1" applyBorder="1" applyAlignment="1">
      <alignment horizontal="center" vertical="center"/>
    </xf>
    <xf numFmtId="2" fontId="28" fillId="0" borderId="9" xfId="0" applyNumberFormat="1" applyFont="1" applyBorder="1" applyAlignment="1">
      <alignment vertical="center" wrapText="1"/>
    </xf>
    <xf numFmtId="10" fontId="27" fillId="0" borderId="9" xfId="0" applyNumberFormat="1" applyFont="1" applyBorder="1" applyAlignment="1">
      <alignment horizontal="center" vertical="center"/>
    </xf>
    <xf numFmtId="0" fontId="27" fillId="0" borderId="9" xfId="0" applyFont="1" applyBorder="1" applyAlignment="1">
      <alignment horizontal="left" vertical="center"/>
    </xf>
    <xf numFmtId="0" fontId="36" fillId="12" borderId="9" xfId="0" applyFont="1" applyFill="1" applyBorder="1" applyAlignment="1">
      <alignment horizontal="left" vertical="top" wrapText="1"/>
    </xf>
    <xf numFmtId="0" fontId="36" fillId="12" borderId="9" xfId="0" applyFont="1" applyFill="1" applyBorder="1" applyAlignment="1">
      <alignment horizontal="center" vertical="top" wrapText="1"/>
    </xf>
    <xf numFmtId="4" fontId="36" fillId="12" borderId="9" xfId="0" applyNumberFormat="1" applyFont="1" applyFill="1" applyBorder="1" applyAlignment="1">
      <alignment horizontal="center" vertical="center" wrapText="1"/>
    </xf>
    <xf numFmtId="0" fontId="36" fillId="11" borderId="9" xfId="0" applyFont="1" applyFill="1" applyBorder="1" applyAlignment="1">
      <alignment horizontal="left" vertical="top" wrapText="1"/>
    </xf>
    <xf numFmtId="0" fontId="36" fillId="11" borderId="9" xfId="0" applyFont="1" applyFill="1" applyBorder="1" applyAlignment="1">
      <alignment horizontal="center" vertical="top" wrapText="1"/>
    </xf>
    <xf numFmtId="4" fontId="36" fillId="11" borderId="9" xfId="0" applyNumberFormat="1" applyFont="1" applyFill="1" applyBorder="1" applyAlignment="1">
      <alignment horizontal="center" vertical="center" wrapText="1"/>
    </xf>
    <xf numFmtId="0" fontId="28" fillId="0" borderId="9" xfId="0" applyFont="1" applyBorder="1" applyAlignment="1">
      <alignment horizontal="left" vertical="center" wrapText="1"/>
    </xf>
    <xf numFmtId="0" fontId="30" fillId="9" borderId="9" xfId="0" applyFont="1" applyFill="1" applyBorder="1" applyAlignment="1">
      <alignment horizontal="center" vertical="center" wrapText="1"/>
    </xf>
    <xf numFmtId="0" fontId="37" fillId="16" borderId="9" xfId="0" applyFont="1" applyFill="1" applyBorder="1" applyAlignment="1">
      <alignment horizontal="center" vertical="center" wrapText="1"/>
    </xf>
    <xf numFmtId="0" fontId="34" fillId="0" borderId="9" xfId="0" applyFont="1" applyBorder="1" applyAlignment="1">
      <alignment horizontal="center" vertical="center"/>
    </xf>
    <xf numFmtId="0" fontId="8" fillId="17" borderId="0" xfId="0" applyFont="1" applyFill="1"/>
    <xf numFmtId="0" fontId="38" fillId="18" borderId="9" xfId="0" applyFont="1" applyFill="1" applyBorder="1" applyAlignment="1">
      <alignment horizontal="center" vertical="center" wrapText="1"/>
    </xf>
    <xf numFmtId="0" fontId="37" fillId="18" borderId="9" xfId="0" applyFont="1" applyFill="1" applyBorder="1" applyAlignment="1">
      <alignment horizontal="center" vertical="center" wrapText="1"/>
    </xf>
    <xf numFmtId="0" fontId="37" fillId="18" borderId="9" xfId="0" applyFont="1" applyFill="1" applyBorder="1" applyAlignment="1">
      <alignment horizontal="left" vertical="center" wrapText="1"/>
    </xf>
    <xf numFmtId="4" fontId="37" fillId="18" borderId="9" xfId="0" applyNumberFormat="1" applyFont="1" applyFill="1" applyBorder="1" applyAlignment="1">
      <alignment horizontal="center" vertical="center" wrapText="1"/>
    </xf>
    <xf numFmtId="164" fontId="39" fillId="19" borderId="9" xfId="0" applyNumberFormat="1" applyFont="1" applyFill="1" applyBorder="1" applyAlignment="1">
      <alignment horizontal="center" vertical="center"/>
    </xf>
    <xf numFmtId="0" fontId="28" fillId="4" borderId="9" xfId="0" applyFont="1" applyFill="1" applyBorder="1" applyAlignment="1">
      <alignment horizontal="right" vertical="center"/>
    </xf>
    <xf numFmtId="4" fontId="28" fillId="4" borderId="9" xfId="0" applyNumberFormat="1" applyFont="1" applyFill="1" applyBorder="1" applyAlignment="1">
      <alignment horizontal="right" vertical="center"/>
    </xf>
    <xf numFmtId="2" fontId="40" fillId="0" borderId="9" xfId="0" applyNumberFormat="1" applyFont="1" applyBorder="1" applyAlignment="1">
      <alignment horizontal="center" vertical="center"/>
    </xf>
    <xf numFmtId="0" fontId="40" fillId="2" borderId="9" xfId="0" applyFont="1" applyFill="1" applyBorder="1" applyAlignment="1">
      <alignment horizontal="center" vertical="center"/>
    </xf>
    <xf numFmtId="0" fontId="40" fillId="7" borderId="9" xfId="0" applyFont="1" applyFill="1" applyBorder="1" applyAlignment="1">
      <alignment horizontal="center" vertical="center"/>
    </xf>
    <xf numFmtId="0" fontId="30" fillId="7" borderId="9" xfId="0" applyFont="1" applyFill="1" applyBorder="1" applyAlignment="1">
      <alignment horizontal="center" vertical="center" wrapText="1"/>
    </xf>
    <xf numFmtId="0" fontId="40" fillId="0" borderId="9" xfId="0" applyFont="1" applyBorder="1" applyAlignment="1">
      <alignment horizontal="center" vertical="center" wrapText="1"/>
    </xf>
    <xf numFmtId="0" fontId="40" fillId="4" borderId="9" xfId="0" applyFont="1" applyFill="1" applyBorder="1" applyAlignment="1">
      <alignment horizontal="center" vertical="center" wrapText="1"/>
    </xf>
    <xf numFmtId="0" fontId="40" fillId="0" borderId="9" xfId="0" applyFont="1" applyBorder="1" applyAlignment="1">
      <alignment horizontal="center" vertical="center"/>
    </xf>
    <xf numFmtId="0" fontId="29" fillId="4" borderId="9" xfId="0" applyFont="1" applyFill="1" applyBorder="1" applyAlignment="1">
      <alignment horizontal="center" vertical="center" wrapText="1"/>
    </xf>
    <xf numFmtId="0" fontId="30" fillId="4" borderId="9" xfId="0" applyFont="1" applyFill="1" applyBorder="1" applyAlignment="1">
      <alignment horizontal="center" vertical="center" wrapText="1"/>
    </xf>
    <xf numFmtId="164" fontId="28" fillId="0" borderId="8" xfId="0" applyNumberFormat="1" applyFont="1" applyBorder="1" applyAlignment="1">
      <alignment horizontal="center" vertical="center"/>
    </xf>
    <xf numFmtId="164" fontId="27" fillId="2" borderId="9" xfId="0" applyNumberFormat="1" applyFont="1" applyFill="1" applyBorder="1" applyAlignment="1">
      <alignment horizontal="center" vertical="center"/>
    </xf>
    <xf numFmtId="0" fontId="28" fillId="2" borderId="8" xfId="0" applyFont="1" applyFill="1" applyBorder="1" applyAlignment="1">
      <alignment horizontal="center" vertical="center"/>
    </xf>
    <xf numFmtId="0" fontId="28" fillId="7" borderId="8" xfId="0" applyFont="1" applyFill="1" applyBorder="1" applyAlignment="1">
      <alignment horizontal="center" vertical="center"/>
    </xf>
    <xf numFmtId="164" fontId="27" fillId="7" borderId="10" xfId="0" applyNumberFormat="1" applyFont="1" applyFill="1" applyBorder="1" applyAlignment="1">
      <alignment horizontal="center" vertical="center"/>
    </xf>
    <xf numFmtId="0" fontId="35" fillId="12" borderId="9" xfId="0" applyFont="1" applyFill="1" applyBorder="1" applyAlignment="1">
      <alignment horizontal="center" vertical="top" wrapText="1"/>
    </xf>
    <xf numFmtId="0" fontId="35" fillId="11" borderId="9" xfId="0" applyFont="1" applyFill="1" applyBorder="1" applyAlignment="1">
      <alignment horizontal="center" vertical="top" wrapText="1"/>
    </xf>
    <xf numFmtId="164" fontId="28" fillId="17" borderId="9" xfId="0" applyNumberFormat="1" applyFont="1" applyFill="1" applyBorder="1" applyAlignment="1">
      <alignment horizontal="center" vertical="center"/>
    </xf>
    <xf numFmtId="164" fontId="28" fillId="4" borderId="8" xfId="0" applyNumberFormat="1" applyFont="1" applyFill="1" applyBorder="1" applyAlignment="1">
      <alignment horizontal="center" vertical="center"/>
    </xf>
    <xf numFmtId="4" fontId="26" fillId="15" borderId="9" xfId="0" applyNumberFormat="1" applyFont="1" applyFill="1" applyBorder="1" applyAlignment="1">
      <alignment horizontal="center" vertical="center"/>
    </xf>
    <xf numFmtId="0" fontId="7" fillId="0" borderId="9" xfId="0" applyFont="1" applyBorder="1" applyAlignment="1">
      <alignment horizontal="center" vertical="center" wrapText="1"/>
    </xf>
    <xf numFmtId="0" fontId="7" fillId="0" borderId="9" xfId="0" applyFont="1" applyBorder="1"/>
    <xf numFmtId="0" fontId="8" fillId="21" borderId="0" xfId="0" applyFont="1" applyFill="1"/>
    <xf numFmtId="0" fontId="41" fillId="0" borderId="9" xfId="0" applyFont="1" applyBorder="1"/>
    <xf numFmtId="0" fontId="41" fillId="22" borderId="9" xfId="0" applyFont="1" applyFill="1" applyBorder="1"/>
    <xf numFmtId="0" fontId="7" fillId="22" borderId="0" xfId="0" applyFont="1" applyFill="1"/>
    <xf numFmtId="0" fontId="41" fillId="0" borderId="0" xfId="0" applyFont="1"/>
    <xf numFmtId="0" fontId="41" fillId="22" borderId="0" xfId="0" applyFont="1" applyFill="1"/>
    <xf numFmtId="0" fontId="42" fillId="0" borderId="9" xfId="0" applyFont="1" applyBorder="1" applyAlignment="1">
      <alignment vertical="center"/>
    </xf>
    <xf numFmtId="0" fontId="42" fillId="0" borderId="9" xfId="0" applyFont="1" applyBorder="1" applyAlignment="1">
      <alignment horizontal="center" vertical="center"/>
    </xf>
    <xf numFmtId="0" fontId="42" fillId="4" borderId="9" xfId="0" applyFont="1" applyFill="1" applyBorder="1" applyAlignment="1">
      <alignment horizontal="center" vertical="center"/>
    </xf>
    <xf numFmtId="0" fontId="42" fillId="0" borderId="9" xfId="0" applyFont="1" applyBorder="1" applyAlignment="1">
      <alignment horizontal="left" vertical="center" wrapText="1"/>
    </xf>
    <xf numFmtId="0" fontId="42" fillId="4" borderId="9" xfId="0" applyFont="1" applyFill="1" applyBorder="1" applyAlignment="1">
      <alignment vertical="center"/>
    </xf>
    <xf numFmtId="0" fontId="41" fillId="0" borderId="9" xfId="0" applyFont="1" applyBorder="1" applyAlignment="1">
      <alignment horizontal="center" vertical="center" wrapText="1"/>
    </xf>
    <xf numFmtId="0" fontId="42" fillId="4" borderId="9" xfId="0" applyFont="1" applyFill="1" applyBorder="1" applyAlignment="1">
      <alignment vertical="center" wrapText="1"/>
    </xf>
    <xf numFmtId="0" fontId="38" fillId="16" borderId="9" xfId="0" applyFont="1" applyFill="1" applyBorder="1" applyAlignment="1">
      <alignment horizontal="center" vertical="center"/>
    </xf>
    <xf numFmtId="2" fontId="48" fillId="0" borderId="10" xfId="0" applyNumberFormat="1" applyFont="1" applyBorder="1" applyAlignment="1">
      <alignment horizontal="center" vertical="center"/>
    </xf>
    <xf numFmtId="0" fontId="45" fillId="16" borderId="10" xfId="0" applyFont="1" applyFill="1" applyBorder="1" applyAlignment="1">
      <alignment horizontal="center" vertical="center"/>
    </xf>
    <xf numFmtId="0" fontId="44" fillId="2" borderId="10" xfId="0" applyFont="1" applyFill="1" applyBorder="1" applyAlignment="1">
      <alignment horizontal="center" vertical="center"/>
    </xf>
    <xf numFmtId="0" fontId="44" fillId="7" borderId="10" xfId="0" applyFont="1" applyFill="1" applyBorder="1" applyAlignment="1">
      <alignment horizontal="center" vertical="center"/>
    </xf>
    <xf numFmtId="0" fontId="49" fillId="0" borderId="10" xfId="0" applyFont="1" applyBorder="1" applyAlignment="1">
      <alignment horizontal="center" vertical="center" wrapText="1"/>
    </xf>
    <xf numFmtId="0" fontId="49" fillId="4" borderId="10" xfId="0" applyFont="1" applyFill="1" applyBorder="1" applyAlignment="1">
      <alignment horizontal="center" vertical="center" wrapText="1"/>
    </xf>
    <xf numFmtId="0" fontId="47" fillId="0" borderId="10" xfId="0" applyFont="1" applyBorder="1" applyAlignment="1">
      <alignment horizontal="center" vertical="center" wrapText="1"/>
    </xf>
    <xf numFmtId="0" fontId="47" fillId="9" borderId="10" xfId="0" applyFont="1" applyFill="1" applyBorder="1" applyAlignment="1">
      <alignment horizontal="center" vertical="center" wrapText="1"/>
    </xf>
    <xf numFmtId="0" fontId="47" fillId="7" borderId="10" xfId="0" applyFont="1" applyFill="1" applyBorder="1" applyAlignment="1">
      <alignment horizontal="center" vertical="center" wrapText="1"/>
    </xf>
    <xf numFmtId="0" fontId="47" fillId="10" borderId="10" xfId="0" applyFont="1" applyFill="1" applyBorder="1" applyAlignment="1">
      <alignment horizontal="center" vertical="center" wrapText="1"/>
    </xf>
    <xf numFmtId="0" fontId="46" fillId="12" borderId="10" xfId="0" applyFont="1" applyFill="1" applyBorder="1" applyAlignment="1">
      <alignment horizontal="center" vertical="top" wrapText="1"/>
    </xf>
    <xf numFmtId="0" fontId="46" fillId="11" borderId="10" xfId="0" applyFont="1" applyFill="1" applyBorder="1" applyAlignment="1">
      <alignment horizontal="center" vertical="top" wrapText="1"/>
    </xf>
    <xf numFmtId="0" fontId="44" fillId="0" borderId="10" xfId="0" applyFont="1" applyBorder="1" applyAlignment="1">
      <alignment horizontal="center" vertical="center" wrapText="1"/>
    </xf>
    <xf numFmtId="0" fontId="44" fillId="4" borderId="10" xfId="0" applyFont="1" applyFill="1" applyBorder="1" applyAlignment="1">
      <alignment horizontal="center" vertical="center" wrapText="1"/>
    </xf>
    <xf numFmtId="0" fontId="45" fillId="18" borderId="10" xfId="0" applyFont="1" applyFill="1" applyBorder="1" applyAlignment="1">
      <alignment horizontal="center" vertical="center" wrapText="1"/>
    </xf>
    <xf numFmtId="0" fontId="44" fillId="0" borderId="10" xfId="0" applyFont="1" applyBorder="1" applyAlignment="1">
      <alignment horizontal="center" vertical="center"/>
    </xf>
    <xf numFmtId="0" fontId="48" fillId="0" borderId="10" xfId="0" applyFont="1" applyBorder="1" applyAlignment="1">
      <alignment horizontal="center" vertical="center"/>
    </xf>
    <xf numFmtId="0" fontId="50" fillId="7" borderId="9" xfId="0" applyFont="1" applyFill="1" applyBorder="1" applyAlignment="1">
      <alignment horizontal="center" vertical="center"/>
    </xf>
    <xf numFmtId="0" fontId="52" fillId="4" borderId="9" xfId="0" applyFont="1" applyFill="1" applyBorder="1" applyAlignment="1">
      <alignment horizontal="center" vertical="center" wrapText="1"/>
    </xf>
    <xf numFmtId="0" fontId="53" fillId="4" borderId="9" xfId="0" applyFont="1" applyFill="1" applyBorder="1" applyAlignment="1">
      <alignment horizontal="center" vertical="center" wrapText="1"/>
    </xf>
    <xf numFmtId="0" fontId="50" fillId="4" borderId="9" xfId="0" applyFont="1" applyFill="1" applyBorder="1" applyAlignment="1">
      <alignment horizontal="center" vertical="center"/>
    </xf>
    <xf numFmtId="0" fontId="53" fillId="9" borderId="9" xfId="0" applyFont="1" applyFill="1" applyBorder="1" applyAlignment="1">
      <alignment horizontal="center" vertical="center" wrapText="1"/>
    </xf>
    <xf numFmtId="0" fontId="52" fillId="15" borderId="9" xfId="0" applyFont="1" applyFill="1" applyBorder="1" applyAlignment="1">
      <alignment horizontal="center" vertical="center" wrapText="1"/>
    </xf>
    <xf numFmtId="0" fontId="53" fillId="7" borderId="9" xfId="0" applyFont="1" applyFill="1" applyBorder="1" applyAlignment="1">
      <alignment horizontal="center" vertical="center" wrapText="1"/>
    </xf>
    <xf numFmtId="1" fontId="50" fillId="4" borderId="9" xfId="0" applyNumberFormat="1" applyFont="1" applyFill="1" applyBorder="1" applyAlignment="1">
      <alignment horizontal="center" vertical="center"/>
    </xf>
    <xf numFmtId="0" fontId="52" fillId="11" borderId="9" xfId="0" applyFont="1" applyFill="1" applyBorder="1" applyAlignment="1">
      <alignment horizontal="center" vertical="center" wrapText="1"/>
    </xf>
    <xf numFmtId="0" fontId="50" fillId="4" borderId="9" xfId="0" applyFont="1" applyFill="1" applyBorder="1" applyAlignment="1">
      <alignment horizontal="center" vertical="center" wrapText="1"/>
    </xf>
    <xf numFmtId="0" fontId="51" fillId="18" borderId="9" xfId="0" applyFont="1" applyFill="1" applyBorder="1" applyAlignment="1">
      <alignment horizontal="center" vertical="center" wrapText="1"/>
    </xf>
    <xf numFmtId="0" fontId="28" fillId="4" borderId="9" xfId="0" applyFont="1" applyFill="1" applyBorder="1" applyAlignment="1">
      <alignment vertical="center" wrapText="1"/>
    </xf>
    <xf numFmtId="0" fontId="26" fillId="15" borderId="9" xfId="0" applyFont="1" applyFill="1" applyBorder="1" applyAlignment="1">
      <alignment horizontal="center" vertical="center"/>
    </xf>
    <xf numFmtId="164" fontId="28" fillId="2" borderId="8" xfId="0" applyNumberFormat="1" applyFont="1" applyFill="1" applyBorder="1" applyAlignment="1">
      <alignment horizontal="center" vertical="center"/>
    </xf>
    <xf numFmtId="164" fontId="28" fillId="7" borderId="8" xfId="0" applyNumberFormat="1" applyFont="1" applyFill="1" applyBorder="1" applyAlignment="1">
      <alignment horizontal="center" vertical="center"/>
    </xf>
    <xf numFmtId="164" fontId="28" fillId="13" borderId="8" xfId="0" applyNumberFormat="1" applyFont="1" applyFill="1" applyBorder="1" applyAlignment="1">
      <alignment horizontal="center" vertical="center"/>
    </xf>
    <xf numFmtId="164" fontId="27" fillId="7" borderId="8" xfId="0" applyNumberFormat="1" applyFont="1" applyFill="1" applyBorder="1" applyAlignment="1">
      <alignment horizontal="center" vertical="center"/>
    </xf>
    <xf numFmtId="164" fontId="39" fillId="19" borderId="8" xfId="0" applyNumberFormat="1" applyFont="1" applyFill="1" applyBorder="1" applyAlignment="1">
      <alignment horizontal="center" vertical="center"/>
    </xf>
    <xf numFmtId="0" fontId="16" fillId="0" borderId="0" xfId="0" applyFont="1" applyAlignment="1">
      <alignment wrapText="1"/>
    </xf>
    <xf numFmtId="0" fontId="33" fillId="4" borderId="9" xfId="0" applyFont="1" applyFill="1" applyBorder="1" applyAlignment="1">
      <alignment horizontal="left" vertical="top" wrapText="1"/>
    </xf>
    <xf numFmtId="0" fontId="33" fillId="4" borderId="9" xfId="0" applyFont="1" applyFill="1" applyBorder="1" applyAlignment="1">
      <alignment horizontal="center" vertical="top" wrapText="1"/>
    </xf>
    <xf numFmtId="0" fontId="33" fillId="4" borderId="9" xfId="0" applyFont="1" applyFill="1" applyBorder="1" applyAlignment="1">
      <alignment horizontal="right" vertical="top" wrapText="1"/>
    </xf>
    <xf numFmtId="0" fontId="33" fillId="4" borderId="9" xfId="0" applyFont="1" applyFill="1" applyBorder="1"/>
    <xf numFmtId="4" fontId="39" fillId="19" borderId="9" xfId="0" applyNumberFormat="1" applyFont="1" applyFill="1" applyBorder="1" applyAlignment="1">
      <alignment horizontal="center" vertical="center"/>
    </xf>
    <xf numFmtId="2" fontId="50" fillId="4" borderId="9" xfId="0" applyNumberFormat="1" applyFont="1" applyFill="1" applyBorder="1" applyAlignment="1">
      <alignment horizontal="center" vertical="center"/>
    </xf>
    <xf numFmtId="0" fontId="50" fillId="14" borderId="9" xfId="0" applyFont="1" applyFill="1" applyBorder="1" applyAlignment="1">
      <alignment horizontal="center" vertical="center"/>
    </xf>
    <xf numFmtId="1" fontId="50" fillId="4" borderId="9" xfId="0" applyNumberFormat="1" applyFont="1" applyFill="1" applyBorder="1" applyAlignment="1">
      <alignment horizontal="center" vertical="center" wrapText="1"/>
    </xf>
    <xf numFmtId="0" fontId="27" fillId="22" borderId="0" xfId="0" applyFont="1" applyFill="1"/>
    <xf numFmtId="0" fontId="14" fillId="3" borderId="0" xfId="0" applyFont="1" applyFill="1"/>
    <xf numFmtId="0" fontId="10" fillId="4" borderId="0" xfId="0" applyFont="1" applyFill="1"/>
    <xf numFmtId="0" fontId="27" fillId="22" borderId="2" xfId="0" applyFont="1" applyFill="1" applyBorder="1"/>
    <xf numFmtId="2" fontId="34" fillId="0" borderId="9" xfId="0" applyNumberFormat="1" applyFont="1" applyBorder="1" applyAlignment="1">
      <alignment horizontal="center" vertical="center"/>
    </xf>
    <xf numFmtId="0" fontId="50" fillId="17" borderId="9" xfId="0" applyFont="1" applyFill="1" applyBorder="1" applyAlignment="1">
      <alignment horizontal="center" vertical="center"/>
    </xf>
    <xf numFmtId="0" fontId="51" fillId="23" borderId="9" xfId="0" applyFont="1" applyFill="1" applyBorder="1" applyAlignment="1">
      <alignment horizontal="center" vertical="center"/>
    </xf>
    <xf numFmtId="0" fontId="46" fillId="24" borderId="10" xfId="0" applyFont="1" applyFill="1" applyBorder="1" applyAlignment="1">
      <alignment horizontal="center" vertical="center" wrapText="1"/>
    </xf>
    <xf numFmtId="0" fontId="52" fillId="24" borderId="9" xfId="0" applyFont="1" applyFill="1" applyBorder="1" applyAlignment="1">
      <alignment horizontal="center" vertical="center" wrapText="1"/>
    </xf>
    <xf numFmtId="0" fontId="35" fillId="24" borderId="9" xfId="0" applyFont="1" applyFill="1" applyBorder="1" applyAlignment="1">
      <alignment horizontal="center" vertical="center" wrapText="1"/>
    </xf>
    <xf numFmtId="0" fontId="36" fillId="24" borderId="9" xfId="0" applyFont="1" applyFill="1" applyBorder="1" applyAlignment="1">
      <alignment horizontal="left" vertical="center" wrapText="1"/>
    </xf>
    <xf numFmtId="0" fontId="36" fillId="24" borderId="9" xfId="0" applyFont="1" applyFill="1" applyBorder="1" applyAlignment="1">
      <alignment horizontal="center" vertical="center" wrapText="1"/>
    </xf>
    <xf numFmtId="4" fontId="36" fillId="24" borderId="9" xfId="0" applyNumberFormat="1" applyFont="1" applyFill="1" applyBorder="1" applyAlignment="1">
      <alignment horizontal="center" vertical="center" wrapText="1"/>
    </xf>
    <xf numFmtId="164" fontId="28" fillId="17" borderId="8" xfId="0" applyNumberFormat="1" applyFont="1" applyFill="1" applyBorder="1" applyAlignment="1">
      <alignment horizontal="center" vertical="center"/>
    </xf>
    <xf numFmtId="164" fontId="27" fillId="17" borderId="9" xfId="0" applyNumberFormat="1" applyFont="1" applyFill="1" applyBorder="1" applyAlignment="1">
      <alignment horizontal="center" vertical="center"/>
    </xf>
    <xf numFmtId="0" fontId="28" fillId="17" borderId="8" xfId="0" applyFont="1" applyFill="1" applyBorder="1" applyAlignment="1">
      <alignment horizontal="center" vertical="center"/>
    </xf>
    <xf numFmtId="0" fontId="28" fillId="17" borderId="9" xfId="0" applyFont="1" applyFill="1" applyBorder="1" applyAlignment="1">
      <alignment horizontal="center" vertical="center"/>
    </xf>
    <xf numFmtId="4" fontId="36" fillId="24" borderId="8" xfId="0" applyNumberFormat="1" applyFont="1" applyFill="1" applyBorder="1" applyAlignment="1">
      <alignment horizontal="center" vertical="center" wrapText="1"/>
    </xf>
    <xf numFmtId="0" fontId="47" fillId="4" borderId="10" xfId="0" applyFont="1" applyFill="1" applyBorder="1" applyAlignment="1">
      <alignment horizontal="center" vertical="center" wrapText="1"/>
    </xf>
    <xf numFmtId="0" fontId="37" fillId="16" borderId="16" xfId="0" applyFont="1" applyFill="1" applyBorder="1" applyAlignment="1">
      <alignment horizontal="center" vertical="center" wrapText="1"/>
    </xf>
    <xf numFmtId="0" fontId="37" fillId="16" borderId="17" xfId="0" applyFont="1" applyFill="1" applyBorder="1" applyAlignment="1">
      <alignment horizontal="center" vertical="center" wrapText="1"/>
    </xf>
    <xf numFmtId="0" fontId="7" fillId="2" borderId="2" xfId="0" applyFont="1" applyFill="1" applyBorder="1" applyAlignment="1">
      <alignment horizontal="center"/>
    </xf>
    <xf numFmtId="0" fontId="7" fillId="2" borderId="0" xfId="0" applyFont="1" applyFill="1" applyAlignment="1">
      <alignment horizontal="center"/>
    </xf>
    <xf numFmtId="0" fontId="7" fillId="2" borderId="13" xfId="0" applyFont="1" applyFill="1" applyBorder="1" applyAlignment="1">
      <alignment horizontal="center"/>
    </xf>
    <xf numFmtId="0" fontId="7" fillId="2" borderId="13" xfId="0" applyFont="1" applyFill="1" applyBorder="1" applyAlignment="1">
      <alignment horizontal="center" wrapText="1"/>
    </xf>
    <xf numFmtId="165" fontId="8" fillId="0" borderId="9" xfId="0" applyNumberFormat="1" applyFont="1" applyBorder="1" applyAlignment="1">
      <alignment horizontal="center" vertical="center"/>
    </xf>
    <xf numFmtId="164" fontId="8" fillId="0" borderId="9" xfId="0" applyNumberFormat="1" applyFont="1" applyBorder="1" applyAlignment="1">
      <alignment horizontal="center" vertical="center"/>
    </xf>
    <xf numFmtId="0" fontId="7" fillId="0" borderId="0" xfId="0" applyFont="1" applyAlignment="1">
      <alignment horizontal="center"/>
    </xf>
    <xf numFmtId="0" fontId="8" fillId="0" borderId="9" xfId="0" applyFont="1" applyBorder="1" applyAlignment="1">
      <alignment horizontal="center" vertical="center" wrapText="1"/>
    </xf>
    <xf numFmtId="0" fontId="7" fillId="0" borderId="2" xfId="0" applyFont="1" applyBorder="1" applyAlignment="1">
      <alignment horizontal="center"/>
    </xf>
    <xf numFmtId="0" fontId="7" fillId="0" borderId="13" xfId="0" applyFont="1" applyBorder="1" applyAlignment="1">
      <alignment horizontal="center"/>
    </xf>
    <xf numFmtId="0" fontId="7" fillId="0" borderId="13" xfId="0" applyFont="1" applyBorder="1" applyAlignment="1">
      <alignment horizontal="center" wrapText="1"/>
    </xf>
    <xf numFmtId="0" fontId="7" fillId="22" borderId="0" xfId="0" applyFont="1" applyFill="1" applyAlignment="1">
      <alignment horizontal="center"/>
    </xf>
    <xf numFmtId="0" fontId="41" fillId="22" borderId="9" xfId="0" applyFont="1" applyFill="1" applyBorder="1" applyAlignment="1">
      <alignment horizontal="center"/>
    </xf>
    <xf numFmtId="0" fontId="42" fillId="0" borderId="9" xfId="0" applyFont="1" applyBorder="1" applyAlignment="1">
      <alignment horizontal="center" vertical="center" wrapText="1"/>
    </xf>
    <xf numFmtId="4" fontId="41" fillId="0" borderId="9" xfId="0" applyNumberFormat="1" applyFont="1" applyBorder="1" applyAlignment="1">
      <alignment horizontal="center" vertical="center" wrapText="1"/>
    </xf>
    <xf numFmtId="4" fontId="42" fillId="0" borderId="9" xfId="0" applyNumberFormat="1" applyFont="1" applyBorder="1" applyAlignment="1">
      <alignment horizontal="center" vertical="center" wrapText="1"/>
    </xf>
    <xf numFmtId="0" fontId="41" fillId="0" borderId="9" xfId="0" applyFont="1" applyBorder="1" applyAlignment="1">
      <alignment horizontal="center"/>
    </xf>
    <xf numFmtId="0" fontId="41" fillId="0" borderId="0" xfId="0" applyFont="1" applyAlignment="1">
      <alignment horizontal="center"/>
    </xf>
    <xf numFmtId="0" fontId="41" fillId="22" borderId="0" xfId="0" applyFont="1" applyFill="1" applyAlignment="1">
      <alignment horizontal="center"/>
    </xf>
    <xf numFmtId="4" fontId="8" fillId="0" borderId="9" xfId="0" applyNumberFormat="1" applyFont="1" applyBorder="1" applyAlignment="1">
      <alignment horizontal="center" vertical="center" wrapText="1"/>
    </xf>
    <xf numFmtId="164" fontId="8" fillId="0" borderId="13" xfId="0" applyNumberFormat="1" applyFont="1" applyBorder="1" applyAlignment="1">
      <alignment horizontal="center" vertical="center"/>
    </xf>
    <xf numFmtId="0" fontId="27" fillId="22" borderId="0" xfId="0" applyFont="1" applyFill="1" applyAlignment="1">
      <alignment horizontal="center"/>
    </xf>
    <xf numFmtId="0" fontId="27" fillId="22" borderId="2" xfId="0" applyFont="1" applyFill="1" applyBorder="1" applyAlignment="1">
      <alignment horizontal="center"/>
    </xf>
    <xf numFmtId="0" fontId="8" fillId="0" borderId="0" xfId="0" applyFont="1" applyAlignment="1">
      <alignment horizontal="center"/>
    </xf>
    <xf numFmtId="0" fontId="7" fillId="2" borderId="2" xfId="0" applyFont="1" applyFill="1" applyBorder="1" applyAlignment="1">
      <alignment horizontal="left"/>
    </xf>
    <xf numFmtId="0" fontId="7" fillId="2" borderId="0" xfId="0" applyFont="1" applyFill="1" applyAlignment="1">
      <alignment horizontal="left"/>
    </xf>
    <xf numFmtId="0" fontId="7" fillId="2" borderId="13" xfId="0" applyFont="1" applyFill="1" applyBorder="1" applyAlignment="1">
      <alignment horizontal="left"/>
    </xf>
    <xf numFmtId="0" fontId="7" fillId="0" borderId="6" xfId="0" applyFont="1" applyBorder="1" applyAlignment="1">
      <alignment horizontal="left" vertical="center" wrapText="1"/>
    </xf>
    <xf numFmtId="0" fontId="7" fillId="0" borderId="0" xfId="0" applyFont="1" applyAlignment="1">
      <alignment horizontal="left"/>
    </xf>
    <xf numFmtId="0" fontId="7" fillId="0" borderId="2" xfId="0" applyFont="1" applyBorder="1" applyAlignment="1">
      <alignment horizontal="left"/>
    </xf>
    <xf numFmtId="0" fontId="7" fillId="0" borderId="13" xfId="0" applyFont="1" applyBorder="1" applyAlignment="1">
      <alignment horizontal="left"/>
    </xf>
    <xf numFmtId="0" fontId="7" fillId="22" borderId="0" xfId="0" applyFont="1" applyFill="1" applyAlignment="1">
      <alignment horizontal="left"/>
    </xf>
    <xf numFmtId="0" fontId="41" fillId="22" borderId="9" xfId="0" applyFont="1" applyFill="1" applyBorder="1" applyAlignment="1">
      <alignment horizontal="left"/>
    </xf>
    <xf numFmtId="0" fontId="41" fillId="0" borderId="9" xfId="0" applyFont="1" applyBorder="1" applyAlignment="1">
      <alignment horizontal="left"/>
    </xf>
    <xf numFmtId="0" fontId="41" fillId="0" borderId="0" xfId="0" applyFont="1" applyAlignment="1">
      <alignment horizontal="left"/>
    </xf>
    <xf numFmtId="0" fontId="41" fillId="22" borderId="0" xfId="0" applyFont="1" applyFill="1" applyAlignment="1">
      <alignment horizontal="left"/>
    </xf>
    <xf numFmtId="0" fontId="7" fillId="0" borderId="9" xfId="0" applyFont="1" applyBorder="1" applyAlignment="1">
      <alignment horizontal="left" vertical="center" wrapText="1"/>
    </xf>
    <xf numFmtId="0" fontId="27" fillId="22" borderId="0" xfId="0" applyFont="1" applyFill="1" applyAlignment="1">
      <alignment horizontal="left"/>
    </xf>
    <xf numFmtId="0" fontId="27" fillId="22" borderId="2" xfId="0" applyFont="1" applyFill="1" applyBorder="1" applyAlignment="1">
      <alignment horizontal="left"/>
    </xf>
    <xf numFmtId="0" fontId="8" fillId="0" borderId="0" xfId="0" applyFont="1" applyAlignment="1">
      <alignment horizontal="left"/>
    </xf>
    <xf numFmtId="0" fontId="7" fillId="3" borderId="13" xfId="0" applyFont="1" applyFill="1" applyBorder="1" applyAlignment="1">
      <alignment horizontal="left"/>
    </xf>
    <xf numFmtId="0" fontId="7" fillId="6" borderId="0" xfId="0" applyFont="1" applyFill="1" applyAlignment="1">
      <alignment horizontal="left"/>
    </xf>
    <xf numFmtId="0" fontId="8" fillId="0" borderId="9" xfId="0" applyFont="1" applyBorder="1" applyAlignment="1">
      <alignment horizontal="left" wrapText="1"/>
    </xf>
    <xf numFmtId="0" fontId="8" fillId="0" borderId="9" xfId="0" applyFont="1" applyBorder="1" applyAlignment="1">
      <alignment horizontal="left"/>
    </xf>
    <xf numFmtId="0" fontId="7"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wrapText="1"/>
    </xf>
    <xf numFmtId="0" fontId="7" fillId="0" borderId="0" xfId="0" applyFont="1" applyAlignment="1">
      <alignment horizontal="left" vertical="center" wrapText="1"/>
    </xf>
    <xf numFmtId="8" fontId="7" fillId="0" borderId="0" xfId="0" applyNumberFormat="1" applyFont="1" applyAlignment="1">
      <alignment horizontal="center" vertical="center" wrapText="1"/>
    </xf>
    <xf numFmtId="4" fontId="8" fillId="0" borderId="0" xfId="0" applyNumberFormat="1" applyFont="1" applyAlignment="1">
      <alignment horizontal="center" vertical="center" wrapText="1"/>
    </xf>
    <xf numFmtId="0" fontId="0" fillId="0" borderId="12" xfId="0" applyBorder="1" applyAlignment="1">
      <alignment horizontal="left" vertical="center" wrapText="1"/>
    </xf>
    <xf numFmtId="0" fontId="0" fillId="0" borderId="14" xfId="0" applyBorder="1" applyAlignment="1">
      <alignment horizontal="left" vertical="center" wrapText="1"/>
    </xf>
    <xf numFmtId="0" fontId="0" fillId="0" borderId="3" xfId="0" applyBorder="1" applyAlignment="1">
      <alignment horizontal="left" vertical="center" wrapText="1"/>
    </xf>
    <xf numFmtId="0" fontId="54" fillId="4" borderId="4" xfId="0" applyFont="1" applyFill="1" applyBorder="1" applyAlignment="1">
      <alignment horizontal="center" vertical="center"/>
    </xf>
    <xf numFmtId="0" fontId="23" fillId="14" borderId="4" xfId="0" applyFont="1" applyFill="1" applyBorder="1" applyAlignment="1">
      <alignment horizontal="center" vertical="center"/>
    </xf>
    <xf numFmtId="0" fontId="7" fillId="0" borderId="7" xfId="0" applyFont="1" applyBorder="1" applyAlignment="1">
      <alignment horizontal="center" vertical="center"/>
    </xf>
    <xf numFmtId="0" fontId="7" fillId="0" borderId="7" xfId="0" applyFont="1" applyBorder="1" applyAlignment="1">
      <alignment horizontal="left" vertical="center" wrapText="1"/>
    </xf>
    <xf numFmtId="0" fontId="11" fillId="4" borderId="9" xfId="0" applyFont="1" applyFill="1" applyBorder="1" applyAlignment="1">
      <alignment horizontal="left" vertical="top" wrapText="1"/>
    </xf>
    <xf numFmtId="0" fontId="11" fillId="4" borderId="9" xfId="0" applyFont="1" applyFill="1" applyBorder="1" applyAlignment="1">
      <alignment horizontal="center" vertical="top" wrapText="1"/>
    </xf>
    <xf numFmtId="0" fontId="11" fillId="4" borderId="9" xfId="0" applyFont="1" applyFill="1" applyBorder="1" applyAlignment="1">
      <alignment horizontal="right" vertical="top" wrapText="1"/>
    </xf>
    <xf numFmtId="0" fontId="16" fillId="4" borderId="0" xfId="0" applyFont="1" applyFill="1"/>
    <xf numFmtId="0" fontId="16" fillId="0" borderId="0" xfId="0" applyFont="1" applyAlignment="1">
      <alignment horizontal="center"/>
    </xf>
    <xf numFmtId="0" fontId="11" fillId="0" borderId="0" xfId="0" applyFont="1" applyAlignment="1">
      <alignment horizontal="left"/>
    </xf>
    <xf numFmtId="0" fontId="55" fillId="25" borderId="0" xfId="0" applyFont="1" applyFill="1" applyAlignment="1">
      <alignment horizontal="right" vertical="top" wrapText="1"/>
    </xf>
    <xf numFmtId="0" fontId="0" fillId="0" borderId="0" xfId="0" applyAlignment="1">
      <alignment horizontal="left" vertical="center" wrapText="1"/>
    </xf>
    <xf numFmtId="0" fontId="0" fillId="6" borderId="0" xfId="0" applyFill="1" applyAlignment="1">
      <alignment horizontal="center" vertical="center"/>
    </xf>
    <xf numFmtId="0" fontId="15" fillId="6" borderId="0" xfId="0" applyFont="1" applyFill="1" applyAlignment="1">
      <alignment horizontal="center" vertical="center"/>
    </xf>
    <xf numFmtId="0" fontId="15" fillId="6" borderId="0" xfId="0" applyFont="1" applyFill="1" applyAlignment="1">
      <alignment horizontal="left" vertical="center" wrapText="1"/>
    </xf>
    <xf numFmtId="4" fontId="0" fillId="0" borderId="0" xfId="0" applyNumberFormat="1" applyAlignment="1">
      <alignment horizontal="center" vertical="center"/>
    </xf>
    <xf numFmtId="4" fontId="15" fillId="6" borderId="0" xfId="0" applyNumberFormat="1" applyFont="1" applyFill="1" applyAlignment="1">
      <alignment horizontal="center" vertical="center"/>
    </xf>
    <xf numFmtId="4" fontId="0" fillId="17" borderId="0" xfId="0" applyNumberFormat="1" applyFill="1" applyAlignment="1">
      <alignment horizontal="center" vertical="center"/>
    </xf>
    <xf numFmtId="0" fontId="0" fillId="17" borderId="0" xfId="0" applyFill="1" applyAlignment="1">
      <alignment horizontal="center" vertical="center"/>
    </xf>
    <xf numFmtId="0" fontId="0" fillId="17" borderId="0" xfId="0" applyFill="1" applyAlignment="1">
      <alignment horizontal="left" vertical="center" wrapText="1"/>
    </xf>
    <xf numFmtId="4" fontId="22" fillId="17" borderId="0" xfId="0" applyNumberFormat="1" applyFont="1" applyFill="1" applyAlignment="1">
      <alignment horizontal="center" vertical="center"/>
    </xf>
    <xf numFmtId="0" fontId="16" fillId="0" borderId="0" xfId="0" applyFont="1" applyAlignment="1">
      <alignment horizontal="center" vertical="center"/>
    </xf>
    <xf numFmtId="0" fontId="47" fillId="0" borderId="10" xfId="0" quotePrefix="1" applyFont="1" applyBorder="1" applyAlignment="1">
      <alignment horizontal="center" vertical="center" wrapText="1"/>
    </xf>
    <xf numFmtId="4" fontId="16" fillId="0" borderId="0" xfId="0" applyNumberFormat="1" applyFont="1" applyAlignment="1">
      <alignment horizontal="center" vertical="center"/>
    </xf>
    <xf numFmtId="170" fontId="0" fillId="0" borderId="0" xfId="0" applyNumberFormat="1" applyAlignment="1">
      <alignment horizontal="center" vertical="center"/>
    </xf>
    <xf numFmtId="170" fontId="15" fillId="6" borderId="0" xfId="0" applyNumberFormat="1" applyFont="1" applyFill="1" applyAlignment="1">
      <alignment horizontal="center" vertical="center"/>
    </xf>
    <xf numFmtId="170" fontId="0" fillId="17" borderId="0" xfId="0" applyNumberFormat="1" applyFill="1" applyAlignment="1">
      <alignment horizontal="center" vertical="center"/>
    </xf>
    <xf numFmtId="0" fontId="0" fillId="6" borderId="0" xfId="0" applyFill="1" applyAlignment="1">
      <alignment horizontal="left" vertical="center" wrapText="1"/>
    </xf>
    <xf numFmtId="4" fontId="0" fillId="6" borderId="0" xfId="0" applyNumberFormat="1" applyFill="1" applyAlignment="1">
      <alignment horizontal="center" vertical="center"/>
    </xf>
    <xf numFmtId="170" fontId="0" fillId="6" borderId="0" xfId="0" applyNumberFormat="1" applyFill="1" applyAlignment="1">
      <alignment horizontal="center" vertical="center"/>
    </xf>
    <xf numFmtId="4" fontId="22" fillId="0" borderId="0" xfId="0" applyNumberFormat="1" applyFont="1" applyAlignment="1">
      <alignment horizontal="center" vertical="center"/>
    </xf>
    <xf numFmtId="4" fontId="22" fillId="6" borderId="0" xfId="0" applyNumberFormat="1" applyFont="1" applyFill="1" applyAlignment="1">
      <alignment horizontal="center" vertical="center"/>
    </xf>
    <xf numFmtId="0" fontId="19" fillId="0" borderId="0" xfId="0" applyFont="1" applyAlignment="1">
      <alignment horizontal="left" vertical="center"/>
    </xf>
    <xf numFmtId="4" fontId="19" fillId="0" borderId="0" xfId="0" applyNumberFormat="1" applyFont="1" applyAlignment="1">
      <alignment horizontal="center" vertical="center"/>
    </xf>
    <xf numFmtId="0" fontId="16" fillId="0" borderId="13" xfId="0" applyFont="1" applyBorder="1" applyAlignment="1">
      <alignment horizontal="left" vertical="center" wrapText="1"/>
    </xf>
    <xf numFmtId="0" fontId="57" fillId="0" borderId="1" xfId="0" applyFont="1" applyBorder="1" applyAlignment="1">
      <alignment horizontal="left" vertical="center" wrapText="1"/>
    </xf>
    <xf numFmtId="0" fontId="58" fillId="0" borderId="12" xfId="0" applyFont="1" applyBorder="1" applyAlignment="1">
      <alignment horizontal="left" vertical="center" wrapText="1"/>
    </xf>
    <xf numFmtId="0" fontId="60" fillId="26" borderId="18" xfId="13" applyNumberFormat="1" applyFont="1" applyFill="1" applyBorder="1" applyAlignment="1">
      <alignment horizontal="right" vertical="top" wrapText="1"/>
    </xf>
    <xf numFmtId="0" fontId="60" fillId="27" borderId="18" xfId="14" applyFont="1" applyFill="1" applyBorder="1" applyAlignment="1">
      <alignment horizontal="right" vertical="top" wrapText="1"/>
    </xf>
    <xf numFmtId="4" fontId="44" fillId="5" borderId="10" xfId="0" applyNumberFormat="1" applyFont="1" applyFill="1" applyBorder="1" applyAlignment="1">
      <alignment horizontal="center" vertical="center" wrapText="1"/>
    </xf>
    <xf numFmtId="4" fontId="44" fillId="5" borderId="6" xfId="0" applyNumberFormat="1" applyFont="1" applyFill="1" applyBorder="1" applyAlignment="1">
      <alignment horizontal="right" vertical="center" wrapText="1"/>
    </xf>
    <xf numFmtId="4" fontId="19" fillId="2" borderId="10" xfId="0" applyNumberFormat="1" applyFont="1" applyFill="1" applyBorder="1" applyAlignment="1">
      <alignment horizontal="center" vertical="center" wrapText="1"/>
    </xf>
    <xf numFmtId="0" fontId="22" fillId="0" borderId="0" xfId="0" applyFont="1"/>
    <xf numFmtId="4" fontId="40" fillId="2" borderId="10" xfId="0" applyNumberFormat="1" applyFont="1" applyFill="1" applyBorder="1" applyAlignment="1">
      <alignment horizontal="center" vertical="center" wrapText="1"/>
    </xf>
    <xf numFmtId="4" fontId="44" fillId="2" borderId="6" xfId="0" applyNumberFormat="1" applyFont="1" applyFill="1" applyBorder="1" applyAlignment="1">
      <alignment horizontal="right" vertical="center" wrapText="1"/>
    </xf>
    <xf numFmtId="10" fontId="16" fillId="0" borderId="7" xfId="0" applyNumberFormat="1" applyFont="1" applyBorder="1" applyAlignment="1">
      <alignment horizontal="center" vertical="center"/>
    </xf>
    <xf numFmtId="168" fontId="16" fillId="0" borderId="11" xfId="0" applyNumberFormat="1" applyFont="1" applyBorder="1" applyAlignment="1">
      <alignment horizontal="center" vertical="center" wrapText="1"/>
    </xf>
    <xf numFmtId="0" fontId="16" fillId="0" borderId="11" xfId="0" applyFont="1" applyBorder="1" applyAlignment="1">
      <alignment horizontal="right" vertical="center" wrapText="1"/>
    </xf>
    <xf numFmtId="0" fontId="16" fillId="0" borderId="7" xfId="0" applyFont="1" applyBorder="1" applyAlignment="1">
      <alignment horizontal="right" vertical="center" wrapText="1"/>
    </xf>
    <xf numFmtId="168" fontId="16" fillId="0" borderId="7" xfId="0" applyNumberFormat="1" applyFont="1" applyBorder="1" applyAlignment="1">
      <alignment horizontal="center" vertical="center" wrapText="1"/>
    </xf>
    <xf numFmtId="4" fontId="22" fillId="0" borderId="2" xfId="0" applyNumberFormat="1" applyFont="1" applyBorder="1" applyAlignment="1">
      <alignment horizontal="center"/>
    </xf>
    <xf numFmtId="4" fontId="22" fillId="0" borderId="0" xfId="0" applyNumberFormat="1" applyFont="1" applyAlignment="1">
      <alignment horizontal="center"/>
    </xf>
    <xf numFmtId="4" fontId="22" fillId="0" borderId="15" xfId="0" applyNumberFormat="1" applyFont="1" applyBorder="1" applyAlignment="1">
      <alignment horizontal="center"/>
    </xf>
    <xf numFmtId="4" fontId="19" fillId="2" borderId="7" xfId="0" applyNumberFormat="1" applyFont="1" applyFill="1" applyBorder="1" applyAlignment="1">
      <alignment horizontal="center" vertical="center" wrapText="1"/>
    </xf>
    <xf numFmtId="4" fontId="22" fillId="3" borderId="7" xfId="0" applyNumberFormat="1" applyFont="1" applyFill="1" applyBorder="1" applyAlignment="1">
      <alignment horizontal="center" vertical="center" wrapText="1"/>
    </xf>
    <xf numFmtId="4" fontId="22" fillId="3" borderId="11" xfId="0" applyNumberFormat="1" applyFont="1" applyFill="1" applyBorder="1" applyAlignment="1">
      <alignment horizontal="center" vertical="center" wrapText="1"/>
    </xf>
    <xf numFmtId="4" fontId="22" fillId="3" borderId="14" xfId="0" applyNumberFormat="1" applyFont="1" applyFill="1" applyBorder="1" applyAlignment="1">
      <alignment horizontal="center" vertical="center" wrapText="1"/>
    </xf>
    <xf numFmtId="4" fontId="0" fillId="0" borderId="2" xfId="0" applyNumberFormat="1" applyBorder="1"/>
    <xf numFmtId="4" fontId="19" fillId="0" borderId="0" xfId="0" applyNumberFormat="1" applyFont="1" applyAlignment="1">
      <alignment horizontal="left" vertical="center"/>
    </xf>
    <xf numFmtId="4" fontId="16" fillId="0" borderId="7" xfId="0" applyNumberFormat="1" applyFont="1" applyBorder="1" applyAlignment="1">
      <alignment horizontal="center" vertical="center"/>
    </xf>
    <xf numFmtId="4" fontId="16" fillId="0" borderId="11" xfId="0" applyNumberFormat="1" applyFont="1" applyBorder="1" applyAlignment="1">
      <alignment horizontal="center" vertical="center" wrapText="1"/>
    </xf>
    <xf numFmtId="4" fontId="16" fillId="0" borderId="7" xfId="0" applyNumberFormat="1" applyFont="1" applyBorder="1" applyAlignment="1">
      <alignment horizontal="center" vertical="center" wrapText="1"/>
    </xf>
    <xf numFmtId="4" fontId="16" fillId="0" borderId="7" xfId="0" applyNumberFormat="1" applyFont="1" applyBorder="1" applyAlignment="1">
      <alignment horizontal="right" vertical="center" wrapText="1"/>
    </xf>
    <xf numFmtId="4" fontId="18" fillId="0" borderId="7" xfId="0" applyNumberFormat="1" applyFont="1" applyBorder="1" applyAlignment="1">
      <alignment horizontal="right" vertical="center" wrapText="1"/>
    </xf>
    <xf numFmtId="4" fontId="18" fillId="0" borderId="11" xfId="0" applyNumberFormat="1" applyFont="1" applyBorder="1" applyAlignment="1">
      <alignment horizontal="right" vertical="center" wrapText="1"/>
    </xf>
    <xf numFmtId="10" fontId="16" fillId="17" borderId="7" xfId="0" applyNumberFormat="1" applyFont="1" applyFill="1" applyBorder="1" applyAlignment="1">
      <alignment horizontal="center" vertical="center"/>
    </xf>
    <xf numFmtId="10" fontId="16" fillId="17" borderId="2" xfId="0" applyNumberFormat="1" applyFont="1" applyFill="1" applyBorder="1" applyAlignment="1">
      <alignment horizontal="center" vertical="center"/>
    </xf>
    <xf numFmtId="10" fontId="16" fillId="4" borderId="7" xfId="0" applyNumberFormat="1" applyFont="1" applyFill="1" applyBorder="1" applyAlignment="1">
      <alignment horizontal="center" vertical="center"/>
    </xf>
    <xf numFmtId="4" fontId="61" fillId="28" borderId="7" xfId="0" applyNumberFormat="1" applyFont="1" applyFill="1" applyBorder="1" applyAlignment="1">
      <alignment horizontal="center" vertical="center"/>
    </xf>
    <xf numFmtId="0" fontId="61" fillId="28" borderId="7" xfId="0" applyFont="1" applyFill="1" applyBorder="1" applyAlignment="1">
      <alignment horizontal="center" vertical="center"/>
    </xf>
    <xf numFmtId="2" fontId="0" fillId="0" borderId="2" xfId="0" applyNumberFormat="1" applyBorder="1"/>
    <xf numFmtId="2" fontId="0" fillId="0" borderId="0" xfId="0" applyNumberFormat="1"/>
    <xf numFmtId="2" fontId="19" fillId="0" borderId="0" xfId="0" applyNumberFormat="1" applyFont="1" applyAlignment="1">
      <alignment horizontal="left" vertical="center"/>
    </xf>
    <xf numFmtId="2" fontId="61" fillId="28" borderId="7" xfId="0" applyNumberFormat="1" applyFont="1" applyFill="1" applyBorder="1" applyAlignment="1">
      <alignment horizontal="center" vertical="center"/>
    </xf>
    <xf numFmtId="2" fontId="16" fillId="0" borderId="11" xfId="0" applyNumberFormat="1" applyFont="1" applyBorder="1" applyAlignment="1">
      <alignment horizontal="center" vertical="center" wrapText="1"/>
    </xf>
    <xf numFmtId="2" fontId="16" fillId="0" borderId="7" xfId="0" applyNumberFormat="1" applyFont="1" applyBorder="1" applyAlignment="1">
      <alignment horizontal="right" vertical="center" wrapText="1"/>
    </xf>
    <xf numFmtId="2" fontId="16" fillId="0" borderId="11" xfId="0" applyNumberFormat="1" applyFont="1" applyBorder="1" applyAlignment="1">
      <alignment horizontal="right" vertical="center" wrapText="1"/>
    </xf>
    <xf numFmtId="2" fontId="16" fillId="0" borderId="7" xfId="0" applyNumberFormat="1" applyFont="1" applyBorder="1" applyAlignment="1">
      <alignment horizontal="center" vertical="center"/>
    </xf>
    <xf numFmtId="2" fontId="18" fillId="0" borderId="11" xfId="0" applyNumberFormat="1" applyFont="1" applyBorder="1" applyAlignment="1">
      <alignment horizontal="center" vertical="center" wrapText="1"/>
    </xf>
    <xf numFmtId="2" fontId="18" fillId="0" borderId="7" xfId="0" applyNumberFormat="1" applyFont="1" applyBorder="1" applyAlignment="1">
      <alignment horizontal="right" vertical="center" wrapText="1"/>
    </xf>
    <xf numFmtId="2" fontId="18" fillId="0" borderId="11" xfId="0" applyNumberFormat="1" applyFont="1" applyBorder="1" applyAlignment="1">
      <alignment horizontal="right" vertical="center" wrapText="1"/>
    </xf>
    <xf numFmtId="0" fontId="61" fillId="28" borderId="9" xfId="0" applyFont="1" applyFill="1" applyBorder="1" applyAlignment="1">
      <alignment horizontal="center" vertical="center"/>
    </xf>
    <xf numFmtId="10" fontId="62" fillId="29" borderId="0" xfId="0" applyNumberFormat="1" applyFont="1" applyFill="1" applyAlignment="1">
      <alignment horizontal="center" vertical="center" wrapText="1"/>
    </xf>
    <xf numFmtId="168" fontId="16" fillId="0" borderId="13" xfId="0" applyNumberFormat="1" applyFont="1" applyBorder="1" applyAlignment="1">
      <alignment horizontal="center" vertical="center" wrapText="1"/>
    </xf>
    <xf numFmtId="10" fontId="62" fillId="29" borderId="2" xfId="0" applyNumberFormat="1" applyFont="1" applyFill="1" applyBorder="1" applyAlignment="1">
      <alignment horizontal="center" vertical="center" wrapText="1"/>
    </xf>
    <xf numFmtId="10" fontId="62" fillId="29" borderId="3" xfId="0" applyNumberFormat="1" applyFont="1" applyFill="1" applyBorder="1" applyAlignment="1">
      <alignment horizontal="center" vertical="center" wrapText="1"/>
    </xf>
    <xf numFmtId="168" fontId="16" fillId="0" borderId="14" xfId="0" applyNumberFormat="1" applyFont="1" applyBorder="1" applyAlignment="1">
      <alignment horizontal="center" vertical="center" wrapText="1"/>
    </xf>
    <xf numFmtId="10" fontId="63" fillId="29" borderId="3" xfId="0" applyNumberFormat="1" applyFont="1" applyFill="1" applyBorder="1" applyAlignment="1">
      <alignment horizontal="center" vertical="center" wrapText="1"/>
    </xf>
    <xf numFmtId="168" fontId="34" fillId="0" borderId="14" xfId="0" applyNumberFormat="1" applyFont="1" applyBorder="1" applyAlignment="1">
      <alignment horizontal="center" vertical="center" wrapText="1"/>
    </xf>
    <xf numFmtId="10" fontId="18" fillId="0" borderId="3" xfId="0" applyNumberFormat="1" applyFont="1" applyBorder="1" applyAlignment="1">
      <alignment horizontal="center" vertical="center" wrapText="1"/>
    </xf>
    <xf numFmtId="168" fontId="18" fillId="0" borderId="13" xfId="0" applyNumberFormat="1" applyFont="1" applyBorder="1" applyAlignment="1">
      <alignment horizontal="center" vertical="center" wrapText="1"/>
    </xf>
    <xf numFmtId="168" fontId="44" fillId="2" borderId="9" xfId="0" applyNumberFormat="1" applyFont="1" applyFill="1" applyBorder="1" applyAlignment="1">
      <alignment horizontal="center" vertical="center" wrapText="1"/>
    </xf>
    <xf numFmtId="10" fontId="44" fillId="2" borderId="9" xfId="0" applyNumberFormat="1" applyFont="1" applyFill="1" applyBorder="1" applyAlignment="1">
      <alignment horizontal="center" vertical="center" wrapText="1"/>
    </xf>
    <xf numFmtId="0" fontId="61" fillId="28" borderId="21" xfId="0" applyFont="1" applyFill="1" applyBorder="1" applyAlignment="1">
      <alignment horizontal="center" vertical="center"/>
    </xf>
    <xf numFmtId="10" fontId="16" fillId="17" borderId="21" xfId="0" applyNumberFormat="1" applyFont="1" applyFill="1" applyBorder="1" applyAlignment="1">
      <alignment horizontal="center" vertical="center"/>
    </xf>
    <xf numFmtId="168" fontId="16" fillId="0" borderId="22" xfId="0" applyNumberFormat="1" applyFont="1" applyBorder="1" applyAlignment="1">
      <alignment horizontal="center" vertical="center" wrapText="1"/>
    </xf>
    <xf numFmtId="10" fontId="16" fillId="0" borderId="21" xfId="0" applyNumberFormat="1" applyFont="1" applyBorder="1" applyAlignment="1">
      <alignment horizontal="center" vertical="center"/>
    </xf>
    <xf numFmtId="4" fontId="16" fillId="0" borderId="21" xfId="0" applyNumberFormat="1" applyFont="1" applyBorder="1" applyAlignment="1">
      <alignment horizontal="right" vertical="center" wrapText="1"/>
    </xf>
    <xf numFmtId="4" fontId="16" fillId="0" borderId="22" xfId="0" applyNumberFormat="1" applyFont="1" applyBorder="1" applyAlignment="1">
      <alignment horizontal="center" vertical="center" wrapText="1"/>
    </xf>
    <xf numFmtId="0" fontId="16" fillId="0" borderId="21" xfId="0" applyFont="1" applyBorder="1" applyAlignment="1">
      <alignment horizontal="right" vertical="center" wrapText="1"/>
    </xf>
    <xf numFmtId="0" fontId="16" fillId="0" borderId="22" xfId="0" applyFont="1" applyBorder="1" applyAlignment="1">
      <alignment horizontal="right" vertical="center" wrapText="1"/>
    </xf>
    <xf numFmtId="10" fontId="16" fillId="4" borderId="21" xfId="0" applyNumberFormat="1" applyFont="1" applyFill="1" applyBorder="1" applyAlignment="1">
      <alignment horizontal="center" vertical="center"/>
    </xf>
    <xf numFmtId="168" fontId="18" fillId="0" borderId="22" xfId="0" applyNumberFormat="1" applyFont="1" applyBorder="1" applyAlignment="1">
      <alignment horizontal="center" vertical="center" wrapText="1"/>
    </xf>
    <xf numFmtId="10" fontId="18" fillId="0" borderId="21" xfId="0" applyNumberFormat="1" applyFont="1" applyBorder="1" applyAlignment="1">
      <alignment horizontal="center" vertical="center"/>
    </xf>
    <xf numFmtId="4" fontId="44" fillId="2" borderId="19" xfId="0" applyNumberFormat="1" applyFont="1" applyFill="1" applyBorder="1" applyAlignment="1">
      <alignment horizontal="right" vertical="center" wrapText="1"/>
    </xf>
    <xf numFmtId="4" fontId="44" fillId="5" borderId="19" xfId="0" applyNumberFormat="1" applyFont="1" applyFill="1" applyBorder="1" applyAlignment="1">
      <alignment horizontal="right" vertical="center" wrapText="1"/>
    </xf>
    <xf numFmtId="2" fontId="18" fillId="4" borderId="11" xfId="0" applyNumberFormat="1" applyFont="1" applyFill="1" applyBorder="1" applyAlignment="1">
      <alignment horizontal="right" vertical="center" wrapText="1"/>
    </xf>
    <xf numFmtId="0" fontId="18" fillId="4" borderId="11" xfId="0" applyFont="1" applyFill="1" applyBorder="1" applyAlignment="1">
      <alignment horizontal="right" vertical="center" wrapText="1"/>
    </xf>
    <xf numFmtId="168" fontId="18" fillId="4" borderId="11" xfId="0" applyNumberFormat="1" applyFont="1" applyFill="1" applyBorder="1" applyAlignment="1">
      <alignment horizontal="center" vertical="center" wrapText="1"/>
    </xf>
    <xf numFmtId="168" fontId="18" fillId="4" borderId="22" xfId="0" applyNumberFormat="1" applyFont="1" applyFill="1" applyBorder="1" applyAlignment="1">
      <alignment horizontal="center" vertical="center" wrapText="1"/>
    </xf>
    <xf numFmtId="168" fontId="18" fillId="4" borderId="14" xfId="0" applyNumberFormat="1" applyFont="1" applyFill="1" applyBorder="1" applyAlignment="1">
      <alignment horizontal="center" vertical="center" wrapText="1"/>
    </xf>
    <xf numFmtId="4" fontId="45" fillId="19" borderId="19" xfId="0" applyNumberFormat="1" applyFont="1" applyFill="1" applyBorder="1" applyAlignment="1">
      <alignment horizontal="right" vertical="center" wrapText="1"/>
    </xf>
    <xf numFmtId="168" fontId="45" fillId="19" borderId="9" xfId="0" applyNumberFormat="1" applyFont="1" applyFill="1" applyBorder="1" applyAlignment="1">
      <alignment horizontal="center" vertical="center" wrapText="1"/>
    </xf>
    <xf numFmtId="4" fontId="45" fillId="19" borderId="9" xfId="0" applyNumberFormat="1" applyFont="1" applyFill="1" applyBorder="1" applyAlignment="1">
      <alignment horizontal="center" vertical="center" wrapText="1"/>
    </xf>
    <xf numFmtId="0" fontId="0" fillId="4" borderId="0" xfId="0" applyFill="1"/>
    <xf numFmtId="4" fontId="0" fillId="4" borderId="0" xfId="0" applyNumberFormat="1" applyFill="1"/>
    <xf numFmtId="0" fontId="0" fillId="30" borderId="0" xfId="0" applyFill="1" applyAlignment="1">
      <alignment horizontal="center" vertical="center"/>
    </xf>
    <xf numFmtId="171" fontId="64" fillId="0" borderId="0" xfId="12" applyNumberFormat="1" applyFont="1" applyBorder="1" applyAlignment="1" applyProtection="1">
      <alignment horizontal="center" vertical="center"/>
    </xf>
    <xf numFmtId="171" fontId="65" fillId="0" borderId="0" xfId="12" applyNumberFormat="1" applyFont="1" applyBorder="1" applyAlignment="1" applyProtection="1">
      <alignment horizontal="center" vertical="center"/>
    </xf>
    <xf numFmtId="44" fontId="64" fillId="31" borderId="23" xfId="11" applyFont="1" applyFill="1" applyBorder="1" applyAlignment="1" applyProtection="1">
      <alignment horizontal="center" vertical="center"/>
    </xf>
    <xf numFmtId="0" fontId="64" fillId="0" borderId="0" xfId="0" applyFont="1"/>
    <xf numFmtId="171" fontId="65" fillId="0" borderId="0" xfId="12" applyNumberFormat="1" applyFont="1" applyBorder="1" applyAlignment="1" applyProtection="1">
      <alignment horizontal="right" vertical="center"/>
    </xf>
    <xf numFmtId="0" fontId="66" fillId="31" borderId="23" xfId="0" applyFont="1" applyFill="1" applyBorder="1" applyAlignment="1">
      <alignment horizontal="center" vertical="center"/>
    </xf>
    <xf numFmtId="0" fontId="64" fillId="0" borderId="0" xfId="0" applyFont="1" applyAlignment="1">
      <alignment horizontal="center" vertical="center"/>
    </xf>
    <xf numFmtId="171" fontId="67" fillId="32" borderId="24" xfId="12" applyNumberFormat="1" applyFont="1" applyFill="1" applyBorder="1" applyAlignment="1" applyProtection="1">
      <alignment horizontal="center" vertical="center" wrapText="1"/>
    </xf>
    <xf numFmtId="171" fontId="67" fillId="32" borderId="25" xfId="12" applyNumberFormat="1" applyFont="1" applyFill="1" applyBorder="1" applyAlignment="1" applyProtection="1">
      <alignment horizontal="center" vertical="center"/>
    </xf>
    <xf numFmtId="4" fontId="67" fillId="32" borderId="26" xfId="1" applyNumberFormat="1" applyFont="1" applyFill="1" applyBorder="1" applyAlignment="1">
      <alignment horizontal="center" vertical="center"/>
    </xf>
    <xf numFmtId="171" fontId="64" fillId="33" borderId="27" xfId="12" applyNumberFormat="1" applyFont="1" applyFill="1" applyBorder="1" applyAlignment="1" applyProtection="1">
      <alignment horizontal="center" vertical="center"/>
    </xf>
    <xf numFmtId="9" fontId="64" fillId="0" borderId="6" xfId="12" applyFont="1" applyBorder="1" applyAlignment="1" applyProtection="1">
      <alignment horizontal="center" vertical="center"/>
    </xf>
    <xf numFmtId="0" fontId="64" fillId="0" borderId="19" xfId="0" applyFont="1" applyBorder="1" applyAlignment="1">
      <alignment horizontal="center" vertical="center"/>
    </xf>
    <xf numFmtId="9" fontId="64" fillId="0" borderId="0" xfId="12" applyFont="1" applyBorder="1" applyAlignment="1" applyProtection="1">
      <alignment horizontal="center" vertical="center"/>
    </xf>
    <xf numFmtId="171" fontId="64" fillId="31" borderId="27" xfId="12" applyNumberFormat="1" applyFont="1" applyFill="1" applyBorder="1" applyAlignment="1" applyProtection="1">
      <alignment horizontal="center" vertical="center"/>
    </xf>
    <xf numFmtId="171" fontId="64" fillId="34" borderId="28" xfId="12" applyNumberFormat="1" applyFont="1" applyFill="1" applyBorder="1" applyAlignment="1" applyProtection="1">
      <alignment horizontal="center" vertical="center"/>
    </xf>
    <xf numFmtId="9" fontId="64" fillId="0" borderId="29" xfId="12" applyFont="1" applyBorder="1" applyAlignment="1" applyProtection="1">
      <alignment horizontal="center" vertical="center"/>
    </xf>
    <xf numFmtId="0" fontId="64" fillId="0" borderId="30" xfId="0" applyFont="1" applyBorder="1" applyAlignment="1">
      <alignment horizontal="center" vertical="center"/>
    </xf>
    <xf numFmtId="0" fontId="0" fillId="4" borderId="0" xfId="0" applyFill="1" applyAlignment="1">
      <alignment horizontal="center" vertical="center"/>
    </xf>
    <xf numFmtId="0" fontId="0" fillId="4" borderId="0" xfId="0" applyFill="1" applyAlignment="1">
      <alignment horizontal="left" vertical="center" wrapText="1"/>
    </xf>
    <xf numFmtId="4" fontId="0" fillId="4" borderId="0" xfId="0" applyNumberFormat="1" applyFill="1" applyAlignment="1">
      <alignment horizontal="center" vertical="center"/>
    </xf>
    <xf numFmtId="170" fontId="0" fillId="4" borderId="0" xfId="0" applyNumberFormat="1" applyFill="1" applyAlignment="1">
      <alignment horizontal="center" vertical="center"/>
    </xf>
    <xf numFmtId="4" fontId="42" fillId="0" borderId="9" xfId="0" applyNumberFormat="1" applyFont="1" applyBorder="1" applyAlignment="1">
      <alignment horizontal="center" vertical="center"/>
    </xf>
    <xf numFmtId="2" fontId="40" fillId="0" borderId="10" xfId="0" applyNumberFormat="1" applyFont="1" applyBorder="1" applyAlignment="1">
      <alignment horizontal="center" vertical="center"/>
    </xf>
    <xf numFmtId="4" fontId="11" fillId="4" borderId="9" xfId="0" applyNumberFormat="1" applyFont="1" applyFill="1" applyBorder="1" applyAlignment="1">
      <alignment horizontal="right" vertical="top" wrapText="1"/>
    </xf>
    <xf numFmtId="0" fontId="0" fillId="0" borderId="13" xfId="0" applyBorder="1"/>
    <xf numFmtId="0" fontId="22" fillId="5" borderId="8" xfId="0" applyFont="1" applyFill="1" applyBorder="1" applyAlignment="1">
      <alignment wrapText="1"/>
    </xf>
    <xf numFmtId="0" fontId="0" fillId="5" borderId="9" xfId="0" applyFill="1" applyBorder="1" applyAlignment="1">
      <alignment wrapText="1"/>
    </xf>
    <xf numFmtId="0" fontId="0" fillId="5" borderId="10" xfId="0" applyFill="1" applyBorder="1" applyAlignment="1">
      <alignment wrapText="1"/>
    </xf>
    <xf numFmtId="0" fontId="0" fillId="0" borderId="6" xfId="0" applyBorder="1" applyAlignment="1">
      <alignment wrapText="1"/>
    </xf>
    <xf numFmtId="0" fontId="0" fillId="0" borderId="6" xfId="0" applyBorder="1" applyAlignment="1">
      <alignment horizontal="center" vertical="center" wrapText="1"/>
    </xf>
    <xf numFmtId="0" fontId="22" fillId="0" borderId="6" xfId="0" applyFont="1" applyBorder="1" applyAlignment="1">
      <alignment horizontal="center" vertical="center" wrapText="1"/>
    </xf>
    <xf numFmtId="0" fontId="16" fillId="0" borderId="6" xfId="0" applyFont="1" applyBorder="1" applyAlignment="1">
      <alignment wrapText="1"/>
    </xf>
    <xf numFmtId="168" fontId="0" fillId="0" borderId="6" xfId="0" applyNumberFormat="1" applyBorder="1" applyAlignment="1">
      <alignment wrapText="1"/>
    </xf>
    <xf numFmtId="168" fontId="22" fillId="0" borderId="6" xfId="0" applyNumberFormat="1" applyFont="1" applyBorder="1" applyAlignment="1">
      <alignment wrapText="1"/>
    </xf>
    <xf numFmtId="0" fontId="20" fillId="0" borderId="0" xfId="8" applyAlignment="1">
      <alignment wrapText="1"/>
    </xf>
    <xf numFmtId="0" fontId="16" fillId="5" borderId="9" xfId="0" applyFont="1" applyFill="1" applyBorder="1" applyAlignment="1">
      <alignment wrapText="1"/>
    </xf>
    <xf numFmtId="169" fontId="11" fillId="35" borderId="31" xfId="0" applyNumberFormat="1" applyFont="1" applyFill="1" applyBorder="1" applyAlignment="1">
      <alignment horizontal="left" vertical="center" wrapText="1"/>
    </xf>
    <xf numFmtId="1" fontId="27" fillId="4" borderId="9" xfId="0" applyNumberFormat="1" applyFont="1" applyFill="1" applyBorder="1" applyAlignment="1">
      <alignment horizontal="center" vertical="center"/>
    </xf>
    <xf numFmtId="0" fontId="32" fillId="4" borderId="9" xfId="0" applyFont="1" applyFill="1" applyBorder="1" applyAlignment="1">
      <alignment horizontal="center" vertical="center" wrapText="1"/>
    </xf>
    <xf numFmtId="0" fontId="7" fillId="0" borderId="7" xfId="0" applyFont="1" applyBorder="1" applyAlignment="1">
      <alignment horizontal="center" vertical="center" wrapText="1"/>
    </xf>
    <xf numFmtId="4" fontId="11" fillId="4" borderId="9" xfId="0" applyNumberFormat="1" applyFont="1" applyFill="1" applyBorder="1" applyAlignment="1">
      <alignment horizontal="center" vertical="top" wrapText="1"/>
    </xf>
    <xf numFmtId="0" fontId="69" fillId="0" borderId="0" xfId="0" applyFont="1" applyAlignment="1">
      <alignment horizontal="center" vertical="center" wrapText="1"/>
    </xf>
    <xf numFmtId="0" fontId="70" fillId="4" borderId="9" xfId="0" applyFont="1" applyFill="1" applyBorder="1" applyAlignment="1">
      <alignment horizontal="center" vertical="top" wrapText="1"/>
    </xf>
    <xf numFmtId="4" fontId="70" fillId="4" borderId="9" xfId="0" applyNumberFormat="1" applyFont="1" applyFill="1" applyBorder="1" applyAlignment="1">
      <alignment horizontal="center" vertical="top" wrapText="1"/>
    </xf>
    <xf numFmtId="0" fontId="69" fillId="0" borderId="0" xfId="0" applyFont="1" applyAlignment="1">
      <alignment horizontal="center"/>
    </xf>
    <xf numFmtId="0" fontId="70" fillId="0" borderId="0" xfId="0" applyFont="1" applyAlignment="1">
      <alignment horizontal="center"/>
    </xf>
    <xf numFmtId="0" fontId="68" fillId="0" borderId="13" xfId="0" applyFont="1" applyBorder="1" applyAlignment="1">
      <alignment horizontal="center"/>
    </xf>
    <xf numFmtId="0" fontId="0" fillId="0" borderId="13" xfId="0" applyBorder="1" applyAlignment="1">
      <alignment horizontal="center"/>
    </xf>
    <xf numFmtId="4" fontId="8" fillId="0" borderId="9" xfId="0" applyNumberFormat="1" applyFont="1" applyBorder="1" applyAlignment="1">
      <alignment horizontal="center" vertical="center"/>
    </xf>
    <xf numFmtId="4" fontId="8" fillId="0" borderId="9" xfId="0" applyNumberFormat="1" applyFont="1" applyBorder="1" applyAlignment="1">
      <alignment horizontal="left" vertical="center"/>
    </xf>
    <xf numFmtId="4" fontId="28" fillId="0" borderId="9" xfId="0" applyNumberFormat="1" applyFont="1" applyBorder="1" applyAlignment="1">
      <alignment horizontal="center" vertical="center"/>
    </xf>
    <xf numFmtId="4" fontId="8" fillId="0" borderId="9" xfId="0" applyNumberFormat="1" applyFont="1" applyBorder="1" applyAlignment="1">
      <alignment horizontal="right" vertical="center"/>
    </xf>
    <xf numFmtId="4" fontId="8" fillId="0" borderId="0" xfId="0" applyNumberFormat="1" applyFont="1"/>
    <xf numFmtId="4" fontId="72" fillId="0" borderId="0" xfId="0" applyNumberFormat="1" applyFont="1" applyAlignment="1">
      <alignment horizontal="center"/>
    </xf>
    <xf numFmtId="4" fontId="0" fillId="0" borderId="0" xfId="0" applyNumberFormat="1" applyAlignment="1">
      <alignment horizontal="center"/>
    </xf>
    <xf numFmtId="0" fontId="74" fillId="17" borderId="32" xfId="0" applyFont="1" applyFill="1" applyBorder="1" applyAlignment="1">
      <alignment horizontal="left" vertical="top" wrapText="1"/>
    </xf>
    <xf numFmtId="1" fontId="0" fillId="0" borderId="0" xfId="0" applyNumberFormat="1" applyAlignment="1">
      <alignment horizontal="center" vertical="center"/>
    </xf>
    <xf numFmtId="164" fontId="27" fillId="17" borderId="10" xfId="0" applyNumberFormat="1" applyFont="1" applyFill="1" applyBorder="1" applyAlignment="1">
      <alignment horizontal="center" vertical="center"/>
    </xf>
    <xf numFmtId="0" fontId="75" fillId="0" borderId="31" xfId="0" applyFont="1" applyBorder="1" applyAlignment="1">
      <alignment vertical="center" wrapText="1"/>
    </xf>
    <xf numFmtId="0" fontId="16" fillId="0" borderId="0" xfId="0" applyFont="1" applyAlignment="1">
      <alignment horizontal="left" wrapText="1"/>
    </xf>
    <xf numFmtId="2" fontId="7" fillId="2" borderId="3" xfId="0" applyNumberFormat="1" applyFont="1" applyFill="1" applyBorder="1"/>
    <xf numFmtId="2" fontId="7" fillId="2" borderId="5" xfId="0" applyNumberFormat="1" applyFont="1" applyFill="1" applyBorder="1"/>
    <xf numFmtId="2" fontId="7" fillId="2" borderId="14" xfId="0" applyNumberFormat="1" applyFont="1" applyFill="1" applyBorder="1" applyAlignment="1">
      <alignment wrapText="1"/>
    </xf>
    <xf numFmtId="2" fontId="7" fillId="0" borderId="6" xfId="0" applyNumberFormat="1" applyFont="1" applyBorder="1" applyAlignment="1">
      <alignment horizontal="center" vertical="center"/>
    </xf>
    <xf numFmtId="2" fontId="8" fillId="0" borderId="9" xfId="0" applyNumberFormat="1" applyFont="1" applyBorder="1" applyAlignment="1">
      <alignment horizontal="right" vertical="center"/>
    </xf>
    <xf numFmtId="2" fontId="7" fillId="0" borderId="13" xfId="0" applyNumberFormat="1" applyFont="1" applyBorder="1"/>
    <xf numFmtId="2" fontId="7" fillId="0" borderId="0" xfId="0" applyNumberFormat="1" applyFont="1"/>
    <xf numFmtId="2" fontId="7" fillId="0" borderId="3" xfId="0" applyNumberFormat="1" applyFont="1" applyBorder="1"/>
    <xf numFmtId="2" fontId="7" fillId="0" borderId="5" xfId="0" applyNumberFormat="1" applyFont="1" applyBorder="1"/>
    <xf numFmtId="2" fontId="7" fillId="0" borderId="14" xfId="0" applyNumberFormat="1" applyFont="1" applyBorder="1" applyAlignment="1">
      <alignment wrapText="1"/>
    </xf>
    <xf numFmtId="2" fontId="7" fillId="17" borderId="3" xfId="0" applyNumberFormat="1" applyFont="1" applyFill="1" applyBorder="1"/>
    <xf numFmtId="2" fontId="7" fillId="22" borderId="0" xfId="0" applyNumberFormat="1" applyFont="1" applyFill="1"/>
    <xf numFmtId="2" fontId="41" fillId="22" borderId="9" xfId="0" applyNumberFormat="1" applyFont="1" applyFill="1" applyBorder="1"/>
    <xf numFmtId="2" fontId="41" fillId="0" borderId="9" xfId="0" applyNumberFormat="1" applyFont="1" applyBorder="1" applyAlignment="1">
      <alignment vertical="center" wrapText="1"/>
    </xf>
    <xf numFmtId="2" fontId="41" fillId="0" borderId="9" xfId="0" applyNumberFormat="1" applyFont="1" applyBorder="1"/>
    <xf numFmtId="2" fontId="41" fillId="0" borderId="0" xfId="0" applyNumberFormat="1" applyFont="1"/>
    <xf numFmtId="2" fontId="41" fillId="22" borderId="0" xfId="0" applyNumberFormat="1" applyFont="1" applyFill="1"/>
    <xf numFmtId="2" fontId="7" fillId="0" borderId="9" xfId="0" applyNumberFormat="1" applyFont="1" applyBorder="1" applyAlignment="1">
      <alignment vertical="center" wrapText="1"/>
    </xf>
    <xf numFmtId="2" fontId="7" fillId="0" borderId="9" xfId="0" applyNumberFormat="1" applyFont="1" applyBorder="1"/>
    <xf numFmtId="2" fontId="27" fillId="22" borderId="0" xfId="0" applyNumberFormat="1" applyFont="1" applyFill="1"/>
    <xf numFmtId="2" fontId="27" fillId="22" borderId="2" xfId="0" applyNumberFormat="1" applyFont="1" applyFill="1" applyBorder="1"/>
    <xf numFmtId="2" fontId="8" fillId="0" borderId="0" xfId="0" applyNumberFormat="1" applyFont="1"/>
    <xf numFmtId="2" fontId="7" fillId="6" borderId="14" xfId="0" applyNumberFormat="1" applyFont="1" applyFill="1" applyBorder="1" applyAlignment="1">
      <alignment wrapText="1"/>
    </xf>
    <xf numFmtId="2" fontId="7" fillId="2" borderId="3" xfId="0" applyNumberFormat="1" applyFont="1" applyFill="1" applyBorder="1" applyAlignment="1">
      <alignment horizontal="left"/>
    </xf>
    <xf numFmtId="2" fontId="7" fillId="0" borderId="7" xfId="0" applyNumberFormat="1" applyFont="1" applyBorder="1" applyAlignment="1">
      <alignment horizontal="center" vertical="center"/>
    </xf>
    <xf numFmtId="2" fontId="11" fillId="4" borderId="9" xfId="0" applyNumberFormat="1" applyFont="1" applyFill="1" applyBorder="1" applyAlignment="1">
      <alignment horizontal="right" vertical="top" wrapText="1"/>
    </xf>
    <xf numFmtId="2" fontId="55" fillId="25" borderId="0" xfId="0" applyNumberFormat="1" applyFont="1" applyFill="1" applyAlignment="1">
      <alignment horizontal="right" vertical="top" wrapText="1"/>
    </xf>
    <xf numFmtId="2" fontId="0" fillId="0" borderId="14" xfId="0" applyNumberFormat="1" applyBorder="1"/>
    <xf numFmtId="2" fontId="7" fillId="2" borderId="3" xfId="0" applyNumberFormat="1" applyFont="1" applyFill="1" applyBorder="1" applyAlignment="1">
      <alignment horizontal="center"/>
    </xf>
    <xf numFmtId="2" fontId="7" fillId="2" borderId="5" xfId="0" applyNumberFormat="1" applyFont="1" applyFill="1" applyBorder="1" applyAlignment="1">
      <alignment horizontal="center"/>
    </xf>
    <xf numFmtId="2" fontId="0" fillId="0" borderId="14" xfId="0" applyNumberFormat="1" applyBorder="1" applyAlignment="1">
      <alignment horizontal="center"/>
    </xf>
    <xf numFmtId="2" fontId="11" fillId="4" borderId="9" xfId="0" applyNumberFormat="1" applyFont="1" applyFill="1" applyBorder="1" applyAlignment="1">
      <alignment horizontal="center" vertical="top" wrapText="1"/>
    </xf>
    <xf numFmtId="2" fontId="70" fillId="4" borderId="9" xfId="0" applyNumberFormat="1" applyFont="1" applyFill="1" applyBorder="1" applyAlignment="1">
      <alignment horizontal="center" vertical="top" wrapText="1"/>
    </xf>
    <xf numFmtId="2" fontId="71" fillId="25" borderId="0" xfId="0" applyNumberFormat="1" applyFont="1" applyFill="1" applyAlignment="1">
      <alignment horizontal="center" vertical="top" wrapText="1"/>
    </xf>
    <xf numFmtId="2" fontId="68" fillId="0" borderId="13" xfId="0" applyNumberFormat="1" applyFont="1" applyBorder="1" applyAlignment="1">
      <alignment horizontal="center"/>
    </xf>
    <xf numFmtId="2" fontId="8" fillId="0" borderId="0" xfId="0" applyNumberFormat="1" applyFont="1" applyAlignment="1">
      <alignment horizontal="center"/>
    </xf>
    <xf numFmtId="2" fontId="76" fillId="4" borderId="9" xfId="0" applyNumberFormat="1" applyFont="1" applyFill="1" applyBorder="1" applyAlignment="1">
      <alignment horizontal="right" vertical="top" wrapText="1"/>
    </xf>
    <xf numFmtId="0" fontId="0" fillId="0" borderId="0" xfId="0" applyAlignment="1">
      <alignment horizontal="left" wrapText="1"/>
    </xf>
    <xf numFmtId="4" fontId="16" fillId="0" borderId="0" xfId="0" applyNumberFormat="1" applyFont="1" applyAlignment="1">
      <alignment horizontal="center"/>
    </xf>
    <xf numFmtId="0" fontId="77" fillId="0" borderId="0" xfId="0" applyFont="1" applyAlignment="1">
      <alignment horizontal="center" vertical="center"/>
    </xf>
    <xf numFmtId="0" fontId="74" fillId="17" borderId="32" xfId="0" applyFont="1" applyFill="1" applyBorder="1" applyAlignment="1">
      <alignment horizontal="center" vertical="top" wrapText="1"/>
    </xf>
    <xf numFmtId="0" fontId="77" fillId="4" borderId="0" xfId="0" applyFont="1" applyFill="1" applyAlignment="1">
      <alignment horizontal="center" vertical="center"/>
    </xf>
    <xf numFmtId="0" fontId="7" fillId="0" borderId="6" xfId="0" applyFont="1" applyBorder="1" applyAlignment="1">
      <alignment horizontal="left" vertical="center"/>
    </xf>
    <xf numFmtId="0" fontId="10" fillId="0" borderId="0" xfId="3" applyFont="1" applyAlignment="1">
      <alignment horizontal="left" vertical="center"/>
    </xf>
    <xf numFmtId="0" fontId="0" fillId="0" borderId="0" xfId="0" applyAlignment="1">
      <alignment horizontal="left" vertical="center"/>
    </xf>
    <xf numFmtId="0" fontId="48" fillId="0" borderId="10" xfId="0" applyFont="1" applyBorder="1" applyAlignment="1">
      <alignment horizontal="left" vertical="center"/>
    </xf>
    <xf numFmtId="0" fontId="7" fillId="2" borderId="12" xfId="0" applyFont="1" applyFill="1" applyBorder="1" applyAlignment="1">
      <alignment horizontal="left"/>
    </xf>
    <xf numFmtId="0" fontId="10" fillId="0" borderId="0" xfId="3" applyFont="1" applyAlignment="1">
      <alignment horizontal="left"/>
    </xf>
    <xf numFmtId="0" fontId="0" fillId="0" borderId="0" xfId="0" applyAlignment="1">
      <alignment horizontal="left"/>
    </xf>
    <xf numFmtId="0" fontId="48" fillId="0" borderId="10" xfId="0" applyFont="1" applyBorder="1" applyAlignment="1">
      <alignment horizontal="left"/>
    </xf>
    <xf numFmtId="1" fontId="22" fillId="0" borderId="8" xfId="0" applyNumberFormat="1" applyFont="1" applyBorder="1" applyAlignment="1">
      <alignment horizontal="center"/>
    </xf>
    <xf numFmtId="1" fontId="22" fillId="0" borderId="8" xfId="0" applyNumberFormat="1" applyFont="1" applyBorder="1" applyAlignment="1">
      <alignment horizontal="center" vertical="center"/>
    </xf>
    <xf numFmtId="0" fontId="0" fillId="0" borderId="13" xfId="0" applyBorder="1" applyAlignment="1">
      <alignment horizontal="left"/>
    </xf>
    <xf numFmtId="0" fontId="7" fillId="2" borderId="0" xfId="0" applyFont="1" applyFill="1" applyAlignment="1">
      <alignment horizontal="center" vertical="center"/>
    </xf>
    <xf numFmtId="0" fontId="28" fillId="0" borderId="0" xfId="0" applyFont="1" applyAlignment="1">
      <alignment wrapText="1"/>
    </xf>
    <xf numFmtId="0" fontId="14" fillId="0" borderId="0" xfId="0" applyFont="1" applyAlignment="1">
      <alignment wrapText="1"/>
    </xf>
    <xf numFmtId="172" fontId="28" fillId="0" borderId="9" xfId="0" applyNumberFormat="1" applyFont="1" applyBorder="1" applyAlignment="1">
      <alignment vertical="center"/>
    </xf>
    <xf numFmtId="172" fontId="28" fillId="0" borderId="9" xfId="0" applyNumberFormat="1" applyFont="1" applyBorder="1" applyAlignment="1">
      <alignment horizontal="center" vertical="center"/>
    </xf>
    <xf numFmtId="172" fontId="28" fillId="4" borderId="9" xfId="0" applyNumberFormat="1" applyFont="1" applyFill="1" applyBorder="1" applyAlignment="1">
      <alignment vertical="center"/>
    </xf>
    <xf numFmtId="172" fontId="28" fillId="17" borderId="9" xfId="0" applyNumberFormat="1" applyFont="1" applyFill="1" applyBorder="1" applyAlignment="1">
      <alignment vertical="center"/>
    </xf>
    <xf numFmtId="4" fontId="28" fillId="0" borderId="8" xfId="0" applyNumberFormat="1" applyFont="1" applyBorder="1" applyAlignment="1">
      <alignment horizontal="center" vertical="center"/>
    </xf>
    <xf numFmtId="0" fontId="28" fillId="22" borderId="9" xfId="0" applyFont="1" applyFill="1" applyBorder="1" applyAlignment="1">
      <alignment horizontal="right" vertical="center"/>
    </xf>
    <xf numFmtId="4" fontId="28" fillId="22" borderId="9" xfId="0" applyNumberFormat="1" applyFont="1" applyFill="1" applyBorder="1" applyAlignment="1">
      <alignment horizontal="right" vertical="center"/>
    </xf>
    <xf numFmtId="164" fontId="28" fillId="22" borderId="9" xfId="0" applyNumberFormat="1" applyFont="1" applyFill="1" applyBorder="1" applyAlignment="1">
      <alignment horizontal="center" vertical="center"/>
    </xf>
    <xf numFmtId="168" fontId="19" fillId="0" borderId="0" xfId="0" applyNumberFormat="1" applyFont="1" applyAlignment="1">
      <alignment horizontal="left" vertical="center"/>
    </xf>
    <xf numFmtId="0" fontId="30" fillId="0" borderId="9" xfId="0" applyFont="1" applyBorder="1" applyAlignment="1">
      <alignment horizontal="left" vertical="center" wrapText="1"/>
    </xf>
    <xf numFmtId="0" fontId="7" fillId="2" borderId="4" xfId="0" applyFont="1" applyFill="1" applyBorder="1" applyAlignment="1">
      <alignment horizontal="left"/>
    </xf>
    <xf numFmtId="0" fontId="33" fillId="0" borderId="13" xfId="0" applyFont="1" applyBorder="1" applyAlignment="1">
      <alignment horizontal="left" vertical="center" wrapText="1"/>
    </xf>
    <xf numFmtId="1" fontId="0" fillId="0" borderId="0" xfId="0" applyNumberFormat="1" applyAlignment="1">
      <alignment horizontal="left"/>
    </xf>
    <xf numFmtId="0" fontId="70" fillId="4" borderId="9" xfId="0" applyFont="1" applyFill="1" applyBorder="1" applyAlignment="1">
      <alignment horizontal="left" vertical="top" wrapText="1"/>
    </xf>
    <xf numFmtId="0" fontId="69" fillId="0" borderId="0" xfId="0" applyFont="1" applyAlignment="1">
      <alignment horizontal="left"/>
    </xf>
    <xf numFmtId="0" fontId="7" fillId="2" borderId="1" xfId="0" applyFont="1" applyFill="1" applyBorder="1" applyAlignment="1">
      <alignment horizontal="left" vertical="center"/>
    </xf>
    <xf numFmtId="0" fontId="7" fillId="0" borderId="1" xfId="0" applyFont="1" applyBorder="1" applyAlignment="1">
      <alignment horizontal="left" vertical="center"/>
    </xf>
    <xf numFmtId="0" fontId="7" fillId="0" borderId="4" xfId="0" applyFont="1" applyBorder="1" applyAlignment="1">
      <alignment horizontal="left"/>
    </xf>
    <xf numFmtId="0" fontId="7" fillId="0" borderId="12" xfId="0" applyFont="1" applyBorder="1" applyAlignment="1">
      <alignment horizontal="left"/>
    </xf>
    <xf numFmtId="0" fontId="41" fillId="0" borderId="9" xfId="0" applyFont="1" applyBorder="1" applyAlignment="1">
      <alignment horizontal="left" vertical="center" wrapText="1"/>
    </xf>
    <xf numFmtId="0" fontId="15" fillId="2" borderId="4" xfId="0" applyFont="1" applyFill="1" applyBorder="1" applyAlignment="1">
      <alignment horizontal="left"/>
    </xf>
    <xf numFmtId="0" fontId="7" fillId="3" borderId="12" xfId="0" applyFont="1" applyFill="1" applyBorder="1" applyAlignment="1">
      <alignment horizontal="left"/>
    </xf>
    <xf numFmtId="0" fontId="7" fillId="6" borderId="4" xfId="0" applyFont="1" applyFill="1" applyBorder="1" applyAlignment="1">
      <alignment horizontal="left"/>
    </xf>
    <xf numFmtId="0" fontId="7" fillId="0" borderId="7" xfId="0" applyFont="1" applyBorder="1" applyAlignment="1">
      <alignment horizontal="left" vertical="center"/>
    </xf>
    <xf numFmtId="0" fontId="16" fillId="0" borderId="0" xfId="0" applyFont="1" applyAlignment="1">
      <alignment horizontal="left"/>
    </xf>
    <xf numFmtId="1" fontId="16" fillId="0" borderId="0" xfId="0" applyNumberFormat="1" applyFont="1" applyAlignment="1">
      <alignment horizontal="left"/>
    </xf>
    <xf numFmtId="1" fontId="14" fillId="0" borderId="0" xfId="0" applyNumberFormat="1" applyFont="1" applyAlignment="1">
      <alignment horizontal="left"/>
    </xf>
    <xf numFmtId="1" fontId="14" fillId="0" borderId="9" xfId="0" applyNumberFormat="1" applyFont="1" applyBorder="1" applyAlignment="1">
      <alignment horizontal="left" vertical="center"/>
    </xf>
    <xf numFmtId="0" fontId="73" fillId="36" borderId="32" xfId="0" applyFont="1" applyFill="1" applyBorder="1" applyAlignment="1">
      <alignment horizontal="left" vertical="top" wrapText="1"/>
    </xf>
    <xf numFmtId="0" fontId="78" fillId="0" borderId="0" xfId="0" applyFont="1" applyAlignment="1">
      <alignment horizontal="left"/>
    </xf>
    <xf numFmtId="0" fontId="77" fillId="0" borderId="0" xfId="0" applyFont="1" applyAlignment="1">
      <alignment horizontal="center" vertical="center" wrapText="1"/>
    </xf>
    <xf numFmtId="2" fontId="8" fillId="0" borderId="0" xfId="0" applyNumberFormat="1" applyFont="1" applyAlignment="1">
      <alignment horizontal="center" vertical="center"/>
    </xf>
    <xf numFmtId="164" fontId="8" fillId="17" borderId="9" xfId="0" applyNumberFormat="1" applyFont="1" applyFill="1" applyBorder="1" applyAlignment="1">
      <alignment horizontal="center" vertical="center"/>
    </xf>
    <xf numFmtId="0" fontId="27" fillId="4" borderId="9" xfId="0" applyFont="1" applyFill="1" applyBorder="1" applyAlignment="1">
      <alignment horizontal="center" vertical="center"/>
    </xf>
    <xf numFmtId="0" fontId="68" fillId="0" borderId="0" xfId="0" applyFont="1" applyAlignment="1">
      <alignment horizontal="center"/>
    </xf>
    <xf numFmtId="2" fontId="68" fillId="0" borderId="0" xfId="0" applyNumberFormat="1" applyFont="1" applyAlignment="1">
      <alignment horizontal="center"/>
    </xf>
    <xf numFmtId="0" fontId="7" fillId="17" borderId="6" xfId="0" applyFont="1" applyFill="1" applyBorder="1" applyAlignment="1">
      <alignment horizontal="center" vertical="center"/>
    </xf>
    <xf numFmtId="165" fontId="8" fillId="17" borderId="9" xfId="0" applyNumberFormat="1" applyFont="1" applyFill="1" applyBorder="1" applyAlignment="1">
      <alignment horizontal="center" vertical="center"/>
    </xf>
    <xf numFmtId="164" fontId="8" fillId="0" borderId="13" xfId="0" applyNumberFormat="1" applyFont="1" applyBorder="1" applyAlignment="1">
      <alignment horizontal="right" vertical="center"/>
    </xf>
    <xf numFmtId="2" fontId="8" fillId="0" borderId="13" xfId="0" applyNumberFormat="1" applyFont="1" applyBorder="1" applyAlignment="1">
      <alignment horizontal="right" vertical="center"/>
    </xf>
    <xf numFmtId="0" fontId="0" fillId="0" borderId="9" xfId="0" applyBorder="1" applyAlignment="1">
      <alignment wrapText="1"/>
    </xf>
    <xf numFmtId="0" fontId="81" fillId="0" borderId="0" xfId="0" applyFont="1"/>
    <xf numFmtId="168" fontId="0" fillId="0" borderId="6" xfId="0" applyNumberFormat="1" applyBorder="1" applyAlignment="1">
      <alignment horizontal="center" wrapText="1"/>
    </xf>
    <xf numFmtId="0" fontId="16" fillId="0" borderId="6" xfId="0" applyFont="1" applyBorder="1" applyAlignment="1">
      <alignment horizontal="center" vertical="center" wrapText="1"/>
    </xf>
    <xf numFmtId="0" fontId="16" fillId="4" borderId="9" xfId="0" applyFont="1" applyFill="1" applyBorder="1" applyAlignment="1">
      <alignment wrapText="1"/>
    </xf>
    <xf numFmtId="0" fontId="41" fillId="22" borderId="8" xfId="0" applyFont="1" applyFill="1" applyBorder="1" applyAlignment="1">
      <alignment horizontal="center" vertical="center" wrapText="1"/>
    </xf>
    <xf numFmtId="0" fontId="8" fillId="22" borderId="9" xfId="0" applyFont="1" applyFill="1" applyBorder="1" applyAlignment="1">
      <alignment vertical="center" wrapText="1"/>
    </xf>
    <xf numFmtId="0" fontId="50" fillId="4" borderId="8" xfId="0" applyFont="1" applyFill="1" applyBorder="1" applyAlignment="1">
      <alignment horizontal="left" vertical="center" wrapText="1"/>
    </xf>
    <xf numFmtId="0" fontId="0" fillId="0" borderId="9" xfId="0" applyBorder="1" applyAlignment="1">
      <alignment horizontal="left" vertical="center"/>
    </xf>
    <xf numFmtId="2" fontId="41" fillId="0" borderId="9" xfId="0" applyNumberFormat="1" applyFont="1" applyBorder="1" applyAlignment="1">
      <alignment horizontal="center" vertical="center" wrapText="1"/>
    </xf>
    <xf numFmtId="2" fontId="43" fillId="20" borderId="9" xfId="0" applyNumberFormat="1" applyFont="1" applyFill="1" applyBorder="1" applyAlignment="1">
      <alignment horizontal="center" vertical="center" wrapText="1"/>
    </xf>
    <xf numFmtId="2" fontId="41" fillId="0" borderId="9" xfId="0" applyNumberFormat="1" applyFont="1" applyBorder="1" applyAlignment="1">
      <alignment horizontal="justify" vertical="center" wrapText="1"/>
    </xf>
    <xf numFmtId="0" fontId="27" fillId="3" borderId="16" xfId="0" applyFont="1" applyFill="1" applyBorder="1" applyAlignment="1">
      <alignment horizontal="center" vertical="center" wrapText="1"/>
    </xf>
    <xf numFmtId="0" fontId="28" fillId="3" borderId="17"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28" fillId="3" borderId="9" xfId="0" applyFont="1" applyFill="1" applyBorder="1" applyAlignment="1">
      <alignment horizontal="center" vertical="center" wrapText="1"/>
    </xf>
    <xf numFmtId="164" fontId="28" fillId="0" borderId="8" xfId="0" applyNumberFormat="1" applyFont="1" applyBorder="1" applyAlignment="1">
      <alignment horizontal="center" vertical="center"/>
    </xf>
    <xf numFmtId="0" fontId="0" fillId="0" borderId="10" xfId="0" applyBorder="1" applyAlignment="1">
      <alignment horizontal="center" vertical="center"/>
    </xf>
    <xf numFmtId="0" fontId="37" fillId="16" borderId="9" xfId="0" applyFont="1" applyFill="1" applyBorder="1" applyAlignment="1">
      <alignment horizontal="center" vertical="center" wrapText="1"/>
    </xf>
    <xf numFmtId="0" fontId="37" fillId="16" borderId="9" xfId="0" applyFont="1" applyFill="1" applyBorder="1" applyAlignment="1">
      <alignment horizontal="right" vertical="center" wrapText="1"/>
    </xf>
    <xf numFmtId="4" fontId="37" fillId="16" borderId="9" xfId="0" applyNumberFormat="1" applyFont="1" applyFill="1" applyBorder="1" applyAlignment="1">
      <alignment horizontal="right" vertical="center" wrapText="1"/>
    </xf>
    <xf numFmtId="0" fontId="80" fillId="4" borderId="2" xfId="0" applyFont="1" applyFill="1" applyBorder="1" applyAlignment="1">
      <alignment horizontal="left" vertical="center" wrapText="1"/>
    </xf>
    <xf numFmtId="0" fontId="0" fillId="0" borderId="2" xfId="0" applyBorder="1"/>
    <xf numFmtId="0" fontId="0" fillId="0" borderId="3" xfId="0" applyBorder="1"/>
    <xf numFmtId="0" fontId="57" fillId="0" borderId="1" xfId="0" applyFont="1" applyBorder="1" applyAlignment="1">
      <alignment horizontal="left" vertical="center" wrapText="1"/>
    </xf>
    <xf numFmtId="0" fontId="58" fillId="0" borderId="12" xfId="0" applyFont="1" applyBorder="1" applyAlignment="1">
      <alignment horizontal="left" vertical="center" wrapText="1"/>
    </xf>
    <xf numFmtId="0" fontId="22" fillId="0" borderId="3" xfId="0" applyFont="1" applyBorder="1" applyAlignment="1">
      <alignment horizontal="left" vertical="center" wrapText="1"/>
    </xf>
    <xf numFmtId="0" fontId="22" fillId="0" borderId="14" xfId="0" applyFont="1" applyBorder="1" applyAlignment="1">
      <alignment horizontal="left" vertical="center" wrapText="1"/>
    </xf>
    <xf numFmtId="0" fontId="22" fillId="0" borderId="4" xfId="0" applyFont="1" applyBorder="1" applyAlignment="1">
      <alignment horizontal="center" vertical="center" wrapText="1"/>
    </xf>
    <xf numFmtId="0" fontId="22" fillId="0" borderId="0" xfId="0" applyFont="1" applyAlignment="1">
      <alignment horizontal="center" vertical="center" wrapText="1"/>
    </xf>
    <xf numFmtId="0" fontId="23" fillId="0" borderId="4" xfId="0" applyFont="1" applyBorder="1" applyAlignment="1">
      <alignment horizontal="center" vertical="center" wrapText="1"/>
    </xf>
    <xf numFmtId="0" fontId="23" fillId="0" borderId="0" xfId="0" applyFont="1" applyAlignment="1">
      <alignment horizontal="center"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19" fillId="0" borderId="0" xfId="0" applyFont="1" applyAlignment="1">
      <alignment horizontal="left" vertical="center" wrapText="1"/>
    </xf>
    <xf numFmtId="0" fontId="40" fillId="0" borderId="8"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20" xfId="0" applyFont="1" applyBorder="1" applyAlignment="1">
      <alignment horizontal="center" vertical="center" wrapText="1"/>
    </xf>
    <xf numFmtId="0" fontId="50" fillId="2" borderId="8" xfId="0" applyFont="1" applyFill="1" applyBorder="1" applyAlignment="1">
      <alignment horizontal="center" vertical="center" wrapText="1"/>
    </xf>
    <xf numFmtId="0" fontId="50" fillId="2" borderId="9"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6" fillId="0" borderId="0" xfId="0" applyFont="1" applyAlignment="1">
      <alignment horizontal="center" vertical="center" wrapText="1"/>
    </xf>
    <xf numFmtId="0" fontId="5" fillId="2" borderId="7"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0" borderId="0" xfId="0" applyFont="1" applyAlignment="1">
      <alignment horizontal="center" vertical="center" wrapText="1"/>
    </xf>
  </cellXfs>
  <cellStyles count="15">
    <cellStyle name="Hiperlink" xfId="8" builtinId="8"/>
    <cellStyle name="Moeda" xfId="11" builtinId="4"/>
    <cellStyle name="Normal" xfId="0" builtinId="0"/>
    <cellStyle name="Normal 12" xfId="9" xr:uid="{C81802CD-319C-43C7-8EBE-F2483A44F175}"/>
    <cellStyle name="Normal 2" xfId="1" xr:uid="{CD17FC14-230F-4EB1-B4A8-5F0D8C892B21}"/>
    <cellStyle name="Normal 2 2" xfId="14" xr:uid="{BE643F10-FB92-47BA-9AB0-9BD9743B0F23}"/>
    <cellStyle name="Normal 3" xfId="3" xr:uid="{338669CE-B31E-47D6-AC91-E57A2278ED53}"/>
    <cellStyle name="Normal 3 2" xfId="5" xr:uid="{D41E4C28-4C6D-4A3A-9C93-105DD3D84F37}"/>
    <cellStyle name="Porcentagem" xfId="12" builtinId="5"/>
    <cellStyle name="Porcentagem 2" xfId="13" xr:uid="{DF0BA841-6658-4D8C-BBF1-7F0537B1092B}"/>
    <cellStyle name="Porcentagem 2 3 2" xfId="10" xr:uid="{A9FCEEAB-9C4B-4A20-B615-2D83130DA712}"/>
    <cellStyle name="Separador de milhares 3 2 2" xfId="6" xr:uid="{FE7886E9-312D-4030-80E7-B686CC6117BE}"/>
    <cellStyle name="Separador de milhares 4 3 2" xfId="4" xr:uid="{08747A3F-99AE-4E00-8B38-B63805231614}"/>
    <cellStyle name="Vírgula 2" xfId="2" xr:uid="{6BD57849-C5FB-4876-905A-12AA7B4B2AA6}"/>
    <cellStyle name="Vírgula 3" xfId="7" xr:uid="{B7C7E5A4-CF65-416F-9DED-9C77930A2BE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externalLink" Target="externalLinks/externalLink18.xml"/><Relationship Id="rId39" Type="http://schemas.openxmlformats.org/officeDocument/2006/relationships/externalLink" Target="externalLinks/externalLink31.xml"/><Relationship Id="rId21" Type="http://schemas.openxmlformats.org/officeDocument/2006/relationships/externalLink" Target="externalLinks/externalLink13.xml"/><Relationship Id="rId34" Type="http://schemas.openxmlformats.org/officeDocument/2006/relationships/externalLink" Target="externalLinks/externalLink26.xml"/><Relationship Id="rId42" Type="http://schemas.openxmlformats.org/officeDocument/2006/relationships/externalLink" Target="externalLinks/externalLink34.xml"/><Relationship Id="rId47"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8.xml"/><Relationship Id="rId29" Type="http://schemas.openxmlformats.org/officeDocument/2006/relationships/externalLink" Target="externalLinks/externalLink21.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calcChain" Target="calcChain.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43" Type="http://schemas.openxmlformats.org/officeDocument/2006/relationships/externalLink" Target="externalLinks/externalLink35.xml"/><Relationship Id="rId48"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46" Type="http://schemas.openxmlformats.org/officeDocument/2006/relationships/theme" Target="theme/theme1.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4</xdr:col>
      <xdr:colOff>510722</xdr:colOff>
      <xdr:row>494</xdr:row>
      <xdr:rowOff>142282</xdr:rowOff>
    </xdr:from>
    <xdr:to>
      <xdr:col>8</xdr:col>
      <xdr:colOff>862089</xdr:colOff>
      <xdr:row>507</xdr:row>
      <xdr:rowOff>87292</xdr:rowOff>
    </xdr:to>
    <xdr:pic>
      <xdr:nvPicPr>
        <xdr:cNvPr id="2" name="Picture 1">
          <a:extLst>
            <a:ext uri="{FF2B5EF4-FFF2-40B4-BE49-F238E27FC236}">
              <a16:creationId xmlns:a16="http://schemas.microsoft.com/office/drawing/2014/main" id="{A16FDC3C-CA7E-4B6E-9A92-A529691447B0}"/>
            </a:ext>
          </a:extLst>
        </xdr:cNvPr>
        <xdr:cNvPicPr>
          <a:picLocks noChangeAspect="1"/>
        </xdr:cNvPicPr>
      </xdr:nvPicPr>
      <xdr:blipFill>
        <a:blip xmlns:r="http://schemas.openxmlformats.org/officeDocument/2006/relationships" r:embed="rId1"/>
        <a:stretch>
          <a:fillRect/>
        </a:stretch>
      </xdr:blipFill>
      <xdr:spPr>
        <a:xfrm>
          <a:off x="7883072" y="179288482"/>
          <a:ext cx="3685117" cy="2421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2095500</xdr:colOff>
      <xdr:row>364</xdr:row>
      <xdr:rowOff>144780</xdr:rowOff>
    </xdr:from>
    <xdr:to>
      <xdr:col>3</xdr:col>
      <xdr:colOff>3991129</xdr:colOff>
      <xdr:row>372</xdr:row>
      <xdr:rowOff>128142</xdr:rowOff>
    </xdr:to>
    <xdr:pic>
      <xdr:nvPicPr>
        <xdr:cNvPr id="2" name="Picture 1">
          <a:extLst>
            <a:ext uri="{FF2B5EF4-FFF2-40B4-BE49-F238E27FC236}">
              <a16:creationId xmlns:a16="http://schemas.microsoft.com/office/drawing/2014/main" id="{B4F1E26D-1BE5-45B9-B586-E6AC2E014164}"/>
            </a:ext>
          </a:extLst>
        </xdr:cNvPr>
        <xdr:cNvPicPr>
          <a:picLocks noChangeAspect="1"/>
        </xdr:cNvPicPr>
      </xdr:nvPicPr>
      <xdr:blipFill>
        <a:blip xmlns:r="http://schemas.openxmlformats.org/officeDocument/2006/relationships" r:embed="rId1"/>
        <a:stretch>
          <a:fillRect/>
        </a:stretch>
      </xdr:blipFill>
      <xdr:spPr>
        <a:xfrm>
          <a:off x="4305300" y="119390160"/>
          <a:ext cx="1895629" cy="13244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1038225</xdr:colOff>
      <xdr:row>1714</xdr:row>
      <xdr:rowOff>170089</xdr:rowOff>
    </xdr:from>
    <xdr:to>
      <xdr:col>5</xdr:col>
      <xdr:colOff>1712685</xdr:colOff>
      <xdr:row>1727</xdr:row>
      <xdr:rowOff>37414</xdr:rowOff>
    </xdr:to>
    <xdr:pic>
      <xdr:nvPicPr>
        <xdr:cNvPr id="2" name="Picture 1">
          <a:extLst>
            <a:ext uri="{FF2B5EF4-FFF2-40B4-BE49-F238E27FC236}">
              <a16:creationId xmlns:a16="http://schemas.microsoft.com/office/drawing/2014/main" id="{8DAC96AB-21E8-4E06-9F0B-0211B1E4B1BC}"/>
            </a:ext>
          </a:extLst>
        </xdr:cNvPr>
        <xdr:cNvPicPr>
          <a:picLocks noChangeAspect="1"/>
        </xdr:cNvPicPr>
      </xdr:nvPicPr>
      <xdr:blipFill>
        <a:blip xmlns:r="http://schemas.openxmlformats.org/officeDocument/2006/relationships" r:embed="rId1"/>
        <a:stretch>
          <a:fillRect/>
        </a:stretch>
      </xdr:blipFill>
      <xdr:spPr>
        <a:xfrm>
          <a:off x="9714139" y="385959803"/>
          <a:ext cx="3374117" cy="24145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2197101</xdr:colOff>
      <xdr:row>112</xdr:row>
      <xdr:rowOff>23284</xdr:rowOff>
    </xdr:from>
    <xdr:to>
      <xdr:col>3</xdr:col>
      <xdr:colOff>1532627</xdr:colOff>
      <xdr:row>118</xdr:row>
      <xdr:rowOff>147616</xdr:rowOff>
    </xdr:to>
    <xdr:pic>
      <xdr:nvPicPr>
        <xdr:cNvPr id="2" name="Picture 1">
          <a:extLst>
            <a:ext uri="{FF2B5EF4-FFF2-40B4-BE49-F238E27FC236}">
              <a16:creationId xmlns:a16="http://schemas.microsoft.com/office/drawing/2014/main" id="{A635D235-3AF1-4515-B857-DE3273982DA0}"/>
            </a:ext>
          </a:extLst>
        </xdr:cNvPr>
        <xdr:cNvPicPr>
          <a:picLocks noChangeAspect="1"/>
        </xdr:cNvPicPr>
      </xdr:nvPicPr>
      <xdr:blipFill>
        <a:blip xmlns:r="http://schemas.openxmlformats.org/officeDocument/2006/relationships" r:embed="rId1"/>
        <a:stretch>
          <a:fillRect/>
        </a:stretch>
      </xdr:blipFill>
      <xdr:spPr>
        <a:xfrm>
          <a:off x="5321301" y="38953017"/>
          <a:ext cx="1663859" cy="114033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97463</xdr:colOff>
      <xdr:row>9</xdr:row>
      <xdr:rowOff>78316</xdr:rowOff>
    </xdr:from>
    <xdr:to>
      <xdr:col>11</xdr:col>
      <xdr:colOff>541676</xdr:colOff>
      <xdr:row>13</xdr:row>
      <xdr:rowOff>39087</xdr:rowOff>
    </xdr:to>
    <xdr:pic>
      <xdr:nvPicPr>
        <xdr:cNvPr id="2" name="Picture 1">
          <a:extLst>
            <a:ext uri="{FF2B5EF4-FFF2-40B4-BE49-F238E27FC236}">
              <a16:creationId xmlns:a16="http://schemas.microsoft.com/office/drawing/2014/main" id="{5C5645C8-0575-4139-A4A2-09DEB75F1C4D}"/>
            </a:ext>
          </a:extLst>
        </xdr:cNvPr>
        <xdr:cNvPicPr>
          <a:picLocks noChangeAspect="1"/>
        </xdr:cNvPicPr>
      </xdr:nvPicPr>
      <xdr:blipFill>
        <a:blip xmlns:r="http://schemas.openxmlformats.org/officeDocument/2006/relationships" r:embed="rId1"/>
        <a:stretch>
          <a:fillRect/>
        </a:stretch>
      </xdr:blipFill>
      <xdr:spPr>
        <a:xfrm>
          <a:off x="10045796" y="1466849"/>
          <a:ext cx="1316281" cy="90903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27</xdr:row>
      <xdr:rowOff>0</xdr:rowOff>
    </xdr:from>
    <xdr:to>
      <xdr:col>4</xdr:col>
      <xdr:colOff>0</xdr:colOff>
      <xdr:row>30</xdr:row>
      <xdr:rowOff>0</xdr:rowOff>
    </xdr:to>
    <xdr:pic>
      <xdr:nvPicPr>
        <xdr:cNvPr id="2" name="Picture 2">
          <a:extLst>
            <a:ext uri="{FF2B5EF4-FFF2-40B4-BE49-F238E27FC236}">
              <a16:creationId xmlns:a16="http://schemas.microsoft.com/office/drawing/2014/main" id="{BA40FF24-6E41-4B96-A276-ABB55676FF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4371975"/>
          <a:ext cx="1828800" cy="485775"/>
        </a:xfrm>
        <a:prstGeom prst="rect">
          <a:avLst/>
        </a:prstGeom>
      </xdr:spPr>
    </xdr:pic>
    <xdr:clientData/>
  </xdr:twoCellAnchor>
  <xdr:twoCellAnchor>
    <xdr:from>
      <xdr:col>1</xdr:col>
      <xdr:colOff>0</xdr:colOff>
      <xdr:row>84</xdr:row>
      <xdr:rowOff>0</xdr:rowOff>
    </xdr:from>
    <xdr:to>
      <xdr:col>4</xdr:col>
      <xdr:colOff>0</xdr:colOff>
      <xdr:row>86</xdr:row>
      <xdr:rowOff>0</xdr:rowOff>
    </xdr:to>
    <xdr:pic>
      <xdr:nvPicPr>
        <xdr:cNvPr id="3" name="Picture 3">
          <a:extLst>
            <a:ext uri="{FF2B5EF4-FFF2-40B4-BE49-F238E27FC236}">
              <a16:creationId xmlns:a16="http://schemas.microsoft.com/office/drawing/2014/main" id="{94AFD4EF-AF64-46E2-94D9-E7F636EB502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9600" y="13601700"/>
          <a:ext cx="1828800" cy="485775"/>
        </a:xfrm>
        <a:prstGeom prst="rect">
          <a:avLst/>
        </a:prstGeom>
      </xdr:spPr>
    </xdr:pic>
    <xdr:clientData/>
  </xdr:twoCellAnchor>
  <xdr:twoCellAnchor editAs="oneCell">
    <xdr:from>
      <xdr:col>3</xdr:col>
      <xdr:colOff>0</xdr:colOff>
      <xdr:row>33</xdr:row>
      <xdr:rowOff>0</xdr:rowOff>
    </xdr:from>
    <xdr:to>
      <xdr:col>4</xdr:col>
      <xdr:colOff>693156</xdr:colOff>
      <xdr:row>39</xdr:row>
      <xdr:rowOff>149309</xdr:rowOff>
    </xdr:to>
    <xdr:pic>
      <xdr:nvPicPr>
        <xdr:cNvPr id="4" name="Picture 1">
          <a:extLst>
            <a:ext uri="{FF2B5EF4-FFF2-40B4-BE49-F238E27FC236}">
              <a16:creationId xmlns:a16="http://schemas.microsoft.com/office/drawing/2014/main" id="{5962FB11-AF80-4A7D-B304-B3E72CE3ABEC}"/>
            </a:ext>
          </a:extLst>
        </xdr:cNvPr>
        <xdr:cNvPicPr>
          <a:picLocks noChangeAspect="1"/>
        </xdr:cNvPicPr>
      </xdr:nvPicPr>
      <xdr:blipFill>
        <a:blip xmlns:r="http://schemas.openxmlformats.org/officeDocument/2006/relationships" r:embed="rId3"/>
        <a:stretch>
          <a:fillRect/>
        </a:stretch>
      </xdr:blipFill>
      <xdr:spPr>
        <a:xfrm>
          <a:off x="3977640" y="5471160"/>
          <a:ext cx="1653276" cy="1155149"/>
        </a:xfrm>
        <a:prstGeom prst="rect">
          <a:avLst/>
        </a:prstGeom>
      </xdr:spPr>
    </xdr:pic>
    <xdr:clientData/>
  </xdr:twoCellAnchor>
  <xdr:twoCellAnchor editAs="oneCell">
    <xdr:from>
      <xdr:col>2</xdr:col>
      <xdr:colOff>784860</xdr:colOff>
      <xdr:row>87</xdr:row>
      <xdr:rowOff>129540</xdr:rowOff>
    </xdr:from>
    <xdr:to>
      <xdr:col>4</xdr:col>
      <xdr:colOff>517896</xdr:colOff>
      <xdr:row>94</xdr:row>
      <xdr:rowOff>111209</xdr:rowOff>
    </xdr:to>
    <xdr:pic>
      <xdr:nvPicPr>
        <xdr:cNvPr id="5" name="Picture 1">
          <a:extLst>
            <a:ext uri="{FF2B5EF4-FFF2-40B4-BE49-F238E27FC236}">
              <a16:creationId xmlns:a16="http://schemas.microsoft.com/office/drawing/2014/main" id="{058CA854-7D0F-4824-B443-7BB6FF2BEB34}"/>
            </a:ext>
          </a:extLst>
        </xdr:cNvPr>
        <xdr:cNvPicPr>
          <a:picLocks noChangeAspect="1"/>
        </xdr:cNvPicPr>
      </xdr:nvPicPr>
      <xdr:blipFill>
        <a:blip xmlns:r="http://schemas.openxmlformats.org/officeDocument/2006/relationships" r:embed="rId3"/>
        <a:stretch>
          <a:fillRect/>
        </a:stretch>
      </xdr:blipFill>
      <xdr:spPr>
        <a:xfrm>
          <a:off x="3802380" y="14759940"/>
          <a:ext cx="1653276" cy="115514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428625</xdr:colOff>
      <xdr:row>0</xdr:row>
      <xdr:rowOff>19050</xdr:rowOff>
    </xdr:from>
    <xdr:to>
      <xdr:col>12</xdr:col>
      <xdr:colOff>389920</xdr:colOff>
      <xdr:row>40</xdr:row>
      <xdr:rowOff>161039</xdr:rowOff>
    </xdr:to>
    <xdr:pic>
      <xdr:nvPicPr>
        <xdr:cNvPr id="2" name="Picture 1">
          <a:extLst>
            <a:ext uri="{FF2B5EF4-FFF2-40B4-BE49-F238E27FC236}">
              <a16:creationId xmlns:a16="http://schemas.microsoft.com/office/drawing/2014/main" id="{B6C8677C-F465-4016-3456-D3B4123F0FD5}"/>
            </a:ext>
          </a:extLst>
        </xdr:cNvPr>
        <xdr:cNvPicPr>
          <a:picLocks noChangeAspect="1"/>
        </xdr:cNvPicPr>
      </xdr:nvPicPr>
      <xdr:blipFill>
        <a:blip xmlns:r="http://schemas.openxmlformats.org/officeDocument/2006/relationships" r:embed="rId1"/>
        <a:stretch>
          <a:fillRect/>
        </a:stretch>
      </xdr:blipFill>
      <xdr:spPr>
        <a:xfrm>
          <a:off x="6791325" y="19050"/>
          <a:ext cx="4838095" cy="7085714"/>
        </a:xfrm>
        <a:prstGeom prst="rect">
          <a:avLst/>
        </a:prstGeom>
      </xdr:spPr>
    </xdr:pic>
    <xdr:clientData/>
  </xdr:twoCellAnchor>
  <xdr:twoCellAnchor editAs="oneCell">
    <xdr:from>
      <xdr:col>1</xdr:col>
      <xdr:colOff>2273300</xdr:colOff>
      <xdr:row>47</xdr:row>
      <xdr:rowOff>101600</xdr:rowOff>
    </xdr:from>
    <xdr:to>
      <xdr:col>1</xdr:col>
      <xdr:colOff>3589581</xdr:colOff>
      <xdr:row>52</xdr:row>
      <xdr:rowOff>119521</xdr:rowOff>
    </xdr:to>
    <xdr:pic>
      <xdr:nvPicPr>
        <xdr:cNvPr id="3" name="Picture 1">
          <a:extLst>
            <a:ext uri="{FF2B5EF4-FFF2-40B4-BE49-F238E27FC236}">
              <a16:creationId xmlns:a16="http://schemas.microsoft.com/office/drawing/2014/main" id="{CF4F0914-5E2E-4276-B9F5-3869C3262DD3}"/>
            </a:ext>
          </a:extLst>
        </xdr:cNvPr>
        <xdr:cNvPicPr>
          <a:picLocks noChangeAspect="1"/>
        </xdr:cNvPicPr>
      </xdr:nvPicPr>
      <xdr:blipFill>
        <a:blip xmlns:r="http://schemas.openxmlformats.org/officeDocument/2006/relationships" r:embed="rId2"/>
        <a:stretch>
          <a:fillRect/>
        </a:stretch>
      </xdr:blipFill>
      <xdr:spPr>
        <a:xfrm>
          <a:off x="2908300" y="8305800"/>
          <a:ext cx="1316281" cy="906921"/>
        </a:xfrm>
        <a:prstGeom prst="rect">
          <a:avLst/>
        </a:prstGeom>
      </xdr:spPr>
    </xdr:pic>
    <xdr:clientData/>
  </xdr:twoCellAnchor>
  <xdr:twoCellAnchor editAs="oneCell">
    <xdr:from>
      <xdr:col>8</xdr:col>
      <xdr:colOff>9526</xdr:colOff>
      <xdr:row>1</xdr:row>
      <xdr:rowOff>152401</xdr:rowOff>
    </xdr:from>
    <xdr:to>
      <xdr:col>9</xdr:col>
      <xdr:colOff>130256</xdr:colOff>
      <xdr:row>6</xdr:row>
      <xdr:rowOff>12701</xdr:rowOff>
    </xdr:to>
    <xdr:pic>
      <xdr:nvPicPr>
        <xdr:cNvPr id="5" name="Picture 1">
          <a:extLst>
            <a:ext uri="{FF2B5EF4-FFF2-40B4-BE49-F238E27FC236}">
              <a16:creationId xmlns:a16="http://schemas.microsoft.com/office/drawing/2014/main" id="{61A89376-F9FE-4CD8-8789-42A0993CC7C5}"/>
            </a:ext>
          </a:extLst>
        </xdr:cNvPr>
        <xdr:cNvPicPr>
          <a:picLocks noChangeAspect="1"/>
        </xdr:cNvPicPr>
      </xdr:nvPicPr>
      <xdr:blipFill>
        <a:blip xmlns:r="http://schemas.openxmlformats.org/officeDocument/2006/relationships" r:embed="rId2"/>
        <a:stretch>
          <a:fillRect/>
        </a:stretch>
      </xdr:blipFill>
      <xdr:spPr>
        <a:xfrm>
          <a:off x="9115426" y="330201"/>
          <a:ext cx="755730" cy="5207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wlplanorc\planorc\Documents%20and%20Settings\ALEXANDRE\Configura&#231;&#245;es%20locais\Temp\Diret&#243;rio%20tempor&#225;rio%201%20para%20Planilha%20SESC%20Sto%20Amaro%20-%20FINAL%20mar&#231;o-04R01.zip\Arquivos%20-%202003\Planilha%20SESC%20Sto%20Amaro%20-%20REVIS&#195;O-06-10-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DOCUME~1\M00492~1\CONFIG~1\Temp\notes4AF6AD\windows\TEMP\2002CB.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intranet.conbras.com/DocRonete/HOJE/1-Ponto%20Frio/2-Manutencao/rela&#231;&#227;o%20de%20lojas%20-%20ar%20condicion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Trabajos%20Ignacio%20Hernandez\Homogeneizaci&#243;n%20FT\0000-2502%20Estructura%20Met&#225;lica\rev01\0000-2502-EST-REQ.Rev01.FT2.Preciario%20Est&#225;nda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TRABALHO\COG\Actu98\RBEPROD.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N:\DOCUME~1\M00492~1\CONFIG~1\Temp\notes4AF6AD\W_Pancrom-714-(2006)%20S&#227;o%20Paulo\3-GC-Gerenciamento%20Concorrencias\Simone\Documentos\Ar%20Condicionado%20e%20Ventila&#231;&#227;o\714QTAC000001_R03_Planilha%20de%20quantidades%20de%20Ar%20Condicionado.?D7594CBD" TargetMode="External"/><Relationship Id="rId1" Type="http://schemas.openxmlformats.org/officeDocument/2006/relationships/externalLinkPath" Target="file:///\\D7594CBD\714QTAC000001_R03_Planilha%20de%20quantidades%20de%20Ar%20Condicionad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INSS/Planilhas%20GERAIS/1&#170;%20Etapa_30%20APS/Memorial%20de%20C&#225;lculo/3&#186;%20Entrega%20-%2010%20ag&#234;ncias%20-%2027-07/1&#176;%20Entrega/Orcamento/Obras/Obras%20de%20Hoteis/Pestana%20Bahia%20Lodge/Quantitativos/Bloco%20A/Pestana%20Bahia%20Lodge-Bloco%20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INSS/Planilhas%20GERAIS/1&#170;%20Etapa_30%20APS/Memorial%20de%20C&#225;lculo/3&#186;%20Entrega%20-%2010%20ag&#234;ncias%20-%2027-07/1&#176;%20Entrega/Meus%20Documentos/Nildo/Obras/Condom&#237;nio%20Acqua%20-%20Jorge%20Amado/Quantidades/NILDO/Arquitetura-ger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Users\Usuario\Desktop\CASAS%20BAHIA\PL%20-%20Shopping%20Barigui%20-%2020-04-2012\PL%20-%20Levantamento%20Barigui\My%20documents\PlanilhaTestes\CanaCot%209.5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DOCUME~1\M00492~1\CONFIG~1\Temp\notes4AF6AD\Documents%20and%20Settings\amarins\Meus%20documentos\PF2\Or&#231;amento%202008\Estrutura%20Janeiro%2008%20-%20Anualizado%20-%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ceinfo\Obras\Orcamento\Obras\Obras%20de%20Shopping\Barra%20Shopping%20Sul%20-%20RS\Quantitativos\Estrutura\Estrutura%20-%20Shopping%20-%20Barra%20Shopping%20Su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04FSRJ01.zi.if.atcsg.net\COMUM\DOCUME~1\BAIGMV06\CONFIG~1\Temp\Pasta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W:\A%20Trabalho\CONTROL%20TEC\VILLA%20LOBOS\CUSTO%20ABRIL-2004\Plan_0242_HTB-2&#170;%20fase-R1a-18jun04-com%20EstTubad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DOCUME~1\M00492~1\CONFIG~1\Temp\notes4AF6AD\Trabalho\COG\BUDGET2001\Branche\Envoi-_17-11-00\Resultats%20indust.%20(F).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DOCUME~1\M00492~1\CONFIG~1\Temp\notes4AF6AD\DOCUME~1\BAIGMV06\CONFIG~1\Temp\C&#193;LCULO%20DE%20GDES%20DI&#194;METR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SI\SI_AT\CSL\Spc\BVR\Dez99\Conselho\BadeR99_NRJ.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a_arqs\eletrica\e0104500.doc"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INSS/Planilhas%20GERAIS/Planilhas%20GERAIS/INSS_OURICURI_PL_GERAL_R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Users\Lediane\AppData\Local\Microsoft\Windows\Temporary%20Internet%20Files\Content.Outlook\DXJJVA1D\Medi&#231;&#227;o%208.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INSS/Planilhas%20GERAIS/1&#170;%20Etapa_30%20APS/Memorial%20de%20C&#225;lculo/3&#186;%20Entrega%20-%2010%20ag&#234;ncias%20-%2027-07/1&#176;%20Entrega/Meus%20Documentos/Nildo/Obras/Le%20Parc%20-%20Salvador/Or&#231;amento%20Executivo/Quantitativos/Ivan%20-%20com%20Altera&#231;&#227;o%20da%20Fach"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caio.diniz\AppData\Roaming\Microsoft\Excel\CD%202%20-%20Or&#231;amento\ORC%20TEATRO%20TABLADO%20PLANILHA%20-%20%2010.07.15.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WINNT\Profiles\ighernandez\Escritorio\0000-0080-ELE-REQ,Rev00,FT2%20precios%20(REFERENCI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straub\Atrabalho\A%20trabalho\ESPERA\Modelos%20de%20Planilhas\Revest%20intern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Users\ilinski\Documents\Pre&#231;os%20Unit&#225;rio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CONTABILIDADE\AN&#193;LISES\CASSIA\EXCEL\LEO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RQUITETURA/MONUMENTA%202015-16-17%20-%20PAC%20DAS%20CIDADES/Pasta%20Engenharia%20de%20Custos/AM/Sede%20do%20Corpo%20de%20Bombeiros/2&#170;%20An&#225;lise/Remessa_Email_24112015/Administra&#231;&#227;o%20Corpo%20de%20Bombeir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N:\DOCUME~1\M00492~1\CONFIG~1\Temp\notes4AF6AD\Mes%20documents\Tableau%20Bord%20Activit&#233;%20Tuyaux\R&#233;sultats%20Commerciaux.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DOCUME~1\M00492~1\CONFIG~1\Temp\notes4AF6AD\Trabalho\CAPITAO\REL9295.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Tabela"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Empresas\Band\10%20Gr&#225;ficos\GMCE%20Produtora%20Gener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INSS/Planilhas%20GERAIS/1&#170;%20Etapa_30%20APS/Memorial%20de%20C&#225;lculo/3&#186;%20Entrega%20-%2010%20ag&#234;ncias%20-%2027-07/1&#176;%20Entrega/Orcamento/Obras/Obras%20de%20Incorpora&#231;&#227;o/Edificio%20Provence%20Horto/Quantitativos/Arquitetura-Hort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INSS/Planilhas%20GERAIS/1&#170;%20Etapa_30%20APS/Memorial%20de%20C&#225;lculo/3&#186;%20Entrega%20-%2010%20ag&#234;ncias%20-%2027-07/1&#176;%20Entrega/Orcamento/Obras/Obras%20de%20Hoteis/Pestana%20Bahia%20Lodge/Quantitativos/Bloco%20A/Obras%20de%20Incorpora&#231;&#227;o/Edificio%20Prov"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SI\SI_AT\CSL\Spc\BVR\2000\Conselho\BadeR2000_NRJ.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SI\SI_AT\CSL\Spc\BVR\2000\Conselho\RecLiqServ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SI\SI_AT\CSL\Spc\BVR\2000\Conselho\BadeR2000_TN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wlplanorc\planorc\Documentos%20de%20Trabalho\_Objetivos%20comerciais\Objetivos%20Comerciais%202009\Tabela%20de%20Pre&#231;os\Tubos\tabela%20de%20pre&#231;os%20tubos\Proposta%20TK7JGSNBR\PROPOSTA%20VND%20TK%20NBR.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file:///G:\My%20Drive\07%20IPHAN\IPHAN%202025\ENTREGA\HOTEL%20INTERNACIONAL\corumba%20novo%2030-10\Planilhas_v6%2010-11.xlsx" TargetMode="External"/><Relationship Id="rId1" Type="http://schemas.openxmlformats.org/officeDocument/2006/relationships/externalLinkPath" Target="file:///G:\My%20Drive\07%20IPHAN\IPHAN%202025\ENTREGA\HOTEL%20INTERNACIONAL\corumba%20novo%2030-10\Planilhas_v6%2010-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ND"/>
      <sheetName val="PLANILHA TOTAL"/>
      <sheetName val="% max"/>
      <sheetName val="resumo"/>
      <sheetName val="Fechamento"/>
      <sheetName val="quadro de areas"/>
    </sheetNames>
    <sheetDataSet>
      <sheetData sheetId="0" refreshError="1"/>
      <sheetData sheetId="1" refreshError="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2CB"/>
      <sheetName val="Plan1"/>
      <sheetName val="dados (2)"/>
      <sheetName val="dados"/>
      <sheetName val="PRU-TUYAUX"/>
      <sheetName val="PRU-METAL (2)"/>
      <sheetName val="2390"/>
      <sheetName val="2380"/>
      <sheetName val="MB"/>
      <sheetName val="Modelo"/>
      <sheetName val="Dados Mage-Mode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A"/>
      <sheetName val="BD"/>
    </sheetNames>
    <sheetDataSet>
      <sheetData sheetId="0"/>
      <sheetData sheetId="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recios Unitarios"/>
      <sheetName val="Precios por Administración"/>
      <sheetName val="Esquema capítulos"/>
      <sheetName val="Menu"/>
    </sheetNames>
    <sheetDataSet>
      <sheetData sheetId="0">
        <row r="1">
          <cell r="A1" t="str">
            <v>TECNICAS REUNIDAS, S. A.</v>
          </cell>
        </row>
        <row r="2">
          <cell r="A2" t="str">
            <v>TECHNICAL REQUISITION II. - WORK UNITS, MEASUREMENTS, AND APPLICABLE PRICES</v>
          </cell>
        </row>
        <row r="3">
          <cell r="A3" t="str">
            <v>UNIT PRICES</v>
          </cell>
        </row>
        <row r="4">
          <cell r="A4" t="str">
            <v>R-0000-2502, REV. 01 -STRUCTURAL STEEL (CRUDE - PETROSUR - MÁLAGA)</v>
          </cell>
        </row>
        <row r="6">
          <cell r="A6" t="str">
            <v>TECNICAS REUNIDAS, S. A.</v>
          </cell>
        </row>
        <row r="7">
          <cell r="A7" t="str">
            <v>FICHA TÉCNICA II .- UNIDADES DE OBRA, MEDICIONES Y PRECIOS APLICABLES</v>
          </cell>
        </row>
        <row r="8">
          <cell r="A8" t="str">
            <v>PRECIOS UNITARIOS</v>
          </cell>
        </row>
        <row r="9">
          <cell r="A9" t="str">
            <v>R-0000-2502, REV. 01 - ESTRUCTURA METÁLICA (CRUDO - PETROSUR - MÁLAGA)</v>
          </cell>
        </row>
        <row r="11">
          <cell r="B11" t="str">
            <v>SUMMARY OF BID PRICES</v>
          </cell>
          <cell r="C11" t="str">
            <v>DIRECT HOURS</v>
          </cell>
          <cell r="E11" t="str">
            <v>PRICE</v>
          </cell>
        </row>
        <row r="12">
          <cell r="B12" t="str">
            <v>RESUMEN DE PRECIOS OFERTA:</v>
          </cell>
          <cell r="C12" t="str">
            <v>HORAS DIRECTAS</v>
          </cell>
          <cell r="E12" t="str">
            <v>PRECIO</v>
          </cell>
        </row>
        <row r="14">
          <cell r="A14" t="str">
            <v>EST 00</v>
          </cell>
          <cell r="B14" t="str">
            <v>ESTRUCTURA METÁLICA</v>
          </cell>
          <cell r="C14">
            <v>0</v>
          </cell>
          <cell r="E14">
            <v>0</v>
          </cell>
          <cell r="F14" t="str">
            <v>€</v>
          </cell>
        </row>
        <row r="15">
          <cell r="A15" t="str">
            <v>EST 00</v>
          </cell>
          <cell r="B15" t="str">
            <v>STRUCTURAL STEEL</v>
          </cell>
          <cell r="C15">
            <v>0</v>
          </cell>
          <cell r="E15">
            <v>0</v>
          </cell>
          <cell r="F15" t="str">
            <v>€</v>
          </cell>
        </row>
        <row r="17">
          <cell r="A17" t="str">
            <v>EST 01</v>
          </cell>
          <cell r="B17" t="str">
            <v>CERRAMIENTOS</v>
          </cell>
          <cell r="C17">
            <v>0</v>
          </cell>
          <cell r="E17">
            <v>0</v>
          </cell>
          <cell r="F17" t="str">
            <v>€</v>
          </cell>
        </row>
        <row r="18">
          <cell r="A18" t="str">
            <v>EST 01</v>
          </cell>
          <cell r="B18" t="str">
            <v>ENCLOSURES</v>
          </cell>
          <cell r="C18">
            <v>0</v>
          </cell>
          <cell r="E18">
            <v>0</v>
          </cell>
          <cell r="F18" t="str">
            <v>€</v>
          </cell>
        </row>
        <row r="20">
          <cell r="A20" t="str">
            <v>EST 02</v>
          </cell>
          <cell r="B20" t="str">
            <v>CARPINTERÍA METÁLICA</v>
          </cell>
          <cell r="C20">
            <v>0</v>
          </cell>
          <cell r="E20">
            <v>0</v>
          </cell>
          <cell r="F20" t="str">
            <v>€</v>
          </cell>
        </row>
        <row r="21">
          <cell r="A21" t="str">
            <v>EST 02</v>
          </cell>
          <cell r="B21" t="str">
            <v>METALLIC CARPENTRY</v>
          </cell>
          <cell r="C21">
            <v>0</v>
          </cell>
          <cell r="E21">
            <v>0</v>
          </cell>
          <cell r="F21" t="str">
            <v>€</v>
          </cell>
        </row>
        <row r="23">
          <cell r="A23" t="str">
            <v>EST 03</v>
          </cell>
          <cell r="B23" t="str">
            <v>SISTEMAS DE VENTILACIÓN</v>
          </cell>
          <cell r="C23">
            <v>0</v>
          </cell>
          <cell r="E23">
            <v>0</v>
          </cell>
          <cell r="F23" t="str">
            <v>€</v>
          </cell>
        </row>
        <row r="24">
          <cell r="A24" t="str">
            <v>EST 03</v>
          </cell>
          <cell r="B24" t="str">
            <v>VENTILATION SYSTEMS</v>
          </cell>
          <cell r="C24">
            <v>0</v>
          </cell>
          <cell r="E24">
            <v>0</v>
          </cell>
          <cell r="F24" t="str">
            <v>€</v>
          </cell>
        </row>
        <row r="26">
          <cell r="A26" t="str">
            <v>EST 04</v>
          </cell>
          <cell r="B26" t="str">
            <v>PINTURA Y/O GALVANIZADO</v>
          </cell>
          <cell r="C26">
            <v>0</v>
          </cell>
          <cell r="E26">
            <v>0</v>
          </cell>
          <cell r="F26" t="str">
            <v>€</v>
          </cell>
        </row>
        <row r="27">
          <cell r="A27" t="str">
            <v>EST 04</v>
          </cell>
          <cell r="B27" t="str">
            <v>PAINT AND/OR GALVANIZATION</v>
          </cell>
          <cell r="C27">
            <v>0</v>
          </cell>
          <cell r="E27">
            <v>0</v>
          </cell>
          <cell r="F27" t="str">
            <v>€</v>
          </cell>
        </row>
        <row r="29">
          <cell r="B29" t="str">
            <v>TOTAL OFERTA:</v>
          </cell>
          <cell r="C29">
            <v>0</v>
          </cell>
          <cell r="E29">
            <v>0</v>
          </cell>
          <cell r="F29" t="str">
            <v>€</v>
          </cell>
        </row>
        <row r="30">
          <cell r="B30" t="str">
            <v>BID TOTAL</v>
          </cell>
          <cell r="C30">
            <v>0</v>
          </cell>
          <cell r="E30">
            <v>0</v>
          </cell>
          <cell r="F30" t="str">
            <v>€</v>
          </cell>
        </row>
        <row r="33">
          <cell r="B33" t="str">
            <v>DESGLOSE DE PRECIOS OFERTA:</v>
          </cell>
          <cell r="C33" t="str">
            <v>PORCENTAJE</v>
          </cell>
          <cell r="E33" t="str">
            <v>TOTAL</v>
          </cell>
        </row>
        <row r="34">
          <cell r="B34" t="str">
            <v>BREAKDOWN OF BID PRICES</v>
          </cell>
          <cell r="C34" t="str">
            <v>PERCENT</v>
          </cell>
          <cell r="E34" t="str">
            <v>TOTAL</v>
          </cell>
        </row>
        <row r="36">
          <cell r="A36">
            <v>1</v>
          </cell>
          <cell r="B36" t="str">
            <v>Materiales permanentes.</v>
          </cell>
          <cell r="D36" t="str">
            <v>%</v>
          </cell>
          <cell r="E36">
            <v>0</v>
          </cell>
          <cell r="F36" t="str">
            <v>€</v>
          </cell>
        </row>
        <row r="39">
          <cell r="A39">
            <v>2</v>
          </cell>
          <cell r="B39" t="str">
            <v>Materiales consumibles, instalaciones temporales y gastos de obra.</v>
          </cell>
          <cell r="D39" t="str">
            <v>%</v>
          </cell>
          <cell r="E39">
            <v>0</v>
          </cell>
          <cell r="F39" t="str">
            <v>€</v>
          </cell>
        </row>
        <row r="42">
          <cell r="A42">
            <v>3</v>
          </cell>
          <cell r="B42" t="str">
            <v>Maquinaria y equipos.</v>
          </cell>
          <cell r="D42" t="str">
            <v>%</v>
          </cell>
          <cell r="E42">
            <v>0</v>
          </cell>
          <cell r="F42" t="str">
            <v>€</v>
          </cell>
        </row>
      </sheetData>
      <sheetData sheetId="1">
        <row r="1">
          <cell r="H1" t="str">
            <v>TECNICAS REUNIDAS, S.A.</v>
          </cell>
        </row>
        <row r="2">
          <cell r="H2" t="str">
            <v>TECHNICAL REQUISITION II. - WORK UNITS, MEASUREMENTS, AND APPLICABLE PRICES</v>
          </cell>
        </row>
        <row r="3">
          <cell r="H3" t="str">
            <v>UNIT PRICES</v>
          </cell>
        </row>
        <row r="4">
          <cell r="H4" t="str">
            <v>R-0000-2502, REV. 01 - STRUCTURAL STEEL (CRUDE - PETROSUR - MÁLAGA)</v>
          </cell>
        </row>
        <row r="6">
          <cell r="A6" t="str">
            <v>CODE</v>
          </cell>
          <cell r="G6" t="str">
            <v>DESCRIPTION</v>
          </cell>
          <cell r="H6" t="str">
            <v>UNIT</v>
          </cell>
          <cell r="I6" t="str">
            <v>TOTAL QUANTITY</v>
          </cell>
          <cell r="J6" t="str">
            <v>DIRECT HOURS PER UNIT</v>
          </cell>
          <cell r="K6" t="str">
            <v>TOTAL HOURS</v>
          </cell>
          <cell r="L6" t="str">
            <v>UNIT PRICES(€/UN)</v>
          </cell>
          <cell r="N6" t="str">
            <v>TOTAL UNIT PRICE (€/UN)</v>
          </cell>
          <cell r="O6" t="str">
            <v>TOTAL PRICE (€)</v>
          </cell>
        </row>
        <row r="7">
          <cell r="L7" t="str">
            <v>SUPPLY</v>
          </cell>
          <cell r="M7" t="str">
            <v>ERECTION</v>
          </cell>
        </row>
        <row r="10">
          <cell r="I10" t="str">
            <v>a</v>
          </cell>
          <cell r="J10" t="str">
            <v>b</v>
          </cell>
          <cell r="K10" t="str">
            <v>c = a x b</v>
          </cell>
          <cell r="L10" t="str">
            <v>d</v>
          </cell>
          <cell r="M10" t="str">
            <v>e</v>
          </cell>
          <cell r="N10" t="str">
            <v>f = d + e</v>
          </cell>
          <cell r="O10" t="str">
            <v>g = a x f</v>
          </cell>
        </row>
        <row r="11">
          <cell r="F11" t="str">
            <v>TECNICAS REUNIDAS, S.A.</v>
          </cell>
        </row>
        <row r="12">
          <cell r="F12" t="str">
            <v>FICHA TÉCNICA II. - UNIDADES DE OBRA, MEDICIONES Y PRECIOS APLICABLES</v>
          </cell>
        </row>
        <row r="13">
          <cell r="F13" t="str">
            <v>PRECIOS UNITARIOS</v>
          </cell>
        </row>
        <row r="14">
          <cell r="F14" t="str">
            <v>R-0000-2502, REV. 01 - ESTRUCTURA METÁLICA (CRUDO - PETROSUR - MÁLAGA)</v>
          </cell>
        </row>
        <row r="16">
          <cell r="A16" t="str">
            <v>CÓDIGO</v>
          </cell>
          <cell r="E16" t="str">
            <v>DESCRIPCIÓN</v>
          </cell>
          <cell r="F16" t="str">
            <v>UD</v>
          </cell>
          <cell r="I16" t="str">
            <v>CANTIDAD TOTAL</v>
          </cell>
          <cell r="J16" t="str">
            <v>HORAS DIRECTAS POR UNIDAD</v>
          </cell>
          <cell r="K16" t="str">
            <v>TOTAL HORAS</v>
          </cell>
          <cell r="L16" t="str">
            <v>PRECIOS UNITARIOS(€/UD)</v>
          </cell>
          <cell r="N16" t="str">
            <v>PRECIO UNITARIO TOTAL (€/UD)</v>
          </cell>
          <cell r="O16" t="str">
            <v>PRECIO TOTAL (€)</v>
          </cell>
        </row>
        <row r="17">
          <cell r="L17" t="str">
            <v>SUMINISTRO</v>
          </cell>
          <cell r="M17" t="str">
            <v>MONTAJE</v>
          </cell>
        </row>
        <row r="20">
          <cell r="I20" t="str">
            <v>a</v>
          </cell>
          <cell r="J20" t="str">
            <v>b</v>
          </cell>
          <cell r="K20" t="str">
            <v>c = a x b</v>
          </cell>
          <cell r="L20" t="str">
            <v>d</v>
          </cell>
          <cell r="M20" t="str">
            <v>e</v>
          </cell>
          <cell r="N20" t="str">
            <v>f = d + e</v>
          </cell>
          <cell r="O20" t="str">
            <v>g = a x f</v>
          </cell>
        </row>
        <row r="22">
          <cell r="A22" t="str">
            <v>EST</v>
          </cell>
          <cell r="E22" t="str">
            <v>ESTRUCTURA METÁLICA</v>
          </cell>
          <cell r="G22" t="str">
            <v>STRUCTURAL STEEL</v>
          </cell>
        </row>
        <row r="24">
          <cell r="A24" t="str">
            <v>EST</v>
          </cell>
          <cell r="B24" t="str">
            <v>00</v>
          </cell>
          <cell r="E24" t="str">
            <v>ESTRUCTURA METÁLICA</v>
          </cell>
          <cell r="G24" t="str">
            <v>STRUCTURAL STEEL</v>
          </cell>
        </row>
        <row r="26">
          <cell r="A26" t="str">
            <v>EST</v>
          </cell>
          <cell r="B26" t="str">
            <v>00</v>
          </cell>
          <cell r="C26" t="str">
            <v>0000</v>
          </cell>
          <cell r="D26" t="str">
            <v>00</v>
          </cell>
          <cell r="E26" t="str">
            <v>Estructura metálica PESADA   (&gt;25 kg/ml y chapas espesor &gt;5 mm) a base de perfiles RECTOS normalizados y/o armados (vigas, pilares, cerchas, jácenas, correas, tirantes, plataformas, etc.). Según normas de medición y abono.</v>
          </cell>
          <cell r="F26" t="str">
            <v>kg</v>
          </cell>
          <cell r="G26" t="str">
            <v>HEAVY Structural Steel (&gt;25kg/ lm and plates thickness &gt;5mm)  made of STRAIGHT Hot Rolled Sections and Fabricated Plate Sections (beams, pillars, trusses, girders, bands, tie rods, platforms, etc.), as per standards of measurement and payment.</v>
          </cell>
          <cell r="H26" t="str">
            <v>kg</v>
          </cell>
          <cell r="K26">
            <v>0</v>
          </cell>
          <cell r="N26">
            <v>0</v>
          </cell>
          <cell r="O26">
            <v>0</v>
          </cell>
        </row>
        <row r="27">
          <cell r="A27" t="str">
            <v>EST</v>
          </cell>
          <cell r="B27" t="str">
            <v>00</v>
          </cell>
          <cell r="C27" t="str">
            <v>0010</v>
          </cell>
          <cell r="D27" t="str">
            <v>00</v>
          </cell>
          <cell r="E27" t="str">
            <v>Estructura metálica LIGERA (&lt;=25 kg/ml y chapas espesor &lt;=5 mm)  a base de perfiles RECTOS normalizados y/o armados (vigas, pilares, cerchas, jácenas, correas, tirantes, plataformas, etc.). Según normas de medición y abono.</v>
          </cell>
          <cell r="F27" t="str">
            <v>kg</v>
          </cell>
          <cell r="G27" t="str">
            <v>LIGHT Structural Steel (&lt;=25kg/ lm and plates thickness &lt;=5mm)  made of STRAIGHT Hot Rolled Sections and Fabricated Plate Sections (beams, pillars, trusses, girders, bands, tie rods, platforms, etc.), as per standards of measurement and payment.</v>
          </cell>
          <cell r="H27" t="str">
            <v>kg</v>
          </cell>
          <cell r="K27">
            <v>0</v>
          </cell>
          <cell r="N27">
            <v>0</v>
          </cell>
          <cell r="O27">
            <v>0</v>
          </cell>
        </row>
        <row r="28">
          <cell r="A28" t="str">
            <v>EST</v>
          </cell>
          <cell r="B28" t="str">
            <v>00</v>
          </cell>
          <cell r="C28" t="str">
            <v>0020</v>
          </cell>
          <cell r="D28" t="str">
            <v>00</v>
          </cell>
          <cell r="E28" t="str">
            <v>Estructura metálica PESADA  (&gt;25 kg/ml y chapas espesor &gt;5 mm) a base de perfiles CURVOS normalizados y/o armados (vigas, pilares, cerchas, jácenas, correas, tirantes, plataformas, etc.). Según normas de medición y abono.</v>
          </cell>
          <cell r="F28" t="str">
            <v>kg</v>
          </cell>
          <cell r="G28" t="str">
            <v>HEAVY Structural Steel (&gt;25kg/ lm and plates thickness &gt;5mm)   made of CURVED Hot Rolled Steel Sections and Fabricated Plate Sections (beams, pillars, trusses, girders, bands, tie rods, platforms, etc.), as per standards of measurement and payment.</v>
          </cell>
          <cell r="H28" t="str">
            <v>kg</v>
          </cell>
          <cell r="K28">
            <v>0</v>
          </cell>
          <cell r="N28">
            <v>0</v>
          </cell>
          <cell r="O28">
            <v>0</v>
          </cell>
        </row>
        <row r="29">
          <cell r="A29" t="str">
            <v>EST</v>
          </cell>
          <cell r="B29" t="str">
            <v>00</v>
          </cell>
          <cell r="C29" t="str">
            <v>0030</v>
          </cell>
          <cell r="D29" t="str">
            <v>00</v>
          </cell>
          <cell r="E29" t="str">
            <v>Estructura metálica LIGERA   (&lt;=25 kg/ml y chapas espesor &lt;=5 mm)  a base de perfiles CURVOS normalizados y/o armados (vigas, pilares, cerchas, jácenas, correas, tirantes, plataformas, etc.). Según normas de medición y abono.</v>
          </cell>
          <cell r="F29" t="str">
            <v>kg</v>
          </cell>
          <cell r="G29" t="str">
            <v>LIGHT Structural Steel (&lt;=25kg/ lm and plates thickness &gt;05mm)    made of CURVED Hot Rolled Steel Sections and Fabricated Plate Sections (beams, pillars, trusses, girders, bands, tie rods, platforms, etc.), as per standards of measurement and payment.</v>
          </cell>
          <cell r="H29" t="str">
            <v>kg</v>
          </cell>
          <cell r="K29">
            <v>0</v>
          </cell>
          <cell r="N29">
            <v>0</v>
          </cell>
          <cell r="O29">
            <v>0</v>
          </cell>
        </row>
        <row r="30">
          <cell r="A30" t="str">
            <v>EST</v>
          </cell>
          <cell r="B30" t="str">
            <v>00</v>
          </cell>
          <cell r="C30" t="str">
            <v>1000</v>
          </cell>
          <cell r="D30" t="str">
            <v>00</v>
          </cell>
          <cell r="E30" t="str">
            <v>Barandilla metálica RECTA, prearmada en paneles. Según normas de medición y abono.</v>
          </cell>
          <cell r="F30" t="str">
            <v>kg</v>
          </cell>
          <cell r="G30" t="str">
            <v>STRAIGHT metallic Handrail preassembled in panels, as per Standards of Measurement and Payment.</v>
          </cell>
          <cell r="H30" t="str">
            <v>kg</v>
          </cell>
          <cell r="K30">
            <v>0</v>
          </cell>
          <cell r="N30">
            <v>0</v>
          </cell>
          <cell r="O30">
            <v>0</v>
          </cell>
        </row>
        <row r="31">
          <cell r="A31" t="str">
            <v>EST</v>
          </cell>
          <cell r="B31" t="str">
            <v>00</v>
          </cell>
          <cell r="C31" t="str">
            <v>1010</v>
          </cell>
          <cell r="D31" t="str">
            <v>00</v>
          </cell>
          <cell r="E31" t="str">
            <v>Barandilla metálica CURVA, prearmada en paneles. Según normas de medición y abono.</v>
          </cell>
          <cell r="F31" t="str">
            <v>kg</v>
          </cell>
          <cell r="G31" t="str">
            <v>CURVED metallic Handrail  preassembled from panels, as per standards of measurement and payment</v>
          </cell>
          <cell r="H31" t="str">
            <v>kg</v>
          </cell>
          <cell r="K31">
            <v>0</v>
          </cell>
          <cell r="N31">
            <v>0</v>
          </cell>
          <cell r="O31">
            <v>0</v>
          </cell>
        </row>
        <row r="32">
          <cell r="A32" t="str">
            <v>EST</v>
          </cell>
          <cell r="B32" t="str">
            <v>00</v>
          </cell>
          <cell r="C32" t="str">
            <v>1020</v>
          </cell>
          <cell r="D32" t="str">
            <v>00</v>
          </cell>
          <cell r="E32" t="str">
            <v>Escalera vertical, prearmada por secciones atornilladas, con/sin jaula de protección. Según normas de medición y abono.</v>
          </cell>
          <cell r="F32" t="str">
            <v>kg</v>
          </cell>
          <cell r="G32" t="str">
            <v>Vertical Ladder, preassembled in bolted sections, with or without protective cage,  as per Standards of Measurement and Payment.</v>
          </cell>
          <cell r="H32" t="str">
            <v>kg</v>
          </cell>
          <cell r="K32">
            <v>0</v>
          </cell>
          <cell r="N32">
            <v>0</v>
          </cell>
          <cell r="O32">
            <v>0</v>
          </cell>
        </row>
        <row r="33">
          <cell r="A33" t="str">
            <v>EST</v>
          </cell>
          <cell r="B33" t="str">
            <v>00</v>
          </cell>
          <cell r="C33" t="str">
            <v>1030</v>
          </cell>
          <cell r="D33" t="str">
            <v>00</v>
          </cell>
          <cell r="E33" t="str">
            <v>Pescante metálico prearmado y arriostrado. Según normas de medición y abono.</v>
          </cell>
          <cell r="F33" t="str">
            <v>kg</v>
          </cell>
          <cell r="G33" t="str">
            <v>Metallic Davits, preassembled and braced, as per Standards of Measurement and Payment.</v>
          </cell>
          <cell r="H33" t="str">
            <v>kg</v>
          </cell>
          <cell r="K33">
            <v>0</v>
          </cell>
          <cell r="N33">
            <v>0</v>
          </cell>
          <cell r="O33">
            <v>0</v>
          </cell>
        </row>
        <row r="34">
          <cell r="A34" t="str">
            <v>EST</v>
          </cell>
          <cell r="B34" t="str">
            <v>00</v>
          </cell>
          <cell r="C34" t="str">
            <v>2000</v>
          </cell>
          <cell r="D34" t="str">
            <v>00</v>
          </cell>
          <cell r="E34" t="str">
            <v>Rejilla electrosoldada de acero galvanizado en caliente, con FORMAS RECTAS, cuadrícula 30x30 mm, pletinas 30x3 mm y malla de cuadrícula 10x10 mm formada con redondo torsionado de Ø5 mm. Según normas de medición y abono.</v>
          </cell>
          <cell r="F34" t="str">
            <v>kg</v>
          </cell>
          <cell r="G34" t="str">
            <v>RECTANGULAR Grating electro welded galvanized steel squares of  30x30 mm,  30x3 mm plates, and square 10x10 mm screening formed of  twisted Ø5 mm round bars, as per Standards of Measurement and Payment.</v>
          </cell>
          <cell r="H34" t="str">
            <v>kg</v>
          </cell>
          <cell r="K34">
            <v>0</v>
          </cell>
          <cell r="N34">
            <v>0</v>
          </cell>
          <cell r="O34">
            <v>0</v>
          </cell>
        </row>
        <row r="35">
          <cell r="A35" t="str">
            <v>EST</v>
          </cell>
          <cell r="B35" t="str">
            <v>00</v>
          </cell>
          <cell r="C35" t="str">
            <v>2010</v>
          </cell>
          <cell r="D35" t="str">
            <v>00</v>
          </cell>
          <cell r="E35" t="str">
            <v>Rejilla electrosoldada de acero galvanizado en caliente, con FORMAS CIRCULARES, cuadrícula 30x30 mm, pletinas 30x3 mm y malla de cuadrícula 10x10 mm formada con redondo torsionado de Ø5 mm. Según normas de medición y abono.</v>
          </cell>
          <cell r="F35" t="str">
            <v>kg</v>
          </cell>
          <cell r="G35" t="str">
            <v>CIRCULAR Grating electro welded galvanized steel squares of  30x30 mm,  30x3 mm plates, and square 10x10 mm screening formed of  twisted Ø5 mm round bars as per Standards of Measurement and Payment.</v>
          </cell>
          <cell r="H35" t="str">
            <v>kg</v>
          </cell>
          <cell r="K35">
            <v>0</v>
          </cell>
          <cell r="N35">
            <v>0</v>
          </cell>
          <cell r="O35">
            <v>0</v>
          </cell>
        </row>
        <row r="36">
          <cell r="A36" t="str">
            <v>EST</v>
          </cell>
          <cell r="B36" t="str">
            <v>00</v>
          </cell>
          <cell r="C36" t="str">
            <v>2020</v>
          </cell>
          <cell r="D36" t="str">
            <v>00</v>
          </cell>
          <cell r="E36" t="str">
            <v>Rejilla electrosoldada de acero galvanizado en caliente, con FORMAS RECTAS, cuadrícula 50x50 mm, pletinas 50x3 mm y malla de cuadrícula 10x10 mm formada con redondo torsionado de Ø5 mm. Según normas de medición y abono.</v>
          </cell>
          <cell r="F36" t="str">
            <v>kg</v>
          </cell>
          <cell r="G36" t="str">
            <v>RECTANGULAR Gating electro welded galvanized steel squares of  50x50 mm,  50x3 mm plates, and square 10x10 mm screening formed of twisted  Ø5 mm round bars, as per Standards of Measurement and Payment.</v>
          </cell>
          <cell r="H36" t="str">
            <v>kg</v>
          </cell>
          <cell r="K36">
            <v>0</v>
          </cell>
          <cell r="N36">
            <v>0</v>
          </cell>
          <cell r="O36">
            <v>0</v>
          </cell>
        </row>
        <row r="37">
          <cell r="A37" t="str">
            <v>EST</v>
          </cell>
          <cell r="B37" t="str">
            <v>00</v>
          </cell>
          <cell r="C37" t="str">
            <v>2030</v>
          </cell>
          <cell r="D37" t="str">
            <v>00</v>
          </cell>
          <cell r="E37" t="str">
            <v>Rejilla electrosoldada de acero galvanizado en caliente, con FORMAS CIRCULARES, cuadrícula 50x50 mm, pletinas 50x3 mm y malla de cuadrícula 10x10 mm formada con redondo torsionado de Ø5 mm. Según normas de medición y abono.</v>
          </cell>
          <cell r="F37" t="str">
            <v>kg</v>
          </cell>
          <cell r="G37" t="str">
            <v>CIRCULAR Grating electro welded galvanized steel squares of  50x50 mm, 50x3 mm plates, and square 10x10 mm screening formed of twisted Ø5 mm round bars, as per Standards of Measurement and Payment.</v>
          </cell>
          <cell r="H37" t="str">
            <v>kg</v>
          </cell>
          <cell r="K37">
            <v>0</v>
          </cell>
          <cell r="N37">
            <v>0</v>
          </cell>
          <cell r="O37">
            <v>0</v>
          </cell>
        </row>
        <row r="38">
          <cell r="A38" t="str">
            <v>EST</v>
          </cell>
          <cell r="B38" t="str">
            <v>00</v>
          </cell>
          <cell r="C38" t="str">
            <v>2040</v>
          </cell>
          <cell r="D38" t="str">
            <v>00</v>
          </cell>
          <cell r="E38" t="str">
            <v>Rejilla electrosoldada de acero galvanizado en caliente, con FORMAS RECTAS, cuadrícula 10x10 mm y pletinas portantes de25x2 mm y pletinas de reparto de 10x2 mm. Según normas de medición y abono.</v>
          </cell>
          <cell r="F38" t="str">
            <v>kg</v>
          </cell>
          <cell r="G38" t="str">
            <v>RECTANGULAR Grating electro welded galvanized steel squares of  10x10 mm,  25x2 mm plates, and 10 x 2 mm plates, as per Standards of Measurement and Payment.</v>
          </cell>
          <cell r="H38" t="str">
            <v>kg</v>
          </cell>
          <cell r="K38">
            <v>0</v>
          </cell>
          <cell r="N38">
            <v>0</v>
          </cell>
          <cell r="O38">
            <v>0</v>
          </cell>
        </row>
        <row r="39">
          <cell r="A39" t="str">
            <v>EST</v>
          </cell>
          <cell r="B39" t="str">
            <v>00</v>
          </cell>
          <cell r="C39" t="str">
            <v>2050</v>
          </cell>
          <cell r="D39" t="str">
            <v>00</v>
          </cell>
          <cell r="E39" t="str">
            <v>Rejilla electrosoldada de acero galvanizado en caliente, con FORMAS CIRCULARES, cuadrícula 10x10 mm y pletinas portantes de25x2 mm y pletinas de reparto de 10x2 mm. Según normas de medición y abono.</v>
          </cell>
          <cell r="F39" t="str">
            <v>kg</v>
          </cell>
          <cell r="G39" t="str">
            <v>CIRCULAR Grating electro welded galvanized steel squares of  10x10 mm,  25x2 mm plates, and 10 x 2 mm plates, as per Standards of Measurement and Payment.</v>
          </cell>
          <cell r="H39" t="str">
            <v>kg</v>
          </cell>
          <cell r="K39">
            <v>0</v>
          </cell>
          <cell r="N39">
            <v>0</v>
          </cell>
          <cell r="O39">
            <v>0</v>
          </cell>
        </row>
        <row r="40">
          <cell r="A40" t="str">
            <v>EST</v>
          </cell>
          <cell r="B40" t="str">
            <v>00</v>
          </cell>
          <cell r="C40" t="str">
            <v>2060</v>
          </cell>
          <cell r="D40" t="str">
            <v>00</v>
          </cell>
          <cell r="E40" t="str">
            <v>Rejilla electrosoldada de acero galvanizado en caliente, con FORMAS RECTAS, cuadrícula 30x30 mm y pletinas 30x3. Según normas de medición y abono.</v>
          </cell>
          <cell r="F40" t="str">
            <v>kg</v>
          </cell>
          <cell r="G40" t="str">
            <v>RECTANGULAR Grating electro welded galvanized steel squares of  30x30 mm,  30x3 mm plates, as per Standards of Measurement and Payment.</v>
          </cell>
          <cell r="H40" t="str">
            <v>kg</v>
          </cell>
          <cell r="K40">
            <v>0</v>
          </cell>
          <cell r="N40">
            <v>0</v>
          </cell>
          <cell r="O40">
            <v>0</v>
          </cell>
        </row>
        <row r="41">
          <cell r="A41" t="str">
            <v>EST</v>
          </cell>
          <cell r="B41" t="str">
            <v>00</v>
          </cell>
          <cell r="C41" t="str">
            <v>2070</v>
          </cell>
          <cell r="D41" t="str">
            <v>00</v>
          </cell>
          <cell r="E41" t="str">
            <v>Rejilla electrosoldada de acero galvanizado en caliente, con FORMAS CIRCULARES, cuadrícula 30x30 mm y pletinas 30x3 mm. Según normas de medición y abono.</v>
          </cell>
          <cell r="F41" t="str">
            <v>kg</v>
          </cell>
          <cell r="G41" t="str">
            <v>CIRCULAR Grating electro welded galvanized steel squares of  30x30 mm, 30x3 mm plates, as per Standards of Measurement and Payment.</v>
          </cell>
          <cell r="H41" t="str">
            <v>kg</v>
          </cell>
          <cell r="K41">
            <v>0</v>
          </cell>
          <cell r="N41">
            <v>0</v>
          </cell>
          <cell r="O41">
            <v>0</v>
          </cell>
        </row>
        <row r="42">
          <cell r="A42" t="str">
            <v>EST</v>
          </cell>
          <cell r="B42" t="str">
            <v>00</v>
          </cell>
          <cell r="C42" t="str">
            <v>2080</v>
          </cell>
          <cell r="D42" t="str">
            <v>00</v>
          </cell>
          <cell r="E42" t="str">
            <v>Rejilla electrosoldada de acero galvanizado en caliente, con FORMAS RECTAS, cuadrícula 50x50 mm y pletinas 50x3 mm. Según normas de medición y abono.</v>
          </cell>
          <cell r="F42" t="str">
            <v>kg</v>
          </cell>
          <cell r="G42" t="str">
            <v>RECTANGULAR Grating electro welded galvanized steel squares of  50x50 mm,  50x3 mm plates, as per Standards of Measurement and Payment.</v>
          </cell>
          <cell r="H42" t="str">
            <v>kg</v>
          </cell>
          <cell r="K42">
            <v>0</v>
          </cell>
          <cell r="N42">
            <v>0</v>
          </cell>
          <cell r="O42">
            <v>0</v>
          </cell>
        </row>
        <row r="43">
          <cell r="A43" t="str">
            <v>EST</v>
          </cell>
          <cell r="B43" t="str">
            <v>00</v>
          </cell>
          <cell r="C43" t="str">
            <v>2090</v>
          </cell>
          <cell r="D43" t="str">
            <v>00</v>
          </cell>
          <cell r="E43" t="str">
            <v>Rejilla electrosoldada de acero galvanizado en caliente, con FORMAS CIRCULARES, cuadrícula 50x50 mm y pletinas 50x3 mm. Según normas de medición y abono.</v>
          </cell>
          <cell r="F43" t="str">
            <v>kg</v>
          </cell>
          <cell r="G43" t="str">
            <v>CIRCULAR Grating electro welded galvanized steel squares of  50x50 mm, 50x3 mm plates, as per Standards of Measurement and Payment.</v>
          </cell>
          <cell r="H43" t="str">
            <v>kg</v>
          </cell>
          <cell r="K43">
            <v>0</v>
          </cell>
          <cell r="N43">
            <v>0</v>
          </cell>
          <cell r="O43">
            <v>0</v>
          </cell>
        </row>
        <row r="44">
          <cell r="A44" t="str">
            <v>EST</v>
          </cell>
          <cell r="B44" t="str">
            <v>00</v>
          </cell>
          <cell r="C44" t="str">
            <v>2100</v>
          </cell>
          <cell r="D44" t="str">
            <v>00</v>
          </cell>
          <cell r="E44" t="str">
            <v>Peldaño de rejilla electrosoldada de acero galvanizado en caliente, cuadrícula 30x30 mm, pletinas 30x3 mm y malla de cuadrícula 10x10 mm formada con redondo torsionado de Ø5 mm. Según normas de medición y abono.</v>
          </cell>
          <cell r="F44" t="str">
            <v>kg</v>
          </cell>
          <cell r="G44" t="str">
            <v>Step Grating of electro welded galvanized steel squares 30x30 mm,30x3 mm plates, and 10x10square screen formed of twisted Ø5 mm rods, as per Standards of Measurement and Payment.</v>
          </cell>
          <cell r="H44" t="str">
            <v>kg</v>
          </cell>
          <cell r="K44">
            <v>0</v>
          </cell>
          <cell r="N44">
            <v>0</v>
          </cell>
          <cell r="O44">
            <v>0</v>
          </cell>
        </row>
        <row r="45">
          <cell r="A45" t="str">
            <v>EST</v>
          </cell>
          <cell r="B45" t="str">
            <v>00</v>
          </cell>
          <cell r="C45" t="str">
            <v>2105</v>
          </cell>
          <cell r="D45" t="str">
            <v>00</v>
          </cell>
          <cell r="E45" t="str">
            <v>Peldaño de rejilla electrosoldada de acero galvanizado en caliente, cuadrícula 10x10 mm, pletinas portantes 25x2 mm y pletinas de reparto 10x2 mm. Según normas de medición y abono.</v>
          </cell>
          <cell r="F45" t="str">
            <v>kg</v>
          </cell>
          <cell r="G45" t="str">
            <v>Step Grating of electro welded galvanized steel squares 10x10 mm, 25x2 mm load plates and 10x2 mm cross plates, as per Standards of Measurement and Payment.</v>
          </cell>
          <cell r="H45" t="str">
            <v>kg</v>
          </cell>
          <cell r="K45">
            <v>0</v>
          </cell>
          <cell r="N45">
            <v>0</v>
          </cell>
          <cell r="O45">
            <v>0</v>
          </cell>
        </row>
        <row r="46">
          <cell r="A46" t="str">
            <v>EST</v>
          </cell>
          <cell r="B46" t="str">
            <v>00</v>
          </cell>
          <cell r="C46" t="str">
            <v>2110</v>
          </cell>
          <cell r="D46" t="str">
            <v>00</v>
          </cell>
          <cell r="E46" t="str">
            <v>Peldaño de rejilla electrosoldada de acero galvanizado en caliente, cuadrícula 30x30 mm, pletinas 30x3 mm. Según normas de medición y abono.</v>
          </cell>
          <cell r="F46" t="str">
            <v>kg</v>
          </cell>
          <cell r="G46" t="str">
            <v>Step Grating of electro welded galvanized steel squares 30x30 mm,30x3 mm plates, as per Standards of Measurement and Payment.</v>
          </cell>
          <cell r="H46" t="str">
            <v>kg</v>
          </cell>
          <cell r="K46">
            <v>0</v>
          </cell>
          <cell r="N46">
            <v>0</v>
          </cell>
          <cell r="O46">
            <v>0</v>
          </cell>
        </row>
        <row r="47">
          <cell r="A47" t="str">
            <v>EST</v>
          </cell>
          <cell r="B47" t="str">
            <v>00</v>
          </cell>
          <cell r="C47" t="str">
            <v>3000</v>
          </cell>
          <cell r="D47" t="str">
            <v>00</v>
          </cell>
          <cell r="E47" t="str">
            <v>Chapa estriada y/o lagrimada con FORMAS RECTAS, 4 mm de espesor y resalte de 2 mm. Según normas de medición y abono.</v>
          </cell>
          <cell r="F47" t="str">
            <v>kg</v>
          </cell>
          <cell r="G47" t="str">
            <v>STRAIGHT checkered and/or embossed steel plates 4 mm thick with 2 mm raised tread,  as per Standards of Measurement and Payment.</v>
          </cell>
          <cell r="H47" t="str">
            <v>kg</v>
          </cell>
          <cell r="K47">
            <v>0</v>
          </cell>
          <cell r="N47">
            <v>0</v>
          </cell>
          <cell r="O47">
            <v>0</v>
          </cell>
        </row>
        <row r="48">
          <cell r="A48" t="str">
            <v>EST</v>
          </cell>
          <cell r="B48" t="str">
            <v>00</v>
          </cell>
          <cell r="C48" t="str">
            <v>3010</v>
          </cell>
          <cell r="D48" t="str">
            <v>00</v>
          </cell>
          <cell r="E48" t="str">
            <v>Chapa estriada y/o lagrimada con FORMAS RECTAS, 5 mm de espesor y resalte de 2 mm. Según normas de medición y abono.</v>
          </cell>
          <cell r="F48" t="str">
            <v>kg</v>
          </cell>
          <cell r="G48" t="str">
            <v>STRAIGHT checkered and/or embossed steel plates 5 mm thick with 2mm raised tread , as per Standards of Measurement and Payment.</v>
          </cell>
          <cell r="H48" t="str">
            <v>kg</v>
          </cell>
          <cell r="K48">
            <v>0</v>
          </cell>
          <cell r="N48">
            <v>0</v>
          </cell>
          <cell r="O48">
            <v>0</v>
          </cell>
        </row>
        <row r="49">
          <cell r="A49" t="str">
            <v>EST</v>
          </cell>
          <cell r="B49" t="str">
            <v>00</v>
          </cell>
          <cell r="C49" t="str">
            <v>3020</v>
          </cell>
          <cell r="D49" t="str">
            <v>00</v>
          </cell>
          <cell r="E49" t="str">
            <v>Chapa estriada y/o lagrimada con FORMAS RECTAS, 6 mm de espesor y resalte de 2 mm según normas de medición y abono.</v>
          </cell>
          <cell r="F49" t="str">
            <v>kg</v>
          </cell>
          <cell r="G49" t="str">
            <v>STRAIGHT checkered and/or embossed steel plates  6 mm thick with 2 mm raised tread , as per Standards of Measurement and Payment.</v>
          </cell>
          <cell r="H49" t="str">
            <v>kg</v>
          </cell>
          <cell r="K49">
            <v>0</v>
          </cell>
          <cell r="N49">
            <v>0</v>
          </cell>
          <cell r="O49">
            <v>0</v>
          </cell>
        </row>
        <row r="50">
          <cell r="A50" t="str">
            <v>EST</v>
          </cell>
          <cell r="B50" t="str">
            <v>00</v>
          </cell>
          <cell r="C50" t="str">
            <v>3030</v>
          </cell>
          <cell r="D50" t="str">
            <v>00</v>
          </cell>
          <cell r="E50" t="str">
            <v>Chapa estriada y/o lagrimada con FORMAS CIRCULARES, 4 mm de espesor y resalte de 2 mm. Según normas de medición y abono.</v>
          </cell>
          <cell r="F50" t="str">
            <v>kg</v>
          </cell>
          <cell r="G50" t="str">
            <v>CIRCULAR checkered and/or embossed steel plates 4 mm thick with 2 mm raised tread,  as per Standards of Measurement and Payment.</v>
          </cell>
          <cell r="H50" t="str">
            <v>kg</v>
          </cell>
          <cell r="K50">
            <v>0</v>
          </cell>
          <cell r="N50">
            <v>0</v>
          </cell>
          <cell r="O50">
            <v>0</v>
          </cell>
        </row>
        <row r="51">
          <cell r="A51" t="str">
            <v>EST</v>
          </cell>
          <cell r="B51" t="str">
            <v>00</v>
          </cell>
          <cell r="C51" t="str">
            <v>3040</v>
          </cell>
          <cell r="D51" t="str">
            <v>00</v>
          </cell>
          <cell r="E51" t="str">
            <v>Chapa estriada y/o lagrimada con FORMAS CIRCULARES, 5 mm de espesor y resalte de 2 mm. Según normas de medición y abono.</v>
          </cell>
          <cell r="F51" t="str">
            <v>kg</v>
          </cell>
          <cell r="G51" t="str">
            <v>CIRCULAR checkered and/or embossed steel plates 5 mm thick with 2mm raised tread,  as per Standards of Measurement and Payment.</v>
          </cell>
          <cell r="H51" t="str">
            <v>kg</v>
          </cell>
          <cell r="K51">
            <v>0</v>
          </cell>
          <cell r="N51">
            <v>0</v>
          </cell>
          <cell r="O51">
            <v>0</v>
          </cell>
        </row>
        <row r="52">
          <cell r="A52" t="str">
            <v>EST</v>
          </cell>
          <cell r="B52" t="str">
            <v>00</v>
          </cell>
          <cell r="C52" t="str">
            <v>3050</v>
          </cell>
          <cell r="D52" t="str">
            <v>00</v>
          </cell>
          <cell r="E52" t="str">
            <v>Chapa estriada y/o lagrimada con FORMAS CIRCULARES, 6 mm de espesor y resalte de 2 mm. Según normas de medición y abono.</v>
          </cell>
          <cell r="F52" t="str">
            <v>kg</v>
          </cell>
          <cell r="G52" t="str">
            <v>CIRCULAR checkered and/or embossed steel plates  6 mm thick with 2 mm raised tread,  as per Standards of Measurement and Payment.</v>
          </cell>
          <cell r="H52" t="str">
            <v>kg</v>
          </cell>
          <cell r="K52">
            <v>0</v>
          </cell>
          <cell r="N52">
            <v>0</v>
          </cell>
          <cell r="O52">
            <v>0</v>
          </cell>
        </row>
        <row r="53">
          <cell r="A53" t="str">
            <v>EST</v>
          </cell>
          <cell r="B53" t="str">
            <v>00</v>
          </cell>
          <cell r="C53" t="str">
            <v>3060</v>
          </cell>
          <cell r="D53" t="str">
            <v>00</v>
          </cell>
          <cell r="E53" t="str">
            <v>Peldaño de chapa estriada y/o lagrimada, 4 mm de espesor y resalte de 2 mm. Según normas de medición y abono.</v>
          </cell>
          <cell r="F53" t="str">
            <v>kg</v>
          </cell>
          <cell r="G53" t="str">
            <v>Step from checkered and/or embossed steel plate, 4 mm thick with 2 mm raised tread, as per Standards of Measurement and Payment.</v>
          </cell>
          <cell r="H53" t="str">
            <v>kg</v>
          </cell>
          <cell r="K53">
            <v>0</v>
          </cell>
          <cell r="N53">
            <v>0</v>
          </cell>
          <cell r="O53">
            <v>0</v>
          </cell>
        </row>
        <row r="54">
          <cell r="A54" t="str">
            <v>EST</v>
          </cell>
          <cell r="B54" t="str">
            <v>00</v>
          </cell>
          <cell r="C54" t="str">
            <v>3070</v>
          </cell>
          <cell r="D54" t="str">
            <v>00</v>
          </cell>
          <cell r="E54" t="str">
            <v>Peldaño de chapa estriada y/o lagrimada, 5 mm de espesor y resalte de 2 mm. Según normas de medición y abono.</v>
          </cell>
          <cell r="F54" t="str">
            <v>kg</v>
          </cell>
          <cell r="G54" t="str">
            <v>Step from checkered and/or embossed steel plate, 5 mm thick with 2 mm raised tread, as per Standards of Measurement and Payment.</v>
          </cell>
          <cell r="H54" t="str">
            <v>kg</v>
          </cell>
          <cell r="K54">
            <v>0</v>
          </cell>
          <cell r="N54">
            <v>0</v>
          </cell>
          <cell r="O54">
            <v>0</v>
          </cell>
        </row>
        <row r="55">
          <cell r="A55" t="str">
            <v>EST</v>
          </cell>
          <cell r="B55" t="str">
            <v>00</v>
          </cell>
          <cell r="C55" t="str">
            <v>3080</v>
          </cell>
          <cell r="D55" t="str">
            <v>00</v>
          </cell>
          <cell r="E55" t="str">
            <v>Peldaño de chapa estriada y/o lagrimada, 6 mm de espesor y resalte de 2 mm. Según normas de medición y abono.</v>
          </cell>
          <cell r="F55" t="str">
            <v>kg</v>
          </cell>
          <cell r="G55" t="str">
            <v>Step from checkered and/or embossed steel plate, 6 mm thick with 2 mm raised tread, as per Standards of Measurement and Payment.</v>
          </cell>
          <cell r="H55" t="str">
            <v>kg</v>
          </cell>
          <cell r="K55">
            <v>0</v>
          </cell>
          <cell r="N55">
            <v>0</v>
          </cell>
          <cell r="O55">
            <v>0</v>
          </cell>
        </row>
        <row r="56">
          <cell r="A56" t="str">
            <v>EST</v>
          </cell>
          <cell r="B56" t="str">
            <v>00</v>
          </cell>
          <cell r="C56" t="str">
            <v>4000</v>
          </cell>
          <cell r="D56" t="str">
            <v>00</v>
          </cell>
          <cell r="E56" t="str">
            <v>Perno de expansión tipo Hilti o similar, métrica M-10. Según normas de medición y abono.</v>
          </cell>
          <cell r="F56" t="str">
            <v>ud</v>
          </cell>
          <cell r="G56" t="str">
            <v>Expansion Anchor Bolt Hilti type or similar metric size M-10,  as per Standards of Measurement and Payment.</v>
          </cell>
          <cell r="H56" t="str">
            <v>ea</v>
          </cell>
          <cell r="K56">
            <v>0</v>
          </cell>
          <cell r="N56">
            <v>0</v>
          </cell>
          <cell r="O56">
            <v>0</v>
          </cell>
        </row>
        <row r="57">
          <cell r="A57" t="str">
            <v>EST</v>
          </cell>
          <cell r="B57" t="str">
            <v>00</v>
          </cell>
          <cell r="C57" t="str">
            <v>4010</v>
          </cell>
          <cell r="D57" t="str">
            <v>00</v>
          </cell>
          <cell r="E57" t="str">
            <v>Perno de expansión tipo Hilti o similar, métrica M-12. Según normas de medición y abono.</v>
          </cell>
          <cell r="F57" t="str">
            <v>ud</v>
          </cell>
          <cell r="G57" t="str">
            <v>Expansion Anchor Bolt Hilti type or similar metric size M-12,  as per Standards of Measurement and Payment.</v>
          </cell>
          <cell r="H57" t="str">
            <v>ea</v>
          </cell>
          <cell r="K57">
            <v>0</v>
          </cell>
          <cell r="N57">
            <v>0</v>
          </cell>
          <cell r="O57">
            <v>0</v>
          </cell>
        </row>
        <row r="58">
          <cell r="A58" t="str">
            <v>EST</v>
          </cell>
          <cell r="B58" t="str">
            <v>00</v>
          </cell>
          <cell r="C58" t="str">
            <v>4020</v>
          </cell>
          <cell r="D58" t="str">
            <v>00</v>
          </cell>
          <cell r="E58" t="str">
            <v>Perno de expansión tipo Hilti o similar, métrica M-16. Según normas de medición y abono.</v>
          </cell>
          <cell r="F58" t="str">
            <v>ud</v>
          </cell>
          <cell r="G58" t="str">
            <v>Expansion Anchor Bolt Hilti type or similar metric size M-16, as per Standards of Measurement and Payment.</v>
          </cell>
          <cell r="H58" t="str">
            <v>ea</v>
          </cell>
          <cell r="K58">
            <v>0</v>
          </cell>
          <cell r="N58">
            <v>0</v>
          </cell>
          <cell r="O58">
            <v>0</v>
          </cell>
        </row>
        <row r="59">
          <cell r="A59" t="str">
            <v>EST</v>
          </cell>
          <cell r="B59" t="str">
            <v>00</v>
          </cell>
          <cell r="C59" t="str">
            <v>4030</v>
          </cell>
          <cell r="D59" t="str">
            <v>00</v>
          </cell>
          <cell r="E59" t="str">
            <v>Perno de expansión tipo Hilti o similar, métrica M-20. Según normas de medición y abono.</v>
          </cell>
          <cell r="F59" t="str">
            <v>ud</v>
          </cell>
          <cell r="G59" t="str">
            <v>Expansion Anchor Bolt Hilti type or similar metric size M-20,  as per Standards of Measurement and Payment.</v>
          </cell>
          <cell r="H59" t="str">
            <v>ea</v>
          </cell>
          <cell r="K59">
            <v>0</v>
          </cell>
          <cell r="N59">
            <v>0</v>
          </cell>
          <cell r="O59">
            <v>0</v>
          </cell>
        </row>
        <row r="60">
          <cell r="A60" t="str">
            <v>EST</v>
          </cell>
          <cell r="B60" t="str">
            <v>00</v>
          </cell>
          <cell r="C60" t="str">
            <v>4040</v>
          </cell>
          <cell r="D60" t="str">
            <v>00</v>
          </cell>
          <cell r="E60" t="str">
            <v>Perno de expansión tipo Hilti o similar, métrica M-24. Según normas de medición y abono.</v>
          </cell>
          <cell r="F60" t="str">
            <v>ud</v>
          </cell>
          <cell r="G60" t="str">
            <v>Expansion Anchor Bolt Hilti type or similar metric size M-24,  as per Standards of Measurement and Payment.</v>
          </cell>
          <cell r="H60" t="str">
            <v>ea</v>
          </cell>
          <cell r="K60">
            <v>0</v>
          </cell>
          <cell r="N60">
            <v>0</v>
          </cell>
          <cell r="O60">
            <v>0</v>
          </cell>
        </row>
        <row r="61">
          <cell r="A61" t="str">
            <v>EST</v>
          </cell>
          <cell r="B61" t="str">
            <v>00</v>
          </cell>
          <cell r="C61" t="str">
            <v>4050</v>
          </cell>
          <cell r="D61" t="str">
            <v>00</v>
          </cell>
          <cell r="E61" t="str">
            <v>Perno químico tipo Hilti o similar, métrica M-10. Según normas de medición y abono.</v>
          </cell>
          <cell r="F61" t="str">
            <v>ud</v>
          </cell>
          <cell r="G61" t="str">
            <v>Chemical Anchor Bolt Hilti type or similar metric size M-10,  as per Standards of Measurement and Payment.</v>
          </cell>
          <cell r="H61" t="str">
            <v>ea</v>
          </cell>
          <cell r="K61">
            <v>0</v>
          </cell>
          <cell r="N61">
            <v>0</v>
          </cell>
          <cell r="O61">
            <v>0</v>
          </cell>
        </row>
        <row r="62">
          <cell r="A62" t="str">
            <v>EST</v>
          </cell>
          <cell r="B62" t="str">
            <v>00</v>
          </cell>
          <cell r="C62" t="str">
            <v>4060</v>
          </cell>
          <cell r="D62" t="str">
            <v>00</v>
          </cell>
          <cell r="E62" t="str">
            <v>Perno químico tipo Hilti o similar, métrica M-12. Según normas de medición y abono.</v>
          </cell>
          <cell r="F62" t="str">
            <v>ud</v>
          </cell>
          <cell r="G62" t="str">
            <v>Chemical Anchor Bolt Hilti type or similar metric size M-12,  as per Standards of Measurement and Payment.</v>
          </cell>
          <cell r="H62" t="str">
            <v>ea</v>
          </cell>
          <cell r="K62">
            <v>0</v>
          </cell>
          <cell r="N62">
            <v>0</v>
          </cell>
          <cell r="O62">
            <v>0</v>
          </cell>
        </row>
        <row r="63">
          <cell r="A63" t="str">
            <v>EST</v>
          </cell>
          <cell r="B63" t="str">
            <v>00</v>
          </cell>
          <cell r="C63" t="str">
            <v>4070</v>
          </cell>
          <cell r="D63" t="str">
            <v>00</v>
          </cell>
          <cell r="E63" t="str">
            <v>Perno químico tipo Hilti o similar, métrica M-16. Según normas de medición y abono.</v>
          </cell>
          <cell r="F63" t="str">
            <v>ud</v>
          </cell>
          <cell r="G63" t="str">
            <v>Chemical Anchor Bolt Hilti type or similar metric size M-16,  as per Standards of Measurement and Payment.</v>
          </cell>
          <cell r="H63" t="str">
            <v>ea</v>
          </cell>
          <cell r="K63">
            <v>0</v>
          </cell>
          <cell r="N63">
            <v>0</v>
          </cell>
          <cell r="O63">
            <v>0</v>
          </cell>
        </row>
        <row r="64">
          <cell r="A64" t="str">
            <v>EST</v>
          </cell>
          <cell r="B64" t="str">
            <v>00</v>
          </cell>
          <cell r="C64" t="str">
            <v>4080</v>
          </cell>
          <cell r="D64" t="str">
            <v>00</v>
          </cell>
          <cell r="E64" t="str">
            <v>Perno químico tipo Hilti o similar, métrica M-20. Según normas de medición y abono.</v>
          </cell>
          <cell r="F64" t="str">
            <v>ud</v>
          </cell>
          <cell r="G64" t="str">
            <v>Chemical Anchor Bolt Hilti type or similar metric size M-20  as per Standards of Measurement and Payment.</v>
          </cell>
          <cell r="H64" t="str">
            <v>ea</v>
          </cell>
          <cell r="K64">
            <v>0</v>
          </cell>
          <cell r="N64">
            <v>0</v>
          </cell>
          <cell r="O64">
            <v>0</v>
          </cell>
        </row>
        <row r="65">
          <cell r="A65" t="str">
            <v>EST</v>
          </cell>
          <cell r="B65" t="str">
            <v>00</v>
          </cell>
          <cell r="C65" t="str">
            <v>4090</v>
          </cell>
          <cell r="D65" t="str">
            <v>00</v>
          </cell>
          <cell r="E65" t="str">
            <v>Perno químico tipo Hilti o similar, métrica M-24 según normas de medición y abono.</v>
          </cell>
          <cell r="F65" t="str">
            <v>ud</v>
          </cell>
          <cell r="G65" t="str">
            <v>Chemical Anchor Bolt Hilti type or similar metric size M-24,  as per Standards of Measurement and Payment.</v>
          </cell>
          <cell r="H65" t="str">
            <v>ea</v>
          </cell>
          <cell r="K65">
            <v>0</v>
          </cell>
          <cell r="N65">
            <v>0</v>
          </cell>
          <cell r="O65">
            <v>0</v>
          </cell>
        </row>
        <row r="66">
          <cell r="A66" t="str">
            <v>EST</v>
          </cell>
          <cell r="B66" t="str">
            <v>00</v>
          </cell>
          <cell r="C66" t="str">
            <v>4100</v>
          </cell>
          <cell r="D66" t="str">
            <v>00</v>
          </cell>
          <cell r="E66" t="str">
            <v>Perno químico tipo Hilti o similar, métrica M-30. Según normas de medición y abono.</v>
          </cell>
          <cell r="F66" t="str">
            <v>ud</v>
          </cell>
          <cell r="G66" t="str">
            <v>Chemical Anchor Bolt Hilti type or similar metric size M-30,  as per Standards of Measurement and Payment.</v>
          </cell>
          <cell r="H66" t="str">
            <v>ea</v>
          </cell>
          <cell r="K66">
            <v>0</v>
          </cell>
          <cell r="N66">
            <v>0</v>
          </cell>
          <cell r="O66">
            <v>0</v>
          </cell>
        </row>
        <row r="68">
          <cell r="E68" t="str">
            <v>Subtotal estructura metálica.</v>
          </cell>
          <cell r="G68" t="str">
            <v>Subtotal Structural Metal.</v>
          </cell>
          <cell r="K68">
            <v>0</v>
          </cell>
          <cell r="O68">
            <v>0</v>
          </cell>
        </row>
        <row r="70">
          <cell r="A70" t="str">
            <v>EST</v>
          </cell>
          <cell r="B70" t="str">
            <v>01</v>
          </cell>
          <cell r="E70" t="str">
            <v>CERRAMIENTOS</v>
          </cell>
          <cell r="G70" t="str">
            <v>ENCLOSURES</v>
          </cell>
        </row>
        <row r="72">
          <cell r="A72" t="str">
            <v>EST</v>
          </cell>
          <cell r="B72" t="str">
            <v>01</v>
          </cell>
          <cell r="C72" t="str">
            <v>0000</v>
          </cell>
          <cell r="D72" t="str">
            <v>00</v>
          </cell>
          <cell r="E72" t="str">
            <v>Cubierta sandwich formada por chapas galvanizadas y prelacadas de 0,7 mm de espesor , 50 mm de aislamiento de lana mineral (100 kg/m3) y barrera de vapor. Según normas de medición y abono.</v>
          </cell>
          <cell r="F72" t="str">
            <v>m2</v>
          </cell>
          <cell r="G72" t="str">
            <v>Sandwich Roof Panel  formed from prelacquered galvanized steel plates 0.7mm thick with 50mm mineral wool insulation (100 kg/m3) and vapor barrier, as per Standards of Measurement and Payment.</v>
          </cell>
          <cell r="H72" t="str">
            <v>m2</v>
          </cell>
          <cell r="K72">
            <v>0</v>
          </cell>
          <cell r="N72">
            <v>0</v>
          </cell>
          <cell r="O72">
            <v>0</v>
          </cell>
        </row>
        <row r="73">
          <cell r="A73" t="str">
            <v>EST</v>
          </cell>
          <cell r="B73" t="str">
            <v>01</v>
          </cell>
          <cell r="C73" t="str">
            <v>0010</v>
          </cell>
          <cell r="D73" t="str">
            <v>00</v>
          </cell>
          <cell r="E73" t="str">
            <v>Cubierta sandwich formada por chapas galvanizadas y prelacadas de 0,7 mm de espesor , 60 mm de aislamiento de lana mineral (100 kg/m3) y barrera de vapor. Según normas de medición y abono.</v>
          </cell>
          <cell r="F73" t="str">
            <v>m2</v>
          </cell>
          <cell r="G73" t="str">
            <v>Sandwich Roof Panel  formed from prelacquered galvanized steel plates 0.7mm thick with 60mm mineral wool insulation (100 kg/m3) and vapor barrier, as per Standards of Measurement and Payment.</v>
          </cell>
          <cell r="H73" t="str">
            <v>m2</v>
          </cell>
          <cell r="K73">
            <v>0</v>
          </cell>
          <cell r="N73">
            <v>0</v>
          </cell>
          <cell r="O73">
            <v>0</v>
          </cell>
        </row>
        <row r="74">
          <cell r="A74" t="str">
            <v>EST</v>
          </cell>
          <cell r="B74" t="str">
            <v>01</v>
          </cell>
          <cell r="C74" t="str">
            <v>0020</v>
          </cell>
          <cell r="D74" t="str">
            <v>00</v>
          </cell>
          <cell r="E74" t="str">
            <v>Cubierta sandwich formada por chapas galvanizadas y prelacadas de 0,7 mm de espesor , 80 mm de aislamiento de lana mineral (100 kg/m3) y barrera de vapor. Según normas de medición y abono.</v>
          </cell>
          <cell r="F74" t="str">
            <v>m2</v>
          </cell>
          <cell r="G74" t="str">
            <v>Sandwich Roof Panel  formed from prelacquered galvanized steel plates 0.7mm thick with 80mm mineral wool insulation (100 kg/m3) and vapor barrier, as per Standards of Measurement and Payment.</v>
          </cell>
          <cell r="H74" t="str">
            <v>m2</v>
          </cell>
          <cell r="K74">
            <v>0</v>
          </cell>
          <cell r="N74">
            <v>0</v>
          </cell>
          <cell r="O74">
            <v>0</v>
          </cell>
        </row>
        <row r="75">
          <cell r="A75" t="str">
            <v>EST</v>
          </cell>
          <cell r="B75" t="str">
            <v>01</v>
          </cell>
          <cell r="C75" t="str">
            <v>0030</v>
          </cell>
          <cell r="D75" t="str">
            <v>00</v>
          </cell>
          <cell r="E75" t="str">
            <v>Cubierta sandwich formada por chapas galvanizadas y prelacadas de 0,7 mm de espesor , 100 mm de aislamiento de lana mineral (100 kg/m3) y barrera de vapor. Según normas de medición y abono.</v>
          </cell>
          <cell r="F75" t="str">
            <v>m2</v>
          </cell>
          <cell r="G75" t="str">
            <v>Sandwich Roof Panel  formed from prelacquered galvanized steel plates 0.7mm thick with 100 mm mineral wool insulation (100 kg/m3) and vapor barrier, as per Standards of Measurement and Payment.</v>
          </cell>
          <cell r="H75" t="str">
            <v>m2</v>
          </cell>
          <cell r="K75">
            <v>0</v>
          </cell>
          <cell r="N75">
            <v>0</v>
          </cell>
          <cell r="O75">
            <v>0</v>
          </cell>
        </row>
        <row r="76">
          <cell r="A76" t="str">
            <v>EST</v>
          </cell>
          <cell r="B76" t="str">
            <v>01</v>
          </cell>
          <cell r="C76" t="str">
            <v>0040</v>
          </cell>
          <cell r="D76" t="str">
            <v>00</v>
          </cell>
          <cell r="E76" t="str">
            <v>Cubierta sandwich formada por chapas galvanizadas y prelacadas de 0,7 mm de espesor , 50 mm de aislamiento de poliuretano (40 kg/m3) y barrera de vapor. Según normas de medición y abono.</v>
          </cell>
          <cell r="F76" t="str">
            <v>m2</v>
          </cell>
          <cell r="G76" t="str">
            <v>Sandwich Roof Panel  formed from prelacquered galvanized steel plates 0.7mm thick with 50mm polyurethane insulation (40 kg/m3) and vapor barrier, as per Standards of Measurement and Payment.</v>
          </cell>
          <cell r="H76" t="str">
            <v>m2</v>
          </cell>
          <cell r="K76">
            <v>0</v>
          </cell>
          <cell r="N76">
            <v>0</v>
          </cell>
          <cell r="O76">
            <v>0</v>
          </cell>
        </row>
        <row r="77">
          <cell r="A77" t="str">
            <v>EST</v>
          </cell>
          <cell r="B77" t="str">
            <v>01</v>
          </cell>
          <cell r="C77" t="str">
            <v>0050</v>
          </cell>
          <cell r="D77" t="str">
            <v>00</v>
          </cell>
          <cell r="E77" t="str">
            <v>Cubierta sandwich formada por chapas galvanizadas y prelacadas de 0,7 mm de espesor , 60 mm de aislamiento de poliuretano (40 kg/m3) y barrera de vapor. Según normas de medición y abono.</v>
          </cell>
          <cell r="F77" t="str">
            <v>m2</v>
          </cell>
          <cell r="G77" t="str">
            <v>Sandwich Roof Panel  formed from prelacquered galvanized steel plates 0.7mm thick with 60mm polyurethane insulation (40 kg/m3) and vapor barrier, as per Standards of Measurement and Payment.</v>
          </cell>
          <cell r="H77" t="str">
            <v>m2</v>
          </cell>
          <cell r="K77">
            <v>0</v>
          </cell>
          <cell r="N77">
            <v>0</v>
          </cell>
          <cell r="O77">
            <v>0</v>
          </cell>
        </row>
        <row r="78">
          <cell r="A78" t="str">
            <v>EST</v>
          </cell>
          <cell r="B78" t="str">
            <v>01</v>
          </cell>
          <cell r="C78" t="str">
            <v>0060</v>
          </cell>
          <cell r="D78" t="str">
            <v>00</v>
          </cell>
          <cell r="E78" t="str">
            <v>Cubierta sandwich formada por chapas galvanizadas y prelacadas de 0,7 mm de espesor , 80 mm de aislamiento de poliuretano (40 kg/m3) y barrera de vapor. Según normas de medición y abono.</v>
          </cell>
          <cell r="F78" t="str">
            <v>m2</v>
          </cell>
          <cell r="G78" t="str">
            <v>Sandwich Roof Panel  formed from prelacquered galvanized steel plates 0.7mm thick with 80mm polyurethane insulation (40 kg/m3) and vapor barrier, as per Standards of Measurement and Payment.</v>
          </cell>
          <cell r="H78" t="str">
            <v>m2</v>
          </cell>
          <cell r="K78">
            <v>0</v>
          </cell>
          <cell r="N78">
            <v>0</v>
          </cell>
          <cell r="O78">
            <v>0</v>
          </cell>
        </row>
        <row r="79">
          <cell r="A79" t="str">
            <v>EST</v>
          </cell>
          <cell r="B79" t="str">
            <v>01</v>
          </cell>
          <cell r="C79" t="str">
            <v>1000</v>
          </cell>
          <cell r="D79" t="str">
            <v>00</v>
          </cell>
          <cell r="E79" t="str">
            <v>Cubierta simple formada por chapa galvanizada y prelacada de 0,6 mm de espesor. Según normas de medición y abono.</v>
          </cell>
          <cell r="F79" t="str">
            <v>m2</v>
          </cell>
          <cell r="G79" t="str">
            <v>Simple Roof Panel formed from prelacquered galvanized steel 0.6 mm  thick, as per Standards of Measurement and Payment.</v>
          </cell>
          <cell r="H79" t="str">
            <v>m2</v>
          </cell>
          <cell r="K79">
            <v>0</v>
          </cell>
          <cell r="N79">
            <v>0</v>
          </cell>
          <cell r="O79">
            <v>0</v>
          </cell>
        </row>
        <row r="80">
          <cell r="A80" t="str">
            <v>EST</v>
          </cell>
          <cell r="B80" t="str">
            <v>01</v>
          </cell>
          <cell r="C80" t="str">
            <v>1010</v>
          </cell>
          <cell r="D80" t="str">
            <v>00</v>
          </cell>
          <cell r="E80" t="str">
            <v>Cubierta simple formada por chapa galvanizada y prelacada de 0,7 mm de espesor. Según normas de medición y abono.</v>
          </cell>
          <cell r="F80" t="str">
            <v>m2</v>
          </cell>
          <cell r="G80" t="str">
            <v>Simple Roof Panel formed from prelacquered galvanized steel 0.7 mm  thick, as per Standards of Measurement and Payment.</v>
          </cell>
          <cell r="H80" t="str">
            <v>m2</v>
          </cell>
          <cell r="K80">
            <v>0</v>
          </cell>
          <cell r="N80">
            <v>0</v>
          </cell>
          <cell r="O80">
            <v>0</v>
          </cell>
        </row>
        <row r="81">
          <cell r="A81" t="str">
            <v>EST</v>
          </cell>
          <cell r="B81" t="str">
            <v>01</v>
          </cell>
          <cell r="C81" t="str">
            <v>1020</v>
          </cell>
          <cell r="D81" t="str">
            <v>00</v>
          </cell>
          <cell r="E81" t="str">
            <v>Cubierta simple formada por chapa galvanizada y prelacada de 0,8 mm de espesor. Según normas de medición y abono.</v>
          </cell>
          <cell r="F81" t="str">
            <v>m2</v>
          </cell>
          <cell r="G81" t="str">
            <v>Simple Roof Panel formed from prelacquered galvanized steel 0.8 mm  thick, as per Standards of Measurement and Payment.</v>
          </cell>
          <cell r="H81" t="str">
            <v>m2</v>
          </cell>
          <cell r="K81">
            <v>0</v>
          </cell>
          <cell r="N81">
            <v>0</v>
          </cell>
          <cell r="O81">
            <v>0</v>
          </cell>
        </row>
        <row r="82">
          <cell r="A82" t="str">
            <v>EST</v>
          </cell>
          <cell r="B82" t="str">
            <v>01</v>
          </cell>
          <cell r="C82" t="str">
            <v>1030</v>
          </cell>
          <cell r="D82" t="str">
            <v>00</v>
          </cell>
          <cell r="E82" t="str">
            <v>Cubierta simple formada por chapa galvanizada y prelacada de 0,9 mm de espesor. Según normas de medición y abono.</v>
          </cell>
          <cell r="F82" t="str">
            <v>m2</v>
          </cell>
          <cell r="G82" t="str">
            <v>Simple Roof Panel formed from prelacquered galvanized steel 0.9 mm  thick, as per Standards of Measurement and Payment.</v>
          </cell>
          <cell r="H82" t="str">
            <v>m2</v>
          </cell>
          <cell r="K82">
            <v>0</v>
          </cell>
          <cell r="N82">
            <v>0</v>
          </cell>
          <cell r="O82">
            <v>0</v>
          </cell>
        </row>
        <row r="83">
          <cell r="A83" t="str">
            <v>EST</v>
          </cell>
          <cell r="B83" t="str">
            <v>01</v>
          </cell>
          <cell r="C83" t="str">
            <v>1040</v>
          </cell>
          <cell r="D83" t="str">
            <v>00</v>
          </cell>
          <cell r="E83" t="str">
            <v>Cubierta simple translúcida de policarbonato de 0,9 mm de espesor. Según normas de medición y abono.</v>
          </cell>
          <cell r="F83" t="str">
            <v>m2</v>
          </cell>
          <cell r="G83" t="str">
            <v>Simple Translucent Roof Panel  made from Polycarbonates 0.9 mm thick, as per Standards of Measurement and Payment.</v>
          </cell>
          <cell r="H83" t="str">
            <v>m2</v>
          </cell>
          <cell r="K83">
            <v>0</v>
          </cell>
          <cell r="N83">
            <v>0</v>
          </cell>
          <cell r="O83">
            <v>0</v>
          </cell>
        </row>
        <row r="84">
          <cell r="A84" t="str">
            <v>EST</v>
          </cell>
          <cell r="B84" t="str">
            <v>01</v>
          </cell>
          <cell r="C84" t="str">
            <v>1050</v>
          </cell>
          <cell r="D84" t="str">
            <v>00</v>
          </cell>
          <cell r="E84" t="str">
            <v>Cubierta simple translúcida de policarbonato de 1,2 mm de espesor. Según normas de medición y abono.</v>
          </cell>
          <cell r="F84" t="str">
            <v>m2</v>
          </cell>
          <cell r="G84" t="str">
            <v>Simple Translucent Roof Panel  made from Polycarbonates 1.2 mm thick, as per Standards of Measurement and Payment.</v>
          </cell>
          <cell r="H84" t="str">
            <v>m2</v>
          </cell>
          <cell r="K84">
            <v>0</v>
          </cell>
          <cell r="N84">
            <v>0</v>
          </cell>
          <cell r="O84">
            <v>0</v>
          </cell>
        </row>
        <row r="85">
          <cell r="A85" t="str">
            <v>EST</v>
          </cell>
          <cell r="B85" t="str">
            <v>01</v>
          </cell>
          <cell r="C85" t="str">
            <v>1060</v>
          </cell>
          <cell r="D85" t="str">
            <v>00</v>
          </cell>
          <cell r="E85" t="str">
            <v>Cubierta simple translúcida de poliéster reforzado con fibra de vidrio de 0,9 mm de espesor. Según normas de medición y abono.</v>
          </cell>
          <cell r="F85" t="str">
            <v>m2</v>
          </cell>
          <cell r="G85" t="str">
            <v>Simple Translucent Roof Panel  made from glass fiber reinforced polyester 0.9 mm thick, as per Standards of Measurement and Payment.</v>
          </cell>
          <cell r="H85" t="str">
            <v>m2</v>
          </cell>
          <cell r="K85">
            <v>0</v>
          </cell>
          <cell r="N85">
            <v>0</v>
          </cell>
          <cell r="O85">
            <v>0</v>
          </cell>
        </row>
        <row r="86">
          <cell r="A86" t="str">
            <v>EST</v>
          </cell>
          <cell r="B86" t="str">
            <v>01</v>
          </cell>
          <cell r="C86" t="str">
            <v>1070</v>
          </cell>
          <cell r="D86" t="str">
            <v>00</v>
          </cell>
          <cell r="E86" t="str">
            <v>Cubierta simple translúcida de poliéster reforzado con fibra de vidrio de 1,2 mm de espesor. Según normas de medición y abono.</v>
          </cell>
          <cell r="F86" t="str">
            <v>m2</v>
          </cell>
          <cell r="G86" t="str">
            <v>Simple Translucent Roof Panel  made from glass fiber reinforced polyester 1.2 mm thick, as per Standards of Measurement and Payment.</v>
          </cell>
          <cell r="H86" t="str">
            <v>m2</v>
          </cell>
          <cell r="K86">
            <v>0</v>
          </cell>
          <cell r="N86">
            <v>0</v>
          </cell>
          <cell r="O86">
            <v>0</v>
          </cell>
        </row>
        <row r="87">
          <cell r="A87" t="str">
            <v>EST</v>
          </cell>
          <cell r="B87" t="str">
            <v>01</v>
          </cell>
          <cell r="C87" t="str">
            <v>2000</v>
          </cell>
          <cell r="D87" t="str">
            <v>00</v>
          </cell>
          <cell r="E87" t="str">
            <v>Fachada sandwich formada por chapas galvanizadas y prelacadas de 0,7 mm de espesor, 50 mm de aislamiento de lana mineral (100 kg/m3) y barrera de vapor. Según normas de medición y abono.</v>
          </cell>
          <cell r="F87" t="str">
            <v>m2</v>
          </cell>
          <cell r="G87" t="str">
            <v>Sandwich Wall Cladding  formed from prelacquered galvanized steel plates 0.7mm thick with 50mm mineral wool insulation (100 kg/m3) and vapor barrier, as per Standards of Measurement and Payment.</v>
          </cell>
          <cell r="H87" t="str">
            <v>m2</v>
          </cell>
          <cell r="K87">
            <v>0</v>
          </cell>
          <cell r="N87">
            <v>0</v>
          </cell>
          <cell r="O87">
            <v>0</v>
          </cell>
        </row>
        <row r="88">
          <cell r="A88" t="str">
            <v>EST</v>
          </cell>
          <cell r="B88" t="str">
            <v>01</v>
          </cell>
          <cell r="C88" t="str">
            <v>2010</v>
          </cell>
          <cell r="D88" t="str">
            <v>00</v>
          </cell>
          <cell r="E88" t="str">
            <v>Fachada sandwich formada por chapas galvanizadas y prelacadas de 0,7 mm de espesor, 60 mm de aislamiento de lana mineral (100 kg/m3) y barrera de vapor. Según normas de medición y abono.</v>
          </cell>
          <cell r="F88" t="str">
            <v>m2</v>
          </cell>
          <cell r="G88" t="str">
            <v>Sandwich Wall Cladding  formed from prelacquered galvanized steel plates 0.7mm thick with 60mm mineral wool insulation (100 kg/m3) and vapor barrier, as per Standards of Measurement and Payment.</v>
          </cell>
          <cell r="H88" t="str">
            <v>m2</v>
          </cell>
          <cell r="K88">
            <v>0</v>
          </cell>
          <cell r="N88">
            <v>0</v>
          </cell>
          <cell r="O88">
            <v>0</v>
          </cell>
        </row>
        <row r="89">
          <cell r="A89" t="str">
            <v>EST</v>
          </cell>
          <cell r="B89" t="str">
            <v>01</v>
          </cell>
          <cell r="C89" t="str">
            <v>2020</v>
          </cell>
          <cell r="D89" t="str">
            <v>00</v>
          </cell>
          <cell r="E89" t="str">
            <v>Fachada sandwich formada por chapas galvanizadas y prelacadas de 0,7 mm de espesor, 80 mm de aislamiento de lana mineral (100 kg/m3) y barrera de vapor. Según normas de medición y abono.</v>
          </cell>
          <cell r="F89" t="str">
            <v>m2</v>
          </cell>
          <cell r="G89" t="str">
            <v>Sandwich Wall Cladding  formed from prelacquered galvanized steel plates 0.7mm thick with 80mm mineral wool insulation (100 kg/m3) and vapor barrier, as per Standards of Measurement and Payment.</v>
          </cell>
          <cell r="H89" t="str">
            <v>m2</v>
          </cell>
          <cell r="K89">
            <v>0</v>
          </cell>
          <cell r="N89">
            <v>0</v>
          </cell>
          <cell r="O89">
            <v>0</v>
          </cell>
        </row>
        <row r="90">
          <cell r="A90" t="str">
            <v>EST</v>
          </cell>
          <cell r="B90" t="str">
            <v>01</v>
          </cell>
          <cell r="C90" t="str">
            <v>2030</v>
          </cell>
          <cell r="D90" t="str">
            <v>00</v>
          </cell>
          <cell r="E90" t="str">
            <v>Fachada sandwich formada por chapas galvanizadas y prelacadas de 0,7 mm de espesor, 100 mm de aislamiento de lana mineral (100 kg/m3) y barrera de vapor. Según normas de medición y abono.</v>
          </cell>
          <cell r="F90" t="str">
            <v>m2</v>
          </cell>
          <cell r="G90" t="str">
            <v>Sandwich Wall Cladding  formed from prelacquered galvanized steel plates 0.7mm thick with 100 mm mineral wool insulation (100 kg/m3) and vapor barrier, as per Standards of Measurement and Payment.</v>
          </cell>
          <cell r="H90" t="str">
            <v>m2</v>
          </cell>
          <cell r="K90">
            <v>0</v>
          </cell>
          <cell r="N90">
            <v>0</v>
          </cell>
          <cell r="O90">
            <v>0</v>
          </cell>
        </row>
        <row r="91">
          <cell r="A91" t="str">
            <v>EST</v>
          </cell>
          <cell r="B91" t="str">
            <v>01</v>
          </cell>
          <cell r="C91" t="str">
            <v>2040</v>
          </cell>
          <cell r="D91" t="str">
            <v>00</v>
          </cell>
          <cell r="E91" t="str">
            <v>Fachada sandwich formada por chapas galvanizadas y prelacadas de 0,7 mm de espesor, 50 mm de aislamiento de poliuretano (40 kg/m3) y barrera de vapor. Según normas de medición y abono.</v>
          </cell>
          <cell r="F91" t="str">
            <v>m2</v>
          </cell>
          <cell r="G91" t="str">
            <v>Sandwich Wall Cladding  formed from prelacquered galvanized steel plates 0.7mm thick with 50mm polyurethane insulation (40 kg/m3) and  vapor barrier, as per Standards of Measurement and Payment.</v>
          </cell>
          <cell r="H91" t="str">
            <v>m2</v>
          </cell>
          <cell r="K91">
            <v>0</v>
          </cell>
          <cell r="N91">
            <v>0</v>
          </cell>
          <cell r="O91">
            <v>0</v>
          </cell>
        </row>
        <row r="92">
          <cell r="A92" t="str">
            <v>EST</v>
          </cell>
          <cell r="B92" t="str">
            <v>01</v>
          </cell>
          <cell r="C92" t="str">
            <v>2050</v>
          </cell>
          <cell r="D92" t="str">
            <v>00</v>
          </cell>
          <cell r="E92" t="str">
            <v>Fachada sandwich formada por chapas galvanizadas y prelacadas de 0,7 mm de espesor, 60 mm de aislamiento de poliuretano (40 kg/m3) y barrera de vapor. Según normas de medición y abono.</v>
          </cell>
          <cell r="F92" t="str">
            <v>m2</v>
          </cell>
          <cell r="G92" t="str">
            <v>Sandwich Wall Cladding  formed from prelacquered galvanized steel plates 0.7mm thick with 60mm polyurethane insulation (40 kg/m3) and  vapor barrier, as per Standards of Measurement and Payment.</v>
          </cell>
          <cell r="H92" t="str">
            <v>m2</v>
          </cell>
          <cell r="K92">
            <v>0</v>
          </cell>
          <cell r="N92">
            <v>0</v>
          </cell>
          <cell r="O92">
            <v>0</v>
          </cell>
        </row>
        <row r="93">
          <cell r="A93" t="str">
            <v>EST</v>
          </cell>
          <cell r="B93" t="str">
            <v>01</v>
          </cell>
          <cell r="C93" t="str">
            <v>2060</v>
          </cell>
          <cell r="D93" t="str">
            <v>00</v>
          </cell>
          <cell r="E93" t="str">
            <v>Fachada sandwich formada por chapas galvanizadas y prelacadas de 0,7 mm de espesor, 80 mm de aislamiento de poliuretano (40 kg/m3) y barrera de vapor. Según normas de medición y abono.</v>
          </cell>
          <cell r="F93" t="str">
            <v>m2</v>
          </cell>
          <cell r="G93" t="str">
            <v>Sandwich Wall Cladding  formed from prelacquered galvanized steel plates 0.7mm thick with 80mm polyurethane insulation (40 kg/m3) and vapor barrier, as per Standards of Measurement and Payment.</v>
          </cell>
          <cell r="H93" t="str">
            <v>m2</v>
          </cell>
          <cell r="K93">
            <v>0</v>
          </cell>
          <cell r="N93">
            <v>0</v>
          </cell>
          <cell r="O93">
            <v>0</v>
          </cell>
        </row>
        <row r="94">
          <cell r="A94" t="str">
            <v>EST</v>
          </cell>
          <cell r="B94" t="str">
            <v>01</v>
          </cell>
          <cell r="C94" t="str">
            <v>3000</v>
          </cell>
          <cell r="D94" t="str">
            <v>00</v>
          </cell>
          <cell r="E94" t="str">
            <v>Fachada simple formada por chapa galvanizada y prelacada de 0,6 mm de espesor. Según normas de medición y abono.</v>
          </cell>
          <cell r="F94" t="str">
            <v>m2</v>
          </cell>
          <cell r="G94" t="str">
            <v>Simple Wall Cladding formed from prelacquered galvanized steel 0.6 mm  thick, as per Standards of Measurement and Payment.</v>
          </cell>
          <cell r="H94" t="str">
            <v>m2</v>
          </cell>
          <cell r="K94">
            <v>0</v>
          </cell>
          <cell r="N94">
            <v>0</v>
          </cell>
          <cell r="O94">
            <v>0</v>
          </cell>
        </row>
        <row r="95">
          <cell r="A95" t="str">
            <v>EST</v>
          </cell>
          <cell r="B95" t="str">
            <v>01</v>
          </cell>
          <cell r="C95" t="str">
            <v>3010</v>
          </cell>
          <cell r="D95" t="str">
            <v>00</v>
          </cell>
          <cell r="E95" t="str">
            <v>Fachada simple formada por chapa galvanizada y prelacada de 0,7 mm de espesor. Según normas de medición y abono.</v>
          </cell>
          <cell r="F95" t="str">
            <v>m2</v>
          </cell>
          <cell r="G95" t="str">
            <v>Simple Wall Cladding formed from prelacquered galvanized steel 0.7 mm  thick, as per Standards of Measurement and Payment.</v>
          </cell>
          <cell r="H95" t="str">
            <v>m2</v>
          </cell>
          <cell r="K95">
            <v>0</v>
          </cell>
          <cell r="N95">
            <v>0</v>
          </cell>
          <cell r="O95">
            <v>0</v>
          </cell>
        </row>
        <row r="96">
          <cell r="A96" t="str">
            <v>EST</v>
          </cell>
          <cell r="B96" t="str">
            <v>01</v>
          </cell>
          <cell r="C96" t="str">
            <v>3020</v>
          </cell>
          <cell r="D96" t="str">
            <v>00</v>
          </cell>
          <cell r="E96" t="str">
            <v>Fachada simple formada por chapa galvanizada y prelacada de 0,8 mm de espesor. Según normas de medición y abono.</v>
          </cell>
          <cell r="F96" t="str">
            <v>m2</v>
          </cell>
          <cell r="G96" t="str">
            <v>Simple Wall Cladding formed from prelacquered galvanized steel 0.8 mm  thick, as per Standards of Measurement and Payment.</v>
          </cell>
          <cell r="H96" t="str">
            <v>m2</v>
          </cell>
          <cell r="K96">
            <v>0</v>
          </cell>
          <cell r="N96">
            <v>0</v>
          </cell>
          <cell r="O96">
            <v>0</v>
          </cell>
        </row>
        <row r="97">
          <cell r="A97" t="str">
            <v>EST</v>
          </cell>
          <cell r="B97" t="str">
            <v>01</v>
          </cell>
          <cell r="C97" t="str">
            <v>3030</v>
          </cell>
          <cell r="D97" t="str">
            <v>00</v>
          </cell>
          <cell r="E97" t="str">
            <v>Fachada simple formada por chapa galvanizada y prelacada de 0,9 mm de espesor. Según normas de medición y abono.</v>
          </cell>
          <cell r="F97" t="str">
            <v>m2</v>
          </cell>
          <cell r="G97" t="str">
            <v>Simple Wall Cladding formed from prelacquered galvanized steel 0.9 mm  thick, as per Standards of Measurement and Payment.</v>
          </cell>
          <cell r="H97" t="str">
            <v>m2</v>
          </cell>
          <cell r="K97">
            <v>0</v>
          </cell>
          <cell r="N97">
            <v>0</v>
          </cell>
          <cell r="O97">
            <v>0</v>
          </cell>
        </row>
        <row r="98">
          <cell r="A98" t="str">
            <v>EST</v>
          </cell>
          <cell r="B98" t="str">
            <v>01</v>
          </cell>
          <cell r="C98" t="str">
            <v>3040</v>
          </cell>
          <cell r="D98" t="str">
            <v>00</v>
          </cell>
          <cell r="E98" t="str">
            <v>Fachada simple translúcida de policarbonato de 0,9 mm de espesor. Según normas de medición y abono.</v>
          </cell>
          <cell r="F98" t="str">
            <v>m2</v>
          </cell>
          <cell r="G98" t="str">
            <v>Simple Translucent Wall Cladding  made from Polycarbonates 0.9 mm thick, as per Standards of Measurement and Payment.</v>
          </cell>
          <cell r="H98" t="str">
            <v>m2</v>
          </cell>
          <cell r="K98">
            <v>0</v>
          </cell>
          <cell r="N98">
            <v>0</v>
          </cell>
          <cell r="O98">
            <v>0</v>
          </cell>
        </row>
        <row r="99">
          <cell r="A99" t="str">
            <v>EST</v>
          </cell>
          <cell r="B99" t="str">
            <v>01</v>
          </cell>
          <cell r="C99" t="str">
            <v>3050</v>
          </cell>
          <cell r="D99" t="str">
            <v>00</v>
          </cell>
          <cell r="E99" t="str">
            <v>Fachada simple translúcida de policarbonato de 1,2 mm de espesor. Según normas de medición y abono.</v>
          </cell>
          <cell r="F99" t="str">
            <v>m2</v>
          </cell>
          <cell r="G99" t="str">
            <v>Simple Translucent Wall Cladding  made from Polycarbonates 1.2 mm thick, as per Standards of Measurement and Payment.</v>
          </cell>
          <cell r="H99" t="str">
            <v>m2</v>
          </cell>
          <cell r="K99">
            <v>0</v>
          </cell>
          <cell r="N99">
            <v>0</v>
          </cell>
          <cell r="O99">
            <v>0</v>
          </cell>
        </row>
        <row r="100">
          <cell r="A100" t="str">
            <v>EST</v>
          </cell>
          <cell r="B100" t="str">
            <v>01</v>
          </cell>
          <cell r="C100" t="str">
            <v>3060</v>
          </cell>
          <cell r="D100" t="str">
            <v>00</v>
          </cell>
          <cell r="E100" t="str">
            <v>Fachada simple translúcida de poliéster reforzado con fibra de vidrio de 0,9 mm de espesor. Según normas de medición y abono.</v>
          </cell>
          <cell r="F100" t="str">
            <v>m2</v>
          </cell>
          <cell r="G100" t="str">
            <v>Simple Translucent Wall Cladding  made from glass fiber reinforced polyester 0.9 mm thick, as per Standards of Measurement and Payment.</v>
          </cell>
          <cell r="H100" t="str">
            <v>m2</v>
          </cell>
          <cell r="K100">
            <v>0</v>
          </cell>
          <cell r="N100">
            <v>0</v>
          </cell>
          <cell r="O100">
            <v>0</v>
          </cell>
        </row>
        <row r="101">
          <cell r="A101" t="str">
            <v>EST</v>
          </cell>
          <cell r="B101" t="str">
            <v>01</v>
          </cell>
          <cell r="C101" t="str">
            <v>3070</v>
          </cell>
          <cell r="D101" t="str">
            <v>00</v>
          </cell>
          <cell r="E101" t="str">
            <v>Fachada simple translúcida de poliéster reforzado con fibra de vidrio de 1,2 mm de espesor. Según normas de medición y abono.</v>
          </cell>
          <cell r="F101" t="str">
            <v>m2</v>
          </cell>
          <cell r="G101" t="str">
            <v>Simple Translucent Wall Cladding  made from glass fiber reinforced polyester 1.2 mm thick, as per Standards of Measurement and Payment.</v>
          </cell>
          <cell r="H101" t="str">
            <v>m2</v>
          </cell>
          <cell r="K101">
            <v>0</v>
          </cell>
          <cell r="N101">
            <v>0</v>
          </cell>
          <cell r="O101">
            <v>0</v>
          </cell>
        </row>
        <row r="102">
          <cell r="A102" t="str">
            <v>EST</v>
          </cell>
          <cell r="B102" t="str">
            <v>01</v>
          </cell>
          <cell r="C102" t="str">
            <v>4000</v>
          </cell>
          <cell r="D102" t="str">
            <v>00</v>
          </cell>
          <cell r="E102" t="str">
            <v>Canalón exterior de chapa simple prelacada de 0,7-1 mm de espesor, desarrollo hasta 500 mm. Según normas de medición y abono.</v>
          </cell>
          <cell r="F102" t="str">
            <v>ml</v>
          </cell>
          <cell r="G102" t="str">
            <v>Exterior Gutter made from prelacquered sheet metal 0.7-1 mm thick, length up to 500 mm , as per Standards of Measurement and Payment.</v>
          </cell>
          <cell r="H102" t="str">
            <v>lm</v>
          </cell>
          <cell r="K102">
            <v>0</v>
          </cell>
          <cell r="N102">
            <v>0</v>
          </cell>
          <cell r="O102">
            <v>0</v>
          </cell>
        </row>
        <row r="103">
          <cell r="A103" t="str">
            <v>EST</v>
          </cell>
          <cell r="B103" t="str">
            <v>01</v>
          </cell>
          <cell r="C103" t="str">
            <v>4010</v>
          </cell>
          <cell r="D103" t="str">
            <v>00</v>
          </cell>
          <cell r="E103" t="str">
            <v>Canalón exterior de chapa simple prelacada de 0,7-1 mm de espesor, desarrollo desde 501 hasta 700 mm. Según normas de medición y abono.</v>
          </cell>
          <cell r="F103" t="str">
            <v>ml</v>
          </cell>
          <cell r="G103" t="str">
            <v>Exterior Gutter made from prelacquered sheet metal 0.7-1 mm thick, lengths from 501 to 700 mm, as per Standards of Measurement and Payment.</v>
          </cell>
          <cell r="H103" t="str">
            <v>lm</v>
          </cell>
          <cell r="K103">
            <v>0</v>
          </cell>
          <cell r="N103">
            <v>0</v>
          </cell>
          <cell r="O103">
            <v>0</v>
          </cell>
        </row>
        <row r="104">
          <cell r="A104" t="str">
            <v>EST</v>
          </cell>
          <cell r="B104" t="str">
            <v>01</v>
          </cell>
          <cell r="C104" t="str">
            <v>4020</v>
          </cell>
          <cell r="D104" t="str">
            <v>00</v>
          </cell>
          <cell r="E104" t="str">
            <v>Canalón exterior de chapa simple prelacada de 0,7-1 mm de espesor, desarrollo desde 701 hasta 900 mm. Según normas de medición y abono.</v>
          </cell>
          <cell r="F104" t="str">
            <v>ml</v>
          </cell>
          <cell r="G104" t="str">
            <v>Exterior Gutter made from prelacquered sheet metal 0.7-1 mm thick, lengths from 701 to 900 mm, as per Standards of Measurement and Payment.</v>
          </cell>
          <cell r="H104" t="str">
            <v>lm</v>
          </cell>
          <cell r="K104">
            <v>0</v>
          </cell>
          <cell r="N104">
            <v>0</v>
          </cell>
          <cell r="O104">
            <v>0</v>
          </cell>
        </row>
        <row r="105">
          <cell r="A105" t="str">
            <v>EST</v>
          </cell>
          <cell r="B105" t="str">
            <v>01</v>
          </cell>
          <cell r="C105" t="str">
            <v>4030</v>
          </cell>
          <cell r="D105" t="str">
            <v>00</v>
          </cell>
          <cell r="E105" t="str">
            <v>Canalón exterior de chapa simple prelacada de 0,7-1 mm de espesor, desarrollo desde 901 hasta 1.200 mm. Según normas de medición y abono.</v>
          </cell>
          <cell r="F105" t="str">
            <v>ml</v>
          </cell>
          <cell r="G105" t="str">
            <v>Exterior Gutter made from prelacquered sheet metal 0.7-1 mm thick, lengths from 901 to 1200 mm, as per Standards of Measurement and Payment.</v>
          </cell>
          <cell r="H105" t="str">
            <v>lm</v>
          </cell>
          <cell r="K105">
            <v>0</v>
          </cell>
          <cell r="N105">
            <v>0</v>
          </cell>
          <cell r="O105">
            <v>0</v>
          </cell>
        </row>
        <row r="106">
          <cell r="A106" t="str">
            <v>EST</v>
          </cell>
          <cell r="B106" t="str">
            <v>01</v>
          </cell>
          <cell r="C106" t="str">
            <v>4040</v>
          </cell>
          <cell r="D106" t="str">
            <v>00</v>
          </cell>
          <cell r="E106" t="str">
            <v>Canalón exterior de chapa simple prelacada de 0,7-1 mm de espesor, desarrollo &gt;1.200 mm. Según normas de medición y abono.</v>
          </cell>
          <cell r="F106" t="str">
            <v>ml</v>
          </cell>
          <cell r="G106" t="str">
            <v>Exterior Gutter made from prelacquered sheet metal 0.7-1 mm thick, length &gt;1200 mm, as per Standards of Measurement and Payment.</v>
          </cell>
          <cell r="H106" t="str">
            <v>lm</v>
          </cell>
          <cell r="K106">
            <v>0</v>
          </cell>
          <cell r="N106">
            <v>0</v>
          </cell>
          <cell r="O106">
            <v>0</v>
          </cell>
        </row>
        <row r="107">
          <cell r="A107" t="str">
            <v>EST</v>
          </cell>
          <cell r="B107" t="str">
            <v>01</v>
          </cell>
          <cell r="C107" t="str">
            <v>5000</v>
          </cell>
          <cell r="D107" t="str">
            <v>00</v>
          </cell>
          <cell r="E107" t="str">
            <v>Formación de hueco en cubierta sandwich. Según normas de medición y abono.</v>
          </cell>
          <cell r="F107" t="str">
            <v>m2</v>
          </cell>
          <cell r="G107" t="str">
            <v>Fabrication of Open Space in Sandwich Roof Panel , as per Standards of Measurement and Payment.</v>
          </cell>
          <cell r="H107" t="str">
            <v>m2</v>
          </cell>
          <cell r="K107">
            <v>0</v>
          </cell>
          <cell r="N107">
            <v>0</v>
          </cell>
          <cell r="O107">
            <v>0</v>
          </cell>
        </row>
        <row r="108">
          <cell r="A108" t="str">
            <v>EST</v>
          </cell>
          <cell r="B108" t="str">
            <v>01</v>
          </cell>
          <cell r="C108" t="str">
            <v>5010</v>
          </cell>
          <cell r="D108" t="str">
            <v>00</v>
          </cell>
          <cell r="E108" t="str">
            <v>Formación de hueco en cubierta simple. Según normas de medición y abono.</v>
          </cell>
          <cell r="F108" t="str">
            <v>m2</v>
          </cell>
          <cell r="G108" t="str">
            <v>Fabrication of Open Space in Simple Roof Panel, as per Standards of Measurement and Payment.</v>
          </cell>
          <cell r="H108" t="str">
            <v>m2</v>
          </cell>
          <cell r="K108">
            <v>0</v>
          </cell>
          <cell r="N108">
            <v>0</v>
          </cell>
          <cell r="O108">
            <v>0</v>
          </cell>
        </row>
        <row r="109">
          <cell r="A109" t="str">
            <v>EST</v>
          </cell>
          <cell r="B109" t="str">
            <v>01</v>
          </cell>
          <cell r="C109" t="str">
            <v>5020</v>
          </cell>
          <cell r="D109" t="str">
            <v>00</v>
          </cell>
          <cell r="E109" t="str">
            <v>Formación de hueco en fachada sandwich. Según normas de medición y abono.</v>
          </cell>
          <cell r="F109" t="str">
            <v>m2</v>
          </cell>
          <cell r="G109" t="str">
            <v>Fabrication of Open Space in Sandwich Wall Cladding, as per Standards of Measurement and Payment.</v>
          </cell>
          <cell r="H109" t="str">
            <v>m2</v>
          </cell>
          <cell r="K109">
            <v>0</v>
          </cell>
          <cell r="N109">
            <v>0</v>
          </cell>
          <cell r="O109">
            <v>0</v>
          </cell>
        </row>
        <row r="110">
          <cell r="A110" t="str">
            <v>EST</v>
          </cell>
          <cell r="B110" t="str">
            <v>01</v>
          </cell>
          <cell r="C110" t="str">
            <v>5030</v>
          </cell>
          <cell r="D110" t="str">
            <v>00</v>
          </cell>
          <cell r="E110" t="str">
            <v>Formación de hueco en fachada simple. Según normas de medición y abono.</v>
          </cell>
          <cell r="F110" t="str">
            <v>m2</v>
          </cell>
          <cell r="G110" t="str">
            <v>Fabrication of Open Space in Simple Wall Cladding, as per Standards of Measurement and Payment.</v>
          </cell>
          <cell r="H110" t="str">
            <v>m2</v>
          </cell>
          <cell r="K110">
            <v>0</v>
          </cell>
          <cell r="N110">
            <v>0</v>
          </cell>
          <cell r="O110">
            <v>0</v>
          </cell>
        </row>
        <row r="111">
          <cell r="A111" t="str">
            <v>EST</v>
          </cell>
          <cell r="B111" t="str">
            <v>01</v>
          </cell>
          <cell r="C111" t="str">
            <v>5040</v>
          </cell>
          <cell r="D111" t="str">
            <v>00</v>
          </cell>
          <cell r="E111" t="str">
            <v>Formación de hueco en rejillas y/o chapas. Según normas de medición y abono.</v>
          </cell>
          <cell r="F111" t="str">
            <v>m2</v>
          </cell>
          <cell r="G111" t="str">
            <v>Fabrication of Open Space in grating and/or steel plates, as per Standards of Measurement and Payment.</v>
          </cell>
          <cell r="H111" t="str">
            <v>m2</v>
          </cell>
          <cell r="K111">
            <v>0</v>
          </cell>
          <cell r="N111">
            <v>0</v>
          </cell>
          <cell r="O111">
            <v>0</v>
          </cell>
        </row>
        <row r="112">
          <cell r="A112" t="str">
            <v>EST</v>
          </cell>
          <cell r="B112" t="str">
            <v>01</v>
          </cell>
          <cell r="C112" t="str">
            <v>5050</v>
          </cell>
          <cell r="D112" t="str">
            <v>00</v>
          </cell>
          <cell r="E112" t="str">
            <v>Bajante de chapa galvanizada y prelacada, d = 90 mm. Según normas de medición y abono.</v>
          </cell>
          <cell r="F112" t="str">
            <v>ml</v>
          </cell>
          <cell r="G112" t="str">
            <v>Down pipe of galvanized and prelaquered stainless steel, d = 90 mm, as per Standards of Measurement and Payment.</v>
          </cell>
          <cell r="H112" t="str">
            <v>m2</v>
          </cell>
          <cell r="K112">
            <v>0</v>
          </cell>
          <cell r="N112">
            <v>0</v>
          </cell>
          <cell r="O112">
            <v>0</v>
          </cell>
        </row>
        <row r="113">
          <cell r="A113" t="str">
            <v>EST</v>
          </cell>
          <cell r="B113" t="str">
            <v>01</v>
          </cell>
          <cell r="C113" t="str">
            <v>5060</v>
          </cell>
          <cell r="D113" t="str">
            <v>00</v>
          </cell>
          <cell r="E113" t="str">
            <v>Bajante de chapa galvanizada y prelacada, d = 100 mm. Según normas de medición y abono.</v>
          </cell>
          <cell r="F113" t="str">
            <v>ml</v>
          </cell>
          <cell r="G113" t="str">
            <v>Down pipe of galvanized and prelaquered stainless steel, d = 100 mm, as per Standards of Measurement and Payment.</v>
          </cell>
          <cell r="H113" t="str">
            <v>m2</v>
          </cell>
          <cell r="K113">
            <v>0</v>
          </cell>
          <cell r="N113">
            <v>0</v>
          </cell>
          <cell r="O113">
            <v>0</v>
          </cell>
        </row>
        <row r="114">
          <cell r="A114" t="str">
            <v>EST</v>
          </cell>
          <cell r="B114" t="str">
            <v>01</v>
          </cell>
          <cell r="C114" t="str">
            <v>5070</v>
          </cell>
          <cell r="D114" t="str">
            <v>00</v>
          </cell>
          <cell r="E114" t="str">
            <v>Bajante de chapa galvanizada y prelacada, d = 110 mm. Según normas de medición y abono.</v>
          </cell>
          <cell r="F114" t="str">
            <v>ml</v>
          </cell>
          <cell r="G114" t="str">
            <v>Down pipe of galvanized and prelaquered stainless steel, d = 110 mm, as per Standards of Measurement and Payment.</v>
          </cell>
          <cell r="H114" t="str">
            <v>m2</v>
          </cell>
          <cell r="K114">
            <v>0</v>
          </cell>
          <cell r="N114">
            <v>0</v>
          </cell>
          <cell r="O114">
            <v>0</v>
          </cell>
        </row>
        <row r="115">
          <cell r="A115" t="str">
            <v>EST</v>
          </cell>
          <cell r="B115" t="str">
            <v>01</v>
          </cell>
          <cell r="C115" t="str">
            <v>5080</v>
          </cell>
          <cell r="D115" t="str">
            <v>00</v>
          </cell>
          <cell r="E115" t="str">
            <v>Bajante de chapa galvanizada y prelacada, d = 120 mm. Según normas de medición y abono.</v>
          </cell>
          <cell r="F115" t="str">
            <v>ml</v>
          </cell>
          <cell r="G115" t="str">
            <v>Down pipe of galvanized and prelaquered stainless steel, d = 120 mm, as per Standards of Measurement and Payment.</v>
          </cell>
          <cell r="H115" t="str">
            <v>m2</v>
          </cell>
          <cell r="K115">
            <v>0</v>
          </cell>
          <cell r="N115">
            <v>0</v>
          </cell>
          <cell r="O115">
            <v>0</v>
          </cell>
        </row>
        <row r="116">
          <cell r="A116" t="str">
            <v>EST</v>
          </cell>
          <cell r="B116" t="str">
            <v>01</v>
          </cell>
          <cell r="C116" t="str">
            <v>5090</v>
          </cell>
          <cell r="D116" t="str">
            <v>00</v>
          </cell>
          <cell r="E116" t="str">
            <v>Bajante de chapa galvanizada y prelacada, d = 150 mm. Según normas de medición y abono.</v>
          </cell>
          <cell r="F116" t="str">
            <v>ml</v>
          </cell>
          <cell r="G116" t="str">
            <v>Down pipe of galvanized and prelaquered stainless steel, d = 150 mm, as per Standards of Measurement and Payment.</v>
          </cell>
          <cell r="H116" t="str">
            <v>m2</v>
          </cell>
          <cell r="K116">
            <v>0</v>
          </cell>
          <cell r="N116">
            <v>0</v>
          </cell>
          <cell r="O116">
            <v>0</v>
          </cell>
        </row>
        <row r="118">
          <cell r="E118" t="str">
            <v>Subtotal cerramientos.</v>
          </cell>
          <cell r="G118" t="str">
            <v>Subtotal  Enclosures.</v>
          </cell>
          <cell r="K118">
            <v>0</v>
          </cell>
          <cell r="O118">
            <v>0</v>
          </cell>
        </row>
        <row r="120">
          <cell r="A120" t="str">
            <v>EST</v>
          </cell>
          <cell r="B120" t="str">
            <v>02</v>
          </cell>
          <cell r="E120" t="str">
            <v>CARPINTERÍA METÁLICA</v>
          </cell>
          <cell r="G120" t="str">
            <v>METALLIC CARPENTRY</v>
          </cell>
        </row>
        <row r="122">
          <cell r="A122" t="str">
            <v>EST</v>
          </cell>
          <cell r="B122" t="str">
            <v>02</v>
          </cell>
          <cell r="C122" t="str">
            <v>0000</v>
          </cell>
          <cell r="D122" t="str">
            <v>00</v>
          </cell>
          <cell r="E122" t="str">
            <v>Puerta peatonal de chapa simple de acero de 1 mm de espesor. Según normas de medición y abono.</v>
          </cell>
          <cell r="F122" t="str">
            <v>m2</v>
          </cell>
          <cell r="G122" t="str">
            <v>Pedestrian Door from Single Sheet of steel 1 mm thick, as per Standards of Measurement and Payment.</v>
          </cell>
          <cell r="H122" t="str">
            <v>m2</v>
          </cell>
          <cell r="K122">
            <v>0</v>
          </cell>
          <cell r="N122">
            <v>0</v>
          </cell>
          <cell r="O122">
            <v>0</v>
          </cell>
        </row>
        <row r="123">
          <cell r="A123" t="str">
            <v>EST</v>
          </cell>
          <cell r="B123" t="str">
            <v>02</v>
          </cell>
          <cell r="C123" t="str">
            <v>0010</v>
          </cell>
          <cell r="D123" t="str">
            <v>00</v>
          </cell>
          <cell r="E123" t="str">
            <v>Puerta peatonal de doble chapa de acero de 1 mm de espesor. Según normas de medición y abono.</v>
          </cell>
          <cell r="F123" t="str">
            <v>m2</v>
          </cell>
          <cell r="G123" t="str">
            <v>Pedestrian Door from Double Sheeted steel 1 mm thick, as per Standards of Measurement and Payment.</v>
          </cell>
          <cell r="H123" t="str">
            <v>m2</v>
          </cell>
          <cell r="K123">
            <v>0</v>
          </cell>
          <cell r="N123">
            <v>0</v>
          </cell>
          <cell r="O123">
            <v>0</v>
          </cell>
        </row>
        <row r="124">
          <cell r="A124" t="str">
            <v>EST</v>
          </cell>
          <cell r="B124" t="str">
            <v>02</v>
          </cell>
          <cell r="C124" t="str">
            <v>0020</v>
          </cell>
          <cell r="D124" t="str">
            <v>00</v>
          </cell>
          <cell r="E124" t="str">
            <v>Puerta peatonal cortafuegos homologada RF-30 de doble chapa de acero de 1 mm de espesor. Según normas de medición y abono.</v>
          </cell>
          <cell r="F124" t="str">
            <v>m2</v>
          </cell>
          <cell r="G124" t="str">
            <v>Pedestrian Fireproof Door made of double sheeted steel 1 mm thick with certified Fire Rating 30, as per Standards of Measurement and Payment.</v>
          </cell>
          <cell r="H124" t="str">
            <v>m2</v>
          </cell>
          <cell r="K124">
            <v>0</v>
          </cell>
          <cell r="N124">
            <v>0</v>
          </cell>
          <cell r="O124">
            <v>0</v>
          </cell>
        </row>
        <row r="125">
          <cell r="A125" t="str">
            <v>EST</v>
          </cell>
          <cell r="B125" t="str">
            <v>02</v>
          </cell>
          <cell r="C125" t="str">
            <v>0030</v>
          </cell>
          <cell r="D125" t="str">
            <v>00</v>
          </cell>
          <cell r="E125" t="str">
            <v>Puerta peatonal cortafuegos homologada RF-60 de doble chapa de acero de 1 mm de espesor. Según normas de medición y abono.</v>
          </cell>
          <cell r="F125" t="str">
            <v>m2</v>
          </cell>
          <cell r="G125" t="str">
            <v>Pedestrian Fireproof Door made of double sheeted steel 1 mm thick with certified Fire Rating 60, as per Standards of Measurement and Payment.</v>
          </cell>
          <cell r="H125" t="str">
            <v>m2</v>
          </cell>
          <cell r="K125">
            <v>0</v>
          </cell>
          <cell r="N125">
            <v>0</v>
          </cell>
          <cell r="O125">
            <v>0</v>
          </cell>
        </row>
        <row r="126">
          <cell r="A126" t="str">
            <v>EST</v>
          </cell>
          <cell r="B126" t="str">
            <v>02</v>
          </cell>
          <cell r="C126" t="str">
            <v>0040</v>
          </cell>
          <cell r="D126" t="str">
            <v>00</v>
          </cell>
          <cell r="E126" t="str">
            <v>Puerta peatonal cortafuegos homologada RF-90 de doble chapa de acero de 1 mm de espesor. Según normas de medición y abono.</v>
          </cell>
          <cell r="F126" t="str">
            <v>m2</v>
          </cell>
          <cell r="G126" t="str">
            <v>Pedestrian Fireproof Door made of double sheeted steel 1 mm thick with certified Fire Rating 90, as per Standards of Measurement and Payment.</v>
          </cell>
          <cell r="H126" t="str">
            <v>m2</v>
          </cell>
          <cell r="K126">
            <v>0</v>
          </cell>
          <cell r="N126">
            <v>0</v>
          </cell>
          <cell r="O126">
            <v>0</v>
          </cell>
        </row>
        <row r="127">
          <cell r="A127" t="str">
            <v>EST</v>
          </cell>
          <cell r="B127" t="str">
            <v>02</v>
          </cell>
          <cell r="C127" t="str">
            <v>0050</v>
          </cell>
          <cell r="D127" t="str">
            <v>00</v>
          </cell>
          <cell r="E127" t="str">
            <v>Puerta peatonal cortafuegos homologada RF-120 de doble chapa de acero de 1 mm de espesor. Según normas de medición y abono.</v>
          </cell>
          <cell r="F127" t="str">
            <v>m2</v>
          </cell>
          <cell r="G127" t="str">
            <v>Pedestrian Fireproof Door made of double sheeted steel 1 mm thick with certified Fire Rating 120, as per Standards of Measurement and Payment.</v>
          </cell>
          <cell r="H127" t="str">
            <v>m2</v>
          </cell>
          <cell r="K127">
            <v>0</v>
          </cell>
          <cell r="N127">
            <v>0</v>
          </cell>
          <cell r="O127">
            <v>0</v>
          </cell>
        </row>
        <row r="128">
          <cell r="A128" t="str">
            <v>EST</v>
          </cell>
          <cell r="B128" t="str">
            <v>02</v>
          </cell>
          <cell r="C128" t="str">
            <v>0060</v>
          </cell>
          <cell r="D128" t="str">
            <v>00</v>
          </cell>
          <cell r="E128" t="str">
            <v>Puerta peatonal cortafuegos homologada RF-180 de doble chapa de acero de 1 mm de espesor. Según normas de medición y abono.</v>
          </cell>
          <cell r="F128" t="str">
            <v>m2</v>
          </cell>
          <cell r="G128" t="str">
            <v>Pedestrian Fireproof Door made of double sheeted steel 1 mm thick with certified Fire Rating 180, as per Standards of Measurement and Payment.</v>
          </cell>
          <cell r="H128" t="str">
            <v>m2</v>
          </cell>
          <cell r="K128">
            <v>0</v>
          </cell>
          <cell r="N128">
            <v>0</v>
          </cell>
          <cell r="O128">
            <v>0</v>
          </cell>
        </row>
        <row r="129">
          <cell r="A129" t="str">
            <v>EST</v>
          </cell>
          <cell r="B129" t="str">
            <v>02</v>
          </cell>
          <cell r="C129" t="str">
            <v>0070</v>
          </cell>
          <cell r="D129" t="str">
            <v>00</v>
          </cell>
          <cell r="E129" t="str">
            <v>Barra antipánico para puerta metálica, con punto de anclaje sin llave y manilla exterior. Según normas de medición y abono.</v>
          </cell>
          <cell r="F129" t="str">
            <v>ud</v>
          </cell>
          <cell r="G129" t="str">
            <v>Anti-Panic Bar for nonlocking metallic door with an exterior handle, as per Standards of Measurement and Payment.</v>
          </cell>
          <cell r="H129" t="str">
            <v>ea</v>
          </cell>
          <cell r="K129">
            <v>0</v>
          </cell>
          <cell r="N129">
            <v>0</v>
          </cell>
          <cell r="O129">
            <v>0</v>
          </cell>
        </row>
        <row r="130">
          <cell r="A130" t="str">
            <v>EST</v>
          </cell>
          <cell r="B130" t="str">
            <v>02</v>
          </cell>
          <cell r="C130" t="str">
            <v>1000</v>
          </cell>
          <cell r="D130" t="str">
            <v>00</v>
          </cell>
          <cell r="E130" t="str">
            <v>Puerta eléctrica enrollable de chapa simple de acero de 1 mm de espesor con motor de baja tensión (mínimo IP54). Según normas de medición y abono.</v>
          </cell>
          <cell r="F130" t="str">
            <v>m2</v>
          </cell>
          <cell r="G130" t="str">
            <v>Roll-Up Electric Door of single sheet of steel 1 mm thick with low tension motor (minimum IP54), as per Standards of Measurement and Payment.</v>
          </cell>
          <cell r="H130" t="str">
            <v>m2</v>
          </cell>
          <cell r="K130">
            <v>0</v>
          </cell>
          <cell r="N130">
            <v>0</v>
          </cell>
          <cell r="O130">
            <v>0</v>
          </cell>
        </row>
        <row r="131">
          <cell r="A131" t="str">
            <v>EST</v>
          </cell>
          <cell r="B131" t="str">
            <v>02</v>
          </cell>
          <cell r="C131" t="str">
            <v>1010</v>
          </cell>
          <cell r="D131" t="str">
            <v>00</v>
          </cell>
          <cell r="E131" t="str">
            <v>Puerta eléctrica enrollable de doble chapa de acero de 1 mm de espesor con motor de baja tensión (mínimo IP54). Según normas de medición y abono.</v>
          </cell>
          <cell r="F131" t="str">
            <v>m2</v>
          </cell>
          <cell r="G131" t="str">
            <v>Roll-Up Electric Door of double sheeted steel 1 mm thick with low tension motor (minimum IP54), as per Standards of Measurement and Payment.</v>
          </cell>
          <cell r="H131" t="str">
            <v>m2</v>
          </cell>
          <cell r="K131">
            <v>0</v>
          </cell>
          <cell r="N131">
            <v>0</v>
          </cell>
          <cell r="O131">
            <v>0</v>
          </cell>
        </row>
        <row r="132">
          <cell r="A132" t="str">
            <v>EST</v>
          </cell>
          <cell r="B132" t="str">
            <v>02</v>
          </cell>
          <cell r="C132" t="str">
            <v>1020</v>
          </cell>
          <cell r="D132" t="str">
            <v>00</v>
          </cell>
          <cell r="E132" t="str">
            <v>Puerta eléctrica enrollable de doble chapa de acero de 1 mm de espesor, homologada RF-30  con motor de baja tensión (mínimo IP54). Según normas de medición y abono.</v>
          </cell>
          <cell r="F132" t="str">
            <v>m2</v>
          </cell>
          <cell r="G132" t="str">
            <v>Roll-Up Electric Door of double sheeted steel 1 mm thick with certified Fire Rating 30 and with low tension motor (minimum IP54), as per Standards of Measurement and Payment.</v>
          </cell>
          <cell r="H132" t="str">
            <v>m2</v>
          </cell>
          <cell r="K132">
            <v>0</v>
          </cell>
          <cell r="N132">
            <v>0</v>
          </cell>
          <cell r="O132">
            <v>0</v>
          </cell>
        </row>
        <row r="133">
          <cell r="A133" t="str">
            <v>EST</v>
          </cell>
          <cell r="B133" t="str">
            <v>02</v>
          </cell>
          <cell r="C133" t="str">
            <v>1030</v>
          </cell>
          <cell r="D133" t="str">
            <v>00</v>
          </cell>
          <cell r="E133" t="str">
            <v>Puerta eléctrica enrollable de doble chapa de acero de 1 mm de espesor, homologada RF-60  con motor de baja tensión (mínimo IP54). Según normas de medición y abono.</v>
          </cell>
          <cell r="F133" t="str">
            <v>m2</v>
          </cell>
          <cell r="G133" t="str">
            <v>Roll-Up Electric Door of double sheeted steel 1 mm thick with certified Fire Rating 60 and with low tension motor (minimum IP54), as per Standards of Measurement and Payment.</v>
          </cell>
          <cell r="H133" t="str">
            <v>m2</v>
          </cell>
          <cell r="K133">
            <v>0</v>
          </cell>
          <cell r="N133">
            <v>0</v>
          </cell>
          <cell r="O133">
            <v>0</v>
          </cell>
        </row>
        <row r="134">
          <cell r="A134" t="str">
            <v>EST</v>
          </cell>
          <cell r="B134" t="str">
            <v>02</v>
          </cell>
          <cell r="C134" t="str">
            <v>1040</v>
          </cell>
          <cell r="D134" t="str">
            <v>00</v>
          </cell>
          <cell r="E134" t="str">
            <v>Puerta eléctrica enrollable de doble chapa de acero de 1 mm de espesor, homologada RF-90  con motor de baja tensión (mínimo IP54). Según normas de medición y abono.</v>
          </cell>
          <cell r="F134" t="str">
            <v>m2</v>
          </cell>
          <cell r="G134" t="str">
            <v>Roll-Up Electric Door of double sheeted steel 1 mm thick with certified Fire Rating 90 and with low tension motor (minimum IP54), as per Standards of Measurement and Payment.</v>
          </cell>
          <cell r="H134" t="str">
            <v>m2</v>
          </cell>
          <cell r="K134">
            <v>0</v>
          </cell>
          <cell r="N134">
            <v>0</v>
          </cell>
          <cell r="O134">
            <v>0</v>
          </cell>
        </row>
        <row r="135">
          <cell r="A135" t="str">
            <v>EST</v>
          </cell>
          <cell r="B135" t="str">
            <v>02</v>
          </cell>
          <cell r="C135" t="str">
            <v>1050</v>
          </cell>
          <cell r="D135" t="str">
            <v>00</v>
          </cell>
          <cell r="E135" t="str">
            <v>Puerta eléctrica enrollable de doble chapa de acero de 1 mm de espesor, homologada RF-120  con motor de baja tensión (mínimo IP54). Según normas de medición y abono.</v>
          </cell>
          <cell r="F135" t="str">
            <v>m2</v>
          </cell>
          <cell r="G135" t="str">
            <v>Roll-Up Electric Door of double sheeted steel 1 mm thick with certified Fire Rating 120 and with low tension motor (minimum IP54), as per Standards of Measurement and Payment.</v>
          </cell>
          <cell r="H135" t="str">
            <v>m2</v>
          </cell>
          <cell r="K135">
            <v>0</v>
          </cell>
          <cell r="N135">
            <v>0</v>
          </cell>
          <cell r="O135">
            <v>0</v>
          </cell>
        </row>
        <row r="136">
          <cell r="A136" t="str">
            <v>EST</v>
          </cell>
          <cell r="B136" t="str">
            <v>02</v>
          </cell>
          <cell r="C136" t="str">
            <v>1060</v>
          </cell>
          <cell r="D136" t="str">
            <v>00</v>
          </cell>
          <cell r="E136" t="str">
            <v>Puerta eléctrica enrollable de doble chapa de acero de 1 mm de espesor, homologada RF-180  con motor de baja tensión (mínimo IP54). Según normas de medición y abono.</v>
          </cell>
          <cell r="F136" t="str">
            <v>m2</v>
          </cell>
          <cell r="G136" t="str">
            <v>Roll-Up Electric Door of double sheeted steel 1 mm thick with certified Fire Rating 180 and with low tension motor (minimum IP54), as per Standards of Measurement and Payment.</v>
          </cell>
          <cell r="H136" t="str">
            <v>m2</v>
          </cell>
          <cell r="K136">
            <v>0</v>
          </cell>
          <cell r="N136">
            <v>0</v>
          </cell>
          <cell r="O136">
            <v>0</v>
          </cell>
        </row>
        <row r="137">
          <cell r="A137" t="str">
            <v>EST</v>
          </cell>
          <cell r="B137" t="str">
            <v>02</v>
          </cell>
          <cell r="C137" t="str">
            <v>1070</v>
          </cell>
          <cell r="D137" t="str">
            <v>00</v>
          </cell>
          <cell r="E137" t="str">
            <v>Puerta eléctrica basculante de chapa simple acero de 1 mm de espesor con motor de baja tensión (mínimo IP54). Según normas de medición y abono.</v>
          </cell>
          <cell r="F137" t="str">
            <v>m2</v>
          </cell>
          <cell r="G137" t="str">
            <v>Electric Swinging Door of single sheet steel 1 mm thick low tension motor (minimum IP54), as per Standards of Measurement and Payment.</v>
          </cell>
          <cell r="H137" t="str">
            <v>m2</v>
          </cell>
          <cell r="K137">
            <v>0</v>
          </cell>
          <cell r="N137">
            <v>0</v>
          </cell>
          <cell r="O137">
            <v>0</v>
          </cell>
        </row>
        <row r="138">
          <cell r="A138" t="str">
            <v>EST</v>
          </cell>
          <cell r="B138" t="str">
            <v>02</v>
          </cell>
          <cell r="C138" t="str">
            <v>1080</v>
          </cell>
          <cell r="D138" t="str">
            <v>00</v>
          </cell>
          <cell r="E138" t="str">
            <v>Puerta eléctrica basculante de chapa simple de acero de 1 mm de espesor,  con motor de baja tensión (mínimo IP54) y puerta de paso peatonal incorporada. Según normas de medición y abono.</v>
          </cell>
          <cell r="F138" t="str">
            <v>m2</v>
          </cell>
          <cell r="G138" t="str">
            <v>Electric Swinging Door of single sheet steel 1 mm thick low tension motor (minimum IP54) and with Pedestrian Door incorporated, as per Standards of Measurement and Payment.</v>
          </cell>
          <cell r="H138" t="str">
            <v>m2</v>
          </cell>
          <cell r="K138">
            <v>0</v>
          </cell>
          <cell r="N138">
            <v>0</v>
          </cell>
          <cell r="O138">
            <v>0</v>
          </cell>
        </row>
        <row r="139">
          <cell r="A139" t="str">
            <v>EST</v>
          </cell>
          <cell r="B139" t="str">
            <v>02</v>
          </cell>
          <cell r="C139" t="str">
            <v>1090</v>
          </cell>
          <cell r="D139" t="str">
            <v>00</v>
          </cell>
          <cell r="E139" t="str">
            <v>Puerta manual basculante de chapa simple de acero de 1 mm de espesor.  Según normas de medición y abono.</v>
          </cell>
          <cell r="F139" t="str">
            <v>m2</v>
          </cell>
          <cell r="G139" t="str">
            <v>Manual Swinging Door of single sheet steel 1 mm thick , as per Standards of Measurement and Payment.</v>
          </cell>
          <cell r="H139" t="str">
            <v>m2</v>
          </cell>
          <cell r="K139">
            <v>0</v>
          </cell>
          <cell r="N139">
            <v>0</v>
          </cell>
          <cell r="O139">
            <v>0</v>
          </cell>
        </row>
        <row r="140">
          <cell r="A140" t="str">
            <v>EST</v>
          </cell>
          <cell r="B140" t="str">
            <v>02</v>
          </cell>
          <cell r="C140" t="str">
            <v>1100</v>
          </cell>
          <cell r="D140" t="str">
            <v>00</v>
          </cell>
          <cell r="E140" t="str">
            <v>Puerta manual basculante de chapa simple de acero de 1 mm de espesor, con puerta de paso peatonal incorporada.  Según normas de medición y abono.</v>
          </cell>
          <cell r="F140" t="str">
            <v>m2</v>
          </cell>
          <cell r="G140" t="str">
            <v>Manual Swinging Door of single sheet steel 1 mm thick with Pedestrian Door incorporated, as per Standards of Measurement and Payment.</v>
          </cell>
          <cell r="H140" t="str">
            <v>m2</v>
          </cell>
          <cell r="K140">
            <v>0</v>
          </cell>
          <cell r="N140">
            <v>0</v>
          </cell>
          <cell r="O140">
            <v>0</v>
          </cell>
        </row>
        <row r="141">
          <cell r="A141" t="str">
            <v>EST</v>
          </cell>
          <cell r="B141" t="str">
            <v>02</v>
          </cell>
          <cell r="C141" t="str">
            <v>1110</v>
          </cell>
          <cell r="D141" t="str">
            <v>00</v>
          </cell>
          <cell r="E141" t="str">
            <v>Puerta corredera suspendida manual de chapa simple de acero de 1 mm de espesor.  Según normas de medición y abono.</v>
          </cell>
          <cell r="F141" t="str">
            <v>m2</v>
          </cell>
          <cell r="G141" t="str">
            <v>Manual Rolling Door of single sheet steel 1 mm thick, as per Standards of Measurement and Payment.</v>
          </cell>
          <cell r="H141" t="str">
            <v>m2</v>
          </cell>
          <cell r="K141">
            <v>0</v>
          </cell>
          <cell r="N141">
            <v>0</v>
          </cell>
          <cell r="O141">
            <v>0</v>
          </cell>
        </row>
        <row r="142">
          <cell r="A142" t="str">
            <v>EST</v>
          </cell>
          <cell r="B142" t="str">
            <v>02</v>
          </cell>
          <cell r="C142" t="str">
            <v>1120</v>
          </cell>
          <cell r="D142" t="str">
            <v>00</v>
          </cell>
          <cell r="E142" t="str">
            <v>Puerta corredera suspendida manual de chapa simple de acero de 1 mm de espesor  con puerta de paso peatonal incorporada.  Según normas de medición y abono.</v>
          </cell>
          <cell r="F142" t="str">
            <v>m2</v>
          </cell>
          <cell r="G142" t="str">
            <v>Manual Rolling Door of single sheet steel 1 mm thick with Pedestrian Door incorporated, as per Standards of Measurement and Payment.</v>
          </cell>
          <cell r="H142" t="str">
            <v>m2</v>
          </cell>
          <cell r="K142">
            <v>0</v>
          </cell>
          <cell r="N142">
            <v>0</v>
          </cell>
          <cell r="O142">
            <v>0</v>
          </cell>
        </row>
        <row r="143">
          <cell r="A143" t="str">
            <v>EST</v>
          </cell>
          <cell r="B143" t="str">
            <v>02</v>
          </cell>
          <cell r="C143" t="str">
            <v>1130</v>
          </cell>
          <cell r="D143" t="str">
            <v>00</v>
          </cell>
          <cell r="E143" t="str">
            <v>Puerta corredera suspendida eléctrica de doble chapa de acero de 1 mm de espesor, homologada RF-30  con motor de baja tensión (mínimo IP54). Según normas de medición y abono.</v>
          </cell>
          <cell r="F143" t="str">
            <v>m2</v>
          </cell>
          <cell r="G143" t="str">
            <v>Electric Rolling  Door of double sheeted steel 1 mm thick with certified Fire Rating 30 and with low tension motor (minimum IP54), as per Standards of Measurement and Payment.</v>
          </cell>
          <cell r="H143" t="str">
            <v>m2</v>
          </cell>
          <cell r="K143">
            <v>0</v>
          </cell>
          <cell r="N143">
            <v>0</v>
          </cell>
          <cell r="O143">
            <v>0</v>
          </cell>
        </row>
        <row r="144">
          <cell r="A144" t="str">
            <v>EST</v>
          </cell>
          <cell r="B144" t="str">
            <v>02</v>
          </cell>
          <cell r="C144" t="str">
            <v>1140</v>
          </cell>
          <cell r="D144" t="str">
            <v>00</v>
          </cell>
          <cell r="E144" t="str">
            <v>Puerta corredera suspendida eléctrica de doble chapa de acero de 1 mm de espesor,  homologada RF-60  con motor de baja tensión (mínimo IP54). Según normas de medición y abono.</v>
          </cell>
          <cell r="F144" t="str">
            <v>m2</v>
          </cell>
          <cell r="G144" t="str">
            <v>Electric Rolling  Door of double sheeted steel 1 mm thick with certified Fire Rating 60 and with low tension motor (minimum IP54), as per Standards of Measurement and Payment.</v>
          </cell>
          <cell r="H144" t="str">
            <v>m2</v>
          </cell>
          <cell r="K144">
            <v>0</v>
          </cell>
          <cell r="N144">
            <v>0</v>
          </cell>
          <cell r="O144">
            <v>0</v>
          </cell>
        </row>
        <row r="145">
          <cell r="A145" t="str">
            <v>EST</v>
          </cell>
          <cell r="B145" t="str">
            <v>02</v>
          </cell>
          <cell r="C145" t="str">
            <v>1150</v>
          </cell>
          <cell r="D145" t="str">
            <v>00</v>
          </cell>
          <cell r="E145" t="str">
            <v>Puerta corredera suspendida eléctrica de doble chapa de acero de 1 mm de espesor,  homologada RF-90  con motor de baja tensión (mínimo IP54). Según normas de medición y abono.</v>
          </cell>
          <cell r="F145" t="str">
            <v>m2</v>
          </cell>
          <cell r="G145" t="str">
            <v>Electric Rolling  Door of double sheeted steel 1 mm thick with certified Fire Rating 90 and with low tension motor  (minimum IP54), as per Standards of Measurement and Payment.</v>
          </cell>
          <cell r="H145" t="str">
            <v>m2</v>
          </cell>
          <cell r="K145">
            <v>0</v>
          </cell>
          <cell r="N145">
            <v>0</v>
          </cell>
          <cell r="O145">
            <v>0</v>
          </cell>
        </row>
        <row r="146">
          <cell r="A146" t="str">
            <v>EST</v>
          </cell>
          <cell r="B146" t="str">
            <v>02</v>
          </cell>
          <cell r="C146" t="str">
            <v>1160</v>
          </cell>
          <cell r="D146" t="str">
            <v>00</v>
          </cell>
          <cell r="E146" t="str">
            <v>Puerta corredera suspendida eléctrica de doble chapa de acero de 1 mm de espesor, homologada RF-120  con motor de baja tensión (mínimo IP54). Según normas de medición y abono.</v>
          </cell>
          <cell r="F146" t="str">
            <v>m2</v>
          </cell>
          <cell r="G146" t="str">
            <v>Electric Rolling  Door of double sheeted steel 1 mm thick with certified Fire Rating 120 and with low tension motor (minimum IP54), as per Standards of Measurement and Payment.</v>
          </cell>
          <cell r="H146" t="str">
            <v>m2</v>
          </cell>
          <cell r="K146">
            <v>0</v>
          </cell>
          <cell r="N146">
            <v>0</v>
          </cell>
          <cell r="O146">
            <v>0</v>
          </cell>
        </row>
        <row r="147">
          <cell r="A147" t="str">
            <v>EST</v>
          </cell>
          <cell r="B147" t="str">
            <v>02</v>
          </cell>
          <cell r="C147" t="str">
            <v>1170</v>
          </cell>
          <cell r="D147" t="str">
            <v>00</v>
          </cell>
          <cell r="E147" t="str">
            <v>Puerta corredera suspendida eléctrica de doble chapa de acero de 1 mm de espesor,  homologada RF-180  con motor de baja tensión (mínimo IP54). Según normas de medición y abono.</v>
          </cell>
          <cell r="F147" t="str">
            <v>m2</v>
          </cell>
          <cell r="G147" t="str">
            <v>Electric Rolling  Door of double sheeted steel 1 mm thick with certified Fire Rating 180 and with low tension motor (minimum IP54), as per Standards of Measurement and Payment.</v>
          </cell>
          <cell r="H147" t="str">
            <v>m2</v>
          </cell>
          <cell r="K147">
            <v>0</v>
          </cell>
          <cell r="N147">
            <v>0</v>
          </cell>
          <cell r="O147">
            <v>0</v>
          </cell>
        </row>
        <row r="148">
          <cell r="A148" t="str">
            <v>EST</v>
          </cell>
          <cell r="B148" t="str">
            <v>02</v>
          </cell>
          <cell r="C148" t="str">
            <v>1180</v>
          </cell>
          <cell r="D148" t="str">
            <v>00</v>
          </cell>
          <cell r="E148" t="str">
            <v>Puerta corredera suspendida eléctrica de doble chapa de acero de 1 mm de espesor,  homologada RF-30,   con motor de baja tensión (mínimo IP54)  y puerta de paso peatonal incorporada. Según normas de medición y abono.</v>
          </cell>
          <cell r="F148" t="str">
            <v>m2</v>
          </cell>
          <cell r="G148" t="str">
            <v>Electric Rolling  Door of double sheeted steel 1 mm thick with certified Fire Rating 30 and with low tension motor (minimum IP54) and with Pedestrian Door incorporated, as per Standards of Measurement and Payment.</v>
          </cell>
          <cell r="H148" t="str">
            <v>m2</v>
          </cell>
          <cell r="K148">
            <v>0</v>
          </cell>
          <cell r="N148">
            <v>0</v>
          </cell>
          <cell r="O148">
            <v>0</v>
          </cell>
        </row>
        <row r="149">
          <cell r="A149" t="str">
            <v>EST</v>
          </cell>
          <cell r="B149" t="str">
            <v>02</v>
          </cell>
          <cell r="C149" t="str">
            <v>1190</v>
          </cell>
          <cell r="D149" t="str">
            <v>00</v>
          </cell>
          <cell r="E149" t="str">
            <v>Puerta corredera suspendida eléctrica de doble chapa de acero de 1 mm de espesor,  homologada RF-60,   con motor de baja tensión (mínimo IP54)  y puerta de paso peatonal incorporada. Según normas de medición y abono.</v>
          </cell>
          <cell r="F149" t="str">
            <v>m2</v>
          </cell>
          <cell r="G149" t="str">
            <v>Electric Rolling  Door of double sheeted steel 1 mm thick with certified Fire Rating 60 and with low tension motor (minimum IP54) and with Pedestrian Door incorporated, as per Standards of Measurement and Payment.</v>
          </cell>
          <cell r="H149" t="str">
            <v>m2</v>
          </cell>
          <cell r="K149">
            <v>0</v>
          </cell>
          <cell r="N149">
            <v>0</v>
          </cell>
          <cell r="O149">
            <v>0</v>
          </cell>
        </row>
        <row r="150">
          <cell r="A150" t="str">
            <v>EST</v>
          </cell>
          <cell r="B150" t="str">
            <v>02</v>
          </cell>
          <cell r="C150" t="str">
            <v>1200</v>
          </cell>
          <cell r="D150" t="str">
            <v>00</v>
          </cell>
          <cell r="E150" t="str">
            <v>Puerta corredera suspendida eléctrica de doble chapa de acero de 1 mm de espesor,  homologada RF-90,   con motor de baja tensión (mínimo IP54)  y puerta de paso peatonal incorporada. Según normas de medición y abono.</v>
          </cell>
          <cell r="F150" t="str">
            <v>m2</v>
          </cell>
          <cell r="G150" t="str">
            <v>Electric Rolling  Door of double sheeted steel 1 mm thick with certified Fire Rating 90 and with low tension motor (minimum IP 54) and with Pedestrian Door incorporated, as per Standards of Measurement and Payment.</v>
          </cell>
          <cell r="H150" t="str">
            <v>m2</v>
          </cell>
          <cell r="K150">
            <v>0</v>
          </cell>
          <cell r="N150">
            <v>0</v>
          </cell>
          <cell r="O150">
            <v>0</v>
          </cell>
        </row>
        <row r="151">
          <cell r="A151" t="str">
            <v>EST</v>
          </cell>
          <cell r="B151" t="str">
            <v>02</v>
          </cell>
          <cell r="C151" t="str">
            <v>1210</v>
          </cell>
          <cell r="D151" t="str">
            <v>00</v>
          </cell>
          <cell r="E151" t="str">
            <v>Puerta corredera suspendida eléctrica de doble chapa de acero de 1 mm de espesor,  homologada RF-120,   con motor de baja tensión (mínimo IP54)  y puerta de paso peatonal incorporada. Según normas de medición y abono.</v>
          </cell>
          <cell r="F151" t="str">
            <v>m2</v>
          </cell>
          <cell r="G151" t="str">
            <v>Electric Rolling  Door of double sheeted steel 1 mm thick with certified Fire Rating 120 and with low tension motor (minimum IP 54) and with Pedestrian Door incorporated, as per Standards of Measurement and Payment.</v>
          </cell>
          <cell r="H151" t="str">
            <v>m2</v>
          </cell>
          <cell r="K151">
            <v>0</v>
          </cell>
          <cell r="N151">
            <v>0</v>
          </cell>
          <cell r="O151">
            <v>0</v>
          </cell>
        </row>
        <row r="152">
          <cell r="A152" t="str">
            <v>EST</v>
          </cell>
          <cell r="B152" t="str">
            <v>02</v>
          </cell>
          <cell r="C152" t="str">
            <v>1220</v>
          </cell>
          <cell r="D152" t="str">
            <v>00</v>
          </cell>
          <cell r="E152" t="str">
            <v>Puerta corredera suspendida eléctrica de doble chapa de acero de 1 mm de espesor,  homologada RF-180,   con motor de baja tensión (mínimo IP54)  y puerta de paso peatonal incorporada. Según normas de medición y abono.</v>
          </cell>
          <cell r="F152" t="str">
            <v>m2</v>
          </cell>
          <cell r="G152" t="str">
            <v>Electric Rolling  Door of double sheeted steel 1 mm thick with certified Fire Rating 180 and low tension motor (minimum IP54) and with Pedestrian Door incorporated, as per Standards of Measurement and Payment.</v>
          </cell>
          <cell r="H152" t="str">
            <v>m2</v>
          </cell>
          <cell r="K152">
            <v>0</v>
          </cell>
          <cell r="N152">
            <v>0</v>
          </cell>
          <cell r="O152">
            <v>0</v>
          </cell>
        </row>
        <row r="153">
          <cell r="A153" t="str">
            <v>EST</v>
          </cell>
          <cell r="B153" t="str">
            <v>02</v>
          </cell>
          <cell r="C153" t="str">
            <v>2000</v>
          </cell>
          <cell r="D153" t="str">
            <v>00</v>
          </cell>
          <cell r="E153" t="str">
            <v>Ventana de aluminio lacado de hoja fija. Según normas de medición y abono.</v>
          </cell>
          <cell r="F153" t="str">
            <v>m2</v>
          </cell>
          <cell r="G153" t="str">
            <v>Lacquered Aluminum Window fixed sash, as per Standards of Measurement and Payment.</v>
          </cell>
          <cell r="H153" t="str">
            <v>m2</v>
          </cell>
          <cell r="K153">
            <v>0</v>
          </cell>
          <cell r="N153">
            <v>0</v>
          </cell>
          <cell r="O153">
            <v>0</v>
          </cell>
        </row>
        <row r="154">
          <cell r="A154" t="str">
            <v>EST</v>
          </cell>
          <cell r="B154" t="str">
            <v>02</v>
          </cell>
          <cell r="C154" t="str">
            <v>2010</v>
          </cell>
          <cell r="D154" t="str">
            <v>00</v>
          </cell>
          <cell r="E154" t="str">
            <v>Ventana de aluminio lacado de hoja fija,  acristalamiento doble tipo Climalit con rotura de puente térmico. Según normas de medición y abono.</v>
          </cell>
          <cell r="F154" t="str">
            <v>m2</v>
          </cell>
          <cell r="G154" t="str">
            <v>Lacquered Aluminum Windows fixed sash with double paned thermal insulated Climalit glass, as per Standards of Measurement and Payment.</v>
          </cell>
          <cell r="H154" t="str">
            <v>m2</v>
          </cell>
          <cell r="K154">
            <v>0</v>
          </cell>
          <cell r="N154">
            <v>0</v>
          </cell>
          <cell r="O154">
            <v>0</v>
          </cell>
        </row>
        <row r="155">
          <cell r="A155" t="str">
            <v>EST</v>
          </cell>
          <cell r="B155" t="str">
            <v>02</v>
          </cell>
          <cell r="C155" t="str">
            <v>2020</v>
          </cell>
          <cell r="D155" t="str">
            <v>00</v>
          </cell>
          <cell r="E155" t="str">
            <v>Ventana de aluminio lacado de una hoja abatible, acristalamiento doble tipo Climalit con rotura de puente térmico. Según normas de medición y abono.</v>
          </cell>
          <cell r="F155" t="str">
            <v>m2</v>
          </cell>
          <cell r="G155" t="str">
            <v>Lacquered Aluminum Windows one sash swing open with double paned thermal insulated Climalit glass, as per Standards of Measurement and Payment.</v>
          </cell>
          <cell r="H155" t="str">
            <v>m2</v>
          </cell>
          <cell r="K155">
            <v>0</v>
          </cell>
          <cell r="N155">
            <v>0</v>
          </cell>
          <cell r="O155">
            <v>0</v>
          </cell>
        </row>
        <row r="156">
          <cell r="A156" t="str">
            <v>EST</v>
          </cell>
          <cell r="B156" t="str">
            <v>02</v>
          </cell>
          <cell r="C156" t="str">
            <v>2030</v>
          </cell>
          <cell r="D156" t="str">
            <v>00</v>
          </cell>
          <cell r="E156" t="str">
            <v>Ventana de aluminio lacado de dos hojas abatibles, acristalamiento doble tipo Climalit con rotura de puente térmico según. Según normas de medición y abono.</v>
          </cell>
          <cell r="F156" t="str">
            <v>m2</v>
          </cell>
          <cell r="G156" t="str">
            <v>Lacquered Aluminum Windows double sash swing open with double paned thermal insulated Climalit glass, as per Standards of Measurement and Payment.</v>
          </cell>
          <cell r="H156" t="str">
            <v>m2</v>
          </cell>
          <cell r="K156">
            <v>0</v>
          </cell>
          <cell r="N156">
            <v>0</v>
          </cell>
          <cell r="O156">
            <v>0</v>
          </cell>
        </row>
        <row r="157">
          <cell r="A157" t="str">
            <v>EST</v>
          </cell>
          <cell r="B157" t="str">
            <v>02</v>
          </cell>
          <cell r="C157" t="str">
            <v>2040</v>
          </cell>
          <cell r="D157" t="str">
            <v>00</v>
          </cell>
          <cell r="E157" t="str">
            <v>Ventana de aluminio lacado de dos hojas correderas, acristalamiento doble tipo Climalit con rotura de puente térmico. Según normas de medición y abono.</v>
          </cell>
          <cell r="F157" t="str">
            <v>m2</v>
          </cell>
          <cell r="G157" t="str">
            <v>Lacquered Aluminum Windows horizontal sliding double slash with double paned thermal insulated Climalit glass, as per Standards of Measurement and Payment.</v>
          </cell>
          <cell r="H157" t="str">
            <v>m2</v>
          </cell>
          <cell r="K157">
            <v>0</v>
          </cell>
          <cell r="N157">
            <v>0</v>
          </cell>
          <cell r="O157">
            <v>0</v>
          </cell>
        </row>
        <row r="159">
          <cell r="E159" t="str">
            <v>Subtotal carpintería metálica.</v>
          </cell>
          <cell r="G159" t="str">
            <v>Subtotal Metallic Carpentry.</v>
          </cell>
          <cell r="K159">
            <v>0</v>
          </cell>
          <cell r="O159">
            <v>0</v>
          </cell>
        </row>
        <row r="161">
          <cell r="A161" t="str">
            <v>EST</v>
          </cell>
          <cell r="B161" t="str">
            <v>03</v>
          </cell>
          <cell r="E161" t="str">
            <v>SISTEMAS DE VENTILACIÓN</v>
          </cell>
          <cell r="G161" t="str">
            <v>VENTILATION SYSTEMS</v>
          </cell>
        </row>
        <row r="163">
          <cell r="A163" t="str">
            <v>EST</v>
          </cell>
          <cell r="B163" t="str">
            <v>03</v>
          </cell>
          <cell r="C163" t="str">
            <v>0000</v>
          </cell>
          <cell r="D163" t="str">
            <v>00</v>
          </cell>
          <cell r="E163" t="str">
            <v>Aireador estático de cumbrera, ancho útil de garganta hasta 250 mm, formado por esqueleto de perfiles metálicos ligeros cada 1 ml y recubiertos por una chapa simple galvanizada y prelacada e=8 mm. Según normas de medición y abono.</v>
          </cell>
          <cell r="F163" t="str">
            <v>ml</v>
          </cell>
          <cell r="G163" t="str">
            <v>Static Ridge Vent with opening of up to 250 mm wide, fastened by bands of hot rolled sheet steel every 1 lm and covered by galvanized prelacquered sheet steel e=8 mm, as per Standards of Measurement and Payment.</v>
          </cell>
          <cell r="H163" t="str">
            <v>lm</v>
          </cell>
          <cell r="K163">
            <v>0</v>
          </cell>
          <cell r="N163">
            <v>0</v>
          </cell>
          <cell r="O163">
            <v>0</v>
          </cell>
        </row>
        <row r="164">
          <cell r="A164" t="str">
            <v>EST</v>
          </cell>
          <cell r="B164" t="str">
            <v>03</v>
          </cell>
          <cell r="C164" t="str">
            <v>0010</v>
          </cell>
          <cell r="D164" t="str">
            <v>00</v>
          </cell>
          <cell r="E164" t="str">
            <v>Aireador estático de cumbrera, ancho útil de garganta de 251 a 500 mm, formado por esqueleto de perfiles metálicos ligeros cada 1 ml y recubiertos por una chapa simple galvanizada y prelacada e=8 mm. Según normas de medición y abono.</v>
          </cell>
          <cell r="F164" t="str">
            <v>ml</v>
          </cell>
          <cell r="G164" t="str">
            <v>Static Ridge Vent with opening of 251 to 500 mm wide, fastened by bands of hot rolled sheet steel every 1 lm and covered by galvanized prelacquered sheet steel e=8 mm, as per Standards of Measurement and Payment.</v>
          </cell>
          <cell r="H164" t="str">
            <v>lm</v>
          </cell>
          <cell r="K164">
            <v>0</v>
          </cell>
          <cell r="N164">
            <v>0</v>
          </cell>
          <cell r="O164">
            <v>0</v>
          </cell>
        </row>
        <row r="165">
          <cell r="A165" t="str">
            <v>EST</v>
          </cell>
          <cell r="B165" t="str">
            <v>03</v>
          </cell>
          <cell r="C165" t="str">
            <v>0020</v>
          </cell>
          <cell r="D165" t="str">
            <v>00</v>
          </cell>
          <cell r="E165" t="str">
            <v>Aireador estático de cumbrera, ancho útil de garganta de 501 a 1000 mm, formado por esqueleto de perfiles metálicos ligeros cada 1 ml y recubiertos por una chapa simple galvanizada y prelacada e=8 mm. Según normas de medición y abono.</v>
          </cell>
          <cell r="F165" t="str">
            <v>ml</v>
          </cell>
          <cell r="G165" t="str">
            <v>Static Ridge Vent with opening of 501 to 1000 mm wide, fastened by bands of hot rolled sheet steel every 1 lm and covered by galvanized prelacquered sheet steel e=8 mm, as per Standards of Measurement and Payment.</v>
          </cell>
          <cell r="H165" t="str">
            <v>lm</v>
          </cell>
          <cell r="K165">
            <v>0</v>
          </cell>
          <cell r="N165">
            <v>0</v>
          </cell>
          <cell r="O165">
            <v>0</v>
          </cell>
        </row>
        <row r="166">
          <cell r="A166" t="str">
            <v>EST</v>
          </cell>
          <cell r="B166" t="str">
            <v>03</v>
          </cell>
          <cell r="C166" t="str">
            <v>1000</v>
          </cell>
          <cell r="D166" t="str">
            <v>00</v>
          </cell>
          <cell r="E166" t="str">
            <v>Equipo de ventilación forzada en cubierta, compuesto por motoventilador de 30.000 m3/h y presión estática 200 Pa, montado con chimenea metálica de chapa galvanizada y prelacada e=8 mm de 3 ml de altura y esqueleto de perfilería ligera, provista de tolva a</v>
          </cell>
          <cell r="F166" t="str">
            <v>ud</v>
          </cell>
          <cell r="G166" t="str">
            <v xml:space="preserve">Rooftop Forced Air Ventilation Unit  made up of ventilation motor of 30,000 m3/h and static pressure rating of 200 Pa.  Includes chimney of prelacquered galvanized steel 3 lm high e= 8 mm , body made from Lightweight steel and fitted with  acoustic noise </v>
          </cell>
          <cell r="H166" t="str">
            <v>ea</v>
          </cell>
          <cell r="K166">
            <v>0</v>
          </cell>
          <cell r="N166">
            <v>0</v>
          </cell>
          <cell r="O166">
            <v>0</v>
          </cell>
        </row>
        <row r="167">
          <cell r="A167" t="str">
            <v>EST</v>
          </cell>
          <cell r="B167" t="str">
            <v>03</v>
          </cell>
          <cell r="C167" t="str">
            <v>1010</v>
          </cell>
          <cell r="D167" t="str">
            <v>00</v>
          </cell>
          <cell r="E167" t="str">
            <v>Equipo de ventilación forzada en cubierta, compuesto por motoventilador de 30.001 a 50.000 m3/h y presión estática 200 Pa, montado con chimenea metálica de chapa galvanizada y prelacada e=8 mm de 3 ml de altura y esqueleto de perfilería ligera, provista d</v>
          </cell>
          <cell r="F167" t="str">
            <v>ud</v>
          </cell>
          <cell r="G167" t="str">
            <v>Rooftop Forced Air Ventilation Unit  made up of ventilation motor of 30,001 to 50,000 m3/h and static pressure rating of 200 Pa.  Includes chimney of prelacquered galvanized steel 3 lm high e= 8 mm , body made from Lightweight steel and fitted with  acous</v>
          </cell>
          <cell r="H167" t="str">
            <v>ea</v>
          </cell>
          <cell r="K167">
            <v>0</v>
          </cell>
          <cell r="N167">
            <v>0</v>
          </cell>
          <cell r="O167">
            <v>0</v>
          </cell>
        </row>
        <row r="168">
          <cell r="A168" t="str">
            <v>EST</v>
          </cell>
          <cell r="B168" t="str">
            <v>03</v>
          </cell>
          <cell r="C168" t="str">
            <v>1020</v>
          </cell>
          <cell r="D168" t="str">
            <v>00</v>
          </cell>
          <cell r="E168" t="str">
            <v>Equipo de ventilación forzada en cubierta, compuesto por motoventilador de 50.001 a 70.000 m3/h y presión estática 200 Pa, montado con chimenea metálica de chapa galvanizada y prelacada e=8 mm de 3 ml de altura y esqueleto de perfilería ligera, provista d</v>
          </cell>
          <cell r="F168" t="str">
            <v>ud</v>
          </cell>
          <cell r="G168" t="str">
            <v>Rooftop Forced Air Ventilation Unit  made up of ventilation motor of 50,001 to 70,000 m3/h to and static pressure rating of 200 Pa.  Includes chimney of prelacquered galvanized steel 3 lm high e= 8 mm , body made from Lightweight steel and fitted with  ac</v>
          </cell>
          <cell r="H168" t="str">
            <v>ea</v>
          </cell>
          <cell r="K168">
            <v>0</v>
          </cell>
          <cell r="N168">
            <v>0</v>
          </cell>
          <cell r="O168">
            <v>0</v>
          </cell>
        </row>
        <row r="169">
          <cell r="A169" t="str">
            <v>EST</v>
          </cell>
          <cell r="B169" t="str">
            <v>03</v>
          </cell>
          <cell r="C169" t="str">
            <v>1030</v>
          </cell>
          <cell r="D169" t="str">
            <v>00</v>
          </cell>
          <cell r="E169" t="str">
            <v xml:space="preserve">Equipo de ventilación forzada en cubierta, compuesto por motoventilador de 70.001 a 100.000 m3/h y presión estática 200 Pa, montado con chimenea metálica de chapa galvanizada y prelacada e=8 mm de 3 ml de altura y esqueleto de perfilería ligera, provista </v>
          </cell>
          <cell r="F169" t="str">
            <v>ud</v>
          </cell>
          <cell r="G169" t="str">
            <v>Rooftop Forced Air Ventilation Unit  made up of ventilation motor of 70,001 to 100,000 m3/h and static pressure rating of 200 Pa.  Includes chimney of prelacquered galvanized steel 3 lm high e= 8 mm , body made from Lightweight steel and fitted with  acou</v>
          </cell>
          <cell r="H169" t="str">
            <v>ea</v>
          </cell>
          <cell r="K169">
            <v>0</v>
          </cell>
          <cell r="N169">
            <v>0</v>
          </cell>
          <cell r="O169">
            <v>0</v>
          </cell>
        </row>
        <row r="171">
          <cell r="E171" t="str">
            <v>Subtotal sistemas de ventilación.</v>
          </cell>
          <cell r="G171" t="str">
            <v>Subtotal Ventilation Systems.</v>
          </cell>
          <cell r="K171">
            <v>0</v>
          </cell>
          <cell r="O171">
            <v>0</v>
          </cell>
        </row>
        <row r="173">
          <cell r="A173" t="str">
            <v>EST</v>
          </cell>
          <cell r="B173" t="str">
            <v>04</v>
          </cell>
          <cell r="E173" t="str">
            <v>PINTURA Y/O GALVANIZADO</v>
          </cell>
          <cell r="G173" t="str">
            <v>PAINT AND/OR GALVANIZATION</v>
          </cell>
        </row>
        <row r="175">
          <cell r="A175" t="str">
            <v>EST</v>
          </cell>
          <cell r="B175" t="str">
            <v>04</v>
          </cell>
          <cell r="C175" t="str">
            <v>0000</v>
          </cell>
          <cell r="D175" t="str">
            <v>00</v>
          </cell>
          <cell r="E175" t="str">
            <v>Suministro y aplicación de pintura (capas intermedias + finales) en estructura metalica. Según normas de medición y abono.</v>
          </cell>
          <cell r="F175" t="str">
            <v>kg</v>
          </cell>
          <cell r="G175" t="str">
            <v>Supply and application of paint (intermediate and final coats) to structural steel, as per Standards of Measurement and Payment.</v>
          </cell>
          <cell r="H175" t="str">
            <v>kg</v>
          </cell>
          <cell r="K175">
            <v>0</v>
          </cell>
          <cell r="N175">
            <v>0</v>
          </cell>
          <cell r="O175">
            <v>0</v>
          </cell>
        </row>
        <row r="176">
          <cell r="A176" t="str">
            <v>EST</v>
          </cell>
          <cell r="B176" t="str">
            <v>04</v>
          </cell>
          <cell r="C176" t="str">
            <v>1010</v>
          </cell>
          <cell r="D176" t="str">
            <v>00</v>
          </cell>
          <cell r="E176" t="str">
            <v>Tratamiento de estructura y elementos metálicos mediante galvanizado por inmersión en caliente, de acuerdo con la norma ASTM-A123. Según normas de medición y abono.</v>
          </cell>
          <cell r="F176" t="str">
            <v>kg</v>
          </cell>
          <cell r="G176" t="str">
            <v>Treatment of structural and metallic element to hot galvanized process as per ASTM-A123 and as per Standards of Measurement and Payment.</v>
          </cell>
          <cell r="H176" t="str">
            <v>kg</v>
          </cell>
          <cell r="K176">
            <v>0</v>
          </cell>
          <cell r="N176">
            <v>0</v>
          </cell>
          <cell r="O176">
            <v>0</v>
          </cell>
        </row>
        <row r="178">
          <cell r="E178" t="str">
            <v>Subtotal pintura  y/o galvanizado.</v>
          </cell>
          <cell r="G178" t="str">
            <v>Subtotal Paint and/or Galvanization.</v>
          </cell>
          <cell r="K178">
            <v>0</v>
          </cell>
          <cell r="O178">
            <v>0</v>
          </cell>
        </row>
        <row r="180">
          <cell r="E180" t="str">
            <v>TOTAL PRESUPUESTO ESTRUCTURA METÁLICA.</v>
          </cell>
          <cell r="G180" t="str">
            <v>TOTAL BID PRICE FOR STRUCTURAL STEEL.</v>
          </cell>
          <cell r="K180">
            <v>0</v>
          </cell>
          <cell r="O180">
            <v>0</v>
          </cell>
        </row>
      </sheetData>
      <sheetData sheetId="2"/>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BE ACT mi"/>
      <sheetName val="reb precl MI"/>
      <sheetName val="RBE ACT ME"/>
      <sheetName val="reb precl ME"/>
      <sheetName val="ecart achats"/>
    </sheetNames>
    <sheetDataSet>
      <sheetData sheetId="0" refreshError="1"/>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Resumo"/>
      <sheetName val="001-Produção e 009 Adm"/>
      <sheetName val="002-Auditório e Restaurante"/>
      <sheetName val="003-Refeitórios"/>
      <sheetName val="004-Vestiários"/>
      <sheetName val="005-006-Portaria e RH"/>
      <sheetName val="007-Recreação"/>
      <sheetName val="013-Medição Subesta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ESTI"/>
      <sheetName val="BCO DADOS ACESSÓRIOS"/>
      <sheetName val="BCO DADOS EQUIPAMENTOS"/>
    </sheetNames>
    <sheetDataSet>
      <sheetData sheetId="0"/>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ESTI"/>
      <sheetName val="BCO DADOS ACESSÓRIOS"/>
      <sheetName val="BCO DADOS EQUIPAMENTOS"/>
    </sheetNames>
    <sheetDataSet>
      <sheetData sheetId="0"/>
      <sheetData sheetId="1" refreshError="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gitação de Propostas"/>
      <sheetName val="FinalizarProp"/>
      <sheetName val="Customizing"/>
      <sheetName val="Plan2"/>
      <sheetName val="Sumário Sub-Atividades"/>
      <sheetName val="Backup_Aprovação_Email"/>
      <sheetName val="Backup Aprovação"/>
      <sheetName val="Metas"/>
      <sheetName val="Avaliação VAREJO"/>
      <sheetName val="DIGITAÇÃO TAB PEÇAS ESPECIAIS"/>
      <sheetName val="BACKUP TAB PEÇAS ESPECIAIS"/>
      <sheetName val="Critérios Desc Gerais"/>
      <sheetName val="Análise de Frete"/>
      <sheetName val="Sumário Produtos"/>
      <sheetName val="Sumário TabDin"/>
      <sheetName val="BACKUP OPPORTUNITY_SHIPPING"/>
      <sheetName val="OPPORTUNITY_SHIPPING (Visual)"/>
      <sheetName val="BACKUP OPPORTUNITY_PRODUCT"/>
      <sheetName val="Relatório Peças Especiais"/>
      <sheetName val="Análise de Peças Especiais"/>
      <sheetName val="PLANILHA ORÇAMENTO"/>
      <sheetName val="Lance Inicial - PLAN ORÇAMENTO"/>
      <sheetName val="Lance Final - PLAN ORÇAMENTO"/>
      <sheetName val="TABELA DE CARREGAMENTO"/>
      <sheetName val="Aprovação"/>
      <sheetName val="MEMÓRIA DE CÁLCULO"/>
      <sheetName val="Lance Inicial - MEM DE CÁLCULO"/>
      <sheetName val="Lance Final - MEM DE CÁLCULO"/>
      <sheetName val="TAB PEÇAS ESPECIAIS"/>
      <sheetName val="ESTATÍSTICA GERAL"/>
      <sheetName val="ESTATÍSTICA GERAL MC"/>
      <sheetName val="Lance Inicial - ESTAT GERAL"/>
      <sheetName val="Lance Final - ESTAT GERAL"/>
      <sheetName val="OPPORTUNITY_PRODUCT"/>
      <sheetName val="OPPORTUNITY_SHIPPING"/>
      <sheetName val="BACKUP PLAN ORÇAMENTO"/>
      <sheetName val="BACKUP MEMÓRIA DE CÁLCULO"/>
      <sheetName val="Procura de itens"/>
      <sheetName val="RESULTADO"/>
      <sheetName val="ESPELHO"/>
      <sheetName val="Resultado2"/>
      <sheetName val="CAR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CCSAP"/>
      <sheetName val="Por CC"/>
      <sheetName val="Plan3"/>
      <sheetName val="Sind"/>
      <sheetName val="Plan4"/>
      <sheetName val="Local"/>
      <sheetName val="Lojas Novas"/>
      <sheetName val="Base HE"/>
      <sheetName val="Plan5"/>
      <sheetName val="Consolidado"/>
      <sheetName val="Arq 1"/>
      <sheetName val="Arq 2"/>
      <sheetName val="Arq 3"/>
      <sheetName val="Dinâmica"/>
    </sheetNames>
    <sheetDataSet>
      <sheetData sheetId="0" refreshError="1"/>
      <sheetData sheetId="1"/>
      <sheetData sheetId="2" refreshError="1"/>
      <sheetData sheetId="3"/>
      <sheetData sheetId="4"/>
      <sheetData sheetId="5" refreshError="1"/>
      <sheetData sheetId="6"/>
      <sheetData sheetId="7" refreshError="1"/>
      <sheetData sheetId="8"/>
      <sheetData sheetId="9" refreshError="1"/>
      <sheetData sheetId="10"/>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as moldada _in loco_"/>
      <sheetName val="Pilar pré-moldados"/>
      <sheetName val="Vigas pré-moldada"/>
      <sheetName val="Pilar convencionais"/>
      <sheetName val="Vigas moldada &quot;in loco&quot;"/>
      <sheetName val="Enchim. vigas pré-moldada"/>
      <sheetName val="Laje nervurda tipo 1"/>
      <sheetName val="Laje nervurada tipo 2-rebaixo"/>
      <sheetName val="Laje convencional-shopping"/>
      <sheetName val="Laje prémoldada B-25-shopping"/>
      <sheetName val="Poço de elevador"/>
      <sheetName val="Aço"/>
      <sheetName val="Resumo"/>
      <sheetName val="Junta de dilatação"/>
      <sheetName val="Estimativa do nível acima+14,80"/>
      <sheetName val="BCO DADOS ACESSÓRIOS"/>
      <sheetName val="BCO DADOS EQUIPAMEN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ta1"/>
      <sheetName val="Itaúna"/>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s"/>
      <sheetName val="Área Comum -Planilha "/>
      <sheetName val="kubus"/>
      <sheetName val="Comparativo"/>
      <sheetName val="Comparativo-c.alter.Elev.eM.Obr"/>
    </sheetNames>
    <sheetDataSet>
      <sheetData sheetId="0"/>
      <sheetData sheetId="1"/>
      <sheetData sheetId="2">
        <row r="1">
          <cell r="C1" t="str">
            <v>ID</v>
          </cell>
          <cell r="D1" t="str">
            <v>Description</v>
          </cell>
          <cell r="E1" t="str">
            <v>BoQ-Qty</v>
          </cell>
          <cell r="F1" t="str">
            <v>Unit</v>
          </cell>
          <cell r="G1" t="str">
            <v>UC</v>
          </cell>
          <cell r="H1" t="str">
            <v>TC</v>
          </cell>
        </row>
        <row r="3">
          <cell r="C3">
            <v>1</v>
          </cell>
          <cell r="D3" t="str">
            <v>PRÉDIOS</v>
          </cell>
          <cell r="H3">
            <v>143607765.36000001</v>
          </cell>
        </row>
        <row r="4">
          <cell r="C4">
            <v>1001</v>
          </cell>
          <cell r="D4" t="str">
            <v>SERVIÇOS INICIAIS</v>
          </cell>
          <cell r="H4">
            <v>40643.58</v>
          </cell>
        </row>
        <row r="5">
          <cell r="C5" t="str">
            <v>01.001.01</v>
          </cell>
          <cell r="D5" t="str">
            <v>Serviços iniciais</v>
          </cell>
          <cell r="H5">
            <v>40643.58</v>
          </cell>
        </row>
        <row r="6">
          <cell r="C6" t="str">
            <v>01.001.01.01</v>
          </cell>
          <cell r="D6" t="str">
            <v>Serviços iniciais</v>
          </cell>
          <cell r="H6">
            <v>40643.58</v>
          </cell>
        </row>
        <row r="7">
          <cell r="C7" t="str">
            <v>01.001.01.01.01</v>
          </cell>
          <cell r="D7" t="str">
            <v>Serviços iniciais</v>
          </cell>
          <cell r="H7">
            <v>40643.58</v>
          </cell>
        </row>
        <row r="8">
          <cell r="C8" t="str">
            <v>01.001.01.01.01.01</v>
          </cell>
          <cell r="D8" t="str">
            <v>Locação da obra</v>
          </cell>
          <cell r="E8">
            <v>19622.73</v>
          </cell>
          <cell r="F8" t="str">
            <v>m2</v>
          </cell>
          <cell r="G8">
            <v>2.0699999999999998</v>
          </cell>
          <cell r="H8">
            <v>40643.58</v>
          </cell>
        </row>
        <row r="9">
          <cell r="C9">
            <v>1002</v>
          </cell>
          <cell r="D9" t="str">
            <v>FUNDAÇÕES</v>
          </cell>
          <cell r="H9">
            <v>17807142</v>
          </cell>
        </row>
        <row r="10">
          <cell r="C10" t="str">
            <v>01.002.01</v>
          </cell>
          <cell r="D10" t="str">
            <v>Fundações Profundas</v>
          </cell>
          <cell r="H10">
            <v>12771845.83</v>
          </cell>
        </row>
        <row r="11">
          <cell r="C11" t="str">
            <v>01.002.01.01</v>
          </cell>
          <cell r="D11" t="str">
            <v>Fundações Profundas-Estacas Tubadas - (Torres e Clube)</v>
          </cell>
          <cell r="H11">
            <v>12060796.880000001</v>
          </cell>
        </row>
        <row r="12">
          <cell r="C12" t="str">
            <v>01.002.01.01.01</v>
          </cell>
          <cell r="D12" t="str">
            <v>Implantação do Canteiro de obras</v>
          </cell>
          <cell r="H12">
            <v>46021.47</v>
          </cell>
        </row>
        <row r="13">
          <cell r="C13" t="str">
            <v>01.002.01.01.01.01</v>
          </cell>
          <cell r="D13" t="str">
            <v>Galpão em estrutura metálica com telha metálica - 10,00x7,00x8,00m</v>
          </cell>
          <cell r="E13">
            <v>1</v>
          </cell>
          <cell r="F13" t="str">
            <v>vb</v>
          </cell>
          <cell r="G13">
            <v>10172.82</v>
          </cell>
          <cell r="H13">
            <v>10172.82</v>
          </cell>
        </row>
        <row r="14">
          <cell r="C14" t="str">
            <v>01.002.01.01.01.02</v>
          </cell>
          <cell r="D14" t="str">
            <v>Sapata para o Galpão - 1,00x1,00x1,50m</v>
          </cell>
          <cell r="E14">
            <v>4</v>
          </cell>
          <cell r="F14" t="str">
            <v>un</v>
          </cell>
          <cell r="G14">
            <v>2701.65</v>
          </cell>
          <cell r="H14">
            <v>10806.62</v>
          </cell>
        </row>
        <row r="15">
          <cell r="C15" t="str">
            <v>01.002.01.01.01.02.01</v>
          </cell>
          <cell r="D15" t="str">
            <v>Escavação Manual</v>
          </cell>
          <cell r="E15">
            <v>11.8</v>
          </cell>
          <cell r="F15" t="str">
            <v>m3</v>
          </cell>
          <cell r="G15">
            <v>28.7</v>
          </cell>
          <cell r="H15">
            <v>338.65</v>
          </cell>
        </row>
        <row r="16">
          <cell r="C16" t="str">
            <v>01.002.01.01.01.02.02</v>
          </cell>
          <cell r="D16" t="str">
            <v>Apiloamento do fundo de valas</v>
          </cell>
          <cell r="E16">
            <v>4.84</v>
          </cell>
          <cell r="F16" t="str">
            <v>m2</v>
          </cell>
          <cell r="G16">
            <v>8.7100000000000009</v>
          </cell>
          <cell r="H16">
            <v>42.16</v>
          </cell>
        </row>
        <row r="17">
          <cell r="C17" t="str">
            <v>01.002.01.01.01.02.03</v>
          </cell>
          <cell r="D17" t="str">
            <v>Lastro de concreto magro esp. 5cm</v>
          </cell>
          <cell r="E17">
            <v>0.24199999999999999</v>
          </cell>
          <cell r="F17" t="str">
            <v>m3</v>
          </cell>
          <cell r="G17">
            <v>148.27000000000001</v>
          </cell>
          <cell r="H17">
            <v>35.880000000000003</v>
          </cell>
        </row>
        <row r="18">
          <cell r="C18" t="str">
            <v>01.002.01.01.01.02.04</v>
          </cell>
          <cell r="D18" t="str">
            <v>Concreto fck = 35 Mpa</v>
          </cell>
          <cell r="E18">
            <v>2.35</v>
          </cell>
          <cell r="F18" t="str">
            <v>m3</v>
          </cell>
          <cell r="G18">
            <v>216.73</v>
          </cell>
          <cell r="H18">
            <v>509.32</v>
          </cell>
        </row>
        <row r="19">
          <cell r="C19" t="str">
            <v>01.002.01.01.01.02.05</v>
          </cell>
          <cell r="D19" t="str">
            <v>Forma chapa resinada 15 mm</v>
          </cell>
          <cell r="E19">
            <v>14.5</v>
          </cell>
          <cell r="F19" t="str">
            <v>m2</v>
          </cell>
          <cell r="G19">
            <v>52.96</v>
          </cell>
          <cell r="H19">
            <v>767.88</v>
          </cell>
        </row>
        <row r="20">
          <cell r="C20" t="str">
            <v>01.002.01.01.01.02.06</v>
          </cell>
          <cell r="D20" t="str">
            <v>Aço Ca 50</v>
          </cell>
          <cell r="E20">
            <v>235</v>
          </cell>
          <cell r="F20" t="str">
            <v>KG</v>
          </cell>
          <cell r="G20">
            <v>2.78</v>
          </cell>
          <cell r="H20">
            <v>653.70000000000005</v>
          </cell>
        </row>
        <row r="21">
          <cell r="C21" t="str">
            <v>01.002.01.01.01.02.07</v>
          </cell>
          <cell r="D21" t="str">
            <v>Reaterro Compactado</v>
          </cell>
          <cell r="E21">
            <v>9.2080000000000002</v>
          </cell>
          <cell r="F21" t="str">
            <v>m3</v>
          </cell>
          <cell r="G21">
            <v>32.82</v>
          </cell>
          <cell r="H21">
            <v>302.23</v>
          </cell>
        </row>
        <row r="22">
          <cell r="C22" t="str">
            <v>01.002.01.01.01.02.08</v>
          </cell>
          <cell r="D22" t="str">
            <v>Remoção de terra com bota-fora</v>
          </cell>
          <cell r="E22">
            <v>2.5920000000000001</v>
          </cell>
          <cell r="F22" t="str">
            <v>m3</v>
          </cell>
          <cell r="G22">
            <v>20</v>
          </cell>
          <cell r="H22">
            <v>51.83</v>
          </cell>
        </row>
        <row r="23">
          <cell r="C23" t="str">
            <v>01.002.01.01.01.03</v>
          </cell>
          <cell r="D23" t="str">
            <v>Piso para o Galpão</v>
          </cell>
          <cell r="E23">
            <v>70</v>
          </cell>
          <cell r="F23" t="str">
            <v>m2</v>
          </cell>
          <cell r="G23">
            <v>17.95</v>
          </cell>
          <cell r="H23">
            <v>1256.6400000000001</v>
          </cell>
        </row>
        <row r="24">
          <cell r="C24" t="str">
            <v>01.002.01.01.01.03.01</v>
          </cell>
          <cell r="D24" t="str">
            <v>Nivelamento e compactação</v>
          </cell>
          <cell r="E24">
            <v>1</v>
          </cell>
          <cell r="F24" t="str">
            <v>m2</v>
          </cell>
          <cell r="G24">
            <v>8.7100000000000009</v>
          </cell>
          <cell r="H24">
            <v>8.7100000000000009</v>
          </cell>
        </row>
        <row r="25">
          <cell r="C25" t="str">
            <v>01.002.01.01.01.03.02</v>
          </cell>
          <cell r="D25" t="str">
            <v>Camada de brita esp. 15cm</v>
          </cell>
          <cell r="E25">
            <v>0.15</v>
          </cell>
          <cell r="F25" t="str">
            <v>m3</v>
          </cell>
          <cell r="G25">
            <v>61.6</v>
          </cell>
          <cell r="H25">
            <v>9.24</v>
          </cell>
        </row>
        <row r="26">
          <cell r="C26" t="str">
            <v>01.002.01.01.01.04</v>
          </cell>
          <cell r="D26" t="str">
            <v>Containers</v>
          </cell>
          <cell r="E26">
            <v>1</v>
          </cell>
          <cell r="F26" t="str">
            <v>vb</v>
          </cell>
          <cell r="G26">
            <v>18785.39</v>
          </cell>
          <cell r="H26">
            <v>18785.39</v>
          </cell>
        </row>
        <row r="27">
          <cell r="C27" t="str">
            <v>01.002.01.01.01.05</v>
          </cell>
          <cell r="D27" t="str">
            <v>Iluminação</v>
          </cell>
          <cell r="E27">
            <v>1</v>
          </cell>
          <cell r="F27" t="str">
            <v>vb</v>
          </cell>
          <cell r="G27">
            <v>4881.8599999999997</v>
          </cell>
          <cell r="H27">
            <v>5000</v>
          </cell>
        </row>
        <row r="28">
          <cell r="C28" t="str">
            <v>01.002.01.01.02</v>
          </cell>
          <cell r="D28" t="str">
            <v>3 Tanques de 5,00x10,00x2,00m escavados no solo, com concreto projetado</v>
          </cell>
          <cell r="H28">
            <v>16373.33</v>
          </cell>
        </row>
        <row r="29">
          <cell r="C29" t="str">
            <v>01.002.01.01.02.01</v>
          </cell>
          <cell r="D29" t="str">
            <v>Escavação mecânica</v>
          </cell>
          <cell r="E29">
            <v>318</v>
          </cell>
          <cell r="F29" t="str">
            <v>m3</v>
          </cell>
          <cell r="G29">
            <v>15</v>
          </cell>
          <cell r="H29">
            <v>4770</v>
          </cell>
        </row>
        <row r="30">
          <cell r="C30" t="str">
            <v>01.002.01.01.02.02</v>
          </cell>
          <cell r="D30" t="str">
            <v>Acerto manual</v>
          </cell>
          <cell r="E30">
            <v>186</v>
          </cell>
          <cell r="F30" t="str">
            <v>m2</v>
          </cell>
          <cell r="G30">
            <v>8.7100000000000009</v>
          </cell>
          <cell r="H30">
            <v>1620.34</v>
          </cell>
        </row>
        <row r="31">
          <cell r="C31" t="str">
            <v>01.002.01.01.02.03</v>
          </cell>
          <cell r="D31" t="str">
            <v>Concreto projetado (regularização + tela plástica grampeada + concreto projetado)</v>
          </cell>
          <cell r="E31">
            <v>186</v>
          </cell>
          <cell r="F31" t="str">
            <v>m2</v>
          </cell>
          <cell r="G31">
            <v>53.67</v>
          </cell>
          <cell r="H31">
            <v>9982.99</v>
          </cell>
        </row>
        <row r="32">
          <cell r="C32" t="str">
            <v>01.002.01.01.02.03.01</v>
          </cell>
          <cell r="D32" t="str">
            <v>Concreto projetado</v>
          </cell>
          <cell r="E32">
            <v>9.3000000000000007</v>
          </cell>
          <cell r="F32" t="str">
            <v>m3</v>
          </cell>
          <cell r="G32">
            <v>249.6</v>
          </cell>
          <cell r="H32">
            <v>2321.2800000000002</v>
          </cell>
        </row>
        <row r="33">
          <cell r="C33" t="str">
            <v>01.002.01.01.02.03.02</v>
          </cell>
          <cell r="D33" t="str">
            <v>Colocação de tela plástica (Nortente) grampeada</v>
          </cell>
          <cell r="E33">
            <v>186</v>
          </cell>
          <cell r="F33" t="str">
            <v>m2</v>
          </cell>
          <cell r="G33">
            <v>16.89</v>
          </cell>
          <cell r="H33">
            <v>3140.61</v>
          </cell>
        </row>
        <row r="34">
          <cell r="C34" t="str">
            <v>01.002.01.01.02.03.03</v>
          </cell>
          <cell r="D34" t="str">
            <v>Regularização manual de taludes ( 2:1)</v>
          </cell>
          <cell r="E34">
            <v>186</v>
          </cell>
          <cell r="F34" t="str">
            <v>m2</v>
          </cell>
          <cell r="G34">
            <v>8.6300000000000008</v>
          </cell>
          <cell r="H34">
            <v>1604.62</v>
          </cell>
        </row>
        <row r="35">
          <cell r="C35" t="str">
            <v>01.002.01.01.02.03.04</v>
          </cell>
          <cell r="D35" t="str">
            <v>MO para concreto projetado em talude 2:1- esp 5,0 cm</v>
          </cell>
          <cell r="E35">
            <v>186</v>
          </cell>
          <cell r="F35" t="str">
            <v>m2</v>
          </cell>
          <cell r="G35">
            <v>15.68</v>
          </cell>
          <cell r="H35">
            <v>2916.48</v>
          </cell>
        </row>
        <row r="36">
          <cell r="C36" t="str">
            <v>01.002.01.01.03</v>
          </cell>
          <cell r="D36" t="str">
            <v>Mobilização / Desmobilização / Camisa metálica</v>
          </cell>
          <cell r="H36">
            <v>933411.44</v>
          </cell>
        </row>
        <row r="37">
          <cell r="C37" t="str">
            <v>01.002.01.01.03.01</v>
          </cell>
          <cell r="D37" t="str">
            <v>Taxa de adequação de equipamentos, mobilização e instalação de equipe e equipamentos no canteiro, para dois ou mais conjuntos</v>
          </cell>
          <cell r="E37">
            <v>1</v>
          </cell>
          <cell r="F37" t="str">
            <v>vb</v>
          </cell>
          <cell r="G37">
            <v>244092.95</v>
          </cell>
          <cell r="H37">
            <v>244092.95</v>
          </cell>
        </row>
        <row r="38">
          <cell r="C38" t="str">
            <v>01.002.01.01.03.02</v>
          </cell>
          <cell r="D38" t="str">
            <v>Desmobilização</v>
          </cell>
          <cell r="E38">
            <v>1</v>
          </cell>
          <cell r="F38" t="str">
            <v>vb</v>
          </cell>
          <cell r="G38">
            <v>34173.01</v>
          </cell>
          <cell r="H38">
            <v>34173.01</v>
          </cell>
        </row>
        <row r="39">
          <cell r="C39" t="str">
            <v>01.002.01.01.03.03</v>
          </cell>
          <cell r="D39" t="str">
            <v>Confecção da camisa metálica</v>
          </cell>
          <cell r="E39">
            <v>1100000</v>
          </cell>
          <cell r="F39" t="str">
            <v>kg</v>
          </cell>
          <cell r="G39">
            <v>0.6</v>
          </cell>
          <cell r="H39">
            <v>655145.48</v>
          </cell>
        </row>
        <row r="40">
          <cell r="C40" t="str">
            <v>01.002.01.01.04</v>
          </cell>
          <cell r="D40" t="str">
            <v>Posicionamento, cravação, excavação de solo no interior da camisa metálica e instalação da armadura, medida a partir da cota de arrasamento até a cota de faca da camisa</v>
          </cell>
          <cell r="H40">
            <v>2952771.4</v>
          </cell>
        </row>
        <row r="41">
          <cell r="C41" t="str">
            <v>01.002.01.01.04.01</v>
          </cell>
          <cell r="D41" t="str">
            <v>Ø 0,80m</v>
          </cell>
          <cell r="E41">
            <v>1274.56</v>
          </cell>
          <cell r="F41" t="str">
            <v>m</v>
          </cell>
          <cell r="G41">
            <v>337.82</v>
          </cell>
          <cell r="H41">
            <v>430577.78</v>
          </cell>
        </row>
        <row r="42">
          <cell r="C42" t="str">
            <v>01.002.01.01.04.02</v>
          </cell>
          <cell r="D42" t="str">
            <v>Ø 1,20m</v>
          </cell>
          <cell r="E42">
            <v>878.79</v>
          </cell>
          <cell r="F42" t="str">
            <v>m</v>
          </cell>
          <cell r="G42">
            <v>511.62</v>
          </cell>
          <cell r="H42">
            <v>449605.51</v>
          </cell>
        </row>
        <row r="43">
          <cell r="C43" t="str">
            <v>01.002.01.01.04.03</v>
          </cell>
          <cell r="D43" t="str">
            <v>Ø 1,50m</v>
          </cell>
          <cell r="E43">
            <v>2636.95</v>
          </cell>
          <cell r="F43" t="str">
            <v>m</v>
          </cell>
          <cell r="G43">
            <v>785.98</v>
          </cell>
          <cell r="H43">
            <v>2072588.12</v>
          </cell>
        </row>
        <row r="44">
          <cell r="C44" t="str">
            <v>01.002.01.01.05</v>
          </cell>
          <cell r="D44" t="str">
            <v>Escavação em solo residual e rocha alterada a sã, com emprego de perfuratriz hidráulica equipada com sistema de limpeza por circulação reversa</v>
          </cell>
          <cell r="H44">
            <v>3187792.42</v>
          </cell>
        </row>
        <row r="45">
          <cell r="C45" t="str">
            <v>01.002.01.01.05.01</v>
          </cell>
          <cell r="D45" t="str">
            <v>Ø 0,70m</v>
          </cell>
          <cell r="E45">
            <v>330</v>
          </cell>
          <cell r="F45" t="str">
            <v>m</v>
          </cell>
          <cell r="G45">
            <v>995.9</v>
          </cell>
          <cell r="H45">
            <v>328646.75</v>
          </cell>
        </row>
        <row r="46">
          <cell r="C46" t="str">
            <v>01.002.01.01.05.02</v>
          </cell>
          <cell r="D46" t="str">
            <v>Ø 1,05m</v>
          </cell>
          <cell r="E46">
            <v>351.5</v>
          </cell>
          <cell r="F46" t="str">
            <v>m</v>
          </cell>
          <cell r="G46">
            <v>1489.94</v>
          </cell>
          <cell r="H46">
            <v>523715.09</v>
          </cell>
        </row>
        <row r="47">
          <cell r="C47" t="str">
            <v>01.002.01.01.05.03</v>
          </cell>
          <cell r="D47" t="str">
            <v>Ø 1,35m</v>
          </cell>
          <cell r="E47">
            <v>1076</v>
          </cell>
          <cell r="F47" t="str">
            <v>m</v>
          </cell>
          <cell r="G47">
            <v>2170.4699999999998</v>
          </cell>
          <cell r="H47">
            <v>2335430.58</v>
          </cell>
        </row>
        <row r="48">
          <cell r="C48" t="str">
            <v>01.002.01.01.06</v>
          </cell>
          <cell r="D48" t="str">
            <v>Lançamento do concreto</v>
          </cell>
          <cell r="H48">
            <v>310493.28999999998</v>
          </cell>
        </row>
        <row r="49">
          <cell r="C49" t="str">
            <v>01.002.01.01.06.01</v>
          </cell>
          <cell r="D49" t="str">
            <v>Lançamento do concreto</v>
          </cell>
          <cell r="E49">
            <v>8594.7900000000009</v>
          </cell>
          <cell r="F49" t="str">
            <v>m3</v>
          </cell>
          <cell r="G49">
            <v>36.130000000000003</v>
          </cell>
          <cell r="H49">
            <v>310493.28999999998</v>
          </cell>
        </row>
        <row r="50">
          <cell r="C50" t="str">
            <v>01.002.01.01.07</v>
          </cell>
          <cell r="D50" t="str">
            <v>Fornecimento de camisa metálica</v>
          </cell>
          <cell r="H50">
            <v>2284056.92</v>
          </cell>
        </row>
        <row r="51">
          <cell r="C51" t="str">
            <v>01.002.01.01.07.01</v>
          </cell>
          <cell r="D51" t="str">
            <v>Fornecimento de chapa de aço preto SAE 1008/1012  oxicortada esp. 6,3mm - Edif. E e D</v>
          </cell>
          <cell r="E51">
            <v>214358.98</v>
          </cell>
          <cell r="F51" t="str">
            <v>kg</v>
          </cell>
          <cell r="G51">
            <v>2.2553999999999998</v>
          </cell>
          <cell r="H51">
            <v>461407.7</v>
          </cell>
        </row>
        <row r="52">
          <cell r="C52" t="str">
            <v>01.002.01.01.07.02</v>
          </cell>
          <cell r="D52" t="str">
            <v>Fornecimento de chapa de aço preto SAE 1008/1012  oxicortada esp. 6,3mm - Edif. E e D</v>
          </cell>
          <cell r="E52">
            <v>214358.98</v>
          </cell>
          <cell r="F52" t="str">
            <v>kg</v>
          </cell>
          <cell r="G52">
            <v>2.0112999999999999</v>
          </cell>
          <cell r="H52">
            <v>461407.7</v>
          </cell>
        </row>
        <row r="53">
          <cell r="C53" t="str">
            <v>01.002.01.01.07.03</v>
          </cell>
          <cell r="D53" t="str">
            <v>Fornecimento de chapa de aço preto SAE 1008/1012  oxicortada esp. 9,5mm - Edif. E e D</v>
          </cell>
          <cell r="E53">
            <v>153937.43</v>
          </cell>
          <cell r="F53" t="str">
            <v>kg</v>
          </cell>
          <cell r="G53">
            <v>2.0112999999999999</v>
          </cell>
          <cell r="H53">
            <v>316803.23</v>
          </cell>
        </row>
        <row r="54">
          <cell r="C54" t="str">
            <v>01.002.01.01.07.04</v>
          </cell>
          <cell r="D54" t="str">
            <v>Fornecimento de chapa de aço preto SAE 1008/1012  oxicortada esp. 6,3mm e 9,5mm - Edif. A, B, C, F, G, H, e I</v>
          </cell>
          <cell r="E54">
            <v>731703.59</v>
          </cell>
          <cell r="F54" t="str">
            <v>kg</v>
          </cell>
          <cell r="G54">
            <v>2.0112999999999999</v>
          </cell>
          <cell r="H54">
            <v>1505845.99</v>
          </cell>
        </row>
        <row r="55">
          <cell r="C55" t="str">
            <v>01.002.01.01.08</v>
          </cell>
          <cell r="D55" t="str">
            <v>Fornecimento de água</v>
          </cell>
          <cell r="H55">
            <v>73110.720000000001</v>
          </cell>
        </row>
        <row r="56">
          <cell r="C56" t="str">
            <v>01.002.01.01.08.01</v>
          </cell>
          <cell r="D56" t="str">
            <v>Inicial</v>
          </cell>
          <cell r="E56">
            <v>300</v>
          </cell>
          <cell r="F56" t="str">
            <v>m3</v>
          </cell>
          <cell r="G56">
            <v>11.72</v>
          </cell>
          <cell r="H56">
            <v>3514.94</v>
          </cell>
        </row>
        <row r="57">
          <cell r="C57" t="str">
            <v>01.002.01.01.08.02</v>
          </cell>
          <cell r="D57" t="str">
            <v>Reposição - 30.000l x 22 dias x 9 meses</v>
          </cell>
          <cell r="E57">
            <v>5940</v>
          </cell>
          <cell r="F57" t="str">
            <v>m3</v>
          </cell>
          <cell r="G57">
            <v>11.72</v>
          </cell>
          <cell r="H57">
            <v>69595.78</v>
          </cell>
        </row>
        <row r="58">
          <cell r="C58" t="str">
            <v>01.002.01.01.09</v>
          </cell>
          <cell r="D58" t="str">
            <v>Concreto fck 20 Mpa, consumo 400 kg de cimento / m3, brita 1, slump 18 a 22 cm (material)</v>
          </cell>
          <cell r="H58">
            <v>1497416.09</v>
          </cell>
        </row>
        <row r="59">
          <cell r="C59" t="str">
            <v>01.002.01.01.09.01</v>
          </cell>
          <cell r="D59" t="str">
            <v>Concreto para trecho encamisado</v>
          </cell>
          <cell r="E59">
            <v>6241.49</v>
          </cell>
          <cell r="F59" t="str">
            <v>m3</v>
          </cell>
          <cell r="G59">
            <v>179.37</v>
          </cell>
          <cell r="H59">
            <v>1120038.4099999999</v>
          </cell>
        </row>
        <row r="60">
          <cell r="C60" t="str">
            <v>01.002.01.01.09.02</v>
          </cell>
          <cell r="D60" t="str">
            <v>Concreto para trecho em rocha</v>
          </cell>
          <cell r="E60">
            <v>1969.14</v>
          </cell>
          <cell r="F60" t="str">
            <v>m3</v>
          </cell>
          <cell r="G60">
            <v>191.37</v>
          </cell>
          <cell r="H60">
            <v>377377.68</v>
          </cell>
        </row>
        <row r="61">
          <cell r="C61" t="str">
            <v>01.002.01.01.10</v>
          </cell>
          <cell r="D61" t="str">
            <v>Aço CA 50 para estacas</v>
          </cell>
          <cell r="H61">
            <v>300175.74</v>
          </cell>
        </row>
        <row r="62">
          <cell r="C62" t="str">
            <v>01.002.01.01.10.01</v>
          </cell>
          <cell r="D62" t="str">
            <v>Aço Ca 50 para estacas - material (aço, arame e rolete)</v>
          </cell>
          <cell r="E62">
            <v>123003.39</v>
          </cell>
          <cell r="F62" t="str">
            <v>kg</v>
          </cell>
          <cell r="G62">
            <v>1.95</v>
          </cell>
          <cell r="H62">
            <v>240127.22</v>
          </cell>
        </row>
        <row r="63">
          <cell r="C63" t="str">
            <v>01.002.01.01.10.02</v>
          </cell>
          <cell r="D63" t="str">
            <v>Aço Ca 50 para estacas - corte e dobra</v>
          </cell>
          <cell r="E63">
            <v>123003.39</v>
          </cell>
          <cell r="F63" t="str">
            <v>kg</v>
          </cell>
          <cell r="G63">
            <v>0.15</v>
          </cell>
          <cell r="H63">
            <v>18014.560000000001</v>
          </cell>
        </row>
        <row r="64">
          <cell r="C64" t="str">
            <v>01.002.01.01.10.03</v>
          </cell>
          <cell r="D64" t="str">
            <v>Aço Ca 50 para estacas - montagem</v>
          </cell>
          <cell r="E64">
            <v>123003.39</v>
          </cell>
          <cell r="F64" t="str">
            <v>kg</v>
          </cell>
          <cell r="G64">
            <v>0.34</v>
          </cell>
          <cell r="H64">
            <v>42033.96</v>
          </cell>
        </row>
        <row r="65">
          <cell r="C65" t="str">
            <v>01.002.01.01.11</v>
          </cell>
          <cell r="D65" t="str">
            <v>Serviços diversos de apoio</v>
          </cell>
          <cell r="H65">
            <v>459174.04</v>
          </cell>
        </row>
        <row r="66">
          <cell r="C66" t="str">
            <v>01.002.01.01.11.01</v>
          </cell>
          <cell r="D66" t="str">
            <v>Arrasamento da cabeça da estaca</v>
          </cell>
          <cell r="E66">
            <v>1</v>
          </cell>
          <cell r="F66" t="str">
            <v>vb</v>
          </cell>
          <cell r="G66">
            <v>48183.16</v>
          </cell>
          <cell r="H66">
            <v>48183.16</v>
          </cell>
        </row>
        <row r="67">
          <cell r="C67" t="str">
            <v>01.002.01.01.11.02</v>
          </cell>
          <cell r="D67" t="str">
            <v>Remoção de entulho</v>
          </cell>
          <cell r="E67">
            <v>355.51</v>
          </cell>
          <cell r="F67" t="str">
            <v>m3</v>
          </cell>
          <cell r="G67">
            <v>55.17</v>
          </cell>
          <cell r="H67">
            <v>19612.240000000002</v>
          </cell>
        </row>
        <row r="68">
          <cell r="C68" t="str">
            <v>01.002.01.01.11.03</v>
          </cell>
          <cell r="D68" t="str">
            <v>Controle tecnológico</v>
          </cell>
          <cell r="E68">
            <v>1</v>
          </cell>
          <cell r="F68" t="str">
            <v>vb</v>
          </cell>
          <cell r="G68">
            <v>19159.84</v>
          </cell>
          <cell r="H68">
            <v>19159.84</v>
          </cell>
        </row>
        <row r="69">
          <cell r="C69" t="str">
            <v>01.002.01.01.11.04</v>
          </cell>
          <cell r="D69" t="str">
            <v>Acessos adicionais para pavimentação - equipamentos</v>
          </cell>
          <cell r="E69">
            <v>1</v>
          </cell>
          <cell r="F69" t="str">
            <v>vb</v>
          </cell>
          <cell r="G69">
            <v>40000</v>
          </cell>
          <cell r="H69">
            <v>40000</v>
          </cell>
        </row>
        <row r="70">
          <cell r="C70" t="str">
            <v>01.002.01.01.11.05</v>
          </cell>
          <cell r="D70" t="str">
            <v>Serventia de apoio</v>
          </cell>
          <cell r="E70">
            <v>1</v>
          </cell>
          <cell r="F70" t="str">
            <v>vb</v>
          </cell>
          <cell r="G70">
            <v>15420</v>
          </cell>
          <cell r="H70">
            <v>15420</v>
          </cell>
        </row>
        <row r="71">
          <cell r="C71" t="str">
            <v>01.002.01.01.11.06</v>
          </cell>
          <cell r="D71" t="str">
            <v>Remoção de material de escavação (30% de empolamento)</v>
          </cell>
          <cell r="E71">
            <v>11173.227000000001</v>
          </cell>
          <cell r="F71" t="str">
            <v>m3</v>
          </cell>
          <cell r="G71">
            <v>22</v>
          </cell>
          <cell r="H71">
            <v>245810.99</v>
          </cell>
        </row>
        <row r="72">
          <cell r="C72" t="str">
            <v>01.002.01.01.11.07</v>
          </cell>
          <cell r="D72" t="str">
            <v>Preenchimento do trecho não concretado com areia não lavada, inclusive fornecimento</v>
          </cell>
          <cell r="E72">
            <v>2490.8000000000002</v>
          </cell>
          <cell r="F72" t="str">
            <v>m3</v>
          </cell>
          <cell r="G72">
            <v>28.5</v>
          </cell>
          <cell r="H72">
            <v>70987.8</v>
          </cell>
        </row>
        <row r="73">
          <cell r="C73" t="str">
            <v>01.002.01.02</v>
          </cell>
          <cell r="D73" t="str">
            <v>Fundações Profundas-Estacas Pré-moldadas SCAC  - Periferias dos Edificios, Reservatório e Administração</v>
          </cell>
          <cell r="H73">
            <v>2745798.62</v>
          </cell>
        </row>
        <row r="74">
          <cell r="C74" t="str">
            <v>01.002.01.02.01</v>
          </cell>
          <cell r="D74" t="str">
            <v>Mobilização e desmobilização</v>
          </cell>
          <cell r="H74">
            <v>80010</v>
          </cell>
        </row>
        <row r="75">
          <cell r="C75" t="str">
            <v>01.002.01.02.01.01</v>
          </cell>
          <cell r="D75" t="str">
            <v>Instalação, transporte, mobilização de equipamentos e pessoal, bem como toda a infra-estrutura de canteiro de obras/apoio</v>
          </cell>
          <cell r="E75">
            <v>1</v>
          </cell>
          <cell r="F75" t="str">
            <v>vb</v>
          </cell>
          <cell r="G75">
            <v>80010</v>
          </cell>
          <cell r="H75">
            <v>80010</v>
          </cell>
        </row>
        <row r="76">
          <cell r="C76" t="str">
            <v>01.002.01.02.02</v>
          </cell>
          <cell r="D76" t="str">
            <v>Fornecimento e cravação de estaca  incluindo: fabricação, transporte, cravação e emendas soldadas</v>
          </cell>
          <cell r="H76">
            <v>2608861.5</v>
          </cell>
        </row>
        <row r="77">
          <cell r="C77" t="str">
            <v>01.002.01.02.02.01</v>
          </cell>
          <cell r="D77" t="str">
            <v>Ø 33cm</v>
          </cell>
          <cell r="E77">
            <v>1220</v>
          </cell>
          <cell r="F77" t="str">
            <v>m</v>
          </cell>
          <cell r="G77">
            <v>80.099999999999994</v>
          </cell>
          <cell r="H77">
            <v>97722</v>
          </cell>
        </row>
        <row r="78">
          <cell r="C78" t="str">
            <v>01.002.01.02.02.02</v>
          </cell>
          <cell r="D78" t="str">
            <v>Ø 38cm</v>
          </cell>
          <cell r="E78">
            <v>379</v>
          </cell>
          <cell r="F78" t="str">
            <v>m</v>
          </cell>
          <cell r="G78">
            <v>83.7</v>
          </cell>
          <cell r="H78">
            <v>31722.3</v>
          </cell>
        </row>
        <row r="79">
          <cell r="C79" t="str">
            <v>01.002.01.02.02.03</v>
          </cell>
          <cell r="D79" t="str">
            <v>Ø 42cm</v>
          </cell>
          <cell r="E79">
            <v>460</v>
          </cell>
          <cell r="F79" t="str">
            <v>m</v>
          </cell>
          <cell r="G79">
            <v>105.3</v>
          </cell>
          <cell r="H79">
            <v>48438</v>
          </cell>
        </row>
        <row r="80">
          <cell r="C80" t="str">
            <v>01.002.01.02.02.04</v>
          </cell>
          <cell r="D80" t="str">
            <v>Ø 50cm</v>
          </cell>
          <cell r="E80">
            <v>8260</v>
          </cell>
          <cell r="F80" t="str">
            <v>m</v>
          </cell>
          <cell r="G80">
            <v>134.1</v>
          </cell>
          <cell r="H80">
            <v>1107666</v>
          </cell>
        </row>
        <row r="81">
          <cell r="C81" t="str">
            <v>01.002.01.02.02.05</v>
          </cell>
          <cell r="D81" t="str">
            <v>Ø 60cm</v>
          </cell>
          <cell r="E81">
            <v>7426</v>
          </cell>
          <cell r="F81" t="str">
            <v>m</v>
          </cell>
          <cell r="G81">
            <v>178.2</v>
          </cell>
          <cell r="H81">
            <v>1323313.2</v>
          </cell>
        </row>
        <row r="82">
          <cell r="C82" t="str">
            <v>01.002.01.02.03</v>
          </cell>
          <cell r="D82" t="str">
            <v>Arrasamento da cabeça da estaca</v>
          </cell>
          <cell r="H82">
            <v>36229.199999999997</v>
          </cell>
        </row>
        <row r="83">
          <cell r="C83" t="str">
            <v>01.002.01.02.03.01</v>
          </cell>
          <cell r="D83" t="str">
            <v>Ø 33cm</v>
          </cell>
          <cell r="E83">
            <v>62</v>
          </cell>
          <cell r="F83" t="str">
            <v>un</v>
          </cell>
          <cell r="G83">
            <v>50.15</v>
          </cell>
          <cell r="H83">
            <v>3109.33</v>
          </cell>
        </row>
        <row r="84">
          <cell r="C84" t="str">
            <v>01.002.01.02.03.02</v>
          </cell>
          <cell r="D84" t="str">
            <v>Ø 38cm</v>
          </cell>
          <cell r="E84">
            <v>16</v>
          </cell>
          <cell r="F84" t="str">
            <v>un</v>
          </cell>
          <cell r="G84">
            <v>50.15</v>
          </cell>
          <cell r="H84">
            <v>802.41</v>
          </cell>
        </row>
        <row r="85">
          <cell r="C85" t="str">
            <v>01.002.01.02.03.03</v>
          </cell>
          <cell r="D85" t="str">
            <v>Ø 42cm</v>
          </cell>
          <cell r="E85">
            <v>21</v>
          </cell>
          <cell r="F85" t="str">
            <v>un</v>
          </cell>
          <cell r="G85">
            <v>50.15</v>
          </cell>
          <cell r="H85">
            <v>1053.1600000000001</v>
          </cell>
        </row>
        <row r="86">
          <cell r="C86" t="str">
            <v>01.002.01.02.03.04</v>
          </cell>
          <cell r="D86" t="str">
            <v>Ø 50cm</v>
          </cell>
          <cell r="E86">
            <v>321</v>
          </cell>
          <cell r="F86" t="str">
            <v>un</v>
          </cell>
          <cell r="G86">
            <v>50.15</v>
          </cell>
          <cell r="H86">
            <v>16098.31</v>
          </cell>
        </row>
        <row r="87">
          <cell r="C87" t="str">
            <v>01.002.01.02.03.05</v>
          </cell>
          <cell r="D87" t="str">
            <v>Ø 60cm</v>
          </cell>
          <cell r="E87">
            <v>252</v>
          </cell>
          <cell r="F87" t="str">
            <v>un</v>
          </cell>
          <cell r="G87">
            <v>60.18</v>
          </cell>
          <cell r="H87">
            <v>15165.99</v>
          </cell>
        </row>
        <row r="88">
          <cell r="C88" t="str">
            <v>01.002.01.02.04</v>
          </cell>
          <cell r="D88" t="str">
            <v>Remoção de entulho</v>
          </cell>
          <cell r="H88">
            <v>20697.919999999998</v>
          </cell>
        </row>
        <row r="89">
          <cell r="C89" t="str">
            <v>01.002.01.02.04.01</v>
          </cell>
          <cell r="D89" t="str">
            <v>Remoção de entulho</v>
          </cell>
          <cell r="E89">
            <v>375.19</v>
          </cell>
          <cell r="F89" t="str">
            <v>m3</v>
          </cell>
          <cell r="G89">
            <v>55.17</v>
          </cell>
          <cell r="H89">
            <v>20697.919999999998</v>
          </cell>
        </row>
        <row r="90">
          <cell r="C90" t="str">
            <v>01.002.01.03</v>
          </cell>
          <cell r="D90" t="str">
            <v>Perfis metalicos implantados na estaca escavada</v>
          </cell>
          <cell r="H90">
            <v>136847.26</v>
          </cell>
        </row>
        <row r="91">
          <cell r="C91" t="str">
            <v>01.002.01.03.01</v>
          </cell>
          <cell r="D91" t="str">
            <v>Verba de instalação, transporte, mobilização de equipamentos e pessoal</v>
          </cell>
          <cell r="E91">
            <v>0.25</v>
          </cell>
          <cell r="F91" t="str">
            <v>vb</v>
          </cell>
          <cell r="G91">
            <v>28100</v>
          </cell>
          <cell r="H91">
            <v>7025</v>
          </cell>
        </row>
        <row r="92">
          <cell r="C92" t="str">
            <v>01.002.01.03.02</v>
          </cell>
          <cell r="D92" t="str">
            <v>Fornecimento de perfil duplo E 250x38,5 ( implantado no nucleo )</v>
          </cell>
          <cell r="E92">
            <v>120</v>
          </cell>
          <cell r="F92" t="str">
            <v>m</v>
          </cell>
          <cell r="G92">
            <v>137.21</v>
          </cell>
          <cell r="H92">
            <v>16465.68</v>
          </cell>
        </row>
        <row r="93">
          <cell r="C93" t="str">
            <v>01.002.01.03.03</v>
          </cell>
          <cell r="D93" t="str">
            <v>Fornecimento de perfil HP250x62 ( implantado na periferia )</v>
          </cell>
          <cell r="E93">
            <v>648</v>
          </cell>
          <cell r="F93" t="str">
            <v>m</v>
          </cell>
          <cell r="G93">
            <v>110.48</v>
          </cell>
          <cell r="H93">
            <v>71593.63</v>
          </cell>
        </row>
        <row r="94">
          <cell r="C94" t="str">
            <v>01.002.01.03.04</v>
          </cell>
          <cell r="D94" t="str">
            <v>Fornecimento de perfil W 310x93 ( implantado na periferia )</v>
          </cell>
          <cell r="E94">
            <v>216</v>
          </cell>
          <cell r="F94" t="str">
            <v>m</v>
          </cell>
          <cell r="G94">
            <v>165.73</v>
          </cell>
          <cell r="H94">
            <v>35796.82</v>
          </cell>
        </row>
        <row r="95">
          <cell r="C95" t="str">
            <v>01.002.01.03.05</v>
          </cell>
          <cell r="D95" t="str">
            <v>Fornecimento de perfil HP 310x93 ( implantado na periferia )</v>
          </cell>
          <cell r="E95">
            <v>36</v>
          </cell>
          <cell r="F95" t="str">
            <v>m</v>
          </cell>
          <cell r="G95">
            <v>165.73</v>
          </cell>
          <cell r="H95">
            <v>5966.14</v>
          </cell>
        </row>
        <row r="96">
          <cell r="C96" t="str">
            <v>01.002.01.04</v>
          </cell>
          <cell r="D96" t="str">
            <v>Fundações profundas - Estacas metalicas para reservatório inferior metalico</v>
          </cell>
          <cell r="H96">
            <v>236380.79999999999</v>
          </cell>
        </row>
        <row r="97">
          <cell r="C97" t="str">
            <v>01.002.01.04.01</v>
          </cell>
          <cell r="D97" t="str">
            <v xml:space="preserve"> Mobilização de equipamento </v>
          </cell>
          <cell r="E97">
            <v>1</v>
          </cell>
          <cell r="F97" t="str">
            <v>un</v>
          </cell>
          <cell r="G97">
            <v>2000</v>
          </cell>
          <cell r="H97">
            <v>2000</v>
          </cell>
        </row>
        <row r="98">
          <cell r="C98" t="str">
            <v>01.002.01.04.02</v>
          </cell>
          <cell r="D98" t="str">
            <v xml:space="preserve"> Desmontagem e montagem adicional  </v>
          </cell>
          <cell r="E98">
            <v>7</v>
          </cell>
          <cell r="F98" t="str">
            <v>un</v>
          </cell>
          <cell r="G98">
            <v>400</v>
          </cell>
          <cell r="H98">
            <v>2800</v>
          </cell>
        </row>
        <row r="99">
          <cell r="C99" t="str">
            <v>01.002.01.04.03</v>
          </cell>
          <cell r="D99" t="str">
            <v xml:space="preserve"> Fornecimento e cravação de perfis I 10 </v>
          </cell>
          <cell r="E99">
            <v>2448</v>
          </cell>
          <cell r="F99" t="str">
            <v>m</v>
          </cell>
          <cell r="G99">
            <v>94.6</v>
          </cell>
          <cell r="H99">
            <v>231580.79999999999</v>
          </cell>
        </row>
        <row r="100">
          <cell r="C100" t="str">
            <v>01.002.01.04.04</v>
          </cell>
          <cell r="D100" t="str">
            <v>Emendas soldadas (incluso)</v>
          </cell>
          <cell r="F100" t="str">
            <v>un</v>
          </cell>
          <cell r="G100">
            <v>80</v>
          </cell>
        </row>
        <row r="101">
          <cell r="C101" t="str">
            <v>01.002.01.04.05</v>
          </cell>
          <cell r="D101" t="str">
            <v>Cortes em perfis metálicos (incluso)</v>
          </cell>
          <cell r="F101" t="str">
            <v>un</v>
          </cell>
          <cell r="G101">
            <v>25</v>
          </cell>
        </row>
        <row r="102">
          <cell r="C102" t="str">
            <v>01.002.02</v>
          </cell>
          <cell r="D102" t="str">
            <v xml:space="preserve">Blocos de Fundação / Vigas Baldrames </v>
          </cell>
          <cell r="H102">
            <v>3230618.4</v>
          </cell>
        </row>
        <row r="103">
          <cell r="C103" t="str">
            <v>01.002.02.01</v>
          </cell>
          <cell r="D103" t="str">
            <v>Blocos de Fundação / Vigas Baldrames</v>
          </cell>
          <cell r="H103">
            <v>3230618.4</v>
          </cell>
        </row>
        <row r="104">
          <cell r="C104" t="str">
            <v>01.002.02.01.01</v>
          </cell>
          <cell r="D104" t="str">
            <v>Blocos de Fundação / Vigas Baldrames</v>
          </cell>
          <cell r="H104">
            <v>3230618.4</v>
          </cell>
        </row>
        <row r="105">
          <cell r="C105" t="str">
            <v>01.002.02.01.01.01</v>
          </cell>
          <cell r="D105" t="str">
            <v>Escavação Manual / mecânica - Blocos de Fundação</v>
          </cell>
          <cell r="E105">
            <v>8615.52</v>
          </cell>
          <cell r="F105" t="str">
            <v>m3</v>
          </cell>
          <cell r="G105">
            <v>15.33</v>
          </cell>
          <cell r="H105">
            <v>132044.47</v>
          </cell>
        </row>
        <row r="106">
          <cell r="C106" t="str">
            <v>01.002.02.01.01.02</v>
          </cell>
          <cell r="D106" t="str">
            <v>Escavação Manual - Vigas Baldrames</v>
          </cell>
          <cell r="E106">
            <v>6319.72</v>
          </cell>
          <cell r="F106" t="str">
            <v>m3</v>
          </cell>
          <cell r="G106">
            <v>28.7</v>
          </cell>
          <cell r="H106">
            <v>181372.79999999999</v>
          </cell>
        </row>
        <row r="107">
          <cell r="C107" t="str">
            <v>01.002.02.01.01.03</v>
          </cell>
          <cell r="D107" t="str">
            <v>Apiloamento do fundo de valas</v>
          </cell>
          <cell r="E107">
            <v>5722.84</v>
          </cell>
          <cell r="F107" t="str">
            <v>m2</v>
          </cell>
          <cell r="G107">
            <v>8.7100000000000009</v>
          </cell>
          <cell r="H107">
            <v>49854.52</v>
          </cell>
        </row>
        <row r="108">
          <cell r="C108" t="str">
            <v>01.002.02.01.01.04</v>
          </cell>
          <cell r="D108" t="str">
            <v>Lastro de concreto magro esp. 5cm - Blocos de Fundação</v>
          </cell>
          <cell r="E108">
            <v>111.71</v>
          </cell>
          <cell r="F108" t="str">
            <v>m3</v>
          </cell>
          <cell r="G108">
            <v>148.27000000000001</v>
          </cell>
          <cell r="H108">
            <v>16562.849999999999</v>
          </cell>
        </row>
        <row r="109">
          <cell r="C109" t="str">
            <v>01.002.02.01.01.04a</v>
          </cell>
          <cell r="D109" t="str">
            <v>Lastro de concreto magro esp. 5cm - Vigas Baldrames</v>
          </cell>
          <cell r="E109">
            <v>145.43</v>
          </cell>
          <cell r="F109" t="str">
            <v>m3</v>
          </cell>
          <cell r="G109">
            <v>148.27000000000001</v>
          </cell>
          <cell r="H109">
            <v>21562.400000000001</v>
          </cell>
        </row>
        <row r="110">
          <cell r="C110" t="str">
            <v>01.002.02.01.01.05</v>
          </cell>
          <cell r="D110" t="str">
            <v>Concreto fck = 30 Mpa (Vigas Baldrames)</v>
          </cell>
          <cell r="E110">
            <v>1002.24</v>
          </cell>
          <cell r="F110" t="str">
            <v>m3</v>
          </cell>
          <cell r="G110">
            <v>206.99</v>
          </cell>
          <cell r="H110">
            <v>207458.48</v>
          </cell>
        </row>
        <row r="111">
          <cell r="C111" t="str">
            <v>01.002.02.01.01.06</v>
          </cell>
          <cell r="D111" t="str">
            <v>Concreto fck = 35 Mpa (Blocos de Fundação)</v>
          </cell>
          <cell r="E111">
            <v>3719.06</v>
          </cell>
          <cell r="F111" t="str">
            <v>m3</v>
          </cell>
          <cell r="G111">
            <v>216.73</v>
          </cell>
          <cell r="H111">
            <v>806035.18</v>
          </cell>
        </row>
        <row r="112">
          <cell r="C112" t="str">
            <v>01.002.02.01.01.07</v>
          </cell>
          <cell r="D112" t="str">
            <v>Concreto fck = 30 Mpa (Parede de concreto - desnível  Edif. A)</v>
          </cell>
          <cell r="E112">
            <v>46.8</v>
          </cell>
          <cell r="F112" t="str">
            <v>m3</v>
          </cell>
          <cell r="G112">
            <v>206.99</v>
          </cell>
          <cell r="H112">
            <v>9687.36</v>
          </cell>
        </row>
        <row r="113">
          <cell r="C113" t="str">
            <v>01.002.02.01.01.08</v>
          </cell>
          <cell r="D113" t="str">
            <v>Forma chapa resinada 15 mm (Blocos de Fundação)</v>
          </cell>
          <cell r="E113">
            <v>5159.37</v>
          </cell>
          <cell r="F113" t="str">
            <v>m2</v>
          </cell>
          <cell r="G113">
            <v>25.1</v>
          </cell>
          <cell r="H113">
            <v>129497.61</v>
          </cell>
        </row>
        <row r="114">
          <cell r="C114" t="str">
            <v>01.002.02.01.01.09</v>
          </cell>
          <cell r="D114" t="str">
            <v>Forma perdida em tijolo de barro comum  (Vigas Baldrames)</v>
          </cell>
          <cell r="E114">
            <v>3966.42</v>
          </cell>
          <cell r="F114" t="str">
            <v>m2</v>
          </cell>
          <cell r="G114">
            <v>39.26</v>
          </cell>
          <cell r="H114">
            <v>155728.79</v>
          </cell>
        </row>
        <row r="115">
          <cell r="C115" t="str">
            <v>01.002.02.01.01.10</v>
          </cell>
          <cell r="D115" t="str">
            <v>Forma perdida em tijolo de barro comum de 1 lado e Forma chapa resinada 15 mm do outro (Parede de concreto - desnível  Edif. A)</v>
          </cell>
          <cell r="E115">
            <v>873.04</v>
          </cell>
          <cell r="F115" t="str">
            <v>m2</v>
          </cell>
          <cell r="G115">
            <v>32.89</v>
          </cell>
          <cell r="H115">
            <v>28717.040000000001</v>
          </cell>
        </row>
        <row r="116">
          <cell r="C116" t="str">
            <v>01.002.02.01.01.11</v>
          </cell>
          <cell r="D116" t="str">
            <v>Forma de isopor (Vigas Baldrames)</v>
          </cell>
          <cell r="E116">
            <v>436.88</v>
          </cell>
          <cell r="F116" t="str">
            <v>m2</v>
          </cell>
          <cell r="G116">
            <v>29.8</v>
          </cell>
          <cell r="H116">
            <v>13018.15</v>
          </cell>
        </row>
        <row r="117">
          <cell r="C117" t="str">
            <v>01.002.02.01.01.12</v>
          </cell>
          <cell r="D117" t="str">
            <v>Forma perdida em tijolo de barro comum de 1 lado e Forma chapa resinada 15 mm do outro (Parede de concreto - desnível  Edif. A)</v>
          </cell>
          <cell r="E117">
            <v>468</v>
          </cell>
          <cell r="F117" t="str">
            <v>m2</v>
          </cell>
          <cell r="G117">
            <v>32.89</v>
          </cell>
          <cell r="H117">
            <v>15393.99</v>
          </cell>
        </row>
        <row r="118">
          <cell r="C118" t="str">
            <v>01.002.02.01.01.13</v>
          </cell>
          <cell r="D118" t="str">
            <v>Aço Ca 50 (Blocos Fund. / V. Baldrames)</v>
          </cell>
          <cell r="E118">
            <v>330491</v>
          </cell>
          <cell r="F118" t="str">
            <v>kg</v>
          </cell>
          <cell r="G118">
            <v>2.78</v>
          </cell>
          <cell r="H118">
            <v>919326.81</v>
          </cell>
        </row>
        <row r="119">
          <cell r="C119" t="str">
            <v>01.002.02.01.01.14</v>
          </cell>
          <cell r="D119" t="str">
            <v>Aço Ca 50 (Parede de concreto - desnível  Edif. A)</v>
          </cell>
          <cell r="E119">
            <v>3884.4</v>
          </cell>
          <cell r="F119" t="str">
            <v>kg</v>
          </cell>
          <cell r="G119">
            <v>2.78</v>
          </cell>
          <cell r="H119">
            <v>10805.24</v>
          </cell>
        </row>
        <row r="120">
          <cell r="C120" t="str">
            <v>01.002.02.01.01.15</v>
          </cell>
          <cell r="D120" t="str">
            <v>Reaterro Compactado com terra importada - blocos</v>
          </cell>
          <cell r="E120">
            <v>4794.75</v>
          </cell>
          <cell r="F120" t="str">
            <v>m3</v>
          </cell>
          <cell r="G120">
            <v>32.82</v>
          </cell>
          <cell r="H120">
            <v>157375.67999999999</v>
          </cell>
        </row>
        <row r="121">
          <cell r="C121" t="str">
            <v>01.002.02.01.01.16</v>
          </cell>
          <cell r="D121" t="str">
            <v>Reaterro Compactado com terra importada - v.baldrames</v>
          </cell>
          <cell r="E121">
            <v>5536.55</v>
          </cell>
          <cell r="F121" t="str">
            <v>m3</v>
          </cell>
          <cell r="G121">
            <v>32.82</v>
          </cell>
          <cell r="H121">
            <v>181723.41</v>
          </cell>
        </row>
        <row r="122">
          <cell r="C122" t="str">
            <v>01.002.02.01.01.17</v>
          </cell>
          <cell r="D122" t="str">
            <v>Remoção de terra com bota-fora - blocos</v>
          </cell>
          <cell r="E122">
            <v>3820.77</v>
          </cell>
          <cell r="F122" t="str">
            <v>m3</v>
          </cell>
          <cell r="G122">
            <v>20</v>
          </cell>
          <cell r="H122">
            <v>76405.850000000006</v>
          </cell>
        </row>
        <row r="123">
          <cell r="C123" t="str">
            <v>01.002.02.01.01.18</v>
          </cell>
          <cell r="D123" t="str">
            <v>Remoção de terra com bota-fora - v.baldrames</v>
          </cell>
          <cell r="E123">
            <v>1544.31</v>
          </cell>
          <cell r="F123" t="str">
            <v>m3</v>
          </cell>
          <cell r="G123">
            <v>20</v>
          </cell>
          <cell r="H123">
            <v>30882.34</v>
          </cell>
        </row>
        <row r="124">
          <cell r="C124" t="str">
            <v>01.002.02.01.01.19</v>
          </cell>
          <cell r="D124" t="str">
            <v>Isopor esp. 2cm (sobre blocos)</v>
          </cell>
          <cell r="E124">
            <v>798.29</v>
          </cell>
          <cell r="F124" t="str">
            <v>m2</v>
          </cell>
          <cell r="G124">
            <v>29.8</v>
          </cell>
          <cell r="H124">
            <v>23787.45</v>
          </cell>
        </row>
        <row r="125">
          <cell r="C125" t="str">
            <v>01.002.02.01.01.20</v>
          </cell>
          <cell r="D125" t="str">
            <v>Neoprene fretado 12 x 30 x 2 cm</v>
          </cell>
          <cell r="E125">
            <v>749</v>
          </cell>
          <cell r="F125" t="str">
            <v>pç</v>
          </cell>
          <cell r="G125">
            <v>32.119999999999997</v>
          </cell>
          <cell r="H125">
            <v>24057.13</v>
          </cell>
        </row>
        <row r="126">
          <cell r="C126" t="str">
            <v>01.002.02.01.01.21</v>
          </cell>
          <cell r="D126" t="str">
            <v>Neoprene 15 x 1 cm</v>
          </cell>
          <cell r="E126">
            <v>638</v>
          </cell>
          <cell r="F126" t="str">
            <v>pç</v>
          </cell>
          <cell r="G126">
            <v>31.06</v>
          </cell>
          <cell r="H126">
            <v>19815.64</v>
          </cell>
        </row>
        <row r="127">
          <cell r="C127" t="str">
            <v>01.002.02.01.01.22</v>
          </cell>
          <cell r="D127" t="str">
            <v>Neoprene fretado 12 x 50 x 2 cm</v>
          </cell>
          <cell r="E127">
            <v>202</v>
          </cell>
          <cell r="F127" t="str">
            <v>pç</v>
          </cell>
          <cell r="G127">
            <v>52.76</v>
          </cell>
          <cell r="H127">
            <v>10657.32</v>
          </cell>
        </row>
        <row r="128">
          <cell r="C128" t="str">
            <v>01.002.02.01.01.23</v>
          </cell>
          <cell r="D128" t="str">
            <v>Neoprene 25 x 15 x 1 cm</v>
          </cell>
          <cell r="E128">
            <v>18</v>
          </cell>
          <cell r="F128" t="str">
            <v>pç</v>
          </cell>
          <cell r="G128">
            <v>8.52</v>
          </cell>
          <cell r="H128">
            <v>153.34</v>
          </cell>
        </row>
        <row r="129">
          <cell r="C129" t="str">
            <v>01.002.02.01.01.24</v>
          </cell>
          <cell r="D129" t="str">
            <v>Neoprene 15 x 20 x 1 cm</v>
          </cell>
          <cell r="E129">
            <v>2</v>
          </cell>
          <cell r="F129" t="str">
            <v>pç</v>
          </cell>
          <cell r="G129">
            <v>7.14</v>
          </cell>
          <cell r="H129">
            <v>14.28</v>
          </cell>
        </row>
        <row r="130">
          <cell r="C130" t="str">
            <v>01.002.02.01.01.25</v>
          </cell>
          <cell r="D130" t="str">
            <v>Enchimento com concreto celular</v>
          </cell>
          <cell r="E130">
            <v>40.28</v>
          </cell>
          <cell r="F130" t="str">
            <v>m3</v>
          </cell>
          <cell r="G130">
            <v>215.5</v>
          </cell>
          <cell r="H130">
            <v>8680.26</v>
          </cell>
        </row>
        <row r="131">
          <cell r="C131" t="str">
            <v>01.002.03</v>
          </cell>
          <cell r="D131" t="str">
            <v>Piso de concreto  - 2º Subsolo</v>
          </cell>
          <cell r="H131">
            <v>1804677.77</v>
          </cell>
        </row>
        <row r="132">
          <cell r="C132" t="str">
            <v>01.002.03.01</v>
          </cell>
          <cell r="D132" t="str">
            <v>Rede de drenagem</v>
          </cell>
          <cell r="H132">
            <v>230263.5</v>
          </cell>
        </row>
        <row r="133">
          <cell r="C133" t="str">
            <v>01.002.03.01.01</v>
          </cell>
          <cell r="D133" t="str">
            <v>Rede de drenagem</v>
          </cell>
          <cell r="H133">
            <v>230263.5</v>
          </cell>
        </row>
        <row r="134">
          <cell r="C134" t="str">
            <v>01.002.03.01.01.01</v>
          </cell>
          <cell r="D134" t="str">
            <v>Escavações</v>
          </cell>
          <cell r="E134">
            <v>472</v>
          </cell>
          <cell r="F134" t="str">
            <v>m3</v>
          </cell>
          <cell r="G134">
            <v>28.47</v>
          </cell>
          <cell r="H134">
            <v>13437.84</v>
          </cell>
        </row>
        <row r="135">
          <cell r="C135" t="str">
            <v>01.002.03.01.01.02</v>
          </cell>
          <cell r="D135" t="str">
            <v>Aterro com brita 2 com seção média de 0,40x0,60m envolvido em manta Bidim</v>
          </cell>
          <cell r="E135">
            <v>712</v>
          </cell>
          <cell r="F135" t="str">
            <v>m3</v>
          </cell>
          <cell r="G135">
            <v>41.1</v>
          </cell>
          <cell r="H135">
            <v>29263.200000000001</v>
          </cell>
        </row>
        <row r="136">
          <cell r="C136" t="str">
            <v>01.002.03.01.01.03</v>
          </cell>
          <cell r="D136" t="str">
            <v>Aterro com brita 2 nas laterais dos drenos para estabilizar o fechamento com manta Bidim</v>
          </cell>
          <cell r="E136">
            <v>802</v>
          </cell>
          <cell r="F136" t="str">
            <v>m3</v>
          </cell>
          <cell r="G136">
            <v>41.1</v>
          </cell>
          <cell r="H136">
            <v>32962.199999999997</v>
          </cell>
        </row>
        <row r="137">
          <cell r="C137" t="str">
            <v>01.002.03.01.01.04</v>
          </cell>
          <cell r="D137" t="str">
            <v>Bota fora</v>
          </cell>
          <cell r="E137">
            <v>472</v>
          </cell>
          <cell r="F137" t="str">
            <v>m3</v>
          </cell>
          <cell r="G137">
            <v>33.020000000000003</v>
          </cell>
          <cell r="H137">
            <v>15585.44</v>
          </cell>
        </row>
        <row r="138">
          <cell r="C138" t="str">
            <v>01.002.03.01.01.05</v>
          </cell>
          <cell r="D138" t="str">
            <v>Manta Bidim RT 8</v>
          </cell>
          <cell r="E138">
            <v>6020</v>
          </cell>
          <cell r="F138" t="str">
            <v>m2</v>
          </cell>
          <cell r="G138">
            <v>9.11</v>
          </cell>
          <cell r="H138">
            <v>54842.2</v>
          </cell>
        </row>
        <row r="139">
          <cell r="C139" t="str">
            <v>01.002.03.01.01.06</v>
          </cell>
          <cell r="D139" t="str">
            <v>Tubo de PVC perfurado Ø 100mm</v>
          </cell>
          <cell r="E139">
            <v>2668</v>
          </cell>
          <cell r="F139" t="str">
            <v>m</v>
          </cell>
          <cell r="G139">
            <v>9.41</v>
          </cell>
          <cell r="H139">
            <v>25105.88</v>
          </cell>
        </row>
        <row r="140">
          <cell r="C140" t="str">
            <v>01.002.03.01.01.07</v>
          </cell>
          <cell r="D140" t="str">
            <v>Tubo de PVC Ø 100mm</v>
          </cell>
          <cell r="E140">
            <v>657</v>
          </cell>
          <cell r="F140" t="str">
            <v>m</v>
          </cell>
          <cell r="G140">
            <v>12.08</v>
          </cell>
          <cell r="H140">
            <v>7936.56</v>
          </cell>
        </row>
        <row r="141">
          <cell r="C141" t="str">
            <v>01.002.03.01.01.08</v>
          </cell>
          <cell r="D141" t="str">
            <v>Caixa de passagem em PVC</v>
          </cell>
          <cell r="E141">
            <v>151</v>
          </cell>
          <cell r="F141" t="str">
            <v>un</v>
          </cell>
          <cell r="G141">
            <v>231.43</v>
          </cell>
          <cell r="H141">
            <v>34945.93</v>
          </cell>
        </row>
        <row r="142">
          <cell r="C142" t="str">
            <v>01.002.03.01.01.09</v>
          </cell>
          <cell r="D142" t="str">
            <v>Caixa de poço de recalque em anéis de concreto</v>
          </cell>
          <cell r="E142">
            <v>9</v>
          </cell>
          <cell r="F142" t="str">
            <v>un</v>
          </cell>
          <cell r="G142">
            <v>1798.25</v>
          </cell>
          <cell r="H142">
            <v>16184.25</v>
          </cell>
        </row>
        <row r="143">
          <cell r="C143" t="str">
            <v>01.002.03.02</v>
          </cell>
          <cell r="D143" t="str">
            <v>Rede esgotos</v>
          </cell>
          <cell r="H143">
            <v>43466.78</v>
          </cell>
        </row>
        <row r="144">
          <cell r="C144" t="str">
            <v>01.002.03.02.01</v>
          </cell>
          <cell r="D144" t="str">
            <v>Rede esgotos</v>
          </cell>
          <cell r="H144">
            <v>43466.78</v>
          </cell>
        </row>
        <row r="145">
          <cell r="C145" t="str">
            <v>01.002.03.02.01.01</v>
          </cell>
          <cell r="D145" t="str">
            <v>Caixa de Esgoto em concreto pré-moldado 60x60cm h=60cm</v>
          </cell>
          <cell r="E145">
            <v>50</v>
          </cell>
          <cell r="F145" t="str">
            <v>un</v>
          </cell>
          <cell r="G145">
            <v>183.46</v>
          </cell>
          <cell r="H145">
            <v>9173</v>
          </cell>
        </row>
        <row r="146">
          <cell r="C146" t="str">
            <v>01.002.03.02.01.02</v>
          </cell>
          <cell r="D146" t="str">
            <v>Caixa de Esgoto em concreto pré-moldado 60x60cm h=80cm</v>
          </cell>
          <cell r="E146">
            <v>37</v>
          </cell>
          <cell r="F146" t="str">
            <v>un</v>
          </cell>
          <cell r="G146">
            <v>223.83</v>
          </cell>
          <cell r="H146">
            <v>8281.7099999999991</v>
          </cell>
        </row>
        <row r="147">
          <cell r="C147" t="str">
            <v>01.002.03.02.01.03</v>
          </cell>
          <cell r="D147" t="str">
            <v>Caixa de Esgoto em concreto pré-moldado 60x60cm h=90cm</v>
          </cell>
          <cell r="E147">
            <v>14</v>
          </cell>
          <cell r="F147" t="str">
            <v>un</v>
          </cell>
          <cell r="G147">
            <v>264.19</v>
          </cell>
          <cell r="H147">
            <v>3698.66</v>
          </cell>
        </row>
        <row r="148">
          <cell r="C148" t="str">
            <v>01.002.03.02.01.04</v>
          </cell>
          <cell r="D148" t="str">
            <v>Caixa de Esgoto em concreto pré-moldado, sifonadas,  60x60cm h=90cm</v>
          </cell>
          <cell r="E148">
            <v>10</v>
          </cell>
          <cell r="F148" t="str">
            <v>un</v>
          </cell>
          <cell r="G148">
            <v>326.56</v>
          </cell>
          <cell r="H148">
            <v>3265.6</v>
          </cell>
        </row>
        <row r="149">
          <cell r="C149" t="str">
            <v>01.002.03.02.01.05</v>
          </cell>
          <cell r="D149" t="str">
            <v>Caixa de passagem em PVC</v>
          </cell>
          <cell r="E149">
            <v>7</v>
          </cell>
          <cell r="F149" t="str">
            <v>un</v>
          </cell>
          <cell r="G149">
            <v>231.43</v>
          </cell>
          <cell r="H149">
            <v>1620.01</v>
          </cell>
        </row>
        <row r="150">
          <cell r="C150" t="str">
            <v>01.002.03.02.01.06</v>
          </cell>
          <cell r="D150" t="str">
            <v>Caixa de acumulação p/ 1500L + espaço p/ bomba</v>
          </cell>
          <cell r="E150">
            <v>10</v>
          </cell>
          <cell r="F150" t="str">
            <v>un</v>
          </cell>
          <cell r="G150">
            <v>1742.78</v>
          </cell>
          <cell r="H150">
            <v>17427.8</v>
          </cell>
        </row>
        <row r="151">
          <cell r="C151" t="str">
            <v>01.002.03.03</v>
          </cell>
          <cell r="D151" t="str">
            <v>Serviços gerais para rede de drenagem e esgoto</v>
          </cell>
          <cell r="H151">
            <v>132228</v>
          </cell>
        </row>
        <row r="152">
          <cell r="C152" t="str">
            <v>01.002.03.03.01</v>
          </cell>
          <cell r="D152" t="str">
            <v>Serviços gerais para rede de drenagem e esgoto</v>
          </cell>
          <cell r="H152">
            <v>132228</v>
          </cell>
        </row>
        <row r="153">
          <cell r="C153" t="str">
            <v>01.002.03.03.01.01</v>
          </cell>
          <cell r="D153" t="str">
            <v>Equipe de obra para rede de drenagem e esgoto</v>
          </cell>
          <cell r="E153">
            <v>1</v>
          </cell>
          <cell r="F153" t="str">
            <v>vb</v>
          </cell>
          <cell r="G153">
            <v>132228</v>
          </cell>
          <cell r="H153">
            <v>132228</v>
          </cell>
        </row>
        <row r="154">
          <cell r="C154" t="str">
            <v>01.002.03.04</v>
          </cell>
          <cell r="D154" t="str">
            <v>Laje de Piso do 2º Subsolo (apoiada em vigas baldrames)</v>
          </cell>
          <cell r="H154">
            <v>1392119.49</v>
          </cell>
        </row>
        <row r="155">
          <cell r="C155" t="str">
            <v>01.002.03.04.01</v>
          </cell>
          <cell r="D155" t="str">
            <v>Laje de Piso do 2º Subsolo (apoiada em vigas baldrames)</v>
          </cell>
          <cell r="H155">
            <v>1392119.49</v>
          </cell>
        </row>
        <row r="156">
          <cell r="C156" t="str">
            <v>01.002.03.04.01.01</v>
          </cell>
          <cell r="D156" t="str">
            <v>Nivelamento e compactação</v>
          </cell>
          <cell r="E156">
            <v>18504.439999999999</v>
          </cell>
          <cell r="F156" t="str">
            <v>m2</v>
          </cell>
          <cell r="G156">
            <v>2.2799999999999998</v>
          </cell>
          <cell r="H156">
            <v>42190.12</v>
          </cell>
        </row>
        <row r="157">
          <cell r="C157" t="str">
            <v>01.002.03.04.01.02</v>
          </cell>
          <cell r="D157" t="str">
            <v>Lastro de brita esp. 10cm</v>
          </cell>
          <cell r="E157">
            <v>1850.44</v>
          </cell>
          <cell r="F157" t="str">
            <v>m3</v>
          </cell>
          <cell r="G157">
            <v>46.57</v>
          </cell>
          <cell r="H157">
            <v>86174.99</v>
          </cell>
        </row>
        <row r="158">
          <cell r="C158" t="str">
            <v>01.002.03.04.01.03</v>
          </cell>
          <cell r="D158" t="str">
            <v>Lona plastica (material)</v>
          </cell>
          <cell r="E158">
            <v>18980.25</v>
          </cell>
          <cell r="F158" t="str">
            <v>m2</v>
          </cell>
          <cell r="G158">
            <v>0.4</v>
          </cell>
          <cell r="H158">
            <v>7516.18</v>
          </cell>
        </row>
        <row r="159">
          <cell r="C159" t="str">
            <v>01.002.03.04.01.04</v>
          </cell>
          <cell r="D159" t="str">
            <v>Concreto fck= 35 Mpa</v>
          </cell>
          <cell r="E159">
            <v>2559.87</v>
          </cell>
          <cell r="F159" t="str">
            <v>m3</v>
          </cell>
          <cell r="G159">
            <v>187.82</v>
          </cell>
          <cell r="H159">
            <v>480800.9</v>
          </cell>
        </row>
        <row r="160">
          <cell r="C160" t="str">
            <v>01.002.03.04.01.05</v>
          </cell>
          <cell r="D160" t="str">
            <v>Mão de obra para execução do piso de concreto, acabamento polido</v>
          </cell>
          <cell r="E160">
            <v>18980.25</v>
          </cell>
          <cell r="F160" t="str">
            <v>m2</v>
          </cell>
          <cell r="G160">
            <v>4.2</v>
          </cell>
          <cell r="H160">
            <v>79717.05</v>
          </cell>
        </row>
        <row r="161">
          <cell r="C161" t="str">
            <v>01.002.03.04.01.06</v>
          </cell>
          <cell r="D161" t="str">
            <v>Aço Ca 50</v>
          </cell>
          <cell r="E161">
            <v>204861.6</v>
          </cell>
          <cell r="F161" t="str">
            <v>Kg</v>
          </cell>
          <cell r="G161">
            <v>2.52</v>
          </cell>
          <cell r="H161">
            <v>517009.22</v>
          </cell>
        </row>
        <row r="162">
          <cell r="C162" t="str">
            <v>01.002.03.04.01.07</v>
          </cell>
          <cell r="D162" t="str">
            <v>Junta serrada</v>
          </cell>
          <cell r="E162">
            <v>10736</v>
          </cell>
          <cell r="F162" t="str">
            <v>m</v>
          </cell>
          <cell r="G162">
            <v>6</v>
          </cell>
          <cell r="H162">
            <v>64416</v>
          </cell>
        </row>
        <row r="163">
          <cell r="C163" t="str">
            <v>01.002.03.04.01.08</v>
          </cell>
          <cell r="D163" t="str">
            <v>Junta de construção</v>
          </cell>
          <cell r="E163">
            <v>8653</v>
          </cell>
          <cell r="F163" t="str">
            <v>m</v>
          </cell>
          <cell r="G163">
            <v>4.8</v>
          </cell>
          <cell r="H163">
            <v>41534.400000000001</v>
          </cell>
        </row>
        <row r="164">
          <cell r="C164" t="str">
            <v>01.002.03.04.01.09</v>
          </cell>
          <cell r="D164" t="str">
            <v>Junta de dilatação</v>
          </cell>
          <cell r="E164">
            <v>1130</v>
          </cell>
          <cell r="F164" t="str">
            <v>m</v>
          </cell>
          <cell r="G164">
            <v>8.2200000000000006</v>
          </cell>
          <cell r="H164">
            <v>9286.91</v>
          </cell>
        </row>
        <row r="165">
          <cell r="C165" t="str">
            <v>01.002.03.04.01.10</v>
          </cell>
          <cell r="D165" t="str">
            <v>Junta de encontro (piso-pilares)</v>
          </cell>
          <cell r="E165">
            <v>1325</v>
          </cell>
          <cell r="F165" t="str">
            <v>m</v>
          </cell>
          <cell r="G165">
            <v>8.2200000000000006</v>
          </cell>
          <cell r="H165">
            <v>10889.51</v>
          </cell>
        </row>
        <row r="166">
          <cell r="C166" t="str">
            <v>01.002.03.04.01.11</v>
          </cell>
          <cell r="D166" t="str">
            <v>Barra de transferência (material)</v>
          </cell>
          <cell r="E166">
            <v>17317</v>
          </cell>
          <cell r="F166" t="str">
            <v>un</v>
          </cell>
          <cell r="G166">
            <v>2.88</v>
          </cell>
          <cell r="H166">
            <v>49925.67</v>
          </cell>
        </row>
        <row r="167">
          <cell r="C167" t="str">
            <v>01.002.03.04.01.13</v>
          </cell>
          <cell r="D167" t="str">
            <v>Forma chapa resinada 15 mm (escada)</v>
          </cell>
          <cell r="E167">
            <v>105.92</v>
          </cell>
          <cell r="F167" t="str">
            <v>m2</v>
          </cell>
          <cell r="G167">
            <v>25.1</v>
          </cell>
          <cell r="H167">
            <v>2658.54</v>
          </cell>
        </row>
        <row r="168">
          <cell r="C168" t="str">
            <v>01.002.03.05</v>
          </cell>
          <cell r="D168" t="str">
            <v>Equipamentos (Locação, mobilização, desmobilização, montagem, desmontagem, operação e manutenção)</v>
          </cell>
          <cell r="H168">
            <v>6600</v>
          </cell>
        </row>
        <row r="169">
          <cell r="C169" t="str">
            <v>01.002.03.05.01</v>
          </cell>
          <cell r="D169" t="str">
            <v>Bomba flyght</v>
          </cell>
          <cell r="E169">
            <v>1</v>
          </cell>
          <cell r="F169" t="str">
            <v>vb</v>
          </cell>
          <cell r="G169">
            <v>6600</v>
          </cell>
          <cell r="H169">
            <v>6600</v>
          </cell>
        </row>
        <row r="170">
          <cell r="C170">
            <v>1003</v>
          </cell>
          <cell r="D170" t="str">
            <v>SUPERESTRUTURA EM CONCRETO ARMADO</v>
          </cell>
          <cell r="H170">
            <v>30211436.350000001</v>
          </cell>
        </row>
        <row r="171">
          <cell r="C171" t="str">
            <v>01.003.01</v>
          </cell>
          <cell r="D171" t="str">
            <v>Pilares/vigas/lajes - Edifícios</v>
          </cell>
          <cell r="H171">
            <v>24864790.68</v>
          </cell>
        </row>
        <row r="172">
          <cell r="C172" t="str">
            <v>01.003.01.01</v>
          </cell>
          <cell r="D172" t="str">
            <v>Pilares/vigas/lajes - Edifícios</v>
          </cell>
          <cell r="H172">
            <v>24864790.68</v>
          </cell>
        </row>
        <row r="173">
          <cell r="C173" t="str">
            <v>01.003.01.01.01</v>
          </cell>
          <cell r="D173" t="str">
            <v>Concreto e Forma</v>
          </cell>
          <cell r="H173">
            <v>13983581.050000001</v>
          </cell>
        </row>
        <row r="174">
          <cell r="C174" t="str">
            <v>01.003.01.01.01.01</v>
          </cell>
          <cell r="D174" t="str">
            <v>Concreto fck=30 Mpa  bombeado - Vigas e lajes Periferia</v>
          </cell>
          <cell r="E174">
            <v>6162.23</v>
          </cell>
          <cell r="F174" t="str">
            <v>m3</v>
          </cell>
          <cell r="G174">
            <v>206.99</v>
          </cell>
          <cell r="H174">
            <v>1275549.6599999999</v>
          </cell>
        </row>
        <row r="175">
          <cell r="C175" t="str">
            <v>01.003.01.01.01.02</v>
          </cell>
          <cell r="D175" t="str">
            <v>Concreto fck=30 Mpa  convencional - Pilares Periferia</v>
          </cell>
          <cell r="E175">
            <v>192.04</v>
          </cell>
          <cell r="F175" t="str">
            <v>m3</v>
          </cell>
          <cell r="G175">
            <v>186.21</v>
          </cell>
          <cell r="H175">
            <v>35760.18</v>
          </cell>
        </row>
        <row r="176">
          <cell r="C176" t="str">
            <v>01.003.01.01.01.03</v>
          </cell>
          <cell r="D176" t="str">
            <v>Concreto fck 45 Mpa  bombeado - Vigas e Lajes Torres  - até altura 25m (1º SS, Térreo, Mez. e 1º pav.)</v>
          </cell>
          <cell r="E176">
            <v>4278.37</v>
          </cell>
          <cell r="F176" t="str">
            <v>m3</v>
          </cell>
          <cell r="G176">
            <v>240.04</v>
          </cell>
          <cell r="H176">
            <v>1026974.63</v>
          </cell>
        </row>
        <row r="177">
          <cell r="C177" t="str">
            <v>01.003.01.01.01.03A</v>
          </cell>
          <cell r="D177" t="str">
            <v>Concreto fck 45 Mpa  bombeado - Vigas e Lajes Torres  - altura 26m a 40m (8º ao 10º pav. - Mod. 3 e 4)</v>
          </cell>
          <cell r="E177">
            <v>818.22</v>
          </cell>
          <cell r="F177" t="str">
            <v>m3</v>
          </cell>
          <cell r="G177">
            <v>245.94</v>
          </cell>
          <cell r="H177">
            <v>201232.3</v>
          </cell>
        </row>
        <row r="178">
          <cell r="C178" t="str">
            <v>01.003.01.01.01.04</v>
          </cell>
          <cell r="D178" t="str">
            <v>Concreto fck 40 Mpa  bombeado - Vigas e Lajes Torres  - até altura 25m (2º ao 7º pav.)</v>
          </cell>
          <cell r="E178">
            <v>2214.66</v>
          </cell>
          <cell r="F178" t="str">
            <v>m3</v>
          </cell>
          <cell r="G178">
            <v>226.93</v>
          </cell>
          <cell r="H178">
            <v>502565.84</v>
          </cell>
        </row>
        <row r="179">
          <cell r="C179" t="str">
            <v>01.003.01.01.01.05</v>
          </cell>
          <cell r="D179" t="str">
            <v>Concreto fck 40 Mpa  bombeado - Vigas e Lajes Torres  - altura 26m a 40m (8º ao 11º pav.)</v>
          </cell>
          <cell r="E179">
            <v>1749.15</v>
          </cell>
          <cell r="F179" t="str">
            <v>m3</v>
          </cell>
          <cell r="G179">
            <v>232.44</v>
          </cell>
          <cell r="H179">
            <v>406565.11</v>
          </cell>
        </row>
        <row r="180">
          <cell r="C180" t="str">
            <v>01.003.01.01.01.06</v>
          </cell>
          <cell r="D180" t="str">
            <v>Concreto fck 40 Mpa  bombeado - Vigas e Lajes Torres  - altura 41m a 50m (12º ao 14º pav.)</v>
          </cell>
          <cell r="E180">
            <v>1925.54</v>
          </cell>
          <cell r="F180" t="str">
            <v>m3</v>
          </cell>
          <cell r="G180">
            <v>234.27</v>
          </cell>
          <cell r="H180">
            <v>451087.8</v>
          </cell>
        </row>
        <row r="181">
          <cell r="C181" t="str">
            <v>01.003.01.01.01.06A</v>
          </cell>
          <cell r="D181" t="str">
            <v>Concreto fck 40 Mpa  bombeado - Vigas e Lajes Torres  - altura 51m a 60m (15º pav. - Mod. 3 e 4)</v>
          </cell>
          <cell r="E181">
            <v>272.73</v>
          </cell>
          <cell r="F181" t="str">
            <v>m3</v>
          </cell>
          <cell r="G181">
            <v>237.93</v>
          </cell>
          <cell r="H181">
            <v>64892.01</v>
          </cell>
        </row>
        <row r="182">
          <cell r="C182" t="str">
            <v>01.003.01.01.01.07</v>
          </cell>
          <cell r="D182" t="str">
            <v>Concreto fck 35 Mpa  bombeado - Vigas e Lajes Torres  - altura 51m a 60m (15º ao 17º pav.)</v>
          </cell>
          <cell r="E182">
            <v>1652.81</v>
          </cell>
          <cell r="F182" t="str">
            <v>m3</v>
          </cell>
          <cell r="G182">
            <v>226.73</v>
          </cell>
          <cell r="H182">
            <v>374743.53</v>
          </cell>
        </row>
        <row r="183">
          <cell r="C183" t="str">
            <v>01.003.01.01.01.08</v>
          </cell>
          <cell r="D183" t="str">
            <v>Concreto fck 35 Mpa  bombeado - Vigas e Lajes Torres  - altura 61m a 80m (18º ao 23º pav.)</v>
          </cell>
          <cell r="E183">
            <v>3851.12</v>
          </cell>
          <cell r="F183" t="str">
            <v>m3</v>
          </cell>
          <cell r="G183">
            <v>228.4</v>
          </cell>
          <cell r="H183">
            <v>879612.73</v>
          </cell>
        </row>
        <row r="184">
          <cell r="C184" t="str">
            <v>01.003.01.01.01.09</v>
          </cell>
          <cell r="D184" t="str">
            <v>Concreto fck 35 Mpa  bombeado - Vigas e Lajes Torres  - altura 81m a 100m (24º pav. para cima)</v>
          </cell>
          <cell r="E184">
            <v>2090.64</v>
          </cell>
          <cell r="F184" t="str">
            <v>m3</v>
          </cell>
          <cell r="G184">
            <v>235.07</v>
          </cell>
          <cell r="H184">
            <v>491442.52</v>
          </cell>
        </row>
        <row r="185">
          <cell r="C185" t="str">
            <v>01.003.01.01.01.10</v>
          </cell>
          <cell r="D185" t="str">
            <v>Concreto fck 45 Mpa  convencional - Pilares Torres (1º SS, Térreo, Mez. e 1º pav.)</v>
          </cell>
          <cell r="E185">
            <v>909.1</v>
          </cell>
          <cell r="F185" t="str">
            <v>m3</v>
          </cell>
          <cell r="G185">
            <v>217.98</v>
          </cell>
          <cell r="H185">
            <v>198169.3</v>
          </cell>
        </row>
        <row r="186">
          <cell r="C186" t="str">
            <v>01.003.01.01.01.11</v>
          </cell>
          <cell r="D186" t="str">
            <v>Concreto fck 40 Mpa  convencional - Pilares Torres (2º ao 14º pav.)</v>
          </cell>
          <cell r="E186">
            <v>2892.64</v>
          </cell>
          <cell r="F186" t="str">
            <v>m3</v>
          </cell>
          <cell r="G186">
            <v>205.38</v>
          </cell>
          <cell r="H186">
            <v>594093.22</v>
          </cell>
        </row>
        <row r="187">
          <cell r="C187" t="str">
            <v>01.003.01.01.01.12</v>
          </cell>
          <cell r="D187" t="str">
            <v>Concreto fck 35 Mpa  convencional - Pilares Torres (15º pav. para cima)</v>
          </cell>
          <cell r="E187">
            <v>2979.17</v>
          </cell>
          <cell r="F187" t="str">
            <v>m3</v>
          </cell>
          <cell r="G187">
            <v>195.58</v>
          </cell>
          <cell r="H187">
            <v>582655.36</v>
          </cell>
        </row>
        <row r="188">
          <cell r="C188" t="str">
            <v>01.003.01.01.01.13</v>
          </cell>
          <cell r="D188" t="str">
            <v>Forma em compensado plastificado 18 mm-VIGAS e LAJES</v>
          </cell>
          <cell r="E188">
            <v>148218.91</v>
          </cell>
          <cell r="F188" t="str">
            <v>m2</v>
          </cell>
          <cell r="G188">
            <v>34.783000023411311</v>
          </cell>
          <cell r="H188">
            <v>5155498.3499999996</v>
          </cell>
        </row>
        <row r="189">
          <cell r="C189" t="str">
            <v>01.003.01.01.01.14</v>
          </cell>
          <cell r="D189" t="str">
            <v>Forma  - PILARES</v>
          </cell>
          <cell r="E189">
            <v>65465.54</v>
          </cell>
          <cell r="F189" t="str">
            <v>m2</v>
          </cell>
          <cell r="G189">
            <v>26.620699989643406</v>
          </cell>
          <cell r="H189">
            <v>1742738.5</v>
          </cell>
        </row>
        <row r="190">
          <cell r="C190" t="str">
            <v>01.003.01.01.02</v>
          </cell>
          <cell r="D190" t="str">
            <v>Forma para pilares cilindricos:</v>
          </cell>
          <cell r="H190">
            <v>39948.639999999999</v>
          </cell>
        </row>
        <row r="191">
          <cell r="C191" t="str">
            <v>01.003.01.01.02.01</v>
          </cell>
          <cell r="D191" t="str">
            <v>Ø 25cm</v>
          </cell>
          <cell r="E191">
            <v>169.38</v>
          </cell>
          <cell r="F191" t="str">
            <v>m</v>
          </cell>
          <cell r="G191">
            <v>59.67</v>
          </cell>
          <cell r="H191">
            <v>10106.48</v>
          </cell>
        </row>
        <row r="192">
          <cell r="C192" t="str">
            <v>01.003.01.01.02.02</v>
          </cell>
          <cell r="D192" t="str">
            <v>Ø 30cm</v>
          </cell>
          <cell r="E192">
            <v>316.82</v>
          </cell>
          <cell r="F192" t="str">
            <v>m</v>
          </cell>
          <cell r="G192">
            <v>74.709999999999994</v>
          </cell>
          <cell r="H192">
            <v>23669.31</v>
          </cell>
        </row>
        <row r="193">
          <cell r="C193" t="str">
            <v>01.003.01.01.02.03</v>
          </cell>
          <cell r="D193" t="str">
            <v>1/2 Ø 42cm</v>
          </cell>
          <cell r="E193">
            <v>79.92</v>
          </cell>
          <cell r="F193" t="str">
            <v>m</v>
          </cell>
          <cell r="G193">
            <v>58.52</v>
          </cell>
          <cell r="H193">
            <v>4676.6499999999996</v>
          </cell>
        </row>
        <row r="194">
          <cell r="C194" t="str">
            <v>01.003.01.01.02.04</v>
          </cell>
          <cell r="D194" t="str">
            <v>1/2 Ø 50cm</v>
          </cell>
          <cell r="E194">
            <v>21.94</v>
          </cell>
          <cell r="F194" t="str">
            <v>m</v>
          </cell>
          <cell r="G194">
            <v>68.2</v>
          </cell>
          <cell r="H194">
            <v>1496.21</v>
          </cell>
        </row>
        <row r="195">
          <cell r="C195" t="str">
            <v>01.003.01.01.03</v>
          </cell>
          <cell r="D195" t="str">
            <v>Serviços complementares</v>
          </cell>
          <cell r="H195">
            <v>10825735.25</v>
          </cell>
        </row>
        <row r="196">
          <cell r="C196" t="str">
            <v>01.003.01.01.03.01</v>
          </cell>
          <cell r="D196" t="str">
            <v>Neoprene simples espessura 1cm, largura 23cm</v>
          </cell>
          <cell r="E196">
            <v>1323.6</v>
          </cell>
          <cell r="F196" t="str">
            <v>m</v>
          </cell>
          <cell r="G196">
            <v>51.76</v>
          </cell>
          <cell r="H196">
            <v>68508.210000000006</v>
          </cell>
        </row>
        <row r="197">
          <cell r="C197" t="str">
            <v>01.003.01.01.03.02</v>
          </cell>
          <cell r="D197" t="str">
            <v>Neoprene fretado espessura 2cm, largura 20cm</v>
          </cell>
          <cell r="E197">
            <v>2027.6</v>
          </cell>
          <cell r="F197" t="str">
            <v>m</v>
          </cell>
          <cell r="G197">
            <v>190.36</v>
          </cell>
          <cell r="H197">
            <v>385971.91</v>
          </cell>
        </row>
        <row r="198">
          <cell r="C198" t="str">
            <v>01.003.01.01.03.03</v>
          </cell>
          <cell r="D198" t="str">
            <v>Aço CA 50/60</v>
          </cell>
          <cell r="E198">
            <v>3641012</v>
          </cell>
          <cell r="F198" t="str">
            <v>kg</v>
          </cell>
          <cell r="G198">
            <v>2.7816999998901406</v>
          </cell>
          <cell r="H198">
            <v>10128203.08</v>
          </cell>
        </row>
        <row r="199">
          <cell r="C199" t="str">
            <v>01.003.01.01.03.04</v>
          </cell>
          <cell r="D199" t="str">
            <v>Juntas de dilatação do 1º Subsolo - Fornecimento e aplicação de Junta de dilatação  (Junta Jeene) FW - EPDM</v>
          </cell>
          <cell r="E199">
            <v>2172.92</v>
          </cell>
          <cell r="F199" t="str">
            <v>m</v>
          </cell>
          <cell r="G199">
            <v>105.7</v>
          </cell>
          <cell r="H199">
            <v>141239.79999999999</v>
          </cell>
        </row>
        <row r="200">
          <cell r="C200" t="str">
            <v>01.003.01.01.03.05</v>
          </cell>
          <cell r="D200" t="str">
            <v>Furação nas lajes para chumbamento de ralo, com Ø3" ( Lavabos, A. Serv. e banheiros )</v>
          </cell>
          <cell r="E200">
            <v>2722</v>
          </cell>
          <cell r="F200" t="str">
            <v>un</v>
          </cell>
          <cell r="G200">
            <v>12</v>
          </cell>
          <cell r="H200">
            <v>32664</v>
          </cell>
        </row>
        <row r="201">
          <cell r="C201" t="str">
            <v>01.003.01.01.03.06</v>
          </cell>
          <cell r="D201" t="str">
            <v>Furação nas lajes para chumbamento de ralo, com Ø4" ( Bacia Sanitária e Terraço )</v>
          </cell>
          <cell r="E201">
            <v>1588</v>
          </cell>
          <cell r="F201" t="str">
            <v>un</v>
          </cell>
          <cell r="G201">
            <v>15</v>
          </cell>
          <cell r="H201">
            <v>23820</v>
          </cell>
        </row>
        <row r="202">
          <cell r="C202" t="str">
            <v>01.003.01.01.03.07</v>
          </cell>
          <cell r="D202" t="str">
            <v>Complemento em concreto da junta no perímetro do predio - altura média 40cm</v>
          </cell>
          <cell r="E202">
            <v>680.2</v>
          </cell>
          <cell r="F202" t="str">
            <v>m</v>
          </cell>
          <cell r="G202">
            <v>66.64</v>
          </cell>
          <cell r="H202">
            <v>45328.25</v>
          </cell>
        </row>
        <row r="203">
          <cell r="C203" t="str">
            <v>01.003.01.01.04</v>
          </cell>
          <cell r="D203" t="str">
            <v>Bloco para apoio provisório da laje do Térreo - no 1º Subsolo e Térreo</v>
          </cell>
          <cell r="H203">
            <v>15525.74</v>
          </cell>
        </row>
        <row r="204">
          <cell r="C204" t="str">
            <v>01.003.01.01.04.01</v>
          </cell>
          <cell r="D204" t="str">
            <v>Concreto Fck 30 Mpa</v>
          </cell>
          <cell r="E204">
            <v>21.2</v>
          </cell>
          <cell r="F204" t="str">
            <v>m3</v>
          </cell>
          <cell r="G204">
            <v>206.99</v>
          </cell>
          <cell r="H204">
            <v>4388.29</v>
          </cell>
        </row>
        <row r="205">
          <cell r="C205" t="str">
            <v>01.003.01.01.04.02</v>
          </cell>
          <cell r="D205" t="str">
            <v>Forma comum</v>
          </cell>
          <cell r="E205">
            <v>129.4</v>
          </cell>
          <cell r="F205" t="str">
            <v>m2</v>
          </cell>
          <cell r="G205">
            <v>40.54</v>
          </cell>
          <cell r="H205">
            <v>5245.81</v>
          </cell>
        </row>
        <row r="206">
          <cell r="C206" t="str">
            <v>01.003.01.01.04.03</v>
          </cell>
          <cell r="D206" t="str">
            <v>Aço CA-50</v>
          </cell>
          <cell r="E206">
            <v>2118</v>
          </cell>
          <cell r="F206" t="str">
            <v>kg</v>
          </cell>
          <cell r="G206">
            <v>2.78</v>
          </cell>
          <cell r="H206">
            <v>5891.64</v>
          </cell>
        </row>
        <row r="207">
          <cell r="C207" t="str">
            <v>01.003.02</v>
          </cell>
          <cell r="D207" t="str">
            <v>Pilares/vigas/lajes - Áreas Sociais</v>
          </cell>
          <cell r="H207">
            <v>1091008.6200000001</v>
          </cell>
        </row>
        <row r="208">
          <cell r="C208" t="str">
            <v>01.003.02.01</v>
          </cell>
          <cell r="D208" t="str">
            <v>Pilares/vigas/lajes - Áreas Sociais</v>
          </cell>
          <cell r="H208">
            <v>1091008.6200000001</v>
          </cell>
        </row>
        <row r="209">
          <cell r="C209" t="str">
            <v>01.003.02.01.01</v>
          </cell>
          <cell r="D209" t="str">
            <v>Pilares/vigas/lajes - Áreas Sociais</v>
          </cell>
          <cell r="H209">
            <v>642338.73</v>
          </cell>
        </row>
        <row r="210">
          <cell r="C210" t="str">
            <v>01.003.02.01.01.01</v>
          </cell>
          <cell r="D210" t="str">
            <v>Concreto fck=35 Mpa  bombeado - Vigas e Lajes</v>
          </cell>
          <cell r="E210">
            <v>1384.72</v>
          </cell>
          <cell r="F210" t="str">
            <v>m3</v>
          </cell>
          <cell r="G210">
            <v>216.73</v>
          </cell>
          <cell r="H210">
            <v>300111.59999999998</v>
          </cell>
        </row>
        <row r="211">
          <cell r="C211" t="str">
            <v>01.003.02.01.01.02</v>
          </cell>
          <cell r="D211" t="str">
            <v>Concreto fck 35 Mpa  convencional - Pilares</v>
          </cell>
          <cell r="E211">
            <v>102.12</v>
          </cell>
          <cell r="F211" t="str">
            <v>m3</v>
          </cell>
          <cell r="G211">
            <v>195.58</v>
          </cell>
          <cell r="H211">
            <v>19972.259999999998</v>
          </cell>
        </row>
        <row r="212">
          <cell r="C212" t="str">
            <v>01.003.02.01.01.03</v>
          </cell>
          <cell r="D212" t="str">
            <v>Forma em compensado plastificado 18 mm-VIGAS e LAJES</v>
          </cell>
          <cell r="E212">
            <v>6713.46</v>
          </cell>
          <cell r="F212" t="str">
            <v>m2</v>
          </cell>
          <cell r="G212">
            <v>41.58</v>
          </cell>
          <cell r="H212">
            <v>279175.88</v>
          </cell>
        </row>
        <row r="213">
          <cell r="C213" t="str">
            <v>01.003.02.01.01.04</v>
          </cell>
          <cell r="D213" t="str">
            <v>Forma  - PILARES</v>
          </cell>
          <cell r="E213">
            <v>1165.0999999999999</v>
          </cell>
          <cell r="F213" t="str">
            <v>m2</v>
          </cell>
          <cell r="G213">
            <v>36.97</v>
          </cell>
          <cell r="H213">
            <v>43078.99</v>
          </cell>
        </row>
        <row r="214">
          <cell r="C214" t="str">
            <v>01.003.02.01.02</v>
          </cell>
          <cell r="D214" t="str">
            <v>Forma para pilares cilindricos:</v>
          </cell>
          <cell r="H214">
            <v>11370.26</v>
          </cell>
        </row>
        <row r="215">
          <cell r="C215" t="str">
            <v>01.003.02.01.02.01</v>
          </cell>
          <cell r="D215" t="str">
            <v>Ø 30cm</v>
          </cell>
          <cell r="E215">
            <v>15.2</v>
          </cell>
          <cell r="F215" t="str">
            <v>m</v>
          </cell>
          <cell r="G215">
            <v>74.709999999999994</v>
          </cell>
          <cell r="H215">
            <v>1135.58</v>
          </cell>
        </row>
        <row r="216">
          <cell r="C216" t="str">
            <v>01.003.02.01.02.02</v>
          </cell>
          <cell r="D216" t="str">
            <v>Ø 50cm</v>
          </cell>
          <cell r="E216">
            <v>74</v>
          </cell>
          <cell r="F216" t="str">
            <v>m</v>
          </cell>
          <cell r="G216">
            <v>138.31</v>
          </cell>
          <cell r="H216">
            <v>10234.68</v>
          </cell>
        </row>
        <row r="217">
          <cell r="C217" t="str">
            <v>01.003.02.01.03</v>
          </cell>
          <cell r="D217" t="str">
            <v>Serviços complementares</v>
          </cell>
          <cell r="H217">
            <v>437299.64</v>
          </cell>
        </row>
        <row r="218">
          <cell r="C218" t="str">
            <v>01.003.02.01.03.01</v>
          </cell>
          <cell r="D218" t="str">
            <v>Aço CA 50/60</v>
          </cell>
          <cell r="E218">
            <v>152787</v>
          </cell>
          <cell r="F218" t="str">
            <v>kg</v>
          </cell>
          <cell r="G218">
            <v>2.7817000137446248</v>
          </cell>
          <cell r="H218">
            <v>425007.6</v>
          </cell>
        </row>
        <row r="219">
          <cell r="C219" t="str">
            <v>01.003.02.01.03.02</v>
          </cell>
          <cell r="D219" t="str">
            <v>Juntas de dilatação do 1º Subsolo - Fornecimento e aplicação de Junta de dilatação  (Junta Jeene) FW - EPDM</v>
          </cell>
          <cell r="E219">
            <v>86.92</v>
          </cell>
          <cell r="F219" t="str">
            <v>m</v>
          </cell>
          <cell r="G219">
            <v>105.7</v>
          </cell>
          <cell r="H219">
            <v>9187.44</v>
          </cell>
        </row>
        <row r="220">
          <cell r="C220" t="str">
            <v>01.003.02.01.03.03</v>
          </cell>
          <cell r="D220" t="str">
            <v>Laje pré-moldada de concreto esp. 12cm, inclusive capeamento esp. 4cm</v>
          </cell>
          <cell r="E220">
            <v>62.58</v>
          </cell>
          <cell r="F220" t="str">
            <v>m2</v>
          </cell>
          <cell r="G220">
            <v>49.61</v>
          </cell>
          <cell r="H220">
            <v>3104.59</v>
          </cell>
        </row>
        <row r="221">
          <cell r="C221" t="str">
            <v>01.003.03</v>
          </cell>
          <cell r="D221" t="str">
            <v>Escadas</v>
          </cell>
          <cell r="H221">
            <v>540253.63</v>
          </cell>
        </row>
        <row r="222">
          <cell r="C222" t="str">
            <v>01.003.03.01</v>
          </cell>
          <cell r="D222" t="str">
            <v>Escadas</v>
          </cell>
          <cell r="H222">
            <v>540253.63</v>
          </cell>
        </row>
        <row r="223">
          <cell r="C223" t="str">
            <v>01.003.03.01.01</v>
          </cell>
          <cell r="D223" t="str">
            <v>Escadas</v>
          </cell>
          <cell r="H223">
            <v>540253.63</v>
          </cell>
        </row>
        <row r="224">
          <cell r="C224" t="str">
            <v>01.003.03.01.01.01</v>
          </cell>
          <cell r="D224" t="str">
            <v>Concreto fck 45 Mpa  bombeado - Vigas e Lajes Torres  - até altura 25m (1º SS ao 1º pav. - Mod. 1 e 2) / (1ºSS ao 7º pav. Mod. 3 e 4)</v>
          </cell>
          <cell r="E224">
            <v>129.11000000000001</v>
          </cell>
          <cell r="F224" t="str">
            <v>m3</v>
          </cell>
          <cell r="G224">
            <v>240.04</v>
          </cell>
          <cell r="H224">
            <v>30991.4</v>
          </cell>
        </row>
        <row r="225">
          <cell r="C225" t="str">
            <v>01.003.03.01.01.01A</v>
          </cell>
          <cell r="D225" t="str">
            <v>Concreto fck 45 Mpa  bombeado - Vigas e Lajes Torres  - altura 26m a 40m (8º ao 10º pav. - Mod. 3 e 4)</v>
          </cell>
          <cell r="E225">
            <v>19.02</v>
          </cell>
          <cell r="F225" t="str">
            <v>m3</v>
          </cell>
          <cell r="G225">
            <v>245.94</v>
          </cell>
          <cell r="H225">
            <v>4677.76</v>
          </cell>
        </row>
        <row r="226">
          <cell r="C226" t="str">
            <v>01.003.03.01.01.02</v>
          </cell>
          <cell r="D226" t="str">
            <v>Concreto fck 40 Mpa  bombeado - Vigas e Lajes Escadas  - até altura 25m (2º ao 7º pav.)</v>
          </cell>
          <cell r="E226">
            <v>76.02</v>
          </cell>
          <cell r="F226" t="str">
            <v>m3</v>
          </cell>
          <cell r="G226">
            <v>226.93</v>
          </cell>
          <cell r="H226">
            <v>17250.98</v>
          </cell>
        </row>
        <row r="227">
          <cell r="C227" t="str">
            <v>01.003.03.01.01.03</v>
          </cell>
          <cell r="D227" t="str">
            <v>Concreto fck 40 Mpa  bombeado - Vigas e Lajes Escadas  - altura 26m a 40m (8º ao 11º pav.)</v>
          </cell>
          <cell r="E227">
            <v>57.03</v>
          </cell>
          <cell r="F227" t="str">
            <v>m3</v>
          </cell>
          <cell r="G227">
            <v>232.44</v>
          </cell>
          <cell r="H227">
            <v>13255.81</v>
          </cell>
        </row>
        <row r="228">
          <cell r="C228" t="str">
            <v>01.003.03.01.01.04</v>
          </cell>
          <cell r="D228" t="str">
            <v>Concreto fck 40 Mpa  bombeado - Vigas e Lajes Escadas  - altura 41m a 50m (12º ao 14º pav.)</v>
          </cell>
          <cell r="E228">
            <v>57.06</v>
          </cell>
          <cell r="F228" t="str">
            <v>m3</v>
          </cell>
          <cell r="G228">
            <v>234.27</v>
          </cell>
          <cell r="H228">
            <v>13367.2</v>
          </cell>
        </row>
        <row r="229">
          <cell r="C229" t="str">
            <v>01.003.03.01.01.04A</v>
          </cell>
          <cell r="D229" t="str">
            <v>Concreto fck 40 Mpa  bombeado - Vigas e Lajes Torres  - altura 51m a 60m (15º pav. - Mod. 3 e 4)</v>
          </cell>
          <cell r="E229">
            <v>6.33</v>
          </cell>
          <cell r="F229" t="str">
            <v>m3</v>
          </cell>
          <cell r="G229">
            <v>237.93</v>
          </cell>
          <cell r="H229">
            <v>1506.13</v>
          </cell>
        </row>
        <row r="230">
          <cell r="C230" t="str">
            <v>01.003.03.01.01.05</v>
          </cell>
          <cell r="D230" t="str">
            <v>Concreto fck 35 Mpa  bombeado - Vigas e Lajes Escadas  - altura 51m a 60m (15º ao 17º pav.)</v>
          </cell>
          <cell r="E230">
            <v>50.7</v>
          </cell>
          <cell r="F230" t="str">
            <v>m3</v>
          </cell>
          <cell r="G230">
            <v>226.73</v>
          </cell>
          <cell r="H230">
            <v>11495.27</v>
          </cell>
        </row>
        <row r="231">
          <cell r="C231" t="str">
            <v>01.003.03.01.01.06</v>
          </cell>
          <cell r="D231" t="str">
            <v>Concreto fck 35 Mpa  bombeado - Vigas e Lajes Escadas  - altura 61m a 80m (18º ao 23º pav.)</v>
          </cell>
          <cell r="E231">
            <v>114.03</v>
          </cell>
          <cell r="F231" t="str">
            <v>m3</v>
          </cell>
          <cell r="G231">
            <v>228.4</v>
          </cell>
          <cell r="H231">
            <v>26044.95</v>
          </cell>
        </row>
        <row r="232">
          <cell r="C232" t="str">
            <v>01.003.03.01.01.07</v>
          </cell>
          <cell r="D232" t="str">
            <v>Concreto fck 35 Mpa  bombeado - Vigas e Lajes Escadas  - altura 81m a 100m (24º pav. para cima)</v>
          </cell>
          <cell r="E232">
            <v>84.78</v>
          </cell>
          <cell r="F232" t="str">
            <v>m3</v>
          </cell>
          <cell r="G232">
            <v>235.07</v>
          </cell>
          <cell r="H232">
            <v>19929.060000000001</v>
          </cell>
        </row>
        <row r="233">
          <cell r="C233" t="str">
            <v>01.003.03.01.01.11</v>
          </cell>
          <cell r="D233" t="str">
            <v>Forma em compensado plastificado 18 mm</v>
          </cell>
          <cell r="E233">
            <v>5964.22</v>
          </cell>
          <cell r="F233" t="str">
            <v>m2</v>
          </cell>
          <cell r="G233">
            <v>36.409999999999997</v>
          </cell>
          <cell r="H233">
            <v>217161.72</v>
          </cell>
        </row>
        <row r="234">
          <cell r="C234" t="str">
            <v>01.003.03.01.01.12</v>
          </cell>
          <cell r="D234" t="str">
            <v>Aço CA 50/60</v>
          </cell>
          <cell r="E234">
            <v>66352.710000000006</v>
          </cell>
          <cell r="F234" t="str">
            <v>kg</v>
          </cell>
          <cell r="G234">
            <v>2.7816999486531895</v>
          </cell>
          <cell r="H234">
            <v>184573.33</v>
          </cell>
        </row>
        <row r="235">
          <cell r="C235" t="str">
            <v>01.003.04</v>
          </cell>
          <cell r="D235" t="str">
            <v>Caixa dágua inferior</v>
          </cell>
          <cell r="H235">
            <v>166104.97</v>
          </cell>
        </row>
        <row r="236">
          <cell r="C236" t="str">
            <v>01.003.04.01</v>
          </cell>
          <cell r="D236" t="str">
            <v>Caixa dágua inferior</v>
          </cell>
          <cell r="H236">
            <v>166104.97</v>
          </cell>
        </row>
        <row r="237">
          <cell r="C237" t="str">
            <v>01.003.04.01.01</v>
          </cell>
          <cell r="D237" t="str">
            <v>Caixa dágua inferior</v>
          </cell>
          <cell r="H237">
            <v>166104.97</v>
          </cell>
        </row>
        <row r="238">
          <cell r="C238" t="str">
            <v>01.003.04.01.01.01</v>
          </cell>
          <cell r="D238" t="str">
            <v>Lastro de concreto magro esp. 5cm</v>
          </cell>
          <cell r="E238">
            <v>23.7</v>
          </cell>
          <cell r="F238" t="str">
            <v>m3</v>
          </cell>
          <cell r="G238">
            <v>148.27000000000001</v>
          </cell>
          <cell r="H238">
            <v>3513.92</v>
          </cell>
        </row>
        <row r="239">
          <cell r="C239" t="str">
            <v>01.003.04.01.01.02</v>
          </cell>
          <cell r="D239" t="str">
            <v>Concreto fck=35 Mpa  bombeado</v>
          </cell>
          <cell r="E239">
            <v>239.6</v>
          </cell>
          <cell r="F239" t="str">
            <v>m3</v>
          </cell>
          <cell r="G239">
            <v>216.73</v>
          </cell>
          <cell r="H239">
            <v>51928.72</v>
          </cell>
        </row>
        <row r="240">
          <cell r="C240" t="str">
            <v>01.003.04.01.01.03</v>
          </cell>
          <cell r="D240" t="str">
            <v>Forma em compensado plastificado 18 mm</v>
          </cell>
          <cell r="E240">
            <v>956.15</v>
          </cell>
          <cell r="F240" t="str">
            <v>m2</v>
          </cell>
          <cell r="G240">
            <v>34.69</v>
          </cell>
          <cell r="H240">
            <v>33165.18</v>
          </cell>
        </row>
        <row r="241">
          <cell r="C241" t="str">
            <v>01.003.04.01.01.04</v>
          </cell>
          <cell r="D241" t="str">
            <v>Forma perdida em isopor h=68cm</v>
          </cell>
          <cell r="E241">
            <v>548</v>
          </cell>
          <cell r="F241" t="str">
            <v>m2</v>
          </cell>
          <cell r="G241">
            <v>71.23</v>
          </cell>
          <cell r="H241">
            <v>39034.589999999997</v>
          </cell>
        </row>
        <row r="242">
          <cell r="C242" t="str">
            <v>01.003.04.01.01.05</v>
          </cell>
          <cell r="D242" t="str">
            <v>Aço CA 50/60</v>
          </cell>
          <cell r="E242">
            <v>13827</v>
          </cell>
          <cell r="F242" t="str">
            <v>kg</v>
          </cell>
          <cell r="G242">
            <v>2.78</v>
          </cell>
          <cell r="H242">
            <v>38462.57</v>
          </cell>
        </row>
        <row r="243">
          <cell r="C243" t="str">
            <v>01.003.05</v>
          </cell>
          <cell r="D243" t="str">
            <v>Bases para aparelhos de Ar condicionado</v>
          </cell>
          <cell r="H243">
            <v>28804.57</v>
          </cell>
        </row>
        <row r="244">
          <cell r="C244" t="str">
            <v>01.003.05.01</v>
          </cell>
          <cell r="D244" t="str">
            <v>Bases para aparelhos de Ar condicionado</v>
          </cell>
          <cell r="H244">
            <v>28804.57</v>
          </cell>
        </row>
        <row r="245">
          <cell r="C245" t="str">
            <v>01.003.05.01.01</v>
          </cell>
          <cell r="D245" t="str">
            <v>Bases para aparelhos de Ar condicionado</v>
          </cell>
          <cell r="H245">
            <v>28804.57</v>
          </cell>
        </row>
        <row r="246">
          <cell r="C246" t="str">
            <v>01.003.05.01.01.01</v>
          </cell>
          <cell r="D246" t="str">
            <v>Concreto fck=20Mpa</v>
          </cell>
          <cell r="E246">
            <v>40.409999999999997</v>
          </cell>
          <cell r="F246" t="str">
            <v>m3</v>
          </cell>
          <cell r="G246">
            <v>160.03</v>
          </cell>
          <cell r="H246">
            <v>6466.71</v>
          </cell>
        </row>
        <row r="247">
          <cell r="C247" t="str">
            <v>01.003.05.01.01.02</v>
          </cell>
          <cell r="D247" t="str">
            <v>Forma em compensado plastificado 15 mm</v>
          </cell>
          <cell r="E247">
            <v>140.04</v>
          </cell>
          <cell r="F247" t="str">
            <v>m2</v>
          </cell>
          <cell r="G247">
            <v>130.35</v>
          </cell>
          <cell r="H247">
            <v>18254.7</v>
          </cell>
        </row>
        <row r="248">
          <cell r="C248" t="str">
            <v>01.003.05.01.01.03</v>
          </cell>
          <cell r="D248" t="str">
            <v xml:space="preserve">Tela eletrosoldada </v>
          </cell>
          <cell r="E248">
            <v>990</v>
          </cell>
          <cell r="F248" t="str">
            <v>kg</v>
          </cell>
          <cell r="G248">
            <v>4.12</v>
          </cell>
          <cell r="H248">
            <v>4083.16</v>
          </cell>
        </row>
        <row r="249">
          <cell r="C249" t="str">
            <v>01.003.06</v>
          </cell>
          <cell r="D249" t="str">
            <v>Diversos</v>
          </cell>
          <cell r="H249">
            <v>95380.27</v>
          </cell>
        </row>
        <row r="250">
          <cell r="C250" t="str">
            <v>01.003.06.01</v>
          </cell>
          <cell r="D250" t="str">
            <v>Diversos</v>
          </cell>
          <cell r="H250">
            <v>95380.27</v>
          </cell>
        </row>
        <row r="251">
          <cell r="C251" t="str">
            <v>01.003.06.01.01</v>
          </cell>
          <cell r="D251" t="str">
            <v>Diversos</v>
          </cell>
          <cell r="H251">
            <v>95380.27</v>
          </cell>
        </row>
        <row r="252">
          <cell r="C252" t="str">
            <v>01.003.06.01.01.01</v>
          </cell>
          <cell r="D252" t="str">
            <v>Chumbamento de ralos dos banheiros, lavabos e área de serviço - diam. 3"</v>
          </cell>
          <cell r="E252">
            <v>2722</v>
          </cell>
          <cell r="F252" t="str">
            <v>un</v>
          </cell>
          <cell r="G252">
            <v>23.07</v>
          </cell>
          <cell r="H252">
            <v>62786.19</v>
          </cell>
        </row>
        <row r="253">
          <cell r="C253" t="str">
            <v>01.003.06.01.01.02</v>
          </cell>
          <cell r="D253" t="str">
            <v>Chumbamento de ralos dos banheiros e terraço - diam. 4"</v>
          </cell>
          <cell r="E253">
            <v>1588</v>
          </cell>
          <cell r="F253" t="str">
            <v>un</v>
          </cell>
          <cell r="G253">
            <v>20.53</v>
          </cell>
          <cell r="H253">
            <v>32594.07</v>
          </cell>
        </row>
        <row r="254">
          <cell r="C254" t="str">
            <v>01.003.07</v>
          </cell>
          <cell r="D254" t="str">
            <v>Cornijas dos Edifícios</v>
          </cell>
          <cell r="H254">
            <v>1913093.61</v>
          </cell>
        </row>
        <row r="255">
          <cell r="C255" t="str">
            <v>01.003.07.01</v>
          </cell>
          <cell r="D255" t="str">
            <v>Concreto fck 40 Mpa  bombeado  - até altura 25m</v>
          </cell>
          <cell r="E255">
            <v>1118.07</v>
          </cell>
          <cell r="F255" t="str">
            <v>m3</v>
          </cell>
          <cell r="G255">
            <v>232.44</v>
          </cell>
          <cell r="H255">
            <v>259879.51</v>
          </cell>
        </row>
        <row r="256">
          <cell r="C256" t="str">
            <v>01.003.07.02</v>
          </cell>
          <cell r="D256" t="str">
            <v>Concreto fck 35 Mpa  bombeado - altura 61m a 80m</v>
          </cell>
          <cell r="E256">
            <v>344.85</v>
          </cell>
          <cell r="F256" t="str">
            <v>m3</v>
          </cell>
          <cell r="G256">
            <v>225.66</v>
          </cell>
          <cell r="H256">
            <v>77817.3</v>
          </cell>
        </row>
        <row r="257">
          <cell r="C257" t="str">
            <v>01.003.07.03</v>
          </cell>
          <cell r="D257" t="str">
            <v>Concreto fck 35 Mpa  bombeado - altura 81m a 100m</v>
          </cell>
          <cell r="E257">
            <v>1552.45</v>
          </cell>
          <cell r="F257" t="str">
            <v>m3</v>
          </cell>
          <cell r="G257">
            <v>235.07</v>
          </cell>
          <cell r="H257">
            <v>364931.29</v>
          </cell>
        </row>
        <row r="258">
          <cell r="C258" t="str">
            <v>01.003.07.04</v>
          </cell>
          <cell r="D258" t="str">
            <v>Forma em compensado plastificado 15 mm</v>
          </cell>
          <cell r="E258">
            <v>6467.55</v>
          </cell>
          <cell r="F258" t="str">
            <v>m2</v>
          </cell>
          <cell r="G258">
            <v>34.369999999999997</v>
          </cell>
          <cell r="H258">
            <v>222257.36</v>
          </cell>
        </row>
        <row r="259">
          <cell r="C259" t="str">
            <v>01.003.07.05</v>
          </cell>
          <cell r="D259" t="str">
            <v>Aço CA 50/60</v>
          </cell>
          <cell r="E259">
            <v>355253.32</v>
          </cell>
          <cell r="F259" t="str">
            <v>kg</v>
          </cell>
          <cell r="G259">
            <v>2.7816999993131661</v>
          </cell>
          <cell r="H259">
            <v>988208.16</v>
          </cell>
        </row>
        <row r="260">
          <cell r="C260" t="str">
            <v>01.003.08</v>
          </cell>
          <cell r="D260" t="str">
            <v>Equipamentos (Locação, mobilização, desmobilização, montagem, desmontagem, operação e manutenção)</v>
          </cell>
          <cell r="H260">
            <v>1512000</v>
          </cell>
        </row>
        <row r="261">
          <cell r="C261" t="str">
            <v>01.003.08.01</v>
          </cell>
          <cell r="D261" t="str">
            <v>Grua universal de torre modelo GR 1530, carga na ponta 1000kg, altura total 90m (9 un)</v>
          </cell>
          <cell r="E261">
            <v>1</v>
          </cell>
          <cell r="F261" t="str">
            <v>vb</v>
          </cell>
          <cell r="G261">
            <v>1512000</v>
          </cell>
          <cell r="H261">
            <v>1512000</v>
          </cell>
        </row>
        <row r="262">
          <cell r="C262">
            <v>1004</v>
          </cell>
          <cell r="D262" t="str">
            <v>COBERTURA</v>
          </cell>
          <cell r="H262">
            <v>486667.16</v>
          </cell>
        </row>
        <row r="263">
          <cell r="C263" t="str">
            <v>01.004.01</v>
          </cell>
          <cell r="D263" t="str">
            <v>Cobertura da Portaria</v>
          </cell>
          <cell r="H263">
            <v>119136.15</v>
          </cell>
        </row>
        <row r="264">
          <cell r="C264" t="str">
            <v>01.004.01.01</v>
          </cell>
          <cell r="D264" t="str">
            <v>Cobertura da Portaria</v>
          </cell>
          <cell r="H264">
            <v>119136.15</v>
          </cell>
        </row>
        <row r="265">
          <cell r="C265" t="str">
            <v>01.004.01.01.01</v>
          </cell>
          <cell r="D265" t="str">
            <v>Cobertura da Portaria</v>
          </cell>
          <cell r="H265">
            <v>119136.15</v>
          </cell>
        </row>
        <row r="266">
          <cell r="C266" t="str">
            <v>01.004.01.01.01.01</v>
          </cell>
          <cell r="D266" t="str">
            <v>Estrutura metálica para Cobertura da Portaria - área de projeção</v>
          </cell>
          <cell r="E266">
            <v>11500</v>
          </cell>
          <cell r="F266" t="str">
            <v>kg</v>
          </cell>
          <cell r="G266">
            <v>6.9</v>
          </cell>
          <cell r="H266">
            <v>79350</v>
          </cell>
        </row>
        <row r="267">
          <cell r="C267" t="str">
            <v>01.004.01.01.01.02</v>
          </cell>
          <cell r="D267" t="str">
            <v>Cobertura em telha metálica com isolamento acústico Perkron Haironville LR-40</v>
          </cell>
          <cell r="E267">
            <v>348.2</v>
          </cell>
          <cell r="F267" t="str">
            <v>m2</v>
          </cell>
          <cell r="G267">
            <v>98</v>
          </cell>
          <cell r="H267">
            <v>34123.599999999999</v>
          </cell>
        </row>
        <row r="268">
          <cell r="C268" t="str">
            <v>01.004.01.01.01.03</v>
          </cell>
          <cell r="D268" t="str">
            <v>Cumeeira de aço galvanizado grau B esp. 0,65mm, acabamento pós-pintado</v>
          </cell>
          <cell r="E268">
            <v>34.07</v>
          </cell>
          <cell r="F268" t="str">
            <v>m</v>
          </cell>
          <cell r="G268">
            <v>29.7</v>
          </cell>
          <cell r="H268">
            <v>1011.88</v>
          </cell>
        </row>
        <row r="269">
          <cell r="C269" t="str">
            <v>01.004.01.01.01.04</v>
          </cell>
          <cell r="D269" t="str">
            <v>Rufo de aço galvanizado grau B esp. 0,65mm, acabamento pós-pintado  desenv. 40cm</v>
          </cell>
          <cell r="E269">
            <v>20.440000000000001</v>
          </cell>
          <cell r="F269" t="str">
            <v>m</v>
          </cell>
          <cell r="G269">
            <v>17.2</v>
          </cell>
          <cell r="H269">
            <v>351.57</v>
          </cell>
        </row>
        <row r="270">
          <cell r="C270" t="str">
            <v>01.004.01.01.01.05</v>
          </cell>
          <cell r="D270" t="str">
            <v>Calha de aço galvanizado grau B esp. 0,65mm, acabamento pós-pintado  desenv. 75cm</v>
          </cell>
          <cell r="E270">
            <v>66.14</v>
          </cell>
          <cell r="F270" t="str">
            <v>m</v>
          </cell>
          <cell r="G270">
            <v>65</v>
          </cell>
          <cell r="H270">
            <v>4299.1000000000004</v>
          </cell>
        </row>
        <row r="271">
          <cell r="C271" t="str">
            <v>01.004.02</v>
          </cell>
          <cell r="D271" t="str">
            <v>Cobertura da Administração</v>
          </cell>
          <cell r="H271">
            <v>14968.66</v>
          </cell>
        </row>
        <row r="272">
          <cell r="C272" t="str">
            <v>01.004.02.01</v>
          </cell>
          <cell r="D272" t="str">
            <v>Cobertura da Administração</v>
          </cell>
          <cell r="H272">
            <v>14968.66</v>
          </cell>
        </row>
        <row r="273">
          <cell r="C273" t="str">
            <v>01.004.02.01.01</v>
          </cell>
          <cell r="D273" t="str">
            <v>Estrutura de madeira</v>
          </cell>
          <cell r="H273">
            <v>4389.9399999999996</v>
          </cell>
        </row>
        <row r="274">
          <cell r="C274" t="str">
            <v>01.004.02.01.01.01</v>
          </cell>
          <cell r="D274" t="str">
            <v>Estrutura de madeira apoiada em laje (área de projeção) - Administração</v>
          </cell>
          <cell r="E274">
            <v>99.5</v>
          </cell>
          <cell r="F274" t="str">
            <v>m2</v>
          </cell>
          <cell r="G274">
            <v>44.12</v>
          </cell>
          <cell r="H274">
            <v>4389.9399999999996</v>
          </cell>
        </row>
        <row r="275">
          <cell r="C275" t="str">
            <v>01.004.02.01.02</v>
          </cell>
          <cell r="D275" t="str">
            <v>Telha de barro tipo portuguesa acabamento esmaltado cor verde</v>
          </cell>
          <cell r="H275">
            <v>10578.72</v>
          </cell>
        </row>
        <row r="276">
          <cell r="C276" t="str">
            <v>01.004.02.01.02.01</v>
          </cell>
          <cell r="D276" t="str">
            <v>Telha de barro (área de projeção)</v>
          </cell>
          <cell r="E276">
            <v>104.81</v>
          </cell>
          <cell r="F276" t="str">
            <v>m2</v>
          </cell>
          <cell r="G276">
            <v>43.94</v>
          </cell>
          <cell r="H276">
            <v>4605.3500000000004</v>
          </cell>
        </row>
        <row r="277">
          <cell r="C277" t="str">
            <v>01.004.02.01.02.02</v>
          </cell>
          <cell r="D277" t="str">
            <v>Cumeeira para telha de barro</v>
          </cell>
          <cell r="E277">
            <v>12.5</v>
          </cell>
          <cell r="F277" t="str">
            <v>m</v>
          </cell>
          <cell r="G277">
            <v>13.2</v>
          </cell>
          <cell r="H277">
            <v>165</v>
          </cell>
        </row>
        <row r="278">
          <cell r="C278" t="str">
            <v>01.004.02.01.02.03</v>
          </cell>
          <cell r="D278" t="str">
            <v>Espigão</v>
          </cell>
          <cell r="E278">
            <v>16.72</v>
          </cell>
          <cell r="F278" t="str">
            <v>m</v>
          </cell>
          <cell r="G278">
            <v>12</v>
          </cell>
          <cell r="H278">
            <v>200.64</v>
          </cell>
        </row>
        <row r="279">
          <cell r="C279" t="str">
            <v>01.004.02.01.02.04</v>
          </cell>
          <cell r="D279" t="str">
            <v>Calha Metálica Des. 45 cm - Administração</v>
          </cell>
          <cell r="E279">
            <v>50.28</v>
          </cell>
          <cell r="F279" t="str">
            <v>m</v>
          </cell>
          <cell r="G279">
            <v>111.53</v>
          </cell>
          <cell r="H279">
            <v>5607.73</v>
          </cell>
        </row>
        <row r="280">
          <cell r="C280" t="str">
            <v>01.004.03</v>
          </cell>
          <cell r="D280" t="str">
            <v>Cobertura do Salão de Festas</v>
          </cell>
          <cell r="H280">
            <v>280156.95</v>
          </cell>
        </row>
        <row r="281">
          <cell r="C281" t="str">
            <v>01.004.03.01</v>
          </cell>
          <cell r="D281" t="str">
            <v>Cobertura do Salão de Festas</v>
          </cell>
          <cell r="H281">
            <v>280156.95</v>
          </cell>
        </row>
        <row r="282">
          <cell r="C282" t="str">
            <v>01.004.03.01.01</v>
          </cell>
          <cell r="D282" t="str">
            <v>Cobertura do Salão de Festas</v>
          </cell>
          <cell r="H282">
            <v>280156.95</v>
          </cell>
        </row>
        <row r="283">
          <cell r="C283" t="str">
            <v>01.004.03.01.01.01</v>
          </cell>
          <cell r="D283" t="str">
            <v>Remontagem da Estrutura metálica da cobertura do Salão de Festas</v>
          </cell>
          <cell r="E283">
            <v>1</v>
          </cell>
          <cell r="F283" t="str">
            <v>vb</v>
          </cell>
          <cell r="G283">
            <v>15000</v>
          </cell>
          <cell r="H283">
            <v>15000</v>
          </cell>
        </row>
        <row r="284">
          <cell r="C284" t="str">
            <v>01.004.03.01.01.02</v>
          </cell>
          <cell r="D284" t="str">
            <v>Telha de cobre oxidado com tratamento acústico e camada micromética isolante do calor e redutor  da vibração na face inferior  da telha</v>
          </cell>
          <cell r="E284">
            <v>465.1</v>
          </cell>
          <cell r="F284" t="str">
            <v>m2</v>
          </cell>
          <cell r="G284">
            <v>329.16</v>
          </cell>
          <cell r="H284">
            <v>153092.97</v>
          </cell>
        </row>
        <row r="285">
          <cell r="C285" t="str">
            <v>01.004.03.01.01.03</v>
          </cell>
          <cell r="D285" t="str">
            <v>Sanduiche de madeira compensada auto-clavada com miolo de lã de rocha ou poliestireno</v>
          </cell>
          <cell r="E285">
            <v>320.41000000000003</v>
          </cell>
          <cell r="F285" t="str">
            <v>m2</v>
          </cell>
          <cell r="G285">
            <v>258.95</v>
          </cell>
          <cell r="H285">
            <v>82968.95</v>
          </cell>
        </row>
        <row r="286">
          <cell r="C286" t="str">
            <v>01.004.03.01.01.04</v>
          </cell>
          <cell r="D286" t="str">
            <v>Espigão em chapa de cobre L=50cm (incluso na telha)</v>
          </cell>
          <cell r="E286">
            <v>51.87</v>
          </cell>
          <cell r="F286" t="str">
            <v>m</v>
          </cell>
        </row>
        <row r="287">
          <cell r="C287" t="str">
            <v>01.004.03.01.01.05</v>
          </cell>
          <cell r="D287" t="str">
            <v>Calha em cobre desenv. .....cm para cobertura de cobre</v>
          </cell>
          <cell r="E287">
            <v>70.599999999999994</v>
          </cell>
          <cell r="F287" t="str">
            <v>m2</v>
          </cell>
          <cell r="G287">
            <v>379.56</v>
          </cell>
          <cell r="H287">
            <v>26796.94</v>
          </cell>
        </row>
        <row r="288">
          <cell r="C288" t="str">
            <v>01.004.03.01.01.06</v>
          </cell>
          <cell r="D288" t="str">
            <v>Forro para Beiral da cobertura de cobre (calçadas e atrium Salão de Festas) em gesso acartonado simples</v>
          </cell>
          <cell r="E288">
            <v>98.74</v>
          </cell>
          <cell r="F288" t="str">
            <v>m2</v>
          </cell>
          <cell r="G288">
            <v>23.27</v>
          </cell>
          <cell r="H288">
            <v>2298.09</v>
          </cell>
        </row>
        <row r="289">
          <cell r="C289" t="str">
            <v>01.004.04</v>
          </cell>
          <cell r="D289" t="str">
            <v>Cobertura dos Edifícios</v>
          </cell>
          <cell r="H289">
            <v>62055.41</v>
          </cell>
        </row>
        <row r="290">
          <cell r="C290" t="str">
            <v>01.004.04.01</v>
          </cell>
          <cell r="D290" t="str">
            <v>Cobertura dos Edifícios</v>
          </cell>
          <cell r="H290">
            <v>62055.41</v>
          </cell>
        </row>
        <row r="291">
          <cell r="C291" t="str">
            <v>01.004.04.01.01</v>
          </cell>
          <cell r="D291" t="str">
            <v>Cobertura dos Edifícios</v>
          </cell>
          <cell r="H291">
            <v>62055.41</v>
          </cell>
        </row>
        <row r="292">
          <cell r="C292" t="str">
            <v>01.004.04.01.01.01</v>
          </cell>
          <cell r="D292" t="str">
            <v>Rufo de capeamento (platibanda da cobertura da caixa dágua e muros da cobertura) em alumínio  pintado branco, desenvolvimento 40cm</v>
          </cell>
          <cell r="E292">
            <v>1028.77</v>
          </cell>
          <cell r="F292" t="str">
            <v>m</v>
          </cell>
          <cell r="G292">
            <v>60.32</v>
          </cell>
          <cell r="H292">
            <v>62055.41</v>
          </cell>
        </row>
        <row r="293">
          <cell r="C293" t="str">
            <v>01.004.05</v>
          </cell>
          <cell r="D293" t="str">
            <v>Estrutura metálica para Cobertura Zenital sobre piscina</v>
          </cell>
          <cell r="H293">
            <v>10350</v>
          </cell>
        </row>
        <row r="294">
          <cell r="C294" t="str">
            <v>01.004.05.01</v>
          </cell>
          <cell r="D294" t="str">
            <v>Estrutura metálica para Cobertura Zenital sobre piscina</v>
          </cell>
          <cell r="H294">
            <v>10350</v>
          </cell>
        </row>
        <row r="295">
          <cell r="C295" t="str">
            <v>01.004.05.01.01</v>
          </cell>
          <cell r="D295" t="str">
            <v>Estrutura metálica para Cobertura Zenital sobre piscina</v>
          </cell>
          <cell r="H295">
            <v>10350</v>
          </cell>
        </row>
        <row r="296">
          <cell r="C296" t="str">
            <v>01.004.05.01.01.01</v>
          </cell>
          <cell r="D296" t="str">
            <v>Estrutura metálica para Cobertura Zenital sobre piscina</v>
          </cell>
          <cell r="E296">
            <v>1500</v>
          </cell>
          <cell r="F296" t="str">
            <v>kg</v>
          </cell>
          <cell r="G296">
            <v>6.9</v>
          </cell>
          <cell r="H296">
            <v>10350</v>
          </cell>
        </row>
        <row r="297">
          <cell r="C297">
            <v>1005</v>
          </cell>
          <cell r="D297" t="str">
            <v>ALVENARIAS E DIVISÓRIAS</v>
          </cell>
          <cell r="H297">
            <v>9427521.3100000005</v>
          </cell>
        </row>
        <row r="298">
          <cell r="C298" t="str">
            <v>01.005.01</v>
          </cell>
          <cell r="D298" t="str">
            <v>Alvenarias</v>
          </cell>
          <cell r="H298">
            <v>6601644.6399999997</v>
          </cell>
        </row>
        <row r="299">
          <cell r="C299" t="str">
            <v>01.005.01.01</v>
          </cell>
          <cell r="D299" t="str">
            <v>Alvenarias</v>
          </cell>
          <cell r="H299">
            <v>3610686.89</v>
          </cell>
        </row>
        <row r="300">
          <cell r="C300" t="str">
            <v>01.005.01.01.01</v>
          </cell>
          <cell r="D300" t="str">
            <v>Alvenarias</v>
          </cell>
          <cell r="H300">
            <v>3610686.89</v>
          </cell>
        </row>
        <row r="301">
          <cell r="C301" t="str">
            <v>01.005.01.01.01.01</v>
          </cell>
          <cell r="D301" t="str">
            <v>Bloco de concreto de vedação 6,5x19x39 cm</v>
          </cell>
          <cell r="E301">
            <v>8039.44</v>
          </cell>
          <cell r="F301" t="str">
            <v>m2</v>
          </cell>
          <cell r="G301">
            <v>21.56</v>
          </cell>
          <cell r="H301">
            <v>173339.26</v>
          </cell>
        </row>
        <row r="302">
          <cell r="C302" t="str">
            <v>01.005.01.01.01.02</v>
          </cell>
          <cell r="D302" t="str">
            <v>Bloco de concreto de vedação 9x19x39 cm</v>
          </cell>
          <cell r="E302">
            <v>46105.21</v>
          </cell>
          <cell r="F302" t="str">
            <v>m2</v>
          </cell>
          <cell r="G302">
            <v>22.59</v>
          </cell>
          <cell r="H302">
            <v>1041526.72</v>
          </cell>
        </row>
        <row r="303">
          <cell r="C303" t="str">
            <v>01.005.01.01.01.03</v>
          </cell>
          <cell r="D303" t="str">
            <v>Bloco de concreto de vedação 11,5x19x39 cm</v>
          </cell>
          <cell r="E303">
            <v>53396.94</v>
          </cell>
          <cell r="F303" t="str">
            <v>m2</v>
          </cell>
          <cell r="G303">
            <v>24.28</v>
          </cell>
          <cell r="H303">
            <v>1296485.3799999999</v>
          </cell>
        </row>
        <row r="304">
          <cell r="C304" t="str">
            <v>01.005.01.01.01.04</v>
          </cell>
          <cell r="D304" t="str">
            <v>Bloco de concreto de vedação 14x19x39 cm</v>
          </cell>
          <cell r="E304">
            <v>11210.22</v>
          </cell>
          <cell r="F304" t="str">
            <v>m2</v>
          </cell>
          <cell r="G304">
            <v>27.65</v>
          </cell>
          <cell r="H304">
            <v>309950.18</v>
          </cell>
        </row>
        <row r="305">
          <cell r="C305" t="str">
            <v>01.005.01.01.01.05</v>
          </cell>
          <cell r="D305" t="str">
            <v>Bloco de concreto de vedação 19x19x39 cm</v>
          </cell>
          <cell r="E305">
            <v>24131.439999999999</v>
          </cell>
          <cell r="F305" t="str">
            <v>m2</v>
          </cell>
          <cell r="G305">
            <v>32.07</v>
          </cell>
          <cell r="H305">
            <v>773936.15</v>
          </cell>
        </row>
        <row r="306">
          <cell r="C306" t="str">
            <v>01.005.01.01.01.06</v>
          </cell>
          <cell r="D306" t="str">
            <v>Bloco de concreto estrutural 19x19x39 cm grauteado para portaria com revestimento de aço balístico</v>
          </cell>
          <cell r="E306">
            <v>97.47</v>
          </cell>
          <cell r="F306" t="str">
            <v>m2</v>
          </cell>
          <cell r="G306">
            <v>56.22</v>
          </cell>
          <cell r="H306">
            <v>5479.84</v>
          </cell>
        </row>
        <row r="307">
          <cell r="C307" t="str">
            <v>01.005.01.01.01.07</v>
          </cell>
          <cell r="D307" t="str">
            <v>Bloco de concreto celular tipo pumex esp. 15cm, h=1,50m, no mezanino conforme projeto de acústica</v>
          </cell>
          <cell r="E307">
            <v>270.77</v>
          </cell>
          <cell r="F307" t="str">
            <v>m2</v>
          </cell>
          <cell r="G307">
            <v>36.82</v>
          </cell>
          <cell r="H307">
            <v>9969.35</v>
          </cell>
        </row>
        <row r="308">
          <cell r="C308" t="str">
            <v>01.005.01.02</v>
          </cell>
          <cell r="D308" t="str">
            <v>Blocos Compensadores Horizontais</v>
          </cell>
          <cell r="H308">
            <v>673346.39</v>
          </cell>
        </row>
        <row r="309">
          <cell r="C309" t="str">
            <v>01.005.01.02.01</v>
          </cell>
          <cell r="D309" t="str">
            <v>Blocos compensadores 9x4x19cm</v>
          </cell>
          <cell r="E309">
            <v>17024.91</v>
          </cell>
          <cell r="F309" t="str">
            <v>m</v>
          </cell>
          <cell r="G309">
            <v>5.33</v>
          </cell>
          <cell r="H309">
            <v>90691.25</v>
          </cell>
        </row>
        <row r="310">
          <cell r="C310" t="str">
            <v>01.005.01.02.02</v>
          </cell>
          <cell r="D310" t="str">
            <v>Blocos compensadores 9x9x19cm</v>
          </cell>
          <cell r="E310">
            <v>21585.52</v>
          </cell>
          <cell r="F310" t="str">
            <v>m</v>
          </cell>
          <cell r="G310">
            <v>6.1</v>
          </cell>
          <cell r="H310">
            <v>131765.51999999999</v>
          </cell>
        </row>
        <row r="311">
          <cell r="C311" t="str">
            <v>01.005.01.02.03</v>
          </cell>
          <cell r="D311" t="str">
            <v>Blocos compensadores 11,5x4x19cm</v>
          </cell>
          <cell r="E311">
            <v>19754.28</v>
          </cell>
          <cell r="F311" t="str">
            <v>m</v>
          </cell>
          <cell r="G311">
            <v>5.31</v>
          </cell>
          <cell r="H311">
            <v>104974.45</v>
          </cell>
        </row>
        <row r="312">
          <cell r="C312" t="str">
            <v>01.005.01.02.04</v>
          </cell>
          <cell r="D312" t="str">
            <v>Blocos compensadores 11,5x9x19cm</v>
          </cell>
          <cell r="E312">
            <v>16372.33</v>
          </cell>
          <cell r="F312" t="str">
            <v>m</v>
          </cell>
          <cell r="G312">
            <v>6.03</v>
          </cell>
          <cell r="H312">
            <v>98670.63</v>
          </cell>
        </row>
        <row r="313">
          <cell r="C313" t="str">
            <v>01.005.01.02.05</v>
          </cell>
          <cell r="D313" t="str">
            <v>Blocos compensadores 14x4x19cm</v>
          </cell>
          <cell r="E313">
            <v>2481.0500000000002</v>
          </cell>
          <cell r="F313" t="str">
            <v>m</v>
          </cell>
          <cell r="G313">
            <v>5.57</v>
          </cell>
          <cell r="H313">
            <v>13828.9</v>
          </cell>
        </row>
        <row r="314">
          <cell r="C314" t="str">
            <v>01.005.01.02.06</v>
          </cell>
          <cell r="D314" t="str">
            <v>Blocos compensadores 14x9x19cm</v>
          </cell>
          <cell r="E314">
            <v>8694.59</v>
          </cell>
          <cell r="F314" t="str">
            <v>m</v>
          </cell>
          <cell r="G314">
            <v>6.51</v>
          </cell>
          <cell r="H314">
            <v>56619.4</v>
          </cell>
        </row>
        <row r="315">
          <cell r="C315" t="str">
            <v>01.005.01.02.07</v>
          </cell>
          <cell r="D315" t="str">
            <v>Blocos compensadores 19x4x19cm</v>
          </cell>
          <cell r="E315">
            <v>3570.38</v>
          </cell>
          <cell r="F315" t="str">
            <v>m</v>
          </cell>
          <cell r="G315">
            <v>6.25</v>
          </cell>
          <cell r="H315">
            <v>22325.07</v>
          </cell>
        </row>
        <row r="316">
          <cell r="C316" t="str">
            <v>01.005.01.02.08</v>
          </cell>
          <cell r="D316" t="str">
            <v>Blocos compensadores 19x9x19cm</v>
          </cell>
          <cell r="E316">
            <v>21889.96</v>
          </cell>
          <cell r="F316" t="str">
            <v>m</v>
          </cell>
          <cell r="G316">
            <v>7.06</v>
          </cell>
          <cell r="H316">
            <v>154471.17000000001</v>
          </cell>
        </row>
        <row r="317">
          <cell r="C317" t="str">
            <v>01.005.01.03</v>
          </cell>
          <cell r="D317" t="str">
            <v>Acessórios para Alvenaria (Mão de obra inclusa na alvenaria)</v>
          </cell>
          <cell r="H317">
            <v>261781.78</v>
          </cell>
        </row>
        <row r="318">
          <cell r="C318" t="str">
            <v>01.005.01.03.01</v>
          </cell>
          <cell r="D318" t="str">
            <v>Tela metalica malha 15x15mm fio 1,65mm, a cada 2 fiadas</v>
          </cell>
          <cell r="E318">
            <v>44298.84</v>
          </cell>
          <cell r="F318" t="str">
            <v>un</v>
          </cell>
          <cell r="G318">
            <v>1.21</v>
          </cell>
          <cell r="H318">
            <v>53601.599999999999</v>
          </cell>
        </row>
        <row r="319">
          <cell r="C319" t="str">
            <v>01.005.01.03.02</v>
          </cell>
          <cell r="D319" t="str">
            <v>Tela Metalica soldada Fapol malha 25x25mm fio 1,24mm, para amarração de alvenaria e estrutura na face externa da alvenaria de fachada</v>
          </cell>
          <cell r="E319">
            <v>1174.51</v>
          </cell>
          <cell r="F319" t="str">
            <v>m2</v>
          </cell>
          <cell r="G319">
            <v>8.93</v>
          </cell>
          <cell r="H319">
            <v>10490.72</v>
          </cell>
        </row>
        <row r="320">
          <cell r="C320" t="str">
            <v>01.005.01.03.03</v>
          </cell>
          <cell r="D320" t="str">
            <v>Finca pino ref: CCL 22 ( Hilti ) - para fixação de telas metálicas</v>
          </cell>
          <cell r="E320">
            <v>168757.68</v>
          </cell>
          <cell r="F320" t="str">
            <v>un</v>
          </cell>
          <cell r="G320">
            <v>0.41</v>
          </cell>
          <cell r="H320">
            <v>68684.38</v>
          </cell>
        </row>
        <row r="321">
          <cell r="C321" t="str">
            <v>01.005.01.03.04</v>
          </cell>
          <cell r="D321" t="str">
            <v>Chapiscofix - para aderência da alvenaria na estrutura</v>
          </cell>
          <cell r="E321">
            <v>6855.84</v>
          </cell>
          <cell r="F321" t="str">
            <v>m2</v>
          </cell>
          <cell r="G321">
            <v>2.04</v>
          </cell>
          <cell r="H321">
            <v>13964.66</v>
          </cell>
        </row>
        <row r="322">
          <cell r="C322" t="str">
            <v>01.005.01.03.05</v>
          </cell>
          <cell r="D322" t="str">
            <v>Tela pinteiro coleira branca 1" fio 0,71mm (para tubulações)</v>
          </cell>
          <cell r="E322">
            <v>10988.9</v>
          </cell>
          <cell r="F322" t="str">
            <v>m2</v>
          </cell>
          <cell r="G322">
            <v>2.33</v>
          </cell>
          <cell r="H322">
            <v>25626.11</v>
          </cell>
        </row>
        <row r="323">
          <cell r="C323" t="str">
            <v>01.005.01.03.06</v>
          </cell>
          <cell r="D323" t="str">
            <v>Fita Walsyva para fixação de espaletas</v>
          </cell>
          <cell r="E323">
            <v>1278.06</v>
          </cell>
          <cell r="F323" t="str">
            <v>m</v>
          </cell>
          <cell r="G323">
            <v>1.46</v>
          </cell>
          <cell r="H323">
            <v>1869.8</v>
          </cell>
        </row>
        <row r="324">
          <cell r="C324" t="str">
            <v>01.005.01.03.07</v>
          </cell>
          <cell r="D324" t="str">
            <v>Tela em poliester, para amarração de alvenaria e estrutura na face interna da alvenaria de fachada</v>
          </cell>
          <cell r="E324">
            <v>7124.97</v>
          </cell>
          <cell r="F324" t="str">
            <v>m2</v>
          </cell>
          <cell r="G324">
            <v>12.29</v>
          </cell>
          <cell r="H324">
            <v>87544.51</v>
          </cell>
        </row>
        <row r="325">
          <cell r="C325" t="str">
            <v>01.005.01.04</v>
          </cell>
          <cell r="D325" t="str">
            <v>Vergas e contravergas</v>
          </cell>
          <cell r="H325">
            <v>1335657.46</v>
          </cell>
        </row>
        <row r="326">
          <cell r="C326" t="str">
            <v>01.005.01.04.01</v>
          </cell>
          <cell r="D326" t="str">
            <v>Vergas e contravergas</v>
          </cell>
          <cell r="H326">
            <v>1335657.46</v>
          </cell>
        </row>
        <row r="327">
          <cell r="C327" t="str">
            <v>01.005.01.04.01.01</v>
          </cell>
          <cell r="D327" t="str">
            <v>Vergas e contravergas em bloco canaleta - esp=9 cm</v>
          </cell>
          <cell r="E327">
            <v>9560.94</v>
          </cell>
          <cell r="F327" t="str">
            <v>m</v>
          </cell>
          <cell r="G327">
            <v>19.82</v>
          </cell>
          <cell r="H327">
            <v>189530.82</v>
          </cell>
        </row>
        <row r="328">
          <cell r="C328" t="str">
            <v>01.005.01.04.01.02</v>
          </cell>
          <cell r="D328" t="str">
            <v>Vergas e contravergas em bloco canaleta - esp=11,5 cm</v>
          </cell>
          <cell r="E328">
            <v>18141.39</v>
          </cell>
          <cell r="F328" t="str">
            <v>m</v>
          </cell>
          <cell r="G328">
            <v>20.66</v>
          </cell>
          <cell r="H328">
            <v>374745.59999999998</v>
          </cell>
        </row>
        <row r="329">
          <cell r="C329" t="str">
            <v>01.005.01.04.01.03</v>
          </cell>
          <cell r="D329" t="str">
            <v>Vergas e contravergas em bloco canaleta - esp=14 cm</v>
          </cell>
          <cell r="E329">
            <v>1571.97</v>
          </cell>
          <cell r="F329" t="str">
            <v>m</v>
          </cell>
          <cell r="G329">
            <v>22.07</v>
          </cell>
          <cell r="H329">
            <v>34687.25</v>
          </cell>
        </row>
        <row r="330">
          <cell r="C330" t="str">
            <v>01.005.01.04.01.04</v>
          </cell>
          <cell r="D330" t="str">
            <v>Vergas e contravergas em bloco canaleta - esp=19 cm</v>
          </cell>
          <cell r="E330">
            <v>30743.74</v>
          </cell>
          <cell r="F330" t="str">
            <v>m</v>
          </cell>
          <cell r="G330">
            <v>23.96</v>
          </cell>
          <cell r="H330">
            <v>736693.8</v>
          </cell>
        </row>
        <row r="331">
          <cell r="C331" t="str">
            <v>01.005.01.05</v>
          </cell>
          <cell r="D331" t="str">
            <v>Marcação</v>
          </cell>
          <cell r="H331">
            <v>407706.4</v>
          </cell>
        </row>
        <row r="332">
          <cell r="C332" t="str">
            <v>01.005.01.05.01</v>
          </cell>
          <cell r="D332" t="str">
            <v>Marcação</v>
          </cell>
          <cell r="H332">
            <v>407706.4</v>
          </cell>
        </row>
        <row r="333">
          <cell r="C333" t="str">
            <v>01.005.01.05.01.01</v>
          </cell>
          <cell r="D333" t="str">
            <v>Marcação para blocos de 6,5cm</v>
          </cell>
          <cell r="E333">
            <v>11051.43</v>
          </cell>
          <cell r="F333" t="str">
            <v>m</v>
          </cell>
          <cell r="G333">
            <v>5.76</v>
          </cell>
          <cell r="H333">
            <v>63640.12</v>
          </cell>
        </row>
        <row r="334">
          <cell r="C334" t="str">
            <v>01.005.01.05.01.02</v>
          </cell>
          <cell r="D334" t="str">
            <v>Marcação para blocos de 9cm</v>
          </cell>
          <cell r="E334">
            <v>10948.47</v>
          </cell>
          <cell r="F334" t="str">
            <v>m</v>
          </cell>
          <cell r="G334">
            <v>6.03</v>
          </cell>
          <cell r="H334">
            <v>65975.570000000007</v>
          </cell>
        </row>
        <row r="335">
          <cell r="C335" t="str">
            <v>01.005.01.05.01.03</v>
          </cell>
          <cell r="D335" t="str">
            <v>Marcação para blocos de 11,5cm</v>
          </cell>
          <cell r="E335">
            <v>18670.36</v>
          </cell>
          <cell r="F335" t="str">
            <v>m</v>
          </cell>
          <cell r="G335">
            <v>6.3</v>
          </cell>
          <cell r="H335">
            <v>117682.02</v>
          </cell>
        </row>
        <row r="336">
          <cell r="C336" t="str">
            <v>01.005.01.05.01.04</v>
          </cell>
          <cell r="D336" t="str">
            <v>Marcação para blocos de 14cm</v>
          </cell>
          <cell r="E336">
            <v>4826.24</v>
          </cell>
          <cell r="F336" t="str">
            <v>m</v>
          </cell>
          <cell r="G336">
            <v>6.64</v>
          </cell>
          <cell r="H336">
            <v>32031.200000000001</v>
          </cell>
        </row>
        <row r="337">
          <cell r="C337" t="str">
            <v>01.005.01.05.01.05</v>
          </cell>
          <cell r="D337" t="str">
            <v>Marcação para blocos de 19cm</v>
          </cell>
          <cell r="E337">
            <v>17794.12</v>
          </cell>
          <cell r="F337" t="str">
            <v>m</v>
          </cell>
          <cell r="G337">
            <v>7.21</v>
          </cell>
          <cell r="H337">
            <v>128377.49</v>
          </cell>
        </row>
        <row r="338">
          <cell r="C338" t="str">
            <v>01.005.01.06</v>
          </cell>
          <cell r="D338" t="str">
            <v>Encunhamento com argamassa esp. 3cm</v>
          </cell>
          <cell r="H338">
            <v>117686.62</v>
          </cell>
        </row>
        <row r="339">
          <cell r="C339" t="str">
            <v>01.005.01.06.01</v>
          </cell>
          <cell r="D339" t="str">
            <v>Encunhamento com argamassa esp. 3cm</v>
          </cell>
          <cell r="H339">
            <v>117686.62</v>
          </cell>
        </row>
        <row r="340">
          <cell r="C340" t="str">
            <v>01.005.01.06.01.01</v>
          </cell>
          <cell r="D340" t="str">
            <v>Encunhamento com argamassa esp. 3cm-larg. 9 cm</v>
          </cell>
          <cell r="E340">
            <v>19769.43</v>
          </cell>
          <cell r="F340" t="str">
            <v>m</v>
          </cell>
          <cell r="G340">
            <v>1.65</v>
          </cell>
          <cell r="H340">
            <v>32641.96</v>
          </cell>
        </row>
        <row r="341">
          <cell r="C341" t="str">
            <v>01.005.01.06.01.02</v>
          </cell>
          <cell r="D341" t="str">
            <v>Encunhamento com argamassa esp. 3cm-larg. 11,5cm</v>
          </cell>
          <cell r="E341">
            <v>22863.360000000001</v>
          </cell>
          <cell r="F341" t="str">
            <v>m</v>
          </cell>
          <cell r="G341">
            <v>1.79</v>
          </cell>
          <cell r="H341">
            <v>40936.29</v>
          </cell>
        </row>
        <row r="342">
          <cell r="C342" t="str">
            <v>01.005.01.06.01.03</v>
          </cell>
          <cell r="D342" t="str">
            <v>Encunhamento com argamassa esp. 3cm-larg. 14 cm</v>
          </cell>
          <cell r="E342">
            <v>5256.22</v>
          </cell>
          <cell r="F342" t="str">
            <v>m</v>
          </cell>
          <cell r="G342">
            <v>1.93</v>
          </cell>
          <cell r="H342">
            <v>10143.549999999999</v>
          </cell>
        </row>
        <row r="343">
          <cell r="C343" t="str">
            <v>01.005.01.06.01.04</v>
          </cell>
          <cell r="D343" t="str">
            <v>Encunhamento com argamassa esp. 3cm-larg. 19cm</v>
          </cell>
          <cell r="E343">
            <v>15379.12</v>
          </cell>
          <cell r="F343" t="str">
            <v>m</v>
          </cell>
          <cell r="G343">
            <v>2.21</v>
          </cell>
          <cell r="H343">
            <v>33964.83</v>
          </cell>
        </row>
        <row r="344">
          <cell r="C344" t="str">
            <v>01.005.01.07</v>
          </cell>
          <cell r="D344" t="str">
            <v>Pilaretes e Cintas</v>
          </cell>
          <cell r="H344">
            <v>77866.02</v>
          </cell>
        </row>
        <row r="345">
          <cell r="C345" t="str">
            <v>01.005.01.07.01</v>
          </cell>
          <cell r="D345" t="str">
            <v>Pilaretes e Cintas</v>
          </cell>
          <cell r="H345">
            <v>77866.02</v>
          </cell>
        </row>
        <row r="346">
          <cell r="C346" t="str">
            <v>01.005.01.07.01.01</v>
          </cell>
          <cell r="D346" t="str">
            <v>Pilaretes duplos em blocos de concreto esp. 19cm nas muretas do terraço e atico</v>
          </cell>
          <cell r="E346">
            <v>1400.16</v>
          </cell>
          <cell r="F346" t="str">
            <v>m</v>
          </cell>
          <cell r="G346">
            <v>42.36</v>
          </cell>
          <cell r="H346">
            <v>59307.14</v>
          </cell>
        </row>
        <row r="347">
          <cell r="C347" t="str">
            <v>01.005.01.07.01.02</v>
          </cell>
          <cell r="D347" t="str">
            <v>Cintas em blocos canaletas esp.19cm para travamento da parede do ático</v>
          </cell>
          <cell r="E347">
            <v>774.5</v>
          </cell>
          <cell r="F347" t="str">
            <v>m</v>
          </cell>
          <cell r="G347">
            <v>23.96</v>
          </cell>
          <cell r="H347">
            <v>18558.88</v>
          </cell>
        </row>
        <row r="348">
          <cell r="C348" t="str">
            <v>01.005.01.08</v>
          </cell>
          <cell r="D348" t="str">
            <v>Enchimento com argamassa para nivelamento do rebaixo das alvenaria h=20cm</v>
          </cell>
          <cell r="H348">
            <v>116913.08</v>
          </cell>
        </row>
        <row r="349">
          <cell r="C349" t="str">
            <v>01.005.01.08.01</v>
          </cell>
          <cell r="D349" t="str">
            <v>Enchimento com argamassa para nivelamento do rebaixo das alvenaria h=20cm</v>
          </cell>
          <cell r="H349">
            <v>116913.08</v>
          </cell>
        </row>
        <row r="350">
          <cell r="C350" t="str">
            <v>01.005.01.08.01.01</v>
          </cell>
          <cell r="D350" t="str">
            <v>Espessura 5cm</v>
          </cell>
          <cell r="E350">
            <v>500.26</v>
          </cell>
          <cell r="F350" t="str">
            <v>m2</v>
          </cell>
          <cell r="G350">
            <v>19.760000000000002</v>
          </cell>
          <cell r="H350">
            <v>9887.39</v>
          </cell>
        </row>
        <row r="351">
          <cell r="C351" t="str">
            <v>01.005.01.08.01.02</v>
          </cell>
          <cell r="D351" t="str">
            <v>Espessura 2,5cm</v>
          </cell>
          <cell r="E351">
            <v>7590.34</v>
          </cell>
          <cell r="F351" t="str">
            <v>m2</v>
          </cell>
          <cell r="G351">
            <v>14.1</v>
          </cell>
          <cell r="H351">
            <v>107025.69</v>
          </cell>
        </row>
        <row r="352">
          <cell r="C352" t="str">
            <v>01.005.02</v>
          </cell>
          <cell r="D352" t="str">
            <v>Fechamento em drywall ou painel cimentício</v>
          </cell>
          <cell r="H352">
            <v>455769.32</v>
          </cell>
        </row>
        <row r="353">
          <cell r="C353" t="str">
            <v>01.005.02.01</v>
          </cell>
          <cell r="D353" t="str">
            <v>Fechamento em drywall ou painel cimentício</v>
          </cell>
          <cell r="H353">
            <v>455769.32</v>
          </cell>
        </row>
        <row r="354">
          <cell r="C354" t="str">
            <v>01.005.02.01.01</v>
          </cell>
          <cell r="D354" t="str">
            <v>Fechamento em drywall ou painel cimentício</v>
          </cell>
          <cell r="H354">
            <v>455769.32</v>
          </cell>
        </row>
        <row r="355">
          <cell r="C355" t="str">
            <v>01.005.02.01.01.01</v>
          </cell>
          <cell r="D355" t="str">
            <v>Fechamento de duto de pressurização no centro da escada de segurança em painel cimentício esp=15mm, inclusive fixação, seção do duto 0,54x1,35m (Det. R18 de 29/12/03)</v>
          </cell>
          <cell r="E355">
            <v>5332.46</v>
          </cell>
          <cell r="F355" t="str">
            <v>m2</v>
          </cell>
          <cell r="G355">
            <v>52.21</v>
          </cell>
          <cell r="H355">
            <v>278426.65999999997</v>
          </cell>
        </row>
        <row r="356">
          <cell r="C356" t="str">
            <v>01.005.02.01.01.02</v>
          </cell>
          <cell r="D356" t="str">
            <v>Parede em drywall com 1 placa simples de 1 lado e perfil 70mm (para fechamento de parede dupla de porta de correr)</v>
          </cell>
          <cell r="E356">
            <v>2736.82</v>
          </cell>
          <cell r="F356" t="str">
            <v>m2</v>
          </cell>
          <cell r="G356">
            <v>31.57</v>
          </cell>
          <cell r="H356">
            <v>86410.99</v>
          </cell>
        </row>
        <row r="357">
          <cell r="C357" t="str">
            <v>01.005.02.01.01.03</v>
          </cell>
          <cell r="D357" t="str">
            <v>Fechamento de shafts no Hall social e de serviço dos apartamentos com painéis Dry-wall</v>
          </cell>
          <cell r="E357">
            <v>2880</v>
          </cell>
          <cell r="F357" t="str">
            <v>m2</v>
          </cell>
          <cell r="G357">
            <v>31.57</v>
          </cell>
          <cell r="H357">
            <v>90931.68</v>
          </cell>
        </row>
        <row r="358">
          <cell r="C358" t="str">
            <v>01.005.03</v>
          </cell>
          <cell r="D358" t="str">
            <v>Divisórias</v>
          </cell>
          <cell r="H358">
            <v>94107.35</v>
          </cell>
        </row>
        <row r="359">
          <cell r="C359" t="str">
            <v>01.005.03.01</v>
          </cell>
          <cell r="D359" t="str">
            <v>Divisórias</v>
          </cell>
          <cell r="H359">
            <v>94107.35</v>
          </cell>
        </row>
        <row r="360">
          <cell r="C360" t="str">
            <v>01.005.03.01.01</v>
          </cell>
          <cell r="D360" t="str">
            <v>Divisórias</v>
          </cell>
          <cell r="H360">
            <v>94107.35</v>
          </cell>
        </row>
        <row r="361">
          <cell r="C361" t="str">
            <v>01.005.03.01.01.01</v>
          </cell>
          <cell r="D361" t="str">
            <v>Painel em laminado melamínico estrutural TS 10mm sistema Alcoplan - h=2,10 (B01 a B19, B21 a B25 e B69 ) 1ºSS (reaproveitamento do Stand de Vendas)</v>
          </cell>
          <cell r="E361">
            <v>418.74</v>
          </cell>
          <cell r="F361" t="str">
            <v>m2</v>
          </cell>
          <cell r="G361">
            <v>105.82</v>
          </cell>
          <cell r="H361">
            <v>44309.39</v>
          </cell>
        </row>
        <row r="362">
          <cell r="C362" t="str">
            <v>01.005.03.01.01.02</v>
          </cell>
          <cell r="D362" t="str">
            <v>Divisória Tapa-vista de mictório 40x80cm sistema Alcoplan (reaproveitamento do Stand de Vendas)</v>
          </cell>
          <cell r="E362">
            <v>3</v>
          </cell>
          <cell r="F362" t="str">
            <v>un</v>
          </cell>
          <cell r="G362">
            <v>60.4</v>
          </cell>
          <cell r="H362">
            <v>181.2</v>
          </cell>
        </row>
        <row r="363">
          <cell r="C363" t="str">
            <v>01.005.03.01.01.03</v>
          </cell>
          <cell r="D363" t="str">
            <v>Divisória em Marmore Travertino Navona 0,80x1,80m, esp. 3cm - lavabo tipo Mod. 2</v>
          </cell>
          <cell r="E363">
            <v>66.239999999999995</v>
          </cell>
          <cell r="F363" t="str">
            <v>m2</v>
          </cell>
          <cell r="G363">
            <v>573.75</v>
          </cell>
          <cell r="H363">
            <v>38005.199999999997</v>
          </cell>
        </row>
        <row r="364">
          <cell r="C364" t="str">
            <v>01.005.03.01.01.04</v>
          </cell>
          <cell r="D364" t="str">
            <v>Divisoria em mármore Travertino nacional Exportação no pav. Térreo h=2,10 (B26 e B34)</v>
          </cell>
          <cell r="E364">
            <v>44.74</v>
          </cell>
          <cell r="F364" t="str">
            <v>m2</v>
          </cell>
          <cell r="G364">
            <v>259.52999999999997</v>
          </cell>
          <cell r="H364">
            <v>11611.56</v>
          </cell>
        </row>
        <row r="365">
          <cell r="C365" t="str">
            <v>01.005.04</v>
          </cell>
          <cell r="D365" t="str">
            <v>Equipamentos (Locação, mobilização, desmobilização, montagem, desmontagem, operação e manutenção)</v>
          </cell>
          <cell r="H365">
            <v>2276000</v>
          </cell>
        </row>
        <row r="366">
          <cell r="C366" t="str">
            <v>01.005.04.01</v>
          </cell>
          <cell r="D366" t="str">
            <v>Elevador Alimak cremalheira 1200kg (9 un) e plataforma de descarga de paletes cap. 1300kg</v>
          </cell>
          <cell r="E366">
            <v>1</v>
          </cell>
          <cell r="F366" t="str">
            <v>vb</v>
          </cell>
          <cell r="G366">
            <v>2276000</v>
          </cell>
          <cell r="H366">
            <v>2276000</v>
          </cell>
        </row>
        <row r="367">
          <cell r="C367">
            <v>1006</v>
          </cell>
          <cell r="D367" t="str">
            <v>IMPERMEABILIZAÇÕES</v>
          </cell>
          <cell r="H367">
            <v>2517343.7400000002</v>
          </cell>
        </row>
        <row r="368">
          <cell r="C368" t="str">
            <v>01.006.01</v>
          </cell>
          <cell r="D368" t="str">
            <v>IMPERMEABILIZAÇÕES</v>
          </cell>
          <cell r="H368">
            <v>1045037.71</v>
          </cell>
        </row>
        <row r="369">
          <cell r="C369" t="str">
            <v>01.006.01.01</v>
          </cell>
          <cell r="D369" t="str">
            <v>Pisos úmidos / Casa de máquinas / Barrilete</v>
          </cell>
          <cell r="H369">
            <v>1045037.71</v>
          </cell>
        </row>
        <row r="370">
          <cell r="C370" t="str">
            <v>01.006.01.01.01</v>
          </cell>
          <cell r="D370" t="str">
            <v>Pisos úmidos / Casa de máquinas / Barrilete  - Sistema "B" Membrana asfáltica elastomérica - Membrana moldada no local, compota de 3 demãos de asfalto elastomérico estruturado com 1 véu de poliester ou lã de vidro</v>
          </cell>
          <cell r="H370">
            <v>1045037.71</v>
          </cell>
        </row>
        <row r="371">
          <cell r="C371" t="str">
            <v>01.006.01.01.01.01</v>
          </cell>
          <cell r="D371" t="str">
            <v>Regularização de superfície horizontal e vertical</v>
          </cell>
          <cell r="E371">
            <v>23403.119999999999</v>
          </cell>
          <cell r="F371" t="str">
            <v>m2</v>
          </cell>
          <cell r="G371">
            <v>9.0117001493817916</v>
          </cell>
          <cell r="H371">
            <v>210901.9</v>
          </cell>
        </row>
        <row r="372">
          <cell r="C372" t="str">
            <v>01.006.01.01.01.02</v>
          </cell>
          <cell r="D372" t="str">
            <v>Impermeabilização (primer, asfalto elastomérico e véu de poliester de vidro)</v>
          </cell>
          <cell r="E372">
            <v>23403.119999999999</v>
          </cell>
          <cell r="F372" t="str">
            <v>m2</v>
          </cell>
          <cell r="G372">
            <v>25.064895193461386</v>
          </cell>
          <cell r="H372">
            <v>586596.75</v>
          </cell>
        </row>
        <row r="373">
          <cell r="C373" t="str">
            <v>01.006.01.01.01.03</v>
          </cell>
          <cell r="D373" t="str">
            <v>Camada separadora (papel kraft)</v>
          </cell>
          <cell r="E373">
            <v>13907.38</v>
          </cell>
          <cell r="F373" t="str">
            <v>m2</v>
          </cell>
          <cell r="G373">
            <v>1.0336950597452577</v>
          </cell>
          <cell r="H373">
            <v>14375.99</v>
          </cell>
        </row>
        <row r="374">
          <cell r="C374" t="str">
            <v>01.006.01.01.01.04</v>
          </cell>
          <cell r="D374" t="str">
            <v>Proteção mecânica acabada horizontal</v>
          </cell>
          <cell r="E374">
            <v>13907.38</v>
          </cell>
          <cell r="F374" t="str">
            <v>m2</v>
          </cell>
          <cell r="G374">
            <v>9.7980151545438474</v>
          </cell>
          <cell r="H374">
            <v>136264.72</v>
          </cell>
        </row>
        <row r="375">
          <cell r="C375" t="str">
            <v>01.006.01.01.01.05</v>
          </cell>
          <cell r="D375" t="str">
            <v>Proteção mecânica acabada vertical com tela galvanizada, ou plástica fio 22 abertura 1"</v>
          </cell>
          <cell r="E375">
            <v>9495.7199999999993</v>
          </cell>
          <cell r="F375" t="str">
            <v>m2</v>
          </cell>
          <cell r="G375">
            <v>10.204424730299547</v>
          </cell>
          <cell r="H375">
            <v>96898.36</v>
          </cell>
        </row>
        <row r="376">
          <cell r="C376" t="str">
            <v>01.006.01.01.01.06</v>
          </cell>
          <cell r="D376" t="str">
            <v>Mastique de emulsão hidroasfáltica (incluso)</v>
          </cell>
          <cell r="E376">
            <v>19706.689999999999</v>
          </cell>
          <cell r="F376" t="str">
            <v>m</v>
          </cell>
        </row>
        <row r="377">
          <cell r="C377" t="str">
            <v>01.006.02</v>
          </cell>
          <cell r="D377" t="str">
            <v>Lajes expostas</v>
          </cell>
          <cell r="H377">
            <v>929426.09</v>
          </cell>
        </row>
        <row r="378">
          <cell r="C378" t="str">
            <v>01.006.02.01</v>
          </cell>
          <cell r="D378" t="str">
            <v>Lajes expostas</v>
          </cell>
          <cell r="H378">
            <v>82208.22</v>
          </cell>
        </row>
        <row r="379">
          <cell r="C379" t="str">
            <v>01.006.02.01.01</v>
          </cell>
          <cell r="D379" t="str">
            <v>Terraço descoberto - Sistema "A4" Manta asfáltica 4mm aderida com asfalto elastomérico - Manta asf. Pre´-fabricada (SBS 13%), esp. 4mm, tipo IV, conf. Norma (ABNT) NBR 9952/98, aderida com 2,0kg/m2 de asfalto quente e camada de reforço com 2 kg/m2 de asfa</v>
          </cell>
          <cell r="H379">
            <v>82208.22</v>
          </cell>
        </row>
        <row r="380">
          <cell r="C380" t="str">
            <v>01.006.02.01.01.01</v>
          </cell>
          <cell r="D380" t="str">
            <v>Regularização de superfície horizontal e vertical - esp.5cm</v>
          </cell>
          <cell r="E380">
            <v>1058.28</v>
          </cell>
          <cell r="F380" t="str">
            <v>m2</v>
          </cell>
          <cell r="G380">
            <v>13.95046679517708</v>
          </cell>
          <cell r="H380">
            <v>14763.5</v>
          </cell>
        </row>
        <row r="381">
          <cell r="C381" t="str">
            <v>01.006.02.01.01.02</v>
          </cell>
          <cell r="D381" t="str">
            <v>Impermeaabilização (primer, asfalto elastomérico e manta asfáltica SBS 13% 4mm tipo IV)</v>
          </cell>
          <cell r="E381">
            <v>1058.28</v>
          </cell>
          <cell r="F381" t="str">
            <v>m2</v>
          </cell>
          <cell r="G381">
            <v>41.983917299769438</v>
          </cell>
          <cell r="H381">
            <v>44430.74</v>
          </cell>
        </row>
        <row r="382">
          <cell r="C382" t="str">
            <v>01.006.02.01.01.03</v>
          </cell>
          <cell r="D382" t="str">
            <v>Camada separadora (papel kraft)</v>
          </cell>
          <cell r="E382">
            <v>901.83</v>
          </cell>
          <cell r="F382" t="str">
            <v>m2</v>
          </cell>
          <cell r="G382">
            <v>1.0336981471008948</v>
          </cell>
          <cell r="H382">
            <v>932.22</v>
          </cell>
        </row>
        <row r="383">
          <cell r="C383" t="str">
            <v>01.006.02.01.01.04</v>
          </cell>
          <cell r="D383" t="str">
            <v>Isolação térmica e acústica com polietireno de alta densidade espes. 25mm</v>
          </cell>
          <cell r="E383">
            <v>901.83</v>
          </cell>
          <cell r="F383" t="str">
            <v>m2</v>
          </cell>
          <cell r="G383">
            <v>12.916769235887029</v>
          </cell>
          <cell r="H383">
            <v>11648.73</v>
          </cell>
        </row>
        <row r="384">
          <cell r="C384" t="str">
            <v>01.006.02.01.01.05</v>
          </cell>
          <cell r="D384" t="str">
            <v>Proteção mecânica acabada horizontal</v>
          </cell>
          <cell r="E384">
            <v>901.83</v>
          </cell>
          <cell r="F384" t="str">
            <v>m2</v>
          </cell>
          <cell r="G384">
            <v>9.7980107115531734</v>
          </cell>
          <cell r="H384">
            <v>8836.14</v>
          </cell>
        </row>
        <row r="385">
          <cell r="C385" t="str">
            <v>01.006.02.01.01.06</v>
          </cell>
          <cell r="D385" t="str">
            <v>Proteção mecânica acabada vertical com tela galvanizada, ou plástica fio 22 abertura 1"</v>
          </cell>
          <cell r="E385">
            <v>156.49</v>
          </cell>
          <cell r="F385" t="str">
            <v>m2</v>
          </cell>
          <cell r="G385">
            <v>10.204422007796026</v>
          </cell>
          <cell r="H385">
            <v>1596.89</v>
          </cell>
        </row>
        <row r="386">
          <cell r="C386" t="str">
            <v>01.006.02.01.01.07</v>
          </cell>
          <cell r="D386" t="str">
            <v>Mastique de emulsão hidroasfáltica - incluso</v>
          </cell>
          <cell r="E386">
            <v>496.48</v>
          </cell>
          <cell r="F386" t="str">
            <v>m</v>
          </cell>
        </row>
        <row r="387">
          <cell r="C387" t="str">
            <v>01.006.02.02</v>
          </cell>
          <cell r="D387" t="str">
            <v>Terraço descoberto</v>
          </cell>
          <cell r="H387">
            <v>468921.37</v>
          </cell>
        </row>
        <row r="388">
          <cell r="C388" t="str">
            <v>01.006.02.02.01</v>
          </cell>
          <cell r="D388" t="str">
            <v>Terraço descoberto - Sistema "A3" Manta asfáltica 3mm aderida com asfalto elastomérico - Manta asf. Pre´-fabricada (SBS 13%), esp. 3mm, tipo III, conf. Norma (ABNT) NBR 9952/98, aderida com 2,0kg/m2 de asfalto quente e camada de reforço com 2 kg/m2 de asf</v>
          </cell>
          <cell r="H388">
            <v>468921.37</v>
          </cell>
        </row>
        <row r="389">
          <cell r="C389" t="str">
            <v>01.006.02.02.01.01</v>
          </cell>
          <cell r="D389" t="str">
            <v>Regularização de superfície horizontal e vertical - esp.5cm</v>
          </cell>
          <cell r="E389">
            <v>7260.95</v>
          </cell>
          <cell r="F389" t="str">
            <v>m2</v>
          </cell>
          <cell r="G389">
            <v>13.950465159517695</v>
          </cell>
          <cell r="H389">
            <v>101293.63</v>
          </cell>
        </row>
        <row r="390">
          <cell r="C390" t="str">
            <v>01.006.02.02.01.02</v>
          </cell>
          <cell r="D390" t="str">
            <v>Impermeaabilização (primer, asfalto elastomérico e manta asfáltica SBS 13% 3mm tipo III)</v>
          </cell>
          <cell r="E390">
            <v>7260.95</v>
          </cell>
          <cell r="F390" t="str">
            <v>m2</v>
          </cell>
          <cell r="G390">
            <v>39.934200070238738</v>
          </cell>
          <cell r="H390">
            <v>289960.23</v>
          </cell>
        </row>
        <row r="391">
          <cell r="C391" t="str">
            <v>01.006.02.02.01.03</v>
          </cell>
          <cell r="D391" t="str">
            <v>Camada separadora (papel kraft)</v>
          </cell>
          <cell r="E391">
            <v>5697.41</v>
          </cell>
          <cell r="F391" t="str">
            <v>m2</v>
          </cell>
          <cell r="G391">
            <v>1.0336942575661574</v>
          </cell>
          <cell r="H391">
            <v>5889.38</v>
          </cell>
        </row>
        <row r="392">
          <cell r="C392" t="str">
            <v>01.006.02.02.01.04</v>
          </cell>
          <cell r="D392" t="str">
            <v>Proteção mecânica acabada horizontal</v>
          </cell>
          <cell r="E392">
            <v>5697.41</v>
          </cell>
          <cell r="F392" t="str">
            <v>m2</v>
          </cell>
          <cell r="G392">
            <v>9.7980152385031083</v>
          </cell>
          <cell r="H392">
            <v>55823.31</v>
          </cell>
        </row>
        <row r="393">
          <cell r="C393" t="str">
            <v>01.006.02.02.01.05</v>
          </cell>
          <cell r="D393" t="str">
            <v>Proteção mecânica acabada vertical com tela galvanizada, ou plástica fio 22 abertura 1"</v>
          </cell>
          <cell r="E393">
            <v>1563.52</v>
          </cell>
          <cell r="F393" t="str">
            <v>m2</v>
          </cell>
          <cell r="G393">
            <v>10.20442335243553</v>
          </cell>
          <cell r="H393">
            <v>15954.82</v>
          </cell>
        </row>
        <row r="394">
          <cell r="C394" t="str">
            <v>01.006.02.02.01.06</v>
          </cell>
          <cell r="D394" t="str">
            <v>Mastique de emulsão hidroasfáltica - incluso</v>
          </cell>
          <cell r="E394">
            <v>5261.25</v>
          </cell>
          <cell r="F394" t="str">
            <v>m</v>
          </cell>
        </row>
        <row r="395">
          <cell r="C395" t="str">
            <v>01.006.02.03</v>
          </cell>
          <cell r="D395" t="str">
            <v>Laje de cobertura</v>
          </cell>
          <cell r="H395">
            <v>35971.35</v>
          </cell>
        </row>
        <row r="396">
          <cell r="C396" t="str">
            <v>01.006.02.03.01</v>
          </cell>
          <cell r="D396" t="str">
            <v>Laje de cobertura - Sistema "A4" Manta asfáltica 4mm aderida com asfalto elastomérico - Manta asf. Pre´-fabricada (SBS 13%), esp. 4mm, tipo IV, conf. Norma (ABNT) NBR 9952/98, aderida com 2,0kg/m2 de asfalto quente e camada de reforço com 2 kg/m2 de asfal</v>
          </cell>
          <cell r="H396">
            <v>35971.35</v>
          </cell>
        </row>
        <row r="397">
          <cell r="C397" t="str">
            <v>01.006.02.03.01.01</v>
          </cell>
          <cell r="D397" t="str">
            <v>Regularização de superfície horizontal e vertical - esp. 5cm</v>
          </cell>
          <cell r="E397">
            <v>539.58000000000004</v>
          </cell>
          <cell r="F397" t="str">
            <v>m2</v>
          </cell>
          <cell r="G397">
            <v>13.950461470032247</v>
          </cell>
          <cell r="H397">
            <v>7527.39</v>
          </cell>
        </row>
        <row r="398">
          <cell r="C398" t="str">
            <v>01.006.02.03.01.02</v>
          </cell>
          <cell r="D398" t="str">
            <v>Impermeaabilização (primer, asfalto elastomérico e manta asfáltica SBS 13% 4mm tipo IV)</v>
          </cell>
          <cell r="E398">
            <v>539.58000000000004</v>
          </cell>
          <cell r="F398" t="str">
            <v>m2</v>
          </cell>
          <cell r="G398">
            <v>41.983913414136921</v>
          </cell>
          <cell r="H398">
            <v>22653.68</v>
          </cell>
        </row>
        <row r="399">
          <cell r="C399" t="str">
            <v>01.006.02.03.01.03</v>
          </cell>
          <cell r="D399" t="str">
            <v>Camada separadora (papel kraft)</v>
          </cell>
          <cell r="E399">
            <v>453.02</v>
          </cell>
          <cell r="F399" t="str">
            <v>m2</v>
          </cell>
          <cell r="G399">
            <v>1.0336850470177916</v>
          </cell>
          <cell r="H399">
            <v>468.28</v>
          </cell>
        </row>
        <row r="400">
          <cell r="C400" t="str">
            <v>01.006.02.03.01.04</v>
          </cell>
          <cell r="D400" t="str">
            <v>Proteção mecânica acabada horizontal</v>
          </cell>
          <cell r="E400">
            <v>453.02</v>
          </cell>
          <cell r="F400" t="str">
            <v>m2</v>
          </cell>
          <cell r="G400">
            <v>9.7980221623769364</v>
          </cell>
          <cell r="H400">
            <v>4438.7</v>
          </cell>
        </row>
        <row r="401">
          <cell r="C401" t="str">
            <v>01.006.02.03.01.05</v>
          </cell>
          <cell r="D401" t="str">
            <v>Proteção mecânica acabada vertical com tela galvanizada, ou plástica fio 22 abertura 1"</v>
          </cell>
          <cell r="E401">
            <v>86.56</v>
          </cell>
          <cell r="F401" t="str">
            <v>m2</v>
          </cell>
          <cell r="G401">
            <v>10.204482439926062</v>
          </cell>
          <cell r="H401">
            <v>883.3</v>
          </cell>
        </row>
        <row r="402">
          <cell r="C402" t="str">
            <v>01.006.02.03.01.06</v>
          </cell>
          <cell r="D402" t="str">
            <v>Mastique de emulsão hidroasfáltica - incluso</v>
          </cell>
          <cell r="F402" t="str">
            <v>m</v>
          </cell>
        </row>
        <row r="403">
          <cell r="C403" t="str">
            <v>01.006.02.04</v>
          </cell>
          <cell r="D403" t="str">
            <v>Laje técnica (interna Mezanino e Cobertura)</v>
          </cell>
          <cell r="H403">
            <v>273425.95</v>
          </cell>
        </row>
        <row r="404">
          <cell r="C404" t="str">
            <v>01.006.02.04.01</v>
          </cell>
          <cell r="D404" t="str">
            <v xml:space="preserve">Laje técnica (interna Mezanino e Cobertura) com isolação térmica - Sistema "A4" Manta asfáltica 4mm aderida com asfalto elastomérico - Manta asf. Pre´-fabricada (SBS 13%), esp. 4mm, tipo IV, conf. Norma (ABNT) NBR 9952/98, aderida com 2,0kg/m2 de asfalto </v>
          </cell>
          <cell r="H404">
            <v>273425.95</v>
          </cell>
        </row>
        <row r="405">
          <cell r="C405" t="str">
            <v>01.006.02.04.01.01</v>
          </cell>
          <cell r="D405" t="str">
            <v>Regularização de superfície horizontal e vertical - esp. 5cm</v>
          </cell>
          <cell r="E405">
            <v>3498.31</v>
          </cell>
          <cell r="F405" t="str">
            <v>m2</v>
          </cell>
          <cell r="G405">
            <v>13.950464652932418</v>
          </cell>
          <cell r="H405">
            <v>48803.05</v>
          </cell>
        </row>
        <row r="406">
          <cell r="C406" t="str">
            <v>01.006.02.04.01.02</v>
          </cell>
          <cell r="D406" t="str">
            <v>Impermeaabilização (primer, asfalto elastomérico e manta asfáltica SBS 13% 4mm tipo IV)</v>
          </cell>
          <cell r="E406">
            <v>3498.31</v>
          </cell>
          <cell r="F406" t="str">
            <v>m2</v>
          </cell>
          <cell r="G406">
            <v>41.983920807475606</v>
          </cell>
          <cell r="H406">
            <v>146872.76999999999</v>
          </cell>
        </row>
        <row r="407">
          <cell r="C407" t="str">
            <v>01.006.02.04.01.03</v>
          </cell>
          <cell r="D407" t="str">
            <v>Camada separadora (papel kraft)</v>
          </cell>
          <cell r="E407">
            <v>3104.8</v>
          </cell>
          <cell r="F407" t="str">
            <v>m2</v>
          </cell>
          <cell r="G407">
            <v>1.0336962123164133</v>
          </cell>
          <cell r="H407">
            <v>3209.42</v>
          </cell>
        </row>
        <row r="408">
          <cell r="C408" t="str">
            <v>01.006.02.04.01.04</v>
          </cell>
          <cell r="D408" t="str">
            <v>Isolação térmica e acústica com polietireno de alta densidade espes. 25mm</v>
          </cell>
          <cell r="E408">
            <v>3104.8</v>
          </cell>
          <cell r="F408" t="str">
            <v>m2</v>
          </cell>
          <cell r="G408">
            <v>12.916770806493171</v>
          </cell>
          <cell r="H408">
            <v>40103.99</v>
          </cell>
        </row>
        <row r="409">
          <cell r="C409" t="str">
            <v>01.006.02.04.01.05</v>
          </cell>
          <cell r="D409" t="str">
            <v>Proteção mecânica acabada horizontal</v>
          </cell>
          <cell r="E409">
            <v>3104.8</v>
          </cell>
          <cell r="F409" t="str">
            <v>m2</v>
          </cell>
          <cell r="G409">
            <v>9.7980159752641072</v>
          </cell>
          <cell r="H409">
            <v>30420.880000000001</v>
          </cell>
        </row>
        <row r="410">
          <cell r="C410" t="str">
            <v>01.006.02.04.01.06</v>
          </cell>
          <cell r="D410" t="str">
            <v>Proteção mecânica acabada vertical com tela galvanizada, ou plástica fio 22 abertura 1"</v>
          </cell>
          <cell r="E410">
            <v>393.54</v>
          </cell>
          <cell r="F410" t="str">
            <v>m2</v>
          </cell>
          <cell r="G410">
            <v>10.204426487777608</v>
          </cell>
          <cell r="H410">
            <v>4015.85</v>
          </cell>
        </row>
        <row r="411">
          <cell r="C411" t="str">
            <v>01.006.02.04.01.07</v>
          </cell>
          <cell r="D411" t="str">
            <v>Mastique de emulsão hidroasfáltica - incluso</v>
          </cell>
          <cell r="E411">
            <v>1742.35</v>
          </cell>
          <cell r="F411" t="str">
            <v>m</v>
          </cell>
        </row>
        <row r="412">
          <cell r="C412" t="str">
            <v>01.006.02.05</v>
          </cell>
          <cell r="D412" t="str">
            <v>Laje com tráfego de pedestre (Deck Piscina, Quadra descoberta e Piso Recreação)</v>
          </cell>
          <cell r="H412">
            <v>68899.19</v>
          </cell>
        </row>
        <row r="413">
          <cell r="C413" t="str">
            <v>01.006.02.05.01</v>
          </cell>
          <cell r="D413" t="str">
            <v>Laje com tráfego de pedestre (Deck Piscina, Quadra descoberta e Piso Recreação) - Sistema "A4" Manta asfáltica 4mm aderida com asfalto elastomérico - Manta asf. Pre´-fabricada (SBS 13%), esp. 4mm, tipo IV, conf. Norma (ABNT) NBR 9952/98, aderida com 2,0kg</v>
          </cell>
          <cell r="H413">
            <v>68899.19</v>
          </cell>
        </row>
        <row r="414">
          <cell r="C414" t="str">
            <v>01.006.02.05.01.01</v>
          </cell>
          <cell r="D414" t="str">
            <v>Regularização de superfície horizontal e vertical</v>
          </cell>
          <cell r="E414">
            <v>1032.58</v>
          </cell>
          <cell r="F414" t="str">
            <v>m2</v>
          </cell>
          <cell r="G414">
            <v>13.950463886575374</v>
          </cell>
          <cell r="H414">
            <v>14404.97</v>
          </cell>
        </row>
        <row r="415">
          <cell r="C415" t="str">
            <v>01.006.02.05.01.02</v>
          </cell>
          <cell r="D415" t="str">
            <v>Impermeabilização (primer, asfalto elastomérico e manta asfáltica SBS 13% 4mm tipo IV)</v>
          </cell>
          <cell r="E415">
            <v>1032.58</v>
          </cell>
          <cell r="F415" t="str">
            <v>m2</v>
          </cell>
          <cell r="G415">
            <v>41.983923763776176</v>
          </cell>
          <cell r="H415">
            <v>43351.76</v>
          </cell>
        </row>
        <row r="416">
          <cell r="C416" t="str">
            <v>01.006.02.05.01.03</v>
          </cell>
          <cell r="D416" t="str">
            <v>Camada separadora (papel kraft)</v>
          </cell>
          <cell r="E416">
            <v>965.4</v>
          </cell>
          <cell r="F416" t="str">
            <v>m2</v>
          </cell>
          <cell r="G416">
            <v>1.0336958773565361</v>
          </cell>
          <cell r="H416">
            <v>997.93</v>
          </cell>
        </row>
        <row r="417">
          <cell r="C417" t="str">
            <v>01.006.02.05.01.04</v>
          </cell>
          <cell r="D417" t="str">
            <v>Proteção mecânica acabada horizontal</v>
          </cell>
          <cell r="E417">
            <v>965.4</v>
          </cell>
          <cell r="F417" t="str">
            <v>m2</v>
          </cell>
          <cell r="G417">
            <v>9.7980111870727153</v>
          </cell>
          <cell r="H417">
            <v>9459</v>
          </cell>
        </row>
        <row r="418">
          <cell r="C418" t="str">
            <v>01.006.02.05.01.05</v>
          </cell>
          <cell r="D418" t="str">
            <v>Proteção mecânica acabada vertical com tela galvanizada, ou plástica fio 22 abertura 1"</v>
          </cell>
          <cell r="E418">
            <v>67.180000000000007</v>
          </cell>
          <cell r="F418" t="str">
            <v>m2</v>
          </cell>
          <cell r="G418">
            <v>10.204376302470973</v>
          </cell>
          <cell r="H418">
            <v>685.53</v>
          </cell>
        </row>
        <row r="419">
          <cell r="C419" t="str">
            <v>01.006.02.05.01.06</v>
          </cell>
          <cell r="D419" t="str">
            <v>Mastique de emulsão hidroasfáltica - incluso</v>
          </cell>
          <cell r="E419">
            <v>56</v>
          </cell>
          <cell r="F419" t="str">
            <v>m</v>
          </cell>
        </row>
        <row r="420">
          <cell r="C420" t="str">
            <v>01.006.03</v>
          </cell>
          <cell r="D420" t="str">
            <v>Reservatório Superior</v>
          </cell>
          <cell r="H420">
            <v>44839.41</v>
          </cell>
        </row>
        <row r="421">
          <cell r="C421" t="str">
            <v>01.006.03.01</v>
          </cell>
          <cell r="D421" t="str">
            <v>Reservatório Superior</v>
          </cell>
          <cell r="H421">
            <v>44839.41</v>
          </cell>
        </row>
        <row r="422">
          <cell r="C422" t="str">
            <v>01.006.03.01.01</v>
          </cell>
          <cell r="D422" t="str">
            <v>Reservatório Superior - Sistema "A4" Manta asfáltica 4mm aderida com asfalto elastomérico - Manta asf. Pre´-fabricada (SBS 13%), esp. 4mm, tipo IV, conf. Norma (ABNT) NBR 9952/98, aderida com 2,0kg/m2 de asfalto quente e camada de reforço com 2 kg/m2 de a</v>
          </cell>
          <cell r="H422">
            <v>44839.41</v>
          </cell>
        </row>
        <row r="423">
          <cell r="C423" t="str">
            <v>01.006.03.01.01.01</v>
          </cell>
          <cell r="D423" t="str">
            <v>Preparação de superfície - Limpeza, apicoamento e grouteamento dos locais necessários</v>
          </cell>
          <cell r="E423">
            <v>1071.44</v>
          </cell>
          <cell r="F423" t="str">
            <v>m2</v>
          </cell>
          <cell r="G423">
            <v>6.7411054282087655</v>
          </cell>
          <cell r="H423">
            <v>7222.69</v>
          </cell>
        </row>
        <row r="424">
          <cell r="C424" t="str">
            <v>01.006.03.01.01.02</v>
          </cell>
          <cell r="D424" t="str">
            <v>Regularização de superfície horizontal e vertical</v>
          </cell>
          <cell r="E424">
            <v>1071.44</v>
          </cell>
          <cell r="F424" t="str">
            <v>m2</v>
          </cell>
          <cell r="G424">
            <v>9.0117038751586644</v>
          </cell>
          <cell r="H424">
            <v>9655.5</v>
          </cell>
        </row>
        <row r="425">
          <cell r="C425" t="str">
            <v>01.006.03.01.01.03</v>
          </cell>
          <cell r="D425" t="str">
            <v>Impermeaabilização (primer, asfalto elastomérico e manta asfáltica SBS 13% 4mm tipo IV)</v>
          </cell>
          <cell r="E425">
            <v>359.64</v>
          </cell>
          <cell r="F425" t="str">
            <v>m2</v>
          </cell>
          <cell r="G425">
            <v>41.983928372817267</v>
          </cell>
          <cell r="H425">
            <v>15099.1</v>
          </cell>
        </row>
        <row r="426">
          <cell r="C426" t="str">
            <v>01.006.03.01.01.04</v>
          </cell>
          <cell r="D426" t="str">
            <v>Tratamento de teto com primer</v>
          </cell>
          <cell r="E426">
            <v>359.64</v>
          </cell>
          <cell r="F426" t="str">
            <v>m2</v>
          </cell>
          <cell r="G426">
            <v>5.7692414636859084</v>
          </cell>
          <cell r="H426">
            <v>2074.85</v>
          </cell>
        </row>
        <row r="427">
          <cell r="C427" t="str">
            <v>01.006.03.01.01.05</v>
          </cell>
          <cell r="D427" t="str">
            <v>Proteção mecânica geral horizontal</v>
          </cell>
          <cell r="E427">
            <v>359.64</v>
          </cell>
          <cell r="F427" t="str">
            <v>m2</v>
          </cell>
          <cell r="G427">
            <v>9.7980202424646876</v>
          </cell>
          <cell r="H427">
            <v>3523.76</v>
          </cell>
        </row>
        <row r="428">
          <cell r="C428" t="str">
            <v>01.006.03.01.01.06</v>
          </cell>
          <cell r="D428" t="str">
            <v>Proteção mecânica geral vertical com tela plástica fixada com buchas face superior</v>
          </cell>
          <cell r="E428">
            <v>711.8</v>
          </cell>
          <cell r="F428" t="str">
            <v>m2</v>
          </cell>
          <cell r="G428">
            <v>10.204425400393371</v>
          </cell>
          <cell r="H428">
            <v>7263.51</v>
          </cell>
        </row>
        <row r="429">
          <cell r="C429" t="str">
            <v>01.006.03.01.01.07</v>
          </cell>
          <cell r="D429" t="str">
            <v>Mastique de emulsão hidroasfáltica - incluso</v>
          </cell>
          <cell r="E429">
            <v>298</v>
          </cell>
          <cell r="F429" t="str">
            <v>m</v>
          </cell>
        </row>
        <row r="430">
          <cell r="C430" t="str">
            <v>01.006.04</v>
          </cell>
          <cell r="D430" t="str">
            <v>Reservatório Inferior</v>
          </cell>
          <cell r="H430">
            <v>129955.43</v>
          </cell>
        </row>
        <row r="431">
          <cell r="C431" t="str">
            <v>01.006.04.01</v>
          </cell>
          <cell r="D431" t="str">
            <v>Reservatório Inferior</v>
          </cell>
          <cell r="H431">
            <v>129955.43</v>
          </cell>
        </row>
        <row r="432">
          <cell r="C432" t="str">
            <v>01.006.04.01.01</v>
          </cell>
          <cell r="D432" t="str">
            <v>Reservatório Inferior - Sistema "A4" Manta asfáltica 4mm aderida com asfalto elastomérico - Manta asf. Pre´-fabricada (SBS 13%), esp. 4mm, tipo IV, conf. Norma (ABNT) NBR 9952/98, aderida com 2,0kg/m2 de asfalto quente e camada de reforço com 2 kg/m2 de a</v>
          </cell>
          <cell r="H432">
            <v>129955.43</v>
          </cell>
        </row>
        <row r="433">
          <cell r="C433" t="str">
            <v>01.006.04.01.01.01</v>
          </cell>
          <cell r="D433" t="str">
            <v>Preparação de superfície - Limpeza, apicoamento e grouteamento dos locais necessários</v>
          </cell>
          <cell r="E433">
            <v>2037.63</v>
          </cell>
          <cell r="F433" t="str">
            <v>m2</v>
          </cell>
          <cell r="G433">
            <v>7.5097490712249035</v>
          </cell>
          <cell r="H433">
            <v>15302.09</v>
          </cell>
        </row>
        <row r="434">
          <cell r="C434" t="str">
            <v>01.006.04.01.01.02</v>
          </cell>
          <cell r="D434" t="str">
            <v>Regularização de superfície horizontal e vertical</v>
          </cell>
          <cell r="E434">
            <v>2037.63</v>
          </cell>
          <cell r="F434" t="str">
            <v>m2</v>
          </cell>
          <cell r="G434">
            <v>9.0116998670023492</v>
          </cell>
          <cell r="H434">
            <v>18362.509999999998</v>
          </cell>
        </row>
        <row r="435">
          <cell r="C435" t="str">
            <v>01.006.04.01.01.03</v>
          </cell>
          <cell r="D435" t="str">
            <v>Impermeaabilização (primer, asfalto elastomérico e manta asfáltica SBS 13% 4mm tipo IV)</v>
          </cell>
          <cell r="E435">
            <v>2037.63</v>
          </cell>
          <cell r="F435" t="str">
            <v>m2</v>
          </cell>
          <cell r="G435">
            <v>41.983917590534098</v>
          </cell>
          <cell r="H435">
            <v>85547.69</v>
          </cell>
        </row>
        <row r="436">
          <cell r="C436" t="str">
            <v>01.006.04.01.01.04</v>
          </cell>
          <cell r="D436" t="str">
            <v>Tratamento de teto com solução asfáltica</v>
          </cell>
          <cell r="E436">
            <v>690.11</v>
          </cell>
          <cell r="F436" t="str">
            <v>m2</v>
          </cell>
          <cell r="G436">
            <v>5.769254176870354</v>
          </cell>
          <cell r="H436">
            <v>3981.42</v>
          </cell>
        </row>
        <row r="437">
          <cell r="C437" t="str">
            <v>01.006.04.01.01.05</v>
          </cell>
          <cell r="D437" t="str">
            <v>Proteção mecânica de fundo</v>
          </cell>
          <cell r="E437">
            <v>690.11</v>
          </cell>
          <cell r="F437" t="str">
            <v>m2</v>
          </cell>
          <cell r="G437">
            <v>9.7980177073220212</v>
          </cell>
          <cell r="H437">
            <v>6761.71</v>
          </cell>
        </row>
        <row r="438">
          <cell r="C438" t="str">
            <v>01.006.04.01.01.06</v>
          </cell>
          <cell r="D438" t="str">
            <v>Mastique de emulsão hidroasfáltica - incluso</v>
          </cell>
          <cell r="E438">
            <v>336</v>
          </cell>
          <cell r="F438" t="str">
            <v>m</v>
          </cell>
        </row>
        <row r="439">
          <cell r="C439" t="str">
            <v>01.006.05</v>
          </cell>
          <cell r="D439" t="str">
            <v>Piscina</v>
          </cell>
          <cell r="H439">
            <v>25666.2</v>
          </cell>
        </row>
        <row r="440">
          <cell r="C440" t="str">
            <v>01.006.05.01</v>
          </cell>
          <cell r="D440" t="str">
            <v>Piscina</v>
          </cell>
          <cell r="H440">
            <v>25666.2</v>
          </cell>
        </row>
        <row r="441">
          <cell r="C441" t="str">
            <v>01.006.05.01.01</v>
          </cell>
          <cell r="D441" t="str">
            <v xml:space="preserve">Piscina - Sistema "A4+A4" Manta asfáltica dupla 4mm + 4mm aderida com asfalto elastomérico - Manta asf. Pre´-fabricada (SBS 13%), esp. 4mm, tipo IV, conf. Norma (ABNT) NBR 9952/98, aderida com 2,0kg/m2 de asfalto quente e camada de reforço com 2 kg/m2 de </v>
          </cell>
          <cell r="H441">
            <v>25666.2</v>
          </cell>
        </row>
        <row r="442">
          <cell r="C442" t="str">
            <v>01.006.05.01.01.01</v>
          </cell>
          <cell r="D442" t="str">
            <v>Regularização de superfície horizontal e vertical</v>
          </cell>
          <cell r="E442">
            <v>238.4</v>
          </cell>
          <cell r="F442" t="str">
            <v>m2</v>
          </cell>
          <cell r="G442">
            <v>13.950461409395972</v>
          </cell>
          <cell r="H442">
            <v>3325.79</v>
          </cell>
        </row>
        <row r="443">
          <cell r="C443" t="str">
            <v>01.006.05.01.01.02</v>
          </cell>
          <cell r="D443" t="str">
            <v>Impermeabilização (primer, asfalto elastomérico e manta asfáltica dupla SBS 13% 4mm +4mm tipo IV)</v>
          </cell>
          <cell r="E443">
            <v>238.4</v>
          </cell>
          <cell r="F443" t="str">
            <v>m2</v>
          </cell>
          <cell r="G443">
            <v>83.084354026845645</v>
          </cell>
          <cell r="H443">
            <v>19807.310000000001</v>
          </cell>
        </row>
        <row r="444">
          <cell r="C444" t="str">
            <v>01.006.05.01.01.03</v>
          </cell>
          <cell r="D444" t="str">
            <v>Camada separadora (papel kraft)</v>
          </cell>
          <cell r="E444">
            <v>160</v>
          </cell>
          <cell r="F444" t="str">
            <v>m2</v>
          </cell>
          <cell r="G444">
            <v>1.0336874999999999</v>
          </cell>
          <cell r="H444">
            <v>165.39</v>
          </cell>
        </row>
        <row r="445">
          <cell r="C445" t="str">
            <v>01.006.05.01.01.04</v>
          </cell>
          <cell r="D445" t="str">
            <v>Proteção mecânica acabada horizontal</v>
          </cell>
          <cell r="E445">
            <v>160</v>
          </cell>
          <cell r="F445" t="str">
            <v>m2</v>
          </cell>
          <cell r="G445">
            <v>9.798</v>
          </cell>
          <cell r="H445">
            <v>1567.68</v>
          </cell>
        </row>
        <row r="446">
          <cell r="C446" t="str">
            <v>01.006.05.01.01.05</v>
          </cell>
          <cell r="D446" t="str">
            <v>Proteção mecânica acabada vertical com tela galvanizada, ou plástica fio 22 abertura 1"</v>
          </cell>
          <cell r="E446">
            <v>78.400000000000006</v>
          </cell>
          <cell r="F446" t="str">
            <v>m2</v>
          </cell>
          <cell r="G446">
            <v>10.204464285714284</v>
          </cell>
          <cell r="H446">
            <v>800.03</v>
          </cell>
        </row>
        <row r="447">
          <cell r="C447" t="str">
            <v>01.006.05.01.01.06</v>
          </cell>
          <cell r="D447" t="str">
            <v>Mastique de emulsão hidroasfáltica - incluso</v>
          </cell>
          <cell r="E447">
            <v>56</v>
          </cell>
          <cell r="F447" t="str">
            <v>m</v>
          </cell>
        </row>
        <row r="448">
          <cell r="C448" t="str">
            <v>01.006.06</v>
          </cell>
          <cell r="D448" t="str">
            <v>Pisos úmidos sobre terra (Subsolo)</v>
          </cell>
          <cell r="H448">
            <v>7728.59</v>
          </cell>
        </row>
        <row r="449">
          <cell r="C449" t="str">
            <v>01.006.06.01</v>
          </cell>
          <cell r="D449" t="str">
            <v>Pisos úmidos sobre terra (Subsolo)</v>
          </cell>
          <cell r="H449">
            <v>7728.59</v>
          </cell>
        </row>
        <row r="450">
          <cell r="C450" t="str">
            <v>01.006.06.01.01</v>
          </cell>
          <cell r="D450" t="str">
            <v>Pisos úmidos sobre terra (Subsolo) - Sistema "B" Membrana asfáltica elastomérica - Membrana moldada no local, composta de 3 demãos de asfalto elastomérico estruturado com 1 véu de poliester ou lã de vidro</v>
          </cell>
          <cell r="H450">
            <v>7728.59</v>
          </cell>
        </row>
        <row r="451">
          <cell r="C451" t="str">
            <v>01.006.06.01.01.01</v>
          </cell>
          <cell r="D451" t="str">
            <v>Regularização de superfície horizontal e vertical</v>
          </cell>
          <cell r="E451">
            <v>119.93</v>
          </cell>
          <cell r="F451" t="str">
            <v>m2</v>
          </cell>
          <cell r="G451">
            <v>9.0116734761944457</v>
          </cell>
          <cell r="H451">
            <v>1080.77</v>
          </cell>
        </row>
        <row r="452">
          <cell r="C452" t="str">
            <v>01.006.06.01.01.02</v>
          </cell>
          <cell r="D452" t="str">
            <v>Preparo de superfície com argamassa impermeável - Duas demãos de argamassa impermeável com aditivos hidrófugos minerais intercaladas de chapisco</v>
          </cell>
          <cell r="E452">
            <v>119.93</v>
          </cell>
          <cell r="F452" t="str">
            <v>m2</v>
          </cell>
          <cell r="G452">
            <v>19.675560743767196</v>
          </cell>
          <cell r="H452">
            <v>2359.69</v>
          </cell>
        </row>
        <row r="453">
          <cell r="C453" t="str">
            <v>01.006.06.01.01.03</v>
          </cell>
          <cell r="D453" t="str">
            <v>Impermeabilização (primer, asfalto elastomérico e véu de poliester de vidro)</v>
          </cell>
          <cell r="E453">
            <v>119.93</v>
          </cell>
          <cell r="F453" t="str">
            <v>m2</v>
          </cell>
          <cell r="G453">
            <v>25.064871174851998</v>
          </cell>
          <cell r="H453">
            <v>3006.03</v>
          </cell>
        </row>
        <row r="454">
          <cell r="C454" t="str">
            <v>01.006.06.01.01.04</v>
          </cell>
          <cell r="D454" t="str">
            <v>Camada separadora (papel kraft)</v>
          </cell>
          <cell r="E454">
            <v>93.07</v>
          </cell>
          <cell r="F454" t="str">
            <v>m2</v>
          </cell>
          <cell r="G454">
            <v>1.0337380466315675</v>
          </cell>
          <cell r="H454">
            <v>96.21</v>
          </cell>
        </row>
        <row r="455">
          <cell r="C455" t="str">
            <v>01.006.06.01.01.05</v>
          </cell>
          <cell r="D455" t="str">
            <v>Proteção mecânica acabada horizontal</v>
          </cell>
          <cell r="E455">
            <v>93.07</v>
          </cell>
          <cell r="F455" t="str">
            <v>m2</v>
          </cell>
          <cell r="G455">
            <v>9.7980015042441178</v>
          </cell>
          <cell r="H455">
            <v>911.9</v>
          </cell>
        </row>
        <row r="456">
          <cell r="C456" t="str">
            <v>01.006.06.01.01.06</v>
          </cell>
          <cell r="D456" t="str">
            <v>Proteção mecânica acabada vertical com tela galvanizada, ou plástica fio 22 abertura 1"</v>
          </cell>
          <cell r="E456">
            <v>26.85</v>
          </cell>
          <cell r="F456" t="str">
            <v>m2</v>
          </cell>
          <cell r="G456">
            <v>10.204469273743017</v>
          </cell>
          <cell r="H456">
            <v>273.99</v>
          </cell>
        </row>
        <row r="457">
          <cell r="C457" t="str">
            <v>01.006.06.01.01.07</v>
          </cell>
          <cell r="D457" t="str">
            <v>Mastique de emulsão hidroasfáltica - incluso</v>
          </cell>
          <cell r="E457">
            <v>89.52</v>
          </cell>
          <cell r="F457" t="str">
            <v>m</v>
          </cell>
        </row>
        <row r="458">
          <cell r="C458" t="str">
            <v>01.006.07</v>
          </cell>
          <cell r="D458" t="str">
            <v xml:space="preserve">Poço de Elevador Face Interna </v>
          </cell>
          <cell r="H458">
            <v>6334.26</v>
          </cell>
        </row>
        <row r="459">
          <cell r="C459" t="str">
            <v>01.006.07.01</v>
          </cell>
          <cell r="D459" t="str">
            <v xml:space="preserve">Poço de Elevador Face Interna </v>
          </cell>
          <cell r="H459">
            <v>6334.26</v>
          </cell>
        </row>
        <row r="460">
          <cell r="C460" t="str">
            <v>01.006.07.01.01</v>
          </cell>
          <cell r="D460" t="str">
            <v>Poço de Elevador Face terna - Sistema "A3" Manta asfáltica 3mm aderida com asfalto elastomérico - Manta asf. Pre´-fabricada (SBS 13%), esp. 3mm, tipo III, conf. Norma (ABNT) NBR 9952/98, aderida com 2,0kg/m2 de asfalto quente e camada de reforço com 2 kg/</v>
          </cell>
          <cell r="H460">
            <v>6334.26</v>
          </cell>
        </row>
        <row r="461">
          <cell r="C461" t="str">
            <v>01.006.07.01.01.01</v>
          </cell>
          <cell r="D461" t="str">
            <v>Preparação de superfície - Limpeza e acerto de superfície</v>
          </cell>
          <cell r="E461">
            <v>295.64999999999998</v>
          </cell>
          <cell r="F461" t="str">
            <v>m2</v>
          </cell>
          <cell r="G461">
            <v>9.0117030272281422</v>
          </cell>
          <cell r="H461">
            <v>2664.31</v>
          </cell>
        </row>
        <row r="462">
          <cell r="C462" t="str">
            <v>01.006.07.01.01.02</v>
          </cell>
          <cell r="D462" t="str">
            <v>Impermeabilização com argamassa polimérica (4 kg/m2) estruturada com tela de pliester</v>
          </cell>
          <cell r="E462">
            <v>295.64999999999998</v>
          </cell>
          <cell r="F462" t="str">
            <v>m2</v>
          </cell>
          <cell r="G462">
            <v>12.413191273465246</v>
          </cell>
          <cell r="H462">
            <v>3669.96</v>
          </cell>
        </row>
        <row r="463">
          <cell r="C463" t="str">
            <v>01.006.08</v>
          </cell>
          <cell r="D463" t="str">
            <v>Cornijas (EXCLUSO)</v>
          </cell>
        </row>
        <row r="464">
          <cell r="C464" t="str">
            <v>01.006.09</v>
          </cell>
          <cell r="D464" t="str">
            <v>Piso Térreo Pilotis</v>
          </cell>
          <cell r="H464">
            <v>93689.75</v>
          </cell>
        </row>
        <row r="465">
          <cell r="C465" t="str">
            <v>01.006.09.01</v>
          </cell>
          <cell r="D465" t="str">
            <v>Piso Térreo Pilotis</v>
          </cell>
          <cell r="H465">
            <v>93689.75</v>
          </cell>
        </row>
        <row r="466">
          <cell r="C466" t="str">
            <v>01.006.09.01.01</v>
          </cell>
          <cell r="D466" t="str">
            <v>Piso Térreo Pilotis - Sistema "A4" Manta asfáltica 4mm aderida com asfalto elastomérico - Manta asf. Pre´-fabricada (SBS 13%), esp. 4mm, tipo IV, conf. Norma (ABNT) NBR 9952/98, aderida com 2,0kg/m2 de asfalto quente e camada de reforço com 2 kg/m2 de asf</v>
          </cell>
          <cell r="H466">
            <v>93689.75</v>
          </cell>
        </row>
        <row r="467">
          <cell r="C467" t="str">
            <v>01.006.09.01.01.01</v>
          </cell>
          <cell r="D467" t="str">
            <v>Regularização de superfície horizontal e vertical</v>
          </cell>
          <cell r="E467">
            <v>1405.58</v>
          </cell>
          <cell r="F467" t="str">
            <v>m2</v>
          </cell>
          <cell r="G467">
            <v>13.950461731100331</v>
          </cell>
          <cell r="H467">
            <v>19608.490000000002</v>
          </cell>
        </row>
        <row r="468">
          <cell r="C468" t="str">
            <v>01.006.09.01.01.02</v>
          </cell>
          <cell r="D468" t="str">
            <v>Impermeaabilização (primer, asfalto elastomérico e manta asfáltica SBS 13% 4mm tipo IV)</v>
          </cell>
          <cell r="E468">
            <v>1405.58</v>
          </cell>
          <cell r="F468" t="str">
            <v>m2</v>
          </cell>
          <cell r="G468">
            <v>41.983921228247418</v>
          </cell>
          <cell r="H468">
            <v>59011.76</v>
          </cell>
        </row>
        <row r="469">
          <cell r="C469" t="str">
            <v>01.006.09.01.01.03</v>
          </cell>
          <cell r="D469" t="str">
            <v>Camada separadora (papel kraft)</v>
          </cell>
          <cell r="E469">
            <v>1157.94</v>
          </cell>
          <cell r="F469" t="str">
            <v>m2</v>
          </cell>
          <cell r="G469">
            <v>1.0336977736324853</v>
          </cell>
          <cell r="H469">
            <v>1196.96</v>
          </cell>
        </row>
        <row r="470">
          <cell r="C470" t="str">
            <v>01.006.09.01.01.04</v>
          </cell>
          <cell r="D470" t="str">
            <v>Proteção mecânica acabada horizontal</v>
          </cell>
          <cell r="E470">
            <v>1157.94</v>
          </cell>
          <cell r="F470" t="str">
            <v>m2</v>
          </cell>
          <cell r="G470">
            <v>9.7980206228301991</v>
          </cell>
          <cell r="H470">
            <v>11345.52</v>
          </cell>
        </row>
        <row r="471">
          <cell r="C471" t="str">
            <v>01.006.09.01.01.05</v>
          </cell>
          <cell r="D471" t="str">
            <v>Proteção mecânica acabada vertical com tela galvanizada, ou plástica fio 22 abertura 1"</v>
          </cell>
          <cell r="E471">
            <v>247.64</v>
          </cell>
          <cell r="F471" t="str">
            <v>m2</v>
          </cell>
          <cell r="G471">
            <v>10.204409626877727</v>
          </cell>
          <cell r="H471">
            <v>2527.02</v>
          </cell>
        </row>
        <row r="472">
          <cell r="C472" t="str">
            <v>01.006.09.01.01.06</v>
          </cell>
          <cell r="D472" t="str">
            <v>Mastique de emulsão hidroasfáltica - incluso</v>
          </cell>
          <cell r="E472">
            <v>489.81</v>
          </cell>
          <cell r="F472" t="str">
            <v>m</v>
          </cell>
        </row>
        <row r="473">
          <cell r="C473" t="str">
            <v>01.006.10</v>
          </cell>
          <cell r="D473" t="str">
            <v>Jardineiras</v>
          </cell>
          <cell r="H473">
            <v>3597.5</v>
          </cell>
        </row>
        <row r="474">
          <cell r="C474" t="str">
            <v>01.006.10.01</v>
          </cell>
          <cell r="D474" t="str">
            <v>Jardineiras</v>
          </cell>
          <cell r="H474">
            <v>3597.5</v>
          </cell>
        </row>
        <row r="475">
          <cell r="C475" t="str">
            <v>01.006.10.01.01</v>
          </cell>
          <cell r="D475" t="str">
            <v>Jardineiras</v>
          </cell>
          <cell r="H475">
            <v>3597.5</v>
          </cell>
        </row>
        <row r="476">
          <cell r="C476" t="str">
            <v>01.006.10.01.01.01</v>
          </cell>
          <cell r="D476" t="str">
            <v>Regularização de superfície horizontal e vertical</v>
          </cell>
          <cell r="E476">
            <v>49.3</v>
          </cell>
          <cell r="F476" t="str">
            <v>m2</v>
          </cell>
          <cell r="G476">
            <v>13.950507099391482</v>
          </cell>
          <cell r="H476">
            <v>687.76</v>
          </cell>
        </row>
        <row r="477">
          <cell r="C477" t="str">
            <v>01.006.10.01.01.02</v>
          </cell>
          <cell r="D477" t="str">
            <v>Impermeabilização (primer, asfalto elastomérico e manta asfáltica SBS 13% 4mm tipo IV)</v>
          </cell>
          <cell r="E477">
            <v>49.3</v>
          </cell>
          <cell r="F477" t="str">
            <v>m2</v>
          </cell>
          <cell r="G477">
            <v>41.983975659229209</v>
          </cell>
          <cell r="H477">
            <v>2069.81</v>
          </cell>
        </row>
        <row r="478">
          <cell r="C478" t="str">
            <v>01.006.10.01.01.03</v>
          </cell>
          <cell r="D478" t="str">
            <v>Camada separadora (papel kraft)</v>
          </cell>
          <cell r="E478">
            <v>15.51</v>
          </cell>
          <cell r="F478" t="str">
            <v>m2</v>
          </cell>
          <cell r="G478">
            <v>1.0335267569310123</v>
          </cell>
          <cell r="H478">
            <v>16.03</v>
          </cell>
        </row>
        <row r="479">
          <cell r="C479" t="str">
            <v>01.006.10.01.01.04</v>
          </cell>
          <cell r="D479" t="str">
            <v>Proteção mecânica acabada horizontal</v>
          </cell>
          <cell r="E479">
            <v>15.51</v>
          </cell>
          <cell r="F479" t="str">
            <v>m2</v>
          </cell>
          <cell r="G479">
            <v>9.7981947130883302</v>
          </cell>
          <cell r="H479">
            <v>151.97</v>
          </cell>
        </row>
        <row r="480">
          <cell r="C480" t="str">
            <v>01.006.10.01.01.05</v>
          </cell>
          <cell r="D480" t="str">
            <v>Proteção mecânica acabada vertical com tela galvanizada, ou plástica fio 22 abertura 1"</v>
          </cell>
          <cell r="E480">
            <v>33.79</v>
          </cell>
          <cell r="F480" t="str">
            <v>m2</v>
          </cell>
          <cell r="G480">
            <v>10.204498372299497</v>
          </cell>
          <cell r="H480">
            <v>344.81</v>
          </cell>
        </row>
        <row r="481">
          <cell r="C481" t="str">
            <v>01.006.10.01.01.06</v>
          </cell>
          <cell r="D481" t="str">
            <v>Mastique de emulsão hidroasfáltica - incluso</v>
          </cell>
          <cell r="E481">
            <v>37.78</v>
          </cell>
          <cell r="F481" t="str">
            <v>m</v>
          </cell>
        </row>
        <row r="482">
          <cell r="C482" t="str">
            <v>01.006.10.01.01.07</v>
          </cell>
          <cell r="D482" t="str">
            <v>Pintura anti-raiz - Solução de alcatrão</v>
          </cell>
          <cell r="E482">
            <v>49.302</v>
          </cell>
          <cell r="F482" t="str">
            <v>m2</v>
          </cell>
          <cell r="G482">
            <v>6.6350249482779606</v>
          </cell>
          <cell r="H482">
            <v>327.12</v>
          </cell>
        </row>
        <row r="483">
          <cell r="C483" t="str">
            <v>01.006.11</v>
          </cell>
          <cell r="D483" t="str">
            <v>Box de Lavagem 1º Subsolo</v>
          </cell>
          <cell r="H483">
            <v>12351.1</v>
          </cell>
        </row>
        <row r="484">
          <cell r="C484" t="str">
            <v>01.006.11.01</v>
          </cell>
          <cell r="D484" t="str">
            <v>Box de Lavagem 1º Subsolo</v>
          </cell>
          <cell r="H484">
            <v>12351.1</v>
          </cell>
        </row>
        <row r="485">
          <cell r="C485" t="str">
            <v>01.006.11.01.01</v>
          </cell>
          <cell r="D485" t="str">
            <v>Chapisco para regularização da superfície vertical</v>
          </cell>
          <cell r="E485">
            <v>54</v>
          </cell>
          <cell r="F485" t="str">
            <v>m2</v>
          </cell>
          <cell r="G485">
            <v>4.809814814814815</v>
          </cell>
          <cell r="H485">
            <v>259.73</v>
          </cell>
        </row>
        <row r="486">
          <cell r="C486" t="str">
            <v>01.006.11.01.02</v>
          </cell>
          <cell r="D486" t="str">
            <v>Regularização das superfícies</v>
          </cell>
          <cell r="E486">
            <v>270</v>
          </cell>
          <cell r="F486" t="str">
            <v>m2</v>
          </cell>
          <cell r="G486">
            <v>9.011703703703704</v>
          </cell>
          <cell r="H486">
            <v>2433.16</v>
          </cell>
        </row>
        <row r="487">
          <cell r="C487" t="str">
            <v>01.006.11.01.03</v>
          </cell>
          <cell r="D487" t="str">
            <v>Impermeabilização com primer de base asfáltica, membrana asfáltica moldada nolocal composta de 4 kg de asfalto elastomérico + 1 véu de poliester</v>
          </cell>
          <cell r="E487">
            <v>270</v>
          </cell>
          <cell r="F487" t="str">
            <v>m2</v>
          </cell>
          <cell r="G487">
            <v>25.064888888888891</v>
          </cell>
          <cell r="H487">
            <v>6767.52</v>
          </cell>
        </row>
        <row r="488">
          <cell r="C488" t="str">
            <v>01.006.11.01.04</v>
          </cell>
          <cell r="D488" t="str">
            <v>Camada separadora (papel kraft betuminado duplo)</v>
          </cell>
          <cell r="E488">
            <v>216</v>
          </cell>
          <cell r="F488" t="str">
            <v>m2</v>
          </cell>
          <cell r="G488">
            <v>1.0337037037037038</v>
          </cell>
          <cell r="H488">
            <v>223.28</v>
          </cell>
        </row>
        <row r="489">
          <cell r="C489" t="str">
            <v>01.006.11.01.05</v>
          </cell>
          <cell r="D489" t="str">
            <v>Proteção mecânica horizontal com argamassa traço 1:4, esp. 3cm, acabamento vassourado</v>
          </cell>
          <cell r="E489">
            <v>216</v>
          </cell>
          <cell r="F489" t="str">
            <v>m2</v>
          </cell>
          <cell r="G489">
            <v>9.798009259259258</v>
          </cell>
          <cell r="H489">
            <v>2116.37</v>
          </cell>
        </row>
        <row r="490">
          <cell r="C490" t="str">
            <v>01.006.11.01.06</v>
          </cell>
          <cell r="D490" t="str">
            <v>Proteção mecânica vertical com tela plástica</v>
          </cell>
          <cell r="E490">
            <v>54</v>
          </cell>
          <cell r="F490" t="str">
            <v>m2</v>
          </cell>
          <cell r="G490">
            <v>10.204444444444444</v>
          </cell>
          <cell r="H490">
            <v>551.04</v>
          </cell>
        </row>
        <row r="491">
          <cell r="C491" t="str">
            <v>01.006.12</v>
          </cell>
          <cell r="D491" t="str">
            <v>Piso em taco de madeira</v>
          </cell>
          <cell r="H491">
            <v>218717.71</v>
          </cell>
        </row>
        <row r="492">
          <cell r="C492" t="str">
            <v>01.006.12.01</v>
          </cell>
          <cell r="D492" t="str">
            <v>Piso em taco de madeira</v>
          </cell>
          <cell r="H492">
            <v>218717.71</v>
          </cell>
        </row>
        <row r="493">
          <cell r="C493" t="str">
            <v>01.006.12.01.01</v>
          </cell>
          <cell r="D493" t="str">
            <v>Cristalização</v>
          </cell>
          <cell r="E493">
            <v>19804.66</v>
          </cell>
          <cell r="F493" t="str">
            <v>m2</v>
          </cell>
          <cell r="G493">
            <v>11.043749804338978</v>
          </cell>
          <cell r="H493">
            <v>218717.71</v>
          </cell>
        </row>
        <row r="494">
          <cell r="C494">
            <v>1007</v>
          </cell>
          <cell r="D494" t="str">
            <v>ESQUADRIAS</v>
          </cell>
          <cell r="H494">
            <v>9798219.7899999991</v>
          </cell>
        </row>
        <row r="495">
          <cell r="C495" t="str">
            <v>01.007.01</v>
          </cell>
          <cell r="D495" t="str">
            <v>Esquadrias de Madeira</v>
          </cell>
          <cell r="H495">
            <v>2290261.2599999998</v>
          </cell>
        </row>
        <row r="496">
          <cell r="C496" t="str">
            <v>01.007.01.01</v>
          </cell>
          <cell r="D496" t="str">
            <v>Porta semi-oca moldurada tipo Sincol ref. 247 em madeira Itauba, acabamento para pintura, com borracha de vedação</v>
          </cell>
          <cell r="H496">
            <v>214434</v>
          </cell>
        </row>
        <row r="497">
          <cell r="C497" t="str">
            <v>01.007.01.01.01</v>
          </cell>
          <cell r="D497" t="str">
            <v>Porta semi-oca moldurada tipo Sincol ref. 247 em madeira Itauba, acabamento para pintura, com borracha de vedação</v>
          </cell>
          <cell r="H497">
            <v>214434</v>
          </cell>
        </row>
        <row r="498">
          <cell r="C498" t="str">
            <v>01.007.01.01.01.01</v>
          </cell>
          <cell r="D498" t="str">
            <v>M08 - 1,64x2,10x0,14m - conf. Det. H05 - com guarnição  larg. 8cm canelada dos 2 lados, sóculos superiores 8x8cm com círculo, sóculos inferiores em mármore</v>
          </cell>
          <cell r="E498">
            <v>216</v>
          </cell>
          <cell r="F498" t="str">
            <v>un</v>
          </cell>
          <cell r="G498">
            <v>992.75</v>
          </cell>
          <cell r="H498">
            <v>214434</v>
          </cell>
        </row>
        <row r="499">
          <cell r="C499" t="str">
            <v>01.007.01.02</v>
          </cell>
          <cell r="D499" t="str">
            <v>Porta semi-oca moldurada de 2 lados tipo Sincol ref. 261, acabamento para pintura, com borracha de vedação</v>
          </cell>
          <cell r="H499">
            <v>13721.61</v>
          </cell>
        </row>
        <row r="500">
          <cell r="C500" t="str">
            <v>01.007.01.02.01</v>
          </cell>
          <cell r="D500" t="str">
            <v>Porta semi-oca moldurada de 2 lados tipo Sincol ref. 261, acabamento para pintura, com borracha de vedação</v>
          </cell>
          <cell r="H500">
            <v>13721.61</v>
          </cell>
        </row>
        <row r="501">
          <cell r="C501" t="str">
            <v>01.007.01.02.01.01</v>
          </cell>
          <cell r="D501" t="str">
            <v>M01 - 0,62x2,10m conf. Det. H01 - com guarnição larg. 7cm lisa dos 2 lados</v>
          </cell>
          <cell r="E501">
            <v>2</v>
          </cell>
          <cell r="F501" t="str">
            <v>un</v>
          </cell>
          <cell r="G501">
            <v>326.70999999999998</v>
          </cell>
          <cell r="H501">
            <v>653.41</v>
          </cell>
        </row>
        <row r="502">
          <cell r="C502" t="str">
            <v>01.007.01.02.01.02</v>
          </cell>
          <cell r="D502" t="str">
            <v>M03 - 0,72x2,10m conf. Det. H02 - com guarnição larg. 7cm lisa dos 2 lados</v>
          </cell>
          <cell r="E502">
            <v>22</v>
          </cell>
          <cell r="F502" t="str">
            <v>un</v>
          </cell>
          <cell r="G502">
            <v>326.70999999999998</v>
          </cell>
          <cell r="H502">
            <v>7187.51</v>
          </cell>
        </row>
        <row r="503">
          <cell r="C503" t="str">
            <v>01.007.01.02.01.03</v>
          </cell>
          <cell r="D503" t="str">
            <v>M06 - 0,82x2,10m conf. Det. H03 - com guarnição larg. 7cm lisa dos 2 lados</v>
          </cell>
          <cell r="E503">
            <v>14</v>
          </cell>
          <cell r="F503" t="str">
            <v>un</v>
          </cell>
          <cell r="G503">
            <v>326.70999999999998</v>
          </cell>
          <cell r="H503">
            <v>4573.87</v>
          </cell>
        </row>
        <row r="504">
          <cell r="C504" t="str">
            <v>01.007.01.02.01.04</v>
          </cell>
          <cell r="D504" t="str">
            <v>M15 - 0,70x2,10m conf. Det. H13 - com guarnição larg. 7cm lisa dos 2 lados</v>
          </cell>
          <cell r="E504">
            <v>4</v>
          </cell>
          <cell r="F504" t="str">
            <v>un</v>
          </cell>
          <cell r="G504">
            <v>326.70999999999998</v>
          </cell>
          <cell r="H504">
            <v>1306.82</v>
          </cell>
        </row>
        <row r="505">
          <cell r="C505" t="str">
            <v>01.007.01.03</v>
          </cell>
          <cell r="D505" t="str">
            <v>Porta semi-oca moldurada de 2 lados tipo Sincol ref. 269, acabamento para pintura, com borracha de vedação</v>
          </cell>
          <cell r="H505">
            <v>947960.73</v>
          </cell>
        </row>
        <row r="506">
          <cell r="C506" t="str">
            <v>01.007.01.03.01</v>
          </cell>
          <cell r="D506" t="str">
            <v>Porta semi-oca moldurada de 2 lados tipo Sincol ref. 269, acabamento para pintura, com borracha de vedação</v>
          </cell>
          <cell r="H506">
            <v>947960.73</v>
          </cell>
        </row>
        <row r="507">
          <cell r="C507" t="str">
            <v>01.007.01.03.01.01</v>
          </cell>
          <cell r="D507" t="str">
            <v>M2 - 0,62x2,10m conf. Det.H01 - com guarnição larg. 8cm lisa dos 2 lados canelada de 1 lado e lisa do outro lado</v>
          </cell>
          <cell r="E507">
            <v>159</v>
          </cell>
          <cell r="F507" t="str">
            <v>un</v>
          </cell>
          <cell r="G507">
            <v>298.73</v>
          </cell>
          <cell r="H507">
            <v>47497.67</v>
          </cell>
        </row>
        <row r="508">
          <cell r="C508" t="str">
            <v>01.007.01.03.01.02</v>
          </cell>
          <cell r="D508" t="str">
            <v>M04 -  0,72x2,10m conf. Det.H02 - com guarnição larg. 8cm canelada dos 2 lados, sóculo superior 8x8cm com círculo e sóculo inferior em mármore</v>
          </cell>
          <cell r="E508">
            <v>217</v>
          </cell>
          <cell r="F508" t="str">
            <v>un</v>
          </cell>
          <cell r="G508">
            <v>322.19</v>
          </cell>
          <cell r="H508">
            <v>69915.77</v>
          </cell>
        </row>
        <row r="509">
          <cell r="C509" t="str">
            <v>01.007.01.03.01.03</v>
          </cell>
          <cell r="D509" t="str">
            <v>M04 -  0,72x2,10m conf. Det.H02 - com guarnição larg. 8cm lisa dos 2 lados</v>
          </cell>
          <cell r="E509">
            <v>1211</v>
          </cell>
          <cell r="F509" t="str">
            <v>un</v>
          </cell>
          <cell r="G509">
            <v>298.73</v>
          </cell>
          <cell r="H509">
            <v>361759</v>
          </cell>
        </row>
        <row r="510">
          <cell r="C510" t="str">
            <v>01.007.01.03.01.04</v>
          </cell>
          <cell r="D510" t="str">
            <v>M11 - 0,82x2,10m conf. Det. H08 - com guarnição larg. 8cm canelada dos 2 lados, sóculos superiores 8x8cm com círculo, sóculos inferiores em madeira com caneladura h=16cm de 1 lado e sóculos inferiores em mármore de outro</v>
          </cell>
          <cell r="E510">
            <v>304</v>
          </cell>
          <cell r="F510" t="str">
            <v>un</v>
          </cell>
          <cell r="G510">
            <v>324.89999999999998</v>
          </cell>
          <cell r="H510">
            <v>98769.600000000006</v>
          </cell>
        </row>
        <row r="511">
          <cell r="C511" t="str">
            <v>01.007.01.03.01.05</v>
          </cell>
          <cell r="D511" t="str">
            <v>M11 - 0,82x2,10m conf. Det. H08 - com guarnição larg. 8cm canelada dos 2 lados, sóculos superiores 8x8cm com círculo, sóculos inferiores em madeira com caneladura h=16cm</v>
          </cell>
          <cell r="E511">
            <v>102</v>
          </cell>
          <cell r="F511" t="str">
            <v>un</v>
          </cell>
          <cell r="G511">
            <v>327.61</v>
          </cell>
          <cell r="H511">
            <v>33415.97</v>
          </cell>
        </row>
        <row r="512">
          <cell r="C512" t="str">
            <v>01.007.01.03.01.07</v>
          </cell>
          <cell r="D512" t="str">
            <v>M11 - 0,82x2,10m conf. Det. H08 - com guarnição  liso</v>
          </cell>
          <cell r="E512">
            <v>92</v>
          </cell>
          <cell r="F512" t="str">
            <v>un</v>
          </cell>
          <cell r="G512">
            <v>298.73</v>
          </cell>
          <cell r="H512">
            <v>27482.93</v>
          </cell>
        </row>
        <row r="513">
          <cell r="C513" t="str">
            <v>01.007.01.03.01.08</v>
          </cell>
          <cell r="D513" t="str">
            <v>M12 - 1,44x2,10m  conf. Det.H08 - com guarnição larg. 8cm canelada dos 2 lados, sóculos superiores 8x8cm com círculo, sóculos inferiores em madeira com caneladura h=16cm</v>
          </cell>
          <cell r="E513">
            <v>2</v>
          </cell>
          <cell r="F513" t="str">
            <v>un</v>
          </cell>
          <cell r="G513">
            <v>499.99</v>
          </cell>
          <cell r="H513">
            <v>999.97</v>
          </cell>
        </row>
        <row r="514">
          <cell r="C514" t="str">
            <v>01.007.01.03.01.09</v>
          </cell>
          <cell r="D514" t="str">
            <v>M05 - 0,82x2,10m conf. Det.H03 - com guarnição larg. 8cm canelada dos 2 lados, sóculos superiores 8x8cm com círculo, sóculos inferiores em madeira com caneladura h=16cm de 1 lado e sóculos inferiores em mármore de outro</v>
          </cell>
          <cell r="E514">
            <v>186</v>
          </cell>
          <cell r="F514" t="str">
            <v>un</v>
          </cell>
          <cell r="G514">
            <v>327.61</v>
          </cell>
          <cell r="H514">
            <v>60935</v>
          </cell>
        </row>
        <row r="515">
          <cell r="C515" t="str">
            <v>01.007.01.03.01.10</v>
          </cell>
          <cell r="D515" t="str">
            <v>M05 - 0,82x2,10m conf. Det.H03 - com guarnição larg. 8cm lisa dos 2 lados</v>
          </cell>
          <cell r="E515">
            <v>154</v>
          </cell>
          <cell r="F515" t="str">
            <v>un</v>
          </cell>
          <cell r="G515">
            <v>298.73</v>
          </cell>
          <cell r="H515">
            <v>46004.04</v>
          </cell>
        </row>
        <row r="516">
          <cell r="C516" t="str">
            <v>01.007.01.03.01.11</v>
          </cell>
          <cell r="D516" t="str">
            <v>M05 - 0,82x2,10m conf. Det.H03 - com guarnição larg. 8cm lisa de 1 lado e larg. 8cm canelada do outro lado, sóculos superiores 8x8cm com círculo, sóculos inferiores em madeira com caneladura h=16cm</v>
          </cell>
          <cell r="E516">
            <v>4</v>
          </cell>
          <cell r="F516" t="str">
            <v>un</v>
          </cell>
          <cell r="G516">
            <v>313.17</v>
          </cell>
          <cell r="H516">
            <v>1252.67</v>
          </cell>
        </row>
        <row r="517">
          <cell r="C517" t="str">
            <v>01.007.01.03.01.12</v>
          </cell>
          <cell r="D517" t="str">
            <v>M07 - 1,64x2,10m conf. Det.H04 (de correr)  - com guarnição larg. 8cm canelada dos 2 lados, sóculos superiores 8x8cm com círculo, sóculos inferiores em madeira com caneladura h=16cm</v>
          </cell>
          <cell r="E517">
            <v>163</v>
          </cell>
          <cell r="F517" t="str">
            <v>un</v>
          </cell>
          <cell r="G517">
            <v>699.44</v>
          </cell>
          <cell r="H517">
            <v>114008.31</v>
          </cell>
        </row>
        <row r="518">
          <cell r="C518" t="str">
            <v>01.007.01.03.01.13</v>
          </cell>
          <cell r="D518" t="str">
            <v>M09 - 1,44x2,10m conf. Det. H06 - com guarnição larg. 8cm canelada dos 2 lados, sóculos superiores 8x8cm com círculo, sóculos inferiores em madeira com caneladura h=16cm</v>
          </cell>
          <cell r="E518">
            <v>35</v>
          </cell>
          <cell r="F518" t="str">
            <v>un</v>
          </cell>
          <cell r="G518">
            <v>500.89</v>
          </cell>
          <cell r="H518">
            <v>17531.060000000001</v>
          </cell>
        </row>
        <row r="519">
          <cell r="C519" t="str">
            <v>01.007.01.03.01.14</v>
          </cell>
          <cell r="D519" t="str">
            <v>M08 - 1,64x2,10m conf. Det.H05 - com guarnição larg. 8cm canelada dos 2 lados, sóculos superiores 8x8cm com círculo, sóculos inferiores em madeira com caneladura h=16cm</v>
          </cell>
          <cell r="E519">
            <v>2</v>
          </cell>
          <cell r="F519" t="str">
            <v>un</v>
          </cell>
          <cell r="G519">
            <v>500.89</v>
          </cell>
          <cell r="H519">
            <v>1001.78</v>
          </cell>
        </row>
        <row r="520">
          <cell r="C520" t="str">
            <v>01.007.01.03.01.15</v>
          </cell>
          <cell r="D520" t="str">
            <v>M13 - 1,64x2,10m conf. Det.H08 - com guarnição larg. 8cm canelada dos 2 lados, sóculos superiores 8x8cm com círculo, sóculos inferiores em madeira com caneladura h=16cm</v>
          </cell>
          <cell r="E520">
            <v>24</v>
          </cell>
          <cell r="F520" t="str">
            <v>un</v>
          </cell>
          <cell r="G520">
            <v>500.89</v>
          </cell>
          <cell r="H520">
            <v>12021.3</v>
          </cell>
        </row>
        <row r="521">
          <cell r="C521" t="str">
            <v>01.007.01.03.01.16</v>
          </cell>
          <cell r="D521" t="str">
            <v>M06 - 0,82x2,10m conf. Det.H03 - com guarnição larg. 8cm canelada dos 2 lados, sóculos superiores 8x8cm com círculo, sóculos inferiores em madeira com caneladura h=16cm</v>
          </cell>
          <cell r="E521">
            <v>169</v>
          </cell>
          <cell r="F521" t="str">
            <v>un</v>
          </cell>
          <cell r="G521">
            <v>327.61</v>
          </cell>
          <cell r="H521">
            <v>55365.67</v>
          </cell>
        </row>
        <row r="522">
          <cell r="C522" t="str">
            <v>01.007.01.04</v>
          </cell>
          <cell r="D522" t="str">
            <v>Porta semi-oca tipo Sincol ref. 123, acabamento para pintura</v>
          </cell>
          <cell r="H522">
            <v>377001.33</v>
          </cell>
        </row>
        <row r="523">
          <cell r="C523" t="str">
            <v>01.007.01.04.01</v>
          </cell>
          <cell r="D523" t="str">
            <v>Porta semi-oca tipo Sincol ref. 123, acabamento para pintura</v>
          </cell>
          <cell r="H523">
            <v>377001.33</v>
          </cell>
        </row>
        <row r="524">
          <cell r="C524" t="str">
            <v>01.007.01.04.01.01</v>
          </cell>
          <cell r="D524" t="str">
            <v>M01 - 0,62x2,10m conf. Det. H01 - com guarnição larg. 5cm lisa dos 2 lados</v>
          </cell>
          <cell r="E524">
            <v>686</v>
          </cell>
          <cell r="F524" t="str">
            <v>un</v>
          </cell>
          <cell r="G524">
            <v>253.6</v>
          </cell>
          <cell r="H524">
            <v>173971.32</v>
          </cell>
        </row>
        <row r="525">
          <cell r="C525" t="str">
            <v>01.007.01.04.01.02</v>
          </cell>
          <cell r="D525" t="str">
            <v>M01 - 0,62x2,10m conf. Det. H01 - com guarnição larg. 5cm lisa  de 1 lado e  guarnição larg. 8cm canelada do outro lado, sóculos superiores 8x8cm com círculo, sóculos inferiores em madeira com caneladura h=16cm</v>
          </cell>
          <cell r="E525">
            <v>24</v>
          </cell>
          <cell r="F525" t="str">
            <v>un</v>
          </cell>
          <cell r="G525">
            <v>273.45999999999998</v>
          </cell>
          <cell r="H525">
            <v>6562.98</v>
          </cell>
        </row>
        <row r="526">
          <cell r="C526" t="str">
            <v>01.007.01.04.01.03</v>
          </cell>
          <cell r="D526" t="str">
            <v>M03 - 0,72x2,10m conf. Det.H02 - com guarnição larg. 7cm lisa dos 2 lados</v>
          </cell>
          <cell r="E526">
            <v>32</v>
          </cell>
          <cell r="F526" t="str">
            <v>un</v>
          </cell>
          <cell r="G526">
            <v>284.29000000000002</v>
          </cell>
          <cell r="H526">
            <v>9097.2000000000007</v>
          </cell>
        </row>
        <row r="527">
          <cell r="C527" t="str">
            <v>01.007.01.04.01.04</v>
          </cell>
          <cell r="D527" t="str">
            <v>M06 - 0,82x2,10m conf. Det.H03 - com guarnição larg. 5cm lisa dos 2 lados</v>
          </cell>
          <cell r="E527">
            <v>711</v>
          </cell>
          <cell r="F527" t="str">
            <v>un</v>
          </cell>
          <cell r="G527">
            <v>263.52999999999997</v>
          </cell>
          <cell r="H527">
            <v>187369.83</v>
          </cell>
        </row>
        <row r="528">
          <cell r="C528" t="str">
            <v>01.007.01.05</v>
          </cell>
          <cell r="D528" t="str">
            <v>Porta semi-oca tipo Sincol ref. 269 de 1 lado e ref. 123 do outro lado, acabamento para pintura</v>
          </cell>
          <cell r="H528">
            <v>53637.38</v>
          </cell>
        </row>
        <row r="529">
          <cell r="C529" t="str">
            <v>01.007.01.05.01</v>
          </cell>
          <cell r="D529" t="str">
            <v>Porta semi-oca tipo Sincol ref. 269 de 1 lado e ref. 123 do outro lado, acabamento para pintura</v>
          </cell>
          <cell r="H529">
            <v>53637.38</v>
          </cell>
        </row>
        <row r="530">
          <cell r="C530" t="str">
            <v>01.007.01.05.01.01</v>
          </cell>
          <cell r="D530" t="str">
            <v>M11 - 0,82x2,10m conf. Det. H08 - com guarnição larg.5 cm lisa de 1 lado e guarnição larg. 8cm canelada do outro lado, sóculos superiores 8x8cm com círculo, sóculos inferiores em madeira com caneladura h=16cm</v>
          </cell>
          <cell r="E530">
            <v>184</v>
          </cell>
          <cell r="F530" t="str">
            <v>un</v>
          </cell>
          <cell r="G530">
            <v>291.51</v>
          </cell>
          <cell r="H530">
            <v>53637.38</v>
          </cell>
        </row>
        <row r="531">
          <cell r="C531" t="str">
            <v>01.007.01.06</v>
          </cell>
          <cell r="D531" t="str">
            <v>Porta em madeira maciça, com veneziana tipo Sincol ref. 311, acabamento para pintura</v>
          </cell>
          <cell r="H531">
            <v>164803.72</v>
          </cell>
        </row>
        <row r="532">
          <cell r="C532" t="str">
            <v>01.007.01.06.01</v>
          </cell>
          <cell r="D532" t="str">
            <v>Porta em madeira maciça, com veneziana tipo Sincol ref. 311, acabamento para pintura</v>
          </cell>
          <cell r="H532">
            <v>164803.72</v>
          </cell>
        </row>
        <row r="533">
          <cell r="C533" t="str">
            <v>01.007.01.06.01.01</v>
          </cell>
          <cell r="D533" t="str">
            <v>M14- 0,72x2,10m  conf. Det.H13 - com guarnição larg. 5cm lisa dos 2 lados</v>
          </cell>
          <cell r="E533">
            <v>404</v>
          </cell>
          <cell r="F533" t="str">
            <v>un</v>
          </cell>
          <cell r="G533">
            <v>407.93</v>
          </cell>
          <cell r="H533">
            <v>164803.72</v>
          </cell>
        </row>
        <row r="534">
          <cell r="C534" t="str">
            <v>01.007.01.07</v>
          </cell>
          <cell r="D534" t="str">
            <v>Porta de madeira com enchimento maciço, esp= 35mm, borracha de vedação, trava retrátil na parte inferior da porta e moldurada dos 2 lados tipo Sincol ref. 269, acabamento para pintura</v>
          </cell>
          <cell r="H534">
            <v>439346.93</v>
          </cell>
        </row>
        <row r="535">
          <cell r="C535" t="str">
            <v>01.007.01.07.01</v>
          </cell>
          <cell r="D535" t="str">
            <v>Porta de madeira com enchimento maciço, esp= 35mm, borracha de vedação, trava retrátil na parte inferior da porta e moldurada dos 2 lados tipo Sincol ref. 269, acabamento para pintura</v>
          </cell>
          <cell r="H535">
            <v>439346.93</v>
          </cell>
        </row>
        <row r="536">
          <cell r="C536" t="str">
            <v>01.007.01.07.01.01</v>
          </cell>
          <cell r="D536" t="str">
            <v>M05 - 0,82x2,10 m conf. Det.H03 (acustica)  - com guarnição larg. 8cm canelada dos 2 lados, sóculos superiores 8x8cm com círculo, sóculos inferiores em madeira com caneladura h=16cm</v>
          </cell>
          <cell r="E536">
            <v>99</v>
          </cell>
          <cell r="F536" t="str">
            <v>un</v>
          </cell>
          <cell r="G536">
            <v>405.22</v>
          </cell>
          <cell r="H536">
            <v>40117.03</v>
          </cell>
        </row>
        <row r="537">
          <cell r="C537" t="str">
            <v>01.007.01.07.01.02</v>
          </cell>
          <cell r="D537" t="str">
            <v>M05 - 0,82x2,10 m conf. Det.H03 (acustica)  - com guarnição larg. 8cm lisa dos 2 lados canelada de 1 lado e lisa do outro lado</v>
          </cell>
          <cell r="E537">
            <v>936</v>
          </cell>
          <cell r="F537" t="str">
            <v>un</v>
          </cell>
          <cell r="G537">
            <v>405.22</v>
          </cell>
          <cell r="H537">
            <v>379288.26</v>
          </cell>
        </row>
        <row r="538">
          <cell r="C538" t="str">
            <v>01.007.01.07.01.03</v>
          </cell>
          <cell r="D538" t="str">
            <v>M05 - 0,82x2,10m conf. Det.H03 - com guarnição larg. 8cm canelada dos 2 lados, sóculos superiores 8x8cm com círculo, sóculos inferiores em madeira com caneladura h=16cm de 1 lado e sóculos inferiores em mármore de outro</v>
          </cell>
          <cell r="E538">
            <v>46</v>
          </cell>
          <cell r="F538" t="str">
            <v>un</v>
          </cell>
          <cell r="G538">
            <v>405.22</v>
          </cell>
          <cell r="H538">
            <v>18640.240000000002</v>
          </cell>
        </row>
        <row r="539">
          <cell r="C539" t="str">
            <v>01.007.01.07.01.04</v>
          </cell>
          <cell r="D539" t="str">
            <v>M09 - 1,40x2,10m conf. Det.H06 (acustica)  - com guarnição canelada larg. 7cm lisa de 1 lado e lisa guarnição larg. 8cm canelada do outro lado, sóculos superiores 8x8cm com círculo, sóculos inferiores em madeira com caneladura h=16cm</v>
          </cell>
          <cell r="E539">
            <v>2</v>
          </cell>
          <cell r="F539" t="str">
            <v>un</v>
          </cell>
          <cell r="G539">
            <v>650.70000000000005</v>
          </cell>
          <cell r="H539">
            <v>1301.4100000000001</v>
          </cell>
        </row>
        <row r="540">
          <cell r="C540" t="str">
            <v>01.007.01.08</v>
          </cell>
          <cell r="D540" t="str">
            <v>Porta de correr tipo Sincol ref. 269, com enchimento, esp= 35mm, moldura dos 2 lados, acabamento para pintura, trilho, roldanas e pino guia</v>
          </cell>
          <cell r="H540">
            <v>62312.21</v>
          </cell>
        </row>
        <row r="541">
          <cell r="C541" t="str">
            <v>01.007.01.08.01</v>
          </cell>
          <cell r="D541" t="str">
            <v>Porta de correr tipo Sincol ref. 269, com enchimento, esp= 35mm, moldura dos 2 lados, acabamento para pintura, trilho, roldanas e pino guia</v>
          </cell>
          <cell r="H541">
            <v>62312.21</v>
          </cell>
        </row>
        <row r="542">
          <cell r="C542" t="str">
            <v>01.007.01.08.01.01</v>
          </cell>
          <cell r="D542" t="str">
            <v>M07 - 1,60x2,10m conf. Det.H04 (acustica)  - com guarnição larg. 8cm canelada dos 2 lados, sóculos superiores 8x8cm com círculo, sóculos inferiores em madeira com caneladura h=16cm e mármore para a galeria</v>
          </cell>
          <cell r="E542">
            <v>82</v>
          </cell>
          <cell r="F542" t="str">
            <v>un</v>
          </cell>
          <cell r="G542">
            <v>759.91</v>
          </cell>
          <cell r="H542">
            <v>62312.21</v>
          </cell>
        </row>
        <row r="543">
          <cell r="C543" t="str">
            <v>01.007.01.09</v>
          </cell>
          <cell r="D543" t="str">
            <v>Porta em madeira embuia clara</v>
          </cell>
          <cell r="H543">
            <v>5073.76</v>
          </cell>
        </row>
        <row r="544">
          <cell r="C544" t="str">
            <v>01.007.01.09.01</v>
          </cell>
          <cell r="D544" t="str">
            <v>Porta em madeira embuia clara (reaproveitamento do Stand de Vendas)</v>
          </cell>
          <cell r="H544">
            <v>5073.76</v>
          </cell>
        </row>
        <row r="545">
          <cell r="C545" t="str">
            <v>01.007.01.09.01.01</v>
          </cell>
          <cell r="D545" t="str">
            <v>CX-2 - 1,70x3,45m - Porta pivotante em madeira embuia clara, com folheado em machetaria</v>
          </cell>
          <cell r="E545">
            <v>3</v>
          </cell>
          <cell r="F545" t="str">
            <v>un</v>
          </cell>
          <cell r="G545">
            <v>807.5</v>
          </cell>
          <cell r="H545">
            <v>2422.5</v>
          </cell>
        </row>
        <row r="546">
          <cell r="C546" t="str">
            <v>01.007.01.09.01.02</v>
          </cell>
          <cell r="D546" t="str">
            <v>CX-3 - 1,70x3,45m - Porta pivotante em madeira embuia clara, com folheado em machetaria</v>
          </cell>
          <cell r="E546">
            <v>1</v>
          </cell>
          <cell r="F546" t="str">
            <v>un</v>
          </cell>
          <cell r="G546">
            <v>807.5</v>
          </cell>
          <cell r="H546">
            <v>807.5</v>
          </cell>
        </row>
        <row r="547">
          <cell r="C547" t="str">
            <v>01.007.01.09.01.03</v>
          </cell>
          <cell r="D547" t="str">
            <v>CX-4- 0,80x2,35m - Porta em madeira embuia clara com batente larg. 15cm, guarnição 10cm</v>
          </cell>
          <cell r="E547">
            <v>2</v>
          </cell>
          <cell r="F547" t="str">
            <v>un</v>
          </cell>
          <cell r="G547">
            <v>372.78</v>
          </cell>
          <cell r="H547">
            <v>745.56</v>
          </cell>
        </row>
        <row r="548">
          <cell r="C548" t="str">
            <v>01.007.01.09.01.04</v>
          </cell>
          <cell r="D548" t="str">
            <v>CX-5- 0,70x2,35m - Porta em madeira embuia clara com batente larg. 15cm, guarnição 10cm</v>
          </cell>
          <cell r="E548">
            <v>2</v>
          </cell>
          <cell r="F548" t="str">
            <v>un</v>
          </cell>
          <cell r="G548">
            <v>353.02</v>
          </cell>
          <cell r="H548">
            <v>706.04</v>
          </cell>
        </row>
        <row r="549">
          <cell r="C549" t="str">
            <v>01.007.01.09.01.05</v>
          </cell>
          <cell r="D549" t="str">
            <v>CX-6- 0,90x2,35m - Porta em madeira embuia clara com batente larg. 15cm, guarnição 10cm</v>
          </cell>
          <cell r="E549">
            <v>1</v>
          </cell>
          <cell r="F549" t="str">
            <v>un</v>
          </cell>
          <cell r="G549">
            <v>392.16</v>
          </cell>
          <cell r="H549">
            <v>392.16</v>
          </cell>
        </row>
        <row r="550">
          <cell r="C550" t="str">
            <v>01.007.01.10</v>
          </cell>
          <cell r="D550" t="str">
            <v>Portas para box sanitários (para divisórias em granito), revestidas com laminado melaminico TS 10mm nas duas faces</v>
          </cell>
          <cell r="H550">
            <v>8180</v>
          </cell>
        </row>
        <row r="551">
          <cell r="C551" t="str">
            <v>01.007.01.10.01</v>
          </cell>
          <cell r="D551" t="str">
            <v>Portas para box sanitários (para divisórias em granito), revestidas com laminado melaminico TS 10mm nas duas faces</v>
          </cell>
          <cell r="H551">
            <v>8180</v>
          </cell>
        </row>
        <row r="552">
          <cell r="C552" t="str">
            <v>01.007.01.10.01.01</v>
          </cell>
          <cell r="D552" t="str">
            <v xml:space="preserve"> - M10 - 0,60x1,90m  - conf. Det, H07 em laminado melamínico tipo TS 10mm na cor Ovo L108, com batente em alumínio e ferragens Neocom com pintura eletrostática branca</v>
          </cell>
          <cell r="E552">
            <v>20</v>
          </cell>
          <cell r="F552" t="str">
            <v>un</v>
          </cell>
          <cell r="G552">
            <v>409</v>
          </cell>
          <cell r="H552">
            <v>8180</v>
          </cell>
        </row>
        <row r="553">
          <cell r="C553" t="str">
            <v>01.007.01.11</v>
          </cell>
          <cell r="D553" t="str">
            <v>Portas de madeira para Areas Sociais</v>
          </cell>
          <cell r="H553">
            <v>3789.6</v>
          </cell>
        </row>
        <row r="554">
          <cell r="C554" t="str">
            <v>01.007.01.11.01</v>
          </cell>
          <cell r="D554" t="str">
            <v>M16 - 0,90x2,10m - conf. Def, H17</v>
          </cell>
          <cell r="E554">
            <v>10</v>
          </cell>
          <cell r="F554" t="str">
            <v>un</v>
          </cell>
          <cell r="G554">
            <v>291.50799999999998</v>
          </cell>
          <cell r="H554">
            <v>2915.08</v>
          </cell>
        </row>
        <row r="555">
          <cell r="C555" t="str">
            <v>01.007.01.11.02</v>
          </cell>
          <cell r="D555" t="str">
            <v>M17 - 0,90x2,10m - conf. Def, H17</v>
          </cell>
          <cell r="E555">
            <v>1</v>
          </cell>
          <cell r="F555" t="str">
            <v>un</v>
          </cell>
          <cell r="G555">
            <v>291.51</v>
          </cell>
          <cell r="H555">
            <v>291.51</v>
          </cell>
        </row>
        <row r="556">
          <cell r="C556" t="str">
            <v>01.007.01.11.03</v>
          </cell>
          <cell r="D556" t="str">
            <v>M18 - 0,90x2,10m - conf. Def, H17</v>
          </cell>
          <cell r="E556">
            <v>2</v>
          </cell>
          <cell r="F556" t="str">
            <v>un</v>
          </cell>
          <cell r="G556">
            <v>291.51</v>
          </cell>
          <cell r="H556">
            <v>583.02</v>
          </cell>
        </row>
        <row r="557">
          <cell r="C557" t="str">
            <v>01.007.02</v>
          </cell>
          <cell r="D557" t="str">
            <v>Esquadrias de ferro</v>
          </cell>
          <cell r="H557">
            <v>670429.92000000004</v>
          </cell>
        </row>
        <row r="558">
          <cell r="C558" t="str">
            <v>01.007.02.01</v>
          </cell>
          <cell r="D558" t="str">
            <v>Esquadrias de ferro</v>
          </cell>
          <cell r="H558">
            <v>670429.92000000004</v>
          </cell>
        </row>
        <row r="559">
          <cell r="C559" t="str">
            <v>01.007.02.01.01</v>
          </cell>
          <cell r="D559" t="str">
            <v>Esquadrias de ferro</v>
          </cell>
          <cell r="H559">
            <v>670429.92000000004</v>
          </cell>
        </row>
        <row r="560">
          <cell r="C560" t="str">
            <v>01.007.02.01.01.01</v>
          </cell>
          <cell r="D560" t="str">
            <v xml:space="preserve">F2 - Porta veneziana 0,80 x 2,10 m </v>
          </cell>
          <cell r="E560">
            <v>239</v>
          </cell>
          <cell r="F560" t="str">
            <v>un</v>
          </cell>
          <cell r="G560">
            <v>580.91071129707109</v>
          </cell>
          <cell r="H560">
            <v>138837.66</v>
          </cell>
        </row>
        <row r="561">
          <cell r="C561" t="str">
            <v>01.007.02.01.01.02</v>
          </cell>
          <cell r="D561" t="str">
            <v xml:space="preserve">F1 - Porta em chapa de aço 0,80x2,10m </v>
          </cell>
          <cell r="E561">
            <v>28</v>
          </cell>
          <cell r="F561" t="str">
            <v>un</v>
          </cell>
          <cell r="G561">
            <v>425.3907142857143</v>
          </cell>
          <cell r="H561">
            <v>11910.94</v>
          </cell>
        </row>
        <row r="562">
          <cell r="C562" t="str">
            <v>01.007.02.01.01.04</v>
          </cell>
          <cell r="D562" t="str">
            <v>F4 - Porta em chapa de aço  2 folhas de abrir - 1,60 x 2,10 m</v>
          </cell>
          <cell r="E562">
            <v>11</v>
          </cell>
          <cell r="F562" t="str">
            <v>un</v>
          </cell>
          <cell r="G562">
            <v>1365.0136363636364</v>
          </cell>
          <cell r="H562">
            <v>15015.15</v>
          </cell>
        </row>
        <row r="563">
          <cell r="C563" t="str">
            <v>01.007.02.01.01.05</v>
          </cell>
          <cell r="D563" t="str">
            <v>F5 - Porta em chapa de aço  2 folhas de abrir - 1,20 x 2,10 m</v>
          </cell>
          <cell r="E563">
            <v>1</v>
          </cell>
          <cell r="F563" t="str">
            <v>un</v>
          </cell>
          <cell r="G563">
            <v>1075.9100000000001</v>
          </cell>
          <cell r="H563">
            <v>1075.9100000000001</v>
          </cell>
        </row>
        <row r="564">
          <cell r="C564" t="str">
            <v>01.007.02.01.01.06</v>
          </cell>
          <cell r="D564" t="str">
            <v>Alçapão em chapa galvanizada 0,40x0,40m</v>
          </cell>
          <cell r="E564">
            <v>432</v>
          </cell>
          <cell r="F564" t="str">
            <v>un</v>
          </cell>
          <cell r="G564">
            <v>110.15949074074075</v>
          </cell>
          <cell r="H564">
            <v>47588.9</v>
          </cell>
        </row>
        <row r="565">
          <cell r="C565" t="str">
            <v>01.007.02.01.01.07</v>
          </cell>
          <cell r="D565" t="str">
            <v>Alçapão em chapa galvanizada 0,80x0,80m (Salão de Festas)</v>
          </cell>
          <cell r="E565">
            <v>2</v>
          </cell>
          <cell r="F565" t="str">
            <v>un</v>
          </cell>
          <cell r="G565">
            <v>164.48500000000001</v>
          </cell>
          <cell r="H565">
            <v>328.97</v>
          </cell>
        </row>
        <row r="566">
          <cell r="C566" t="str">
            <v>01.007.02.01.01.08</v>
          </cell>
          <cell r="D566" t="str">
            <v xml:space="preserve"> F7 - Corrimão contínuo tubular de aço pintado, diâmetro 2" </v>
          </cell>
          <cell r="E566">
            <v>3199.33</v>
          </cell>
          <cell r="F566" t="str">
            <v>m</v>
          </cell>
          <cell r="G566">
            <v>45.128998884141367</v>
          </cell>
          <cell r="H566">
            <v>144382.56</v>
          </cell>
        </row>
        <row r="567">
          <cell r="C567" t="str">
            <v>01.007.02.01.01.09</v>
          </cell>
          <cell r="D567" t="str">
            <v>Corrimão contínuo tubular de aço pintado, diâmetro 2 " - fixação em piso (junto a parte central das escadas de emergência)</v>
          </cell>
          <cell r="E567">
            <v>1308.5899999999999</v>
          </cell>
          <cell r="F567" t="str">
            <v>m</v>
          </cell>
          <cell r="G567">
            <v>77.528996859214885</v>
          </cell>
          <cell r="H567">
            <v>101453.67</v>
          </cell>
        </row>
        <row r="568">
          <cell r="C568" t="str">
            <v>01.007.02.01.01.10</v>
          </cell>
          <cell r="D568" t="str">
            <v>F6 - Grelha para águas pluviais com requadro de cantoneira em aço galvanizado, larg. 30cm - Rampas</v>
          </cell>
          <cell r="E568">
            <v>56.9</v>
          </cell>
          <cell r="F568" t="str">
            <v>m</v>
          </cell>
          <cell r="G568">
            <v>240.30087873462216</v>
          </cell>
          <cell r="H568">
            <v>13673.12</v>
          </cell>
        </row>
        <row r="569">
          <cell r="C569" t="str">
            <v>01.007.02.01.01.11</v>
          </cell>
          <cell r="D569" t="str">
            <v>Grelha para águas pluviais com requadro de cantoneira em aço galvanizado, larg. 15cm</v>
          </cell>
          <cell r="E569">
            <v>5.6</v>
          </cell>
          <cell r="F569" t="str">
            <v>m</v>
          </cell>
          <cell r="G569">
            <v>122.175</v>
          </cell>
          <cell r="H569">
            <v>684.18</v>
          </cell>
        </row>
        <row r="570">
          <cell r="C570" t="str">
            <v>01.007.02.01.01.12</v>
          </cell>
          <cell r="D570" t="str">
            <v>Grelha para borda de piscina com requadro de cantoneira em aço inox, larg. 15cm</v>
          </cell>
          <cell r="E570">
            <v>57.2</v>
          </cell>
          <cell r="F570" t="str">
            <v>m</v>
          </cell>
          <cell r="G570">
            <v>560.67587412587409</v>
          </cell>
          <cell r="H570">
            <v>32070.66</v>
          </cell>
        </row>
        <row r="571">
          <cell r="C571" t="str">
            <v>01.007.02.01.01.13</v>
          </cell>
          <cell r="D571" t="str">
            <v>Portão de ferro galvanizado 1folha de abrir tipo basculante, mesmo modelo do gradil , medindo 3,05x3,10m</v>
          </cell>
          <cell r="E571">
            <v>18</v>
          </cell>
          <cell r="F571" t="str">
            <v>un</v>
          </cell>
          <cell r="G571">
            <v>4335.1172222222222</v>
          </cell>
          <cell r="H571">
            <v>78032.11</v>
          </cell>
        </row>
        <row r="572">
          <cell r="C572" t="str">
            <v>01.007.02.01.01.14</v>
          </cell>
          <cell r="D572" t="str">
            <v>Automatização de portão de ferro galvanizado tipo basculante medindo 3,05x3,10m</v>
          </cell>
          <cell r="E572">
            <v>18</v>
          </cell>
          <cell r="F572" t="str">
            <v>un</v>
          </cell>
          <cell r="G572">
            <v>690</v>
          </cell>
          <cell r="H572">
            <v>12420</v>
          </cell>
        </row>
        <row r="573">
          <cell r="C573" t="str">
            <v>01.007.02.01.01.17</v>
          </cell>
          <cell r="D573" t="str">
            <v>F9 - Escada marinheiro 0,74x4,70m</v>
          </cell>
          <cell r="E573">
            <v>9</v>
          </cell>
          <cell r="F573" t="str">
            <v>un</v>
          </cell>
          <cell r="G573">
            <v>1179.4122222222222</v>
          </cell>
          <cell r="H573">
            <v>10614.71</v>
          </cell>
        </row>
        <row r="574">
          <cell r="C574" t="str">
            <v>01.007.02.01.01.18</v>
          </cell>
          <cell r="D574" t="str">
            <v>F10 - Portinhola para reservatórios 0,90x0,60m</v>
          </cell>
          <cell r="E574">
            <v>18</v>
          </cell>
          <cell r="F574" t="str">
            <v>un</v>
          </cell>
          <cell r="G574">
            <v>280.19777777777779</v>
          </cell>
          <cell r="H574">
            <v>5043.5600000000004</v>
          </cell>
        </row>
        <row r="575">
          <cell r="C575" t="str">
            <v>01.007.02.01.01.19</v>
          </cell>
          <cell r="D575" t="str">
            <v>F11 - Grelha para tomada de ar no pavimento térreo, 0,50x2,50m (det. Q11)</v>
          </cell>
          <cell r="E575">
            <v>9</v>
          </cell>
          <cell r="F575" t="str">
            <v>un</v>
          </cell>
          <cell r="G575">
            <v>619.79777777777781</v>
          </cell>
          <cell r="H575">
            <v>5578.18</v>
          </cell>
        </row>
        <row r="576">
          <cell r="C576" t="str">
            <v>01.007.02.01.01.20</v>
          </cell>
          <cell r="D576" t="str">
            <v>F12 - Tampão de acesso a cobertura 0,91x0,91m</v>
          </cell>
          <cell r="E576">
            <v>18</v>
          </cell>
          <cell r="F576" t="str">
            <v>un</v>
          </cell>
          <cell r="G576">
            <v>230.94611111111109</v>
          </cell>
          <cell r="H576">
            <v>4157.03</v>
          </cell>
        </row>
        <row r="577">
          <cell r="C577" t="str">
            <v>01.007.02.01.01.22</v>
          </cell>
          <cell r="D577" t="str">
            <v>F14 - Escada marinheiro 0,70x1,60m</v>
          </cell>
          <cell r="E577">
            <v>26</v>
          </cell>
          <cell r="F577" t="str">
            <v>un</v>
          </cell>
          <cell r="G577">
            <v>367.23500000000001</v>
          </cell>
          <cell r="H577">
            <v>9548.11</v>
          </cell>
        </row>
        <row r="578">
          <cell r="C578" t="str">
            <v>01.007.02.01.01.23</v>
          </cell>
          <cell r="D578" t="str">
            <v>Portinhola veneziana de ferro para medidores de gás, 3,50x2,10m</v>
          </cell>
          <cell r="E578">
            <v>9</v>
          </cell>
          <cell r="F578" t="str">
            <v>un</v>
          </cell>
          <cell r="G578">
            <v>1802.0211111111112</v>
          </cell>
          <cell r="H578">
            <v>16218.19</v>
          </cell>
        </row>
        <row r="579">
          <cell r="C579" t="str">
            <v>01.007.02.01.01.24</v>
          </cell>
          <cell r="D579" t="str">
            <v>Portinhola veneziana de ferro para medidores de gás, 1,00x2,10m</v>
          </cell>
          <cell r="E579">
            <v>9</v>
          </cell>
          <cell r="F579" t="str">
            <v>un</v>
          </cell>
          <cell r="G579">
            <v>754.43555555555554</v>
          </cell>
          <cell r="H579">
            <v>6789.92</v>
          </cell>
        </row>
        <row r="580">
          <cell r="C580" t="str">
            <v>01.007.02.01.01.25</v>
          </cell>
          <cell r="D580" t="str">
            <v>Grelha piso tomada ar no mezanino 0,60x4,63m</v>
          </cell>
          <cell r="E580">
            <v>2</v>
          </cell>
          <cell r="F580" t="str">
            <v>un</v>
          </cell>
          <cell r="G580">
            <v>1332.2449999999999</v>
          </cell>
          <cell r="H580">
            <v>2664.49</v>
          </cell>
        </row>
        <row r="581">
          <cell r="C581" t="str">
            <v>01.007.02.01.01.26</v>
          </cell>
          <cell r="D581" t="str">
            <v>Grelha piso tomada ar no mezanino 0,57x4,35m</v>
          </cell>
          <cell r="E581">
            <v>2</v>
          </cell>
          <cell r="F581" t="str">
            <v>un</v>
          </cell>
          <cell r="G581">
            <v>1257.405</v>
          </cell>
          <cell r="H581">
            <v>2514.81</v>
          </cell>
        </row>
        <row r="582">
          <cell r="C582" t="str">
            <v>01.007.02.01.01.27</v>
          </cell>
          <cell r="D582" t="str">
            <v>Grelha piso tomada ar no mezanino 0,83x4,68m</v>
          </cell>
          <cell r="E582">
            <v>4</v>
          </cell>
          <cell r="F582" t="str">
            <v>un</v>
          </cell>
          <cell r="G582">
            <v>1722.6975</v>
          </cell>
          <cell r="H582">
            <v>6890.79</v>
          </cell>
        </row>
        <row r="583">
          <cell r="C583" t="str">
            <v>01.007.02.01.01.28</v>
          </cell>
          <cell r="D583" t="str">
            <v>Grelha piso tomada ar no mezanino 0,57x2,20m</v>
          </cell>
          <cell r="E583">
            <v>4</v>
          </cell>
          <cell r="F583" t="str">
            <v>un</v>
          </cell>
          <cell r="G583">
            <v>734.07</v>
          </cell>
          <cell r="H583">
            <v>2936.28</v>
          </cell>
        </row>
        <row r="584">
          <cell r="C584" t="str">
            <v>01.007.02.01.01.29</v>
          </cell>
          <cell r="D584" t="str">
            <v>Porta em tela metálica - Alimentador /Telefonia/ Lógica - 1,80x2,10m</v>
          </cell>
          <cell r="E584">
            <v>4</v>
          </cell>
          <cell r="F584" t="str">
            <v>un</v>
          </cell>
          <cell r="G584">
            <v>1365.16</v>
          </cell>
        </row>
        <row r="585">
          <cell r="C585" t="str">
            <v>01.007.02.01.01.30</v>
          </cell>
          <cell r="D585" t="str">
            <v>Porta em tela metálica - Alimentador /Telefonia/ Lógica - 0,40x2,10m</v>
          </cell>
          <cell r="E585">
            <v>7</v>
          </cell>
          <cell r="F585" t="str">
            <v>un</v>
          </cell>
          <cell r="G585">
            <v>308.45</v>
          </cell>
        </row>
        <row r="586">
          <cell r="C586" t="str">
            <v>01.007.03</v>
          </cell>
          <cell r="D586" t="str">
            <v>Porta corta fogo</v>
          </cell>
          <cell r="H586">
            <v>161848.34</v>
          </cell>
        </row>
        <row r="587">
          <cell r="C587" t="str">
            <v>01.007.03.01</v>
          </cell>
          <cell r="D587" t="str">
            <v>Porta corta fogo</v>
          </cell>
          <cell r="H587">
            <v>161848.34</v>
          </cell>
        </row>
        <row r="588">
          <cell r="C588" t="str">
            <v>01.007.03.01.01</v>
          </cell>
          <cell r="D588" t="str">
            <v>Porta corta fogo</v>
          </cell>
          <cell r="H588">
            <v>161848.34</v>
          </cell>
        </row>
        <row r="589">
          <cell r="C589" t="str">
            <v>01.007.03.01.01.01</v>
          </cell>
          <cell r="D589" t="str">
            <v>PCF1 - Porta Corta Fogo P90 - (0,80x2,10 m), para receber pintura, guarnecida com mola junto às dobradiças e fechadura com ferragem tipo alavanca</v>
          </cell>
          <cell r="E589">
            <v>292</v>
          </cell>
          <cell r="F589" t="str">
            <v>un</v>
          </cell>
          <cell r="G589">
            <v>344.21568493150681</v>
          </cell>
          <cell r="H589">
            <v>100510.98</v>
          </cell>
        </row>
        <row r="590">
          <cell r="C590" t="str">
            <v>01.007.03.01.01.02</v>
          </cell>
          <cell r="D590" t="str">
            <v>PCF1 - Porta Corta Fogo P90 - (0,80x2,10 m), para receber pintura, guarnecida com mola junto às dobradiças e barra anti-pânico (pavimento térreo)</v>
          </cell>
          <cell r="E590">
            <v>27</v>
          </cell>
          <cell r="F590" t="str">
            <v>un</v>
          </cell>
          <cell r="G590">
            <v>1331.2155555555555</v>
          </cell>
          <cell r="H590">
            <v>35942.82</v>
          </cell>
        </row>
        <row r="591">
          <cell r="C591" t="str">
            <v>01.007.03.01.01.03</v>
          </cell>
          <cell r="D591" t="str">
            <v>PCF2 - Porta Corta Fogo P90 - (1,60x2,10 m), para receber pintura, guarnecida com mola junto às dobradiças e fechadura com ferragem tipo alavanca</v>
          </cell>
          <cell r="E591">
            <v>32</v>
          </cell>
          <cell r="F591" t="str">
            <v>un</v>
          </cell>
          <cell r="G591">
            <v>634.86343750000003</v>
          </cell>
          <cell r="H591">
            <v>20315.63</v>
          </cell>
        </row>
        <row r="592">
          <cell r="C592" t="str">
            <v>01.007.03.01.01.04</v>
          </cell>
          <cell r="D592" t="str">
            <v>PCF3 - Porta Corta Fogo P90 - (1,20x2,10 m), para receber pintura, guarnecida com mola junto às dobradiças e fechadura com ferragem tipo alavanca</v>
          </cell>
          <cell r="E592">
            <v>8</v>
          </cell>
          <cell r="F592" t="str">
            <v>un</v>
          </cell>
          <cell r="G592">
            <v>634.86374999999998</v>
          </cell>
          <cell r="H592">
            <v>5078.91</v>
          </cell>
        </row>
        <row r="593">
          <cell r="C593" t="str">
            <v>01.007.04</v>
          </cell>
          <cell r="D593" t="str">
            <v>Esquadria de alumínio</v>
          </cell>
          <cell r="H593">
            <v>4967292.7</v>
          </cell>
        </row>
        <row r="594">
          <cell r="C594" t="str">
            <v>01.007.04.01</v>
          </cell>
          <cell r="D594" t="str">
            <v>Esquadrias de alumínio anodizado bronze médio para o Pavimento Térreo das Torres</v>
          </cell>
          <cell r="H594">
            <v>775148.06</v>
          </cell>
        </row>
        <row r="595">
          <cell r="C595" t="str">
            <v>01.007.04.01.01</v>
          </cell>
          <cell r="D595" t="str">
            <v>Esquadrias de alumínio anodizado bronze médio para o Pavimento Térreo das Torres</v>
          </cell>
          <cell r="H595">
            <v>775148.06</v>
          </cell>
        </row>
        <row r="596">
          <cell r="C596" t="str">
            <v>01.007.04.01.01.01</v>
          </cell>
          <cell r="D596" t="str">
            <v>AL4 - 13,00x5,69 m - para Blocos A, B,C e F</v>
          </cell>
          <cell r="E596">
            <v>4</v>
          </cell>
          <cell r="F596" t="str">
            <v>un</v>
          </cell>
          <cell r="G596">
            <v>29839.987499999999</v>
          </cell>
          <cell r="H596">
            <v>119359.95</v>
          </cell>
        </row>
        <row r="597">
          <cell r="C597" t="str">
            <v>01.007.04.01.01.02</v>
          </cell>
          <cell r="D597" t="str">
            <v>AL5 - 3,16x5,69 m - para Bloco I</v>
          </cell>
          <cell r="E597">
            <v>5</v>
          </cell>
          <cell r="F597" t="str">
            <v>un</v>
          </cell>
          <cell r="G597">
            <v>8747.9880000000012</v>
          </cell>
          <cell r="H597">
            <v>43739.94</v>
          </cell>
        </row>
        <row r="598">
          <cell r="C598" t="str">
            <v>01.007.04.01.01.03</v>
          </cell>
          <cell r="D598" t="str">
            <v>AL5 - 3,97x5,69 m - para Blocos D, G</v>
          </cell>
          <cell r="E598">
            <v>2</v>
          </cell>
          <cell r="F598" t="str">
            <v>un</v>
          </cell>
          <cell r="G598">
            <v>7867.81</v>
          </cell>
          <cell r="H598">
            <v>15735.62</v>
          </cell>
        </row>
        <row r="599">
          <cell r="C599" t="str">
            <v>01.007.04.01.01.04</v>
          </cell>
          <cell r="D599" t="str">
            <v>AL5 - 2,92x5,69 m - para Blocos A, B,C e F</v>
          </cell>
          <cell r="E599">
            <v>4</v>
          </cell>
          <cell r="F599" t="str">
            <v>un</v>
          </cell>
          <cell r="G599">
            <v>5845.8774999999996</v>
          </cell>
          <cell r="H599">
            <v>23383.51</v>
          </cell>
        </row>
        <row r="600">
          <cell r="C600" t="str">
            <v>01.007.04.01.01.05</v>
          </cell>
          <cell r="D600" t="str">
            <v>AL5 - 3,02x5,69 m - para Blocos E, H</v>
          </cell>
          <cell r="E600">
            <v>2</v>
          </cell>
          <cell r="F600" t="str">
            <v>un</v>
          </cell>
          <cell r="G600">
            <v>8663.5049999999992</v>
          </cell>
          <cell r="H600">
            <v>17327.009999999998</v>
          </cell>
        </row>
        <row r="601">
          <cell r="C601" t="str">
            <v>01.007.04.01.01.06</v>
          </cell>
          <cell r="D601" t="str">
            <v>AL6 - 3,97x5,69m - para Blocos D, G</v>
          </cell>
          <cell r="E601">
            <v>2</v>
          </cell>
          <cell r="F601" t="str">
            <v>un</v>
          </cell>
          <cell r="G601">
            <v>9279.27</v>
          </cell>
          <cell r="H601">
            <v>18558.54</v>
          </cell>
        </row>
        <row r="602">
          <cell r="C602" t="str">
            <v>01.007.04.01.01.07</v>
          </cell>
          <cell r="D602" t="str">
            <v>AL6 - 4,48x5,69m - para Blocos A, B,C e F</v>
          </cell>
          <cell r="E602">
            <v>4</v>
          </cell>
          <cell r="F602" t="str">
            <v>un</v>
          </cell>
          <cell r="G602">
            <v>9587.8349999999991</v>
          </cell>
          <cell r="H602">
            <v>38351.339999999997</v>
          </cell>
        </row>
        <row r="603">
          <cell r="C603" t="str">
            <v>01.007.04.01.01.08</v>
          </cell>
          <cell r="D603" t="str">
            <v>AL7 - 0,98x2,58m - para Blocos A, B,C, E, F, H, I</v>
          </cell>
          <cell r="E603">
            <v>7</v>
          </cell>
          <cell r="F603" t="str">
            <v>un</v>
          </cell>
          <cell r="G603">
            <v>1744.0485714285714</v>
          </cell>
          <cell r="H603">
            <v>12208.34</v>
          </cell>
        </row>
        <row r="604">
          <cell r="C604" t="str">
            <v>01.007.04.01.01.09</v>
          </cell>
          <cell r="D604" t="str">
            <v>AL7 - 1,20x2,58m  - para Blocos D, G</v>
          </cell>
          <cell r="E604">
            <v>2</v>
          </cell>
          <cell r="F604" t="str">
            <v>un</v>
          </cell>
          <cell r="G604">
            <v>1850.84</v>
          </cell>
          <cell r="H604">
            <v>3701.68</v>
          </cell>
        </row>
        <row r="605">
          <cell r="C605" t="str">
            <v>01.007.04.01.01.10</v>
          </cell>
          <cell r="D605" t="str">
            <v>AL8 - 1,60x5,69m - para todos os Blocos</v>
          </cell>
          <cell r="E605">
            <v>60</v>
          </cell>
          <cell r="F605" t="str">
            <v>un</v>
          </cell>
          <cell r="G605">
            <v>3680.1801666666665</v>
          </cell>
          <cell r="H605">
            <v>220810.81</v>
          </cell>
        </row>
        <row r="606">
          <cell r="C606" t="str">
            <v>01.007.04.01.01.11</v>
          </cell>
          <cell r="D606" t="str">
            <v>AL9 - 1,60 x 2,10m - para todos os Blocos</v>
          </cell>
          <cell r="E606">
            <v>9</v>
          </cell>
          <cell r="F606" t="str">
            <v>un</v>
          </cell>
          <cell r="G606">
            <v>6226.862222222222</v>
          </cell>
          <cell r="H606">
            <v>56041.760000000002</v>
          </cell>
        </row>
        <row r="607">
          <cell r="C607" t="str">
            <v>01.007.04.01.01.12</v>
          </cell>
          <cell r="D607" t="str">
            <v>AL10 - 1,29x2,86m - para Blocos D, G,  I</v>
          </cell>
          <cell r="E607">
            <v>3</v>
          </cell>
          <cell r="F607" t="str">
            <v>un</v>
          </cell>
          <cell r="G607">
            <v>2021.5966666666666</v>
          </cell>
          <cell r="H607">
            <v>6064.79</v>
          </cell>
        </row>
        <row r="608">
          <cell r="C608" t="str">
            <v>01.007.04.01.01.13</v>
          </cell>
          <cell r="D608" t="str">
            <v>AL10 - 1,21x2,86m - para Blocos A, B,C e F</v>
          </cell>
          <cell r="E608">
            <v>4</v>
          </cell>
          <cell r="F608" t="str">
            <v>un</v>
          </cell>
          <cell r="G608">
            <v>1986.2525000000001</v>
          </cell>
          <cell r="H608">
            <v>7945.01</v>
          </cell>
        </row>
        <row r="609">
          <cell r="C609" t="str">
            <v>01.007.04.01.01.14</v>
          </cell>
          <cell r="D609" t="str">
            <v>AL10 - 1,245x2,86m - para Blocos E e H</v>
          </cell>
          <cell r="E609">
            <v>2</v>
          </cell>
          <cell r="F609" t="str">
            <v>un</v>
          </cell>
          <cell r="G609">
            <v>2001.7149999999999</v>
          </cell>
          <cell r="H609">
            <v>4003.43</v>
          </cell>
        </row>
        <row r="610">
          <cell r="C610" t="str">
            <v>01.007.04.01.01.15</v>
          </cell>
          <cell r="D610" t="str">
            <v>AL11 - 14,89x5,69m - para Bloco D</v>
          </cell>
          <cell r="E610">
            <v>1</v>
          </cell>
          <cell r="F610" t="str">
            <v>un</v>
          </cell>
          <cell r="G610">
            <v>32504.87</v>
          </cell>
          <cell r="H610">
            <v>32504.87</v>
          </cell>
        </row>
        <row r="611">
          <cell r="C611" t="str">
            <v>01.007.04.01.01.16</v>
          </cell>
          <cell r="D611" t="str">
            <v>AL12 - 14,90x5,69m - para Bloco G</v>
          </cell>
          <cell r="E611">
            <v>1</v>
          </cell>
          <cell r="F611" t="str">
            <v>un</v>
          </cell>
          <cell r="G611">
            <v>32511.439999999999</v>
          </cell>
          <cell r="H611">
            <v>32511.439999999999</v>
          </cell>
        </row>
        <row r="612">
          <cell r="C612" t="str">
            <v>01.007.04.01.01.17</v>
          </cell>
          <cell r="D612" t="str">
            <v>AL13 - 2,83x5,69m - para Blocos E, H</v>
          </cell>
          <cell r="E612">
            <v>2</v>
          </cell>
          <cell r="F612" t="str">
            <v>un</v>
          </cell>
          <cell r="G612">
            <v>8547.1200000000008</v>
          </cell>
          <cell r="H612">
            <v>17094.240000000002</v>
          </cell>
        </row>
        <row r="613">
          <cell r="C613" t="str">
            <v>01.007.04.01.01.18</v>
          </cell>
          <cell r="D613" t="str">
            <v>AL14 - 1,91x5,69m - para Blocos E, H</v>
          </cell>
          <cell r="E613">
            <v>2</v>
          </cell>
          <cell r="F613" t="str">
            <v>un</v>
          </cell>
          <cell r="G613">
            <v>5253.55</v>
          </cell>
          <cell r="H613">
            <v>10507.1</v>
          </cell>
        </row>
        <row r="614">
          <cell r="C614" t="str">
            <v>01.007.04.01.01.19</v>
          </cell>
          <cell r="D614" t="str">
            <v>AL15 - 3,31x5,69m - para Blocos E, H</v>
          </cell>
          <cell r="E614">
            <v>2</v>
          </cell>
          <cell r="F614" t="str">
            <v>un</v>
          </cell>
          <cell r="G614">
            <v>7512.69</v>
          </cell>
          <cell r="H614">
            <v>15025.38</v>
          </cell>
        </row>
        <row r="615">
          <cell r="C615" t="str">
            <v>01.007.04.01.01.20</v>
          </cell>
          <cell r="D615" t="str">
            <v>AL16 - 6,24x5,69m - para Blocos E, H</v>
          </cell>
          <cell r="E615">
            <v>2</v>
          </cell>
          <cell r="F615" t="str">
            <v>un</v>
          </cell>
          <cell r="G615">
            <v>13449.96</v>
          </cell>
          <cell r="H615">
            <v>26899.919999999998</v>
          </cell>
        </row>
        <row r="616">
          <cell r="C616" t="str">
            <v>01.007.04.01.01.21</v>
          </cell>
          <cell r="D616" t="str">
            <v>AL17 - 0,69x5,69m - para Blocos E, H</v>
          </cell>
          <cell r="E616">
            <v>2</v>
          </cell>
          <cell r="F616" t="str">
            <v>un</v>
          </cell>
          <cell r="G616">
            <v>3123.4749999999999</v>
          </cell>
          <cell r="H616">
            <v>6246.95</v>
          </cell>
        </row>
        <row r="617">
          <cell r="C617" t="str">
            <v>01.007.04.01.01.22</v>
          </cell>
          <cell r="D617" t="str">
            <v>AL18 - 3,155x5,69m - para Bloco I</v>
          </cell>
          <cell r="E617">
            <v>1</v>
          </cell>
          <cell r="F617" t="str">
            <v>un</v>
          </cell>
          <cell r="G617">
            <v>10161.370000000001</v>
          </cell>
          <cell r="H617">
            <v>10161.370000000001</v>
          </cell>
        </row>
        <row r="618">
          <cell r="C618" t="str">
            <v>01.007.04.01.01.23</v>
          </cell>
          <cell r="D618" t="str">
            <v>AL19  - 14,47x5,69m - para Bloco I</v>
          </cell>
          <cell r="E618">
            <v>1</v>
          </cell>
          <cell r="F618" t="str">
            <v>un</v>
          </cell>
          <cell r="G618">
            <v>33643.360000000001</v>
          </cell>
          <cell r="H618">
            <v>33643.360000000001</v>
          </cell>
        </row>
        <row r="619">
          <cell r="C619" t="str">
            <v>01.007.04.01.01.24</v>
          </cell>
          <cell r="D619" t="str">
            <v>AL20 - 1,05x5,69m - para Bloco I</v>
          </cell>
          <cell r="E619">
            <v>1</v>
          </cell>
          <cell r="F619" t="str">
            <v>un</v>
          </cell>
          <cell r="G619">
            <v>3321.69</v>
          </cell>
          <cell r="H619">
            <v>3321.69</v>
          </cell>
        </row>
        <row r="620">
          <cell r="C620" t="str">
            <v>01.007.04.02</v>
          </cell>
          <cell r="D620" t="str">
            <v>Esquadrias de alumínio anodizado bronze médio para o Pavimento Térreo -Mezanino de todos os Blocos,  com venezianas e vidro colado em estrutura  de aço e aluminio</v>
          </cell>
          <cell r="H620">
            <v>28444.05</v>
          </cell>
        </row>
        <row r="621">
          <cell r="C621" t="str">
            <v>01.007.04.02.01</v>
          </cell>
          <cell r="D621" t="str">
            <v>Esquadrias de alumínio anodizado bronze médio para o Pavimento Térreo -Mezanino de todos os Blocos,  com venezianas e vidro colado em estrutura  de aço e aluminio</v>
          </cell>
          <cell r="H621">
            <v>28444.05</v>
          </cell>
        </row>
        <row r="622">
          <cell r="C622" t="str">
            <v>01.007.04.02.01.01</v>
          </cell>
          <cell r="D622" t="str">
            <v>AL50 - 1,523x5,63m</v>
          </cell>
          <cell r="E622">
            <v>23</v>
          </cell>
          <cell r="F622" t="str">
            <v>un</v>
          </cell>
          <cell r="G622">
            <v>1236.6978260869564</v>
          </cell>
          <cell r="H622">
            <v>28444.05</v>
          </cell>
        </row>
        <row r="623">
          <cell r="C623" t="str">
            <v>01.007.04.03</v>
          </cell>
          <cell r="D623" t="str">
            <v>Esquadrias de alumínio com pintura eletrostática branca para Pavimentos Tipos,Duplex e Ático das Torres</v>
          </cell>
          <cell r="H623">
            <v>3664526.66</v>
          </cell>
        </row>
        <row r="624">
          <cell r="C624" t="str">
            <v>01.007.04.03.01</v>
          </cell>
          <cell r="D624" t="str">
            <v>Esquadrias de alumínio com pintura eletrostática branca para Pavimentos Tipos,Duplex e Ático das Torres</v>
          </cell>
          <cell r="H624">
            <v>3664526.66</v>
          </cell>
        </row>
        <row r="625">
          <cell r="C625" t="str">
            <v>01.007.04.03.01.01</v>
          </cell>
          <cell r="D625" t="str">
            <v>AL22 - 2,50x1,35m</v>
          </cell>
          <cell r="E625">
            <v>49</v>
          </cell>
          <cell r="F625" t="str">
            <v>un</v>
          </cell>
          <cell r="G625">
            <v>1805.7808163265306</v>
          </cell>
          <cell r="H625">
            <v>88483.26</v>
          </cell>
        </row>
        <row r="626">
          <cell r="C626" t="str">
            <v>01.007.04.03.01.02</v>
          </cell>
          <cell r="D626" t="str">
            <v xml:space="preserve">AL22 - 2,50x1,35m -  para vidro esp.8mm </v>
          </cell>
          <cell r="E626">
            <v>53</v>
          </cell>
          <cell r="F626" t="str">
            <v>un</v>
          </cell>
          <cell r="G626">
            <v>1805.7809433962263</v>
          </cell>
          <cell r="H626">
            <v>95706.39</v>
          </cell>
        </row>
        <row r="627">
          <cell r="C627" t="str">
            <v>01.007.04.03.01.03</v>
          </cell>
          <cell r="D627" t="str">
            <v>AL23 - 2,50x1,35m</v>
          </cell>
          <cell r="E627">
            <v>27</v>
          </cell>
          <cell r="F627" t="str">
            <v>un</v>
          </cell>
          <cell r="G627">
            <v>859.28851851851857</v>
          </cell>
          <cell r="H627">
            <v>23200.79</v>
          </cell>
        </row>
        <row r="628">
          <cell r="C628" t="str">
            <v>01.007.04.03.01.04</v>
          </cell>
          <cell r="D628" t="str">
            <v xml:space="preserve">AL23 - 2,50x1,35m -  para vidro esp.8mm </v>
          </cell>
          <cell r="E628">
            <v>77</v>
          </cell>
          <cell r="F628" t="str">
            <v>un</v>
          </cell>
          <cell r="G628">
            <v>859.28857142857146</v>
          </cell>
          <cell r="H628">
            <v>66165.22</v>
          </cell>
        </row>
        <row r="629">
          <cell r="C629" t="str">
            <v>01.007.04.03.01.05</v>
          </cell>
          <cell r="D629" t="str">
            <v>AL24 - 1,60x1,35m</v>
          </cell>
          <cell r="E629">
            <v>429</v>
          </cell>
          <cell r="F629" t="str">
            <v>un</v>
          </cell>
          <cell r="G629">
            <v>700.31424242424237</v>
          </cell>
          <cell r="H629">
            <v>300434.81</v>
          </cell>
        </row>
        <row r="630">
          <cell r="C630" t="str">
            <v>01.007.04.03.01.06</v>
          </cell>
          <cell r="D630" t="str">
            <v>AL25 - 0,80x1,35m</v>
          </cell>
          <cell r="E630">
            <v>150</v>
          </cell>
          <cell r="F630" t="str">
            <v>un</v>
          </cell>
          <cell r="G630">
            <v>389.64446666666663</v>
          </cell>
          <cell r="H630">
            <v>58446.67</v>
          </cell>
        </row>
        <row r="631">
          <cell r="C631" t="str">
            <v>01.007.04.03.01.07</v>
          </cell>
          <cell r="D631" t="str">
            <v xml:space="preserve">AL25- 0,80x1,35m - para vidro esp.8mm </v>
          </cell>
          <cell r="E631">
            <v>2</v>
          </cell>
          <cell r="F631" t="str">
            <v>un</v>
          </cell>
          <cell r="G631">
            <v>389.64499999999998</v>
          </cell>
          <cell r="H631">
            <v>779.29</v>
          </cell>
        </row>
        <row r="632">
          <cell r="C632" t="str">
            <v>01.007.04.03.01.08</v>
          </cell>
          <cell r="D632" t="str">
            <v>AL26  - 1,60x1,35m</v>
          </cell>
          <cell r="E632">
            <v>372</v>
          </cell>
          <cell r="F632" t="str">
            <v>un</v>
          </cell>
          <cell r="G632">
            <v>700.3142473118279</v>
          </cell>
          <cell r="H632">
            <v>260516.9</v>
          </cell>
        </row>
        <row r="633">
          <cell r="C633" t="str">
            <v>01.007.04.03.01.09</v>
          </cell>
          <cell r="D633" t="str">
            <v xml:space="preserve">AL26  - 1,60x1,35m -para vidro esp.6 e 8mm </v>
          </cell>
          <cell r="E633">
            <v>142</v>
          </cell>
          <cell r="F633" t="str">
            <v>un</v>
          </cell>
          <cell r="G633">
            <v>700.31422535211266</v>
          </cell>
          <cell r="H633">
            <v>99444.62</v>
          </cell>
        </row>
        <row r="634">
          <cell r="C634" t="str">
            <v>01.007.04.03.01.10</v>
          </cell>
          <cell r="D634" t="str">
            <v xml:space="preserve">AL27 - 0,80x1,35m - para vidro esp.8mm </v>
          </cell>
          <cell r="E634">
            <v>261</v>
          </cell>
          <cell r="F634" t="str">
            <v>un</v>
          </cell>
          <cell r="G634">
            <v>839.62095785440613</v>
          </cell>
          <cell r="H634">
            <v>219141.07</v>
          </cell>
        </row>
        <row r="635">
          <cell r="C635" t="str">
            <v>01.007.04.03.01.11</v>
          </cell>
          <cell r="D635" t="str">
            <v>AL29- 1,60x1,35m</v>
          </cell>
          <cell r="E635">
            <v>727</v>
          </cell>
          <cell r="F635" t="str">
            <v>un</v>
          </cell>
          <cell r="G635">
            <v>1282.8362861072901</v>
          </cell>
          <cell r="H635">
            <v>932621.98</v>
          </cell>
        </row>
        <row r="636">
          <cell r="C636" t="str">
            <v>01.007.04.03.01.12</v>
          </cell>
          <cell r="D636" t="str">
            <v xml:space="preserve">AL29 - 1,60x1,35m - para vidro esp.8mm </v>
          </cell>
          <cell r="E636">
            <v>101</v>
          </cell>
          <cell r="F636" t="str">
            <v>un</v>
          </cell>
          <cell r="G636">
            <v>1282.8363366336634</v>
          </cell>
          <cell r="H636">
            <v>129566.47</v>
          </cell>
        </row>
        <row r="637">
          <cell r="C637" t="str">
            <v>01.007.04.03.01.13</v>
          </cell>
          <cell r="D637" t="str">
            <v xml:space="preserve">AL30 - 5,41x2,45m- para vidro esp.6mm </v>
          </cell>
          <cell r="E637">
            <v>23</v>
          </cell>
          <cell r="F637" t="str">
            <v>un</v>
          </cell>
          <cell r="G637">
            <v>2826.0717391304347</v>
          </cell>
          <cell r="H637">
            <v>64999.65</v>
          </cell>
        </row>
        <row r="638">
          <cell r="C638" t="str">
            <v>01.007.04.03.01.14</v>
          </cell>
          <cell r="D638" t="str">
            <v xml:space="preserve">AL30  - 5,41x2,45m -  para vidro esp.8mm </v>
          </cell>
          <cell r="E638">
            <v>69</v>
          </cell>
          <cell r="F638" t="str">
            <v>un</v>
          </cell>
          <cell r="G638">
            <v>2826.0717391304352</v>
          </cell>
          <cell r="H638">
            <v>194998.95</v>
          </cell>
        </row>
        <row r="639">
          <cell r="C639" t="str">
            <v>01.007.04.03.01.15</v>
          </cell>
          <cell r="D639" t="str">
            <v>AL31 - 0,80x1,35m</v>
          </cell>
          <cell r="E639">
            <v>442</v>
          </cell>
          <cell r="F639" t="str">
            <v>un</v>
          </cell>
          <cell r="G639">
            <v>389.64447963800905</v>
          </cell>
          <cell r="H639">
            <v>172222.86</v>
          </cell>
        </row>
        <row r="640">
          <cell r="C640" t="str">
            <v>01.007.04.03.01.16</v>
          </cell>
          <cell r="D640" t="str">
            <v xml:space="preserve">AL33 - 7,26x2,45m -para vidro esp.6mm </v>
          </cell>
          <cell r="E640">
            <v>27</v>
          </cell>
          <cell r="F640" t="str">
            <v>un</v>
          </cell>
          <cell r="G640">
            <v>2480.2288888888888</v>
          </cell>
          <cell r="H640">
            <v>66966.179999999993</v>
          </cell>
        </row>
        <row r="641">
          <cell r="C641" t="str">
            <v>01.007.04.03.01.17</v>
          </cell>
          <cell r="D641" t="str">
            <v xml:space="preserve">AL33 - 7,26x2,45m - para vidro esp.8mm </v>
          </cell>
          <cell r="E641">
            <v>23</v>
          </cell>
          <cell r="F641" t="str">
            <v>un</v>
          </cell>
          <cell r="G641">
            <v>2480.2291304347823</v>
          </cell>
          <cell r="H641">
            <v>57045.27</v>
          </cell>
        </row>
        <row r="642">
          <cell r="C642" t="str">
            <v>01.007.04.03.01.18</v>
          </cell>
          <cell r="D642" t="str">
            <v xml:space="preserve">AL34 - 3,00x2,45m -para vidro esp.6mm </v>
          </cell>
          <cell r="E642">
            <v>43</v>
          </cell>
          <cell r="F642" t="str">
            <v>un</v>
          </cell>
          <cell r="G642">
            <v>2288.7653488372093</v>
          </cell>
          <cell r="H642">
            <v>98416.91</v>
          </cell>
        </row>
        <row r="643">
          <cell r="C643" t="str">
            <v>01.007.04.03.01.19</v>
          </cell>
          <cell r="D643" t="str">
            <v xml:space="preserve">AL34  - 3,00x2,45m -para vidro esp.8mm </v>
          </cell>
          <cell r="E643">
            <v>27</v>
          </cell>
          <cell r="F643" t="str">
            <v>un</v>
          </cell>
          <cell r="G643">
            <v>2288.7651851851851</v>
          </cell>
          <cell r="H643">
            <v>61796.66</v>
          </cell>
        </row>
        <row r="644">
          <cell r="C644" t="str">
            <v>01.007.04.03.01.20</v>
          </cell>
          <cell r="D644" t="str">
            <v>AL35 - 2,70x2,45m</v>
          </cell>
          <cell r="E644">
            <v>92</v>
          </cell>
          <cell r="F644" t="str">
            <v>un</v>
          </cell>
          <cell r="G644">
            <v>2222.4107608695654</v>
          </cell>
          <cell r="H644">
            <v>204461.79</v>
          </cell>
        </row>
        <row r="645">
          <cell r="C645" t="str">
            <v>01.007.04.03.01.21</v>
          </cell>
          <cell r="D645" t="str">
            <v>AL36 - 1,30x2,45m</v>
          </cell>
          <cell r="E645">
            <v>46</v>
          </cell>
          <cell r="F645" t="str">
            <v>un</v>
          </cell>
          <cell r="G645">
            <v>948.0895652173914</v>
          </cell>
          <cell r="H645">
            <v>43612.12</v>
          </cell>
        </row>
        <row r="646">
          <cell r="C646" t="str">
            <v>01.007.04.03.01.22</v>
          </cell>
          <cell r="D646" t="str">
            <v xml:space="preserve">AL37 - 1,60x1,35m -para vidro esp.6mm </v>
          </cell>
          <cell r="E646">
            <v>160</v>
          </cell>
          <cell r="F646" t="str">
            <v>un</v>
          </cell>
          <cell r="G646">
            <v>677.07612499999993</v>
          </cell>
          <cell r="H646">
            <v>108332.18</v>
          </cell>
        </row>
        <row r="647">
          <cell r="C647" t="str">
            <v>01.007.04.03.01.23</v>
          </cell>
          <cell r="D647" t="str">
            <v xml:space="preserve">AL37 - 1,60x1,35m - para vidro esp.8mm </v>
          </cell>
          <cell r="E647">
            <v>28</v>
          </cell>
          <cell r="F647" t="str">
            <v>un</v>
          </cell>
          <cell r="G647">
            <v>677.07607142857148</v>
          </cell>
          <cell r="H647">
            <v>18958.13</v>
          </cell>
        </row>
        <row r="648">
          <cell r="C648" t="str">
            <v>01.007.04.03.01.24</v>
          </cell>
          <cell r="D648" t="str">
            <v>AL38 - 1,05x2,46m</v>
          </cell>
          <cell r="E648">
            <v>23</v>
          </cell>
          <cell r="F648" t="str">
            <v>un</v>
          </cell>
          <cell r="G648">
            <v>693.28913043478258</v>
          </cell>
          <cell r="H648">
            <v>15945.65</v>
          </cell>
        </row>
        <row r="649">
          <cell r="C649" t="str">
            <v>01.007.04.03.01.25</v>
          </cell>
          <cell r="D649" t="str">
            <v xml:space="preserve">AL39 - 3,73x2,45m -para vidro esp.6mm </v>
          </cell>
          <cell r="E649">
            <v>23</v>
          </cell>
          <cell r="F649" t="str">
            <v>un</v>
          </cell>
          <cell r="G649">
            <v>2450.1960869565219</v>
          </cell>
          <cell r="H649">
            <v>56354.51</v>
          </cell>
        </row>
        <row r="650">
          <cell r="C650" t="str">
            <v>01.007.04.03.01.26</v>
          </cell>
          <cell r="D650" t="str">
            <v xml:space="preserve">AL40 - 2,88x2,45m -para vidro esp.6mm </v>
          </cell>
          <cell r="E650">
            <v>40</v>
          </cell>
          <cell r="F650" t="str">
            <v>un</v>
          </cell>
          <cell r="G650">
            <v>2260.1</v>
          </cell>
          <cell r="H650">
            <v>90404</v>
          </cell>
        </row>
        <row r="651">
          <cell r="C651" t="str">
            <v>01.007.04.03.01.27</v>
          </cell>
          <cell r="D651" t="str">
            <v xml:space="preserve">AL41 - 3,00x1,35m -para vidro esp.6mm </v>
          </cell>
          <cell r="E651">
            <v>4</v>
          </cell>
          <cell r="F651" t="str">
            <v>un</v>
          </cell>
          <cell r="G651">
            <v>1212.55</v>
          </cell>
          <cell r="H651">
            <v>4850.2</v>
          </cell>
        </row>
        <row r="652">
          <cell r="C652" t="str">
            <v>01.007.04.03.01.28</v>
          </cell>
          <cell r="D652" t="str">
            <v xml:space="preserve">AL42 - 0,80x0,91m -para vidro esp.6mm </v>
          </cell>
          <cell r="E652">
            <v>4</v>
          </cell>
          <cell r="F652" t="str">
            <v>un</v>
          </cell>
          <cell r="G652">
            <v>319.3075</v>
          </cell>
          <cell r="H652">
            <v>1277.23</v>
          </cell>
        </row>
        <row r="653">
          <cell r="C653" t="str">
            <v>01.007.04.03.01.29</v>
          </cell>
          <cell r="D653" t="str">
            <v xml:space="preserve">AL43 - 1,60x2,45m -para vidro esp.6mm </v>
          </cell>
          <cell r="E653">
            <v>13</v>
          </cell>
          <cell r="F653" t="str">
            <v>un</v>
          </cell>
          <cell r="G653">
            <v>1248.5123076923078</v>
          </cell>
          <cell r="H653">
            <v>16230.66</v>
          </cell>
        </row>
        <row r="654">
          <cell r="C654" t="str">
            <v>01.007.04.03.01.30</v>
          </cell>
          <cell r="D654" t="str">
            <v xml:space="preserve">AL43  - 1,60x2,45m - para vidro esp.8mm </v>
          </cell>
          <cell r="E654">
            <v>3</v>
          </cell>
          <cell r="F654" t="str">
            <v>un</v>
          </cell>
          <cell r="G654">
            <v>1248.5133333333333</v>
          </cell>
          <cell r="H654">
            <v>3745.54</v>
          </cell>
        </row>
        <row r="655">
          <cell r="C655" t="str">
            <v>01.007.04.03.01.31</v>
          </cell>
          <cell r="D655" t="str">
            <v xml:space="preserve">AL44 - 7,55x1,35m -para vidro esp.6mm </v>
          </cell>
          <cell r="E655">
            <v>1</v>
          </cell>
          <cell r="F655" t="str">
            <v>un</v>
          </cell>
          <cell r="G655">
            <v>1370.27</v>
          </cell>
          <cell r="H655">
            <v>1370.27</v>
          </cell>
        </row>
        <row r="656">
          <cell r="C656" t="str">
            <v>01.007.04.03.01.32</v>
          </cell>
          <cell r="D656" t="str">
            <v xml:space="preserve">AL44  - 7,55x1,35m - para vidro esp.8mm </v>
          </cell>
          <cell r="E656">
            <v>1</v>
          </cell>
          <cell r="F656" t="str">
            <v>un</v>
          </cell>
          <cell r="G656">
            <v>1370.27</v>
          </cell>
          <cell r="H656">
            <v>1370.27</v>
          </cell>
        </row>
        <row r="657">
          <cell r="C657" t="str">
            <v>01.007.04.03.01.33</v>
          </cell>
          <cell r="D657" t="str">
            <v>AL45-0,72x1,35m</v>
          </cell>
          <cell r="E657">
            <v>2</v>
          </cell>
          <cell r="F657" t="str">
            <v>un</v>
          </cell>
          <cell r="G657">
            <v>366.92</v>
          </cell>
          <cell r="H657">
            <v>733.84</v>
          </cell>
        </row>
        <row r="658">
          <cell r="C658" t="str">
            <v>01.007.04.03.01.33a</v>
          </cell>
          <cell r="D658" t="str">
            <v>AL46 - 1,60x0,91m</v>
          </cell>
          <cell r="E658">
            <v>6</v>
          </cell>
          <cell r="F658" t="str">
            <v>un</v>
          </cell>
          <cell r="G658">
            <v>579.89499999999998</v>
          </cell>
          <cell r="H658">
            <v>3479.37</v>
          </cell>
        </row>
        <row r="659">
          <cell r="C659" t="str">
            <v>01.007.04.03.01.34</v>
          </cell>
          <cell r="D659" t="str">
            <v>AL47 - 1,60x0,91m</v>
          </cell>
          <cell r="E659">
            <v>2</v>
          </cell>
          <cell r="F659" t="str">
            <v>un</v>
          </cell>
          <cell r="G659">
            <v>528.04499999999996</v>
          </cell>
          <cell r="H659">
            <v>1056.0899999999999</v>
          </cell>
        </row>
        <row r="660">
          <cell r="C660" t="str">
            <v>01.007.04.03.01.35</v>
          </cell>
          <cell r="D660" t="str">
            <v>AL48 - 1,60 x 1,00 m</v>
          </cell>
          <cell r="E660">
            <v>38</v>
          </cell>
          <cell r="F660" t="str">
            <v>un</v>
          </cell>
          <cell r="G660">
            <v>1218.6739473684211</v>
          </cell>
          <cell r="H660">
            <v>46309.61</v>
          </cell>
        </row>
        <row r="661">
          <cell r="C661" t="str">
            <v>01.007.04.03.01.36</v>
          </cell>
          <cell r="D661" t="str">
            <v>AL49 - 0,80x1,35m</v>
          </cell>
          <cell r="E661">
            <v>92</v>
          </cell>
          <cell r="F661" t="str">
            <v>un</v>
          </cell>
          <cell r="G661">
            <v>435.34108695652174</v>
          </cell>
          <cell r="H661">
            <v>40051.379999999997</v>
          </cell>
        </row>
        <row r="662">
          <cell r="C662" t="str">
            <v>01.007.04.03.01.37</v>
          </cell>
          <cell r="D662" t="str">
            <v>AL52 - 0,80x0,10m</v>
          </cell>
          <cell r="E662">
            <v>92</v>
          </cell>
          <cell r="F662" t="str">
            <v>un</v>
          </cell>
          <cell r="G662">
            <v>163.36804347826089</v>
          </cell>
          <cell r="H662">
            <v>15029.86</v>
          </cell>
        </row>
        <row r="663">
          <cell r="C663" t="str">
            <v>01.007.04.04</v>
          </cell>
          <cell r="D663" t="str">
            <v>Esquadrias de alumínio com pintura eletrostática branca para terraços</v>
          </cell>
          <cell r="H663">
            <v>229718.47</v>
          </cell>
        </row>
        <row r="664">
          <cell r="C664" t="str">
            <v>01.007.04.04.01</v>
          </cell>
          <cell r="D664" t="str">
            <v>Esquadrias de alumínio com pintura eletrostática branca para terraços</v>
          </cell>
          <cell r="H664">
            <v>229718.47</v>
          </cell>
        </row>
        <row r="665">
          <cell r="C665" t="str">
            <v>01.007.04.04.01.01</v>
          </cell>
          <cell r="D665" t="str">
            <v>AL-GC - Guarda corpo em perfil tubular de alumínio pintura cor branca (ml)</v>
          </cell>
          <cell r="E665">
            <v>3426.38</v>
          </cell>
          <cell r="F665" t="str">
            <v>m</v>
          </cell>
          <cell r="G665">
            <v>67.044072753168066</v>
          </cell>
          <cell r="H665">
            <v>229718.47</v>
          </cell>
        </row>
        <row r="666">
          <cell r="C666" t="str">
            <v>01.007.04.05</v>
          </cell>
          <cell r="D666" t="str">
            <v xml:space="preserve">Esquadrias de alumínio com pintura eletrostática branca para Hall dos Elevadores e áreas de Serviços dos Subsolos  </v>
          </cell>
          <cell r="H666">
            <v>72597.56</v>
          </cell>
        </row>
        <row r="667">
          <cell r="C667" t="str">
            <v>01.007.04.05.01</v>
          </cell>
          <cell r="D667" t="str">
            <v xml:space="preserve">Esquadrias de alumínio com pintura eletrostática branca para Hall dos Elevadores e áreas de Serviços dos Subsolos  </v>
          </cell>
          <cell r="H667">
            <v>72597.56</v>
          </cell>
        </row>
        <row r="668">
          <cell r="C668" t="str">
            <v>01.007.04.05.01.01</v>
          </cell>
          <cell r="D668" t="str">
            <v>AL1 - 1,20x1,00m - subsolos</v>
          </cell>
          <cell r="E668">
            <v>21</v>
          </cell>
          <cell r="F668" t="str">
            <v>un</v>
          </cell>
          <cell r="G668">
            <v>507.59</v>
          </cell>
          <cell r="H668">
            <v>10659.47</v>
          </cell>
        </row>
        <row r="669">
          <cell r="C669" t="str">
            <v>01.007.04.05.01.02</v>
          </cell>
          <cell r="D669" t="str">
            <v>AL2 - 0,60x1,00m</v>
          </cell>
          <cell r="E669">
            <v>19</v>
          </cell>
          <cell r="F669" t="str">
            <v>un</v>
          </cell>
          <cell r="G669">
            <v>304.13</v>
          </cell>
          <cell r="H669">
            <v>5778.55</v>
          </cell>
        </row>
        <row r="670">
          <cell r="C670" t="str">
            <v>01.007.04.05.01.03</v>
          </cell>
          <cell r="D670" t="str">
            <v>AL3 - 1,20x1,30m</v>
          </cell>
          <cell r="E670">
            <v>18</v>
          </cell>
          <cell r="F670" t="str">
            <v>un</v>
          </cell>
          <cell r="G670">
            <v>595.21</v>
          </cell>
          <cell r="H670">
            <v>10713.86</v>
          </cell>
        </row>
        <row r="671">
          <cell r="C671" t="str">
            <v>01.007.04.05.01.04</v>
          </cell>
          <cell r="D671" t="str">
            <v>V04 - (1,50 + 4,15 + 1,50) x 2,50 m, com 1 porta de abrir (Edif. A, B e C)</v>
          </cell>
          <cell r="E671">
            <v>8</v>
          </cell>
          <cell r="F671" t="str">
            <v>un</v>
          </cell>
          <cell r="G671">
            <v>2553.5700000000002</v>
          </cell>
          <cell r="H671">
            <v>20428.599999999999</v>
          </cell>
        </row>
        <row r="672">
          <cell r="C672" t="str">
            <v>01.007.04.05.01.05</v>
          </cell>
          <cell r="D672" t="str">
            <v>V04 - (1,50 + 4,15 + 1,50) x 2,50 m, com 1 porta dupla de (Edif. D e G)</v>
          </cell>
          <cell r="E672">
            <v>4</v>
          </cell>
          <cell r="F672" t="str">
            <v>un</v>
          </cell>
          <cell r="G672">
            <v>2553.5700000000002</v>
          </cell>
          <cell r="H672">
            <v>10214.299999999999</v>
          </cell>
        </row>
        <row r="673">
          <cell r="C673" t="str">
            <v>01.007.04.05.01.06</v>
          </cell>
          <cell r="D673" t="str">
            <v>V04 - (1,50 + 4,15 + 1,50) x 2,50 m, com 1 porta dupla de (Edif. E e H)</v>
          </cell>
          <cell r="E673">
            <v>4</v>
          </cell>
          <cell r="F673" t="str">
            <v>un</v>
          </cell>
          <cell r="G673">
            <v>2553.5700000000002</v>
          </cell>
          <cell r="H673">
            <v>10214.299999999999</v>
          </cell>
        </row>
        <row r="674">
          <cell r="C674" t="str">
            <v>01.007.04.05.01.07</v>
          </cell>
          <cell r="D674" t="str">
            <v>V04 - (1,50 + 3,725 + 1,50) x 2,50 m, com 1 porta dupla de (Edif. I)</v>
          </cell>
          <cell r="E674">
            <v>2</v>
          </cell>
          <cell r="F674" t="str">
            <v>un</v>
          </cell>
          <cell r="G674">
            <v>2294.25</v>
          </cell>
          <cell r="H674">
            <v>4588.5</v>
          </cell>
        </row>
        <row r="675">
          <cell r="C675" t="str">
            <v>01.007.04.06</v>
          </cell>
          <cell r="D675" t="str">
            <v>Para Subsolos / Administração / Clube / Portarias</v>
          </cell>
          <cell r="H675">
            <v>172444.37</v>
          </cell>
        </row>
        <row r="676">
          <cell r="C676" t="str">
            <v>01.007.04.06.01</v>
          </cell>
          <cell r="D676" t="str">
            <v>Para Subsolos / Administração / Clube / Portarias</v>
          </cell>
          <cell r="H676">
            <v>172444.37</v>
          </cell>
        </row>
        <row r="677">
          <cell r="C677" t="str">
            <v>01.007.04.06.01.01</v>
          </cell>
          <cell r="D677" t="str">
            <v>V-01 - Acesso Quadra Clube e sala de ginastica 2,00x2,10m - porta dupla de abrir com vidro</v>
          </cell>
          <cell r="E677">
            <v>3</v>
          </cell>
          <cell r="F677" t="str">
            <v>un</v>
          </cell>
          <cell r="G677">
            <v>1394.85</v>
          </cell>
          <cell r="H677">
            <v>4184.5600000000004</v>
          </cell>
        </row>
        <row r="678">
          <cell r="C678" t="str">
            <v>01.007.04.06.01.02</v>
          </cell>
          <cell r="D678" t="str">
            <v>V-02 - Circulação piscina - 0,90x2,10m - Porta simples de vidro de abrir</v>
          </cell>
          <cell r="E678">
            <v>2</v>
          </cell>
          <cell r="F678" t="str">
            <v>un</v>
          </cell>
          <cell r="G678">
            <v>1098.44</v>
          </cell>
          <cell r="H678">
            <v>2196.88</v>
          </cell>
        </row>
        <row r="679">
          <cell r="C679" t="str">
            <v>01.007.04.06.01.03</v>
          </cell>
          <cell r="D679" t="str">
            <v>V-05 - Acesso da piscina 1,450x2,10m - porta dupla de abrir com vidro</v>
          </cell>
          <cell r="E679">
            <v>1</v>
          </cell>
          <cell r="F679" t="str">
            <v>un</v>
          </cell>
          <cell r="G679">
            <v>1769.71</v>
          </cell>
          <cell r="H679">
            <v>1769.71</v>
          </cell>
        </row>
        <row r="680">
          <cell r="C680" t="str">
            <v>01.007.04.06.01.04</v>
          </cell>
          <cell r="D680" t="str">
            <v>AL AC17 - Hall Administração 0,60x1,20m - maximar</v>
          </cell>
          <cell r="E680">
            <v>1</v>
          </cell>
          <cell r="F680" t="str">
            <v>un</v>
          </cell>
          <cell r="G680">
            <v>343.65</v>
          </cell>
          <cell r="H680">
            <v>343.65</v>
          </cell>
        </row>
        <row r="681">
          <cell r="C681" t="str">
            <v>01.007.04.06.01.05</v>
          </cell>
          <cell r="D681" t="str">
            <v>AL AC18 - Dormitório Zelador 1,40x1,20m - correr com persianas embutidas</v>
          </cell>
          <cell r="E681">
            <v>3</v>
          </cell>
          <cell r="F681" t="str">
            <v>un</v>
          </cell>
          <cell r="G681">
            <v>704.48</v>
          </cell>
          <cell r="H681">
            <v>2113.4299999999998</v>
          </cell>
        </row>
        <row r="682">
          <cell r="C682" t="str">
            <v>01.007.04.06.01.06</v>
          </cell>
          <cell r="D682" t="str">
            <v>AL AC19 - Estar Zelador, Escritório Administração 1,40x1,20m - maximar. (para vidro laminado 6mm)</v>
          </cell>
          <cell r="E682">
            <v>4</v>
          </cell>
          <cell r="F682" t="str">
            <v>un</v>
          </cell>
          <cell r="G682">
            <v>590.34</v>
          </cell>
          <cell r="H682">
            <v>2361.37</v>
          </cell>
        </row>
        <row r="683">
          <cell r="C683" t="str">
            <v>01.007.04.06.01.07</v>
          </cell>
          <cell r="D683" t="str">
            <v>AL AC20 - Copa Escritório Administração 0,70x1,20m - maximar</v>
          </cell>
          <cell r="E683">
            <v>2</v>
          </cell>
          <cell r="F683" t="str">
            <v>un</v>
          </cell>
          <cell r="G683">
            <v>357.04</v>
          </cell>
          <cell r="H683">
            <v>714.08</v>
          </cell>
        </row>
        <row r="684">
          <cell r="C684" t="str">
            <v>01.007.04.06.01.08</v>
          </cell>
          <cell r="D684" t="str">
            <v>AL AC21 - Sanitário Zelador, Sanitário Administração 0,60x1,20m - maximar</v>
          </cell>
          <cell r="E684">
            <v>1</v>
          </cell>
          <cell r="F684" t="str">
            <v>un</v>
          </cell>
          <cell r="G684">
            <v>343.65</v>
          </cell>
          <cell r="H684">
            <v>343.65</v>
          </cell>
        </row>
        <row r="685">
          <cell r="C685" t="str">
            <v>01.007.04.06.01.09</v>
          </cell>
          <cell r="D685" t="str">
            <v>AL AC22 - Cozinha, Área de Serviço Zelador 1,40x1,20m - maximar</v>
          </cell>
          <cell r="E685">
            <v>1</v>
          </cell>
          <cell r="F685" t="str">
            <v>un</v>
          </cell>
          <cell r="G685">
            <v>842.91</v>
          </cell>
          <cell r="H685">
            <v>842.91</v>
          </cell>
        </row>
        <row r="686">
          <cell r="C686" t="str">
            <v>01.007.04.06.01.10</v>
          </cell>
          <cell r="D686" t="str">
            <v>AL AC23 - Circulação Lixo 1,50x2,10m - porta veneziana 2 fls.</v>
          </cell>
          <cell r="E686">
            <v>2</v>
          </cell>
          <cell r="F686" t="str">
            <v>un</v>
          </cell>
          <cell r="G686">
            <v>1351.76</v>
          </cell>
          <cell r="H686">
            <v>2703.52</v>
          </cell>
        </row>
        <row r="687">
          <cell r="C687" t="str">
            <v>01.007.04.06.01.11</v>
          </cell>
          <cell r="D687" t="str">
            <v>PV1 - Sala de ginástica Clube 3,10x2,80m</v>
          </cell>
          <cell r="E687">
            <v>1</v>
          </cell>
          <cell r="F687" t="str">
            <v>un</v>
          </cell>
          <cell r="G687">
            <v>1257.3</v>
          </cell>
          <cell r="H687">
            <v>1257.3</v>
          </cell>
        </row>
        <row r="688">
          <cell r="C688" t="str">
            <v>01.007.04.06.01.12</v>
          </cell>
          <cell r="D688" t="str">
            <v>PV2 - Circulação Ginástica Clube 3,875x2,80m</v>
          </cell>
          <cell r="E688">
            <v>2</v>
          </cell>
          <cell r="F688" t="str">
            <v>un</v>
          </cell>
          <cell r="G688">
            <v>1634.23</v>
          </cell>
          <cell r="H688">
            <v>3268.45</v>
          </cell>
        </row>
        <row r="689">
          <cell r="C689" t="str">
            <v>01.007.04.06.01.13</v>
          </cell>
          <cell r="D689" t="str">
            <v>PV3 - Circulação Ginástica Clube 3,769x2,80m</v>
          </cell>
          <cell r="E689">
            <v>1</v>
          </cell>
          <cell r="F689" t="str">
            <v>un</v>
          </cell>
          <cell r="G689">
            <v>1614.7</v>
          </cell>
          <cell r="H689">
            <v>1614.7</v>
          </cell>
        </row>
        <row r="690">
          <cell r="C690" t="str">
            <v>01.007.04.06.01.14</v>
          </cell>
          <cell r="D690" t="str">
            <v>PV4 - Circulação Ginástica Clube 3,35x2,80m</v>
          </cell>
          <cell r="E690">
            <v>1</v>
          </cell>
          <cell r="F690" t="str">
            <v>un</v>
          </cell>
          <cell r="G690">
            <v>1596.72</v>
          </cell>
          <cell r="H690">
            <v>1596.72</v>
          </cell>
        </row>
        <row r="691">
          <cell r="C691" t="str">
            <v>01.007.04.06.01.15</v>
          </cell>
          <cell r="D691" t="str">
            <v>PV5 - Circulação Piscina Clube 17,55x2,80m</v>
          </cell>
          <cell r="E691">
            <v>1</v>
          </cell>
          <cell r="F691" t="str">
            <v>un</v>
          </cell>
          <cell r="G691">
            <v>34837.879999999997</v>
          </cell>
          <cell r="H691">
            <v>34837.879999999997</v>
          </cell>
        </row>
        <row r="692">
          <cell r="C692" t="str">
            <v>01.007.04.06.01.16</v>
          </cell>
          <cell r="D692" t="str">
            <v>PV6 - Circulação Ginastica clube 1,80x2,80m</v>
          </cell>
          <cell r="E692">
            <v>1</v>
          </cell>
          <cell r="F692" t="str">
            <v>un</v>
          </cell>
          <cell r="G692">
            <v>19850.62</v>
          </cell>
          <cell r="H692">
            <v>19850.62</v>
          </cell>
        </row>
        <row r="693">
          <cell r="C693" t="str">
            <v>01.007.04.06.01.17</v>
          </cell>
          <cell r="D693" t="str">
            <v>Caixilho tipo fixo, 2,20x2,70m - p/vidro 8mm - Clube</v>
          </cell>
          <cell r="E693">
            <v>6</v>
          </cell>
          <cell r="F693" t="str">
            <v>un</v>
          </cell>
          <cell r="G693">
            <v>2366.48</v>
          </cell>
          <cell r="H693">
            <v>14198.87</v>
          </cell>
        </row>
        <row r="694">
          <cell r="C694" t="str">
            <v>01.007.04.06.01.18</v>
          </cell>
          <cell r="D694" t="str">
            <v>CX-1 Caixilho tipo fixo, 3,80x3,90m, dividido em 3 módulos fixos - p/vidro 8mm (reaproveitamento do Stand de Vendas)</v>
          </cell>
          <cell r="E694">
            <v>10</v>
          </cell>
          <cell r="F694" t="str">
            <v>un</v>
          </cell>
          <cell r="G694">
            <v>5439.41</v>
          </cell>
          <cell r="H694">
            <v>54394.14</v>
          </cell>
        </row>
        <row r="695">
          <cell r="C695" t="str">
            <v>01.007.04.06.01.19</v>
          </cell>
          <cell r="D695" t="str">
            <v>CX-7 Caixilho tipo maximar, 0,50x2,20m (reaproveitamento do Stand de Vendas)</v>
          </cell>
          <cell r="E695">
            <v>2</v>
          </cell>
          <cell r="F695" t="str">
            <v>un</v>
          </cell>
          <cell r="G695">
            <v>175.29</v>
          </cell>
          <cell r="H695">
            <v>350.58</v>
          </cell>
        </row>
        <row r="696">
          <cell r="C696" t="str">
            <v>01.007.04.06.01.20</v>
          </cell>
          <cell r="D696" t="str">
            <v>Esquadria de alumínio com pintura eletrostática branca para cobertura zenital sobre piscina</v>
          </cell>
          <cell r="E696">
            <v>1</v>
          </cell>
          <cell r="F696" t="str">
            <v>un</v>
          </cell>
          <cell r="G696">
            <v>15160.41</v>
          </cell>
          <cell r="H696">
            <v>15160.41</v>
          </cell>
        </row>
        <row r="697">
          <cell r="C697" t="str">
            <v>01.007.04.06.01.21</v>
          </cell>
          <cell r="D697" t="str">
            <v>Veneziana de alumínio anodizado com pintura eletrostática branca para ventilação lateral da cobertura zenital, med. 1,61x0,30m - na cúpula da piscina</v>
          </cell>
          <cell r="E697">
            <v>1</v>
          </cell>
          <cell r="F697" t="str">
            <v>un</v>
          </cell>
          <cell r="G697">
            <v>7164.48</v>
          </cell>
          <cell r="H697">
            <v>7164.48</v>
          </cell>
        </row>
        <row r="698">
          <cell r="C698" t="str">
            <v>01.007.04.06.01.22</v>
          </cell>
          <cell r="D698" t="str">
            <v>Caixilho de aluminio anodizado duplo com mecanismo de abertura para manutenção das luminarias, medindo 1,60x0,30m - na cúpula da piscina</v>
          </cell>
          <cell r="E698">
            <v>6</v>
          </cell>
          <cell r="F698" t="str">
            <v>un</v>
          </cell>
          <cell r="G698">
            <v>196.07</v>
          </cell>
          <cell r="H698">
            <v>1176.43</v>
          </cell>
        </row>
        <row r="699">
          <cell r="C699" t="str">
            <v>01.007.04.08</v>
          </cell>
          <cell r="D699" t="str">
            <v>Testes e ensaios para Esquadrias de Alumínio</v>
          </cell>
          <cell r="H699">
            <v>24413.53</v>
          </cell>
        </row>
        <row r="700">
          <cell r="C700" t="str">
            <v>01.007.04.08.01</v>
          </cell>
          <cell r="D700" t="str">
            <v>Testes e ensaios para Esquadrias de Alumínio</v>
          </cell>
          <cell r="H700">
            <v>24413.53</v>
          </cell>
        </row>
        <row r="701">
          <cell r="C701" t="str">
            <v>01.007.04.08.01.01</v>
          </cell>
          <cell r="D701" t="str">
            <v>Testes e ensaios para Esquadrias de Alumínio</v>
          </cell>
          <cell r="E701">
            <v>1</v>
          </cell>
          <cell r="F701" t="str">
            <v>vb</v>
          </cell>
          <cell r="G701">
            <v>24413.53</v>
          </cell>
          <cell r="H701">
            <v>24413.53</v>
          </cell>
        </row>
        <row r="702">
          <cell r="C702" t="str">
            <v>01.007.05</v>
          </cell>
          <cell r="D702" t="str">
            <v>Esquadrias de Vidro</v>
          </cell>
          <cell r="H702">
            <v>31538.73</v>
          </cell>
        </row>
        <row r="703">
          <cell r="C703" t="str">
            <v>01.007.05.01</v>
          </cell>
          <cell r="D703" t="str">
            <v>Térreo das Torres - Vidro temperado bronze 10 mm</v>
          </cell>
          <cell r="H703">
            <v>31538.73</v>
          </cell>
        </row>
        <row r="704">
          <cell r="C704" t="str">
            <v>01.007.05.01.01</v>
          </cell>
          <cell r="D704" t="str">
            <v>Térreo das Torres - Vidro temperado bronze 10 mm</v>
          </cell>
          <cell r="H704">
            <v>31538.73</v>
          </cell>
        </row>
        <row r="705">
          <cell r="C705" t="str">
            <v>01.007.05.01.01.01</v>
          </cell>
          <cell r="D705" t="str">
            <v>Porta de vidro 2 folhas de abrir 1,60x2,10m -  para AL5</v>
          </cell>
          <cell r="E705">
            <v>9</v>
          </cell>
          <cell r="F705" t="str">
            <v>un</v>
          </cell>
          <cell r="G705">
            <v>1176.56</v>
          </cell>
          <cell r="H705">
            <v>10589</v>
          </cell>
        </row>
        <row r="706">
          <cell r="C706" t="str">
            <v>01.007.05.01.01.02</v>
          </cell>
          <cell r="D706" t="str">
            <v>Porta de vidro 2 folhas de abrir 1,80x2,10m -  para AL4 / AL11 / AL12 / AL13 / AL19 - para todos os Blocos</v>
          </cell>
          <cell r="E706">
            <v>9</v>
          </cell>
          <cell r="F706" t="str">
            <v>un</v>
          </cell>
          <cell r="G706">
            <v>1151.19</v>
          </cell>
          <cell r="H706">
            <v>10360.719999999999</v>
          </cell>
        </row>
        <row r="707">
          <cell r="C707" t="str">
            <v>01.007.05.01.01.03</v>
          </cell>
          <cell r="D707" t="str">
            <v>AL9 - Porta de vidro 2 folhas de abrir 1,60x2,10m - para todos os Blocos</v>
          </cell>
          <cell r="E707">
            <v>9</v>
          </cell>
          <cell r="F707" t="str">
            <v>un</v>
          </cell>
          <cell r="G707">
            <v>1176.56</v>
          </cell>
          <cell r="H707">
            <v>10589</v>
          </cell>
        </row>
        <row r="708">
          <cell r="C708" t="str">
            <v>01.007.06</v>
          </cell>
          <cell r="D708" t="str">
            <v>Esquadrias Especiais</v>
          </cell>
          <cell r="H708">
            <v>58584.2</v>
          </cell>
        </row>
        <row r="709">
          <cell r="C709" t="str">
            <v>01.007.06.01</v>
          </cell>
          <cell r="D709" t="str">
            <v>Esquadria balistica de ferro, inclusive vidros à prova de bala  esp= 38mm - Guarita das Portarias da Entrada do condomínio</v>
          </cell>
          <cell r="H709">
            <v>58584.2</v>
          </cell>
        </row>
        <row r="710">
          <cell r="C710" t="str">
            <v>01.007.06.01.01</v>
          </cell>
          <cell r="D710" t="str">
            <v>Esquadria balistica de ferro, inclusive vidros à prova de bala  esp= 38mm - Guarita das Portarias da Entrada do condomínio</v>
          </cell>
          <cell r="H710">
            <v>58584.2</v>
          </cell>
        </row>
        <row r="711">
          <cell r="C711" t="str">
            <v>01.007.06.01.01.01</v>
          </cell>
          <cell r="D711" t="str">
            <v>VS 1 - Vidro de segurança fixo 2,50x 0,70m</v>
          </cell>
          <cell r="E711">
            <v>2</v>
          </cell>
          <cell r="F711" t="str">
            <v>un</v>
          </cell>
          <cell r="G711">
            <v>4182.5</v>
          </cell>
          <cell r="H711">
            <v>8365</v>
          </cell>
        </row>
        <row r="712">
          <cell r="C712" t="str">
            <v>01.007.06.01.01.02</v>
          </cell>
          <cell r="D712" t="str">
            <v>VS 2 - Vidro de segurança fixo 1,20x  0,70m</v>
          </cell>
          <cell r="E712">
            <v>8</v>
          </cell>
          <cell r="F712" t="str">
            <v>un</v>
          </cell>
          <cell r="G712">
            <v>2007.6</v>
          </cell>
          <cell r="H712">
            <v>16060.8</v>
          </cell>
        </row>
        <row r="713">
          <cell r="C713" t="str">
            <v>01.007.06.01.01.03</v>
          </cell>
          <cell r="D713" t="str">
            <v>VS 3 - Vidro de segurança fixo 2,20x  0,30m</v>
          </cell>
          <cell r="E713">
            <v>4</v>
          </cell>
          <cell r="F713" t="str">
            <v>un</v>
          </cell>
          <cell r="G713">
            <v>1577.4</v>
          </cell>
          <cell r="H713">
            <v>6309.6</v>
          </cell>
        </row>
        <row r="714">
          <cell r="C714" t="str">
            <v>01.007.06.01.01.04</v>
          </cell>
          <cell r="D714" t="str">
            <v>VS 4 - Vidro de segurança fixo 1,40x  0,70m</v>
          </cell>
          <cell r="E714">
            <v>4</v>
          </cell>
          <cell r="F714" t="str">
            <v>un</v>
          </cell>
          <cell r="G714">
            <v>2342.1999999999998</v>
          </cell>
          <cell r="H714">
            <v>9368.7999999999993</v>
          </cell>
        </row>
        <row r="715">
          <cell r="C715" t="str">
            <v>01.007.06.01.01.05</v>
          </cell>
          <cell r="D715" t="str">
            <v>VS 5 - Porta de Vidro de segurança 1 folha de abrir 0,80x 2,00m</v>
          </cell>
          <cell r="E715">
            <v>4</v>
          </cell>
          <cell r="F715" t="str">
            <v>un</v>
          </cell>
          <cell r="G715">
            <v>3840</v>
          </cell>
          <cell r="H715">
            <v>15360</v>
          </cell>
        </row>
        <row r="716">
          <cell r="C716" t="str">
            <v>01.007.06.01.01.06</v>
          </cell>
          <cell r="D716" t="str">
            <v>Passa documentos em chapa de ferro balistico, medindo  50x50x2,5cm</v>
          </cell>
          <cell r="E716">
            <v>4</v>
          </cell>
          <cell r="F716" t="str">
            <v>un</v>
          </cell>
          <cell r="G716">
            <v>300</v>
          </cell>
          <cell r="H716">
            <v>1200</v>
          </cell>
        </row>
        <row r="717">
          <cell r="C717" t="str">
            <v>01.007.06.01.01.07</v>
          </cell>
          <cell r="D717" t="str">
            <v>Passa volumes em chapa de ferro balistico, medindo  50x50x50cm</v>
          </cell>
          <cell r="E717">
            <v>4</v>
          </cell>
          <cell r="F717" t="str">
            <v>un</v>
          </cell>
          <cell r="G717">
            <v>480</v>
          </cell>
          <cell r="H717">
            <v>1920</v>
          </cell>
        </row>
        <row r="718">
          <cell r="C718" t="str">
            <v>01.007.07</v>
          </cell>
          <cell r="D718" t="str">
            <v>Ferragens para portas de madeira</v>
          </cell>
          <cell r="H718">
            <v>696967.51</v>
          </cell>
        </row>
        <row r="719">
          <cell r="C719" t="str">
            <v>01.007.07.01</v>
          </cell>
          <cell r="D719" t="str">
            <v>Depósitos, equipamentos, sala motoristas, refeitório, copa, sanitários dos subsolos (A)</v>
          </cell>
          <cell r="H719">
            <v>5128.55</v>
          </cell>
        </row>
        <row r="720">
          <cell r="C720" t="str">
            <v>01.007.07.01.01</v>
          </cell>
          <cell r="D720" t="str">
            <v>Depósitos, equipamentos, sala motoristas, refeitório, copa, sanitários dos subsolos (A)</v>
          </cell>
          <cell r="H720">
            <v>5128.55</v>
          </cell>
        </row>
        <row r="721">
          <cell r="C721" t="str">
            <v>01.007.07.01.01.01</v>
          </cell>
          <cell r="D721" t="str">
            <v>Conjunto cromado CR515 ST2 55mm (chave com segredo único).</v>
          </cell>
          <cell r="E721">
            <v>57</v>
          </cell>
          <cell r="F721" t="str">
            <v>cj</v>
          </cell>
          <cell r="G721">
            <v>68.06</v>
          </cell>
          <cell r="H721">
            <v>3879.31</v>
          </cell>
        </row>
        <row r="722">
          <cell r="C722" t="str">
            <v>01.007.07.01.01.02</v>
          </cell>
          <cell r="D722" t="str">
            <v>Dobradiça CR 485 3 1/2" x 3"</v>
          </cell>
          <cell r="E722">
            <v>171</v>
          </cell>
          <cell r="F722" t="str">
            <v>un</v>
          </cell>
          <cell r="G722">
            <v>7.31</v>
          </cell>
          <cell r="H722">
            <v>1249.24</v>
          </cell>
        </row>
        <row r="723">
          <cell r="C723" t="str">
            <v>01.007.07.02</v>
          </cell>
          <cell r="D723" t="str">
            <v>Copa, Circulação, DML do Térreo (B)</v>
          </cell>
          <cell r="H723">
            <v>2524.42</v>
          </cell>
        </row>
        <row r="724">
          <cell r="C724" t="str">
            <v>01.007.07.02.01</v>
          </cell>
          <cell r="D724" t="str">
            <v>Copa, Circulação, DML do Térreo (B)</v>
          </cell>
          <cell r="H724">
            <v>2524.42</v>
          </cell>
        </row>
        <row r="725">
          <cell r="C725" t="str">
            <v>01.007.07.02.01.01</v>
          </cell>
          <cell r="D725" t="str">
            <v>Conjunto LPE 602 I ST2 55mm com roseta 301R</v>
          </cell>
          <cell r="E725">
            <v>24</v>
          </cell>
          <cell r="F725" t="str">
            <v>cj</v>
          </cell>
          <cell r="G725">
            <v>74.459999999999994</v>
          </cell>
          <cell r="H725">
            <v>1787.06</v>
          </cell>
        </row>
        <row r="726">
          <cell r="C726" t="str">
            <v>01.007.07.02.01.02</v>
          </cell>
          <cell r="D726" t="str">
            <v>Dobradiça LPE 85 3 1/2" x 3"</v>
          </cell>
          <cell r="E726">
            <v>72</v>
          </cell>
          <cell r="F726" t="str">
            <v>un</v>
          </cell>
          <cell r="G726">
            <v>10.24</v>
          </cell>
          <cell r="H726">
            <v>737.35</v>
          </cell>
        </row>
        <row r="727">
          <cell r="C727" t="str">
            <v>01.007.07.03</v>
          </cell>
          <cell r="D727" t="str">
            <v>Sanitários do Térreo (C)</v>
          </cell>
          <cell r="H727">
            <v>3724.21</v>
          </cell>
        </row>
        <row r="728">
          <cell r="C728" t="str">
            <v>01.007.07.03.01</v>
          </cell>
          <cell r="D728" t="str">
            <v>Sanitários do Térreo (C)</v>
          </cell>
          <cell r="H728">
            <v>3724.21</v>
          </cell>
        </row>
        <row r="729">
          <cell r="C729" t="str">
            <v>01.007.07.03.01.01</v>
          </cell>
          <cell r="D729" t="str">
            <v>Conjunto LPE 602 B ST55mm com roseta 301R</v>
          </cell>
          <cell r="E729">
            <v>18</v>
          </cell>
          <cell r="F729" t="str">
            <v>cj</v>
          </cell>
          <cell r="G729">
            <v>74.459999999999994</v>
          </cell>
          <cell r="H729">
            <v>1340.3</v>
          </cell>
        </row>
        <row r="730">
          <cell r="C730" t="str">
            <v>01.007.07.03.01.02</v>
          </cell>
          <cell r="D730" t="str">
            <v>Mola 2002</v>
          </cell>
          <cell r="E730">
            <v>18</v>
          </cell>
          <cell r="F730" t="str">
            <v>un</v>
          </cell>
          <cell r="G730">
            <v>101.72</v>
          </cell>
          <cell r="H730">
            <v>1830.9</v>
          </cell>
        </row>
        <row r="731">
          <cell r="C731" t="str">
            <v>01.007.07.03.01.03</v>
          </cell>
          <cell r="D731" t="str">
            <v>Dobradiça LPE 85 3 1/2" x 3"</v>
          </cell>
          <cell r="E731">
            <v>54</v>
          </cell>
          <cell r="F731" t="str">
            <v>un</v>
          </cell>
          <cell r="G731">
            <v>10.24</v>
          </cell>
          <cell r="H731">
            <v>553.01</v>
          </cell>
        </row>
        <row r="732">
          <cell r="C732" t="str">
            <v>01.007.07.04</v>
          </cell>
          <cell r="D732" t="str">
            <v>Porta externa social - entrada principal Aptos. (E)</v>
          </cell>
          <cell r="H732">
            <v>80534.84</v>
          </cell>
        </row>
        <row r="733">
          <cell r="C733" t="str">
            <v>01.007.07.04.01</v>
          </cell>
          <cell r="D733" t="str">
            <v>Porta externa social - entrada principal Aptos. (E)</v>
          </cell>
          <cell r="H733">
            <v>80534.84</v>
          </cell>
        </row>
        <row r="734">
          <cell r="C734" t="str">
            <v>01.007.07.04.01.01</v>
          </cell>
          <cell r="D734" t="str">
            <v>Conjunto externo LPE ouro 602 ST55mm com espelho</v>
          </cell>
          <cell r="E734">
            <v>216</v>
          </cell>
          <cell r="F734" t="str">
            <v>cj</v>
          </cell>
          <cell r="G734">
            <v>205.89</v>
          </cell>
          <cell r="H734">
            <v>44473</v>
          </cell>
        </row>
        <row r="735">
          <cell r="C735" t="str">
            <v>01.007.07.04.01.02</v>
          </cell>
          <cell r="D735" t="str">
            <v>Dobradiça LPE 80 4" x 3"</v>
          </cell>
          <cell r="E735">
            <v>1296</v>
          </cell>
          <cell r="F735" t="str">
            <v>un</v>
          </cell>
          <cell r="G735">
            <v>20.21</v>
          </cell>
          <cell r="H735">
            <v>26187.62</v>
          </cell>
        </row>
        <row r="736">
          <cell r="C736" t="str">
            <v>01.007.07.04.01.03</v>
          </cell>
          <cell r="D736" t="str">
            <v>Fecho LPE 400 20 x 3/4" inferior</v>
          </cell>
          <cell r="E736">
            <v>216</v>
          </cell>
          <cell r="F736" t="str">
            <v>un</v>
          </cell>
          <cell r="G736">
            <v>22.86</v>
          </cell>
          <cell r="H736">
            <v>4937.1099999999997</v>
          </cell>
        </row>
        <row r="737">
          <cell r="C737" t="str">
            <v>01.007.07.04.01.04</v>
          </cell>
          <cell r="D737" t="str">
            <v>Fecho LPE 400 20 x 3/4" superior</v>
          </cell>
          <cell r="E737">
            <v>216</v>
          </cell>
          <cell r="F737" t="str">
            <v>un</v>
          </cell>
          <cell r="G737">
            <v>22.86</v>
          </cell>
          <cell r="H737">
            <v>4937.1099999999997</v>
          </cell>
        </row>
        <row r="738">
          <cell r="C738" t="str">
            <v>01.007.07.05</v>
          </cell>
          <cell r="D738" t="str">
            <v>Portas internas Aptos. - rouparia, vestir, suite 2/3/4 e principal, home e galeria 01 folha (F)</v>
          </cell>
          <cell r="H738">
            <v>181337.22</v>
          </cell>
        </row>
        <row r="739">
          <cell r="C739" t="str">
            <v>01.007.07.05.01</v>
          </cell>
          <cell r="D739" t="str">
            <v>Portas internas Aptos. - sala de estar, home teather, sala de jantar, dormitórios, sala família, circulação dos dormitórios - 01 folha (F)</v>
          </cell>
          <cell r="H739">
            <v>181337.22</v>
          </cell>
        </row>
        <row r="740">
          <cell r="C740" t="str">
            <v>01.007.07.05.01.01</v>
          </cell>
          <cell r="D740" t="str">
            <v>Conjunto LPE 602 ST2 55mm com roseta 301 R</v>
          </cell>
          <cell r="E740">
            <v>1724</v>
          </cell>
          <cell r="F740" t="str">
            <v>cj</v>
          </cell>
          <cell r="G740">
            <v>74.459999999999994</v>
          </cell>
          <cell r="H740">
            <v>128370.76</v>
          </cell>
        </row>
        <row r="741">
          <cell r="C741" t="str">
            <v>01.007.07.05.01.02</v>
          </cell>
          <cell r="D741" t="str">
            <v>Dobradiça LPE 85 3 1/2" x 3"</v>
          </cell>
          <cell r="E741">
            <v>5172</v>
          </cell>
          <cell r="F741" t="str">
            <v>un</v>
          </cell>
          <cell r="G741">
            <v>10.24</v>
          </cell>
          <cell r="H741">
            <v>52966.45</v>
          </cell>
        </row>
        <row r="742">
          <cell r="C742" t="str">
            <v>01.007.07.06</v>
          </cell>
          <cell r="D742" t="str">
            <v>Portas internas Aptos. - home/sala de estar/ biblioteca - 02 folhas (Fa)</v>
          </cell>
          <cell r="H742">
            <v>12168.61</v>
          </cell>
        </row>
        <row r="743">
          <cell r="C743" t="str">
            <v>01.007.07.06.01</v>
          </cell>
          <cell r="D743" t="str">
            <v>Portas internas Aptos. - home/sala de estar/ biblioteca - 02 folhas (Fa)</v>
          </cell>
          <cell r="H743">
            <v>12168.61</v>
          </cell>
        </row>
        <row r="744">
          <cell r="C744" t="str">
            <v>01.007.07.06.01.01</v>
          </cell>
          <cell r="D744" t="str">
            <v>Conjunto LPE 602 ST2 55mm com roseta 301 R</v>
          </cell>
          <cell r="E744">
            <v>67</v>
          </cell>
          <cell r="F744" t="str">
            <v>cj</v>
          </cell>
          <cell r="G744">
            <v>74.459999999999994</v>
          </cell>
          <cell r="H744">
            <v>4988.8900000000003</v>
          </cell>
        </row>
        <row r="745">
          <cell r="C745" t="str">
            <v>01.007.07.06.01.02</v>
          </cell>
          <cell r="D745" t="str">
            <v>Dobradiça LPE 85 3 1/2" x 3"</v>
          </cell>
          <cell r="E745">
            <v>402</v>
          </cell>
          <cell r="F745" t="str">
            <v>un</v>
          </cell>
          <cell r="G745">
            <v>10.24</v>
          </cell>
          <cell r="H745">
            <v>4116.88</v>
          </cell>
        </row>
        <row r="746">
          <cell r="C746" t="str">
            <v>01.007.07.06.01.03</v>
          </cell>
          <cell r="D746" t="str">
            <v>Fecho LPE 400 20 x 3/4" inferior</v>
          </cell>
          <cell r="E746">
            <v>67</v>
          </cell>
          <cell r="F746" t="str">
            <v>un</v>
          </cell>
          <cell r="G746">
            <v>22.86</v>
          </cell>
          <cell r="H746">
            <v>1531.42</v>
          </cell>
        </row>
        <row r="747">
          <cell r="C747" t="str">
            <v>01.007.07.06.01.04</v>
          </cell>
          <cell r="D747" t="str">
            <v>Fecho LPE 400 20 x 3/4" superior</v>
          </cell>
          <cell r="E747">
            <v>67</v>
          </cell>
          <cell r="F747" t="str">
            <v>un</v>
          </cell>
          <cell r="G747">
            <v>22.86</v>
          </cell>
          <cell r="H747">
            <v>1531.42</v>
          </cell>
        </row>
        <row r="748">
          <cell r="C748" t="str">
            <v>01.007.07.07</v>
          </cell>
          <cell r="D748" t="str">
            <v>Portas internas Aptos. - Circulação Social - (Fb)</v>
          </cell>
          <cell r="H748">
            <v>15881.45</v>
          </cell>
        </row>
        <row r="749">
          <cell r="C749" t="str">
            <v>01.007.07.07.01</v>
          </cell>
          <cell r="D749" t="str">
            <v>Portas internas Aptos. - Circulação Social - (Fb)</v>
          </cell>
          <cell r="H749">
            <v>15881.45</v>
          </cell>
        </row>
        <row r="750">
          <cell r="C750" t="str">
            <v>01.007.07.07.01.01</v>
          </cell>
          <cell r="D750" t="str">
            <v>Fechadura LPE 602 ST2, 55 mm com roseta 303 R lado liso e 301 B lado moldurado</v>
          </cell>
          <cell r="E750">
            <v>138</v>
          </cell>
          <cell r="F750" t="str">
            <v>un</v>
          </cell>
          <cell r="G750">
            <v>84.36</v>
          </cell>
          <cell r="H750">
            <v>11641.68</v>
          </cell>
        </row>
        <row r="751">
          <cell r="C751" t="str">
            <v>01.007.07.07.01.02</v>
          </cell>
          <cell r="D751" t="str">
            <v>Dobradiça LPE 85 3 1/2" x 3"</v>
          </cell>
          <cell r="E751">
            <v>414</v>
          </cell>
          <cell r="F751" t="str">
            <v>un</v>
          </cell>
          <cell r="G751">
            <v>10.24</v>
          </cell>
          <cell r="H751">
            <v>4239.7700000000004</v>
          </cell>
        </row>
        <row r="752">
          <cell r="C752" t="str">
            <v>01.007.07.08</v>
          </cell>
          <cell r="D752" t="str">
            <v>Portas internas Aptos. - Galeria/sala de almoço- (Fc)</v>
          </cell>
          <cell r="H752">
            <v>33157.129999999997</v>
          </cell>
        </row>
        <row r="753">
          <cell r="C753" t="str">
            <v>01.007.07.08.01</v>
          </cell>
          <cell r="D753" t="str">
            <v>Portas internas Aptos. - Galeria/sala de almoço- (Fc)</v>
          </cell>
          <cell r="H753">
            <v>33157.129999999997</v>
          </cell>
        </row>
        <row r="754">
          <cell r="C754" t="str">
            <v>01.007.07.08.01.01</v>
          </cell>
          <cell r="D754" t="str">
            <v>Fechadura LPE 602 ST2, 55 mm com roseta 301 B de 1 lado e CR515 ST2 55mm com roseta 301R do outro</v>
          </cell>
          <cell r="E754">
            <v>304</v>
          </cell>
          <cell r="F754" t="str">
            <v>un</v>
          </cell>
          <cell r="G754">
            <v>84.36</v>
          </cell>
          <cell r="H754">
            <v>25645.439999999999</v>
          </cell>
        </row>
        <row r="755">
          <cell r="C755" t="str">
            <v>01.007.07.08.01.02</v>
          </cell>
          <cell r="D755" t="str">
            <v>Dobradiça CR90 3 1/2" x 3"</v>
          </cell>
          <cell r="E755">
            <v>912</v>
          </cell>
          <cell r="F755" t="str">
            <v>un</v>
          </cell>
          <cell r="G755">
            <v>8.24</v>
          </cell>
          <cell r="H755">
            <v>7511.69</v>
          </cell>
        </row>
        <row r="756">
          <cell r="C756" t="str">
            <v>01.007.07.09</v>
          </cell>
          <cell r="D756" t="str">
            <v>Portas internas Aptos. - Sala de Jantar- (Fd)</v>
          </cell>
          <cell r="H756">
            <v>11508.3</v>
          </cell>
        </row>
        <row r="757">
          <cell r="C757" t="str">
            <v>01.007.07.09.01</v>
          </cell>
          <cell r="D757" t="str">
            <v>Portas internas Aptos. - Sala de Jantar- (Fd)</v>
          </cell>
          <cell r="H757">
            <v>11508.3</v>
          </cell>
        </row>
        <row r="758">
          <cell r="C758" t="str">
            <v>01.007.07.09.01.01</v>
          </cell>
          <cell r="D758" t="str">
            <v>Fechadura LPE 602 ST2, 55 mm com roseta 301 B de 1 lado e CR515 ST2 55mm com roseta 301R do outro</v>
          </cell>
          <cell r="E758">
            <v>100</v>
          </cell>
          <cell r="F758" t="str">
            <v>cj</v>
          </cell>
          <cell r="G758">
            <v>84.36</v>
          </cell>
          <cell r="H758">
            <v>8436</v>
          </cell>
        </row>
        <row r="759">
          <cell r="C759" t="str">
            <v>01.007.07.09.01.02</v>
          </cell>
          <cell r="D759" t="str">
            <v>Dobradiça LPE 85 3 1/2" x 3"</v>
          </cell>
          <cell r="E759">
            <v>300</v>
          </cell>
          <cell r="F759" t="str">
            <v>un</v>
          </cell>
          <cell r="G759">
            <v>10.24</v>
          </cell>
          <cell r="H759">
            <v>3072.3</v>
          </cell>
        </row>
        <row r="760">
          <cell r="C760" t="str">
            <v>01.007.07.10</v>
          </cell>
          <cell r="D760" t="str">
            <v>Portas dos sanitários/ depósitos e lavabo Aptos. (G)</v>
          </cell>
          <cell r="H760">
            <v>150202.75</v>
          </cell>
        </row>
        <row r="761">
          <cell r="C761" t="str">
            <v>01.007.07.10.01</v>
          </cell>
          <cell r="D761" t="str">
            <v>Portas dos sanitários/ depósitos e lavabo Aptos. (G)</v>
          </cell>
          <cell r="H761">
            <v>150202.75</v>
          </cell>
        </row>
        <row r="762">
          <cell r="C762" t="str">
            <v>01.007.07.10.01.01</v>
          </cell>
          <cell r="D762" t="str">
            <v>Conjunto LPE 602B ST55mm com roseta 301 R</v>
          </cell>
          <cell r="E762">
            <v>1428</v>
          </cell>
          <cell r="F762" t="str">
            <v>cj</v>
          </cell>
          <cell r="G762">
            <v>74.459999999999994</v>
          </cell>
          <cell r="H762">
            <v>106330.31</v>
          </cell>
        </row>
        <row r="763">
          <cell r="C763" t="str">
            <v>01.007.07.10.01.02</v>
          </cell>
          <cell r="D763" t="str">
            <v>Dobradiça LPE 85 3 1/2" x 3"</v>
          </cell>
          <cell r="E763">
            <v>4284</v>
          </cell>
          <cell r="F763" t="str">
            <v>un</v>
          </cell>
          <cell r="G763">
            <v>10.24</v>
          </cell>
          <cell r="H763">
            <v>43872.44</v>
          </cell>
        </row>
        <row r="764">
          <cell r="C764" t="str">
            <v>01.007.07.11</v>
          </cell>
          <cell r="D764" t="str">
            <v>Porta Hall de Serviço, Louça, Prata, Despensa, Depósito dos Aptos. (H)</v>
          </cell>
          <cell r="H764">
            <v>119870.79</v>
          </cell>
        </row>
        <row r="765">
          <cell r="C765" t="str">
            <v>01.007.07.11.01</v>
          </cell>
          <cell r="D765" t="str">
            <v>Porta Hall de Serviço, Louça, Prata, Despensa, Depósito dos Aptos. (H)</v>
          </cell>
          <cell r="H765">
            <v>119870.79</v>
          </cell>
        </row>
        <row r="766">
          <cell r="C766" t="str">
            <v>01.007.07.11.01.01</v>
          </cell>
          <cell r="D766" t="str">
            <v>Conjunto CR515E ST2 55 mm com roseta 303 R</v>
          </cell>
          <cell r="E766">
            <v>1207</v>
          </cell>
          <cell r="F766" t="str">
            <v>cj</v>
          </cell>
          <cell r="G766">
            <v>74.599999999999994</v>
          </cell>
          <cell r="H766">
            <v>90046.42</v>
          </cell>
        </row>
        <row r="767">
          <cell r="C767" t="str">
            <v>01.007.07.11.01.02</v>
          </cell>
          <cell r="D767" t="str">
            <v>Dobradiça CR 90 3 1/2" x 3"</v>
          </cell>
          <cell r="E767">
            <v>3621</v>
          </cell>
          <cell r="F767" t="str">
            <v>un</v>
          </cell>
          <cell r="G767">
            <v>8.24</v>
          </cell>
          <cell r="H767">
            <v>29824.37</v>
          </cell>
        </row>
        <row r="768">
          <cell r="C768" t="str">
            <v>01.007.07.12</v>
          </cell>
          <cell r="D768" t="str">
            <v>Porta internas - Quarto de empregada, circulação de serviço, sanitário serviço (Ia)</v>
          </cell>
          <cell r="H768">
            <v>29024.21</v>
          </cell>
        </row>
        <row r="769">
          <cell r="C769" t="str">
            <v>01.007.07.12.01</v>
          </cell>
          <cell r="D769" t="str">
            <v>Porta internas - Quarto de empregada, circulação de serviço, sanitário serviço (Ia)</v>
          </cell>
          <cell r="H769">
            <v>29024.21</v>
          </cell>
        </row>
        <row r="770">
          <cell r="C770" t="str">
            <v>01.007.07.12.01.01</v>
          </cell>
          <cell r="D770" t="str">
            <v>Conjunto CR515 ST2 55 mm com roseta 303 R</v>
          </cell>
          <cell r="E770">
            <v>346</v>
          </cell>
          <cell r="F770" t="str">
            <v>cj</v>
          </cell>
          <cell r="G770">
            <v>59.18</v>
          </cell>
          <cell r="H770">
            <v>20474.72</v>
          </cell>
        </row>
        <row r="771">
          <cell r="C771" t="str">
            <v>01.007.07.12.01.02</v>
          </cell>
          <cell r="D771" t="str">
            <v>Dobradiça CR 90 3 1/2" x 3"</v>
          </cell>
          <cell r="E771">
            <v>1038</v>
          </cell>
          <cell r="F771" t="str">
            <v>un</v>
          </cell>
          <cell r="G771">
            <v>8.24</v>
          </cell>
          <cell r="H771">
            <v>8549.49</v>
          </cell>
        </row>
        <row r="772">
          <cell r="C772" t="str">
            <v>01.007.07.13</v>
          </cell>
          <cell r="D772" t="str">
            <v>Portas cozinha, sala de almoço, rouparia, copa do duplex superior Aptos. (I)</v>
          </cell>
          <cell r="H772">
            <v>11781.47</v>
          </cell>
        </row>
        <row r="773">
          <cell r="C773" t="str">
            <v>01.007.07.13.01</v>
          </cell>
          <cell r="D773" t="str">
            <v>Portas cozinha, sala de almoço, rouparia, copa do duplex superior Aptos. (I)</v>
          </cell>
          <cell r="H773">
            <v>11781.47</v>
          </cell>
        </row>
        <row r="774">
          <cell r="C774" t="str">
            <v>01.007.07.13.01.01</v>
          </cell>
          <cell r="D774" t="str">
            <v>Conjunto CR515 ST2 55 mm com roseta 301 R</v>
          </cell>
          <cell r="E774">
            <v>127</v>
          </cell>
          <cell r="F774" t="str">
            <v>cj</v>
          </cell>
          <cell r="G774">
            <v>68.06</v>
          </cell>
          <cell r="H774">
            <v>8643.3700000000008</v>
          </cell>
        </row>
        <row r="775">
          <cell r="C775" t="str">
            <v>01.007.07.13.01.02</v>
          </cell>
          <cell r="D775" t="str">
            <v>Dobradiça CR 90 3 1/2" x 3"</v>
          </cell>
          <cell r="E775">
            <v>381</v>
          </cell>
          <cell r="F775" t="str">
            <v>un</v>
          </cell>
          <cell r="G775">
            <v>8.24</v>
          </cell>
          <cell r="H775">
            <v>3138.11</v>
          </cell>
        </row>
        <row r="776">
          <cell r="C776" t="str">
            <v>01.007.07.14</v>
          </cell>
          <cell r="D776" t="str">
            <v>Portas sanitário de empregada (J)</v>
          </cell>
          <cell r="H776">
            <v>13757.14</v>
          </cell>
        </row>
        <row r="777">
          <cell r="C777" t="str">
            <v>01.007.07.14.01</v>
          </cell>
          <cell r="D777" t="str">
            <v>Portas sanitário de empregada (J)</v>
          </cell>
          <cell r="H777">
            <v>13757.14</v>
          </cell>
        </row>
        <row r="778">
          <cell r="C778" t="str">
            <v>01.007.07.14.01.01</v>
          </cell>
          <cell r="D778" t="str">
            <v>Conjunto CR515B B ST2 55 mm com roseta 303R</v>
          </cell>
          <cell r="E778">
            <v>164</v>
          </cell>
          <cell r="F778" t="str">
            <v>cj</v>
          </cell>
          <cell r="G778">
            <v>59.18</v>
          </cell>
          <cell r="H778">
            <v>9704.7800000000007</v>
          </cell>
        </row>
        <row r="779">
          <cell r="C779" t="str">
            <v>01.007.07.14.01.02</v>
          </cell>
          <cell r="D779" t="str">
            <v>Dobradiça CR 90 3 1/2" x 3"</v>
          </cell>
          <cell r="E779">
            <v>492</v>
          </cell>
          <cell r="F779" t="str">
            <v>un</v>
          </cell>
          <cell r="G779">
            <v>8.24</v>
          </cell>
          <cell r="H779">
            <v>4052.36</v>
          </cell>
        </row>
        <row r="780">
          <cell r="C780" t="str">
            <v>01.007.07.15</v>
          </cell>
          <cell r="D780" t="str">
            <v>Vestiários, sanitários, sala repouso (K)</v>
          </cell>
          <cell r="H780">
            <v>1862.1</v>
          </cell>
        </row>
        <row r="781">
          <cell r="C781" t="str">
            <v>01.007.07.15.01</v>
          </cell>
          <cell r="D781" t="str">
            <v>Vestiários, sanitários, sala repouso (K)</v>
          </cell>
          <cell r="H781">
            <v>1862.1</v>
          </cell>
        </row>
        <row r="782">
          <cell r="C782" t="str">
            <v>01.007.07.15.01.01</v>
          </cell>
          <cell r="D782" t="str">
            <v>Molas 202</v>
          </cell>
          <cell r="E782">
            <v>9</v>
          </cell>
          <cell r="F782" t="str">
            <v>un</v>
          </cell>
          <cell r="G782">
            <v>101.72</v>
          </cell>
          <cell r="H782">
            <v>915.45</v>
          </cell>
        </row>
        <row r="783">
          <cell r="C783" t="str">
            <v>01.007.07.15.01.02</v>
          </cell>
          <cell r="D783" t="str">
            <v>Conjunto LPE602 ST2 55 mm com roseta 301R</v>
          </cell>
          <cell r="E783">
            <v>9</v>
          </cell>
          <cell r="F783" t="str">
            <v>cj</v>
          </cell>
          <cell r="G783">
            <v>74.459999999999994</v>
          </cell>
          <cell r="H783">
            <v>670.15</v>
          </cell>
        </row>
        <row r="784">
          <cell r="C784" t="str">
            <v>01.007.07.15.01.03</v>
          </cell>
          <cell r="D784" t="str">
            <v>Dobradiça LPE 85 3 1/2" x 3"</v>
          </cell>
          <cell r="E784">
            <v>27</v>
          </cell>
          <cell r="F784" t="str">
            <v>un</v>
          </cell>
          <cell r="G784">
            <v>10.24</v>
          </cell>
          <cell r="H784">
            <v>276.51</v>
          </cell>
        </row>
        <row r="785">
          <cell r="C785" t="str">
            <v>01.007.07.16</v>
          </cell>
          <cell r="D785" t="str">
            <v>Copa, cozinha, lanchonete, depósito ginástica, depósito lanchonete, circulação (L)</v>
          </cell>
          <cell r="H785">
            <v>1391.51</v>
          </cell>
        </row>
        <row r="786">
          <cell r="C786" t="str">
            <v>01.007.07.16.01</v>
          </cell>
          <cell r="D786" t="str">
            <v>Copa, cozinha, lanchonete, depósito ginástica, depósito lanchonete, circulação (L)</v>
          </cell>
          <cell r="H786">
            <v>1391.51</v>
          </cell>
        </row>
        <row r="787">
          <cell r="C787" t="str">
            <v>01.007.07.16.01.01</v>
          </cell>
          <cell r="D787" t="str">
            <v>Conjunto CR 515 ST2 55 mm com roseta 301R</v>
          </cell>
          <cell r="E787">
            <v>15</v>
          </cell>
          <cell r="F787" t="str">
            <v>cj</v>
          </cell>
          <cell r="G787">
            <v>68.06</v>
          </cell>
          <cell r="H787">
            <v>1020.87</v>
          </cell>
        </row>
        <row r="788">
          <cell r="C788" t="str">
            <v>01.007.07.16.01.02</v>
          </cell>
          <cell r="D788" t="str">
            <v>Dobradiça CR 90 3 1/2" x 3"</v>
          </cell>
          <cell r="E788">
            <v>45</v>
          </cell>
          <cell r="F788" t="str">
            <v>un</v>
          </cell>
          <cell r="G788">
            <v>8.24</v>
          </cell>
          <cell r="H788">
            <v>370.64</v>
          </cell>
        </row>
        <row r="789">
          <cell r="C789" t="str">
            <v>01.007.07.17</v>
          </cell>
          <cell r="D789" t="str">
            <v>Sanitários- Salão de Festas(N)</v>
          </cell>
          <cell r="H789">
            <v>65.75</v>
          </cell>
        </row>
        <row r="790">
          <cell r="C790" t="str">
            <v>01.007.07.17.01</v>
          </cell>
          <cell r="D790" t="str">
            <v>Sanitários- Salão de Festas(N) (reaproveitamento do Stand de Vendas)</v>
          </cell>
          <cell r="H790">
            <v>65.75</v>
          </cell>
        </row>
        <row r="791">
          <cell r="C791" t="str">
            <v>01.007.07.17.01.01</v>
          </cell>
          <cell r="D791" t="str">
            <v>Fechadura La fonte 7070 ST 55mm CR</v>
          </cell>
          <cell r="E791">
            <v>3</v>
          </cell>
          <cell r="F791" t="str">
            <v>cj</v>
          </cell>
          <cell r="G791">
            <v>0</v>
          </cell>
          <cell r="H791">
            <v>0</v>
          </cell>
        </row>
        <row r="792">
          <cell r="C792" t="str">
            <v>01.007.07.17.01.02</v>
          </cell>
          <cell r="D792" t="str">
            <v>Maçaneta Teya mod. Colombo ref. 9801 (interno e externo), acabamento cromado brilhante</v>
          </cell>
          <cell r="E792">
            <v>3</v>
          </cell>
          <cell r="F792" t="str">
            <v>cj</v>
          </cell>
          <cell r="G792">
            <v>0</v>
          </cell>
          <cell r="H792">
            <v>0</v>
          </cell>
        </row>
        <row r="793">
          <cell r="C793" t="str">
            <v>01.007.07.17.01.03</v>
          </cell>
          <cell r="D793" t="str">
            <v>Dobradiça CR 485 3 1/2" x 3"</v>
          </cell>
          <cell r="E793">
            <v>9</v>
          </cell>
          <cell r="F793" t="str">
            <v>un</v>
          </cell>
          <cell r="G793">
            <v>7.31</v>
          </cell>
          <cell r="H793">
            <v>65.75</v>
          </cell>
        </row>
        <row r="794">
          <cell r="C794" t="str">
            <v>01.007.07.18</v>
          </cell>
          <cell r="D794" t="str">
            <v xml:space="preserve">Depósitos, bar/copa  - Salão de Festas(N) </v>
          </cell>
          <cell r="H794">
            <v>43.83</v>
          </cell>
        </row>
        <row r="795">
          <cell r="C795" t="str">
            <v>01.007.07.18.01</v>
          </cell>
          <cell r="D795" t="str">
            <v>Depósitos, bar/copa  - Salão de Festas(N)  (reaproveitamento do Stand de Vendas)</v>
          </cell>
          <cell r="H795">
            <v>43.83</v>
          </cell>
        </row>
        <row r="796">
          <cell r="C796" t="str">
            <v>01.007.07.18.01.01</v>
          </cell>
          <cell r="D796" t="str">
            <v>Fechadura La fonte 1515 ST 55mm CR</v>
          </cell>
          <cell r="E796">
            <v>2</v>
          </cell>
          <cell r="F796" t="str">
            <v>cj</v>
          </cell>
          <cell r="G796">
            <v>0</v>
          </cell>
          <cell r="H796">
            <v>0</v>
          </cell>
        </row>
        <row r="797">
          <cell r="C797" t="str">
            <v>01.007.07.18.01.02</v>
          </cell>
          <cell r="D797" t="str">
            <v>Maçaneta Teya mod. Colombo ref. 9801 (interno e externo), acabamento cromado brilhante</v>
          </cell>
          <cell r="E797">
            <v>2</v>
          </cell>
          <cell r="F797" t="str">
            <v>cj</v>
          </cell>
          <cell r="G797">
            <v>0</v>
          </cell>
          <cell r="H797">
            <v>0</v>
          </cell>
        </row>
        <row r="798">
          <cell r="C798" t="str">
            <v>01.007.07.18.01.03</v>
          </cell>
          <cell r="D798" t="str">
            <v>Dobradiça CR 485 3 1/2" x 3"</v>
          </cell>
          <cell r="E798">
            <v>6</v>
          </cell>
          <cell r="F798" t="str">
            <v>un</v>
          </cell>
          <cell r="G798">
            <v>7.31</v>
          </cell>
          <cell r="H798">
            <v>43.83</v>
          </cell>
        </row>
        <row r="799">
          <cell r="C799" t="str">
            <v>01.007.07.19</v>
          </cell>
          <cell r="D799" t="str">
            <v>Portas de correr (Q)</v>
          </cell>
          <cell r="H799">
            <v>22402.19</v>
          </cell>
        </row>
        <row r="800">
          <cell r="C800" t="str">
            <v>01.007.07.19.01</v>
          </cell>
          <cell r="D800" t="str">
            <v>Portas de correr (Q)</v>
          </cell>
          <cell r="H800">
            <v>22402.19</v>
          </cell>
        </row>
        <row r="801">
          <cell r="C801" t="str">
            <v>01.007.07.19.01.01</v>
          </cell>
          <cell r="D801" t="str">
            <v>Puxador em latão polido mod. Lux liso ref. 02</v>
          </cell>
          <cell r="E801">
            <v>245</v>
          </cell>
          <cell r="F801" t="str">
            <v>cj</v>
          </cell>
          <cell r="G801">
            <v>91.44</v>
          </cell>
          <cell r="H801">
            <v>22402.19</v>
          </cell>
        </row>
        <row r="802">
          <cell r="C802" t="str">
            <v>01.007.07.20</v>
          </cell>
          <cell r="D802" t="str">
            <v>Porta pivotante - Salão de Festas</v>
          </cell>
          <cell r="H802">
            <v>601.04</v>
          </cell>
        </row>
        <row r="803">
          <cell r="C803" t="str">
            <v>01.007.07.20.01</v>
          </cell>
          <cell r="D803" t="str">
            <v>Porta pivotante - Salão de Festas (reaproveitamento do Stand de Vendas)</v>
          </cell>
          <cell r="H803">
            <v>601.04</v>
          </cell>
        </row>
        <row r="804">
          <cell r="C804" t="str">
            <v>01.007.07.20.01.01</v>
          </cell>
          <cell r="D804" t="str">
            <v>Fechadura La Fonte 378 CR</v>
          </cell>
          <cell r="E804">
            <v>4</v>
          </cell>
          <cell r="F804" t="str">
            <v>cj</v>
          </cell>
          <cell r="G804">
            <v>0</v>
          </cell>
          <cell r="H804">
            <v>0</v>
          </cell>
        </row>
        <row r="805">
          <cell r="C805" t="str">
            <v>01.007.07.20.01.02</v>
          </cell>
          <cell r="D805" t="str">
            <v>Ferragem Dorma para porta pivotante composta de Ferragem inferior cod. 7445, ferragem superior cod. 7461 e braço de apoio cod. 7422 (sem mola)</v>
          </cell>
          <cell r="E805">
            <v>4</v>
          </cell>
          <cell r="F805" t="str">
            <v>cj</v>
          </cell>
          <cell r="G805">
            <v>150.26</v>
          </cell>
          <cell r="H805">
            <v>601.04</v>
          </cell>
        </row>
        <row r="806">
          <cell r="C806" t="str">
            <v>01.007.07.20.01.03</v>
          </cell>
          <cell r="D806" t="str">
            <v>Puxadores Teya mod. Colombo ref. 9801 (interno e externo), acabamento cromado brilhante</v>
          </cell>
          <cell r="E806">
            <v>4</v>
          </cell>
          <cell r="F806" t="str">
            <v>cj</v>
          </cell>
          <cell r="G806">
            <v>0</v>
          </cell>
          <cell r="H806">
            <v>0</v>
          </cell>
        </row>
        <row r="807">
          <cell r="C807" t="str">
            <v>01.007.08</v>
          </cell>
          <cell r="D807" t="str">
            <v>Vidros</v>
          </cell>
          <cell r="H807">
            <v>878386.56</v>
          </cell>
        </row>
        <row r="808">
          <cell r="C808" t="str">
            <v>01.007.08.01</v>
          </cell>
          <cell r="D808" t="str">
            <v>Vidros</v>
          </cell>
          <cell r="H808">
            <v>878386.56</v>
          </cell>
        </row>
        <row r="809">
          <cell r="C809" t="str">
            <v>01.007.08.01.01</v>
          </cell>
          <cell r="D809" t="str">
            <v>Vidros</v>
          </cell>
          <cell r="H809">
            <v>878386.56</v>
          </cell>
        </row>
        <row r="810">
          <cell r="C810" t="str">
            <v>01.007.08.01.01.01</v>
          </cell>
          <cell r="D810" t="str">
            <v>Vidro laminado incolor 8 mm (5+PVB+3)</v>
          </cell>
          <cell r="E810">
            <v>2510.92</v>
          </cell>
          <cell r="F810" t="str">
            <v>m2</v>
          </cell>
          <cell r="G810">
            <v>88.701499848661044</v>
          </cell>
          <cell r="H810">
            <v>222722.37</v>
          </cell>
        </row>
        <row r="811">
          <cell r="C811" t="str">
            <v>01.007.08.01.01.02</v>
          </cell>
          <cell r="D811" t="str">
            <v>Vidro laminado incolor 6 mm (3+PVB+3)</v>
          </cell>
          <cell r="E811">
            <v>5249.75</v>
          </cell>
          <cell r="F811" t="str">
            <v>m2</v>
          </cell>
          <cell r="G811">
            <v>78.422500119053296</v>
          </cell>
          <cell r="H811">
            <v>411698.52</v>
          </cell>
        </row>
        <row r="812">
          <cell r="C812" t="str">
            <v>01.007.08.01.01.03</v>
          </cell>
          <cell r="D812" t="str">
            <v>Vidro laminado bronze 8 mm (5+PVB+3)</v>
          </cell>
          <cell r="E812">
            <v>637.41</v>
          </cell>
          <cell r="F812" t="str">
            <v>m2</v>
          </cell>
          <cell r="G812">
            <v>107.69200357697559</v>
          </cell>
          <cell r="H812">
            <v>68643.960000000006</v>
          </cell>
        </row>
        <row r="813">
          <cell r="C813" t="str">
            <v>01.007.08.01.01.04</v>
          </cell>
          <cell r="D813" t="str">
            <v>Vidro laminado bronze 6 mm (3+PVB+3)</v>
          </cell>
          <cell r="E813">
            <v>1038.1600000000001</v>
          </cell>
          <cell r="F813" t="str">
            <v>m2</v>
          </cell>
          <cell r="G813">
            <v>95.066502273252681</v>
          </cell>
          <cell r="H813">
            <v>98694.24</v>
          </cell>
        </row>
        <row r="814">
          <cell r="C814" t="str">
            <v>01.007.08.01.01.05</v>
          </cell>
          <cell r="D814" t="str">
            <v xml:space="preserve">Vidro comum incolor 6 mm </v>
          </cell>
          <cell r="E814">
            <v>591.54</v>
          </cell>
          <cell r="F814" t="str">
            <v>m2</v>
          </cell>
          <cell r="G814">
            <v>36.983500693106137</v>
          </cell>
          <cell r="H814">
            <v>21877.22</v>
          </cell>
        </row>
        <row r="815">
          <cell r="C815" t="str">
            <v>01.007.08.01.01.06</v>
          </cell>
          <cell r="D815" t="str">
            <v>Vidro laminado incolor 8 mm (5+PVB+3) para Cobertura Zenital sobre piscina</v>
          </cell>
          <cell r="E815">
            <v>41</v>
          </cell>
          <cell r="F815" t="str">
            <v>m2</v>
          </cell>
          <cell r="G815">
            <v>88.701463414634148</v>
          </cell>
          <cell r="H815">
            <v>3636.76</v>
          </cell>
        </row>
        <row r="816">
          <cell r="C816" t="str">
            <v>01.007.08.01.01.07</v>
          </cell>
          <cell r="D816" t="str">
            <v>Vidro incolor martelado tipo Ártico esp. 4mm</v>
          </cell>
          <cell r="E816">
            <v>508.68</v>
          </cell>
          <cell r="F816" t="str">
            <v>m2</v>
          </cell>
          <cell r="G816">
            <v>26.600003931744908</v>
          </cell>
          <cell r="H816">
            <v>13530.89</v>
          </cell>
        </row>
        <row r="817">
          <cell r="C817" t="str">
            <v>01.007.08.01.01.08</v>
          </cell>
          <cell r="D817" t="str">
            <v>Vidro incolor estampado, linhas verticais esp. 4mm</v>
          </cell>
          <cell r="E817">
            <v>1412.88</v>
          </cell>
          <cell r="F817" t="str">
            <v>m2</v>
          </cell>
          <cell r="G817">
            <v>26.60000141554838</v>
          </cell>
          <cell r="H817">
            <v>37582.61</v>
          </cell>
        </row>
        <row r="818">
          <cell r="C818" t="str">
            <v>01.007.09</v>
          </cell>
          <cell r="D818" t="str">
            <v>Aço Inox</v>
          </cell>
          <cell r="H818">
            <v>42910.559999999998</v>
          </cell>
        </row>
        <row r="819">
          <cell r="C819" t="str">
            <v>01.007.09.01</v>
          </cell>
          <cell r="D819" t="str">
            <v>Aço Inox</v>
          </cell>
          <cell r="H819">
            <v>42910.559999999998</v>
          </cell>
        </row>
        <row r="820">
          <cell r="C820" t="str">
            <v>01.007.09.01.01</v>
          </cell>
          <cell r="D820" t="str">
            <v>Aço Inox</v>
          </cell>
          <cell r="H820">
            <v>42910.559999999998</v>
          </cell>
        </row>
        <row r="821">
          <cell r="C821" t="str">
            <v>01.007.09.01.01.01</v>
          </cell>
          <cell r="D821" t="str">
            <v>Guarda Corpo em Aço Inox h = 90 cm - Piscina</v>
          </cell>
          <cell r="E821">
            <v>40</v>
          </cell>
          <cell r="F821" t="str">
            <v>m</v>
          </cell>
          <cell r="G821">
            <v>594</v>
          </cell>
          <cell r="H821">
            <v>23760</v>
          </cell>
        </row>
        <row r="822">
          <cell r="C822" t="str">
            <v>01.007.09.01.01.02</v>
          </cell>
          <cell r="D822" t="str">
            <v>Corrimão de aço inox fixado na parede - Clube</v>
          </cell>
          <cell r="E822">
            <v>12.4</v>
          </cell>
          <cell r="F822" t="str">
            <v>m</v>
          </cell>
          <cell r="G822">
            <v>356.4</v>
          </cell>
          <cell r="H822">
            <v>4419.3599999999997</v>
          </cell>
        </row>
        <row r="823">
          <cell r="C823" t="str">
            <v>01.007.09.01.01.03</v>
          </cell>
          <cell r="D823" t="str">
            <v>Guarda corpo em aço inox h=90cm - escada do Clube</v>
          </cell>
          <cell r="E823">
            <v>24.8</v>
          </cell>
          <cell r="F823" t="str">
            <v>m</v>
          </cell>
          <cell r="G823">
            <v>594</v>
          </cell>
          <cell r="H823">
            <v>14731.2</v>
          </cell>
        </row>
        <row r="824">
          <cell r="C824">
            <v>1008</v>
          </cell>
          <cell r="D824" t="str">
            <v>REVESTIMENTO INTERNO</v>
          </cell>
          <cell r="H824">
            <v>26304127.09</v>
          </cell>
        </row>
        <row r="825">
          <cell r="C825" t="str">
            <v>01.008.01</v>
          </cell>
          <cell r="D825" t="str">
            <v>Paredes</v>
          </cell>
          <cell r="H825">
            <v>11710814.91</v>
          </cell>
        </row>
        <row r="826">
          <cell r="C826" t="str">
            <v>01.008.01.01</v>
          </cell>
          <cell r="D826" t="str">
            <v>Paredes</v>
          </cell>
          <cell r="H826">
            <v>11710814.91</v>
          </cell>
        </row>
        <row r="827">
          <cell r="C827" t="str">
            <v>01.008.01.01.01</v>
          </cell>
          <cell r="D827" t="str">
            <v>Paredes</v>
          </cell>
          <cell r="H827">
            <v>11710814.91</v>
          </cell>
        </row>
        <row r="828">
          <cell r="C828" t="str">
            <v>01.008.01.01.01.01</v>
          </cell>
          <cell r="D828" t="str">
            <v>Chapisco rolado</v>
          </cell>
          <cell r="E828">
            <v>272713.99</v>
          </cell>
          <cell r="F828" t="str">
            <v>m2</v>
          </cell>
          <cell r="G828">
            <v>2.5543694696410699</v>
          </cell>
          <cell r="H828">
            <v>696612.29</v>
          </cell>
        </row>
        <row r="829">
          <cell r="C829" t="str">
            <v>01.008.01.01.01.02</v>
          </cell>
          <cell r="D829" t="str">
            <v>Emboço esp=1,5 cm para receber cerâmica, pedra, madeira, pintura poliuretânica, fórmica e revestimento acústico</v>
          </cell>
          <cell r="E829">
            <v>46973.19</v>
          </cell>
          <cell r="F829" t="str">
            <v>m2</v>
          </cell>
          <cell r="G829">
            <v>12.561532227213011</v>
          </cell>
          <cell r="H829">
            <v>590055.24</v>
          </cell>
        </row>
        <row r="830">
          <cell r="C830" t="str">
            <v>01.008.01.01.01.03</v>
          </cell>
          <cell r="D830" t="str">
            <v>Massa única feltrada</v>
          </cell>
          <cell r="E830">
            <v>210539.71</v>
          </cell>
          <cell r="F830" t="str">
            <v>m2</v>
          </cell>
          <cell r="G830">
            <v>15.69134554236823</v>
          </cell>
          <cell r="H830">
            <v>3303651.34</v>
          </cell>
        </row>
        <row r="831">
          <cell r="C831" t="str">
            <v>01.008.01.01.01.04</v>
          </cell>
          <cell r="D831" t="str">
            <v>Revestimento em gesso sobre Massa única</v>
          </cell>
          <cell r="E831">
            <v>210539.71</v>
          </cell>
          <cell r="F831" t="str">
            <v>m2</v>
          </cell>
          <cell r="G831">
            <v>6</v>
          </cell>
          <cell r="H831">
            <v>1263238.26</v>
          </cell>
        </row>
        <row r="832">
          <cell r="C832" t="str">
            <v>01.008.01.01.01.05</v>
          </cell>
          <cell r="D832" t="str">
            <v>Revestimento em argamassa projetada</v>
          </cell>
          <cell r="E832">
            <v>4492.09</v>
          </cell>
          <cell r="F832" t="str">
            <v>m2</v>
          </cell>
          <cell r="G832">
            <v>15.38</v>
          </cell>
          <cell r="H832">
            <v>84720.82</v>
          </cell>
        </row>
        <row r="833">
          <cell r="C833" t="str">
            <v>01.008.01.01.01.06</v>
          </cell>
          <cell r="D833" t="str">
            <v>Azulejo Eliane branco white 20x20cm - Refeitório / Cozinha / Copa</v>
          </cell>
          <cell r="E833">
            <v>6029.35</v>
          </cell>
          <cell r="F833" t="str">
            <v>m2</v>
          </cell>
          <cell r="G833">
            <v>28.860192226359391</v>
          </cell>
          <cell r="H833">
            <v>174008.2</v>
          </cell>
        </row>
        <row r="834">
          <cell r="C834" t="str">
            <v>01.008.01.01.01.07</v>
          </cell>
          <cell r="D834" t="str">
            <v>Arremate com cordão em porcelana, 2x2cm, acima dos azulejos, nos sanitários dos subsolos</v>
          </cell>
          <cell r="E834">
            <v>301.81</v>
          </cell>
          <cell r="F834" t="str">
            <v>m</v>
          </cell>
          <cell r="G834">
            <v>13.758622974719193</v>
          </cell>
          <cell r="H834">
            <v>4152.49</v>
          </cell>
        </row>
        <row r="835">
          <cell r="C835" t="str">
            <v>01.008.01.01.01.08</v>
          </cell>
          <cell r="D835" t="str">
            <v>Cerâmica Eliane linha forma Alpe 25x41 cor branca</v>
          </cell>
          <cell r="E835">
            <v>22616.880000000001</v>
          </cell>
          <cell r="F835" t="str">
            <v>m2</v>
          </cell>
          <cell r="G835">
            <v>34.218988207038279</v>
          </cell>
          <cell r="H835">
            <v>773926.75</v>
          </cell>
        </row>
        <row r="836">
          <cell r="C836" t="str">
            <v>01.008.01.01.01.09</v>
          </cell>
          <cell r="D836" t="str">
            <v>Cerâmica Eliane 10x10cm cor branca</v>
          </cell>
          <cell r="E836">
            <v>589.95000000000005</v>
          </cell>
          <cell r="F836" t="str">
            <v>m2</v>
          </cell>
          <cell r="G836">
            <v>32.149232985846254</v>
          </cell>
          <cell r="H836">
            <v>18966.439999999999</v>
          </cell>
        </row>
        <row r="837">
          <cell r="C837" t="str">
            <v>01.008.01.01.01.10</v>
          </cell>
          <cell r="D837" t="str">
            <v>Cerâmica Eliane 10x10cm cor branca, rejuntadas com aditivo para rejuntamento Adimax da Eliane</v>
          </cell>
          <cell r="E837">
            <v>165.06</v>
          </cell>
          <cell r="F837" t="str">
            <v>m2</v>
          </cell>
          <cell r="G837">
            <v>34.821943535683992</v>
          </cell>
          <cell r="H837">
            <v>5747.71</v>
          </cell>
        </row>
        <row r="838">
          <cell r="C838" t="str">
            <v>01.008.01.01.01.11</v>
          </cell>
          <cell r="D838" t="str">
            <v>Cerâmica jatobá 2,5x2,5cm - cod. JN6202 - cor bege bambú</v>
          </cell>
          <cell r="E838">
            <v>63.84</v>
          </cell>
          <cell r="F838" t="str">
            <v>m2</v>
          </cell>
          <cell r="G838">
            <v>69.210682957393473</v>
          </cell>
          <cell r="H838">
            <v>4418.41</v>
          </cell>
        </row>
        <row r="839">
          <cell r="C839" t="str">
            <v>01.008.01.01.01.12</v>
          </cell>
          <cell r="D839" t="str">
            <v>Parede da piscina em pastilhas porcelanizadas esmaltadas 5x5, da NGK, linha náutica real.</v>
          </cell>
          <cell r="E839">
            <v>72.180000000000007</v>
          </cell>
          <cell r="F839" t="str">
            <v>m2</v>
          </cell>
          <cell r="G839">
            <v>64.809781102798553</v>
          </cell>
          <cell r="H839">
            <v>4677.97</v>
          </cell>
        </row>
        <row r="840">
          <cell r="C840" t="str">
            <v>01.008.01.01.01.15</v>
          </cell>
          <cell r="D840" t="str">
            <v>Preparo das paredes para receber lambris (Chapisco +  Emboço desempenado) - Hall  Social  Subsolo / Térreo, Sala de Estar do Térreo</v>
          </cell>
          <cell r="E840">
            <v>2020.36</v>
          </cell>
          <cell r="F840" t="str">
            <v>m2</v>
          </cell>
          <cell r="G840">
            <v>15.115900136609319</v>
          </cell>
          <cell r="H840">
            <v>30539.56</v>
          </cell>
        </row>
        <row r="841">
          <cell r="C841" t="str">
            <v>01.008.01.01.01.16</v>
          </cell>
          <cell r="D841" t="str">
            <v>Batentes dos elevadores em marmore Travertino Navona polido larg. 15cm, esp. 3cm</v>
          </cell>
          <cell r="E841">
            <v>275.39999999999998</v>
          </cell>
          <cell r="F841" t="str">
            <v>m</v>
          </cell>
          <cell r="G841">
            <v>131.41307189542485</v>
          </cell>
          <cell r="H841">
            <v>36191.160000000003</v>
          </cell>
        </row>
        <row r="842">
          <cell r="C842" t="str">
            <v>01.008.01.01.01.17</v>
          </cell>
          <cell r="D842" t="str">
            <v>Batentes para Portas pivotantes do Salão de Festas em mármore Travertino polido larg. 20cm, esp. 3cm</v>
          </cell>
          <cell r="E842">
            <v>57</v>
          </cell>
          <cell r="F842" t="str">
            <v>m</v>
          </cell>
          <cell r="G842">
            <v>69.145964912280704</v>
          </cell>
          <cell r="H842">
            <v>3941.32</v>
          </cell>
        </row>
        <row r="843">
          <cell r="C843" t="str">
            <v>01.008.01.01.01.19</v>
          </cell>
          <cell r="D843" t="str">
            <v>Marmore Travertino Navona 85cm ou até o teto, paginado, esp. 2cm</v>
          </cell>
          <cell r="E843">
            <v>6179.37</v>
          </cell>
          <cell r="F843" t="str">
            <v>m2</v>
          </cell>
          <cell r="G843">
            <v>360</v>
          </cell>
          <cell r="H843">
            <v>2224573.2000000002</v>
          </cell>
        </row>
        <row r="844">
          <cell r="C844" t="str">
            <v>01.008.01.01.01.20</v>
          </cell>
          <cell r="D844" t="str">
            <v>Faixa em Marmore Travertino Navona h=13cm, esp. 2cm</v>
          </cell>
          <cell r="E844">
            <v>3107.06</v>
          </cell>
          <cell r="F844" t="str">
            <v>m</v>
          </cell>
          <cell r="G844">
            <v>72.89999871260936</v>
          </cell>
          <cell r="H844">
            <v>226504.67</v>
          </cell>
        </row>
        <row r="845">
          <cell r="C845" t="str">
            <v>01.008.01.01.01.21</v>
          </cell>
          <cell r="D845" t="str">
            <v>Arremate com cordão em Marmore Travertino Navona acima da pedra, 2cmx3cm, conforme det. BA2</v>
          </cell>
          <cell r="E845">
            <v>2276.5300000000002</v>
          </cell>
          <cell r="F845" t="str">
            <v>m</v>
          </cell>
          <cell r="G845">
            <v>52.772170803811058</v>
          </cell>
          <cell r="H845">
            <v>120137.43</v>
          </cell>
        </row>
        <row r="846">
          <cell r="C846" t="str">
            <v>01.008.01.01.01.22</v>
          </cell>
          <cell r="D846" t="str">
            <v>Capeamento da mureta do sanitário (divisória banheira x chuveiro) em mármore Travertino Navona</v>
          </cell>
          <cell r="E846">
            <v>75.900000000000006</v>
          </cell>
          <cell r="F846" t="str">
            <v>m</v>
          </cell>
          <cell r="G846">
            <v>79.2</v>
          </cell>
          <cell r="H846">
            <v>6011.28</v>
          </cell>
        </row>
        <row r="847">
          <cell r="C847" t="str">
            <v>01.008.01.01.01.23</v>
          </cell>
          <cell r="D847" t="str">
            <v>Cobertina em mármore Travertino Navona larg. 11,5cm, esp. 2cm - Banheiro Sr./Sra.</v>
          </cell>
          <cell r="E847">
            <v>360.4</v>
          </cell>
          <cell r="F847" t="str">
            <v>m</v>
          </cell>
          <cell r="G847">
            <v>79.2</v>
          </cell>
          <cell r="H847">
            <v>28543.68</v>
          </cell>
        </row>
        <row r="848">
          <cell r="C848" t="str">
            <v>01.008.01.01.01.24</v>
          </cell>
          <cell r="D848" t="str">
            <v>Revestimento de inpeção de banheira 40x40cm com Mármore Travertino Navona</v>
          </cell>
          <cell r="E848">
            <v>147</v>
          </cell>
          <cell r="F848" t="str">
            <v>un</v>
          </cell>
          <cell r="G848">
            <v>180</v>
          </cell>
          <cell r="H848">
            <v>26460</v>
          </cell>
        </row>
        <row r="849">
          <cell r="C849" t="str">
            <v>01.008.01.01.01.25</v>
          </cell>
          <cell r="D849" t="str">
            <v>Revestimento de inpeção de banheira 30x50cm com Mármore Travertino Navona</v>
          </cell>
          <cell r="E849">
            <v>216</v>
          </cell>
          <cell r="F849" t="str">
            <v>un</v>
          </cell>
          <cell r="G849">
            <v>180</v>
          </cell>
          <cell r="H849">
            <v>38880</v>
          </cell>
        </row>
        <row r="850">
          <cell r="C850" t="str">
            <v>01.008.01.01.01.26</v>
          </cell>
          <cell r="D850" t="str">
            <v>Mármore travertino nacional Exportação, placas de 40x40cm até h=80cm ou até o teto, esp. 2cm</v>
          </cell>
          <cell r="E850">
            <v>8181.58</v>
          </cell>
          <cell r="F850" t="str">
            <v>m2</v>
          </cell>
          <cell r="G850">
            <v>169.59479953749764</v>
          </cell>
          <cell r="H850">
            <v>1387553.42</v>
          </cell>
        </row>
        <row r="851">
          <cell r="C851" t="str">
            <v>01.008.01.01.01.27</v>
          </cell>
          <cell r="D851" t="str">
            <v>Faixa de mármore Travertino Exportação polido, h=10cm, esp. 2cm</v>
          </cell>
          <cell r="E851">
            <v>4194.47</v>
          </cell>
          <cell r="F851" t="str">
            <v>m</v>
          </cell>
          <cell r="G851">
            <v>33.666372628723053</v>
          </cell>
          <cell r="H851">
            <v>141212.59</v>
          </cell>
        </row>
        <row r="852">
          <cell r="C852" t="str">
            <v>01.008.01.01.01.28</v>
          </cell>
          <cell r="D852" t="str">
            <v>Arremate com cordão de mármore travertino nacional  Exportação acima da pedra, 2cmx3cm, conforme det. BA2</v>
          </cell>
          <cell r="E852">
            <v>3907.37</v>
          </cell>
          <cell r="F852" t="str">
            <v>m</v>
          </cell>
          <cell r="G852">
            <v>26.882580866413981</v>
          </cell>
          <cell r="H852">
            <v>105040.19</v>
          </cell>
        </row>
        <row r="853">
          <cell r="C853" t="str">
            <v>01.008.01.01.01.29</v>
          </cell>
          <cell r="D853" t="str">
            <v>Cobertina em torno da Banheira em mármore travertino nacional Exportação, larg.9cm, esp. 2cm</v>
          </cell>
          <cell r="E853">
            <v>223.69</v>
          </cell>
          <cell r="F853" t="str">
            <v>m</v>
          </cell>
          <cell r="G853">
            <v>41.135768250704096</v>
          </cell>
          <cell r="H853">
            <v>9201.66</v>
          </cell>
        </row>
        <row r="854">
          <cell r="C854" t="str">
            <v>01.008.01.01.01.30</v>
          </cell>
          <cell r="D854" t="str">
            <v>Revestimento de inspeção de banheira 40x40cm com Mármore Travertino Nacional</v>
          </cell>
          <cell r="E854">
            <v>23</v>
          </cell>
          <cell r="F854" t="str">
            <v>un</v>
          </cell>
          <cell r="G854">
            <v>84.797391304347826</v>
          </cell>
          <cell r="H854">
            <v>1950.34</v>
          </cell>
        </row>
        <row r="855">
          <cell r="C855" t="str">
            <v>01.008.01.01.01.31</v>
          </cell>
          <cell r="D855" t="str">
            <v>Massa desempenada feltrada lisa  nas paredes acima dos forros e  nas muretas/vazios da cobertura</v>
          </cell>
          <cell r="E855">
            <v>15201.09</v>
          </cell>
          <cell r="F855" t="str">
            <v>m2</v>
          </cell>
          <cell r="G855">
            <v>13.63868183136867</v>
          </cell>
          <cell r="H855">
            <v>207322.83</v>
          </cell>
        </row>
        <row r="856">
          <cell r="C856" t="str">
            <v>01.008.01.01.01.32</v>
          </cell>
          <cell r="D856" t="str">
            <v>Manta cerâmica para proteção horizontal de shafts, inclusive suportes e chapas</v>
          </cell>
          <cell r="E856">
            <v>308.08</v>
          </cell>
          <cell r="F856" t="str">
            <v>m2</v>
          </cell>
          <cell r="G856">
            <v>320</v>
          </cell>
          <cell r="H856">
            <v>98585.600000000006</v>
          </cell>
        </row>
        <row r="857">
          <cell r="C857" t="str">
            <v>01.008.01.01.01.33</v>
          </cell>
          <cell r="D857" t="str">
            <v>Pintura com resina poliuretânica especial (Lisonda) até h=90cm</v>
          </cell>
          <cell r="E857">
            <v>41.8</v>
          </cell>
          <cell r="F857" t="str">
            <v>m2</v>
          </cell>
          <cell r="G857">
            <v>80</v>
          </cell>
          <cell r="H857">
            <v>3344</v>
          </cell>
        </row>
        <row r="858">
          <cell r="C858" t="str">
            <v>01.008.01.01.01.34</v>
          </cell>
          <cell r="D858" t="str">
            <v>Fórmica branco fosco  nas muretas de apoio das bancadas da copa /cozinha</v>
          </cell>
          <cell r="E858">
            <v>363</v>
          </cell>
          <cell r="F858" t="str">
            <v>m2</v>
          </cell>
          <cell r="G858">
            <v>40</v>
          </cell>
          <cell r="H858">
            <v>14520</v>
          </cell>
        </row>
        <row r="859">
          <cell r="C859" t="str">
            <v>01.008.01.01.01.35</v>
          </cell>
          <cell r="D859" t="str">
            <v>Cantoneira de proteção para revestimento de massa</v>
          </cell>
          <cell r="E859">
            <v>6298.94</v>
          </cell>
          <cell r="F859" t="str">
            <v>m</v>
          </cell>
          <cell r="G859">
            <v>8.0619993205205969</v>
          </cell>
          <cell r="H859">
            <v>50782.05</v>
          </cell>
        </row>
        <row r="860">
          <cell r="C860" t="str">
            <v>01.008.01.01.01.36</v>
          </cell>
          <cell r="D860" t="str">
            <v>Cantoneira de proteção para revestimento de azulejo / cerâmica em alumínio sextavado pré-pintado branco</v>
          </cell>
          <cell r="E860">
            <v>3173.95</v>
          </cell>
          <cell r="F860" t="str">
            <v>m</v>
          </cell>
          <cell r="G860">
            <v>7.9849997637013823</v>
          </cell>
          <cell r="H860">
            <v>25343.99</v>
          </cell>
        </row>
        <row r="861">
          <cell r="C861" t="str">
            <v>01.008.01.01.01.37</v>
          </cell>
          <cell r="D861" t="str">
            <v>Colunas de gesso reta h=5,69m, larg. 56,8cm - Sala de Estar do Térreo</v>
          </cell>
          <cell r="E861">
            <v>63</v>
          </cell>
          <cell r="F861" t="str">
            <v>un</v>
          </cell>
          <cell r="G861">
            <v>506.94</v>
          </cell>
        </row>
        <row r="862">
          <cell r="C862" t="str">
            <v>01.008.01.01.01.38</v>
          </cell>
          <cell r="D862" t="str">
            <v>Colunas de gesso de canto h=5,69m, larg. total 56,8cm - Sala de Estar do Térreo</v>
          </cell>
          <cell r="E862">
            <v>9</v>
          </cell>
          <cell r="F862" t="str">
            <v>un</v>
          </cell>
          <cell r="G862">
            <v>506.94</v>
          </cell>
        </row>
        <row r="863">
          <cell r="C863" t="str">
            <v>01.008.02</v>
          </cell>
          <cell r="D863" t="str">
            <v>Teto</v>
          </cell>
          <cell r="H863">
            <v>592875.81000000006</v>
          </cell>
        </row>
        <row r="864">
          <cell r="C864" t="str">
            <v>01.008.02.01</v>
          </cell>
          <cell r="D864" t="str">
            <v>Teto</v>
          </cell>
          <cell r="H864">
            <v>592875.81000000006</v>
          </cell>
        </row>
        <row r="865">
          <cell r="C865" t="str">
            <v>01.008.02.01.01</v>
          </cell>
          <cell r="D865" t="str">
            <v>Teto</v>
          </cell>
          <cell r="H865">
            <v>592875.81000000006</v>
          </cell>
        </row>
        <row r="866">
          <cell r="C866" t="str">
            <v>01.008.02.01.01.01</v>
          </cell>
          <cell r="D866" t="str">
            <v>Chapisco  rolado</v>
          </cell>
          <cell r="E866">
            <v>3459.41</v>
          </cell>
          <cell r="F866" t="str">
            <v>m2</v>
          </cell>
          <cell r="G866">
            <v>4.0702778797540624</v>
          </cell>
          <cell r="H866">
            <v>14080.76</v>
          </cell>
        </row>
        <row r="867">
          <cell r="C867" t="str">
            <v>01.008.02.01.01.02</v>
          </cell>
          <cell r="D867" t="str">
            <v>Massa única</v>
          </cell>
          <cell r="E867">
            <v>3459.41</v>
          </cell>
          <cell r="F867" t="str">
            <v>m2</v>
          </cell>
          <cell r="G867">
            <v>15.913999786090693</v>
          </cell>
          <cell r="H867">
            <v>55053.05</v>
          </cell>
        </row>
        <row r="868">
          <cell r="C868" t="str">
            <v>01.008.02.01.01.03</v>
          </cell>
          <cell r="D868" t="str">
            <v xml:space="preserve">Revestimento em gesso </v>
          </cell>
          <cell r="E868">
            <v>35908.85</v>
          </cell>
          <cell r="F868" t="str">
            <v>m2</v>
          </cell>
          <cell r="G868">
            <v>14.585318104032851</v>
          </cell>
          <cell r="H868">
            <v>523742</v>
          </cell>
        </row>
        <row r="869">
          <cell r="C869" t="str">
            <v>01.008.03</v>
          </cell>
          <cell r="D869" t="str">
            <v>Revestimento de pisos / rodapé / soleira / escadas</v>
          </cell>
          <cell r="H869">
            <v>12377164.550000001</v>
          </cell>
        </row>
        <row r="870">
          <cell r="C870" t="str">
            <v>01.008.03.01</v>
          </cell>
          <cell r="D870" t="str">
            <v>Pisos</v>
          </cell>
          <cell r="H870">
            <v>9587237.8699999992</v>
          </cell>
        </row>
        <row r="871">
          <cell r="C871" t="str">
            <v>01.008.03.01.01</v>
          </cell>
          <cell r="D871" t="str">
            <v>Pisos</v>
          </cell>
          <cell r="H871">
            <v>9587237.8699999992</v>
          </cell>
        </row>
        <row r="872">
          <cell r="C872" t="str">
            <v>01.008.03.01.01.01</v>
          </cell>
          <cell r="D872" t="str">
            <v>Regularização para receber carpete esp. 6cm</v>
          </cell>
          <cell r="E872">
            <v>20541.09</v>
          </cell>
          <cell r="F872" t="str">
            <v>m2</v>
          </cell>
          <cell r="G872">
            <v>20.169199881797898</v>
          </cell>
          <cell r="H872">
            <v>414297.35</v>
          </cell>
        </row>
        <row r="873">
          <cell r="C873" t="str">
            <v>01.008.03.01.01.02</v>
          </cell>
          <cell r="D873" t="str">
            <v>Regularização para piso cerâmico ou porcelanato esp. 2cm</v>
          </cell>
          <cell r="E873">
            <v>9502.18</v>
          </cell>
          <cell r="F873" t="str">
            <v>m2</v>
          </cell>
          <cell r="G873">
            <v>13.244299729114791</v>
          </cell>
          <cell r="H873">
            <v>125849.72</v>
          </cell>
        </row>
        <row r="874">
          <cell r="C874" t="str">
            <v>01.008.03.01.01.03</v>
          </cell>
          <cell r="D874" t="str">
            <v>Regularização para taco de madeira esp. 5cm</v>
          </cell>
          <cell r="E874">
            <v>26322.49</v>
          </cell>
          <cell r="F874" t="str">
            <v>m2</v>
          </cell>
          <cell r="G874">
            <v>18.395750174090672</v>
          </cell>
          <cell r="H874">
            <v>484221.95</v>
          </cell>
        </row>
        <row r="875">
          <cell r="C875" t="str">
            <v>01.008.03.01.01.04</v>
          </cell>
          <cell r="D875" t="str">
            <v>Regularização para Reservatório metálicos esp. 7cm</v>
          </cell>
          <cell r="E875">
            <v>123.93</v>
          </cell>
          <cell r="F875" t="str">
            <v>m2</v>
          </cell>
          <cell r="G875">
            <v>21.942628903413215</v>
          </cell>
          <cell r="H875">
            <v>2719.35</v>
          </cell>
        </row>
        <row r="876">
          <cell r="C876" t="str">
            <v>01.008.03.01.01.05</v>
          </cell>
          <cell r="D876" t="str">
            <v>Piso cimentado liso com juntas plásticas esp. 5cm, armado com tela Q-113 (Estacionamento 1º SS)</v>
          </cell>
          <cell r="E876">
            <v>14742.02</v>
          </cell>
          <cell r="F876" t="str">
            <v>m2</v>
          </cell>
          <cell r="G876">
            <v>25.308813853189722</v>
          </cell>
          <cell r="H876">
            <v>373103.04</v>
          </cell>
        </row>
        <row r="877">
          <cell r="C877" t="str">
            <v>01.008.03.01.01.06</v>
          </cell>
          <cell r="D877" t="str">
            <v>Enchimento de piso em concreto celular esp. 10cm - Duplex, Clube e Salão de festas</v>
          </cell>
          <cell r="E877">
            <v>5161.7299999999996</v>
          </cell>
          <cell r="F877" t="str">
            <v>m2</v>
          </cell>
          <cell r="G877">
            <v>32.214499789799156</v>
          </cell>
          <cell r="H877">
            <v>166282.54999999999</v>
          </cell>
        </row>
        <row r="878">
          <cell r="C878" t="str">
            <v>01.008.03.01.01.07</v>
          </cell>
          <cell r="D878" t="str">
            <v>Base para gabinete sob as bancadas das Cozinhas, Copas e Tanques dos apartamentos</v>
          </cell>
          <cell r="E878">
            <v>1047.92</v>
          </cell>
          <cell r="F878" t="str">
            <v>m2</v>
          </cell>
          <cell r="G878">
            <v>74.593776242461246</v>
          </cell>
          <cell r="H878">
            <v>78168.31</v>
          </cell>
        </row>
        <row r="879">
          <cell r="C879" t="str">
            <v>01.008.03.01.01.08</v>
          </cell>
          <cell r="D879" t="str">
            <v>Piso cimentado alisado</v>
          </cell>
          <cell r="E879">
            <v>3721.35</v>
          </cell>
          <cell r="F879" t="str">
            <v>m2</v>
          </cell>
          <cell r="G879">
            <v>15.702500436669489</v>
          </cell>
          <cell r="H879">
            <v>58434.5</v>
          </cell>
        </row>
        <row r="880">
          <cell r="C880" t="str">
            <v>01.008.03.01.01.09</v>
          </cell>
          <cell r="D880" t="str">
            <v>Piso cimentado ranhurado tipo "espinha de peixe" rampa de serviço</v>
          </cell>
          <cell r="E880">
            <v>1962.32</v>
          </cell>
          <cell r="F880" t="str">
            <v>m2</v>
          </cell>
          <cell r="G880">
            <v>22.942501732642995</v>
          </cell>
          <cell r="H880">
            <v>45020.53</v>
          </cell>
        </row>
        <row r="881">
          <cell r="C881" t="str">
            <v>01.008.03.01.01.10</v>
          </cell>
          <cell r="D881" t="str">
            <v>Piso cimentado alisado com elevação de 5cm do nível do piso subsolo</v>
          </cell>
          <cell r="E881">
            <v>1292.55</v>
          </cell>
          <cell r="F881" t="str">
            <v>m2</v>
          </cell>
          <cell r="G881">
            <v>21.043998297938185</v>
          </cell>
          <cell r="H881">
            <v>27200.42</v>
          </cell>
        </row>
        <row r="882">
          <cell r="C882" t="str">
            <v>01.008.03.01.01.11</v>
          </cell>
          <cell r="D882" t="str">
            <v>Piso em Marmore Travertino Navona, paginado, esp. 2cm, - tipo / duplex - Banho Sr./Sra, Lavabo</v>
          </cell>
          <cell r="E882">
            <v>2183.5500000000002</v>
          </cell>
          <cell r="F882" t="str">
            <v>m2</v>
          </cell>
          <cell r="G882">
            <v>355.50000228984908</v>
          </cell>
          <cell r="H882">
            <v>776252.03</v>
          </cell>
        </row>
        <row r="883">
          <cell r="C883" t="str">
            <v>01.008.03.01.01.12</v>
          </cell>
          <cell r="D883" t="str">
            <v>Faixa em Marmore Etruscan Grey larg. 5cm - tipo / duplex - Banho Sr./Sra</v>
          </cell>
          <cell r="E883">
            <v>3134.68</v>
          </cell>
          <cell r="F883" t="str">
            <v>m</v>
          </cell>
          <cell r="G883">
            <v>55.70999910676688</v>
          </cell>
          <cell r="H883">
            <v>174633.02</v>
          </cell>
        </row>
        <row r="884">
          <cell r="C884" t="str">
            <v>01.008.03.01.01.13</v>
          </cell>
          <cell r="D884" t="str">
            <v>Faixa em Marmore Travertino Navona larg. 10cm  - tipo / duplex - Banho Sr./Sra</v>
          </cell>
          <cell r="E884">
            <v>3676.33</v>
          </cell>
          <cell r="F884" t="str">
            <v>m</v>
          </cell>
          <cell r="G884">
            <v>60.300000272010408</v>
          </cell>
          <cell r="H884">
            <v>221682.7</v>
          </cell>
        </row>
        <row r="885">
          <cell r="C885" t="str">
            <v>01.008.03.01.01.14</v>
          </cell>
          <cell r="D885" t="str">
            <v>Piso em Marmore Travertino Navona, paginado, esp. 2cm, - tipo / duplex - Galeria, Hall de Elev. Social</v>
          </cell>
          <cell r="E885">
            <v>2113.64</v>
          </cell>
          <cell r="F885" t="str">
            <v>m2</v>
          </cell>
          <cell r="G885">
            <v>408.72565337522002</v>
          </cell>
          <cell r="H885">
            <v>863898.89</v>
          </cell>
        </row>
        <row r="886">
          <cell r="C886" t="str">
            <v>01.008.03.01.01.15</v>
          </cell>
          <cell r="D886" t="str">
            <v>Faixa em Marmore Etruscan Grey larg. 15cm (Galeria / Hall Social)</v>
          </cell>
          <cell r="E886">
            <v>6352.99</v>
          </cell>
          <cell r="F886" t="str">
            <v>m</v>
          </cell>
          <cell r="G886">
            <v>103.4100006453654</v>
          </cell>
          <cell r="H886">
            <v>656962.69999999995</v>
          </cell>
        </row>
        <row r="887">
          <cell r="C887" t="str">
            <v>01.008.03.01.01.16</v>
          </cell>
          <cell r="D887" t="str">
            <v>Faixa em Marmore Travertino Navona larg. 5cm (Galeria / Hall Social)</v>
          </cell>
          <cell r="E887">
            <v>5934.67</v>
          </cell>
          <cell r="F887" t="str">
            <v>m</v>
          </cell>
          <cell r="G887">
            <v>42.749999578746589</v>
          </cell>
          <cell r="H887">
            <v>253707.14</v>
          </cell>
        </row>
        <row r="888">
          <cell r="C888" t="str">
            <v>01.008.03.01.01.17</v>
          </cell>
          <cell r="D888" t="str">
            <v>Faixa em Marmore Etruscan Grey larg. 10cm (Galeria / Hall Social)</v>
          </cell>
          <cell r="E888">
            <v>5621.13</v>
          </cell>
          <cell r="F888" t="str">
            <v>m</v>
          </cell>
          <cell r="G888">
            <v>80.460000035580038</v>
          </cell>
          <cell r="H888">
            <v>452276.12</v>
          </cell>
        </row>
        <row r="889">
          <cell r="C889" t="str">
            <v>01.008.03.01.01.18</v>
          </cell>
          <cell r="D889" t="str">
            <v>Faixa em Marmore Travertino Navona larg. 20cm (Lavabo)</v>
          </cell>
          <cell r="E889">
            <v>1610.04</v>
          </cell>
          <cell r="F889" t="str">
            <v>m</v>
          </cell>
          <cell r="G889">
            <v>91.799998757794853</v>
          </cell>
          <cell r="H889">
            <v>147801.67000000001</v>
          </cell>
        </row>
        <row r="890">
          <cell r="C890" t="str">
            <v>01.008.03.01.01.19</v>
          </cell>
          <cell r="D890" t="str">
            <v>Tabeira em mármore Travertino nacional Exportação polido, larg. 0,95m, em placas de 35x95cm, esp. 2cm (reaproveitamento de 60% do material do Stand de Vendas)</v>
          </cell>
          <cell r="E890">
            <v>43.134</v>
          </cell>
          <cell r="F890" t="str">
            <v>m</v>
          </cell>
          <cell r="G890">
            <v>63.54384012611861</v>
          </cell>
          <cell r="H890">
            <v>2740.9</v>
          </cell>
        </row>
        <row r="891">
          <cell r="C891" t="str">
            <v>01.008.03.01.01.19a</v>
          </cell>
          <cell r="D891" t="str">
            <v>Tabeira em mármore Travertino nacional Exportação polido, larg. 0,95m, em placas de 35x95cm, esp. 2cm (40% de material novo)</v>
          </cell>
          <cell r="E891">
            <v>28.756</v>
          </cell>
          <cell r="F891" t="str">
            <v>m</v>
          </cell>
          <cell r="G891">
            <v>158.85971623313395</v>
          </cell>
          <cell r="H891">
            <v>4568.17</v>
          </cell>
        </row>
        <row r="892">
          <cell r="C892" t="str">
            <v>01.008.03.01.01.20</v>
          </cell>
          <cell r="D892" t="str">
            <v>Piso em placas de granito amêndoa apicoado, em placas de 40x40cm, esp. 2cm</v>
          </cell>
          <cell r="E892">
            <v>1174.29</v>
          </cell>
          <cell r="F892" t="str">
            <v>m2</v>
          </cell>
          <cell r="G892">
            <v>153.35699869708506</v>
          </cell>
          <cell r="H892">
            <v>180085.59</v>
          </cell>
        </row>
        <row r="893">
          <cell r="C893" t="str">
            <v>01.008.03.01.01.21</v>
          </cell>
          <cell r="D893" t="str">
            <v>Piso em mármore Travertino nacional Exportação polido em placas 40x40cm, esp. 2cm</v>
          </cell>
          <cell r="E893">
            <v>8396.26</v>
          </cell>
          <cell r="F893" t="str">
            <v>m2</v>
          </cell>
          <cell r="G893">
            <v>165.08429943808315</v>
          </cell>
          <cell r="H893">
            <v>1386090.7</v>
          </cell>
        </row>
        <row r="894">
          <cell r="C894" t="str">
            <v>01.008.03.01.01.22</v>
          </cell>
          <cell r="D894" t="str">
            <v>Piso em cerâmica de alta resistência 31x31 PEI5, linha Porto Marfim Eliane - Refeitório / Cozinha / Copa / Vest. Sanit.</v>
          </cell>
          <cell r="E894">
            <v>2200.3200000000002</v>
          </cell>
          <cell r="F894" t="str">
            <v>m2</v>
          </cell>
          <cell r="G894">
            <v>34.396228730366495</v>
          </cell>
          <cell r="H894">
            <v>75682.710000000006</v>
          </cell>
        </row>
        <row r="895">
          <cell r="C895" t="str">
            <v>01.008.03.01.01.23</v>
          </cell>
          <cell r="D895" t="str">
            <v>Piso em cerâmica de alta resistência 31x31 PEI5, linha Porto Gelo Eliane</v>
          </cell>
          <cell r="E895">
            <v>39.299999999999997</v>
          </cell>
          <cell r="F895" t="str">
            <v>m2</v>
          </cell>
          <cell r="G895">
            <v>34.396183206106869</v>
          </cell>
          <cell r="H895">
            <v>1351.77</v>
          </cell>
        </row>
        <row r="896">
          <cell r="C896" t="str">
            <v>01.008.03.01.01.24</v>
          </cell>
          <cell r="D896" t="str">
            <v>Piso em cerâmica anti-derrapante de alta resistência 45x45 PEI5, linha Rústico Eliane, cor Andaraí Bege</v>
          </cell>
          <cell r="E896">
            <v>425.43</v>
          </cell>
          <cell r="F896" t="str">
            <v>m2</v>
          </cell>
          <cell r="G896">
            <v>39.698728345438731</v>
          </cell>
          <cell r="H896">
            <v>16889.03</v>
          </cell>
        </row>
        <row r="897">
          <cell r="C897" t="str">
            <v>01.008.03.01.01.25</v>
          </cell>
          <cell r="D897" t="str">
            <v>Piso em pastilhas porcelanizadas esmaltadas 5x5, da NGK, linha náutica real. (Piscina)</v>
          </cell>
          <cell r="E897">
            <v>156.65</v>
          </cell>
          <cell r="F897" t="str">
            <v>m2</v>
          </cell>
          <cell r="G897">
            <v>62.373827002872645</v>
          </cell>
          <cell r="H897">
            <v>9770.86</v>
          </cell>
        </row>
        <row r="898">
          <cell r="C898" t="str">
            <v>01.008.03.01.01.26</v>
          </cell>
          <cell r="D898" t="str">
            <v>Piso em cerâmica de alta resistência 31x31 PEI5, Super Cargo Gelo</v>
          </cell>
          <cell r="E898">
            <v>126.55</v>
          </cell>
          <cell r="F898" t="str">
            <v>m2</v>
          </cell>
          <cell r="G898">
            <v>31.6451995258791</v>
          </cell>
          <cell r="H898">
            <v>4004.7</v>
          </cell>
        </row>
        <row r="899">
          <cell r="C899" t="str">
            <v>01.008.03.01.01.27</v>
          </cell>
          <cell r="D899" t="str">
            <v>Piso em porcelanato 30x30cm linha Grânulos Eliane, cor Pana, acabamento polido, assentado sobre argamassa flexível ligamax da Eliane, com rejuntes a base de epoxi juntaplus SP50</v>
          </cell>
          <cell r="E899">
            <v>6301.02</v>
          </cell>
          <cell r="F899" t="str">
            <v>m2</v>
          </cell>
          <cell r="G899">
            <v>54.176953890005109</v>
          </cell>
          <cell r="H899">
            <v>341370.07</v>
          </cell>
        </row>
        <row r="900">
          <cell r="C900" t="str">
            <v>01.008.03.01.01.28</v>
          </cell>
          <cell r="D900" t="str">
            <v xml:space="preserve">Piso em porcelanato 30x30cm linha Grânulos Eliane, cor Pana, acabamento polido </v>
          </cell>
          <cell r="E900">
            <v>219.35</v>
          </cell>
          <cell r="F900" t="str">
            <v>m2</v>
          </cell>
          <cell r="G900">
            <v>54.176931844084791</v>
          </cell>
          <cell r="H900">
            <v>11883.71</v>
          </cell>
        </row>
        <row r="901">
          <cell r="C901" t="str">
            <v>01.008.03.01.01.29</v>
          </cell>
          <cell r="D901" t="str">
            <v>Piso em cerâmica Petra marfim 40x40cm</v>
          </cell>
          <cell r="E901">
            <v>33.56</v>
          </cell>
          <cell r="F901" t="str">
            <v>m2</v>
          </cell>
          <cell r="G901">
            <v>75.923718712753271</v>
          </cell>
          <cell r="H901">
            <v>2548</v>
          </cell>
        </row>
        <row r="902">
          <cell r="C902" t="str">
            <v>01.008.03.01.01.30</v>
          </cell>
          <cell r="D902" t="str">
            <v>Piso em madeira tipo parquet em ipê, paginação Versailles, acabamento desengrossado 1 lixa 16, colada sobre contrapiso (COD. 17)</v>
          </cell>
          <cell r="E902">
            <v>869.83</v>
          </cell>
          <cell r="F902" t="str">
            <v>m2</v>
          </cell>
          <cell r="G902">
            <v>120</v>
          </cell>
          <cell r="H902">
            <v>104379.6</v>
          </cell>
        </row>
        <row r="903">
          <cell r="C903" t="str">
            <v>01.008.03.01.01.31</v>
          </cell>
          <cell r="D903" t="str">
            <v>Taco de madeira cumarú 7x42, tipo parquet paginação espinha de peixe, acabamento desengrossado 1 lixa 16, colado sobre contrapiso (COD. 18)</v>
          </cell>
          <cell r="E903">
            <v>174.61</v>
          </cell>
          <cell r="F903" t="str">
            <v>m2</v>
          </cell>
          <cell r="G903">
            <v>85.90000572704885</v>
          </cell>
          <cell r="H903">
            <v>14999</v>
          </cell>
        </row>
        <row r="904">
          <cell r="C904" t="str">
            <v>01.008.03.01.01.32</v>
          </cell>
          <cell r="D904" t="str">
            <v>Taco de madeira cumarú 10x40, tipo parquet paginação no esquadro, acabamento desengrossado 1 lixa 16, colado sobre contrapiso (COD. 21)</v>
          </cell>
          <cell r="E904">
            <v>13272.07</v>
          </cell>
          <cell r="F904" t="str">
            <v>M2</v>
          </cell>
          <cell r="G904">
            <v>83.899999773961412</v>
          </cell>
          <cell r="H904">
            <v>1113526.67</v>
          </cell>
        </row>
        <row r="905">
          <cell r="C905" t="str">
            <v>01.008.03.01.01.33</v>
          </cell>
          <cell r="D905" t="str">
            <v>Tabeira  de madeira,  larg. 20 cm, acabamento desengrossado 1 lixa 16 (COD.21a)</v>
          </cell>
          <cell r="E905">
            <v>14743.51</v>
          </cell>
          <cell r="F905" t="str">
            <v>m</v>
          </cell>
          <cell r="G905">
            <v>27.050000305219044</v>
          </cell>
          <cell r="H905">
            <v>398811.95</v>
          </cell>
        </row>
        <row r="906">
          <cell r="C906" t="str">
            <v>01.008.03.01.01.34</v>
          </cell>
          <cell r="D906" t="str">
            <v>Taco de madeira cumarú 10x40, paginação no esquadro, colado sobre contrapiso, com acabamento desengrossado 1 lixa 16 (COD. 19))</v>
          </cell>
          <cell r="E906">
            <v>77.72</v>
          </cell>
          <cell r="F906" t="str">
            <v>m2</v>
          </cell>
          <cell r="G906">
            <v>83.900025733401961</v>
          </cell>
          <cell r="H906">
            <v>6520.71</v>
          </cell>
        </row>
        <row r="907">
          <cell r="C907" t="str">
            <v>01.008.03.01.01.35</v>
          </cell>
          <cell r="D907" t="str">
            <v>Taco de madeira cumarú 5x25, acabamento raspado, paginação no esquadro, colado sobre contrapiso, com acabamento desengrossado 1 lixa 16 (COD. 20)</v>
          </cell>
          <cell r="E907">
            <v>2461.7399999999998</v>
          </cell>
          <cell r="F907" t="str">
            <v>m2</v>
          </cell>
          <cell r="G907">
            <v>78</v>
          </cell>
          <cell r="H907">
            <v>192015.72</v>
          </cell>
        </row>
        <row r="908">
          <cell r="C908" t="str">
            <v>01.008.03.01.01.36</v>
          </cell>
          <cell r="D908" t="str">
            <v>Piso de borracha granulada Brasibor Modelo I, esp. 20mm, diversas cores</v>
          </cell>
          <cell r="E908">
            <v>893.22</v>
          </cell>
          <cell r="F908" t="str">
            <v>m2</v>
          </cell>
          <cell r="G908">
            <v>132</v>
          </cell>
          <cell r="H908">
            <v>117905.04</v>
          </cell>
        </row>
        <row r="909">
          <cell r="C909" t="str">
            <v>01.008.03.01.01.37</v>
          </cell>
          <cell r="D909" t="str">
            <v>Piso flexível de poliuretano sobre camada de borracha granulada, sem juntas ou emendas, moldado no local, com resinas auto nivelantes espessura 7mm, sobre concreto regularizado. (Quadra poliesportiva)</v>
          </cell>
          <cell r="E909">
            <v>250</v>
          </cell>
          <cell r="F909" t="str">
            <v>m2</v>
          </cell>
          <cell r="G909">
            <v>110</v>
          </cell>
          <cell r="H909">
            <v>27500</v>
          </cell>
        </row>
        <row r="910">
          <cell r="C910" t="str">
            <v>01.008.03.01.01.38</v>
          </cell>
          <cell r="D910" t="str">
            <v>Piso flexível de poliuretano sem juntas ou emendas, moldado no local, esp= 3,5mm (Musculação, Ergonometrica, Alongamento)</v>
          </cell>
          <cell r="E910">
            <v>122.82</v>
          </cell>
          <cell r="F910" t="str">
            <v>m2</v>
          </cell>
          <cell r="G910">
            <v>69</v>
          </cell>
          <cell r="H910">
            <v>8474.58</v>
          </cell>
        </row>
        <row r="911">
          <cell r="C911" t="str">
            <v>01.008.03.01.01.39</v>
          </cell>
          <cell r="D911" t="str">
            <v>Piso flexível de poliuretano, sem juntas ou emendas, moldado no local, com resinas auto nivelantes, esp= 7mm, aplicada sobre base nivelada (S.Ginastica)</v>
          </cell>
          <cell r="E911">
            <v>75</v>
          </cell>
          <cell r="F911" t="str">
            <v>m2</v>
          </cell>
          <cell r="G911">
            <v>110</v>
          </cell>
          <cell r="H911">
            <v>8250</v>
          </cell>
        </row>
        <row r="912">
          <cell r="C912" t="str">
            <v>01.008.03.01.01.40</v>
          </cell>
          <cell r="D912" t="str">
            <v>Deck para Spa em madeira tratada</v>
          </cell>
          <cell r="E912">
            <v>36.4</v>
          </cell>
          <cell r="F912" t="str">
            <v>m2</v>
          </cell>
          <cell r="G912">
            <v>120</v>
          </cell>
          <cell r="H912">
            <v>4368</v>
          </cell>
        </row>
        <row r="913">
          <cell r="C913" t="str">
            <v>01.008.03.01.01.41</v>
          </cell>
          <cell r="D913" t="str">
            <v>Piso intertravado de concreto cor natural</v>
          </cell>
          <cell r="E913">
            <v>134.63</v>
          </cell>
          <cell r="F913" t="str">
            <v>m2</v>
          </cell>
          <cell r="G913">
            <v>26.262720047537698</v>
          </cell>
          <cell r="H913">
            <v>3535.75</v>
          </cell>
        </row>
        <row r="914">
          <cell r="C914" t="str">
            <v>01.008.03.01.01.42</v>
          </cell>
          <cell r="D914" t="str">
            <v>Proteção para pisos de pedras</v>
          </cell>
          <cell r="E914">
            <v>16566.88</v>
          </cell>
          <cell r="F914" t="str">
            <v>m2</v>
          </cell>
          <cell r="G914">
            <v>11.323500260761229</v>
          </cell>
          <cell r="H914">
            <v>187595.07</v>
          </cell>
        </row>
        <row r="915">
          <cell r="C915" t="str">
            <v>01.008.03.01.01.43</v>
          </cell>
          <cell r="D915" t="str">
            <v>Enchimento na laje do núcleo do Térreo concreto celular h=6cm</v>
          </cell>
          <cell r="E915">
            <v>1519.02</v>
          </cell>
          <cell r="F915" t="str">
            <v>m2</v>
          </cell>
          <cell r="G915">
            <v>26.239002778106936</v>
          </cell>
          <cell r="H915">
            <v>39857.57</v>
          </cell>
        </row>
        <row r="916">
          <cell r="C916" t="str">
            <v>01.008.03.02</v>
          </cell>
          <cell r="D916" t="str">
            <v>Rodapé / Sóculo</v>
          </cell>
          <cell r="H916">
            <v>1399036.28</v>
          </cell>
        </row>
        <row r="917">
          <cell r="C917" t="str">
            <v>01.008.03.02.01</v>
          </cell>
          <cell r="D917" t="str">
            <v>Rodapé / Sóculo</v>
          </cell>
          <cell r="H917">
            <v>1399036.28</v>
          </cell>
        </row>
        <row r="918">
          <cell r="C918" t="str">
            <v>01.008.03.02.01.01</v>
          </cell>
          <cell r="D918" t="str">
            <v>Plaqueta de cimento h=5cm</v>
          </cell>
          <cell r="E918">
            <v>10702.99</v>
          </cell>
          <cell r="F918" t="str">
            <v>m</v>
          </cell>
          <cell r="G918">
            <v>8.0076679507315252</v>
          </cell>
          <cell r="H918">
            <v>85705.99</v>
          </cell>
        </row>
        <row r="919">
          <cell r="C919" t="str">
            <v>01.008.03.02.01.02</v>
          </cell>
          <cell r="D919" t="str">
            <v>Plaqueta de cimento h=10cm</v>
          </cell>
          <cell r="E919">
            <v>427.97</v>
          </cell>
          <cell r="F919" t="str">
            <v>m</v>
          </cell>
          <cell r="G919">
            <v>8.5373974811318547</v>
          </cell>
          <cell r="H919">
            <v>3653.75</v>
          </cell>
        </row>
        <row r="920">
          <cell r="C920" t="str">
            <v>01.008.03.02.01.03</v>
          </cell>
          <cell r="D920" t="str">
            <v>Plaqueta de cimento h=5cm - rampa</v>
          </cell>
          <cell r="E920">
            <v>618.84</v>
          </cell>
          <cell r="F920" t="str">
            <v>m</v>
          </cell>
          <cell r="G920">
            <v>8.007675651218408</v>
          </cell>
          <cell r="H920">
            <v>4955.47</v>
          </cell>
        </row>
        <row r="921">
          <cell r="C921" t="str">
            <v>01.008.03.02.01.04</v>
          </cell>
          <cell r="D921" t="str">
            <v>Rodapé cimentado alisado para receber acabamento em borracha Lisonda h=5cm</v>
          </cell>
          <cell r="E921">
            <v>268.2</v>
          </cell>
          <cell r="F921" t="str">
            <v>m</v>
          </cell>
          <cell r="G921">
            <v>6.8209917971662941</v>
          </cell>
          <cell r="H921">
            <v>1829.39</v>
          </cell>
        </row>
        <row r="922">
          <cell r="C922" t="str">
            <v>01.008.03.02.01.05</v>
          </cell>
          <cell r="D922" t="str">
            <v>Rodapé de granito apicoado amêndoa h=5cm, esp. 2cm</v>
          </cell>
          <cell r="E922">
            <v>89.58</v>
          </cell>
          <cell r="F922" t="str">
            <v>m</v>
          </cell>
          <cell r="G922">
            <v>34.744920741236882</v>
          </cell>
          <cell r="H922">
            <v>3112.45</v>
          </cell>
        </row>
        <row r="923">
          <cell r="C923" t="str">
            <v>01.008.03.02.01.05a</v>
          </cell>
          <cell r="D923" t="str">
            <v>Rodapé de granito apicoado amêndoa h=15cm, esp. 2cm</v>
          </cell>
          <cell r="E923">
            <v>32.57</v>
          </cell>
          <cell r="F923" t="str">
            <v>m</v>
          </cell>
          <cell r="G923">
            <v>37.662572919864907</v>
          </cell>
          <cell r="H923">
            <v>1226.67</v>
          </cell>
        </row>
        <row r="924">
          <cell r="C924" t="str">
            <v>01.008.03.02.01.06</v>
          </cell>
          <cell r="D924" t="str">
            <v>Rodapé em mármore Travertino nacional Exportação polido h=5cm, esp. 2cm</v>
          </cell>
          <cell r="E924">
            <v>4018.35</v>
          </cell>
          <cell r="F924" t="str">
            <v>m</v>
          </cell>
          <cell r="G924">
            <v>30.617273258924683</v>
          </cell>
          <cell r="H924">
            <v>123030.92</v>
          </cell>
        </row>
        <row r="925">
          <cell r="C925" t="str">
            <v>01.008.03.02.01.07</v>
          </cell>
          <cell r="D925" t="str">
            <v>Rodapé em mármore Travertino nacional Exportação polido h=15cm, esp. 2cm</v>
          </cell>
          <cell r="E925">
            <v>32.57</v>
          </cell>
          <cell r="F925" t="str">
            <v>m</v>
          </cell>
          <cell r="G925">
            <v>39.891003991403132</v>
          </cell>
          <cell r="H925">
            <v>1299.25</v>
          </cell>
        </row>
        <row r="926">
          <cell r="C926" t="str">
            <v>01.008.03.02.01.08</v>
          </cell>
          <cell r="D926" t="str">
            <v>Rodapé em mármore Etruscan Grey polido h=15cm, esp. 2cm</v>
          </cell>
          <cell r="E926">
            <v>3888.83</v>
          </cell>
          <cell r="F926" t="str">
            <v>m</v>
          </cell>
          <cell r="G926">
            <v>108</v>
          </cell>
          <cell r="H926">
            <v>419993.64</v>
          </cell>
        </row>
        <row r="927">
          <cell r="C927" t="str">
            <v>01.008.03.02.01.09</v>
          </cell>
          <cell r="D927" t="str">
            <v>Rodapé em mármore Travertino Navona polido h=15cm, esp. 2cm</v>
          </cell>
          <cell r="E927">
            <v>1579.88</v>
          </cell>
          <cell r="F927" t="str">
            <v>m</v>
          </cell>
          <cell r="G927">
            <v>76.049997468162132</v>
          </cell>
          <cell r="H927">
            <v>120149.87</v>
          </cell>
        </row>
        <row r="928">
          <cell r="C928" t="str">
            <v>01.008.03.02.01.10</v>
          </cell>
          <cell r="D928" t="str">
            <v>Sóculo em mármore Travertino Navona h=16cm, larg. 9cm, boleado em 1 lado</v>
          </cell>
          <cell r="E928">
            <v>3150</v>
          </cell>
          <cell r="F928" t="str">
            <v>un</v>
          </cell>
          <cell r="G928">
            <v>52.2</v>
          </cell>
          <cell r="H928">
            <v>164430</v>
          </cell>
        </row>
        <row r="929">
          <cell r="C929" t="str">
            <v>01.008.03.02.01.11</v>
          </cell>
          <cell r="D929" t="str">
            <v>Sóculo em mármore Etruscan Grey h=16cm, larg. 9cm, boleado em 1 lado</v>
          </cell>
          <cell r="E929">
            <v>432</v>
          </cell>
          <cell r="F929" t="str">
            <v>un</v>
          </cell>
          <cell r="G929">
            <v>69.48</v>
          </cell>
          <cell r="H929">
            <v>30015.360000000001</v>
          </cell>
        </row>
        <row r="930">
          <cell r="C930" t="str">
            <v>01.008.03.02.01.12</v>
          </cell>
          <cell r="D930" t="str">
            <v>Rodapé em cerâmica de alta resistência PEI5, linha Porto Marfim Eliane, h=7,5cm</v>
          </cell>
          <cell r="E930">
            <v>857.58</v>
          </cell>
          <cell r="F930" t="str">
            <v>m</v>
          </cell>
          <cell r="G930">
            <v>16.887625644254761</v>
          </cell>
          <cell r="H930">
            <v>14482.49</v>
          </cell>
        </row>
        <row r="931">
          <cell r="C931" t="str">
            <v>01.008.03.02.01.13</v>
          </cell>
          <cell r="D931" t="str">
            <v>Rodapé de cerâmica de alta resistência  linha Super Cargo Gelo, Eliane., h=7,5cm</v>
          </cell>
          <cell r="E931">
            <v>105.74</v>
          </cell>
          <cell r="F931" t="str">
            <v>m</v>
          </cell>
          <cell r="G931">
            <v>23.817665973141668</v>
          </cell>
          <cell r="H931">
            <v>2518.48</v>
          </cell>
        </row>
        <row r="932">
          <cell r="C932" t="str">
            <v>01.008.03.02.01.14</v>
          </cell>
          <cell r="D932" t="str">
            <v>Rodapé em cerâmica de alta resistência  linha Porto Gelo Eliane, h=7,5cm</v>
          </cell>
          <cell r="E932">
            <v>43.2</v>
          </cell>
          <cell r="F932" t="str">
            <v>vb</v>
          </cell>
          <cell r="G932">
            <v>18.378703703703703</v>
          </cell>
          <cell r="H932">
            <v>793.96</v>
          </cell>
        </row>
        <row r="933">
          <cell r="C933" t="str">
            <v>01.008.03.02.01.15</v>
          </cell>
          <cell r="D933" t="str">
            <v>Rodapé em cerâmica anti-derrapante de alta resistência PEI5, linha Rústico Eliane, cor Andaraí Bege, h=8,5cm</v>
          </cell>
          <cell r="E933">
            <v>134.96</v>
          </cell>
          <cell r="F933" t="str">
            <v>m</v>
          </cell>
          <cell r="G933">
            <v>14.294087136929461</v>
          </cell>
          <cell r="H933">
            <v>1929.13</v>
          </cell>
        </row>
        <row r="934">
          <cell r="C934" t="str">
            <v>01.008.03.02.01.16</v>
          </cell>
          <cell r="D934" t="str">
            <v>Rodapé em porcelanato linha Grânulos Eliane, cor Pana, acabamento polido, h=8,5cm, assentado sobre argamassa flexível ligamax da Eliane, com rejuntes a base de epoxi juntaplus SP50</v>
          </cell>
          <cell r="E934">
            <v>639.20000000000005</v>
          </cell>
          <cell r="F934" t="str">
            <v>m</v>
          </cell>
          <cell r="G934">
            <v>29.065331664580725</v>
          </cell>
          <cell r="H934">
            <v>18578.560000000001</v>
          </cell>
        </row>
        <row r="935">
          <cell r="C935" t="str">
            <v>01.008.03.02.01.17</v>
          </cell>
          <cell r="D935" t="str">
            <v>Rodapé em cerâmica Petra Marfim 8,5x40cm</v>
          </cell>
          <cell r="E935">
            <v>6.6</v>
          </cell>
          <cell r="F935" t="str">
            <v>m</v>
          </cell>
          <cell r="G935">
            <v>24.051515151515154</v>
          </cell>
          <cell r="H935">
            <v>158.74</v>
          </cell>
        </row>
        <row r="936">
          <cell r="C936" t="str">
            <v>01.008.03.02.01.18</v>
          </cell>
          <cell r="D936" t="str">
            <v>Rodapé de madeira decorada conf. Det. Esther Giobbi fl.01 de 03out03 - h=10cm (COD. 31)</v>
          </cell>
          <cell r="E936">
            <v>170.58</v>
          </cell>
          <cell r="F936" t="str">
            <v>m</v>
          </cell>
          <cell r="G936">
            <v>11.5</v>
          </cell>
          <cell r="H936">
            <v>1961.67</v>
          </cell>
        </row>
        <row r="937">
          <cell r="C937" t="str">
            <v>01.008.03.02.01.19</v>
          </cell>
          <cell r="D937" t="str">
            <v>Rodapé de madeira h=5cm para receber pintura (COD. 6)</v>
          </cell>
          <cell r="E937">
            <v>3631.08</v>
          </cell>
          <cell r="F937" t="str">
            <v>m</v>
          </cell>
          <cell r="G937">
            <v>7.5</v>
          </cell>
          <cell r="H937">
            <v>27233.1</v>
          </cell>
        </row>
        <row r="938">
          <cell r="C938" t="str">
            <v>01.008.03.02.01.20</v>
          </cell>
          <cell r="D938" t="str">
            <v>Rodapé de madeira h=10cm para receber pintura (COD. 5)</v>
          </cell>
          <cell r="E938">
            <v>23778.99</v>
          </cell>
          <cell r="F938" t="str">
            <v>m</v>
          </cell>
          <cell r="G938">
            <v>10</v>
          </cell>
          <cell r="H938">
            <v>237789.9</v>
          </cell>
        </row>
        <row r="939">
          <cell r="C939" t="str">
            <v>01.008.03.02.01.21</v>
          </cell>
          <cell r="D939" t="str">
            <v>Rodapé de madeira cumaru raspada h=15cm para receber pintura (COD. 21)</v>
          </cell>
          <cell r="E939">
            <v>2931.38</v>
          </cell>
          <cell r="F939" t="str">
            <v>m</v>
          </cell>
          <cell r="G939">
            <v>13</v>
          </cell>
          <cell r="H939">
            <v>38107.94</v>
          </cell>
        </row>
        <row r="940">
          <cell r="C940" t="str">
            <v>01.008.03.02.01.22</v>
          </cell>
          <cell r="D940" t="str">
            <v>Rodapé de madeira cumarú, acabamento raspado, h=5cm (COD. 20)</v>
          </cell>
          <cell r="E940">
            <v>70.98</v>
          </cell>
          <cell r="F940" t="str">
            <v>m</v>
          </cell>
          <cell r="G940">
            <v>8</v>
          </cell>
          <cell r="H940">
            <v>567.84</v>
          </cell>
        </row>
        <row r="941">
          <cell r="C941" t="str">
            <v>01.008.03.02.01.23</v>
          </cell>
          <cell r="D941" t="str">
            <v>Rodapé de madeira cumarú, acabamento raspado, h=10cm (COD. 19)</v>
          </cell>
          <cell r="E941">
            <v>8918.34</v>
          </cell>
          <cell r="F941" t="str">
            <v>m</v>
          </cell>
          <cell r="G941">
            <v>10.5</v>
          </cell>
          <cell r="H941">
            <v>93642.57</v>
          </cell>
        </row>
        <row r="942">
          <cell r="C942" t="str">
            <v>01.008.03.02.01.24</v>
          </cell>
          <cell r="D942" t="str">
            <v>Pintura em resina piluretânica (Lisonda) h=5cm sobre rodapé cimentado alisado (Quadra, Lazer e Área Comum)</v>
          </cell>
          <cell r="E942">
            <v>215.24</v>
          </cell>
          <cell r="F942" t="str">
            <v>m</v>
          </cell>
          <cell r="G942">
            <v>7</v>
          </cell>
          <cell r="H942">
            <v>1506.68</v>
          </cell>
        </row>
        <row r="943">
          <cell r="C943" t="str">
            <v>01.008.03.02.01.25</v>
          </cell>
          <cell r="D943" t="str">
            <v>Pintura em resina piluretânica (Lisonda) h=5cm sobre rodapé cimentado alisado (Musculação, Ergonometrica, Alongamento)</v>
          </cell>
          <cell r="E943">
            <v>27.84</v>
          </cell>
          <cell r="F943" t="str">
            <v>m</v>
          </cell>
          <cell r="G943">
            <v>7</v>
          </cell>
          <cell r="H943">
            <v>194.88</v>
          </cell>
        </row>
        <row r="944">
          <cell r="C944" t="str">
            <v>01.008.03.02.01.26</v>
          </cell>
          <cell r="D944" t="str">
            <v>Pintura em resina piluretânica (Lisonda) h=5cm sobre rodapé cimentado alisado (S.Ginastica)</v>
          </cell>
          <cell r="E944">
            <v>23.94</v>
          </cell>
          <cell r="F944" t="str">
            <v>m</v>
          </cell>
          <cell r="G944">
            <v>7</v>
          </cell>
          <cell r="H944">
            <v>167.58</v>
          </cell>
        </row>
        <row r="945">
          <cell r="C945" t="str">
            <v>01.008.03.03</v>
          </cell>
          <cell r="D945" t="str">
            <v>Soleira / Peitoril</v>
          </cell>
          <cell r="H945">
            <v>1164671.96</v>
          </cell>
        </row>
        <row r="946">
          <cell r="C946" t="str">
            <v>01.008.03.03.01</v>
          </cell>
          <cell r="D946" t="str">
            <v>Soleira / Peitoril</v>
          </cell>
          <cell r="H946">
            <v>1164671.96</v>
          </cell>
        </row>
        <row r="947">
          <cell r="C947" t="str">
            <v>01.008.03.03.01.01</v>
          </cell>
          <cell r="D947" t="str">
            <v>Soleira de granito polido cinza Mauá larg. 15 cm, esp. 2cm</v>
          </cell>
          <cell r="E947">
            <v>12.4</v>
          </cell>
          <cell r="F947" t="str">
            <v>m</v>
          </cell>
          <cell r="G947">
            <v>43.661290322580641</v>
          </cell>
          <cell r="H947">
            <v>541.4</v>
          </cell>
        </row>
        <row r="948">
          <cell r="C948" t="str">
            <v>01.008.03.03.01.02</v>
          </cell>
          <cell r="D948" t="str">
            <v>Soleira de Mármore travertino nacional larg. 15 cm, esp. 2cm</v>
          </cell>
          <cell r="E948">
            <v>233.68</v>
          </cell>
          <cell r="F948" t="str">
            <v>m</v>
          </cell>
          <cell r="G948">
            <v>39.890876412187609</v>
          </cell>
          <cell r="H948">
            <v>9321.7000000000007</v>
          </cell>
        </row>
        <row r="949">
          <cell r="C949" t="str">
            <v>01.008.03.03.01.03</v>
          </cell>
          <cell r="D949" t="str">
            <v>Soleira de Mármore travertino nacional larg. 20 cm, esp. 2cm</v>
          </cell>
          <cell r="E949">
            <v>1370.88</v>
          </cell>
          <cell r="F949" t="str">
            <v>m</v>
          </cell>
          <cell r="G949">
            <v>46.115349264705877</v>
          </cell>
          <cell r="H949">
            <v>63218.61</v>
          </cell>
        </row>
        <row r="950">
          <cell r="C950" t="str">
            <v>01.008.03.03.01.04</v>
          </cell>
          <cell r="D950" t="str">
            <v>Soleira de Mármore travertino nacional larg. 30 cm, esp. 2cm</v>
          </cell>
          <cell r="E950">
            <v>38</v>
          </cell>
          <cell r="F950" t="str">
            <v>m</v>
          </cell>
          <cell r="G950">
            <v>60.368421052631582</v>
          </cell>
          <cell r="H950">
            <v>2294</v>
          </cell>
        </row>
        <row r="951">
          <cell r="C951" t="str">
            <v>01.008.03.03.01.05</v>
          </cell>
          <cell r="D951" t="str">
            <v>Soleira de Mármore travertino nacional larg. 25 cm, esp. 2cm</v>
          </cell>
          <cell r="E951">
            <v>33.1</v>
          </cell>
          <cell r="F951" t="str">
            <v>m</v>
          </cell>
          <cell r="G951">
            <v>52.339879154078552</v>
          </cell>
          <cell r="H951">
            <v>1732.45</v>
          </cell>
        </row>
        <row r="952">
          <cell r="C952" t="str">
            <v>01.008.03.03.01.06</v>
          </cell>
          <cell r="D952" t="str">
            <v>Soleira de Mármore travertino nacional larg. 31 cm, esp. 2cm</v>
          </cell>
          <cell r="E952">
            <v>5.0999999999999996</v>
          </cell>
          <cell r="F952" t="str">
            <v>m</v>
          </cell>
          <cell r="G952">
            <v>49.164705882352948</v>
          </cell>
          <cell r="H952">
            <v>250.74</v>
          </cell>
        </row>
        <row r="953">
          <cell r="C953" t="str">
            <v>01.008.03.03.01.07</v>
          </cell>
          <cell r="D953" t="str">
            <v>Soleira de granito polido amêndoa larg. 15 cm, esp. 2cm</v>
          </cell>
          <cell r="E953">
            <v>98.87</v>
          </cell>
          <cell r="F953" t="str">
            <v>m</v>
          </cell>
          <cell r="G953">
            <v>37.662688378679071</v>
          </cell>
          <cell r="H953">
            <v>3723.71</v>
          </cell>
        </row>
        <row r="954">
          <cell r="C954" t="str">
            <v>01.008.03.03.01.09</v>
          </cell>
          <cell r="D954" t="str">
            <v>Soleira de granito polido amêndoa larg. 45 cm, esp. 2cm</v>
          </cell>
          <cell r="E954">
            <v>121.6</v>
          </cell>
          <cell r="F954" t="str">
            <v>m</v>
          </cell>
          <cell r="G954">
            <v>75.099835526315786</v>
          </cell>
          <cell r="H954">
            <v>9132.14</v>
          </cell>
        </row>
        <row r="955">
          <cell r="C955" t="str">
            <v>01.008.03.03.01.10</v>
          </cell>
          <cell r="D955" t="str">
            <v>Soleira de Marmore Travertino Navona larg. 15 cm, esp. 2cm</v>
          </cell>
          <cell r="E955">
            <v>49.2</v>
          </cell>
          <cell r="F955" t="str">
            <v>m</v>
          </cell>
          <cell r="G955">
            <v>76.05</v>
          </cell>
          <cell r="H955">
            <v>3741.66</v>
          </cell>
        </row>
        <row r="956">
          <cell r="C956" t="str">
            <v>01.008.03.03.01.11</v>
          </cell>
          <cell r="D956" t="str">
            <v>Soleira em granito branco Polar larg. 15cm, esp. 2cm</v>
          </cell>
          <cell r="E956">
            <v>1114.3</v>
          </cell>
          <cell r="F956" t="str">
            <v>m</v>
          </cell>
          <cell r="G956">
            <v>72.799470519608718</v>
          </cell>
          <cell r="H956">
            <v>81120.45</v>
          </cell>
        </row>
        <row r="957">
          <cell r="C957" t="str">
            <v>01.008.03.03.01.12</v>
          </cell>
          <cell r="D957" t="str">
            <v>Soleira em granito branco Polar larg. 20cm, esp. 2cm</v>
          </cell>
          <cell r="E957">
            <v>172.8</v>
          </cell>
          <cell r="F957" t="str">
            <v>m</v>
          </cell>
          <cell r="G957">
            <v>87.684143518518511</v>
          </cell>
          <cell r="H957">
            <v>15151.82</v>
          </cell>
        </row>
        <row r="958">
          <cell r="C958" t="str">
            <v>01.008.03.03.01.13</v>
          </cell>
          <cell r="D958" t="str">
            <v>Soleira de folha em granito branco Polar para portas da Cozinha para a Sala de Almoço dos apartamentos</v>
          </cell>
          <cell r="E958">
            <v>77.599999999999994</v>
          </cell>
          <cell r="F958" t="str">
            <v>m</v>
          </cell>
          <cell r="G958">
            <v>44.202963917525778</v>
          </cell>
          <cell r="H958">
            <v>3430.15</v>
          </cell>
        </row>
        <row r="959">
          <cell r="C959" t="str">
            <v>01.008.03.03.01.14</v>
          </cell>
          <cell r="D959" t="str">
            <v>Soleira em mármore Etruscan Grey larg. 15cm, esp. 2cm</v>
          </cell>
          <cell r="E959">
            <v>2088.75</v>
          </cell>
          <cell r="F959" t="str">
            <v>m</v>
          </cell>
          <cell r="G959">
            <v>108</v>
          </cell>
          <cell r="H959">
            <v>225585</v>
          </cell>
        </row>
        <row r="960">
          <cell r="C960" t="str">
            <v>01.008.03.03.01.15</v>
          </cell>
          <cell r="D960" t="str">
            <v>Soleira de cimentado com cantoneira de aço galvanizado</v>
          </cell>
          <cell r="E960">
            <v>41.6</v>
          </cell>
          <cell r="F960" t="str">
            <v>m</v>
          </cell>
          <cell r="G960">
            <v>17.650480769230768</v>
          </cell>
          <cell r="H960">
            <v>734.26</v>
          </cell>
        </row>
        <row r="961">
          <cell r="C961" t="str">
            <v>01.008.03.03.01.16</v>
          </cell>
          <cell r="D961" t="str">
            <v>Baguete para box de chuveiro em Marmore Travertino Navona 2x3cm</v>
          </cell>
          <cell r="E961">
            <v>492.98</v>
          </cell>
          <cell r="F961" t="str">
            <v>m</v>
          </cell>
          <cell r="G961">
            <v>45.899995943040281</v>
          </cell>
          <cell r="H961">
            <v>22627.78</v>
          </cell>
        </row>
        <row r="962">
          <cell r="C962" t="str">
            <v>01.008.03.03.01.17</v>
          </cell>
          <cell r="D962" t="str">
            <v>Baguete para box de chuveiro em mármore travertino nacional polido 2x3cm</v>
          </cell>
          <cell r="E962">
            <v>496.07</v>
          </cell>
          <cell r="F962" t="str">
            <v>m</v>
          </cell>
          <cell r="G962">
            <v>29.372366803072147</v>
          </cell>
          <cell r="H962">
            <v>14570.75</v>
          </cell>
        </row>
        <row r="963">
          <cell r="C963" t="str">
            <v>01.008.03.03.01.18</v>
          </cell>
          <cell r="D963" t="str">
            <v>Capeamento da jardineira do Salão de Festas em Granito amendoa apicoado, larg. 17cm, esp. 2cm</v>
          </cell>
          <cell r="E963">
            <v>18.64</v>
          </cell>
          <cell r="F963" t="str">
            <v>m</v>
          </cell>
          <cell r="G963">
            <v>39.917918454935624</v>
          </cell>
          <cell r="H963">
            <v>744.07</v>
          </cell>
        </row>
        <row r="964">
          <cell r="C964" t="str">
            <v>01.008.03.03.01.19</v>
          </cell>
          <cell r="D964" t="str">
            <v>Soleira de folha em mármore travertino nacional Exportação para portas dos sanitários e copas  do Térreo, banheiros dos apartamentos</v>
          </cell>
          <cell r="E964">
            <v>560.5</v>
          </cell>
          <cell r="F964" t="str">
            <v>m</v>
          </cell>
          <cell r="G964">
            <v>39.890865298840325</v>
          </cell>
          <cell r="H964">
            <v>22358.83</v>
          </cell>
        </row>
        <row r="965">
          <cell r="C965" t="str">
            <v>01.008.03.03.01.20</v>
          </cell>
          <cell r="D965" t="str">
            <v>Soleira de folha em mármore Travertino Navona para portas dos banhos dos apartamentos</v>
          </cell>
          <cell r="E965">
            <v>238</v>
          </cell>
          <cell r="F965" t="str">
            <v>m</v>
          </cell>
          <cell r="G965">
            <v>41.4</v>
          </cell>
          <cell r="H965">
            <v>9853.2000000000007</v>
          </cell>
        </row>
        <row r="966">
          <cell r="C966" t="str">
            <v>01.008.03.03.01.21</v>
          </cell>
          <cell r="D966" t="str">
            <v>Peitoril para terraços em mármore travertino nacional Exportação polido, larg. 30cm, esp. 2cm</v>
          </cell>
          <cell r="E966">
            <v>3426.38</v>
          </cell>
          <cell r="F966" t="str">
            <v>m</v>
          </cell>
          <cell r="G966">
            <v>61.613428749875958</v>
          </cell>
          <cell r="H966">
            <v>211111.02</v>
          </cell>
        </row>
        <row r="967">
          <cell r="C967" t="str">
            <v>01.008.03.03.01.22</v>
          </cell>
          <cell r="D967" t="str">
            <v>Peitoril para caixilhos em mármore travertino nacional Exportação polido, 34,5cm, esp. 2cm</v>
          </cell>
          <cell r="E967">
            <v>4716.45</v>
          </cell>
          <cell r="F967" t="str">
            <v>m</v>
          </cell>
          <cell r="G967">
            <v>67.215471382077624</v>
          </cell>
          <cell r="H967">
            <v>317018.40999999997</v>
          </cell>
        </row>
        <row r="968">
          <cell r="C968" t="str">
            <v>01.008.03.03.01.23</v>
          </cell>
          <cell r="D968" t="str">
            <v>Peitoril para falso caixilhos em mármore travertino nacional Exportação polido, 24cm, esp. 2cm</v>
          </cell>
          <cell r="E968">
            <v>2460.8000000000002</v>
          </cell>
          <cell r="F968" t="str">
            <v>m</v>
          </cell>
          <cell r="G968">
            <v>52.899142555266579</v>
          </cell>
          <cell r="H968">
            <v>130174.21</v>
          </cell>
        </row>
        <row r="969">
          <cell r="C969" t="str">
            <v>01.008.03.03.01.24</v>
          </cell>
          <cell r="D969" t="str">
            <v>Soleira de madeira cumarú larg. 25cm</v>
          </cell>
          <cell r="E969">
            <v>605.13</v>
          </cell>
          <cell r="F969" t="str">
            <v>m</v>
          </cell>
          <cell r="G969">
            <v>24</v>
          </cell>
          <cell r="H969">
            <v>14523.12</v>
          </cell>
        </row>
        <row r="970">
          <cell r="C970" t="str">
            <v>01.008.03.03.01.25</v>
          </cell>
          <cell r="D970" t="str">
            <v>Soleira de madeira cumarú larg. 15cm</v>
          </cell>
          <cell r="E970">
            <v>112</v>
          </cell>
          <cell r="F970" t="str">
            <v>m</v>
          </cell>
          <cell r="G970">
            <v>15.29</v>
          </cell>
          <cell r="H970">
            <v>1712.48</v>
          </cell>
        </row>
        <row r="971">
          <cell r="C971" t="str">
            <v>01.008.03.04</v>
          </cell>
          <cell r="D971" t="str">
            <v>Escadas</v>
          </cell>
          <cell r="H971">
            <v>226218.43</v>
          </cell>
        </row>
        <row r="972">
          <cell r="C972" t="str">
            <v>01.008.03.04.01</v>
          </cell>
          <cell r="D972" t="str">
            <v>Escadas</v>
          </cell>
          <cell r="H972">
            <v>226218.43</v>
          </cell>
        </row>
        <row r="973">
          <cell r="C973" t="str">
            <v>01.008.03.04.01.01</v>
          </cell>
          <cell r="D973" t="str">
            <v>Degraus em cimentado queimado nivelado, com cantoneiras de aço galvanizado 3/4"x3/4" ao longo das extremidades dos degraus</v>
          </cell>
          <cell r="E973">
            <v>5928</v>
          </cell>
          <cell r="F973" t="str">
            <v>m</v>
          </cell>
          <cell r="G973">
            <v>21.126941632928474</v>
          </cell>
          <cell r="H973">
            <v>125240.51</v>
          </cell>
        </row>
        <row r="974">
          <cell r="C974" t="str">
            <v>01.008.03.04.01.02</v>
          </cell>
          <cell r="D974" t="str">
            <v>Rodapé em placas de cimento h=5cm, espes. 1,5cm</v>
          </cell>
          <cell r="E974">
            <v>5754.41</v>
          </cell>
          <cell r="F974" t="str">
            <v>m</v>
          </cell>
          <cell r="G974">
            <v>8.0076689008951405</v>
          </cell>
          <cell r="H974">
            <v>46079.41</v>
          </cell>
        </row>
        <row r="975">
          <cell r="C975" t="str">
            <v>01.008.03.04.01.03</v>
          </cell>
          <cell r="D975" t="str">
            <v>Patamar em cimentado desempenado pintado</v>
          </cell>
          <cell r="E975">
            <v>1655.09</v>
          </cell>
          <cell r="F975" t="str">
            <v>m2</v>
          </cell>
          <cell r="G975">
            <v>16.20734824088116</v>
          </cell>
          <cell r="H975">
            <v>26824.62</v>
          </cell>
        </row>
        <row r="976">
          <cell r="C976" t="str">
            <v>01.008.03.04.01.04</v>
          </cell>
          <cell r="D976" t="str">
            <v>Degraus em madeira de lei ipê, acabamento raspado</v>
          </cell>
          <cell r="E976">
            <v>210</v>
          </cell>
          <cell r="F976" t="str">
            <v>m</v>
          </cell>
          <cell r="G976">
            <v>75</v>
          </cell>
          <cell r="H976">
            <v>15750</v>
          </cell>
        </row>
        <row r="977">
          <cell r="C977" t="str">
            <v>01.008.03.04.01.05</v>
          </cell>
          <cell r="D977" t="str">
            <v>Rodapé em madeira de lei ipê, acabamento raspado, h=15cm</v>
          </cell>
          <cell r="E977">
            <v>113.08</v>
          </cell>
          <cell r="F977" t="str">
            <v>m</v>
          </cell>
          <cell r="G977">
            <v>13.5</v>
          </cell>
          <cell r="H977">
            <v>1526.58</v>
          </cell>
        </row>
        <row r="978">
          <cell r="C978" t="str">
            <v>01.008.03.04.01.07</v>
          </cell>
          <cell r="D978" t="str">
            <v>Degraus de cerâmica de alta resistência 31 x 31 PEI 5, linha Porto Marfim, Eliane.</v>
          </cell>
          <cell r="E978">
            <v>4.59</v>
          </cell>
          <cell r="F978" t="str">
            <v>m</v>
          </cell>
          <cell r="G978">
            <v>41.640522875816991</v>
          </cell>
          <cell r="H978">
            <v>191.13</v>
          </cell>
        </row>
        <row r="979">
          <cell r="C979" t="str">
            <v>01.008.03.04.01.08</v>
          </cell>
          <cell r="D979" t="str">
            <v>Degraus em placas de granito apioado amêndoa, esp. 2cm</v>
          </cell>
          <cell r="E979">
            <v>102.8</v>
          </cell>
          <cell r="F979" t="str">
            <v>m</v>
          </cell>
          <cell r="G979">
            <v>59.313035019455256</v>
          </cell>
          <cell r="H979">
            <v>6097.38</v>
          </cell>
        </row>
        <row r="980">
          <cell r="C980" t="str">
            <v>01.008.03.04.01.09</v>
          </cell>
          <cell r="D980" t="str">
            <v>Degraus em placas de granito apicoado amêndoa, esp. 2cm - irregular</v>
          </cell>
          <cell r="E980">
            <v>20.8</v>
          </cell>
          <cell r="F980" t="str">
            <v>m</v>
          </cell>
          <cell r="G980">
            <v>59.312980769230769</v>
          </cell>
          <cell r="H980">
            <v>1233.71</v>
          </cell>
        </row>
        <row r="981">
          <cell r="C981" t="str">
            <v>01.008.03.04.01.10</v>
          </cell>
          <cell r="D981" t="str">
            <v>Rodapé em granito apicoado amêndoa, esp. 2cm</v>
          </cell>
          <cell r="E981">
            <v>7.14</v>
          </cell>
          <cell r="F981" t="str">
            <v>m</v>
          </cell>
          <cell r="G981">
            <v>32.025210084033617</v>
          </cell>
          <cell r="H981">
            <v>228.66</v>
          </cell>
        </row>
        <row r="982">
          <cell r="C982" t="str">
            <v>01.008.03.04.01.11</v>
          </cell>
          <cell r="D982" t="str">
            <v>Patamar de granito apicoado amêndoa, esp. 2cm</v>
          </cell>
          <cell r="E982">
            <v>13.82</v>
          </cell>
          <cell r="F982" t="str">
            <v>m2</v>
          </cell>
          <cell r="G982">
            <v>153.35672937771344</v>
          </cell>
          <cell r="H982">
            <v>2119.39</v>
          </cell>
        </row>
        <row r="983">
          <cell r="C983" t="str">
            <v>01.008.03.04.01.12</v>
          </cell>
          <cell r="D983" t="str">
            <v>Degraus em ardósia, esp. 2cm ( 30+18 cm )</v>
          </cell>
          <cell r="E983">
            <v>19.350000000000001</v>
          </cell>
          <cell r="F983" t="str">
            <v>m</v>
          </cell>
          <cell r="G983">
            <v>32</v>
          </cell>
          <cell r="H983">
            <v>619.20000000000005</v>
          </cell>
        </row>
        <row r="984">
          <cell r="C984" t="str">
            <v>01.008.03.04.01.13</v>
          </cell>
          <cell r="D984" t="str">
            <v>Rodapé em ardósia, esp. 2cm h=10 cm</v>
          </cell>
          <cell r="E984">
            <v>15.71</v>
          </cell>
          <cell r="F984" t="str">
            <v>m</v>
          </cell>
          <cell r="G984">
            <v>14</v>
          </cell>
          <cell r="H984">
            <v>219.94</v>
          </cell>
        </row>
        <row r="985">
          <cell r="C985" t="str">
            <v>01.008.03.04.01.14</v>
          </cell>
          <cell r="D985" t="str">
            <v>Patamar de ardósia, esp. 2cm</v>
          </cell>
          <cell r="E985">
            <v>2.93</v>
          </cell>
          <cell r="F985" t="str">
            <v>m2</v>
          </cell>
          <cell r="G985">
            <v>30</v>
          </cell>
          <cell r="H985">
            <v>87.9</v>
          </cell>
        </row>
        <row r="986">
          <cell r="C986" t="str">
            <v>01.008.04</v>
          </cell>
          <cell r="D986" t="str">
            <v>Forro</v>
          </cell>
          <cell r="H986">
            <v>1623271.83</v>
          </cell>
        </row>
        <row r="987">
          <cell r="C987" t="str">
            <v>01.008.04.01</v>
          </cell>
          <cell r="D987" t="str">
            <v>Forro</v>
          </cell>
          <cell r="H987">
            <v>1623271.83</v>
          </cell>
        </row>
        <row r="988">
          <cell r="C988" t="str">
            <v>01.008.04.01.01</v>
          </cell>
          <cell r="D988" t="str">
            <v>Forro</v>
          </cell>
          <cell r="H988">
            <v>1596223.89</v>
          </cell>
        </row>
        <row r="989">
          <cell r="C989" t="str">
            <v>01.008.04.01.01.01</v>
          </cell>
          <cell r="D989" t="str">
            <v>Forro em gesso acartonado simples esp= 12,5mm</v>
          </cell>
          <cell r="E989">
            <v>13001.89</v>
          </cell>
          <cell r="F989" t="str">
            <v>m2</v>
          </cell>
          <cell r="G989">
            <v>23.274180138426033</v>
          </cell>
          <cell r="H989">
            <v>302608.33</v>
          </cell>
        </row>
        <row r="990">
          <cell r="C990" t="str">
            <v>01.008.04.01.01.02</v>
          </cell>
          <cell r="D990" t="str">
            <v>Forro em gesso acartonado simples esp= 12,5mm, com aparelhos de iluminação embutidos</v>
          </cell>
          <cell r="E990">
            <v>8615.48</v>
          </cell>
          <cell r="F990" t="str">
            <v>m2</v>
          </cell>
          <cell r="G990">
            <v>23.274179732295824</v>
          </cell>
          <cell r="H990">
            <v>200518.23</v>
          </cell>
        </row>
        <row r="991">
          <cell r="C991" t="str">
            <v>01.008.04.01.01.03</v>
          </cell>
          <cell r="D991" t="str">
            <v>Forro em gesso acartonado duplo esp= 25mm, com aparelhos de iluminação embutidos</v>
          </cell>
          <cell r="E991">
            <v>6624.68</v>
          </cell>
          <cell r="F991" t="str">
            <v>m2</v>
          </cell>
          <cell r="G991">
            <v>32.475600330883907</v>
          </cell>
          <cell r="H991">
            <v>215140.46</v>
          </cell>
        </row>
        <row r="992">
          <cell r="C992" t="str">
            <v>01.008.04.01.01.04</v>
          </cell>
          <cell r="D992" t="str">
            <v>Tabica de gesso para forro de gesso (Det. F01 de 02/04/04 - Tabica)</v>
          </cell>
          <cell r="E992">
            <v>6871.37</v>
          </cell>
          <cell r="F992" t="str">
            <v>m</v>
          </cell>
          <cell r="G992">
            <v>5.9538592740603402</v>
          </cell>
          <cell r="H992">
            <v>40911.17</v>
          </cell>
        </row>
        <row r="993">
          <cell r="C993" t="str">
            <v>01.008.04.01.01.05</v>
          </cell>
          <cell r="D993" t="str">
            <v>Tabica de alumínio pré-pintada branca para forro de gesso</v>
          </cell>
          <cell r="E993">
            <v>7259.05</v>
          </cell>
          <cell r="F993" t="str">
            <v>m</v>
          </cell>
          <cell r="G993">
            <v>5.0968652922903139</v>
          </cell>
          <cell r="H993">
            <v>36998.400000000001</v>
          </cell>
        </row>
        <row r="994">
          <cell r="C994" t="str">
            <v>01.008.04.01.01.06</v>
          </cell>
          <cell r="D994" t="str">
            <v>Moldura de gesso larg. 15cm - p/ Hall de Elevador Social Subsolo</v>
          </cell>
          <cell r="E994">
            <v>73.75</v>
          </cell>
          <cell r="F994" t="str">
            <v>m</v>
          </cell>
          <cell r="G994">
            <v>20.748338983050846</v>
          </cell>
          <cell r="H994">
            <v>1530.19</v>
          </cell>
        </row>
        <row r="995">
          <cell r="C995" t="str">
            <v>01.008.04.01.01.07</v>
          </cell>
          <cell r="D995" t="str">
            <v>Moldura de gesso larg. 15cm - p/ Aptos - Hall Social, Galeria, Sala de Estar, Escritório, Sala de Jantar, Hometheater e Biblioteca (Det. F01 de 02/04/04 - Gola típica de 15cm)</v>
          </cell>
          <cell r="E995">
            <v>20423.310000000001</v>
          </cell>
          <cell r="F995" t="str">
            <v>m</v>
          </cell>
          <cell r="G995">
            <v>20.748299859327407</v>
          </cell>
          <cell r="H995">
            <v>423748.96</v>
          </cell>
        </row>
        <row r="996">
          <cell r="C996" t="str">
            <v>01.008.04.01.01.08</v>
          </cell>
          <cell r="D996" t="str">
            <v>Moldura de gesso larg. 22,5cm - p/ Aptos - Vazio da escada de ligação do Duplex (Det. F01 de 02/04/04 - Gola típica de 22,5cm)</v>
          </cell>
          <cell r="E996">
            <v>18</v>
          </cell>
          <cell r="F996" t="str">
            <v>m</v>
          </cell>
          <cell r="G996">
            <v>33.197222222222223</v>
          </cell>
          <cell r="H996">
            <v>597.54999999999995</v>
          </cell>
        </row>
        <row r="997">
          <cell r="C997" t="str">
            <v>01.008.04.01.01.09</v>
          </cell>
          <cell r="D997" t="str">
            <v>Moldura de gesso larg. 5cm - p/ Aptos - Área de Serviço, Dormitórios, Banho de Empregada, Prata/Louça/Despensa, Banhos, Sala Família, Copa, Cozinha, Sala de Almoço, Circulação Íntima (Det. F01 de 02/04/04 - Gola típica de 5cm)</v>
          </cell>
          <cell r="E997">
            <v>24613.98</v>
          </cell>
          <cell r="F997" t="str">
            <v>m</v>
          </cell>
          <cell r="G997">
            <v>8.5699500852767407</v>
          </cell>
          <cell r="H997">
            <v>210940.58</v>
          </cell>
        </row>
        <row r="998">
          <cell r="C998" t="str">
            <v>01.008.04.01.01.10</v>
          </cell>
          <cell r="D998" t="str">
            <v>Moldura de gesso larg. 5cm - p/ Hall de Serviço, Portaria, Depósito DML, Copa e Sanitários do Térreo (Det. F01 de 02/04/04 - Gola típica de 5cm)</v>
          </cell>
          <cell r="E998">
            <v>643.4</v>
          </cell>
          <cell r="F998" t="str">
            <v>m</v>
          </cell>
          <cell r="G998">
            <v>8.5699564811936586</v>
          </cell>
          <cell r="H998">
            <v>5513.91</v>
          </cell>
        </row>
        <row r="999">
          <cell r="C999" t="str">
            <v>01.008.04.01.01.11</v>
          </cell>
          <cell r="D999" t="str">
            <v>Moldura de gesso larg. 15cm - p/ Clube (Det. F01 de 02/04/04 - Gola típica de 15cm)</v>
          </cell>
          <cell r="E999">
            <v>12.04</v>
          </cell>
          <cell r="F999" t="str">
            <v>m</v>
          </cell>
          <cell r="G999">
            <v>20.748338870431894</v>
          </cell>
          <cell r="H999">
            <v>249.81</v>
          </cell>
        </row>
        <row r="1000">
          <cell r="C1000" t="str">
            <v>01.008.04.01.01.12</v>
          </cell>
          <cell r="D1000" t="str">
            <v>Moldura de gesso larg. 5cm - p/ Clube (Det. F01 de 02/04/04 - Gola típica de 5cm)</v>
          </cell>
          <cell r="E1000">
            <v>353.15</v>
          </cell>
          <cell r="F1000" t="str">
            <v>m</v>
          </cell>
          <cell r="G1000">
            <v>8.5699561093019962</v>
          </cell>
          <cell r="H1000">
            <v>3026.48</v>
          </cell>
        </row>
        <row r="1001">
          <cell r="C1001" t="str">
            <v>01.008.04.01.01.13</v>
          </cell>
          <cell r="D1001" t="str">
            <v>Moldura de gesso larg. 5cm - p/ Clube (Det. F01 de 02/04/04 - Gola típica de 5cm)</v>
          </cell>
          <cell r="E1001">
            <v>114.32</v>
          </cell>
          <cell r="F1001" t="str">
            <v>m</v>
          </cell>
          <cell r="G1001">
            <v>8.5699790062981105</v>
          </cell>
          <cell r="H1001">
            <v>979.72</v>
          </cell>
        </row>
        <row r="1002">
          <cell r="C1002" t="str">
            <v>01.008.04.01.01.15</v>
          </cell>
          <cell r="D1002" t="str">
            <v>Fechamento vertical de gesso h=31cm</v>
          </cell>
          <cell r="E1002">
            <v>56.53</v>
          </cell>
          <cell r="F1002" t="str">
            <v>m</v>
          </cell>
          <cell r="G1002">
            <v>15.876879532991332</v>
          </cell>
          <cell r="H1002">
            <v>897.52</v>
          </cell>
        </row>
        <row r="1003">
          <cell r="C1003" t="str">
            <v>01.008.04.01.01.16</v>
          </cell>
          <cell r="D1003" t="str">
            <v>Fechamento vertical de gesso h=111cm</v>
          </cell>
          <cell r="E1003">
            <v>63.78</v>
          </cell>
          <cell r="F1003" t="str">
            <v>m</v>
          </cell>
          <cell r="G1003">
            <v>23.274223894637817</v>
          </cell>
          <cell r="H1003">
            <v>1484.43</v>
          </cell>
        </row>
        <row r="1004">
          <cell r="C1004" t="str">
            <v>01.008.04.01.01.17</v>
          </cell>
          <cell r="D1004" t="str">
            <v>Fechamento vertical de gesso h=134cm</v>
          </cell>
          <cell r="E1004">
            <v>7.15</v>
          </cell>
          <cell r="F1004" t="str">
            <v>m</v>
          </cell>
          <cell r="G1004">
            <v>23.274125874125872</v>
          </cell>
          <cell r="H1004">
            <v>166.41</v>
          </cell>
        </row>
        <row r="1005">
          <cell r="C1005" t="str">
            <v>01.008.04.01.01.18</v>
          </cell>
          <cell r="D1005" t="str">
            <v>Furo para luminárias redondas em forro de gesso</v>
          </cell>
          <cell r="E1005">
            <v>663</v>
          </cell>
          <cell r="F1005" t="str">
            <v>un</v>
          </cell>
          <cell r="G1005">
            <v>1.4433634992458522</v>
          </cell>
          <cell r="H1005">
            <v>956.95</v>
          </cell>
        </row>
        <row r="1006">
          <cell r="C1006" t="str">
            <v>01.008.04.01.01.19</v>
          </cell>
          <cell r="D1006" t="str">
            <v>Furo para grelhas de ar condicionado em forro de gesso</v>
          </cell>
          <cell r="E1006">
            <v>755</v>
          </cell>
          <cell r="F1006" t="str">
            <v>un</v>
          </cell>
          <cell r="G1006">
            <v>1.443364238410596</v>
          </cell>
          <cell r="H1006">
            <v>1089.74</v>
          </cell>
        </row>
        <row r="1007">
          <cell r="C1007" t="str">
            <v>01.008.04.01.01.20</v>
          </cell>
          <cell r="D1007" t="str">
            <v>Furo e requadro em alumínio para alçapão no forro 40x40cm</v>
          </cell>
          <cell r="E1007">
            <v>432</v>
          </cell>
          <cell r="F1007" t="str">
            <v>un</v>
          </cell>
          <cell r="G1007">
            <v>34.279791666666668</v>
          </cell>
          <cell r="H1007">
            <v>14808.87</v>
          </cell>
        </row>
        <row r="1008">
          <cell r="C1008" t="str">
            <v>01.008.04.01.01.21</v>
          </cell>
          <cell r="D1008" t="str">
            <v>Sanca de gesso  perimetral det. Folha 5 Esther Giobbi - pav. Térreo</v>
          </cell>
          <cell r="E1008">
            <v>552.76</v>
          </cell>
          <cell r="F1008" t="str">
            <v>m</v>
          </cell>
          <cell r="G1008">
            <v>11.005626311599972</v>
          </cell>
          <cell r="H1008">
            <v>6083.47</v>
          </cell>
        </row>
        <row r="1009">
          <cell r="C1009" t="str">
            <v>01.008.04.01.01.22</v>
          </cell>
          <cell r="D1009" t="str">
            <v>Sanca de gesso  central det. Folha 5 Esther Giobbi - pav. Térreo</v>
          </cell>
          <cell r="E1009">
            <v>341.26</v>
          </cell>
          <cell r="F1009" t="str">
            <v>m</v>
          </cell>
          <cell r="G1009">
            <v>8.5699466682295018</v>
          </cell>
          <cell r="H1009">
            <v>2924.58</v>
          </cell>
        </row>
        <row r="1010">
          <cell r="C1010" t="str">
            <v>01.008.04.01.01.23</v>
          </cell>
          <cell r="D1010" t="str">
            <v>Moldura de gesso h=30cm - Salão de festas</v>
          </cell>
          <cell r="E1010">
            <v>63.73</v>
          </cell>
          <cell r="F1010" t="str">
            <v>m</v>
          </cell>
          <cell r="G1010">
            <v>27.062921700925781</v>
          </cell>
          <cell r="H1010">
            <v>1724.72</v>
          </cell>
        </row>
        <row r="1011">
          <cell r="C1011" t="str">
            <v>01.008.04.01.01.26</v>
          </cell>
          <cell r="D1011" t="str">
            <v>Forro armstrong modelo Fine fissured NRC &gt;0,55, 625mmx625mm - clube 1ºSS</v>
          </cell>
          <cell r="E1011">
            <v>467.88</v>
          </cell>
          <cell r="F1011" t="str">
            <v>m2</v>
          </cell>
          <cell r="G1011">
            <v>52</v>
          </cell>
          <cell r="H1011">
            <v>24329.759999999998</v>
          </cell>
        </row>
        <row r="1012">
          <cell r="C1012" t="str">
            <v>01.008.04.01.01.27</v>
          </cell>
          <cell r="D1012" t="str">
            <v>Forro Fine Fissured  NRC &gt;0,55 dimensões 625mmx625mm - Hall térreo</v>
          </cell>
          <cell r="E1012">
            <v>660.91</v>
          </cell>
          <cell r="F1012" t="str">
            <v>m2</v>
          </cell>
          <cell r="G1012">
            <v>52</v>
          </cell>
          <cell r="H1012">
            <v>34367.32</v>
          </cell>
        </row>
        <row r="1013">
          <cell r="C1013" t="str">
            <v>01.008.04.01.01.28</v>
          </cell>
          <cell r="D1013" t="str">
            <v>Forro Fine Fissured  NRC &gt;0,55 dimensões 625mmx1250mm - Administração</v>
          </cell>
          <cell r="E1013">
            <v>41.71</v>
          </cell>
          <cell r="F1013" t="str">
            <v>m2</v>
          </cell>
          <cell r="G1013">
            <v>37</v>
          </cell>
          <cell r="H1013">
            <v>1543.27</v>
          </cell>
        </row>
        <row r="1014">
          <cell r="C1014" t="str">
            <v>01.008.04.01.01.29</v>
          </cell>
          <cell r="D1014" t="str">
            <v>Furo para luminárias retangular em forro armstrong</v>
          </cell>
          <cell r="E1014">
            <v>89</v>
          </cell>
          <cell r="F1014" t="str">
            <v>un</v>
          </cell>
          <cell r="G1014">
            <v>5</v>
          </cell>
          <cell r="H1014">
            <v>445</v>
          </cell>
        </row>
        <row r="1015">
          <cell r="C1015" t="str">
            <v>01.008.04.01.01.30</v>
          </cell>
          <cell r="D1015" t="str">
            <v>Forro metálico fonoabsorvente ( tipo clip-in) com manta  de celulose ensacada na esp= 20mm com densidade de aproximadamente 50kg/m3 e bandeija de chapa metalica  em aço galvanizado, perfurada 625mmx625mmx30mm, furos de Ø1,8mm, com 50% de área aberta e abs</v>
          </cell>
          <cell r="E1015">
            <v>302.92</v>
          </cell>
          <cell r="F1015" t="str">
            <v>m2</v>
          </cell>
          <cell r="G1015">
            <v>186.80001320480653</v>
          </cell>
          <cell r="H1015">
            <v>56585.46</v>
          </cell>
        </row>
        <row r="1016">
          <cell r="C1016" t="str">
            <v>01.008.04.01.01.31</v>
          </cell>
          <cell r="D1016" t="str">
            <v>Faixa de forro em gesso acartonado simples esp= 12,5mm, L = até 50cm</v>
          </cell>
          <cell r="E1016">
            <v>381.22</v>
          </cell>
          <cell r="F1016" t="str">
            <v>m2</v>
          </cell>
          <cell r="G1016">
            <v>15.876947694244791</v>
          </cell>
          <cell r="H1016">
            <v>6052.61</v>
          </cell>
        </row>
        <row r="1017">
          <cell r="C1017" t="str">
            <v>01.008.04.01.02</v>
          </cell>
          <cell r="D1017" t="str">
            <v>Forro do Salão de Festas</v>
          </cell>
          <cell r="G1017" t="e">
            <v>#DIV/0!</v>
          </cell>
          <cell r="H1017">
            <v>27047.93</v>
          </cell>
        </row>
        <row r="1018">
          <cell r="C1018" t="str">
            <v>01.008.04.01.02.01</v>
          </cell>
          <cell r="D1018" t="str">
            <v>Forro de gesso acartonado esp. 12,5mm - reto</v>
          </cell>
          <cell r="E1018">
            <v>35.5</v>
          </cell>
          <cell r="F1018" t="str">
            <v>m2</v>
          </cell>
          <cell r="G1018">
            <v>29.5</v>
          </cell>
          <cell r="H1018">
            <v>1047.25</v>
          </cell>
        </row>
        <row r="1019">
          <cell r="C1019" t="str">
            <v>01.008.04.01.02.02</v>
          </cell>
          <cell r="D1019" t="str">
            <v>Forro de gesso acartonado esp. 12,5mm - inclinado</v>
          </cell>
          <cell r="E1019">
            <v>25.6</v>
          </cell>
          <cell r="F1019" t="str">
            <v>m2</v>
          </cell>
          <cell r="G1019">
            <v>31.5</v>
          </cell>
          <cell r="H1019">
            <v>806.4</v>
          </cell>
        </row>
        <row r="1020">
          <cell r="C1020" t="str">
            <v>01.008.04.01.02.03</v>
          </cell>
          <cell r="D1020" t="str">
            <v>Fechamento vertical em gesso acartonado até 1,00m</v>
          </cell>
          <cell r="E1020">
            <v>26</v>
          </cell>
          <cell r="F1020" t="str">
            <v>m</v>
          </cell>
          <cell r="G1020">
            <v>42</v>
          </cell>
          <cell r="H1020">
            <v>1092</v>
          </cell>
        </row>
        <row r="1021">
          <cell r="C1021" t="str">
            <v>01.008.04.01.02.04</v>
          </cell>
          <cell r="D1021" t="str">
            <v>Fechamento horizontal larg. 20cm</v>
          </cell>
          <cell r="E1021">
            <v>19.850000000000001</v>
          </cell>
          <cell r="F1021" t="str">
            <v>m</v>
          </cell>
          <cell r="G1021">
            <v>19.849874055415615</v>
          </cell>
          <cell r="H1021">
            <v>394.02</v>
          </cell>
        </row>
        <row r="1022">
          <cell r="C1022" t="str">
            <v>01.008.04.01.02.05</v>
          </cell>
          <cell r="D1022" t="str">
            <v>Tabica metálica lisa</v>
          </cell>
          <cell r="E1022">
            <v>89.5</v>
          </cell>
          <cell r="F1022" t="str">
            <v>m</v>
          </cell>
          <cell r="G1022">
            <v>3.9500558659217875</v>
          </cell>
          <cell r="H1022">
            <v>353.53</v>
          </cell>
        </row>
        <row r="1023">
          <cell r="C1023" t="str">
            <v>01.008.04.01.02.06</v>
          </cell>
          <cell r="D1023" t="str">
            <v>Forro de gesso especial fixo Gyptone Big Quattro 41 com sistema de fixação F-530 - placas 1,20x2,40m - reto</v>
          </cell>
          <cell r="E1023">
            <v>152.63999999999999</v>
          </cell>
          <cell r="F1023" t="str">
            <v>m2</v>
          </cell>
          <cell r="G1023">
            <v>96.319968553459134</v>
          </cell>
          <cell r="H1023">
            <v>14702.28</v>
          </cell>
        </row>
        <row r="1024">
          <cell r="C1024" t="str">
            <v>01.008.04.01.02.07</v>
          </cell>
          <cell r="D1024" t="str">
            <v>Forro de gesso especial fixo Gyptone Big Quattro 41 com sistema de fixação F-530 - placas 1,20x1,20m - inclinado</v>
          </cell>
          <cell r="E1024">
            <v>22.5</v>
          </cell>
          <cell r="F1024" t="str">
            <v>m2</v>
          </cell>
          <cell r="G1024">
            <v>111</v>
          </cell>
          <cell r="H1024">
            <v>2497.5</v>
          </cell>
        </row>
        <row r="1025">
          <cell r="C1025" t="str">
            <v>01.008.04.01.02.08</v>
          </cell>
          <cell r="D1025" t="str">
            <v>Estrutura auxiliar em aço galvanizado 38x38mm com distância de 0,80m laçada a estrutura metálica com fita em aço perfurada Walsywa, parafuso/porca em aço para travamento</v>
          </cell>
          <cell r="E1025">
            <v>235</v>
          </cell>
          <cell r="F1025" t="str">
            <v>m2</v>
          </cell>
          <cell r="G1025">
            <v>13.25</v>
          </cell>
          <cell r="H1025">
            <v>3113.75</v>
          </cell>
        </row>
        <row r="1026">
          <cell r="C1026" t="str">
            <v>01.008.04.01.02.09</v>
          </cell>
          <cell r="D1026" t="str">
            <v>Manta de lã de rocha basáltica 32kg/m3 ensacada</v>
          </cell>
          <cell r="E1026">
            <v>235</v>
          </cell>
          <cell r="F1026" t="str">
            <v>m2</v>
          </cell>
          <cell r="G1026">
            <v>12.4</v>
          </cell>
          <cell r="H1026">
            <v>2914</v>
          </cell>
        </row>
        <row r="1027">
          <cell r="C1027" t="str">
            <v>01.008.04.01.02.10</v>
          </cell>
          <cell r="D1027" t="str">
            <v>Abertura para spots em forro de gesso</v>
          </cell>
          <cell r="E1027">
            <v>106</v>
          </cell>
          <cell r="F1027" t="str">
            <v>un</v>
          </cell>
          <cell r="G1027">
            <v>1.2</v>
          </cell>
          <cell r="H1027">
            <v>127.2</v>
          </cell>
        </row>
        <row r="1028">
          <cell r="C1028">
            <v>1009</v>
          </cell>
          <cell r="D1028" t="str">
            <v>TRATAMENTO ACÚSTICO</v>
          </cell>
          <cell r="H1028">
            <v>1043949.8</v>
          </cell>
        </row>
        <row r="1029">
          <cell r="C1029" t="str">
            <v>01.009.01</v>
          </cell>
          <cell r="D1029" t="str">
            <v>TRATAMENTO ACÚSTICO</v>
          </cell>
          <cell r="H1029">
            <v>1043949.8</v>
          </cell>
        </row>
        <row r="1030">
          <cell r="C1030" t="str">
            <v>01.009.01.01</v>
          </cell>
          <cell r="D1030" t="str">
            <v>TRATAMENTO ACÚSTICO</v>
          </cell>
          <cell r="H1030">
            <v>461260.73</v>
          </cell>
        </row>
        <row r="1031">
          <cell r="C1031" t="str">
            <v>01.009.01.01.01</v>
          </cell>
          <cell r="D1031" t="str">
            <v>Tratamento acústico Sala de Geradores</v>
          </cell>
          <cell r="H1031">
            <v>26856.31</v>
          </cell>
        </row>
        <row r="1032">
          <cell r="C1032" t="str">
            <v>01.009.01.01.01.01</v>
          </cell>
          <cell r="D1032" t="str">
            <v>Tratamento acústico Sala de Geradores - revestimento da parede em lã de rocha ensacada densidade 64kg/m3, presa com tela galvanizada expandida, tipo "Permetal" exp-12, com 50% de abertura e perfis metálicos tipo cartola 50mm e abas 30mm em requadros de 60</v>
          </cell>
          <cell r="E1032">
            <v>189.16</v>
          </cell>
          <cell r="F1032" t="str">
            <v>m2</v>
          </cell>
          <cell r="G1032">
            <v>61.75</v>
          </cell>
          <cell r="H1032">
            <v>11680.63</v>
          </cell>
        </row>
        <row r="1033">
          <cell r="C1033" t="str">
            <v>01.009.01.01.01.02</v>
          </cell>
          <cell r="D1033" t="str">
            <v>Tratamento acústico Sala de Geradores - revestimento da parede em lã de rocha ensacada densidade 64kg/m3, presa com tela galvanizada expandida, tipo "Permetal" exp-12, com 50% de abertura e perfis metálicos tipo cartola 50mm e abas 30mm em requadros de 60</v>
          </cell>
          <cell r="E1033">
            <v>245.76</v>
          </cell>
          <cell r="F1033" t="str">
            <v>m2</v>
          </cell>
          <cell r="G1033">
            <v>61.75</v>
          </cell>
          <cell r="H1033">
            <v>15175.68</v>
          </cell>
        </row>
        <row r="1034">
          <cell r="C1034" t="str">
            <v>01.009.01.01.02</v>
          </cell>
          <cell r="D1034" t="str">
            <v>Tratamento acústico Sala de Geradores - Lamelas separadoras (conforme projeto Acústica Engª - P122/03-fl.10/33)</v>
          </cell>
          <cell r="H1034">
            <v>182400</v>
          </cell>
        </row>
        <row r="1035">
          <cell r="C1035" t="str">
            <v>01.009.01.01.02.01</v>
          </cell>
          <cell r="D1035" t="str">
            <v>Atenuadores de entrada (2,00x0,90x1,68 m)</v>
          </cell>
          <cell r="E1035">
            <v>8</v>
          </cell>
          <cell r="F1035" t="str">
            <v>cj</v>
          </cell>
          <cell r="G1035">
            <v>14250</v>
          </cell>
          <cell r="H1035">
            <v>114000</v>
          </cell>
        </row>
        <row r="1036">
          <cell r="C1036" t="str">
            <v>01.009.01.01.02.02</v>
          </cell>
          <cell r="D1036" t="str">
            <v>Atenuadores de saída (1,40x1,40x1,00 m)</v>
          </cell>
          <cell r="E1036">
            <v>8</v>
          </cell>
          <cell r="F1036" t="str">
            <v>cj</v>
          </cell>
          <cell r="G1036">
            <v>8550</v>
          </cell>
          <cell r="H1036">
            <v>68400</v>
          </cell>
        </row>
        <row r="1037">
          <cell r="C1037" t="str">
            <v>01.009.01.01.03</v>
          </cell>
          <cell r="D1037" t="str">
            <v>Portas</v>
          </cell>
          <cell r="H1037">
            <v>63198</v>
          </cell>
        </row>
        <row r="1038">
          <cell r="C1038" t="str">
            <v>01.009.01.01.03.01</v>
          </cell>
          <cell r="D1038" t="str">
            <v>PCF2 - porta corta fogo e acústica (com miolo de gesso esp. 42mm), 1,60x2,10m para  Sala de Geradores, conforme Det.Q02</v>
          </cell>
          <cell r="E1038">
            <v>9</v>
          </cell>
          <cell r="F1038" t="str">
            <v>un</v>
          </cell>
          <cell r="G1038">
            <v>3000</v>
          </cell>
          <cell r="H1038">
            <v>27000</v>
          </cell>
        </row>
        <row r="1039">
          <cell r="C1039" t="str">
            <v>01.009.01.01.03.02</v>
          </cell>
          <cell r="D1039" t="str">
            <v>PCF2 - porta corta fogo e acústica (com miolo de gesso 42mm), com barra anti-pânico, 1,60x2,10m para  Sala de Exaustão, conforme Det. Q02</v>
          </cell>
          <cell r="E1039">
            <v>9</v>
          </cell>
          <cell r="F1039" t="str">
            <v>un</v>
          </cell>
          <cell r="G1039">
            <v>4022</v>
          </cell>
          <cell r="H1039">
            <v>36198</v>
          </cell>
        </row>
        <row r="1040">
          <cell r="C1040" t="str">
            <v>01.009.01.01.04</v>
          </cell>
          <cell r="D1040" t="str">
            <v>Tratamento acústico no Mezanino</v>
          </cell>
          <cell r="H1040">
            <v>188806.42</v>
          </cell>
        </row>
        <row r="1041">
          <cell r="C1041" t="str">
            <v>01.009.01.01.04.01</v>
          </cell>
          <cell r="D1041" t="str">
            <v>Tratamento acústico Mezanino - Nas paredes a partir de 20cm até o teto revestimento em painel tipo Isosound, 40kg/m3 revestido com tecido de lã de vidro, NRC0,75, esp. 50mm da Saint Gobain ou similar, colado nas paredes, proteção mecânica em tela de alamb</v>
          </cell>
          <cell r="E1041">
            <v>1203.55</v>
          </cell>
          <cell r="F1041" t="str">
            <v>m2</v>
          </cell>
          <cell r="G1041">
            <v>104.5</v>
          </cell>
          <cell r="H1041">
            <v>125770.98</v>
          </cell>
        </row>
        <row r="1042">
          <cell r="C1042" t="str">
            <v>01.009.01.01.04.02</v>
          </cell>
          <cell r="D1042" t="str">
            <v>Tratamento acústico Mezanino - No teto revestimento em painel tipo Isosound, 40kg/m3 revestido com tecido de lã de vidro, NRC0,75, esp. 50mm da Saint Gobain ou similar, colado no teto, proteção mecânica em tela de alambrado com fios revestidos de PVC malh</v>
          </cell>
          <cell r="E1042">
            <v>603.21</v>
          </cell>
          <cell r="F1042" t="str">
            <v>m2</v>
          </cell>
          <cell r="G1042">
            <v>104.5</v>
          </cell>
          <cell r="H1042">
            <v>63035.45</v>
          </cell>
        </row>
        <row r="1043">
          <cell r="C1043" t="str">
            <v>01.009.01.02</v>
          </cell>
          <cell r="D1043" t="str">
            <v>Tratamento acústico das tubulações em PVC de esgoto horizontais sob a laje dos banheiros dos apartamentos</v>
          </cell>
          <cell r="H1043">
            <v>381167.21</v>
          </cell>
        </row>
        <row r="1044">
          <cell r="C1044" t="str">
            <v>01.009.01.02.01</v>
          </cell>
          <cell r="D1044" t="str">
            <v>Tratamento acústico das tubulações em PVC de esgoto horizontais sob a laje dos banheiros dos apartamentos, até a coluna vertical, com aplicação de lã de rocha densidade 50kg/m3 e proteção mecanica em gesso envolvido com aniagem,  formando uma espessura ap</v>
          </cell>
          <cell r="H1044">
            <v>381167.21</v>
          </cell>
        </row>
        <row r="1045">
          <cell r="C1045" t="str">
            <v>01.009.01.02.01.01</v>
          </cell>
          <cell r="D1045" t="str">
            <v>Tubo PVC Ø40mm</v>
          </cell>
          <cell r="E1045">
            <v>3686.5</v>
          </cell>
          <cell r="F1045" t="str">
            <v>m</v>
          </cell>
          <cell r="G1045">
            <v>23.750001356300015</v>
          </cell>
          <cell r="H1045">
            <v>87554.38</v>
          </cell>
        </row>
        <row r="1046">
          <cell r="C1046" t="str">
            <v>01.009.01.02.01.02</v>
          </cell>
          <cell r="D1046" t="str">
            <v>Tubo PVC Ø50mm</v>
          </cell>
          <cell r="E1046">
            <v>774.6</v>
          </cell>
          <cell r="F1046" t="str">
            <v>m</v>
          </cell>
          <cell r="G1046">
            <v>27.075006454944486</v>
          </cell>
          <cell r="H1046">
            <v>20972.3</v>
          </cell>
        </row>
        <row r="1047">
          <cell r="C1047" t="str">
            <v>01.009.01.02.01.03</v>
          </cell>
          <cell r="D1047" t="str">
            <v>Tubo PVC Ø75mm</v>
          </cell>
          <cell r="E1047">
            <v>3203.7</v>
          </cell>
          <cell r="F1047" t="str">
            <v>m</v>
          </cell>
          <cell r="G1047">
            <v>40.602999656647007</v>
          </cell>
          <cell r="H1047">
            <v>130079.83</v>
          </cell>
        </row>
        <row r="1048">
          <cell r="C1048" t="str">
            <v>01.009.01.02.01.04</v>
          </cell>
          <cell r="D1048" t="str">
            <v>Tubo PVC Ø100mm</v>
          </cell>
          <cell r="E1048">
            <v>2632.7</v>
          </cell>
          <cell r="F1048" t="str">
            <v>m</v>
          </cell>
          <cell r="G1048">
            <v>54.150001899190947</v>
          </cell>
          <cell r="H1048">
            <v>142560.71</v>
          </cell>
        </row>
        <row r="1049">
          <cell r="C1049" t="str">
            <v>01.009.01.03</v>
          </cell>
          <cell r="D1049" t="str">
            <v>Isolamento acústico nos ralos sifonado, nos banheiros dos apartamentos</v>
          </cell>
          <cell r="H1049">
            <v>122702.27</v>
          </cell>
        </row>
        <row r="1050">
          <cell r="C1050" t="str">
            <v>01.009.01.03.01</v>
          </cell>
          <cell r="D1050" t="str">
            <v>Isolamento acústico nos ralos sifonado, nos banheiros dos apartamentos com aplicação de lã de rocha densidade 50kg/m3 e proteção mecanica de gesso envolvido com aniagem formando uma espessura aproximada 20mm - Conforme Detalhe "C", projeto acustica nº 122</v>
          </cell>
          <cell r="H1050">
            <v>122702.27</v>
          </cell>
        </row>
        <row r="1051">
          <cell r="C1051" t="str">
            <v>01.009.01.03.01.01</v>
          </cell>
          <cell r="D1051" t="str">
            <v>Ralo sifonado</v>
          </cell>
          <cell r="E1051">
            <v>3022</v>
          </cell>
          <cell r="F1051" t="str">
            <v>un</v>
          </cell>
          <cell r="G1051">
            <v>40.603001323626735</v>
          </cell>
          <cell r="H1051">
            <v>122702.27</v>
          </cell>
        </row>
        <row r="1052">
          <cell r="C1052" t="str">
            <v>01.009.01.05</v>
          </cell>
          <cell r="D1052" t="str">
            <v>Serviços Complementares</v>
          </cell>
          <cell r="H1052">
            <v>78819.600000000006</v>
          </cell>
        </row>
        <row r="1053">
          <cell r="C1053" t="str">
            <v>01.009.01.05.01</v>
          </cell>
          <cell r="D1053" t="str">
            <v>Serviços Complementares</v>
          </cell>
          <cell r="H1053">
            <v>78819.600000000006</v>
          </cell>
        </row>
        <row r="1054">
          <cell r="C1054" t="str">
            <v>01.009.01.05.01.03</v>
          </cell>
          <cell r="D1054" t="str">
            <v>Camada de neoprene de 20mm sobre base antivibratória de concreto (Equipamentos Ar Condic.) (na área total da base)</v>
          </cell>
          <cell r="E1054">
            <v>36.64</v>
          </cell>
          <cell r="F1054" t="str">
            <v>m2</v>
          </cell>
          <cell r="G1054">
            <v>570</v>
          </cell>
          <cell r="H1054">
            <v>20884.8</v>
          </cell>
        </row>
        <row r="1055">
          <cell r="C1055" t="str">
            <v>01.009.01.05.01.04</v>
          </cell>
          <cell r="D1055" t="str">
            <v>Camada de neoprene de 20mm sob o motor das banheiras</v>
          </cell>
          <cell r="E1055">
            <v>101.64</v>
          </cell>
          <cell r="F1055" t="str">
            <v>m2</v>
          </cell>
          <cell r="G1055">
            <v>570</v>
          </cell>
          <cell r="H1055">
            <v>57934.8</v>
          </cell>
        </row>
        <row r="1056">
          <cell r="C1056" t="str">
            <v>01.009.01.05.01.05</v>
          </cell>
          <cell r="D1056" t="str">
            <v>Laje de concreto esp. 10cm - Sala de Geradores 2º Subsolo</v>
          </cell>
          <cell r="E1056">
            <v>19.079999999999998</v>
          </cell>
          <cell r="F1056" t="str">
            <v>m2</v>
          </cell>
          <cell r="G1056">
            <v>49.61</v>
          </cell>
        </row>
        <row r="1057">
          <cell r="C1057" t="str">
            <v>01.009.01.05.01.06</v>
          </cell>
          <cell r="D1057" t="str">
            <v>Painel Wall esp. 55mm - Sala de Geradores 2º Subsolo</v>
          </cell>
          <cell r="E1057">
            <v>76.010000000000005</v>
          </cell>
          <cell r="F1057" t="str">
            <v>m2</v>
          </cell>
          <cell r="G1057">
            <v>130</v>
          </cell>
        </row>
        <row r="1058">
          <cell r="C1058">
            <v>1010</v>
          </cell>
          <cell r="D1058" t="str">
            <v>PINTURAS</v>
          </cell>
          <cell r="H1058">
            <v>2581662.2999999998</v>
          </cell>
        </row>
        <row r="1059">
          <cell r="C1059" t="str">
            <v>01.010.01</v>
          </cell>
          <cell r="D1059" t="str">
            <v>Paredes</v>
          </cell>
          <cell r="H1059">
            <v>1379647.36</v>
          </cell>
        </row>
        <row r="1060">
          <cell r="C1060" t="str">
            <v>01.010.01.01</v>
          </cell>
          <cell r="D1060" t="str">
            <v>Paredes</v>
          </cell>
          <cell r="H1060">
            <v>1379647.36</v>
          </cell>
        </row>
        <row r="1061">
          <cell r="C1061" t="str">
            <v>01.010.01.01.01</v>
          </cell>
          <cell r="D1061" t="str">
            <v>Paredes</v>
          </cell>
          <cell r="H1061">
            <v>1379647.36</v>
          </cell>
        </row>
        <row r="1062">
          <cell r="C1062" t="str">
            <v>01.010.01.01.01.01</v>
          </cell>
          <cell r="D1062" t="str">
            <v>Latex Acrílico (sem massa acrílica) sobre massa única</v>
          </cell>
          <cell r="E1062">
            <v>14756.39</v>
          </cell>
          <cell r="F1062" t="str">
            <v>m2</v>
          </cell>
          <cell r="G1062">
            <v>4.5125000084709068</v>
          </cell>
          <cell r="H1062">
            <v>66588.210000000006</v>
          </cell>
        </row>
        <row r="1063">
          <cell r="C1063" t="str">
            <v>01.010.01.01.01.02</v>
          </cell>
          <cell r="D1063" t="str">
            <v>Latex Acrílico (com retoque de massa acrílica) sobre gesso</v>
          </cell>
          <cell r="E1063">
            <v>44931.33</v>
          </cell>
          <cell r="F1063" t="str">
            <v>m2</v>
          </cell>
          <cell r="G1063">
            <v>10.378749972457969</v>
          </cell>
          <cell r="H1063">
            <v>466331.04</v>
          </cell>
        </row>
        <row r="1064">
          <cell r="C1064" t="str">
            <v>01.010.01.01.01.03</v>
          </cell>
          <cell r="D1064" t="str">
            <v>Látex acrilico sobre painel cimenticio</v>
          </cell>
          <cell r="E1064">
            <v>3390.06</v>
          </cell>
          <cell r="F1064" t="str">
            <v>m2</v>
          </cell>
          <cell r="G1064">
            <v>12.635000560462059</v>
          </cell>
          <cell r="H1064">
            <v>42833.41</v>
          </cell>
        </row>
        <row r="1065">
          <cell r="C1065" t="str">
            <v>01.010.01.01.01.04</v>
          </cell>
          <cell r="D1065" t="str">
            <v>Latex PVA (sem massa) sobre massa única</v>
          </cell>
          <cell r="E1065">
            <v>37322.93</v>
          </cell>
          <cell r="F1065" t="str">
            <v>m2</v>
          </cell>
          <cell r="G1065">
            <v>3.1587501302818399</v>
          </cell>
          <cell r="H1065">
            <v>117893.81</v>
          </cell>
        </row>
        <row r="1066">
          <cell r="C1066" t="str">
            <v>01.010.01.01.01.05</v>
          </cell>
          <cell r="D1066" t="str">
            <v>Latex PVA (com retoque de massa) sobre gesso</v>
          </cell>
          <cell r="E1066">
            <v>104177.51</v>
          </cell>
          <cell r="F1066" t="str">
            <v>m2</v>
          </cell>
          <cell r="G1066">
            <v>5.6857500241654853</v>
          </cell>
          <cell r="H1066">
            <v>592327.28</v>
          </cell>
        </row>
        <row r="1067">
          <cell r="C1067" t="str">
            <v>01.010.01.01.01.06</v>
          </cell>
          <cell r="D1067" t="str">
            <v>Latex PVA (com massa) sobre parede em drywall</v>
          </cell>
          <cell r="E1067">
            <v>4513.3</v>
          </cell>
          <cell r="F1067" t="str">
            <v>m2</v>
          </cell>
          <cell r="G1067">
            <v>5.6857510025923377</v>
          </cell>
          <cell r="H1067">
            <v>25661.5</v>
          </cell>
        </row>
        <row r="1068">
          <cell r="C1068" t="str">
            <v>01.010.01.01.01.07</v>
          </cell>
          <cell r="D1068" t="str">
            <v>Esmalte sintético na cor cinza claro (h=0,80cm) com faixa horizontal de arremate na cor amarela (h=0,20m) sobre massa única - estacionamento</v>
          </cell>
          <cell r="E1068">
            <v>4518.3</v>
          </cell>
          <cell r="F1068" t="str">
            <v>m2</v>
          </cell>
          <cell r="G1068">
            <v>5.1442489431865965</v>
          </cell>
          <cell r="H1068">
            <v>23243.26</v>
          </cell>
        </row>
        <row r="1069">
          <cell r="C1069" t="str">
            <v>01.010.01.01.01.08</v>
          </cell>
          <cell r="D1069" t="str">
            <v>Esmalte sintético na cor cinza claro (h=0,80cm) com faixa horizontal de arremate na cor amarela (h=0,20m) sobre concreto aparente, inclusive lixamento e estucamento - estacionamento</v>
          </cell>
          <cell r="E1069">
            <v>1409.14</v>
          </cell>
          <cell r="F1069" t="str">
            <v>m2</v>
          </cell>
          <cell r="G1069">
            <v>5.1442511035099416</v>
          </cell>
          <cell r="H1069">
            <v>7248.97</v>
          </cell>
        </row>
        <row r="1070">
          <cell r="C1070" t="str">
            <v>01.010.01.01.01.09</v>
          </cell>
          <cell r="D1070" t="str">
            <v>Esmalte sintético na cor cinza claro (h=0,80cm) com faixa horizontal de arremate na cor amarela (h=0,20m) sobre cortina</v>
          </cell>
          <cell r="E1070">
            <v>938.6</v>
          </cell>
          <cell r="F1070" t="str">
            <v>m2</v>
          </cell>
          <cell r="G1070">
            <v>5.1442467504794376</v>
          </cell>
          <cell r="H1070">
            <v>4828.3900000000003</v>
          </cell>
        </row>
        <row r="1071">
          <cell r="C1071" t="str">
            <v>01.010.01.01.01.10</v>
          </cell>
          <cell r="D1071" t="str">
            <v>Esmalte sintético branco sobre massa paulista</v>
          </cell>
          <cell r="E1071">
            <v>153.74</v>
          </cell>
          <cell r="F1071" t="str">
            <v>m2</v>
          </cell>
          <cell r="G1071">
            <v>4.6929881618316633</v>
          </cell>
          <cell r="H1071">
            <v>721.5</v>
          </cell>
        </row>
        <row r="1072">
          <cell r="C1072" t="str">
            <v>01.010.01.01.01.11</v>
          </cell>
          <cell r="D1072" t="str">
            <v>Lixamento em concreto com aplicação de latex PVA</v>
          </cell>
          <cell r="E1072">
            <v>3935.98</v>
          </cell>
          <cell r="F1072" t="str">
            <v>m2</v>
          </cell>
          <cell r="G1072">
            <v>8.1225006224625123</v>
          </cell>
          <cell r="H1072">
            <v>31970</v>
          </cell>
        </row>
        <row r="1073">
          <cell r="C1073" t="str">
            <v>01.010.01.01.01.12</v>
          </cell>
          <cell r="D1073" t="str">
            <v>Pintura latex PVA com massa corrida nos painéis drywall de fechamento dos shafts (JUNTO COM LATEX PVA SOBRE DRYWALL)</v>
          </cell>
          <cell r="F1073" t="str">
            <v>m2</v>
          </cell>
        </row>
        <row r="1074">
          <cell r="C1074" t="str">
            <v>01.010.01.01.01.13</v>
          </cell>
          <cell r="D1074" t="str">
            <v>Latex PVA (com massa) sobre colunas de gesso - Sala de Estar Térreo</v>
          </cell>
          <cell r="E1074">
            <v>261.08999999999997</v>
          </cell>
          <cell r="F1074" t="str">
            <v>m2</v>
          </cell>
          <cell r="G1074">
            <v>5.69</v>
          </cell>
        </row>
        <row r="1075">
          <cell r="C1075" t="str">
            <v>01.010.01.01.01.14</v>
          </cell>
          <cell r="D1075" t="str">
            <v>Latex PVA sobre moldura de gesso em colunas de gesso - Sala de Estar Térreo</v>
          </cell>
          <cell r="E1075">
            <v>586.35</v>
          </cell>
          <cell r="F1075" t="str">
            <v>m</v>
          </cell>
          <cell r="G1075">
            <v>1.81</v>
          </cell>
        </row>
        <row r="1076">
          <cell r="C1076" t="str">
            <v>01.010.02</v>
          </cell>
          <cell r="D1076" t="str">
            <v>Tetos</v>
          </cell>
          <cell r="H1076">
            <v>660028.38</v>
          </cell>
        </row>
        <row r="1077">
          <cell r="C1077" t="str">
            <v>01.010.02.01</v>
          </cell>
          <cell r="D1077" t="str">
            <v>Tetos</v>
          </cell>
          <cell r="H1077">
            <v>660028.38</v>
          </cell>
        </row>
        <row r="1078">
          <cell r="C1078" t="str">
            <v>01.010.02.01.01</v>
          </cell>
          <cell r="D1078" t="str">
            <v>Tetos</v>
          </cell>
          <cell r="H1078">
            <v>660028.38</v>
          </cell>
        </row>
        <row r="1079">
          <cell r="C1079" t="str">
            <v>01.010.02.01.01.01</v>
          </cell>
          <cell r="D1079" t="str">
            <v>Pintura latex PVA sobre laje de concreto, inclusive lixamento manual</v>
          </cell>
          <cell r="E1079">
            <v>5958.97</v>
          </cell>
          <cell r="F1079" t="str">
            <v>m2</v>
          </cell>
          <cell r="G1079">
            <v>3.1587505894475054</v>
          </cell>
          <cell r="H1079">
            <v>18822.900000000001</v>
          </cell>
        </row>
        <row r="1080">
          <cell r="C1080" t="str">
            <v>01.010.02.01.01.02</v>
          </cell>
          <cell r="D1080" t="str">
            <v>Pintura latex PVA (sem massa) sobre massa única</v>
          </cell>
          <cell r="E1080">
            <v>3442.89</v>
          </cell>
          <cell r="F1080" t="str">
            <v>m2</v>
          </cell>
          <cell r="G1080">
            <v>3.1587503521750624</v>
          </cell>
          <cell r="H1080">
            <v>10875.23</v>
          </cell>
        </row>
        <row r="1081">
          <cell r="C1081" t="str">
            <v>01.010.02.01.01.03</v>
          </cell>
          <cell r="D1081" t="str">
            <v>Pintura latex PVA (sem massa) sobre revestimento em gesso</v>
          </cell>
          <cell r="E1081">
            <v>35908.85</v>
          </cell>
          <cell r="F1081" t="str">
            <v>m2</v>
          </cell>
          <cell r="G1081">
            <v>3.1587500017405183</v>
          </cell>
          <cell r="H1081">
            <v>113427.08</v>
          </cell>
        </row>
        <row r="1082">
          <cell r="C1082" t="str">
            <v>01.010.02.01.01.04</v>
          </cell>
          <cell r="D1082" t="str">
            <v>Pintura Latex PVA com massa corrida sobre forro de gesso</v>
          </cell>
          <cell r="E1082">
            <v>26563.23</v>
          </cell>
          <cell r="F1082" t="str">
            <v>m2</v>
          </cell>
          <cell r="G1082">
            <v>4.9637498903559552</v>
          </cell>
          <cell r="H1082">
            <v>131853.23000000001</v>
          </cell>
        </row>
        <row r="1083">
          <cell r="C1083" t="str">
            <v>01.010.02.01.01.05</v>
          </cell>
          <cell r="D1083" t="str">
            <v>Pintura Latex PVA sobre fechamento vertical de gesso</v>
          </cell>
          <cell r="E1083">
            <v>97.88</v>
          </cell>
          <cell r="F1083" t="str">
            <v>m2</v>
          </cell>
          <cell r="G1083">
            <v>4.9637310993052726</v>
          </cell>
          <cell r="H1083">
            <v>485.85</v>
          </cell>
        </row>
        <row r="1084">
          <cell r="C1084" t="str">
            <v>01.010.02.01.01.06</v>
          </cell>
          <cell r="D1084" t="str">
            <v>Pintura latex acrílico (sem massa) sobre massa única</v>
          </cell>
          <cell r="E1084">
            <v>16.52</v>
          </cell>
          <cell r="F1084" t="str">
            <v>m2</v>
          </cell>
          <cell r="G1084">
            <v>4.4225181598062955</v>
          </cell>
          <cell r="H1084">
            <v>73.06</v>
          </cell>
        </row>
        <row r="1085">
          <cell r="C1085" t="str">
            <v>01.010.02.01.01.07</v>
          </cell>
          <cell r="D1085" t="str">
            <v>Pintura Latex acrílico com massa corrida sobre forro de gesso</v>
          </cell>
          <cell r="E1085">
            <v>5257.47</v>
          </cell>
          <cell r="F1085" t="str">
            <v>m2</v>
          </cell>
          <cell r="G1085">
            <v>6.4979999885876669</v>
          </cell>
          <cell r="H1085">
            <v>34163.040000000001</v>
          </cell>
        </row>
        <row r="1086">
          <cell r="C1086" t="str">
            <v>01.010.02.01.01.09</v>
          </cell>
          <cell r="D1086" t="str">
            <v>Pintura latex PVA sobre moldura de gesso</v>
          </cell>
          <cell r="E1086">
            <v>48997.74</v>
          </cell>
          <cell r="F1086" t="str">
            <v>m</v>
          </cell>
          <cell r="G1086">
            <v>1.8049999857136267</v>
          </cell>
          <cell r="H1086">
            <v>88440.92</v>
          </cell>
        </row>
        <row r="1087">
          <cell r="C1087" t="str">
            <v>01.010.02.01.01.10</v>
          </cell>
          <cell r="D1087" t="str">
            <v>Lixamento de concreto</v>
          </cell>
          <cell r="E1087">
            <v>718.2</v>
          </cell>
          <cell r="F1087" t="str">
            <v>m2</v>
          </cell>
          <cell r="G1087">
            <v>6.3175020885547193</v>
          </cell>
          <cell r="H1087">
            <v>4537.2299999999996</v>
          </cell>
        </row>
        <row r="1088">
          <cell r="C1088" t="str">
            <v>01.010.02.01.01.11</v>
          </cell>
          <cell r="D1088" t="str">
            <v>Lixamento de concreto com aplicação de latex PVA</v>
          </cell>
          <cell r="E1088">
            <v>29686.82</v>
          </cell>
          <cell r="F1088" t="str">
            <v>m2</v>
          </cell>
          <cell r="G1088">
            <v>8.1225001532666692</v>
          </cell>
          <cell r="H1088">
            <v>241131.2</v>
          </cell>
        </row>
        <row r="1089">
          <cell r="C1089" t="str">
            <v>01.010.02.01.01.12</v>
          </cell>
          <cell r="D1089" t="str">
            <v>Estucamento, lixamento e aplicação de verniz poliuretano fosco em vigas de concreto aparente - 1º SS Clube</v>
          </cell>
          <cell r="E1089">
            <v>852.76</v>
          </cell>
          <cell r="F1089" t="str">
            <v>m2</v>
          </cell>
          <cell r="G1089">
            <v>16.800002345325765</v>
          </cell>
          <cell r="H1089">
            <v>14326.37</v>
          </cell>
        </row>
        <row r="1090">
          <cell r="C1090" t="str">
            <v>01.010.02.01.01.13</v>
          </cell>
          <cell r="D1090" t="str">
            <v>Faixa de pintura Latex PVA com massa corrida sobre faixa de forro em gesso</v>
          </cell>
          <cell r="E1090">
            <v>381.22</v>
          </cell>
          <cell r="F1090" t="str">
            <v>m2</v>
          </cell>
          <cell r="G1090">
            <v>4.9637479670531448</v>
          </cell>
          <cell r="H1090">
            <v>1892.28</v>
          </cell>
        </row>
        <row r="1091">
          <cell r="C1091" t="str">
            <v>01.010.03</v>
          </cell>
          <cell r="D1091" t="str">
            <v>Esquadrias</v>
          </cell>
          <cell r="H1091">
            <v>348039.9</v>
          </cell>
        </row>
        <row r="1092">
          <cell r="C1092" t="str">
            <v>01.010.03.01</v>
          </cell>
          <cell r="D1092" t="str">
            <v>Esquadrias</v>
          </cell>
          <cell r="H1092">
            <v>348039.9</v>
          </cell>
        </row>
        <row r="1093">
          <cell r="C1093" t="str">
            <v>01.010.03.01.01</v>
          </cell>
          <cell r="D1093" t="str">
            <v>Esquadrias</v>
          </cell>
          <cell r="H1093">
            <v>348039.9</v>
          </cell>
        </row>
        <row r="1094">
          <cell r="C1094" t="str">
            <v>01.010.03.01.01.01</v>
          </cell>
          <cell r="D1094" t="str">
            <v>Esmalte sintético sobre esquadrias de ferro</v>
          </cell>
          <cell r="E1094">
            <v>6706.58</v>
          </cell>
          <cell r="F1094" t="str">
            <v>m2</v>
          </cell>
          <cell r="G1094">
            <v>5.9564994378654994</v>
          </cell>
          <cell r="H1094">
            <v>39947.74</v>
          </cell>
        </row>
        <row r="1095">
          <cell r="C1095" t="str">
            <v>01.010.03.01.01.02</v>
          </cell>
          <cell r="D1095" t="str">
            <v>Esmalte sintético sobre corrimão - fixação em parede</v>
          </cell>
          <cell r="E1095">
            <v>3199.33</v>
          </cell>
          <cell r="F1095" t="str">
            <v>m</v>
          </cell>
          <cell r="G1095">
            <v>2.4367508197028753</v>
          </cell>
          <cell r="H1095">
            <v>7795.97</v>
          </cell>
        </row>
        <row r="1096">
          <cell r="C1096" t="str">
            <v>01.010.03.01.01.03</v>
          </cell>
          <cell r="D1096" t="str">
            <v>Esmalte sintético sobre corrimão - fixação em piso</v>
          </cell>
          <cell r="E1096">
            <v>1308.5899999999999</v>
          </cell>
          <cell r="F1096" t="str">
            <v>m</v>
          </cell>
          <cell r="G1096">
            <v>4.8734974285299444</v>
          </cell>
          <cell r="H1096">
            <v>6377.41</v>
          </cell>
        </row>
        <row r="1097">
          <cell r="C1097" t="str">
            <v>01.010.03.01.01.04</v>
          </cell>
          <cell r="D1097" t="str">
            <v>Esmalte sintético sobre  Escada Marinheiro</v>
          </cell>
          <cell r="E1097">
            <v>48.3</v>
          </cell>
          <cell r="F1097" t="str">
            <v>m</v>
          </cell>
          <cell r="G1097">
            <v>7.2200828157349903</v>
          </cell>
          <cell r="H1097">
            <v>348.73</v>
          </cell>
        </row>
        <row r="1098">
          <cell r="C1098" t="str">
            <v>01.010.03.01.01.05</v>
          </cell>
          <cell r="D1098" t="str">
            <v>Esmalte sintético sobre esquadrias de madeira (descontado as portas dos shafts)</v>
          </cell>
          <cell r="E1098">
            <v>31788.09</v>
          </cell>
          <cell r="F1098" t="str">
            <v>m2</v>
          </cell>
          <cell r="G1098">
            <v>8.5737501057786112</v>
          </cell>
          <cell r="H1098">
            <v>272543.14</v>
          </cell>
        </row>
        <row r="1099">
          <cell r="C1099" t="str">
            <v>01.010.03.01.01.06</v>
          </cell>
          <cell r="D1099" t="str">
            <v>Pintura Verniz ou Encerada para porta de madeira</v>
          </cell>
          <cell r="E1099">
            <v>95.58</v>
          </cell>
          <cell r="F1099" t="str">
            <v>m2</v>
          </cell>
          <cell r="G1099">
            <v>7.0395480225988702</v>
          </cell>
          <cell r="H1099">
            <v>672.84</v>
          </cell>
        </row>
        <row r="1100">
          <cell r="C1100" t="str">
            <v>01.010.03.01.01.07</v>
          </cell>
          <cell r="D1100" t="str">
            <v>Pintura esmalte prata sobre porta de elevador social e de serviço</v>
          </cell>
          <cell r="E1100">
            <v>3417.12</v>
          </cell>
          <cell r="F1100" t="str">
            <v>m2</v>
          </cell>
          <cell r="G1100">
            <v>5.9565013812801428</v>
          </cell>
          <cell r="H1100">
            <v>20354.080000000002</v>
          </cell>
        </row>
        <row r="1101">
          <cell r="C1101" t="str">
            <v>01.010.04</v>
          </cell>
          <cell r="D1101" t="str">
            <v>Diversos</v>
          </cell>
          <cell r="H1101">
            <v>193946.66</v>
          </cell>
        </row>
        <row r="1102">
          <cell r="C1102" t="str">
            <v>01.010.04.01</v>
          </cell>
          <cell r="D1102" t="str">
            <v>Diversos</v>
          </cell>
          <cell r="H1102">
            <v>193946.66</v>
          </cell>
        </row>
        <row r="1103">
          <cell r="C1103" t="str">
            <v>01.010.04.01.01</v>
          </cell>
          <cell r="D1103" t="str">
            <v>Diversos</v>
          </cell>
          <cell r="H1103">
            <v>193946.66</v>
          </cell>
        </row>
        <row r="1104">
          <cell r="C1104" t="str">
            <v>01.010.04.01.01.01</v>
          </cell>
          <cell r="D1104" t="str">
            <v>Caiação do poço dos elevadores e shafts</v>
          </cell>
          <cell r="E1104">
            <v>23861.919999999998</v>
          </cell>
          <cell r="F1104" t="str">
            <v>m2</v>
          </cell>
          <cell r="G1104">
            <v>2.3465001978047031</v>
          </cell>
          <cell r="H1104">
            <v>55992</v>
          </cell>
        </row>
        <row r="1105">
          <cell r="C1105" t="str">
            <v>01.010.04.01.01.02</v>
          </cell>
          <cell r="D1105" t="str">
            <v>Pintura Novacor de degraus cimentados</v>
          </cell>
          <cell r="E1105">
            <v>5928</v>
          </cell>
          <cell r="F1105" t="str">
            <v>m</v>
          </cell>
          <cell r="G1105">
            <v>1.35375</v>
          </cell>
          <cell r="H1105">
            <v>8025.03</v>
          </cell>
        </row>
        <row r="1106">
          <cell r="C1106" t="str">
            <v>01.010.04.01.01.03</v>
          </cell>
          <cell r="D1106" t="str">
            <v>Pintura Novacor de rodapés cimentados</v>
          </cell>
          <cell r="E1106">
            <v>5754.41</v>
          </cell>
          <cell r="F1106" t="str">
            <v>m</v>
          </cell>
          <cell r="G1106">
            <v>1.353749559033854</v>
          </cell>
          <cell r="H1106">
            <v>7790.03</v>
          </cell>
        </row>
        <row r="1107">
          <cell r="C1107" t="str">
            <v>01.010.04.01.01.04</v>
          </cell>
          <cell r="D1107" t="str">
            <v>Pintura Novacor de piso cimentado - patamar das escadas</v>
          </cell>
          <cell r="E1107">
            <v>1655.09</v>
          </cell>
          <cell r="F1107" t="str">
            <v>m2</v>
          </cell>
          <cell r="G1107">
            <v>3.1587526962279999</v>
          </cell>
          <cell r="H1107">
            <v>5228.0200000000004</v>
          </cell>
        </row>
        <row r="1108">
          <cell r="C1108" t="str">
            <v>01.010.04.01.01.05</v>
          </cell>
          <cell r="D1108" t="str">
            <v>Esmalte sintético cor gelo sobre rodapés de madeira h=5cm e h=10cm</v>
          </cell>
          <cell r="E1108">
            <v>27226.99</v>
          </cell>
          <cell r="F1108" t="str">
            <v>m</v>
          </cell>
          <cell r="G1108">
            <v>3.1587498287544822</v>
          </cell>
          <cell r="H1108">
            <v>86003.25</v>
          </cell>
        </row>
        <row r="1109">
          <cell r="C1109" t="str">
            <v>01.010.04.01.01.07</v>
          </cell>
          <cell r="D1109" t="str">
            <v>Pintura demarcatória de vagas em tinta viária padrão DER</v>
          </cell>
          <cell r="E1109">
            <v>10690.91</v>
          </cell>
          <cell r="F1109" t="str">
            <v>m</v>
          </cell>
          <cell r="G1109">
            <v>2.4367495376913659</v>
          </cell>
          <cell r="H1109">
            <v>26051.07</v>
          </cell>
        </row>
        <row r="1110">
          <cell r="C1110" t="str">
            <v>01.010.04.01.01.08</v>
          </cell>
          <cell r="D1110" t="str">
            <v>Pintura de setas indicativas em tinta viária padrão DER</v>
          </cell>
          <cell r="E1110">
            <v>183</v>
          </cell>
          <cell r="F1110" t="str">
            <v>un</v>
          </cell>
          <cell r="G1110">
            <v>12.635027322404373</v>
          </cell>
          <cell r="H1110">
            <v>2312.21</v>
          </cell>
        </row>
        <row r="1111">
          <cell r="C1111" t="str">
            <v>01.010.04.01.01.09</v>
          </cell>
          <cell r="D1111" t="str">
            <v>Pintura de vagas para deficientes em tinta viária padrão DER</v>
          </cell>
          <cell r="E1111">
            <v>9</v>
          </cell>
          <cell r="F1111" t="str">
            <v>un</v>
          </cell>
          <cell r="G1111">
            <v>54.15</v>
          </cell>
          <cell r="H1111">
            <v>487.35</v>
          </cell>
        </row>
        <row r="1112">
          <cell r="C1112" t="str">
            <v>01.010.04.01.01.10</v>
          </cell>
          <cell r="D1112" t="str">
            <v>Pintura de sinalização para hidrantes e extintores no piso</v>
          </cell>
          <cell r="E1112">
            <v>152</v>
          </cell>
          <cell r="F1112" t="str">
            <v>un</v>
          </cell>
          <cell r="G1112">
            <v>13.5375</v>
          </cell>
          <cell r="H1112">
            <v>2057.6999999999998</v>
          </cell>
        </row>
        <row r="1113">
          <cell r="C1113">
            <v>1011</v>
          </cell>
          <cell r="D1113" t="str">
            <v>TAMPOS, LOUÇAS, METAIS E ACESSÓRIOS SANITÁRIOS</v>
          </cell>
          <cell r="H1113">
            <v>5530880.5199999996</v>
          </cell>
        </row>
        <row r="1114">
          <cell r="C1114" t="str">
            <v>01.011.01</v>
          </cell>
          <cell r="D1114" t="str">
            <v>Louças</v>
          </cell>
          <cell r="H1114">
            <v>1217965.31</v>
          </cell>
        </row>
        <row r="1115">
          <cell r="C1115" t="str">
            <v>01.011.01.01</v>
          </cell>
          <cell r="D1115" t="str">
            <v>Louças sanitárias Deca Linha Ravena, cor branca</v>
          </cell>
          <cell r="H1115">
            <v>57968.27</v>
          </cell>
        </row>
        <row r="1116">
          <cell r="C1116" t="str">
            <v>01.011.01.01.01</v>
          </cell>
          <cell r="D1116" t="str">
            <v>Louças sanitárias Deca Linha Ravena, cor branca - Vestiários / Sanitários dos Subsolos; Banho empregada apartamentos; Zeladoria</v>
          </cell>
          <cell r="H1116">
            <v>57968.27</v>
          </cell>
        </row>
        <row r="1117">
          <cell r="C1117" t="str">
            <v>01.011.01.01.01.01</v>
          </cell>
          <cell r="D1117" t="str">
            <v>Cuba de embutir retangular L42</v>
          </cell>
          <cell r="E1117">
            <v>36</v>
          </cell>
          <cell r="F1117" t="str">
            <v>un</v>
          </cell>
          <cell r="G1117">
            <v>76.77</v>
          </cell>
          <cell r="H1117">
            <v>2763.72</v>
          </cell>
        </row>
        <row r="1118">
          <cell r="C1118" t="str">
            <v>01.011.01.01.01.02</v>
          </cell>
          <cell r="D1118" t="str">
            <v>Lavatório sem coluna L91517</v>
          </cell>
          <cell r="E1118">
            <v>219</v>
          </cell>
          <cell r="F1118" t="str">
            <v>un</v>
          </cell>
          <cell r="G1118">
            <v>59.37</v>
          </cell>
          <cell r="H1118">
            <v>13002.03</v>
          </cell>
        </row>
        <row r="1119">
          <cell r="C1119" t="str">
            <v>01.011.01.01.01.03</v>
          </cell>
          <cell r="D1119" t="str">
            <v>Bacia Sanitária com caixa acoplada CP92917 (sem assento)</v>
          </cell>
          <cell r="E1119">
            <v>253</v>
          </cell>
          <cell r="F1119" t="str">
            <v>un</v>
          </cell>
          <cell r="G1119">
            <v>151.6</v>
          </cell>
          <cell r="H1119">
            <v>38354.800000000003</v>
          </cell>
        </row>
        <row r="1120">
          <cell r="C1120" t="str">
            <v>01.011.01.01.01.04</v>
          </cell>
          <cell r="D1120" t="str">
            <v>Mictório M712 com sifão cromado</v>
          </cell>
          <cell r="E1120">
            <v>9</v>
          </cell>
          <cell r="F1120" t="str">
            <v>un</v>
          </cell>
          <cell r="G1120">
            <v>164.13</v>
          </cell>
          <cell r="H1120">
            <v>1477.17</v>
          </cell>
        </row>
        <row r="1121">
          <cell r="C1121" t="str">
            <v>01.011.01.01.01.05</v>
          </cell>
          <cell r="D1121" t="str">
            <v>Bidê c/ 3 furos B917</v>
          </cell>
          <cell r="E1121">
            <v>24</v>
          </cell>
          <cell r="F1121" t="str">
            <v>un</v>
          </cell>
          <cell r="G1121">
            <v>94.49</v>
          </cell>
          <cell r="H1121">
            <v>2267.7600000000002</v>
          </cell>
        </row>
        <row r="1122">
          <cell r="C1122" t="str">
            <v>01.011.01.01.01.06</v>
          </cell>
          <cell r="D1122" t="str">
            <v>Tanque TQ1117</v>
          </cell>
          <cell r="E1122">
            <v>1</v>
          </cell>
          <cell r="F1122" t="str">
            <v>un</v>
          </cell>
          <cell r="G1122">
            <v>102.79</v>
          </cell>
          <cell r="H1122">
            <v>102.79</v>
          </cell>
        </row>
        <row r="1123">
          <cell r="C1123" t="str">
            <v>01.011.01.02</v>
          </cell>
          <cell r="D1123" t="str">
            <v>Louças sanitárias Deca Linha Nuova, cor branco</v>
          </cell>
          <cell r="H1123">
            <v>779092.52</v>
          </cell>
        </row>
        <row r="1124">
          <cell r="C1124" t="str">
            <v>01.011.01.02.01</v>
          </cell>
          <cell r="D1124" t="str">
            <v>Louças sanitárias Deca Linha Nuova, cor GE 17 branco gelo- Copa, Sanitários do térreo; Banho Sr., Banho Sra., Lavabo e Banhos dos apartamentos</v>
          </cell>
          <cell r="H1124">
            <v>779092.52</v>
          </cell>
        </row>
        <row r="1125">
          <cell r="C1125" t="str">
            <v>01.011.01.02.01.01</v>
          </cell>
          <cell r="D1125" t="str">
            <v>Cuba de embutir retangular L42</v>
          </cell>
          <cell r="E1125">
            <v>1320</v>
          </cell>
          <cell r="F1125" t="str">
            <v>un</v>
          </cell>
          <cell r="G1125">
            <v>76.77</v>
          </cell>
          <cell r="H1125">
            <v>101336.4</v>
          </cell>
        </row>
        <row r="1126">
          <cell r="C1126" t="str">
            <v>01.011.01.02.01.02</v>
          </cell>
          <cell r="D1126" t="str">
            <v>Cuba de embutir redonda L41</v>
          </cell>
          <cell r="E1126">
            <v>1</v>
          </cell>
          <cell r="F1126" t="str">
            <v>un</v>
          </cell>
          <cell r="G1126">
            <v>55.98</v>
          </cell>
          <cell r="H1126">
            <v>55.98</v>
          </cell>
        </row>
        <row r="1127">
          <cell r="C1127" t="str">
            <v>01.011.01.02.01.03</v>
          </cell>
          <cell r="D1127" t="str">
            <v>Bacia sanitária com caixa acoplada CP13017 (sem assento)</v>
          </cell>
          <cell r="E1127">
            <v>1227</v>
          </cell>
          <cell r="F1127" t="str">
            <v>un</v>
          </cell>
          <cell r="G1127">
            <v>400.27</v>
          </cell>
          <cell r="H1127">
            <v>491131.29</v>
          </cell>
        </row>
        <row r="1128">
          <cell r="C1128" t="str">
            <v>01.011.01.02.01.04</v>
          </cell>
          <cell r="D1128" t="str">
            <v>Bidê c/ 3 furos B1317</v>
          </cell>
          <cell r="E1128">
            <v>985</v>
          </cell>
          <cell r="F1128" t="str">
            <v>un</v>
          </cell>
          <cell r="G1128">
            <v>189.41</v>
          </cell>
          <cell r="H1128">
            <v>186568.85</v>
          </cell>
        </row>
        <row r="1129">
          <cell r="C1129" t="str">
            <v>01.011.01.03</v>
          </cell>
          <cell r="D1129" t="str">
            <v>Louças sanitárias Deca Linha Nuova, cor branco gelo GE 17 - Sanitários, Vestiários Salão de Festas</v>
          </cell>
          <cell r="H1129">
            <v>1008.87</v>
          </cell>
        </row>
        <row r="1130">
          <cell r="C1130" t="str">
            <v>01.011.01.03.01</v>
          </cell>
          <cell r="D1130" t="str">
            <v>Louças sanitárias Deca Linha Nuova, cor branco gelo GE 17 - Sanitários, Vestiários Salão de Festas (com reaproveitamento das louças do Stand de Vendas)</v>
          </cell>
          <cell r="H1130">
            <v>1008.87</v>
          </cell>
        </row>
        <row r="1131">
          <cell r="C1131" t="str">
            <v>01.011.01.03.01.01</v>
          </cell>
          <cell r="D1131" t="str">
            <v>Cuba de embutir oval grande cod. L-42</v>
          </cell>
          <cell r="E1131">
            <v>7</v>
          </cell>
          <cell r="F1131" t="str">
            <v>pç</v>
          </cell>
          <cell r="G1131">
            <v>31.26</v>
          </cell>
          <cell r="H1131">
            <v>218.82</v>
          </cell>
        </row>
        <row r="1132">
          <cell r="C1132" t="str">
            <v>01.011.01.03.01.02</v>
          </cell>
          <cell r="D1132" t="str">
            <v>Bacia sanitária com caixa acoplada CP13017 (sem assento)</v>
          </cell>
          <cell r="E1132">
            <v>5</v>
          </cell>
          <cell r="F1132" t="str">
            <v>pç</v>
          </cell>
          <cell r="G1132">
            <v>22.73</v>
          </cell>
          <cell r="H1132">
            <v>113.65</v>
          </cell>
        </row>
        <row r="1133">
          <cell r="C1133" t="str">
            <v>01.011.01.03.01.03</v>
          </cell>
          <cell r="D1133" t="str">
            <v>Assento para sanitário Deficiente Físico com abertura frontal 2360EBR</v>
          </cell>
          <cell r="E1133">
            <v>1</v>
          </cell>
          <cell r="F1133" t="str">
            <v>vb</v>
          </cell>
          <cell r="G1133">
            <v>577.02</v>
          </cell>
          <cell r="H1133">
            <v>577.02</v>
          </cell>
        </row>
        <row r="1134">
          <cell r="C1134" t="str">
            <v>01.011.01.03.01.04</v>
          </cell>
          <cell r="D1134" t="str">
            <v>Lavatório para Deficientes físicos L 51, com coluna suspensa CS 1V (linha Vogue Plus)</v>
          </cell>
          <cell r="E1134">
            <v>1</v>
          </cell>
          <cell r="F1134" t="str">
            <v>pç</v>
          </cell>
          <cell r="G1134">
            <v>34.54</v>
          </cell>
          <cell r="H1134">
            <v>34.54</v>
          </cell>
        </row>
        <row r="1135">
          <cell r="C1135" t="str">
            <v>01.011.01.03.01.05</v>
          </cell>
          <cell r="D1135" t="str">
            <v>Mictório M712 com sifão cromado</v>
          </cell>
          <cell r="E1135">
            <v>2</v>
          </cell>
          <cell r="F1135" t="str">
            <v>pç</v>
          </cell>
          <cell r="G1135">
            <v>32.42</v>
          </cell>
          <cell r="H1135">
            <v>64.84</v>
          </cell>
        </row>
        <row r="1136">
          <cell r="C1136" t="str">
            <v>01.011.01.04</v>
          </cell>
          <cell r="D1136" t="str">
            <v>Louças sanitárias Deca Linha Village, cor branco gelo GE 17 - Sanitários, Vestiários Clube</v>
          </cell>
          <cell r="H1136">
            <v>3751.49</v>
          </cell>
        </row>
        <row r="1137">
          <cell r="C1137" t="str">
            <v>01.011.01.04.01</v>
          </cell>
          <cell r="D1137" t="str">
            <v>Louças sanitárias Deca Linha Village, cor branco gelo GE 17 - Sanitários, Vestiários Clube</v>
          </cell>
          <cell r="H1137">
            <v>3751.49</v>
          </cell>
        </row>
        <row r="1138">
          <cell r="C1138" t="str">
            <v>01.011.01.04.01.01</v>
          </cell>
          <cell r="D1138" t="str">
            <v>Cuba de embutir oval grande cod. L-42</v>
          </cell>
          <cell r="E1138">
            <v>12</v>
          </cell>
          <cell r="F1138" t="str">
            <v>pç</v>
          </cell>
          <cell r="G1138">
            <v>76.77</v>
          </cell>
          <cell r="H1138">
            <v>921.24</v>
          </cell>
        </row>
        <row r="1139">
          <cell r="C1139" t="str">
            <v>01.011.01.04.01.02</v>
          </cell>
          <cell r="D1139" t="str">
            <v>Bacia sanitária com caixa acoplada CP18017 (sem assento)</v>
          </cell>
          <cell r="E1139">
            <v>9</v>
          </cell>
          <cell r="F1139" t="str">
            <v>pç</v>
          </cell>
          <cell r="G1139">
            <v>177.06</v>
          </cell>
          <cell r="H1139">
            <v>1593.54</v>
          </cell>
        </row>
        <row r="1140">
          <cell r="C1140" t="str">
            <v>01.011.01.04.01.03</v>
          </cell>
          <cell r="D1140" t="str">
            <v>Assento para sanitário Deficiente Físico com abertura frontal 2360EBR</v>
          </cell>
          <cell r="E1140">
            <v>1</v>
          </cell>
          <cell r="F1140" t="str">
            <v>vb</v>
          </cell>
          <cell r="G1140">
            <v>577.02</v>
          </cell>
          <cell r="H1140">
            <v>577.02</v>
          </cell>
        </row>
        <row r="1141">
          <cell r="C1141" t="str">
            <v>01.011.01.04.01.04</v>
          </cell>
          <cell r="D1141" t="str">
            <v>Lavatório para Deficientes físicos L 51, com coluna suspensa CS 1V (linha Vogue Plus)</v>
          </cell>
          <cell r="E1141">
            <v>1</v>
          </cell>
          <cell r="F1141" t="str">
            <v>pç</v>
          </cell>
          <cell r="G1141">
            <v>167.3</v>
          </cell>
          <cell r="H1141">
            <v>167.3</v>
          </cell>
        </row>
        <row r="1142">
          <cell r="C1142" t="str">
            <v>01.011.01.04.01.05</v>
          </cell>
          <cell r="D1142" t="str">
            <v>Mictório M712 com sifão cromado</v>
          </cell>
          <cell r="E1142">
            <v>3</v>
          </cell>
          <cell r="F1142" t="str">
            <v>pç</v>
          </cell>
          <cell r="G1142">
            <v>164.13</v>
          </cell>
          <cell r="H1142">
            <v>492.39</v>
          </cell>
        </row>
        <row r="1143">
          <cell r="C1143" t="str">
            <v>01.011.01.05</v>
          </cell>
          <cell r="D1143" t="str">
            <v>Aço Inox</v>
          </cell>
          <cell r="H1143">
            <v>375173.56</v>
          </cell>
        </row>
        <row r="1144">
          <cell r="C1144" t="str">
            <v>01.011.01.05.01</v>
          </cell>
          <cell r="D1144" t="str">
            <v>Aço Inox</v>
          </cell>
          <cell r="H1144">
            <v>375173.56</v>
          </cell>
        </row>
        <row r="1145">
          <cell r="C1145" t="str">
            <v>01.011.01.05.01.01</v>
          </cell>
          <cell r="D1145" t="str">
            <v>Cuba de aço inox Mekal CS-40P - copa dos subsolos e térreo, bar/copa do Salão de Festas</v>
          </cell>
          <cell r="E1145">
            <v>236</v>
          </cell>
          <cell r="F1145" t="str">
            <v>un</v>
          </cell>
          <cell r="G1145">
            <v>229.28</v>
          </cell>
          <cell r="H1145">
            <v>54110.080000000002</v>
          </cell>
        </row>
        <row r="1146">
          <cell r="C1146" t="str">
            <v>01.011.01.05.01.02</v>
          </cell>
          <cell r="D1146" t="str">
            <v>Cuba de aço inox Mekal CD-40P - cozinha dos apartamentos; copa/cozinha/lanchonete Clube</v>
          </cell>
          <cell r="E1146">
            <v>221</v>
          </cell>
          <cell r="F1146" t="str">
            <v>un</v>
          </cell>
          <cell r="G1146">
            <v>529.55999999999995</v>
          </cell>
          <cell r="H1146">
            <v>117032.76</v>
          </cell>
        </row>
        <row r="1147">
          <cell r="C1147" t="str">
            <v>01.011.01.05.01.03</v>
          </cell>
          <cell r="D1147" t="str">
            <v>Cuba redonda para copa duplex</v>
          </cell>
          <cell r="E1147">
            <v>8</v>
          </cell>
          <cell r="F1147" t="str">
            <v>un</v>
          </cell>
          <cell r="G1147">
            <v>170.28</v>
          </cell>
          <cell r="H1147">
            <v>1362.24</v>
          </cell>
        </row>
        <row r="1148">
          <cell r="C1148" t="str">
            <v>01.011.01.05.01.04</v>
          </cell>
          <cell r="D1148" t="str">
            <v>Tanques em aço inox Mekal duplo 1200 - áreas de serviço dos apartamentos</v>
          </cell>
          <cell r="E1148">
            <v>216</v>
          </cell>
          <cell r="F1148" t="str">
            <v>un</v>
          </cell>
          <cell r="G1148">
            <v>938.28</v>
          </cell>
          <cell r="H1148">
            <v>202668.48</v>
          </cell>
        </row>
        <row r="1149">
          <cell r="C1149" t="str">
            <v>01.011.01.06</v>
          </cell>
          <cell r="D1149" t="str">
            <v>Acessórios para deficientes</v>
          </cell>
          <cell r="H1149">
            <v>970.59</v>
          </cell>
        </row>
        <row r="1150">
          <cell r="C1150" t="str">
            <v>01.011.01.06.01</v>
          </cell>
          <cell r="D1150" t="str">
            <v>Acessórios para deficientes</v>
          </cell>
          <cell r="H1150">
            <v>970.59</v>
          </cell>
        </row>
        <row r="1151">
          <cell r="C1151" t="str">
            <v>01.011.01.06.01.01</v>
          </cell>
          <cell r="D1151" t="str">
            <v>Barra de apoio Deca 2310EBR de 80cm</v>
          </cell>
          <cell r="E1151">
            <v>2</v>
          </cell>
          <cell r="F1151" t="str">
            <v>un</v>
          </cell>
          <cell r="G1151">
            <v>260.185</v>
          </cell>
          <cell r="H1151">
            <v>520.37</v>
          </cell>
        </row>
        <row r="1152">
          <cell r="C1152" t="str">
            <v>01.011.01.06.01.02</v>
          </cell>
          <cell r="D1152" t="str">
            <v>Barra de apoio Deca 2305EBR de 70cm</v>
          </cell>
          <cell r="E1152">
            <v>2</v>
          </cell>
          <cell r="F1152" t="str">
            <v>un</v>
          </cell>
          <cell r="G1152">
            <v>225.11500000000001</v>
          </cell>
          <cell r="H1152">
            <v>450.23</v>
          </cell>
        </row>
        <row r="1153">
          <cell r="C1153" t="str">
            <v>01.011.02</v>
          </cell>
          <cell r="D1153" t="str">
            <v>Metais Sanitários</v>
          </cell>
          <cell r="H1153">
            <v>2524057.52</v>
          </cell>
        </row>
        <row r="1154">
          <cell r="C1154" t="str">
            <v>01.011.02.01</v>
          </cell>
          <cell r="D1154" t="str">
            <v>Metais Deca Linha Prata C50</v>
          </cell>
          <cell r="H1154">
            <v>3889.96</v>
          </cell>
        </row>
        <row r="1155">
          <cell r="C1155" t="str">
            <v>01.011.02.01.01</v>
          </cell>
          <cell r="D1155" t="str">
            <v>Metais Deca Linha Prata C50 - Copa/Cozinha, Vestiários, Sanitários do subsolo; copa/cozinha/lanchonete Clube</v>
          </cell>
          <cell r="H1155">
            <v>3889.96</v>
          </cell>
        </row>
        <row r="1156">
          <cell r="C1156" t="str">
            <v>01.011.02.01.01.01</v>
          </cell>
          <cell r="D1156" t="str">
            <v>Torneira de mesa para pia 1167 C50</v>
          </cell>
          <cell r="E1156">
            <v>14</v>
          </cell>
          <cell r="F1156" t="str">
            <v>un</v>
          </cell>
          <cell r="G1156">
            <v>107.76</v>
          </cell>
          <cell r="H1156">
            <v>1508.64</v>
          </cell>
        </row>
        <row r="1157">
          <cell r="C1157" t="str">
            <v>01.011.02.01.01.02</v>
          </cell>
          <cell r="D1157" t="str">
            <v>Torneira para lavatório 1199C50</v>
          </cell>
          <cell r="E1157">
            <v>37</v>
          </cell>
          <cell r="F1157" t="str">
            <v>un</v>
          </cell>
          <cell r="G1157">
            <v>64.36</v>
          </cell>
          <cell r="H1157">
            <v>2381.3200000000002</v>
          </cell>
        </row>
        <row r="1158">
          <cell r="C1158" t="str">
            <v>01.011.02.02</v>
          </cell>
          <cell r="D1158" t="str">
            <v>Metais Deca Linha Prata C50 cromado</v>
          </cell>
          <cell r="H1158">
            <v>34738.870000000003</v>
          </cell>
        </row>
        <row r="1159">
          <cell r="C1159" t="str">
            <v>01.011.02.02.01</v>
          </cell>
          <cell r="D1159" t="str">
            <v>Metais Deca Linha Prata C50 cromado - Áreas de serviço, banho empregada dos apartamentos, zeladoria</v>
          </cell>
          <cell r="H1159">
            <v>34738.870000000003</v>
          </cell>
        </row>
        <row r="1160">
          <cell r="C1160" t="str">
            <v>01.011.02.02.01.01</v>
          </cell>
          <cell r="D1160" t="str">
            <v>Torneira para lavatório 1199C50</v>
          </cell>
          <cell r="E1160">
            <v>218</v>
          </cell>
          <cell r="F1160" t="str">
            <v>un</v>
          </cell>
          <cell r="G1160">
            <v>64.36</v>
          </cell>
          <cell r="H1160">
            <v>14030.48</v>
          </cell>
        </row>
        <row r="1161">
          <cell r="C1161" t="str">
            <v>01.011.02.02.01.02</v>
          </cell>
          <cell r="D1161" t="str">
            <v>Torneira para tanque 1154C39</v>
          </cell>
          <cell r="E1161">
            <v>433</v>
          </cell>
          <cell r="F1161" t="str">
            <v>un</v>
          </cell>
          <cell r="G1161">
            <v>36.950000000000003</v>
          </cell>
          <cell r="H1161">
            <v>15999.35</v>
          </cell>
        </row>
        <row r="1162">
          <cell r="C1162" t="str">
            <v>01.011.02.02.01.03</v>
          </cell>
          <cell r="D1162" t="str">
            <v>Misturador para bidê 1895C50</v>
          </cell>
          <cell r="E1162">
            <v>24</v>
          </cell>
          <cell r="F1162" t="str">
            <v>un</v>
          </cell>
          <cell r="G1162">
            <v>196.21</v>
          </cell>
          <cell r="H1162">
            <v>4709.04</v>
          </cell>
        </row>
        <row r="1163">
          <cell r="C1163" t="str">
            <v>01.011.02.03</v>
          </cell>
          <cell r="D1163" t="str">
            <v>Metais Deca Linha Duna, cromado</v>
          </cell>
          <cell r="H1163">
            <v>54892.08</v>
          </cell>
        </row>
        <row r="1164">
          <cell r="C1164" t="str">
            <v>01.011.02.03.01</v>
          </cell>
          <cell r="D1164" t="str">
            <v>Metais Deca Linha Duna C61 cromado - Lavabos dos apartamentos</v>
          </cell>
          <cell r="H1164">
            <v>54892.08</v>
          </cell>
        </row>
        <row r="1165">
          <cell r="C1165" t="str">
            <v>01.011.02.03.01.01</v>
          </cell>
          <cell r="D1165" t="str">
            <v>Torneira para lavatório 1198C61</v>
          </cell>
          <cell r="E1165">
            <v>216</v>
          </cell>
          <cell r="F1165" t="str">
            <v>un</v>
          </cell>
          <cell r="G1165">
            <v>254.13</v>
          </cell>
          <cell r="H1165">
            <v>54892.08</v>
          </cell>
        </row>
        <row r="1166">
          <cell r="C1166" t="str">
            <v>01.011.02.04</v>
          </cell>
          <cell r="D1166" t="str">
            <v>Metais Deca Linha Revival, cromado</v>
          </cell>
          <cell r="H1166">
            <v>2090239.3</v>
          </cell>
        </row>
        <row r="1167">
          <cell r="C1167" t="str">
            <v>01.011.02.04.01</v>
          </cell>
          <cell r="D1167" t="str">
            <v>Metais Deca Linha Revival, cromado - Sanitários do térreo; Banho Sr., Banho Sra. e Banhos dos apartamentos</v>
          </cell>
          <cell r="H1167">
            <v>2090144.74</v>
          </cell>
        </row>
        <row r="1168">
          <cell r="C1168" t="str">
            <v>01.011.02.04.01.01</v>
          </cell>
          <cell r="D1168" t="str">
            <v>Misturador de mesa para lavatório cromado CR-1877C68</v>
          </cell>
          <cell r="E1168">
            <v>1308</v>
          </cell>
          <cell r="F1168" t="str">
            <v>un</v>
          </cell>
          <cell r="G1168">
            <v>806.28</v>
          </cell>
          <cell r="H1168">
            <v>1054614.24</v>
          </cell>
        </row>
        <row r="1169">
          <cell r="C1169" t="str">
            <v>01.011.02.04.01.02</v>
          </cell>
          <cell r="D1169" t="str">
            <v>Misturador  para bidê cromado CR-1895C68</v>
          </cell>
          <cell r="E1169">
            <v>985</v>
          </cell>
          <cell r="F1169" t="str">
            <v>un</v>
          </cell>
          <cell r="G1169">
            <v>1051.3</v>
          </cell>
          <cell r="H1169">
            <v>1035530.5</v>
          </cell>
        </row>
        <row r="1170">
          <cell r="C1170" t="str">
            <v>01.011.02.04.02</v>
          </cell>
          <cell r="D1170" t="str">
            <v>Metais Deca Linha Revival, cromado - Sanitários do Salão de Festas (reaproveitamento do Stand de Vendas)</v>
          </cell>
          <cell r="H1170">
            <v>94.56</v>
          </cell>
        </row>
        <row r="1171">
          <cell r="C1171" t="str">
            <v>01.011.02.04.02.01</v>
          </cell>
          <cell r="D1171" t="str">
            <v>Misturador de mesa para lavatório cromado CR-1877C68</v>
          </cell>
          <cell r="E1171">
            <v>8</v>
          </cell>
          <cell r="F1171" t="str">
            <v>un</v>
          </cell>
          <cell r="G1171">
            <v>11.82</v>
          </cell>
          <cell r="H1171">
            <v>94.56</v>
          </cell>
        </row>
        <row r="1172">
          <cell r="C1172" t="str">
            <v>01.011.02.05</v>
          </cell>
          <cell r="D1172" t="str">
            <v>Metais Deca, Linha Prata C50</v>
          </cell>
          <cell r="H1172">
            <v>91378.83</v>
          </cell>
        </row>
        <row r="1173">
          <cell r="C1173" t="str">
            <v>01.011.02.05.01</v>
          </cell>
          <cell r="D1173" t="str">
            <v>Metais Deca, Linha Prata C50 - copa/cozinha dos apartamentos, Copa do Térreo</v>
          </cell>
          <cell r="H1173">
            <v>91367.01</v>
          </cell>
        </row>
        <row r="1174">
          <cell r="C1174" t="str">
            <v>01.011.02.05.01.01</v>
          </cell>
          <cell r="D1174" t="str">
            <v>Misturador para cozinha de mesa com bica móvel 1256C50</v>
          </cell>
          <cell r="E1174">
            <v>449</v>
          </cell>
          <cell r="F1174" t="str">
            <v>un</v>
          </cell>
          <cell r="G1174">
            <v>203.49</v>
          </cell>
          <cell r="H1174">
            <v>91367.01</v>
          </cell>
        </row>
        <row r="1175">
          <cell r="C1175" t="str">
            <v>01.011.02.05.02</v>
          </cell>
          <cell r="D1175" t="str">
            <v>Metais Deca, Linha Prata C50 - Bar/copa do Salão de Festas (reaproveitamento do Stand de Vendas)</v>
          </cell>
          <cell r="H1175">
            <v>11.82</v>
          </cell>
        </row>
        <row r="1176">
          <cell r="C1176" t="str">
            <v>01.011.02.05.02.01</v>
          </cell>
          <cell r="D1176" t="str">
            <v>Misturador para cozinha de mesa com bica móvel 1256C50</v>
          </cell>
          <cell r="E1176">
            <v>1</v>
          </cell>
          <cell r="F1176" t="str">
            <v>un</v>
          </cell>
          <cell r="G1176">
            <v>11.82</v>
          </cell>
          <cell r="H1176">
            <v>11.82</v>
          </cell>
        </row>
        <row r="1177">
          <cell r="C1177" t="str">
            <v>01.011.02.06</v>
          </cell>
          <cell r="D1177" t="str">
            <v>Metais Deca, Linha Decamatic</v>
          </cell>
          <cell r="H1177">
            <v>4130.6400000000003</v>
          </cell>
        </row>
        <row r="1178">
          <cell r="C1178" t="str">
            <v>01.011.02.06.01</v>
          </cell>
          <cell r="D1178" t="str">
            <v>Metais Deca, Linha Decamatic - sanitários, vestiários Clube</v>
          </cell>
          <cell r="H1178">
            <v>4130.6400000000003</v>
          </cell>
        </row>
        <row r="1179">
          <cell r="C1179" t="str">
            <v>01.011.02.06.01.01</v>
          </cell>
          <cell r="D1179" t="str">
            <v>Torneira ref. 1170C</v>
          </cell>
          <cell r="E1179">
            <v>12</v>
          </cell>
          <cell r="F1179" t="str">
            <v>un</v>
          </cell>
          <cell r="G1179">
            <v>193.84</v>
          </cell>
          <cell r="H1179">
            <v>2326.08</v>
          </cell>
        </row>
        <row r="1180">
          <cell r="C1180" t="str">
            <v>01.011.02.06.01.02</v>
          </cell>
          <cell r="D1180" t="str">
            <v>Metais para mictório ref. 2570C</v>
          </cell>
          <cell r="E1180">
            <v>12</v>
          </cell>
          <cell r="F1180" t="str">
            <v>un</v>
          </cell>
          <cell r="G1180">
            <v>150.38</v>
          </cell>
          <cell r="H1180">
            <v>1804.56</v>
          </cell>
        </row>
        <row r="1181">
          <cell r="C1181" t="str">
            <v>01.011.02.06.02</v>
          </cell>
          <cell r="D1181" t="str">
            <v>Metais Deca, Linha Decamatic - sanitários, Salão de Festas (reaproveitamento do Stand de Vendas)</v>
          </cell>
        </row>
        <row r="1182">
          <cell r="C1182" t="str">
            <v>01.011.02.06.02.01</v>
          </cell>
          <cell r="D1182" t="str">
            <v>Metais para mictório ref. 2570C</v>
          </cell>
          <cell r="E1182">
            <v>2</v>
          </cell>
          <cell r="F1182" t="str">
            <v>un</v>
          </cell>
        </row>
        <row r="1183">
          <cell r="C1183" t="str">
            <v>01.011.02.07</v>
          </cell>
          <cell r="D1183" t="str">
            <v>Metais diversos Deca - Terraços dos apartamentos, garagem</v>
          </cell>
          <cell r="H1183">
            <v>9767.08</v>
          </cell>
        </row>
        <row r="1184">
          <cell r="C1184" t="str">
            <v>01.011.02.07.01</v>
          </cell>
          <cell r="D1184" t="str">
            <v>Metais diversos Deca - Terraços dos apartamentos, garagem</v>
          </cell>
          <cell r="H1184">
            <v>9767.08</v>
          </cell>
        </row>
        <row r="1185">
          <cell r="C1185" t="str">
            <v>01.011.02.07.01.01</v>
          </cell>
          <cell r="D1185" t="str">
            <v>Torneira de jardim 1153 C39</v>
          </cell>
          <cell r="E1185">
            <v>230</v>
          </cell>
          <cell r="F1185" t="str">
            <v>un</v>
          </cell>
          <cell r="G1185">
            <v>35.33</v>
          </cell>
          <cell r="H1185">
            <v>8125.9</v>
          </cell>
        </row>
        <row r="1186">
          <cell r="C1186" t="str">
            <v>01.011.02.07.01.02</v>
          </cell>
          <cell r="D1186" t="str">
            <v>Torneira para uso geral - 1130B</v>
          </cell>
          <cell r="E1186">
            <v>51</v>
          </cell>
          <cell r="F1186" t="str">
            <v>un</v>
          </cell>
          <cell r="G1186">
            <v>32.18</v>
          </cell>
          <cell r="H1186">
            <v>1641.18</v>
          </cell>
        </row>
        <row r="1187">
          <cell r="C1187" t="str">
            <v>01.011.02.08</v>
          </cell>
          <cell r="D1187" t="str">
            <v>Chuveiros</v>
          </cell>
          <cell r="H1187">
            <v>235020.76</v>
          </cell>
        </row>
        <row r="1188">
          <cell r="C1188" t="str">
            <v>01.011.02.08.01</v>
          </cell>
          <cell r="D1188" t="str">
            <v>Chuveiros</v>
          </cell>
          <cell r="H1188">
            <v>235020.76</v>
          </cell>
        </row>
        <row r="1189">
          <cell r="C1189" t="str">
            <v>01.011.02.08.01.01</v>
          </cell>
          <cell r="D1189" t="str">
            <v>Chuveiro elétrico tipo Corona - Vestiários / Sanitários do Subsolo</v>
          </cell>
          <cell r="E1189">
            <v>33</v>
          </cell>
          <cell r="F1189" t="str">
            <v>un</v>
          </cell>
          <cell r="G1189">
            <v>30.5</v>
          </cell>
          <cell r="H1189">
            <v>1006.5</v>
          </cell>
        </row>
        <row r="1190">
          <cell r="C1190" t="str">
            <v>01.011.02.08.01.02</v>
          </cell>
          <cell r="D1190" t="str">
            <v>Ducha elétria tipo Corona - Banho empregada apartamentos</v>
          </cell>
          <cell r="E1190">
            <v>217</v>
          </cell>
          <cell r="F1190" t="str">
            <v>un</v>
          </cell>
          <cell r="G1190">
            <v>30.5</v>
          </cell>
          <cell r="H1190">
            <v>6618.5</v>
          </cell>
        </row>
        <row r="1191">
          <cell r="C1191" t="str">
            <v>01.011.02.08.01.03</v>
          </cell>
          <cell r="D1191" t="str">
            <v>Chuveiro Belle Epoque re. 1994 C CT - Banho Sr. e Banho Sra, Banhos dos apartamentos; Sanitários e Vestiários Clube</v>
          </cell>
          <cell r="E1191">
            <v>997</v>
          </cell>
          <cell r="F1191" t="str">
            <v>un</v>
          </cell>
          <cell r="G1191">
            <v>228.08</v>
          </cell>
          <cell r="H1191">
            <v>227395.76</v>
          </cell>
        </row>
        <row r="1192">
          <cell r="C1192" t="str">
            <v>01.011.03</v>
          </cell>
          <cell r="D1192" t="str">
            <v>Tampos e Bancadas</v>
          </cell>
          <cell r="H1192">
            <v>1383017.27</v>
          </cell>
        </row>
        <row r="1193">
          <cell r="C1193" t="str">
            <v>01.011.03.01</v>
          </cell>
          <cell r="D1193" t="str">
            <v>Tampo de granito polido cinza Mauá, esp. 3cm</v>
          </cell>
          <cell r="H1193">
            <v>5307.09</v>
          </cell>
        </row>
        <row r="1194">
          <cell r="C1194" t="str">
            <v>01.011.03.01.01</v>
          </cell>
          <cell r="D1194" t="str">
            <v>Tampo de granito polido cinza Mauá, esp. 3cm - copa/cozinha dos subsolos / zeladoria / adm (conforme projeto, incl.suporte)</v>
          </cell>
          <cell r="H1194">
            <v>5307.09</v>
          </cell>
        </row>
        <row r="1195">
          <cell r="C1195" t="str">
            <v>01.011.03.01.01.01</v>
          </cell>
          <cell r="D1195" t="str">
            <v xml:space="preserve"> - 1,10x0,55m (K03)</v>
          </cell>
          <cell r="E1195">
            <v>1</v>
          </cell>
          <cell r="F1195" t="str">
            <v>un</v>
          </cell>
          <cell r="G1195">
            <v>172.46</v>
          </cell>
          <cell r="H1195">
            <v>172.46</v>
          </cell>
        </row>
        <row r="1196">
          <cell r="C1196" t="str">
            <v>01.011.03.01.01.02</v>
          </cell>
          <cell r="D1196" t="str">
            <v xml:space="preserve"> - 1,50x0,60m  (K48)</v>
          </cell>
          <cell r="E1196">
            <v>1</v>
          </cell>
          <cell r="F1196" t="str">
            <v>un</v>
          </cell>
          <cell r="G1196">
            <v>256.56</v>
          </cell>
          <cell r="H1196">
            <v>256.56</v>
          </cell>
        </row>
        <row r="1197">
          <cell r="C1197" t="str">
            <v>01.011.03.01.01.03</v>
          </cell>
          <cell r="D1197" t="str">
            <v xml:space="preserve"> - 1,20x0,55m (K02 / K05 / K07)</v>
          </cell>
          <cell r="E1197">
            <v>6</v>
          </cell>
          <cell r="F1197" t="str">
            <v>un</v>
          </cell>
          <cell r="G1197">
            <v>188.14</v>
          </cell>
          <cell r="H1197">
            <v>1128.8499999999999</v>
          </cell>
        </row>
        <row r="1198">
          <cell r="C1198" t="str">
            <v>01.011.03.01.01.04</v>
          </cell>
          <cell r="D1198" t="str">
            <v xml:space="preserve"> - 1,50x0,55m (K01 / K04 / K06)</v>
          </cell>
          <cell r="E1198">
            <v>3</v>
          </cell>
          <cell r="F1198" t="str">
            <v>un</v>
          </cell>
          <cell r="G1198">
            <v>235.18</v>
          </cell>
          <cell r="H1198">
            <v>705.53</v>
          </cell>
        </row>
        <row r="1199">
          <cell r="C1199" t="str">
            <v>01.011.03.01.01.05</v>
          </cell>
          <cell r="D1199" t="str">
            <v xml:space="preserve"> - 2,00x0,55m</v>
          </cell>
          <cell r="E1199">
            <v>1</v>
          </cell>
          <cell r="F1199" t="str">
            <v>un</v>
          </cell>
          <cell r="G1199">
            <v>313.57</v>
          </cell>
          <cell r="H1199">
            <v>313.57</v>
          </cell>
        </row>
        <row r="1200">
          <cell r="C1200" t="str">
            <v>01.011.03.01.01.06</v>
          </cell>
          <cell r="D1200" t="str">
            <v xml:space="preserve"> - frontão h = 15 cm, esp. 2cm (K8)</v>
          </cell>
          <cell r="E1200">
            <v>17.399999999999999</v>
          </cell>
          <cell r="F1200" t="str">
            <v>m</v>
          </cell>
          <cell r="G1200">
            <v>45.11</v>
          </cell>
          <cell r="H1200">
            <v>784.83</v>
          </cell>
        </row>
        <row r="1201">
          <cell r="C1201" t="str">
            <v>01.011.03.01.01.07</v>
          </cell>
          <cell r="D1201" t="str">
            <v xml:space="preserve"> - testeira h = 11 cm, esp. 2cm (K8)</v>
          </cell>
          <cell r="E1201">
            <v>28.5</v>
          </cell>
          <cell r="F1201" t="str">
            <v>m</v>
          </cell>
          <cell r="G1201">
            <v>45.47</v>
          </cell>
          <cell r="H1201">
            <v>1295.78</v>
          </cell>
        </row>
        <row r="1202">
          <cell r="C1202" t="str">
            <v>01.011.03.01.01.08</v>
          </cell>
          <cell r="D1202" t="str">
            <v xml:space="preserve"> - 1 furo para cuba + 3 furos para torneira e misturador</v>
          </cell>
          <cell r="E1202">
            <v>12</v>
          </cell>
          <cell r="F1202" t="str">
            <v>un</v>
          </cell>
          <cell r="G1202">
            <v>54.13</v>
          </cell>
          <cell r="H1202">
            <v>649.51</v>
          </cell>
        </row>
        <row r="1203">
          <cell r="C1203" t="str">
            <v>01.011.03.02</v>
          </cell>
          <cell r="D1203" t="str">
            <v>Tampo de granito polido cinza Mauá, esp. 3cm</v>
          </cell>
          <cell r="H1203">
            <v>13175.42</v>
          </cell>
        </row>
        <row r="1204">
          <cell r="C1204" t="str">
            <v>01.011.03.02.01</v>
          </cell>
          <cell r="D1204" t="str">
            <v>Tampo de granito polido cinza Mauá, esp. 3cm - vestiários / sanitários (conforme projeto)</v>
          </cell>
          <cell r="H1204">
            <v>13175.42</v>
          </cell>
        </row>
        <row r="1205">
          <cell r="C1205" t="str">
            <v>01.011.03.02.01.01</v>
          </cell>
          <cell r="D1205" t="str">
            <v xml:space="preserve"> - 1,83x0,55a 0,19 m (B01)</v>
          </cell>
          <cell r="E1205">
            <v>1</v>
          </cell>
          <cell r="F1205" t="str">
            <v>un</v>
          </cell>
          <cell r="G1205">
            <v>286.91000000000003</v>
          </cell>
          <cell r="H1205">
            <v>286.91000000000003</v>
          </cell>
        </row>
        <row r="1206">
          <cell r="C1206" t="str">
            <v>01.011.03.02.01.02</v>
          </cell>
          <cell r="D1206" t="str">
            <v xml:space="preserve"> - 1,23x0,55M (B06)</v>
          </cell>
          <cell r="E1206">
            <v>1</v>
          </cell>
          <cell r="F1206" t="str">
            <v>un</v>
          </cell>
          <cell r="G1206">
            <v>192.84</v>
          </cell>
          <cell r="H1206">
            <v>192.84</v>
          </cell>
        </row>
        <row r="1207">
          <cell r="C1207" t="str">
            <v>01.011.03.02.01.03</v>
          </cell>
          <cell r="D1207" t="str">
            <v xml:space="preserve"> - 1,04x0,55m (B11)</v>
          </cell>
          <cell r="E1207">
            <v>1</v>
          </cell>
          <cell r="F1207" t="str">
            <v>un</v>
          </cell>
          <cell r="G1207">
            <v>163.05000000000001</v>
          </cell>
          <cell r="H1207">
            <v>163.05000000000001</v>
          </cell>
        </row>
        <row r="1208">
          <cell r="C1208" t="str">
            <v>01.011.03.02.01.04</v>
          </cell>
          <cell r="D1208" t="str">
            <v xml:space="preserve"> - 1,21x0,55m (B12, B13, B14)</v>
          </cell>
          <cell r="E1208">
            <v>3</v>
          </cell>
          <cell r="F1208" t="str">
            <v>un</v>
          </cell>
          <cell r="G1208">
            <v>189.71</v>
          </cell>
          <cell r="H1208">
            <v>569.13</v>
          </cell>
        </row>
        <row r="1209">
          <cell r="C1209" t="str">
            <v>01.011.03.02.01.05</v>
          </cell>
          <cell r="D1209" t="str">
            <v xml:space="preserve"> - 0,93x0,55M (B16)</v>
          </cell>
          <cell r="E1209">
            <v>1</v>
          </cell>
          <cell r="F1209" t="str">
            <v>un</v>
          </cell>
          <cell r="G1209">
            <v>145.81</v>
          </cell>
          <cell r="H1209">
            <v>145.81</v>
          </cell>
        </row>
        <row r="1210">
          <cell r="C1210" t="str">
            <v>01.011.03.02.01.06</v>
          </cell>
          <cell r="D1210" t="str">
            <v xml:space="preserve"> - 1,15x0,55M (B19)</v>
          </cell>
          <cell r="E1210">
            <v>1</v>
          </cell>
          <cell r="F1210" t="str">
            <v>un</v>
          </cell>
          <cell r="G1210">
            <v>180.3</v>
          </cell>
          <cell r="H1210">
            <v>180.3</v>
          </cell>
        </row>
        <row r="1211">
          <cell r="C1211" t="str">
            <v>01.011.03.02.01.07</v>
          </cell>
          <cell r="D1211" t="str">
            <v xml:space="preserve"> - 0,89x0,55M (B23)</v>
          </cell>
          <cell r="E1211">
            <v>1</v>
          </cell>
          <cell r="F1211" t="str">
            <v>un</v>
          </cell>
          <cell r="G1211">
            <v>139.54</v>
          </cell>
          <cell r="H1211">
            <v>139.54</v>
          </cell>
        </row>
        <row r="1212">
          <cell r="C1212" t="str">
            <v>01.011.03.02.01.08</v>
          </cell>
          <cell r="D1212" t="str">
            <v xml:space="preserve"> - 1,00x0,55M (B20)</v>
          </cell>
          <cell r="E1212">
            <v>2</v>
          </cell>
          <cell r="F1212" t="str">
            <v>un</v>
          </cell>
          <cell r="G1212">
            <v>156.78</v>
          </cell>
          <cell r="H1212">
            <v>313.57</v>
          </cell>
        </row>
        <row r="1213">
          <cell r="C1213" t="str">
            <v>01.011.03.02.01.09</v>
          </cell>
          <cell r="D1213" t="str">
            <v xml:space="preserve"> - 1,20x0,55m (B02, B03, B25, B15, B17, B21, B22)</v>
          </cell>
          <cell r="E1213">
            <v>8</v>
          </cell>
          <cell r="F1213" t="str">
            <v>un</v>
          </cell>
          <cell r="G1213">
            <v>188.14</v>
          </cell>
          <cell r="H1213">
            <v>1505.14</v>
          </cell>
        </row>
        <row r="1214">
          <cell r="C1214" t="str">
            <v>01.011.03.02.01.10</v>
          </cell>
          <cell r="D1214" t="str">
            <v xml:space="preserve"> - 1,10X0,55m (B18)</v>
          </cell>
          <cell r="E1214">
            <v>1</v>
          </cell>
          <cell r="F1214" t="str">
            <v>un</v>
          </cell>
          <cell r="G1214">
            <v>172.46</v>
          </cell>
          <cell r="H1214">
            <v>172.46</v>
          </cell>
        </row>
        <row r="1215">
          <cell r="C1215" t="str">
            <v>01.011.03.02.01.11</v>
          </cell>
          <cell r="D1215" t="str">
            <v xml:space="preserve"> - 1,00x0,55m (B04, B05, B07, B08, B09, B10, B69, BA5, B24)</v>
          </cell>
          <cell r="E1215">
            <v>9</v>
          </cell>
          <cell r="F1215" t="str">
            <v>un</v>
          </cell>
          <cell r="G1215">
            <v>156.78</v>
          </cell>
          <cell r="H1215">
            <v>1411.06</v>
          </cell>
        </row>
        <row r="1216">
          <cell r="C1216" t="str">
            <v>01.011.03.02.01.12</v>
          </cell>
          <cell r="D1216" t="str">
            <v xml:space="preserve"> - 0,90x0,55m</v>
          </cell>
          <cell r="E1216">
            <v>1</v>
          </cell>
          <cell r="F1216" t="str">
            <v>un</v>
          </cell>
          <cell r="G1216">
            <v>297.87</v>
          </cell>
          <cell r="H1216">
            <v>297.87</v>
          </cell>
        </row>
        <row r="1217">
          <cell r="C1217" t="str">
            <v>01.011.03.02.01.13</v>
          </cell>
          <cell r="D1217" t="str">
            <v xml:space="preserve"> - 3,135X0,55m</v>
          </cell>
          <cell r="E1217">
            <v>2</v>
          </cell>
          <cell r="F1217" t="str">
            <v>un</v>
          </cell>
          <cell r="G1217">
            <v>491.53</v>
          </cell>
          <cell r="H1217">
            <v>983.05</v>
          </cell>
        </row>
        <row r="1218">
          <cell r="C1218" t="str">
            <v>01.011.03.02.01.14</v>
          </cell>
          <cell r="D1218" t="str">
            <v xml:space="preserve"> - frontão h =15 cm, esp. 2cm (BA2)</v>
          </cell>
          <cell r="E1218">
            <v>69.33</v>
          </cell>
          <cell r="F1218" t="str">
            <v>m</v>
          </cell>
          <cell r="G1218">
            <v>43.66</v>
          </cell>
          <cell r="H1218">
            <v>3027.06</v>
          </cell>
        </row>
        <row r="1219">
          <cell r="C1219" t="str">
            <v>01.011.03.02.01.15</v>
          </cell>
          <cell r="D1219" t="str">
            <v xml:space="preserve"> - testeira  h = 11 cm, esp. 2cm com rebaixo de  1 x 1 cm (BA2)</v>
          </cell>
          <cell r="E1219">
            <v>41.64</v>
          </cell>
          <cell r="F1219" t="str">
            <v>m</v>
          </cell>
          <cell r="G1219">
            <v>45.47</v>
          </cell>
          <cell r="H1219">
            <v>1893.2</v>
          </cell>
        </row>
        <row r="1220">
          <cell r="C1220" t="str">
            <v>01.011.03.02.01.16</v>
          </cell>
          <cell r="D1220" t="str">
            <v xml:space="preserve"> - 1 furo para cuba + 3 furos para torneira e misturador</v>
          </cell>
          <cell r="E1220">
            <v>35</v>
          </cell>
          <cell r="F1220" t="str">
            <v>un</v>
          </cell>
          <cell r="G1220">
            <v>54.13</v>
          </cell>
          <cell r="H1220">
            <v>1894.41</v>
          </cell>
        </row>
        <row r="1221">
          <cell r="C1221" t="str">
            <v>01.011.03.03</v>
          </cell>
          <cell r="D1221" t="str">
            <v>Tampo de granito polido Amendoa, esp. 3cm</v>
          </cell>
          <cell r="H1221">
            <v>4714.63</v>
          </cell>
        </row>
        <row r="1222">
          <cell r="C1222" t="str">
            <v>01.011.03.03.01</v>
          </cell>
          <cell r="D1222" t="str">
            <v>Tampo de granito polido Amendoa, esp. 3cm - copa do térreo (conforme projeto)</v>
          </cell>
          <cell r="H1222">
            <v>4714.63</v>
          </cell>
        </row>
        <row r="1223">
          <cell r="C1223" t="str">
            <v>01.011.03.03.01.01</v>
          </cell>
          <cell r="D1223" t="str">
            <v xml:space="preserve"> - 2,04x0,55m  +  0,60x0,60m  - bancadas em L (K09)</v>
          </cell>
          <cell r="E1223">
            <v>4</v>
          </cell>
          <cell r="F1223" t="str">
            <v>un</v>
          </cell>
          <cell r="G1223">
            <v>282.64999999999998</v>
          </cell>
          <cell r="H1223">
            <v>1130.58</v>
          </cell>
        </row>
        <row r="1224">
          <cell r="C1224" t="str">
            <v>01.011.03.03.01.02</v>
          </cell>
          <cell r="D1224" t="str">
            <v xml:space="preserve"> - 2,86x0,69m + 1,63x0,69m - bancadas em L (K10)</v>
          </cell>
          <cell r="E1224">
            <v>1</v>
          </cell>
          <cell r="F1224" t="str">
            <v>un</v>
          </cell>
          <cell r="G1224">
            <v>726.65</v>
          </cell>
          <cell r="H1224">
            <v>364.6</v>
          </cell>
        </row>
        <row r="1225">
          <cell r="C1225" t="str">
            <v>01.011.03.03.01.03</v>
          </cell>
          <cell r="D1225" t="str">
            <v xml:space="preserve"> - 1,80x0,69m + 1,01x0,69m- bancadas em L (K11</v>
          </cell>
          <cell r="E1225">
            <v>1</v>
          </cell>
          <cell r="F1225" t="str">
            <v>un</v>
          </cell>
          <cell r="G1225">
            <v>454.76</v>
          </cell>
          <cell r="H1225">
            <v>283.8</v>
          </cell>
        </row>
        <row r="1226">
          <cell r="C1226" t="str">
            <v>01.011.03.03.01.04</v>
          </cell>
          <cell r="D1226" t="str">
            <v xml:space="preserve"> - 1,20x0,69m (K12 / K13 / K47)</v>
          </cell>
          <cell r="E1226">
            <v>3</v>
          </cell>
          <cell r="F1226" t="str">
            <v>un</v>
          </cell>
          <cell r="G1226">
            <v>194.2</v>
          </cell>
          <cell r="H1226">
            <v>464.4</v>
          </cell>
        </row>
        <row r="1227">
          <cell r="C1227" t="str">
            <v>01.011.03.03.01.05</v>
          </cell>
          <cell r="D1227" t="str">
            <v xml:space="preserve"> - frontão h =20 cm, esp. 2cm (K08)</v>
          </cell>
          <cell r="E1227">
            <v>22.42</v>
          </cell>
          <cell r="F1227" t="str">
            <v>m</v>
          </cell>
          <cell r="G1227">
            <v>43.3</v>
          </cell>
          <cell r="H1227">
            <v>970.8</v>
          </cell>
        </row>
        <row r="1228">
          <cell r="C1228" t="str">
            <v>01.011.03.03.01.06</v>
          </cell>
          <cell r="D1228" t="str">
            <v xml:space="preserve"> - testeira h = 10 cm, esp. 2cm</v>
          </cell>
          <cell r="E1228">
            <v>26.43</v>
          </cell>
          <cell r="F1228" t="str">
            <v>m</v>
          </cell>
          <cell r="G1228">
            <v>38.340000000000003</v>
          </cell>
          <cell r="H1228">
            <v>1013.31</v>
          </cell>
        </row>
        <row r="1229">
          <cell r="C1229" t="str">
            <v>01.011.03.03.01.07</v>
          </cell>
          <cell r="D1229" t="str">
            <v xml:space="preserve"> - 1 furo para cuba + 3 furos para torneira e misturador</v>
          </cell>
          <cell r="E1229">
            <v>9</v>
          </cell>
          <cell r="F1229" t="str">
            <v>un</v>
          </cell>
          <cell r="G1229">
            <v>54.13</v>
          </cell>
          <cell r="H1229">
            <v>487.13</v>
          </cell>
        </row>
        <row r="1230">
          <cell r="C1230" t="str">
            <v>01.011.03.04</v>
          </cell>
          <cell r="D1230" t="str">
            <v>Tampo em Marmore Travertino Nacional, esp. 3cm - sanitários do térreo (conforme projeto)</v>
          </cell>
          <cell r="H1230">
            <v>6473.29</v>
          </cell>
        </row>
        <row r="1231">
          <cell r="C1231" t="str">
            <v>01.011.03.04.01</v>
          </cell>
          <cell r="D1231" t="str">
            <v>Tampo em Marmore Travertino Nacional, esp. 3cm - sanitários do térreo (conforme projeto)</v>
          </cell>
          <cell r="H1231">
            <v>6473.29</v>
          </cell>
        </row>
        <row r="1232">
          <cell r="C1232" t="str">
            <v>01.011.03.04.01.01</v>
          </cell>
          <cell r="D1232" t="str">
            <v xml:space="preserve"> - 1,22x0,55m (B28)</v>
          </cell>
          <cell r="E1232">
            <v>2</v>
          </cell>
          <cell r="F1232" t="str">
            <v>un</v>
          </cell>
          <cell r="G1232">
            <v>169.97</v>
          </cell>
          <cell r="H1232">
            <v>339.95</v>
          </cell>
        </row>
        <row r="1233">
          <cell r="C1233" t="str">
            <v>01.011.03.04.01.02</v>
          </cell>
          <cell r="D1233" t="str">
            <v xml:space="preserve"> - 0,97x0,55m (B30, B32)</v>
          </cell>
          <cell r="E1233">
            <v>2</v>
          </cell>
          <cell r="F1233" t="str">
            <v>un</v>
          </cell>
          <cell r="G1233">
            <v>135.13999999999999</v>
          </cell>
          <cell r="H1233">
            <v>270.29000000000002</v>
          </cell>
        </row>
        <row r="1234">
          <cell r="C1234" t="str">
            <v>01.011.03.04.01.03</v>
          </cell>
          <cell r="D1234" t="str">
            <v xml:space="preserve"> - 2,65x0,55m (B33)</v>
          </cell>
          <cell r="E1234">
            <v>1</v>
          </cell>
          <cell r="F1234" t="str">
            <v>un</v>
          </cell>
          <cell r="G1234">
            <v>369.2</v>
          </cell>
          <cell r="H1234">
            <v>369.2</v>
          </cell>
        </row>
        <row r="1235">
          <cell r="C1235" t="str">
            <v>01.011.03.04.01.04</v>
          </cell>
          <cell r="D1235" t="str">
            <v xml:space="preserve"> - 1,83X0,55m (B34)</v>
          </cell>
          <cell r="E1235">
            <v>1</v>
          </cell>
          <cell r="F1235" t="str">
            <v>un</v>
          </cell>
          <cell r="G1235">
            <v>254.96</v>
          </cell>
          <cell r="H1235">
            <v>254.96</v>
          </cell>
        </row>
        <row r="1236">
          <cell r="C1236" t="str">
            <v>01.011.03.04.01.05</v>
          </cell>
          <cell r="D1236" t="str">
            <v xml:space="preserve"> - 0,995x0,55m</v>
          </cell>
          <cell r="E1236">
            <v>8</v>
          </cell>
          <cell r="F1236" t="str">
            <v>un</v>
          </cell>
          <cell r="G1236">
            <v>138.63</v>
          </cell>
          <cell r="H1236">
            <v>1109.01</v>
          </cell>
        </row>
        <row r="1237">
          <cell r="C1237" t="str">
            <v>01.011.03.04.01.06</v>
          </cell>
          <cell r="D1237" t="str">
            <v xml:space="preserve"> - 1,00X0,55m</v>
          </cell>
          <cell r="E1237">
            <v>2</v>
          </cell>
          <cell r="F1237" t="str">
            <v>un</v>
          </cell>
          <cell r="G1237">
            <v>139.32</v>
          </cell>
          <cell r="H1237">
            <v>278.64</v>
          </cell>
        </row>
        <row r="1238">
          <cell r="C1238" t="str">
            <v>01.011.03.04.01.07</v>
          </cell>
          <cell r="D1238" t="str">
            <v xml:space="preserve"> - 1,40x0,55m</v>
          </cell>
          <cell r="E1238">
            <v>2</v>
          </cell>
          <cell r="F1238" t="str">
            <v>un</v>
          </cell>
          <cell r="G1238">
            <v>195.05</v>
          </cell>
          <cell r="H1238">
            <v>390.1</v>
          </cell>
        </row>
        <row r="1239">
          <cell r="C1239" t="str">
            <v>01.011.03.04.01.08</v>
          </cell>
          <cell r="D1239" t="str">
            <v xml:space="preserve"> - frontão h = 5 cm, esp. 2cm</v>
          </cell>
          <cell r="E1239">
            <v>15.87</v>
          </cell>
          <cell r="F1239" t="str">
            <v>m</v>
          </cell>
          <cell r="G1239">
            <v>34.909999999999997</v>
          </cell>
          <cell r="H1239">
            <v>554.04</v>
          </cell>
        </row>
        <row r="1240">
          <cell r="C1240" t="str">
            <v>01.011.03.04.01.09</v>
          </cell>
          <cell r="D1240" t="str">
            <v xml:space="preserve"> - frontão h = 10 cm, esp. 2cm</v>
          </cell>
          <cell r="E1240">
            <v>24.45</v>
          </cell>
          <cell r="F1240" t="str">
            <v>m</v>
          </cell>
          <cell r="G1240">
            <v>33.67</v>
          </cell>
          <cell r="H1240">
            <v>823.14</v>
          </cell>
        </row>
        <row r="1241">
          <cell r="C1241" t="str">
            <v>01.011.03.04.01.10</v>
          </cell>
          <cell r="D1241" t="str">
            <v xml:space="preserve"> - testeira / saia h = 11 cm, esp. 2cm c/ rebaixo de 1 x 1 cm  (BA2)</v>
          </cell>
          <cell r="E1241">
            <v>22.72</v>
          </cell>
          <cell r="F1241" t="str">
            <v>m</v>
          </cell>
          <cell r="G1241">
            <v>41.7</v>
          </cell>
          <cell r="H1241">
            <v>947.31</v>
          </cell>
        </row>
        <row r="1242">
          <cell r="C1242" t="str">
            <v>01.011.03.04.01.11</v>
          </cell>
          <cell r="D1242" t="str">
            <v xml:space="preserve"> - 1 furo para cuba + 3 furos para torneira e misturador</v>
          </cell>
          <cell r="E1242">
            <v>21</v>
          </cell>
          <cell r="F1242" t="str">
            <v>un</v>
          </cell>
          <cell r="G1242">
            <v>54.13</v>
          </cell>
          <cell r="H1242">
            <v>1136.6500000000001</v>
          </cell>
        </row>
        <row r="1243">
          <cell r="C1243" t="str">
            <v>01.011.03.05</v>
          </cell>
          <cell r="D1243" t="str">
            <v>Tampo em Marmore Travertino Navona, esp. 3cm - Banho Sr., Banho Sra apartamentos (conforme projeto)</v>
          </cell>
          <cell r="H1243">
            <v>456721.48</v>
          </cell>
        </row>
        <row r="1244">
          <cell r="C1244" t="str">
            <v>01.011.03.05.01</v>
          </cell>
          <cell r="D1244" t="str">
            <v>Tampo em Marmore Travertino Navona, esp. 3cm - Banho Sr., Banho Sra apartamentos (conforme projeto)</v>
          </cell>
          <cell r="H1244">
            <v>456721.48</v>
          </cell>
        </row>
        <row r="1245">
          <cell r="C1245" t="str">
            <v>01.011.03.05.01.01</v>
          </cell>
          <cell r="D1245" t="str">
            <v xml:space="preserve"> - 2,11x0,55m (B35)</v>
          </cell>
          <cell r="E1245">
            <v>92</v>
          </cell>
          <cell r="F1245" t="str">
            <v>un</v>
          </cell>
          <cell r="G1245">
            <v>914.94</v>
          </cell>
          <cell r="H1245">
            <v>84174.48</v>
          </cell>
        </row>
        <row r="1246">
          <cell r="C1246" t="str">
            <v>01.011.03.05.01.02</v>
          </cell>
          <cell r="D1246" t="str">
            <v xml:space="preserve"> - 1,51x0,55/0,42 m(B47, B52, B85)</v>
          </cell>
          <cell r="E1246">
            <v>49</v>
          </cell>
          <cell r="F1246" t="str">
            <v>un</v>
          </cell>
          <cell r="G1246">
            <v>654.77</v>
          </cell>
          <cell r="H1246">
            <v>32083.63</v>
          </cell>
        </row>
        <row r="1247">
          <cell r="C1247" t="str">
            <v>01.011.03.05.01.03</v>
          </cell>
          <cell r="D1247" t="str">
            <v xml:space="preserve"> - 2,09x0,54m (B59)</v>
          </cell>
          <cell r="E1247">
            <v>23</v>
          </cell>
          <cell r="F1247" t="str">
            <v>un</v>
          </cell>
          <cell r="G1247">
            <v>889.7</v>
          </cell>
          <cell r="H1247">
            <v>20463.189999999999</v>
          </cell>
        </row>
        <row r="1248">
          <cell r="C1248" t="str">
            <v>01.011.03.05.01.04</v>
          </cell>
          <cell r="D1248" t="str">
            <v xml:space="preserve"> - 2,36x0,55/0,40M (B60)</v>
          </cell>
          <cell r="E1248">
            <v>23</v>
          </cell>
          <cell r="F1248" t="str">
            <v>un</v>
          </cell>
          <cell r="G1248">
            <v>1023.35</v>
          </cell>
          <cell r="H1248">
            <v>23536.94</v>
          </cell>
        </row>
        <row r="1249">
          <cell r="C1249" t="str">
            <v>01.011.03.05.01.05</v>
          </cell>
          <cell r="D1249" t="str">
            <v xml:space="preserve"> - 2,04x0,55/0,28 (B87)</v>
          </cell>
          <cell r="E1249">
            <v>1</v>
          </cell>
          <cell r="F1249" t="str">
            <v>un</v>
          </cell>
          <cell r="G1249">
            <v>884.58</v>
          </cell>
          <cell r="H1249">
            <v>884.58</v>
          </cell>
        </row>
        <row r="1250">
          <cell r="C1250" t="str">
            <v>01.011.03.05.01.06</v>
          </cell>
          <cell r="D1250" t="str">
            <v xml:space="preserve"> - 1,20x0,55/0,35m (B76)</v>
          </cell>
          <cell r="E1250">
            <v>4</v>
          </cell>
          <cell r="F1250" t="str">
            <v>un</v>
          </cell>
          <cell r="G1250">
            <v>520.34</v>
          </cell>
          <cell r="H1250">
            <v>2081.38</v>
          </cell>
        </row>
        <row r="1251">
          <cell r="C1251" t="str">
            <v>01.011.03.05.01.07</v>
          </cell>
          <cell r="D1251" t="str">
            <v xml:space="preserve"> - 1,45X0,55 (B77)</v>
          </cell>
          <cell r="E1251">
            <v>4</v>
          </cell>
          <cell r="F1251" t="str">
            <v>un</v>
          </cell>
          <cell r="G1251">
            <v>628.75</v>
          </cell>
          <cell r="H1251">
            <v>2515</v>
          </cell>
        </row>
        <row r="1252">
          <cell r="C1252" t="str">
            <v>01.011.03.05.01.08</v>
          </cell>
          <cell r="D1252" t="str">
            <v xml:space="preserve"> - 1,45x0,55/0,42m (B42)</v>
          </cell>
          <cell r="E1252">
            <v>46</v>
          </cell>
          <cell r="F1252" t="str">
            <v>un</v>
          </cell>
          <cell r="G1252">
            <v>628.75</v>
          </cell>
          <cell r="H1252">
            <v>28922.45</v>
          </cell>
        </row>
        <row r="1253">
          <cell r="C1253" t="str">
            <v>01.011.03.05.01.09</v>
          </cell>
          <cell r="D1253" t="str">
            <v xml:space="preserve"> - 2,17x0,55/0,35m (B91)</v>
          </cell>
          <cell r="E1253">
            <v>1</v>
          </cell>
          <cell r="F1253" t="str">
            <v>un</v>
          </cell>
          <cell r="G1253">
            <v>940.96</v>
          </cell>
          <cell r="H1253">
            <v>940.96</v>
          </cell>
        </row>
        <row r="1254">
          <cell r="C1254" t="str">
            <v>01.011.03.05.01.10</v>
          </cell>
          <cell r="D1254" t="str">
            <v xml:space="preserve"> - 1,36x0,55m (B81)</v>
          </cell>
          <cell r="E1254">
            <v>2</v>
          </cell>
          <cell r="F1254" t="str">
            <v>un</v>
          </cell>
          <cell r="G1254">
            <v>678.02</v>
          </cell>
          <cell r="H1254">
            <v>1356.04</v>
          </cell>
        </row>
        <row r="1255">
          <cell r="C1255" t="str">
            <v>01.011.03.05.01.11</v>
          </cell>
          <cell r="D1255" t="str">
            <v xml:space="preserve"> - 1,25x0,55/0,35m(B90</v>
          </cell>
          <cell r="E1255">
            <v>2</v>
          </cell>
          <cell r="F1255" t="str">
            <v>un</v>
          </cell>
          <cell r="G1255">
            <v>542.03</v>
          </cell>
          <cell r="H1255">
            <v>1084.05</v>
          </cell>
        </row>
        <row r="1256">
          <cell r="C1256" t="str">
            <v>01.011.03.05.01.12</v>
          </cell>
          <cell r="D1256" t="str">
            <v xml:space="preserve"> - 2,05x0,55m (B95)</v>
          </cell>
          <cell r="E1256">
            <v>1</v>
          </cell>
          <cell r="F1256" t="str">
            <v>un</v>
          </cell>
          <cell r="G1256">
            <v>1022.01</v>
          </cell>
          <cell r="H1256">
            <v>1022.01</v>
          </cell>
        </row>
        <row r="1257">
          <cell r="C1257" t="str">
            <v>01.011.03.05.01.13</v>
          </cell>
          <cell r="D1257" t="str">
            <v xml:space="preserve"> - 1,40x0,55/0,40m (B94)</v>
          </cell>
          <cell r="E1257">
            <v>1</v>
          </cell>
          <cell r="F1257" t="str">
            <v>un</v>
          </cell>
          <cell r="G1257">
            <v>607.07000000000005</v>
          </cell>
          <cell r="H1257">
            <v>607.07000000000005</v>
          </cell>
        </row>
        <row r="1258">
          <cell r="C1258" t="str">
            <v>01.011.03.05.01.14</v>
          </cell>
          <cell r="D1258" t="str">
            <v xml:space="preserve"> - 1,79x0,55/0,42m (B43)</v>
          </cell>
          <cell r="E1258">
            <v>46</v>
          </cell>
          <cell r="F1258" t="str">
            <v>un</v>
          </cell>
          <cell r="G1258">
            <v>897.38</v>
          </cell>
          <cell r="H1258">
            <v>41279.26</v>
          </cell>
        </row>
        <row r="1259">
          <cell r="C1259" t="str">
            <v>01.011.03.05.01.15</v>
          </cell>
          <cell r="D1259" t="str">
            <v xml:space="preserve"> - 2,25x0,55/0,42m (B48, B54)</v>
          </cell>
          <cell r="E1259">
            <v>46</v>
          </cell>
          <cell r="F1259" t="str">
            <v>un</v>
          </cell>
          <cell r="G1259">
            <v>1121.72</v>
          </cell>
          <cell r="H1259">
            <v>51599.08</v>
          </cell>
        </row>
        <row r="1260">
          <cell r="C1260" t="str">
            <v>01.011.03.05.01.16</v>
          </cell>
          <cell r="D1260" t="str">
            <v xml:space="preserve"> - frontão h = 13 cm, esp. 2cm</v>
          </cell>
          <cell r="E1260">
            <v>869.3</v>
          </cell>
          <cell r="F1260" t="str">
            <v>m</v>
          </cell>
          <cell r="G1260">
            <v>80.19</v>
          </cell>
          <cell r="H1260">
            <v>69711.78</v>
          </cell>
        </row>
        <row r="1261">
          <cell r="C1261" t="str">
            <v>01.011.03.05.01.17</v>
          </cell>
          <cell r="D1261" t="str">
            <v xml:space="preserve"> - testeira h = 10 cm, esp. 2cm para bancadas com recorte</v>
          </cell>
          <cell r="E1261">
            <v>787.56</v>
          </cell>
          <cell r="F1261" t="str">
            <v>m</v>
          </cell>
          <cell r="G1261">
            <v>85.88</v>
          </cell>
          <cell r="H1261">
            <v>67638.899999999994</v>
          </cell>
        </row>
        <row r="1262">
          <cell r="C1262" t="str">
            <v>01.011.03.05.01.18</v>
          </cell>
          <cell r="D1262" t="str">
            <v xml:space="preserve"> - 1 furo para cuba + 3 furos para torneira e misturador</v>
          </cell>
          <cell r="E1262">
            <v>432</v>
          </cell>
          <cell r="F1262" t="str">
            <v>un</v>
          </cell>
          <cell r="G1262">
            <v>62.08</v>
          </cell>
          <cell r="H1262">
            <v>26820.68</v>
          </cell>
        </row>
        <row r="1263">
          <cell r="C1263" t="str">
            <v>01.011.03.06</v>
          </cell>
          <cell r="D1263" t="str">
            <v>Tampo em Marmore Travertino Navona- esp. 3cm</v>
          </cell>
          <cell r="H1263">
            <v>237985.3</v>
          </cell>
        </row>
        <row r="1264">
          <cell r="C1264" t="str">
            <v>01.011.03.06.01</v>
          </cell>
          <cell r="D1264" t="str">
            <v>Tampo em Marmore Travertino Navona- esp. 3cm - Lavabo apartamentos (conforme projeto)</v>
          </cell>
          <cell r="H1264">
            <v>237985.3</v>
          </cell>
        </row>
        <row r="1265">
          <cell r="C1265" t="str">
            <v>01.011.03.06.01.01</v>
          </cell>
          <cell r="D1265" t="str">
            <v xml:space="preserve"> - 1,70X0,55m (B50, B57, B73)</v>
          </cell>
          <cell r="E1265">
            <v>48</v>
          </cell>
          <cell r="F1265" t="str">
            <v>un</v>
          </cell>
          <cell r="G1265">
            <v>737.15</v>
          </cell>
          <cell r="H1265">
            <v>35383.39</v>
          </cell>
        </row>
        <row r="1266">
          <cell r="C1266" t="str">
            <v>01.011.03.06.01.02</v>
          </cell>
          <cell r="D1266" t="str">
            <v xml:space="preserve"> - 1,20x0,55m (B66)</v>
          </cell>
          <cell r="E1266">
            <v>4</v>
          </cell>
          <cell r="F1266" t="str">
            <v>un</v>
          </cell>
          <cell r="G1266">
            <v>520.34</v>
          </cell>
          <cell r="H1266">
            <v>2081.38</v>
          </cell>
        </row>
        <row r="1267">
          <cell r="C1267" t="str">
            <v>01.011.03.06.01.03</v>
          </cell>
          <cell r="D1267" t="str">
            <v xml:space="preserve"> - 1,15x0,55m (B68)</v>
          </cell>
          <cell r="E1267">
            <v>5</v>
          </cell>
          <cell r="F1267" t="str">
            <v>un</v>
          </cell>
          <cell r="G1267">
            <v>498.66</v>
          </cell>
          <cell r="H1267">
            <v>2493.3200000000002</v>
          </cell>
        </row>
        <row r="1268">
          <cell r="C1268" t="str">
            <v>01.011.03.06.01.04</v>
          </cell>
          <cell r="D1268" t="str">
            <v xml:space="preserve"> - 1,40x0,55m (B46)</v>
          </cell>
          <cell r="E1268">
            <v>46</v>
          </cell>
          <cell r="F1268" t="str">
            <v>un</v>
          </cell>
          <cell r="G1268">
            <v>607.07000000000005</v>
          </cell>
          <cell r="H1268">
            <v>27925.13</v>
          </cell>
        </row>
        <row r="1269">
          <cell r="C1269" t="str">
            <v>01.011.03.06.01.05</v>
          </cell>
          <cell r="D1269" t="str">
            <v xml:space="preserve"> - 1,43x0,55 a 0,42 m (B40)</v>
          </cell>
          <cell r="E1269">
            <v>92</v>
          </cell>
          <cell r="F1269" t="str">
            <v>un</v>
          </cell>
          <cell r="G1269">
            <v>620.07000000000005</v>
          </cell>
          <cell r="H1269">
            <v>57046.720000000001</v>
          </cell>
        </row>
        <row r="1270">
          <cell r="C1270" t="str">
            <v>01.011.03.06.01.06</v>
          </cell>
          <cell r="D1270" t="str">
            <v xml:space="preserve"> - 1,40x0,55/0,35m (B64)</v>
          </cell>
          <cell r="E1270">
            <v>24</v>
          </cell>
          <cell r="F1270" t="str">
            <v>un</v>
          </cell>
          <cell r="G1270">
            <v>607.07000000000005</v>
          </cell>
          <cell r="H1270">
            <v>14569.63</v>
          </cell>
        </row>
        <row r="1271">
          <cell r="C1271" t="str">
            <v>01.011.03.06.01.07</v>
          </cell>
          <cell r="D1271" t="str">
            <v xml:space="preserve"> - cordão de arremate h = 2 cm</v>
          </cell>
          <cell r="E1271">
            <v>492.78</v>
          </cell>
          <cell r="F1271" t="str">
            <v>m</v>
          </cell>
          <cell r="G1271">
            <v>45.9</v>
          </cell>
          <cell r="H1271">
            <v>22618.6</v>
          </cell>
        </row>
        <row r="1272">
          <cell r="C1272" t="str">
            <v>01.011.03.06.01.08</v>
          </cell>
          <cell r="D1272" t="str">
            <v xml:space="preserve"> - frontão h = 8 cm, esp. 2cm</v>
          </cell>
          <cell r="E1272">
            <v>492.78</v>
          </cell>
          <cell r="F1272" t="str">
            <v>m</v>
          </cell>
          <cell r="G1272">
            <v>69.75</v>
          </cell>
          <cell r="H1272">
            <v>34371.410000000003</v>
          </cell>
        </row>
        <row r="1273">
          <cell r="C1273" t="str">
            <v>01.011.03.06.01.09</v>
          </cell>
          <cell r="D1273" t="str">
            <v xml:space="preserve"> - testeira / saia h = 11 cm,  esp. 2cm c/ rebaixo de 1 x 1 cm (K8)</v>
          </cell>
          <cell r="E1273">
            <v>371.18</v>
          </cell>
          <cell r="F1273" t="str">
            <v>m</v>
          </cell>
          <cell r="G1273">
            <v>80.37</v>
          </cell>
          <cell r="H1273">
            <v>29831.74</v>
          </cell>
        </row>
        <row r="1274">
          <cell r="C1274" t="str">
            <v>01.011.03.06.01.10</v>
          </cell>
          <cell r="D1274" t="str">
            <v xml:space="preserve"> - 1 furo para cuba + 3 furos para torneira e misturador</v>
          </cell>
          <cell r="E1274">
            <v>216</v>
          </cell>
          <cell r="F1274" t="str">
            <v>un</v>
          </cell>
          <cell r="G1274">
            <v>54</v>
          </cell>
          <cell r="H1274">
            <v>11664</v>
          </cell>
        </row>
        <row r="1275">
          <cell r="C1275" t="str">
            <v>01.011.03.07</v>
          </cell>
          <cell r="D1275" t="str">
            <v>Tampo em mármore travertino nacional Exportação, esp. 3cm</v>
          </cell>
          <cell r="H1275">
            <v>206666.41</v>
          </cell>
        </row>
        <row r="1276">
          <cell r="C1276" t="str">
            <v>01.011.03.07.01</v>
          </cell>
          <cell r="D1276" t="str">
            <v>Tampo em mármore travertino nacional Exportação, esp. 3cm - banhos apartamentos (conforme projeto)</v>
          </cell>
          <cell r="H1276">
            <v>206666.41</v>
          </cell>
        </row>
        <row r="1277">
          <cell r="C1277" t="str">
            <v>01.011.03.07.01.01</v>
          </cell>
          <cell r="D1277" t="str">
            <v xml:space="preserve"> - 1,00x0,55m (B55)</v>
          </cell>
          <cell r="E1277">
            <v>46</v>
          </cell>
          <cell r="F1277" t="str">
            <v>un</v>
          </cell>
          <cell r="G1277">
            <v>139.32</v>
          </cell>
          <cell r="H1277">
            <v>6408.73</v>
          </cell>
        </row>
        <row r="1278">
          <cell r="C1278" t="str">
            <v>01.011.03.07.01.02</v>
          </cell>
          <cell r="D1278" t="str">
            <v xml:space="preserve"> - 1,00x0,55m (B55, B80)</v>
          </cell>
          <cell r="E1278">
            <v>50</v>
          </cell>
          <cell r="F1278" t="str">
            <v>un</v>
          </cell>
          <cell r="G1278">
            <v>139.32</v>
          </cell>
          <cell r="H1278">
            <v>6966.02</v>
          </cell>
        </row>
        <row r="1279">
          <cell r="C1279" t="str">
            <v>01.011.03.07.01.03</v>
          </cell>
          <cell r="D1279" t="str">
            <v xml:space="preserve"> - 1,00x0,55m (B37,B38, B49, B88, B92, B93)</v>
          </cell>
          <cell r="E1279">
            <v>330</v>
          </cell>
          <cell r="F1279" t="str">
            <v>un</v>
          </cell>
          <cell r="G1279">
            <v>139.32</v>
          </cell>
          <cell r="H1279">
            <v>45975.71</v>
          </cell>
        </row>
        <row r="1280">
          <cell r="C1280" t="str">
            <v>01.011.03.07.01.04</v>
          </cell>
          <cell r="D1280" t="str">
            <v xml:space="preserve"> - 1,00x0,55m com recorte de10x11,5cm (B38)</v>
          </cell>
          <cell r="E1280">
            <v>92</v>
          </cell>
          <cell r="F1280" t="str">
            <v>un</v>
          </cell>
          <cell r="G1280">
            <v>139.32</v>
          </cell>
          <cell r="H1280">
            <v>12817.47</v>
          </cell>
        </row>
        <row r="1281">
          <cell r="C1281" t="str">
            <v>01.011.03.07.01.05</v>
          </cell>
          <cell r="D1281" t="str">
            <v xml:space="preserve"> - 1,10X0,55m</v>
          </cell>
          <cell r="E1281">
            <v>46</v>
          </cell>
          <cell r="F1281" t="str">
            <v>un</v>
          </cell>
          <cell r="G1281">
            <v>153.25</v>
          </cell>
          <cell r="H1281">
            <v>7049.44</v>
          </cell>
        </row>
        <row r="1282">
          <cell r="C1282" t="str">
            <v>01.011.03.07.01.06</v>
          </cell>
          <cell r="D1282" t="str">
            <v xml:space="preserve"> - 1,00x0,55/0,40m (B78, B79, B89, B92)</v>
          </cell>
          <cell r="E1282">
            <v>10</v>
          </cell>
          <cell r="F1282" t="str">
            <v>un</v>
          </cell>
          <cell r="G1282">
            <v>139.32</v>
          </cell>
          <cell r="H1282">
            <v>1393.2</v>
          </cell>
        </row>
        <row r="1283">
          <cell r="C1283" t="str">
            <v>01.011.03.07.01.07</v>
          </cell>
          <cell r="D1283" t="str">
            <v xml:space="preserve"> - 1,36x0,55m (B81)</v>
          </cell>
          <cell r="H1283">
            <v>378.95</v>
          </cell>
        </row>
        <row r="1284">
          <cell r="C1284" t="str">
            <v>01.011.03.07.01.08</v>
          </cell>
          <cell r="D1284" t="str">
            <v xml:space="preserve"> - 1,20x0,55m (B82)</v>
          </cell>
          <cell r="E1284">
            <v>2</v>
          </cell>
          <cell r="F1284" t="str">
            <v>un</v>
          </cell>
          <cell r="G1284">
            <v>167.19</v>
          </cell>
          <cell r="H1284">
            <v>334.37</v>
          </cell>
        </row>
        <row r="1285">
          <cell r="C1285" t="str">
            <v>01.011.03.07.01.09</v>
          </cell>
          <cell r="D1285" t="str">
            <v xml:space="preserve"> - 1,23x0,55m (B61)</v>
          </cell>
          <cell r="E1285">
            <v>47</v>
          </cell>
          <cell r="F1285" t="str">
            <v>un</v>
          </cell>
          <cell r="G1285">
            <v>171.36</v>
          </cell>
          <cell r="H1285">
            <v>8512.39</v>
          </cell>
        </row>
        <row r="1286">
          <cell r="C1286" t="str">
            <v>01.011.03.07.01.10</v>
          </cell>
          <cell r="D1286" t="str">
            <v xml:space="preserve"> - 1,40x0,55m (B83, B97)</v>
          </cell>
          <cell r="E1286">
            <v>5</v>
          </cell>
          <cell r="F1286" t="str">
            <v>un</v>
          </cell>
          <cell r="G1286">
            <v>195.05</v>
          </cell>
          <cell r="H1286">
            <v>975.26</v>
          </cell>
        </row>
        <row r="1287">
          <cell r="C1287" t="str">
            <v>01.011.03.07.01.11</v>
          </cell>
          <cell r="D1287" t="str">
            <v xml:space="preserve"> - 1,31x0,55m (B63</v>
          </cell>
          <cell r="E1287">
            <v>23</v>
          </cell>
          <cell r="F1287" t="str">
            <v>un</v>
          </cell>
          <cell r="G1287">
            <v>182.51</v>
          </cell>
          <cell r="H1287">
            <v>4197.8</v>
          </cell>
        </row>
        <row r="1288">
          <cell r="C1288" t="str">
            <v>01.011.03.07.01.12</v>
          </cell>
          <cell r="D1288" t="str">
            <v xml:space="preserve"> - 1,55x0,55m (B96)</v>
          </cell>
          <cell r="E1288">
            <v>1</v>
          </cell>
          <cell r="F1288" t="str">
            <v>un</v>
          </cell>
          <cell r="G1288">
            <v>215.94</v>
          </cell>
          <cell r="H1288">
            <v>215.94</v>
          </cell>
        </row>
        <row r="1289">
          <cell r="C1289" t="str">
            <v>01.011.03.07.01.13</v>
          </cell>
          <cell r="D1289" t="str">
            <v xml:space="preserve"> - 1,30x0,55m (B98)</v>
          </cell>
          <cell r="E1289">
            <v>1</v>
          </cell>
          <cell r="F1289" t="str">
            <v>un</v>
          </cell>
          <cell r="G1289">
            <v>181.11</v>
          </cell>
          <cell r="H1289">
            <v>176.94</v>
          </cell>
        </row>
        <row r="1290">
          <cell r="C1290" t="str">
            <v>01.011.03.07.01.14</v>
          </cell>
          <cell r="D1290" t="str">
            <v xml:space="preserve"> - 1,72x0,55 + 1,23x0,55m (BA7)</v>
          </cell>
          <cell r="F1290" t="str">
            <v>vb</v>
          </cell>
          <cell r="H1290">
            <v>411</v>
          </cell>
        </row>
        <row r="1291">
          <cell r="C1291" t="str">
            <v>01.011.03.07.01.15</v>
          </cell>
          <cell r="D1291" t="str">
            <v xml:space="preserve"> - 2,44x0,55 + 1,72x0,55m (BB1)</v>
          </cell>
          <cell r="F1291" t="str">
            <v>vb</v>
          </cell>
          <cell r="H1291">
            <v>579.57000000000005</v>
          </cell>
        </row>
        <row r="1292">
          <cell r="C1292" t="str">
            <v>01.011.03.07.01.16</v>
          </cell>
          <cell r="D1292" t="str">
            <v xml:space="preserve"> - frontão h = 5 cm, esp. 2cm (INCLUSO)</v>
          </cell>
          <cell r="E1292">
            <v>709.25</v>
          </cell>
          <cell r="F1292" t="str">
            <v>m</v>
          </cell>
          <cell r="G1292">
            <v>34.909999999999997</v>
          </cell>
          <cell r="H1292">
            <v>24760.82</v>
          </cell>
        </row>
        <row r="1293">
          <cell r="C1293" t="str">
            <v>01.011.03.07.01.17</v>
          </cell>
          <cell r="D1293" t="str">
            <v xml:space="preserve"> - frontão h =15 cm, esp. 2cm (BA2) (INCLUSO)</v>
          </cell>
          <cell r="E1293">
            <v>8.76</v>
          </cell>
          <cell r="F1293" t="str">
            <v>m</v>
          </cell>
          <cell r="G1293">
            <v>39.89</v>
          </cell>
          <cell r="H1293">
            <v>349.44</v>
          </cell>
        </row>
        <row r="1294">
          <cell r="C1294" t="str">
            <v>01.011.03.07.01.18</v>
          </cell>
          <cell r="D1294" t="str">
            <v xml:space="preserve"> - testeira / saia h = 11cm, esp. 2cm c/ rebaixo de 1 x 1 cm (INCLUSO)</v>
          </cell>
          <cell r="E1294">
            <v>1061.75</v>
          </cell>
          <cell r="F1294" t="str">
            <v>m</v>
          </cell>
          <cell r="G1294">
            <v>46.42</v>
          </cell>
          <cell r="H1294">
            <v>49288.63</v>
          </cell>
        </row>
        <row r="1295">
          <cell r="C1295" t="str">
            <v>01.011.03.07.01.19</v>
          </cell>
          <cell r="D1295" t="str">
            <v xml:space="preserve"> - testeira h = 20 cm, esp. 2cm (INCLUSO)</v>
          </cell>
          <cell r="E1295">
            <v>8.76</v>
          </cell>
          <cell r="F1295" t="str">
            <v>vb</v>
          </cell>
          <cell r="G1295">
            <v>57.19</v>
          </cell>
          <cell r="H1295">
            <v>501.01</v>
          </cell>
        </row>
        <row r="1296">
          <cell r="C1296" t="str">
            <v>01.011.03.07.01.20</v>
          </cell>
          <cell r="D1296" t="str">
            <v xml:space="preserve"> - 1 furo para cuba + 3 furos para torneira e misturador (INCLUSO)</v>
          </cell>
          <cell r="E1296">
            <v>660</v>
          </cell>
          <cell r="F1296" t="str">
            <v>un</v>
          </cell>
          <cell r="G1296">
            <v>54.13</v>
          </cell>
          <cell r="H1296">
            <v>35723.160000000003</v>
          </cell>
        </row>
        <row r="1297">
          <cell r="C1297" t="str">
            <v>01.011.03.08</v>
          </cell>
          <cell r="D1297" t="str">
            <v>Tampo em granito amendoa polido, esp. 3cm</v>
          </cell>
          <cell r="H1297">
            <v>417767.86</v>
          </cell>
        </row>
        <row r="1298">
          <cell r="C1298" t="str">
            <v>01.011.03.08.01</v>
          </cell>
          <cell r="D1298" t="str">
            <v>Tampo em granito amendoa polido, esp. 3cm - cozinhas dos apartamentos (conforme projeto)</v>
          </cell>
          <cell r="H1298">
            <v>417767.86</v>
          </cell>
        </row>
        <row r="1299">
          <cell r="C1299" t="str">
            <v>01.011.03.08.01.01</v>
          </cell>
          <cell r="D1299" t="str">
            <v xml:space="preserve"> - 4,32x0,69+ 0,74x1,36 + 2x0,70x1,36 m (K14 e K15)</v>
          </cell>
          <cell r="E1299">
            <v>92</v>
          </cell>
          <cell r="F1299" t="str">
            <v>un</v>
          </cell>
          <cell r="G1299">
            <v>1372.19</v>
          </cell>
          <cell r="H1299">
            <v>121632.34</v>
          </cell>
        </row>
        <row r="1300">
          <cell r="C1300" t="str">
            <v>01.011.03.08.01.02</v>
          </cell>
          <cell r="D1300" t="str">
            <v xml:space="preserve"> - 4,35x0,69 + 0,51x0,69 + 0,69x1,20 + 0,69x1,36 m (K17 e K18)</v>
          </cell>
          <cell r="E1300">
            <v>46</v>
          </cell>
          <cell r="F1300" t="str">
            <v>un</v>
          </cell>
          <cell r="G1300">
            <v>1200.83</v>
          </cell>
          <cell r="H1300">
            <v>46069.53</v>
          </cell>
        </row>
        <row r="1301">
          <cell r="C1301" t="str">
            <v>01.011.03.08.01.03</v>
          </cell>
          <cell r="D1301" t="str">
            <v xml:space="preserve"> - 4,95x0,69 + 1,10x0,69 + 1,10x0,74 + 1,33x0,69 m (K20, K22 e K23)</v>
          </cell>
          <cell r="E1301">
            <v>46</v>
          </cell>
          <cell r="F1301" t="str">
            <v>un</v>
          </cell>
          <cell r="G1301">
            <v>1385.27</v>
          </cell>
          <cell r="H1301">
            <v>56772.33</v>
          </cell>
        </row>
        <row r="1302">
          <cell r="C1302" t="str">
            <v>01.011.03.08.01.04</v>
          </cell>
          <cell r="D1302" t="str">
            <v xml:space="preserve"> - 5,24x0,69 + 0,78x0,69 + 1,52x0,69 m (K25)</v>
          </cell>
          <cell r="E1302">
            <v>23</v>
          </cell>
          <cell r="F1302" t="str">
            <v>un</v>
          </cell>
          <cell r="G1302">
            <v>1220.24</v>
          </cell>
          <cell r="H1302">
            <v>25270.18</v>
          </cell>
        </row>
        <row r="1303">
          <cell r="C1303" t="str">
            <v>01.011.03.08.01.05</v>
          </cell>
          <cell r="D1303" t="str">
            <v xml:space="preserve"> - 6,20x0,69 + 0,71x0,69 + 1,25x1,20 m (K28 e K29)</v>
          </cell>
          <cell r="E1303">
            <v>4</v>
          </cell>
          <cell r="F1303" t="str">
            <v>un</v>
          </cell>
          <cell r="G1303">
            <v>1470.11</v>
          </cell>
          <cell r="H1303">
            <v>5610.34</v>
          </cell>
        </row>
        <row r="1304">
          <cell r="C1304" t="str">
            <v>01.011.03.08.01.06</v>
          </cell>
          <cell r="D1304" t="str">
            <v xml:space="preserve"> - 1,70x0,69 + 1,22x0,69 + 4,43x0,69 m (K31 e K32)</v>
          </cell>
          <cell r="E1304">
            <v>2</v>
          </cell>
          <cell r="F1304" t="str">
            <v>un</v>
          </cell>
          <cell r="G1304">
            <v>1189.5</v>
          </cell>
          <cell r="H1304">
            <v>2119.36</v>
          </cell>
        </row>
        <row r="1305">
          <cell r="C1305" t="str">
            <v>01.011.03.08.01.07</v>
          </cell>
          <cell r="D1305" t="str">
            <v xml:space="preserve"> - 2,81x0,69 + 1,78x0,69 + 2,11x0,69 m (K34 e K35 / k37 e K38)</v>
          </cell>
          <cell r="E1305">
            <v>2</v>
          </cell>
          <cell r="F1305" t="str">
            <v>un</v>
          </cell>
          <cell r="G1305">
            <v>999.13</v>
          </cell>
          <cell r="H1305">
            <v>2079.9499999999998</v>
          </cell>
        </row>
        <row r="1306">
          <cell r="C1306" t="str">
            <v>01.011.03.08.01.08</v>
          </cell>
          <cell r="D1306" t="str">
            <v xml:space="preserve"> - 2,85x0,69 + 1,62x0,69 + 4,62x0,69 (K40)</v>
          </cell>
          <cell r="E1306">
            <v>1</v>
          </cell>
          <cell r="F1306" t="str">
            <v>un</v>
          </cell>
          <cell r="G1306">
            <v>1517.12</v>
          </cell>
          <cell r="H1306">
            <v>1345.36</v>
          </cell>
        </row>
        <row r="1307">
          <cell r="C1307" t="str">
            <v>01.011.03.08.01.09</v>
          </cell>
          <cell r="D1307" t="str">
            <v xml:space="preserve"> - 2,80x0,69 + 2,5x0,69 + 3,34x0,69 m (K41)</v>
          </cell>
          <cell r="E1307">
            <v>1</v>
          </cell>
          <cell r="F1307" t="str">
            <v>un</v>
          </cell>
          <cell r="G1307">
            <v>1398.27</v>
          </cell>
          <cell r="H1307">
            <v>1338.32</v>
          </cell>
        </row>
        <row r="1308">
          <cell r="C1308" t="str">
            <v>01.011.03.08.01.10</v>
          </cell>
          <cell r="D1308" t="str">
            <v xml:space="preserve"> - 2,65x0,69 + 2,52x0,69 + 1,77x0,69 m (K31)</v>
          </cell>
          <cell r="E1308">
            <v>2</v>
          </cell>
          <cell r="F1308" t="str">
            <v>un</v>
          </cell>
          <cell r="G1308">
            <v>1123.1500000000001</v>
          </cell>
          <cell r="H1308">
            <v>1998.33</v>
          </cell>
        </row>
        <row r="1309">
          <cell r="C1309" t="str">
            <v>01.011.03.08.01.11</v>
          </cell>
          <cell r="D1309" t="str">
            <v xml:space="preserve"> - 2,87x0,69 + 2x1,84x0,69 m (K34 e K35 / K37 e K38)</v>
          </cell>
          <cell r="E1309">
            <v>2</v>
          </cell>
          <cell r="F1309" t="str">
            <v>un</v>
          </cell>
          <cell r="G1309">
            <v>1060.03</v>
          </cell>
          <cell r="H1309">
            <v>1860.42</v>
          </cell>
        </row>
        <row r="1310">
          <cell r="C1310" t="str">
            <v>01.011.03.08.01.12</v>
          </cell>
          <cell r="D1310" t="str">
            <v xml:space="preserve"> - frontão h = 5 cm, esp. 2cm, boleado em 1 borda</v>
          </cell>
          <cell r="E1310">
            <v>1928.89</v>
          </cell>
          <cell r="F1310" t="str">
            <v>m</v>
          </cell>
          <cell r="G1310">
            <v>26.39</v>
          </cell>
          <cell r="H1310">
            <v>50896.51</v>
          </cell>
        </row>
        <row r="1311">
          <cell r="C1311" t="str">
            <v>01.011.03.08.01.13</v>
          </cell>
          <cell r="D1311" t="str">
            <v xml:space="preserve"> - testeira / saia h = 11 cm,  esp. 2cm c/ rebaixo de 1 x 1 cm (K8)</v>
          </cell>
          <cell r="E1311">
            <v>1821.52</v>
          </cell>
          <cell r="F1311" t="str">
            <v>m</v>
          </cell>
          <cell r="G1311">
            <v>42.4</v>
          </cell>
          <cell r="H1311">
            <v>77230.080000000002</v>
          </cell>
        </row>
        <row r="1312">
          <cell r="C1312" t="str">
            <v>01.011.03.08.01.14</v>
          </cell>
          <cell r="D1312" t="str">
            <v xml:space="preserve"> - 1 furo para cuba + 3 furos para torneira e misturador</v>
          </cell>
          <cell r="E1312">
            <v>435</v>
          </cell>
          <cell r="F1312" t="str">
            <v>un</v>
          </cell>
          <cell r="G1312">
            <v>54.13</v>
          </cell>
          <cell r="H1312">
            <v>23544.81</v>
          </cell>
        </row>
        <row r="1313">
          <cell r="C1313" t="str">
            <v>01.011.03.09</v>
          </cell>
          <cell r="D1313" t="str">
            <v>Tampo em granito amendoa polido, esp. 3cm</v>
          </cell>
          <cell r="H1313">
            <v>2719.63</v>
          </cell>
        </row>
        <row r="1314">
          <cell r="C1314" t="str">
            <v>01.011.03.09.01</v>
          </cell>
          <cell r="D1314" t="str">
            <v>Tampo em granito amendoa polido, esp. 3cm - copa duplex (conforme projeto)</v>
          </cell>
          <cell r="H1314">
            <v>2719.63</v>
          </cell>
        </row>
        <row r="1315">
          <cell r="C1315" t="str">
            <v>01.011.03.09.01.02</v>
          </cell>
          <cell r="D1315" t="str">
            <v xml:space="preserve"> - 0,98x0,56m (K43, k44)</v>
          </cell>
          <cell r="E1315">
            <v>6</v>
          </cell>
          <cell r="F1315" t="str">
            <v>un</v>
          </cell>
          <cell r="G1315">
            <v>128.72</v>
          </cell>
          <cell r="H1315">
            <v>772.32</v>
          </cell>
        </row>
        <row r="1316">
          <cell r="C1316" t="str">
            <v>01.011.03.09.01.03</v>
          </cell>
          <cell r="D1316" t="str">
            <v xml:space="preserve"> - 2,20x0,55m (K45 e K46)</v>
          </cell>
          <cell r="E1316">
            <v>2</v>
          </cell>
          <cell r="F1316" t="str">
            <v>un</v>
          </cell>
          <cell r="G1316">
            <v>283.8</v>
          </cell>
          <cell r="H1316">
            <v>567.6</v>
          </cell>
        </row>
        <row r="1317">
          <cell r="C1317" t="str">
            <v>01.011.03.09.01.04</v>
          </cell>
          <cell r="D1317" t="str">
            <v xml:space="preserve"> - frontão h = 5 cm, esp. 2cm</v>
          </cell>
          <cell r="E1317">
            <v>19.36</v>
          </cell>
          <cell r="F1317" t="str">
            <v>m</v>
          </cell>
          <cell r="G1317">
            <v>26.39</v>
          </cell>
          <cell r="H1317">
            <v>510.84</v>
          </cell>
        </row>
        <row r="1318">
          <cell r="C1318" t="str">
            <v>01.011.03.09.01.05</v>
          </cell>
          <cell r="D1318" t="str">
            <v xml:space="preserve"> - testeira / saia h = 11 cm,  esp. 2cm c/ rebaixo de 1 x 1 cm (K8)</v>
          </cell>
          <cell r="E1318">
            <v>10.28</v>
          </cell>
          <cell r="F1318" t="str">
            <v>m</v>
          </cell>
          <cell r="G1318">
            <v>42.4</v>
          </cell>
          <cell r="H1318">
            <v>435.86</v>
          </cell>
        </row>
        <row r="1319">
          <cell r="C1319" t="str">
            <v>01.011.03.09.01.06</v>
          </cell>
          <cell r="D1319" t="str">
            <v xml:space="preserve"> - 1 furo para cuba + 3 furos para torneira e misturador</v>
          </cell>
          <cell r="E1319">
            <v>8</v>
          </cell>
          <cell r="F1319" t="str">
            <v>un</v>
          </cell>
          <cell r="G1319">
            <v>54.13</v>
          </cell>
          <cell r="H1319">
            <v>433.01</v>
          </cell>
        </row>
        <row r="1320">
          <cell r="C1320" t="str">
            <v>01.011.03.10</v>
          </cell>
          <cell r="D1320" t="str">
            <v>Tampo de granito amendoa polido, esp. 3cm</v>
          </cell>
          <cell r="H1320">
            <v>8410.1200000000008</v>
          </cell>
        </row>
        <row r="1321">
          <cell r="C1321" t="str">
            <v>01.011.03.10.01</v>
          </cell>
          <cell r="D1321" t="str">
            <v>Tampo de granito amendoa polido, esp. 3cm - mureta copa (conforme projeto)</v>
          </cell>
          <cell r="H1321">
            <v>8410.1200000000008</v>
          </cell>
        </row>
        <row r="1322">
          <cell r="C1322" t="str">
            <v>01.011.03.10.01.04</v>
          </cell>
          <cell r="D1322" t="str">
            <v xml:space="preserve"> - 1,055x0,15m</v>
          </cell>
          <cell r="E1322">
            <v>23</v>
          </cell>
          <cell r="F1322" t="str">
            <v>un</v>
          </cell>
          <cell r="G1322">
            <v>49.49</v>
          </cell>
          <cell r="H1322">
            <v>1138.25</v>
          </cell>
        </row>
        <row r="1323">
          <cell r="C1323" t="str">
            <v>01.011.03.10.01.05</v>
          </cell>
          <cell r="D1323" t="str">
            <v xml:space="preserve"> - 1,80x0,15m</v>
          </cell>
          <cell r="E1323">
            <v>46</v>
          </cell>
          <cell r="F1323" t="str">
            <v>un</v>
          </cell>
          <cell r="G1323">
            <v>84.44</v>
          </cell>
          <cell r="H1323">
            <v>3884.08</v>
          </cell>
        </row>
        <row r="1324">
          <cell r="C1324" t="str">
            <v>01.011.03.10.01.06</v>
          </cell>
          <cell r="D1324" t="str">
            <v xml:space="preserve"> - 1,57x0,15m</v>
          </cell>
          <cell r="E1324">
            <v>46</v>
          </cell>
          <cell r="F1324" t="str">
            <v>un</v>
          </cell>
          <cell r="G1324">
            <v>73.650000000000006</v>
          </cell>
          <cell r="H1324">
            <v>3387.78</v>
          </cell>
        </row>
        <row r="1325">
          <cell r="C1325" t="str">
            <v>01.011.03.11</v>
          </cell>
          <cell r="D1325" t="str">
            <v>Tampo em granito polido Amendoa, esp. 3cm</v>
          </cell>
          <cell r="H1325">
            <v>5395.79</v>
          </cell>
        </row>
        <row r="1326">
          <cell r="C1326" t="str">
            <v>01.011.03.11.01</v>
          </cell>
          <cell r="D1326" t="str">
            <v>Tampo em granito polido Amendoa, esp. 3cm - copa/cozinha/lanchonete Clube (conforme projeto)</v>
          </cell>
          <cell r="H1326">
            <v>5395.79</v>
          </cell>
        </row>
        <row r="1327">
          <cell r="C1327" t="str">
            <v>01.011.03.11.01.01</v>
          </cell>
          <cell r="D1327" t="str">
            <v xml:space="preserve"> - 8,00x0,60m</v>
          </cell>
          <cell r="E1327">
            <v>1</v>
          </cell>
          <cell r="F1327" t="str">
            <v>un</v>
          </cell>
          <cell r="G1327">
            <v>1125.82</v>
          </cell>
          <cell r="H1327">
            <v>1125.82</v>
          </cell>
        </row>
        <row r="1328">
          <cell r="C1328" t="str">
            <v>01.011.03.11.01.02</v>
          </cell>
          <cell r="D1328" t="str">
            <v xml:space="preserve"> - 8,00x0,30m</v>
          </cell>
          <cell r="E1328">
            <v>1</v>
          </cell>
          <cell r="F1328" t="str">
            <v>un</v>
          </cell>
          <cell r="G1328">
            <v>562.91</v>
          </cell>
          <cell r="H1328">
            <v>562.91</v>
          </cell>
        </row>
        <row r="1329">
          <cell r="C1329" t="str">
            <v>01.011.03.11.01.03</v>
          </cell>
          <cell r="D1329" t="str">
            <v xml:space="preserve"> - 2,573x0,60m</v>
          </cell>
          <cell r="E1329">
            <v>1</v>
          </cell>
          <cell r="F1329" t="str">
            <v>un</v>
          </cell>
          <cell r="G1329">
            <v>362.09</v>
          </cell>
          <cell r="H1329">
            <v>362.09</v>
          </cell>
        </row>
        <row r="1330">
          <cell r="C1330" t="str">
            <v>01.011.03.11.01.04</v>
          </cell>
          <cell r="D1330" t="str">
            <v xml:space="preserve"> - 4,29x0,60m</v>
          </cell>
          <cell r="E1330">
            <v>1</v>
          </cell>
          <cell r="F1330" t="str">
            <v>un</v>
          </cell>
          <cell r="G1330">
            <v>603.72</v>
          </cell>
          <cell r="H1330">
            <v>603.72</v>
          </cell>
        </row>
        <row r="1331">
          <cell r="C1331" t="str">
            <v>01.011.03.11.01.05</v>
          </cell>
          <cell r="D1331" t="str">
            <v xml:space="preserve"> - 4,29x0,40m</v>
          </cell>
          <cell r="E1331">
            <v>1</v>
          </cell>
          <cell r="F1331" t="str">
            <v>un</v>
          </cell>
          <cell r="G1331">
            <v>402.48</v>
          </cell>
          <cell r="H1331">
            <v>402.48</v>
          </cell>
        </row>
        <row r="1332">
          <cell r="C1332" t="str">
            <v>01.011.03.11.01.06</v>
          </cell>
          <cell r="D1332" t="str">
            <v xml:space="preserve"> - frontão h = 10 cm, esp. 2cm, boleado em 1 borda</v>
          </cell>
          <cell r="E1332">
            <v>18.46</v>
          </cell>
          <cell r="F1332" t="str">
            <v>m</v>
          </cell>
          <cell r="G1332">
            <v>26.39</v>
          </cell>
          <cell r="H1332">
            <v>487.09</v>
          </cell>
        </row>
        <row r="1333">
          <cell r="C1333" t="str">
            <v>01.011.03.11.01.07</v>
          </cell>
          <cell r="D1333" t="str">
            <v xml:space="preserve"> - testeira h = 10 cm, esp. 2cm</v>
          </cell>
          <cell r="E1333">
            <v>39.843000000000004</v>
          </cell>
          <cell r="F1333" t="str">
            <v>m</v>
          </cell>
          <cell r="G1333">
            <v>42.4</v>
          </cell>
          <cell r="H1333">
            <v>1689.29</v>
          </cell>
        </row>
        <row r="1334">
          <cell r="C1334" t="str">
            <v>01.011.03.11.01.08</v>
          </cell>
          <cell r="D1334" t="str">
            <v xml:space="preserve"> - 1 furo para cuba + 3 furos para torneira e misturador</v>
          </cell>
          <cell r="E1334">
            <v>3</v>
          </cell>
          <cell r="F1334" t="str">
            <v>un</v>
          </cell>
          <cell r="G1334">
            <v>54.13</v>
          </cell>
          <cell r="H1334">
            <v>162.38</v>
          </cell>
        </row>
        <row r="1335">
          <cell r="C1335" t="str">
            <v>01.011.03.12</v>
          </cell>
          <cell r="D1335" t="str">
            <v>Tampo em granito polido Amendoa, esp. 3cm</v>
          </cell>
          <cell r="H1335">
            <v>3115.65</v>
          </cell>
        </row>
        <row r="1336">
          <cell r="C1336" t="str">
            <v>01.011.03.12.01</v>
          </cell>
          <cell r="D1336" t="str">
            <v>Tampo em granito polido Amendoa, esp. 3cm - Sanitários / Vestiários Clube (conforme projeto)</v>
          </cell>
          <cell r="H1336">
            <v>3115.65</v>
          </cell>
        </row>
        <row r="1337">
          <cell r="C1337" t="str">
            <v>01.011.03.12.01.01</v>
          </cell>
          <cell r="D1337" t="str">
            <v xml:space="preserve"> - 2,15x0,55m (BC3)</v>
          </cell>
          <cell r="E1337">
            <v>2</v>
          </cell>
          <cell r="F1337" t="str">
            <v>un</v>
          </cell>
          <cell r="G1337">
            <v>277.35000000000002</v>
          </cell>
          <cell r="H1337">
            <v>850.12</v>
          </cell>
        </row>
        <row r="1338">
          <cell r="C1338" t="str">
            <v>01.011.03.12.01.02</v>
          </cell>
          <cell r="D1338" t="str">
            <v xml:space="preserve"> - 1,78x0,55m (BC3)</v>
          </cell>
          <cell r="E1338">
            <v>1</v>
          </cell>
          <cell r="F1338" t="str">
            <v>un</v>
          </cell>
          <cell r="G1338">
            <v>229.62</v>
          </cell>
          <cell r="H1338">
            <v>99.1</v>
          </cell>
        </row>
        <row r="1339">
          <cell r="C1339" t="str">
            <v>01.011.03.12.01.03</v>
          </cell>
          <cell r="D1339" t="str">
            <v xml:space="preserve"> - 5,02x0,55m (BC4)</v>
          </cell>
          <cell r="E1339">
            <v>2</v>
          </cell>
          <cell r="F1339" t="str">
            <v>un</v>
          </cell>
          <cell r="G1339">
            <v>647.58000000000004</v>
          </cell>
          <cell r="H1339">
            <v>645</v>
          </cell>
        </row>
        <row r="1340">
          <cell r="C1340" t="str">
            <v>01.011.03.12.01.04</v>
          </cell>
          <cell r="D1340" t="str">
            <v xml:space="preserve"> - frontão h = 10 cm, esp. 2cm</v>
          </cell>
          <cell r="E1340">
            <v>15.09</v>
          </cell>
          <cell r="F1340" t="str">
            <v>m</v>
          </cell>
          <cell r="G1340">
            <v>26.39</v>
          </cell>
          <cell r="H1340">
            <v>398.17</v>
          </cell>
        </row>
        <row r="1341">
          <cell r="C1341" t="str">
            <v>01.011.03.12.01.05</v>
          </cell>
          <cell r="D1341" t="str">
            <v xml:space="preserve"> - testeira h = 10 cm, esp. 2cm</v>
          </cell>
          <cell r="E1341">
            <v>13.99</v>
          </cell>
          <cell r="F1341" t="str">
            <v>m</v>
          </cell>
          <cell r="G1341">
            <v>29.99</v>
          </cell>
          <cell r="H1341">
            <v>419.63</v>
          </cell>
        </row>
        <row r="1342">
          <cell r="C1342" t="str">
            <v>01.011.03.12.01.06</v>
          </cell>
          <cell r="D1342" t="str">
            <v xml:space="preserve"> - 1 furo para cuba + 3 furos para torneira e misturador</v>
          </cell>
          <cell r="E1342">
            <v>13</v>
          </cell>
          <cell r="F1342" t="str">
            <v>un</v>
          </cell>
          <cell r="G1342">
            <v>54.13</v>
          </cell>
          <cell r="H1342">
            <v>703.64</v>
          </cell>
        </row>
        <row r="1343">
          <cell r="C1343" t="str">
            <v>01.011.03.13</v>
          </cell>
          <cell r="D1343" t="str">
            <v>Tampo em mármore travertino Exportação, esp. 3cm</v>
          </cell>
          <cell r="H1343">
            <v>1493</v>
          </cell>
        </row>
        <row r="1344">
          <cell r="C1344" t="str">
            <v>01.011.03.13.01</v>
          </cell>
          <cell r="D1344" t="str">
            <v>Tampo em mármore travertino Exportação, esp. 3cm - Sanitários Salão de Festas (conforme projeto)</v>
          </cell>
          <cell r="H1344">
            <v>1493</v>
          </cell>
        </row>
        <row r="1345">
          <cell r="C1345" t="str">
            <v>01.011.03.13.01.01</v>
          </cell>
          <cell r="D1345" t="str">
            <v xml:space="preserve"> - (2,445+1,72)x0,55m  (reaproveitamento do Stand de Vendas)</v>
          </cell>
          <cell r="E1345">
            <v>1</v>
          </cell>
          <cell r="F1345" t="str">
            <v>un</v>
          </cell>
          <cell r="G1345">
            <v>231.83</v>
          </cell>
          <cell r="H1345">
            <v>231.83</v>
          </cell>
        </row>
        <row r="1346">
          <cell r="C1346" t="str">
            <v>01.011.03.13.01.02</v>
          </cell>
          <cell r="D1346" t="str">
            <v xml:space="preserve"> - (1,23+1,72)x0,55m  (reaproveitamento do Stand de Vendas)</v>
          </cell>
          <cell r="E1346">
            <v>1</v>
          </cell>
          <cell r="F1346" t="str">
            <v>un</v>
          </cell>
          <cell r="G1346">
            <v>156.04</v>
          </cell>
          <cell r="H1346">
            <v>156.04</v>
          </cell>
        </row>
        <row r="1347">
          <cell r="C1347" t="str">
            <v>01.011.03.13.01.03</v>
          </cell>
          <cell r="D1347" t="str">
            <v xml:space="preserve"> - frontão h = 10 cm, esp. 2cm</v>
          </cell>
          <cell r="E1347">
            <v>10.08</v>
          </cell>
          <cell r="F1347" t="str">
            <v>m</v>
          </cell>
          <cell r="G1347">
            <v>33.67</v>
          </cell>
          <cell r="H1347">
            <v>339.36</v>
          </cell>
        </row>
        <row r="1348">
          <cell r="C1348" t="str">
            <v>01.011.03.13.01.04</v>
          </cell>
          <cell r="D1348" t="str">
            <v xml:space="preserve"> - testeira h = 10 cm, esp. 2cm</v>
          </cell>
          <cell r="E1348">
            <v>7.65</v>
          </cell>
          <cell r="F1348" t="str">
            <v>m</v>
          </cell>
          <cell r="G1348">
            <v>43.5</v>
          </cell>
          <cell r="H1348">
            <v>332.77</v>
          </cell>
        </row>
        <row r="1349">
          <cell r="C1349" t="str">
            <v>01.011.03.13.01.05</v>
          </cell>
          <cell r="D1349" t="str">
            <v xml:space="preserve"> - 1 furo para cuba + 3 furos para torneira e misturador (INCLUSO)</v>
          </cell>
          <cell r="E1349">
            <v>8</v>
          </cell>
          <cell r="F1349" t="str">
            <v>un</v>
          </cell>
          <cell r="G1349">
            <v>54.13</v>
          </cell>
          <cell r="H1349">
            <v>433.01</v>
          </cell>
        </row>
        <row r="1350">
          <cell r="C1350" t="str">
            <v>01.011.03.14</v>
          </cell>
          <cell r="D1350" t="str">
            <v>Tampo em granito preto São Gabriel polido, esp. 3cm</v>
          </cell>
          <cell r="H1350">
            <v>1593.49</v>
          </cell>
        </row>
        <row r="1351">
          <cell r="C1351" t="str">
            <v>01.011.03.14.01</v>
          </cell>
          <cell r="D1351" t="str">
            <v>Tampo em granito preto São Gabriel polido, esp. 3cm - Bar/Copa Salão de Festas (conforme projeto)</v>
          </cell>
          <cell r="H1351">
            <v>1593.49</v>
          </cell>
        </row>
        <row r="1352">
          <cell r="C1352" t="str">
            <v>01.011.03.14.01.01</v>
          </cell>
          <cell r="D1352" t="str">
            <v xml:space="preserve"> - 1,20x0,55m (reaproveitamento do Stand de Vendas)</v>
          </cell>
          <cell r="E1352">
            <v>1</v>
          </cell>
          <cell r="F1352" t="str">
            <v>un</v>
          </cell>
          <cell r="G1352">
            <v>82.88</v>
          </cell>
          <cell r="H1352">
            <v>82.88</v>
          </cell>
        </row>
        <row r="1353">
          <cell r="C1353" t="str">
            <v>01.011.03.14.01.02</v>
          </cell>
          <cell r="D1353" t="str">
            <v xml:space="preserve"> - (1,73+3,15)x0,55m (reaproveitamento do Stand de Vendas)</v>
          </cell>
          <cell r="E1353">
            <v>1</v>
          </cell>
          <cell r="F1353" t="str">
            <v>un</v>
          </cell>
          <cell r="G1353">
            <v>362.59</v>
          </cell>
          <cell r="H1353">
            <v>362.59</v>
          </cell>
        </row>
        <row r="1354">
          <cell r="C1354" t="str">
            <v>01.011.03.14.01.03</v>
          </cell>
          <cell r="D1354" t="str">
            <v xml:space="preserve"> - 2,10x0,40m (reaproveitamento do Stand de Vendas)</v>
          </cell>
          <cell r="E1354">
            <v>1</v>
          </cell>
          <cell r="F1354" t="str">
            <v>un</v>
          </cell>
          <cell r="G1354">
            <v>231.37</v>
          </cell>
          <cell r="H1354">
            <v>231.37</v>
          </cell>
        </row>
        <row r="1355">
          <cell r="C1355" t="str">
            <v>01.011.03.14.01.04</v>
          </cell>
          <cell r="D1355" t="str">
            <v xml:space="preserve"> - 0,40x0,70m (reaproveitamento do Stand de Vendas)</v>
          </cell>
          <cell r="E1355">
            <v>1</v>
          </cell>
          <cell r="F1355" t="str">
            <v>un</v>
          </cell>
          <cell r="G1355">
            <v>35.159999999999997</v>
          </cell>
          <cell r="H1355">
            <v>35.159999999999997</v>
          </cell>
        </row>
        <row r="1356">
          <cell r="C1356" t="str">
            <v>01.011.03.14.01.05</v>
          </cell>
          <cell r="D1356" t="str">
            <v xml:space="preserve"> - 0,40x0,50m (reaproveitamento do Stand de Vendas)</v>
          </cell>
          <cell r="E1356">
            <v>1</v>
          </cell>
          <cell r="F1356" t="str">
            <v>un</v>
          </cell>
          <cell r="G1356">
            <v>25.11</v>
          </cell>
          <cell r="H1356">
            <v>25.11</v>
          </cell>
        </row>
        <row r="1357">
          <cell r="C1357" t="str">
            <v>01.011.03.14.01.06</v>
          </cell>
          <cell r="D1357" t="str">
            <v xml:space="preserve"> - frontão h = 12 cm, esp. 2cm, boleado em 1 borda</v>
          </cell>
          <cell r="E1357">
            <v>6.1</v>
          </cell>
          <cell r="F1357" t="str">
            <v>m</v>
          </cell>
          <cell r="G1357">
            <v>42.22</v>
          </cell>
          <cell r="H1357">
            <v>257.52999999999997</v>
          </cell>
        </row>
        <row r="1358">
          <cell r="C1358" t="str">
            <v>01.011.03.14.01.07</v>
          </cell>
          <cell r="D1358" t="str">
            <v xml:space="preserve"> - testeira h = 10 cm, esp. 2cm</v>
          </cell>
          <cell r="E1358">
            <v>11.1</v>
          </cell>
          <cell r="F1358" t="str">
            <v>m</v>
          </cell>
          <cell r="G1358">
            <v>49.07</v>
          </cell>
          <cell r="H1358">
            <v>544.72</v>
          </cell>
        </row>
        <row r="1359">
          <cell r="C1359" t="str">
            <v>01.011.03.14.01.08</v>
          </cell>
          <cell r="D1359" t="str">
            <v xml:space="preserve"> - 1 furo para cuba + 3 furos para torneira e misturador (INCLUSO)</v>
          </cell>
          <cell r="E1359">
            <v>1</v>
          </cell>
          <cell r="F1359" t="str">
            <v>un</v>
          </cell>
          <cell r="G1359">
            <v>54.13</v>
          </cell>
          <cell r="H1359">
            <v>54.13</v>
          </cell>
        </row>
        <row r="1360">
          <cell r="C1360" t="str">
            <v>01.011.03.15</v>
          </cell>
          <cell r="D1360" t="str">
            <v>Tampo em granito polido cinza Mauá, esp. 3cm.</v>
          </cell>
          <cell r="H1360">
            <v>1582.32</v>
          </cell>
        </row>
        <row r="1361">
          <cell r="C1361" t="str">
            <v>01.011.03.15.01</v>
          </cell>
          <cell r="D1361" t="str">
            <v>Tampo em granito polido cinza Mauá, esp. 3cm - portaria externa (conforme projeto)</v>
          </cell>
          <cell r="H1361">
            <v>1582.32</v>
          </cell>
        </row>
        <row r="1362">
          <cell r="C1362" t="str">
            <v>01.011.03.15.01.01</v>
          </cell>
          <cell r="D1362" t="str">
            <v xml:space="preserve"> - 2,35x0,45m</v>
          </cell>
          <cell r="E1362">
            <v>4</v>
          </cell>
          <cell r="F1362" t="str">
            <v>un</v>
          </cell>
          <cell r="G1362">
            <v>301.45</v>
          </cell>
          <cell r="H1362">
            <v>1205.82</v>
          </cell>
        </row>
        <row r="1363">
          <cell r="C1363" t="str">
            <v>01.011.03.15.01.02</v>
          </cell>
          <cell r="D1363" t="str">
            <v xml:space="preserve"> - testeira h = 10 cm, esp. 2cm</v>
          </cell>
          <cell r="E1363">
            <v>9.4</v>
          </cell>
          <cell r="F1363" t="str">
            <v>m</v>
          </cell>
          <cell r="G1363">
            <v>40.049999999999997</v>
          </cell>
          <cell r="H1363">
            <v>376.5</v>
          </cell>
        </row>
        <row r="1364">
          <cell r="C1364" t="str">
            <v>01.011.03.16</v>
          </cell>
          <cell r="D1364" t="str">
            <v>Tampos para portarias internas</v>
          </cell>
          <cell r="H1364">
            <v>9895.77</v>
          </cell>
        </row>
        <row r="1365">
          <cell r="C1365" t="str">
            <v>01.011.03.16.01</v>
          </cell>
          <cell r="D1365" t="str">
            <v>Tampos para portarias internas</v>
          </cell>
          <cell r="H1365">
            <v>9895.77</v>
          </cell>
        </row>
        <row r="1366">
          <cell r="C1366" t="str">
            <v>01.011.03.16.01.01</v>
          </cell>
          <cell r="D1366" t="str">
            <v>Tampo em mármore Etruscan Grey larg=35cm ,  conf. Detalhe M01</v>
          </cell>
          <cell r="E1366">
            <v>38.58</v>
          </cell>
          <cell r="F1366" t="str">
            <v>m</v>
          </cell>
          <cell r="G1366">
            <v>256.5</v>
          </cell>
          <cell r="H1366">
            <v>9895.77</v>
          </cell>
        </row>
        <row r="1367">
          <cell r="C1367" t="str">
            <v>01.011.04</v>
          </cell>
          <cell r="D1367" t="str">
            <v>Banheiras</v>
          </cell>
          <cell r="H1367">
            <v>405840.43</v>
          </cell>
        </row>
        <row r="1368">
          <cell r="C1368" t="str">
            <v>01.011.04.01</v>
          </cell>
          <cell r="D1368" t="str">
            <v>Banheiras</v>
          </cell>
          <cell r="H1368">
            <v>405840.43</v>
          </cell>
        </row>
        <row r="1369">
          <cell r="C1369" t="str">
            <v>01.011.04.01.01</v>
          </cell>
          <cell r="D1369" t="str">
            <v>Banheiras</v>
          </cell>
          <cell r="H1369">
            <v>405840.43</v>
          </cell>
        </row>
        <row r="1370">
          <cell r="C1370" t="str">
            <v>01.011.04.01.01.01</v>
          </cell>
          <cell r="D1370" t="str">
            <v>Banheira de canto em fibra de vidro com hidromassagem linha Mont Serrat da Scala, cor branca</v>
          </cell>
          <cell r="E1370">
            <v>216</v>
          </cell>
          <cell r="F1370" t="str">
            <v>un</v>
          </cell>
          <cell r="G1370">
            <v>1447.68</v>
          </cell>
          <cell r="H1370">
            <v>312698.88</v>
          </cell>
        </row>
        <row r="1371">
          <cell r="C1371" t="str">
            <v>01.011.04.01.01.02</v>
          </cell>
          <cell r="D1371" t="str">
            <v>Banheira em fibra de vidro linha Duna IV 1,40x0,70m, da Scala, cor branca, sem hidromassagem - Banhos dos apartamentos</v>
          </cell>
          <cell r="E1371">
            <v>123</v>
          </cell>
          <cell r="F1371" t="str">
            <v>un</v>
          </cell>
          <cell r="G1371">
            <v>539.37</v>
          </cell>
          <cell r="H1371">
            <v>66342.509999999995</v>
          </cell>
        </row>
        <row r="1372">
          <cell r="C1372" t="str">
            <v>01.011.04.01.01.03</v>
          </cell>
          <cell r="D1372" t="str">
            <v>Banheira em fibra de vidro linha Verona 1,80x0,90m da Scala, cor branca, sem hidromassagem - Banho XX do Prédio I</v>
          </cell>
          <cell r="E1372">
            <v>24</v>
          </cell>
          <cell r="F1372" t="str">
            <v>un</v>
          </cell>
          <cell r="G1372">
            <v>723.71</v>
          </cell>
          <cell r="H1372">
            <v>17369.04</v>
          </cell>
        </row>
        <row r="1373">
          <cell r="C1373" t="str">
            <v>01.011.04.01.01.04</v>
          </cell>
          <cell r="D1373" t="str">
            <v>Jacuzzi Linha SPA Laser 2,13z2,13x0,91m com hidromassagem, acabamento cromado, com skimmer, com fechamento lateral em lambril de madeira - Sala de Repouso Clube</v>
          </cell>
          <cell r="E1373">
            <v>1</v>
          </cell>
          <cell r="F1373" t="str">
            <v>un</v>
          </cell>
          <cell r="G1373">
            <v>9430</v>
          </cell>
          <cell r="H1373">
            <v>9430</v>
          </cell>
        </row>
        <row r="1374">
          <cell r="C1374">
            <v>1012</v>
          </cell>
          <cell r="D1374" t="str">
            <v>FACHADAS</v>
          </cell>
          <cell r="H1374">
            <v>8780190.3300000001</v>
          </cell>
        </row>
        <row r="1375">
          <cell r="C1375" t="str">
            <v>01.012.01</v>
          </cell>
          <cell r="D1375" t="str">
            <v>Revestimento em massa</v>
          </cell>
          <cell r="H1375">
            <v>1514784.84</v>
          </cell>
        </row>
        <row r="1376">
          <cell r="C1376" t="str">
            <v>01.012.01.01</v>
          </cell>
          <cell r="D1376" t="str">
            <v>Revestimento em massa</v>
          </cell>
          <cell r="H1376">
            <v>1514784.84</v>
          </cell>
        </row>
        <row r="1377">
          <cell r="C1377" t="str">
            <v>01.012.01.01.01</v>
          </cell>
          <cell r="D1377" t="str">
            <v>Revestimento em massa</v>
          </cell>
          <cell r="H1377">
            <v>1514784.84</v>
          </cell>
        </row>
        <row r="1378">
          <cell r="C1378" t="str">
            <v>01.012.01.01.01.01</v>
          </cell>
          <cell r="D1378" t="str">
            <v>Chapisco externo em panos</v>
          </cell>
          <cell r="E1378">
            <v>56610.53</v>
          </cell>
          <cell r="F1378" t="str">
            <v>m2</v>
          </cell>
          <cell r="G1378">
            <v>4.8098000495667508</v>
          </cell>
          <cell r="H1378">
            <v>272285.33</v>
          </cell>
        </row>
        <row r="1379">
          <cell r="C1379" t="str">
            <v>01.012.01.01.01.07</v>
          </cell>
          <cell r="D1379" t="str">
            <v xml:space="preserve">Chapisco externo  em faixas sobre a cornija tipo 1 - 4º e 23º pavimentos </v>
          </cell>
          <cell r="E1379">
            <v>3030.71</v>
          </cell>
          <cell r="F1379" t="str">
            <v>m2</v>
          </cell>
          <cell r="G1379">
            <v>7.33</v>
          </cell>
          <cell r="H1379">
            <v>14577.11</v>
          </cell>
        </row>
        <row r="1380">
          <cell r="C1380" t="str">
            <v>01.012.01.01.01.08</v>
          </cell>
          <cell r="D1380" t="str">
            <v>Chapisco externo  em faixas sobre a cornija tipo 2 - 5º e 24º pavimentos e Ático</v>
          </cell>
          <cell r="E1380">
            <v>5974.35</v>
          </cell>
          <cell r="F1380" t="str">
            <v>m2</v>
          </cell>
          <cell r="G1380">
            <v>8.8800000000000008</v>
          </cell>
          <cell r="H1380">
            <v>28735.43</v>
          </cell>
        </row>
        <row r="1381">
          <cell r="C1381" t="str">
            <v>01.012.01.01.01.02</v>
          </cell>
          <cell r="D1381" t="str">
            <v>Massa única feltrada externa em panos</v>
          </cell>
          <cell r="E1381">
            <v>56610.53</v>
          </cell>
          <cell r="F1381" t="str">
            <v>m2</v>
          </cell>
          <cell r="G1381">
            <v>15.913999921922652</v>
          </cell>
          <cell r="H1381">
            <v>900899.97</v>
          </cell>
        </row>
        <row r="1382">
          <cell r="C1382" t="str">
            <v>01.012.01.01.01.03</v>
          </cell>
          <cell r="D1382" t="str">
            <v>Massa única feltrada externa em faixas sobre a cornija tipo 1 - 4º e 23º pavimentos e Ático</v>
          </cell>
          <cell r="E1382">
            <v>3030.71</v>
          </cell>
          <cell r="F1382" t="str">
            <v>m2</v>
          </cell>
          <cell r="G1382">
            <v>25.5</v>
          </cell>
          <cell r="H1382">
            <v>48230.720000000001</v>
          </cell>
        </row>
        <row r="1383">
          <cell r="C1383" t="str">
            <v>01.012.01.01.01.04</v>
          </cell>
          <cell r="D1383" t="str">
            <v>Massa única feltrada externa em faixas sobre a cornija tipo 2 - 5º e 24º pavimentos</v>
          </cell>
          <cell r="E1383">
            <v>5974.35</v>
          </cell>
          <cell r="F1383" t="str">
            <v>m2</v>
          </cell>
          <cell r="G1383">
            <v>31.44</v>
          </cell>
          <cell r="H1383">
            <v>95075.81</v>
          </cell>
        </row>
        <row r="1384">
          <cell r="C1384" t="str">
            <v>01.012.01.01.01.05</v>
          </cell>
          <cell r="D1384" t="str">
            <v>Rodapé em  h=variável (de 60cm a 1,90m) -Emboço desempenado - Administração</v>
          </cell>
          <cell r="E1384">
            <v>25.15</v>
          </cell>
          <cell r="F1384" t="str">
            <v>m2</v>
          </cell>
          <cell r="G1384">
            <v>15.980516898608352</v>
          </cell>
          <cell r="H1384">
            <v>401.91</v>
          </cell>
        </row>
        <row r="1385">
          <cell r="C1385" t="str">
            <v>01.012.01.01.01.06</v>
          </cell>
          <cell r="D1385" t="str">
            <v>Friso para fachadas, pingadeira e terraço</v>
          </cell>
          <cell r="E1385">
            <v>17628.849999999999</v>
          </cell>
          <cell r="F1385" t="str">
            <v>m2</v>
          </cell>
          <cell r="G1385">
            <v>8.7684999305116342</v>
          </cell>
          <cell r="H1385">
            <v>154578.57</v>
          </cell>
        </row>
        <row r="1386">
          <cell r="C1386" t="str">
            <v>01.012.02</v>
          </cell>
          <cell r="D1386" t="str">
            <v>Revestimento em argamassa projetada</v>
          </cell>
          <cell r="H1386">
            <v>1880000.32</v>
          </cell>
        </row>
        <row r="1387">
          <cell r="C1387" t="str">
            <v>01.012.02.01</v>
          </cell>
          <cell r="D1387" t="str">
            <v>Revestimento em argamassa projetada</v>
          </cell>
          <cell r="H1387">
            <v>1880000.32</v>
          </cell>
        </row>
        <row r="1388">
          <cell r="C1388" t="str">
            <v>01.012.02.01.01</v>
          </cell>
          <cell r="D1388" t="str">
            <v>Sobre os Edifícios</v>
          </cell>
          <cell r="H1388">
            <v>1826150.49</v>
          </cell>
        </row>
        <row r="1389">
          <cell r="C1389" t="str">
            <v>01.012.02.01.01.05</v>
          </cell>
          <cell r="D1389" t="str">
            <v>Revestimento em argamassa projetada em panos (alvenaria e concreto)</v>
          </cell>
          <cell r="E1389">
            <v>42262.94</v>
          </cell>
          <cell r="F1389" t="str">
            <v>m2</v>
          </cell>
          <cell r="G1389">
            <v>15.38</v>
          </cell>
          <cell r="H1389">
            <v>797079.05</v>
          </cell>
        </row>
        <row r="1390">
          <cell r="C1390" t="str">
            <v>01.012.02.01.01.14</v>
          </cell>
          <cell r="D1390" t="str">
            <v>Revestimento em argamassa projetada em faixas até 40cm (alvenaria e concreto)</v>
          </cell>
          <cell r="E1390">
            <v>14838.36</v>
          </cell>
          <cell r="F1390" t="str">
            <v>m</v>
          </cell>
          <cell r="G1390">
            <v>7.69</v>
          </cell>
          <cell r="H1390">
            <v>139925.73000000001</v>
          </cell>
        </row>
        <row r="1391">
          <cell r="C1391" t="str">
            <v>01.012.02.01.01.06</v>
          </cell>
          <cell r="D1391" t="str">
            <v>Revestimento em argamassa projetada sobre a cornija tipo 1 - 4º e 23º pavimentos e Ático</v>
          </cell>
          <cell r="E1391">
            <v>1473.76</v>
          </cell>
          <cell r="F1391" t="str">
            <v>m</v>
          </cell>
          <cell r="G1391">
            <v>53.83</v>
          </cell>
          <cell r="H1391">
            <v>97282.9</v>
          </cell>
        </row>
        <row r="1392">
          <cell r="C1392" t="str">
            <v>01.012.02.01.01.07</v>
          </cell>
          <cell r="D1392" t="str">
            <v>Revestimento em argamassa projetada sobre a cornija tipo 2 - 5º e 24º pavimentos</v>
          </cell>
          <cell r="E1392">
            <v>2311.94</v>
          </cell>
          <cell r="F1392" t="str">
            <v>m</v>
          </cell>
          <cell r="G1392">
            <v>84.6</v>
          </cell>
          <cell r="H1392">
            <v>239817.54</v>
          </cell>
        </row>
        <row r="1393">
          <cell r="C1393" t="str">
            <v>01.012.02.01.01.09</v>
          </cell>
          <cell r="D1393" t="str">
            <v>Revestimento em argamassa projetada sobre Peitoril de janelas e Terraços 10x12cm (det. R10)</v>
          </cell>
          <cell r="E1393">
            <v>10053.5</v>
          </cell>
          <cell r="F1393" t="str">
            <v>m</v>
          </cell>
          <cell r="G1393">
            <v>15.38</v>
          </cell>
          <cell r="H1393">
            <v>189609.01</v>
          </cell>
        </row>
        <row r="1394">
          <cell r="C1394" t="str">
            <v>01.012.02.01.01.08</v>
          </cell>
          <cell r="D1394" t="str">
            <v>Revestimento em argamassa projetada sobre fechamento de Shaft do 4º pav. ao 25º pavimento</v>
          </cell>
          <cell r="E1394">
            <v>9747.81</v>
          </cell>
          <cell r="F1394" t="str">
            <v>m2</v>
          </cell>
          <cell r="G1394">
            <v>15.38</v>
          </cell>
          <cell r="H1394">
            <v>183843.7</v>
          </cell>
        </row>
        <row r="1395">
          <cell r="C1395" t="str">
            <v>01.012.02.01.01.10</v>
          </cell>
          <cell r="D1395" t="str">
            <v>Revestimento em argamassa projetada sobre Colunas caneladas do térreo ao 3º Pavimento</v>
          </cell>
          <cell r="E1395">
            <v>7510.25</v>
          </cell>
          <cell r="F1395" t="str">
            <v>m2</v>
          </cell>
          <cell r="G1395">
            <v>15.38</v>
          </cell>
          <cell r="H1395">
            <v>141643.32</v>
          </cell>
        </row>
        <row r="1396">
          <cell r="C1396" t="str">
            <v>01.012.02.01.01.11</v>
          </cell>
          <cell r="D1396" t="str">
            <v>Revestimento em argamassa projetada sobre Gravatas no 4º e 23º Pavimento 69x120cm</v>
          </cell>
          <cell r="E1396">
            <v>419.85</v>
          </cell>
          <cell r="F1396" t="str">
            <v>m2</v>
          </cell>
          <cell r="G1396">
            <v>15.38</v>
          </cell>
          <cell r="H1396">
            <v>7918.37</v>
          </cell>
        </row>
        <row r="1397">
          <cell r="C1397" t="str">
            <v>01.012.02.01.01.12</v>
          </cell>
          <cell r="D1397" t="str">
            <v>Revestimento em argamassa projetada sobre Cachorrros sob a cornija do 24º pavimento - 30x32x6cm</v>
          </cell>
          <cell r="E1397">
            <v>197.82</v>
          </cell>
          <cell r="F1397" t="str">
            <v>m2</v>
          </cell>
          <cell r="G1397">
            <v>15.38</v>
          </cell>
          <cell r="H1397">
            <v>3730.89</v>
          </cell>
        </row>
        <row r="1398">
          <cell r="C1398" t="str">
            <v>01.012.02.01.01.13</v>
          </cell>
          <cell r="D1398" t="str">
            <v>Andaime e instalação de canteiro para revestimento em argamassa projetada</v>
          </cell>
          <cell r="E1398">
            <v>1</v>
          </cell>
          <cell r="F1398" t="str">
            <v>vb</v>
          </cell>
          <cell r="G1398">
            <v>25300</v>
          </cell>
          <cell r="H1398">
            <v>25300</v>
          </cell>
        </row>
        <row r="1399">
          <cell r="C1399" t="str">
            <v>01.012.02.01.02</v>
          </cell>
          <cell r="D1399" t="str">
            <v>Sobre Áreas Sociais - Salão de Festas, Administração e Portarias</v>
          </cell>
          <cell r="H1399">
            <v>53849.83</v>
          </cell>
        </row>
        <row r="1400">
          <cell r="C1400" t="str">
            <v>01.012.02.01.02.01</v>
          </cell>
          <cell r="D1400" t="str">
            <v>Revestimento em argamassa projetada sobre Cornijas</v>
          </cell>
          <cell r="E1400">
            <v>254.7</v>
          </cell>
          <cell r="F1400" t="str">
            <v>m</v>
          </cell>
          <cell r="G1400">
            <v>138.43</v>
          </cell>
          <cell r="H1400">
            <v>43232.78</v>
          </cell>
        </row>
        <row r="1401">
          <cell r="C1401" t="str">
            <v>01.012.02.01.02.02</v>
          </cell>
          <cell r="D1401" t="str">
            <v>Revestimento em argamassa projetada sobre Apliques em pilares</v>
          </cell>
          <cell r="E1401">
            <v>241.94</v>
          </cell>
          <cell r="F1401" t="str">
            <v>m2</v>
          </cell>
          <cell r="G1401">
            <v>15.38</v>
          </cell>
          <cell r="H1401">
            <v>4562.99</v>
          </cell>
        </row>
        <row r="1402">
          <cell r="C1402" t="str">
            <v>01.012.02.01.02.03</v>
          </cell>
          <cell r="D1402" t="str">
            <v>Revestimento em argamassa projetada sobre Friso horizontal 5cm - Administração</v>
          </cell>
          <cell r="E1402">
            <v>85.2</v>
          </cell>
          <cell r="F1402" t="str">
            <v>m</v>
          </cell>
          <cell r="G1402">
            <v>23.07</v>
          </cell>
          <cell r="H1402">
            <v>2410.31</v>
          </cell>
        </row>
        <row r="1403">
          <cell r="C1403" t="str">
            <v>01.012.02.01.02.04</v>
          </cell>
          <cell r="D1403" t="str">
            <v>Revestimento em argamassa projetada sobre Molduras das janelas - Administração</v>
          </cell>
          <cell r="E1403">
            <v>55.2</v>
          </cell>
          <cell r="F1403" t="str">
            <v>m</v>
          </cell>
          <cell r="G1403">
            <v>53.83</v>
          </cell>
          <cell r="H1403">
            <v>3643.75</v>
          </cell>
        </row>
        <row r="1404">
          <cell r="C1404" t="str">
            <v>01.012.03</v>
          </cell>
          <cell r="D1404" t="str">
            <v>Fechamento de Shaft, Colunas Caneladas, Gravatas em pré-fabricado GRC e Peitoris em Micro concreto.</v>
          </cell>
          <cell r="H1404">
            <v>4049857.84</v>
          </cell>
        </row>
        <row r="1405">
          <cell r="C1405" t="str">
            <v>01.012.03.01</v>
          </cell>
          <cell r="D1405" t="str">
            <v>Fechamento de Shaft, Colunas Caneladas, Gravatas em pré-fabricado GRC e Peitoris em Micro concreto.</v>
          </cell>
          <cell r="H1405">
            <v>4049857.84</v>
          </cell>
        </row>
        <row r="1406">
          <cell r="C1406" t="str">
            <v>01.012.03.01.01A</v>
          </cell>
          <cell r="D1406" t="str">
            <v>Edifícios</v>
          </cell>
          <cell r="H1406">
            <v>3986276.12</v>
          </cell>
        </row>
        <row r="1407">
          <cell r="C1407" t="str">
            <v>01.012.03a.03</v>
          </cell>
          <cell r="D1407" t="str">
            <v>Fechamento de Shaft do 4º ao 25º pavimento</v>
          </cell>
          <cell r="E1407">
            <v>9747.81</v>
          </cell>
          <cell r="F1407" t="str">
            <v>m2</v>
          </cell>
          <cell r="G1407">
            <v>183.62803542539299</v>
          </cell>
          <cell r="H1407">
            <v>1789971.2</v>
          </cell>
        </row>
        <row r="1408">
          <cell r="C1408" t="str">
            <v>01.012.03a.04</v>
          </cell>
          <cell r="D1408" t="str">
            <v>Peitoril de janelas e terraços 10x12cm (det. R10)</v>
          </cell>
          <cell r="E1408">
            <v>2211.77</v>
          </cell>
          <cell r="F1408" t="str">
            <v>m</v>
          </cell>
          <cell r="G1408">
            <v>189.08233224973665</v>
          </cell>
          <cell r="H1408">
            <v>418206.63</v>
          </cell>
        </row>
        <row r="1409">
          <cell r="C1409" t="str">
            <v>01.012.03a.06</v>
          </cell>
          <cell r="D1409" t="str">
            <v>Colunas caneladas do térreo ao 3º Pavimento</v>
          </cell>
          <cell r="E1409">
            <v>9200.2199999999993</v>
          </cell>
          <cell r="F1409" t="str">
            <v>m2</v>
          </cell>
          <cell r="G1409">
            <v>179.99183715172029</v>
          </cell>
          <cell r="H1409">
            <v>1655964.5</v>
          </cell>
        </row>
        <row r="1410">
          <cell r="C1410" t="str">
            <v>01.012.03a.07</v>
          </cell>
          <cell r="D1410" t="str">
            <v>Gravatas no 4º e 23º Pavimento  69x120cm</v>
          </cell>
          <cell r="E1410">
            <v>419.85</v>
          </cell>
          <cell r="F1410" t="str">
            <v>m2</v>
          </cell>
          <cell r="G1410">
            <v>201.80902703346433</v>
          </cell>
          <cell r="H1410">
            <v>84729.52</v>
          </cell>
        </row>
        <row r="1411">
          <cell r="C1411" t="str">
            <v>01.012.03.08</v>
          </cell>
          <cell r="D1411" t="str">
            <v>Cachorrros sob a cornija do 24º pavimento - 30x32x6cm</v>
          </cell>
          <cell r="E1411">
            <v>197.82</v>
          </cell>
          <cell r="F1411" t="str">
            <v>m2</v>
          </cell>
          <cell r="G1411">
            <v>189.082347588717</v>
          </cell>
          <cell r="H1411">
            <v>37404.269999999997</v>
          </cell>
        </row>
        <row r="1412">
          <cell r="C1412" t="str">
            <v>01.012.03.01</v>
          </cell>
          <cell r="D1412" t="str">
            <v xml:space="preserve"> Areas Sociais - Salão de Festas, Administração e Portarias</v>
          </cell>
          <cell r="H1412">
            <v>63581.72</v>
          </cell>
        </row>
        <row r="1413">
          <cell r="C1413" t="str">
            <v>01.012.03.01.01</v>
          </cell>
          <cell r="D1413" t="str">
            <v>Cornijas</v>
          </cell>
          <cell r="E1413">
            <v>151.38999999999999</v>
          </cell>
          <cell r="G1413">
            <v>199.9909505251338</v>
          </cell>
          <cell r="H1413">
            <v>30276.63</v>
          </cell>
        </row>
        <row r="1414">
          <cell r="C1414" t="str">
            <v>01.012.03.01.02</v>
          </cell>
          <cell r="D1414" t="str">
            <v>Apliques em pilares</v>
          </cell>
          <cell r="E1414">
            <v>31</v>
          </cell>
          <cell r="G1414">
            <v>179.99193548387098</v>
          </cell>
          <cell r="H1414">
            <v>5579.75</v>
          </cell>
        </row>
        <row r="1415">
          <cell r="C1415" t="str">
            <v>01.012.03.01.03</v>
          </cell>
          <cell r="D1415" t="str">
            <v>Friso horizontal 5cm - Administração</v>
          </cell>
          <cell r="E1415">
            <v>82.56</v>
          </cell>
          <cell r="G1415">
            <v>188.10004844961242</v>
          </cell>
          <cell r="H1415">
            <v>15529.54</v>
          </cell>
        </row>
        <row r="1416">
          <cell r="C1416" t="str">
            <v>01.012.03.01.04</v>
          </cell>
          <cell r="D1416" t="str">
            <v>Molduras das janelas - Administração</v>
          </cell>
          <cell r="E1416">
            <v>64.5</v>
          </cell>
          <cell r="G1416">
            <v>189.08232558139534</v>
          </cell>
          <cell r="H1416">
            <v>12195.81</v>
          </cell>
        </row>
        <row r="1417">
          <cell r="C1417" t="str">
            <v>01.012.11</v>
          </cell>
          <cell r="D1417" t="str">
            <v>Equipamentos (Locação, mobilização, desmobilização, montagem, desmontagem, operação e manutenção)</v>
          </cell>
          <cell r="H1417">
            <v>1280000</v>
          </cell>
        </row>
        <row r="1418">
          <cell r="C1418" t="str">
            <v>01.012.11.01</v>
          </cell>
          <cell r="D1418" t="str">
            <v>Balancim elétrico com plataforma (9 un)</v>
          </cell>
          <cell r="E1418">
            <v>1</v>
          </cell>
          <cell r="F1418" t="str">
            <v>vb</v>
          </cell>
          <cell r="G1418">
            <v>1280000</v>
          </cell>
          <cell r="H1418">
            <v>1280000</v>
          </cell>
        </row>
        <row r="1419">
          <cell r="C1419" t="str">
            <v>01.012.12</v>
          </cell>
          <cell r="D1419" t="str">
            <v>Revestimento em Fulget Fachada</v>
          </cell>
          <cell r="H1419">
            <v>55547.33</v>
          </cell>
        </row>
        <row r="1420">
          <cell r="C1420" t="str">
            <v>01.012.12.01</v>
          </cell>
          <cell r="D1420" t="str">
            <v>Revestimento fulget nos pilares da fachada</v>
          </cell>
          <cell r="E1420">
            <v>1587.83</v>
          </cell>
          <cell r="F1420" t="str">
            <v>m2</v>
          </cell>
          <cell r="G1420">
            <v>29</v>
          </cell>
          <cell r="H1420">
            <v>46047.07</v>
          </cell>
        </row>
        <row r="1421">
          <cell r="C1421" t="str">
            <v>01.012.12.02</v>
          </cell>
          <cell r="D1421" t="str">
            <v>Revestimento fulget nos pilares da fachada- faixa preta</v>
          </cell>
          <cell r="E1421">
            <v>655.19000000000005</v>
          </cell>
          <cell r="F1421" t="str">
            <v>m</v>
          </cell>
          <cell r="G1421">
            <v>14.5</v>
          </cell>
          <cell r="H1421">
            <v>9500.26</v>
          </cell>
        </row>
        <row r="1422">
          <cell r="C1422">
            <v>1013</v>
          </cell>
          <cell r="D1422" t="str">
            <v>EQUIPAMENTOS E INSTALAÇÕES</v>
          </cell>
          <cell r="H1422">
            <v>28318516.84</v>
          </cell>
        </row>
        <row r="1423">
          <cell r="C1423" t="str">
            <v>01.013.01</v>
          </cell>
          <cell r="D1423" t="str">
            <v>Elevadores</v>
          </cell>
          <cell r="H1423">
            <v>4692986.16</v>
          </cell>
        </row>
        <row r="1424">
          <cell r="C1424" t="str">
            <v>01.013.01.01</v>
          </cell>
          <cell r="D1424" t="str">
            <v>Elevadores</v>
          </cell>
          <cell r="H1424">
            <v>4692986.16</v>
          </cell>
        </row>
        <row r="1425">
          <cell r="C1425" t="str">
            <v>01.013.01.01.01</v>
          </cell>
          <cell r="D1425" t="str">
            <v>Elevadores</v>
          </cell>
          <cell r="H1425">
            <v>4692986.16</v>
          </cell>
        </row>
        <row r="1426">
          <cell r="C1426" t="str">
            <v>01.013.01.01.01.01</v>
          </cell>
          <cell r="D1426" t="str">
            <v>Elevador Social - Torres</v>
          </cell>
          <cell r="E1426">
            <v>18</v>
          </cell>
          <cell r="F1426" t="str">
            <v>un</v>
          </cell>
          <cell r="G1426">
            <v>159328.57999999999</v>
          </cell>
          <cell r="H1426">
            <v>2867914.4</v>
          </cell>
        </row>
        <row r="1427">
          <cell r="C1427" t="str">
            <v>01.013.01.01.01.02</v>
          </cell>
          <cell r="D1427" t="str">
            <v>Elevador de Serviço - Torres</v>
          </cell>
          <cell r="E1427">
            <v>9</v>
          </cell>
          <cell r="F1427" t="str">
            <v>un</v>
          </cell>
          <cell r="G1427">
            <v>184580.26</v>
          </cell>
          <cell r="H1427">
            <v>1661222.3</v>
          </cell>
        </row>
        <row r="1428">
          <cell r="C1428" t="str">
            <v>01.013.01.01.01.03</v>
          </cell>
          <cell r="D1428" t="str">
            <v>Elevador 2 paradas - Clube</v>
          </cell>
          <cell r="E1428">
            <v>1</v>
          </cell>
          <cell r="F1428" t="str">
            <v>un</v>
          </cell>
          <cell r="G1428">
            <v>61808.5</v>
          </cell>
          <cell r="H1428">
            <v>61808.5</v>
          </cell>
        </row>
        <row r="1429">
          <cell r="C1429" t="str">
            <v>01.013.01.01.01.04</v>
          </cell>
          <cell r="D1429" t="str">
            <v>Escada marinheiro em ferro galvanizado larg. 30cm, compr. 1,30m</v>
          </cell>
          <cell r="E1429">
            <v>28</v>
          </cell>
          <cell r="F1429" t="str">
            <v>un</v>
          </cell>
          <cell r="G1429">
            <v>131.66999999999999</v>
          </cell>
          <cell r="H1429">
            <v>3686.76</v>
          </cell>
        </row>
        <row r="1430">
          <cell r="C1430" t="str">
            <v>01.013.01.01.01.05</v>
          </cell>
          <cell r="D1430" t="str">
            <v>Viga metálica l=1,65m (poço elevador)</v>
          </cell>
          <cell r="E1430">
            <v>260</v>
          </cell>
          <cell r="F1430" t="str">
            <v>un</v>
          </cell>
          <cell r="G1430">
            <v>132</v>
          </cell>
          <cell r="H1430">
            <v>34320</v>
          </cell>
        </row>
        <row r="1431">
          <cell r="C1431" t="str">
            <v>01.013.01.01.01.06</v>
          </cell>
          <cell r="D1431" t="str">
            <v>Ganchos capacidade 1500kg</v>
          </cell>
          <cell r="E1431">
            <v>9</v>
          </cell>
          <cell r="F1431" t="str">
            <v>un</v>
          </cell>
          <cell r="G1431">
            <v>5000</v>
          </cell>
          <cell r="H1431">
            <v>45000</v>
          </cell>
        </row>
        <row r="1432">
          <cell r="C1432" t="str">
            <v>01.013.01.01.01.07</v>
          </cell>
          <cell r="D1432" t="str">
            <v>Serviços civis de apoio aos elevadores</v>
          </cell>
          <cell r="E1432">
            <v>1</v>
          </cell>
          <cell r="F1432" t="str">
            <v>vb</v>
          </cell>
          <cell r="G1432">
            <v>19034.2</v>
          </cell>
          <cell r="H1432">
            <v>19034.2</v>
          </cell>
        </row>
        <row r="1433">
          <cell r="C1433" t="str">
            <v>01.013.02</v>
          </cell>
          <cell r="D1433" t="str">
            <v>Instalações</v>
          </cell>
          <cell r="H1433">
            <v>23501407.550000001</v>
          </cell>
        </row>
        <row r="1434">
          <cell r="C1434" t="str">
            <v>01.013.02.01</v>
          </cell>
          <cell r="D1434" t="str">
            <v>Instalações</v>
          </cell>
          <cell r="H1434">
            <v>23501407.550000001</v>
          </cell>
        </row>
        <row r="1435">
          <cell r="C1435" t="str">
            <v>01.013.02.01.01</v>
          </cell>
          <cell r="D1435" t="str">
            <v>Instalações</v>
          </cell>
          <cell r="H1435">
            <v>23501407.550000001</v>
          </cell>
        </row>
        <row r="1436">
          <cell r="C1436" t="str">
            <v>01.013.02.01.01.01</v>
          </cell>
          <cell r="D1436" t="str">
            <v>Instalações Elétricas - Prédios e Áreas Sociais</v>
          </cell>
          <cell r="E1436">
            <v>1</v>
          </cell>
          <cell r="F1436" t="str">
            <v>vb</v>
          </cell>
          <cell r="G1436">
            <v>10587606.09</v>
          </cell>
          <cell r="H1436">
            <v>10708195.66</v>
          </cell>
        </row>
        <row r="1437">
          <cell r="C1437" t="str">
            <v>01.013.02.01.01.02</v>
          </cell>
          <cell r="D1437" t="str">
            <v>Instalações Hidráulicas - Prédios e Áreas Sociais</v>
          </cell>
          <cell r="E1437">
            <v>1</v>
          </cell>
          <cell r="F1437" t="str">
            <v>vb</v>
          </cell>
          <cell r="G1437">
            <v>6049366.9100000001</v>
          </cell>
          <cell r="H1437">
            <v>6116429.3899999997</v>
          </cell>
        </row>
        <row r="1438">
          <cell r="C1438" t="str">
            <v>01.013.02.01.01.03</v>
          </cell>
          <cell r="D1438" t="str">
            <v>Ar Condicionado, Ventilação e Exaustão - Prédios e Áreas Sociais</v>
          </cell>
          <cell r="E1438">
            <v>1</v>
          </cell>
          <cell r="F1438" t="str">
            <v>vb</v>
          </cell>
          <cell r="G1438">
            <v>2673963.7200000002</v>
          </cell>
          <cell r="H1438">
            <v>2727551.81</v>
          </cell>
        </row>
        <row r="1439">
          <cell r="C1439" t="str">
            <v>01.013.02.01.01.04</v>
          </cell>
          <cell r="D1439" t="str">
            <v>Automação, Supervisão, Detecção e Segurança - Prédios e Áreas Sociais</v>
          </cell>
          <cell r="E1439">
            <v>1</v>
          </cell>
          <cell r="F1439" t="str">
            <v>vb</v>
          </cell>
          <cell r="G1439">
            <v>2030930.5</v>
          </cell>
          <cell r="H1439">
            <v>2414334.69</v>
          </cell>
        </row>
        <row r="1440">
          <cell r="C1440" t="str">
            <v>01.013.02.01.01.05</v>
          </cell>
          <cell r="D1440" t="str">
            <v>Aquecedores</v>
          </cell>
          <cell r="E1440">
            <v>1</v>
          </cell>
          <cell r="F1440" t="str">
            <v>vb</v>
          </cell>
          <cell r="G1440">
            <v>1534896</v>
          </cell>
          <cell r="H1440">
            <v>1534896</v>
          </cell>
        </row>
        <row r="1441">
          <cell r="C1441" t="str">
            <v>01.013.03</v>
          </cell>
          <cell r="D1441" t="str">
            <v>Serviços Civis de Instalações</v>
          </cell>
          <cell r="H1441">
            <v>124123.13</v>
          </cell>
        </row>
        <row r="1442">
          <cell r="C1442" t="str">
            <v>01.013.03.01</v>
          </cell>
          <cell r="D1442" t="str">
            <v>Serviços Civis de Instalações</v>
          </cell>
          <cell r="H1442">
            <v>124123.13</v>
          </cell>
        </row>
        <row r="1443">
          <cell r="C1443" t="str">
            <v>01.013.03.01.01</v>
          </cell>
          <cell r="D1443" t="str">
            <v>Serviços Civis de Instalações</v>
          </cell>
          <cell r="H1443">
            <v>124123.13</v>
          </cell>
        </row>
        <row r="1444">
          <cell r="C1444" t="str">
            <v>01.013.03.01.01.01</v>
          </cell>
          <cell r="D1444" t="str">
            <v>Serviço Civil para instalação elétrica e hidráulica</v>
          </cell>
          <cell r="E1444">
            <v>1</v>
          </cell>
          <cell r="F1444" t="str">
            <v>vb</v>
          </cell>
          <cell r="G1444">
            <v>83184.87</v>
          </cell>
          <cell r="H1444">
            <v>84123.13</v>
          </cell>
        </row>
        <row r="1445">
          <cell r="C1445" t="str">
            <v>01.013.03.01.01.02</v>
          </cell>
          <cell r="D1445" t="str">
            <v>Acessórios das Cabines de medição da Eletropaulo</v>
          </cell>
          <cell r="E1445">
            <v>10</v>
          </cell>
          <cell r="F1445" t="str">
            <v>vb</v>
          </cell>
          <cell r="G1445">
            <v>2500</v>
          </cell>
          <cell r="H1445">
            <v>25000</v>
          </cell>
        </row>
        <row r="1446">
          <cell r="C1446" t="str">
            <v>01.013.03.01.01.03</v>
          </cell>
          <cell r="D1446" t="str">
            <v>Obras civis dentro da área do Shopping</v>
          </cell>
          <cell r="E1446">
            <v>1</v>
          </cell>
          <cell r="F1446" t="str">
            <v>vb</v>
          </cell>
          <cell r="G1446">
            <v>15000</v>
          </cell>
          <cell r="H1446">
            <v>15000</v>
          </cell>
        </row>
        <row r="1447">
          <cell r="C1447">
            <v>1014</v>
          </cell>
          <cell r="D1447" t="str">
            <v>Diversos</v>
          </cell>
          <cell r="H1447">
            <v>459464.54</v>
          </cell>
        </row>
        <row r="1448">
          <cell r="C1448" t="str">
            <v>01.014.01</v>
          </cell>
          <cell r="D1448" t="str">
            <v>Diversos</v>
          </cell>
          <cell r="H1448">
            <v>459464.54</v>
          </cell>
        </row>
        <row r="1449">
          <cell r="C1449" t="str">
            <v>01.014.01.01</v>
          </cell>
          <cell r="D1449" t="str">
            <v>Decoração de Cabine de Elevador</v>
          </cell>
          <cell r="H1449">
            <v>459464.54</v>
          </cell>
        </row>
        <row r="1450">
          <cell r="C1450" t="str">
            <v>01.014.01.01.01</v>
          </cell>
          <cell r="D1450" t="str">
            <v>Piso da Cabine de Elevador Social</v>
          </cell>
          <cell r="H1450">
            <v>18783.52</v>
          </cell>
        </row>
        <row r="1451">
          <cell r="C1451" t="str">
            <v>01.014.01.01.01.01</v>
          </cell>
          <cell r="D1451" t="str">
            <v>Piso em mármore Travertino Navona, paginado, esp. 2cm</v>
          </cell>
          <cell r="E1451">
            <v>12.6</v>
          </cell>
          <cell r="F1451" t="str">
            <v>m2</v>
          </cell>
          <cell r="G1451">
            <v>355.5</v>
          </cell>
          <cell r="H1451">
            <v>4479.3</v>
          </cell>
        </row>
        <row r="1452">
          <cell r="C1452" t="str">
            <v>01.014.01.01.01.02</v>
          </cell>
          <cell r="D1452" t="str">
            <v>Faixa em Marmore Travertino Navona larg. 15cm</v>
          </cell>
          <cell r="E1452">
            <v>107.91</v>
          </cell>
          <cell r="F1452" t="str">
            <v>m</v>
          </cell>
          <cell r="G1452">
            <v>103.40997127235659</v>
          </cell>
          <cell r="H1452">
            <v>11158.97</v>
          </cell>
        </row>
        <row r="1453">
          <cell r="C1453" t="str">
            <v>01.014.01.01.01.03</v>
          </cell>
          <cell r="D1453" t="str">
            <v>Rodapé h=10cm em mármore Travertino Navona</v>
          </cell>
          <cell r="E1453">
            <v>52.16</v>
          </cell>
          <cell r="F1453" t="str">
            <v>m</v>
          </cell>
          <cell r="G1453">
            <v>60.300038343558285</v>
          </cell>
          <cell r="H1453">
            <v>3145.25</v>
          </cell>
        </row>
        <row r="1454">
          <cell r="C1454" t="str">
            <v>01.014.01.01.02</v>
          </cell>
          <cell r="D1454" t="str">
            <v>Piso da Cabine de Elevador de Serviço e Elevador do Clube</v>
          </cell>
          <cell r="H1454">
            <v>4195.7700000000004</v>
          </cell>
        </row>
        <row r="1455">
          <cell r="C1455" t="str">
            <v>01.014.01.01.02.01</v>
          </cell>
          <cell r="D1455" t="str">
            <v>Piso da Cabine de Elevador de Serviço em granito amendoa polido 40x40cm, esp. 2cm</v>
          </cell>
          <cell r="E1455">
            <v>20.49</v>
          </cell>
          <cell r="F1455" t="str">
            <v>m2</v>
          </cell>
          <cell r="G1455">
            <v>153.35675939482675</v>
          </cell>
          <cell r="H1455">
            <v>3142.28</v>
          </cell>
        </row>
        <row r="1456">
          <cell r="C1456" t="str">
            <v>01.014.01.01.02.02</v>
          </cell>
          <cell r="D1456" t="str">
            <v>Rodapé h=10cm em granito amendoa polido</v>
          </cell>
          <cell r="E1456">
            <v>34.86</v>
          </cell>
          <cell r="F1456" t="str">
            <v>m</v>
          </cell>
          <cell r="G1456">
            <v>30.220309810671257</v>
          </cell>
          <cell r="H1456">
            <v>1053.48</v>
          </cell>
        </row>
        <row r="1457">
          <cell r="C1457" t="str">
            <v>01.014.01.01.03</v>
          </cell>
          <cell r="D1457" t="str">
            <v>Sauna</v>
          </cell>
          <cell r="H1457">
            <v>12903.69</v>
          </cell>
        </row>
        <row r="1458">
          <cell r="C1458" t="str">
            <v>01.014.01.01.03.01</v>
          </cell>
          <cell r="D1458" t="str">
            <v>Sauna seca completa - Paredes, forro e bancos em madeira cedrinho</v>
          </cell>
          <cell r="E1458">
            <v>1</v>
          </cell>
          <cell r="F1458" t="str">
            <v>un</v>
          </cell>
          <cell r="G1458">
            <v>3635.89</v>
          </cell>
          <cell r="H1458">
            <v>3635.89</v>
          </cell>
        </row>
        <row r="1459">
          <cell r="C1459" t="str">
            <v>01.014.01.01.03.02</v>
          </cell>
          <cell r="D1459" t="str">
            <v>Equipamento para Sauna úmida</v>
          </cell>
          <cell r="E1459">
            <v>1</v>
          </cell>
          <cell r="F1459" t="str">
            <v>un</v>
          </cell>
          <cell r="G1459">
            <v>1354</v>
          </cell>
          <cell r="H1459">
            <v>1354</v>
          </cell>
        </row>
        <row r="1460">
          <cell r="C1460" t="str">
            <v>01.014.01.01.03.03</v>
          </cell>
          <cell r="D1460" t="str">
            <v>Equipamento para Sauna seca</v>
          </cell>
          <cell r="E1460">
            <v>1</v>
          </cell>
          <cell r="F1460" t="str">
            <v>un</v>
          </cell>
          <cell r="G1460">
            <v>1041</v>
          </cell>
          <cell r="H1460">
            <v>1041</v>
          </cell>
        </row>
        <row r="1461">
          <cell r="C1461" t="str">
            <v>01.014.01.01.03.04</v>
          </cell>
          <cell r="D1461" t="str">
            <v>Porta em aço inox escovado com visor retangular (sauna úmida)</v>
          </cell>
          <cell r="E1461">
            <v>1</v>
          </cell>
          <cell r="F1461" t="str">
            <v>un</v>
          </cell>
          <cell r="G1461">
            <v>739.8</v>
          </cell>
          <cell r="H1461">
            <v>739.8</v>
          </cell>
        </row>
        <row r="1462">
          <cell r="C1462" t="str">
            <v>01.014.01.01.03.05</v>
          </cell>
          <cell r="D1462" t="str">
            <v>Ducha circular com ducha cascata</v>
          </cell>
          <cell r="E1462">
            <v>2</v>
          </cell>
          <cell r="F1462" t="str">
            <v>un</v>
          </cell>
          <cell r="G1462">
            <v>1410</v>
          </cell>
          <cell r="H1462">
            <v>2820</v>
          </cell>
        </row>
        <row r="1463">
          <cell r="C1463" t="str">
            <v>01.014.01.01.03.06</v>
          </cell>
          <cell r="D1463" t="str">
            <v>Ducha escocesa</v>
          </cell>
          <cell r="E1463">
            <v>1</v>
          </cell>
          <cell r="F1463" t="str">
            <v>un</v>
          </cell>
          <cell r="G1463">
            <v>3313</v>
          </cell>
          <cell r="H1463">
            <v>3313</v>
          </cell>
        </row>
        <row r="1464">
          <cell r="C1464" t="str">
            <v>01.014.01.01.04</v>
          </cell>
          <cell r="D1464" t="str">
            <v>Equipamentos de Cozinha</v>
          </cell>
          <cell r="H1464">
            <v>5100</v>
          </cell>
        </row>
        <row r="1465">
          <cell r="C1465" t="str">
            <v>01.014.01.01.04.01</v>
          </cell>
          <cell r="D1465" t="str">
            <v>Lanchonete do Subsolo - Coifa lateral TAOC5490</v>
          </cell>
          <cell r="E1465">
            <v>1</v>
          </cell>
          <cell r="F1465" t="str">
            <v>un</v>
          </cell>
          <cell r="G1465">
            <v>5100</v>
          </cell>
          <cell r="H1465">
            <v>5100</v>
          </cell>
        </row>
        <row r="1466">
          <cell r="C1466" t="str">
            <v>01.014.01.01.05</v>
          </cell>
          <cell r="D1466" t="str">
            <v>Equipamentos para quadra esportiva</v>
          </cell>
          <cell r="H1466">
            <v>8900.1</v>
          </cell>
        </row>
        <row r="1467">
          <cell r="C1467" t="str">
            <v>01.014.01.01.05.01</v>
          </cell>
          <cell r="D1467" t="str">
            <v>Equipamento para futsal ( 2 traves de ferro com requadro e 2 redes )</v>
          </cell>
          <cell r="E1467">
            <v>1</v>
          </cell>
          <cell r="F1467" t="str">
            <v>cj</v>
          </cell>
          <cell r="G1467">
            <v>770</v>
          </cell>
          <cell r="H1467">
            <v>770</v>
          </cell>
        </row>
        <row r="1468">
          <cell r="C1468" t="str">
            <v>01.014.01.01.05.02</v>
          </cell>
          <cell r="D1468" t="str">
            <v>Equipamento para Basket ( Estrutura metalica fixa com avanço livre de 1,30m, com tabelas em laminado naval,  2 aros e 2 redes )</v>
          </cell>
          <cell r="E1468">
            <v>1</v>
          </cell>
          <cell r="F1468" t="str">
            <v>cj</v>
          </cell>
          <cell r="G1468">
            <v>390</v>
          </cell>
          <cell r="H1468">
            <v>390</v>
          </cell>
        </row>
        <row r="1469">
          <cell r="C1469" t="str">
            <v>01.014.01.01.05.03</v>
          </cell>
          <cell r="D1469" t="str">
            <v>Equipamento para Volei ( 2 postes de ferro, 2 buchas, 1 catraca, 1 cabo tensor plastificado e 1 rede )</v>
          </cell>
          <cell r="E1469">
            <v>1</v>
          </cell>
          <cell r="F1469" t="str">
            <v>cj</v>
          </cell>
          <cell r="G1469">
            <v>1490</v>
          </cell>
          <cell r="H1469">
            <v>1490</v>
          </cell>
        </row>
        <row r="1470">
          <cell r="C1470" t="str">
            <v>01.014.01.01.05.04</v>
          </cell>
          <cell r="D1470" t="str">
            <v>Pintura de demarcação da quadra</v>
          </cell>
          <cell r="E1470">
            <v>1</v>
          </cell>
          <cell r="F1470" t="str">
            <v>cj</v>
          </cell>
          <cell r="G1470">
            <v>1600</v>
          </cell>
          <cell r="H1470">
            <v>1600</v>
          </cell>
        </row>
        <row r="1471">
          <cell r="C1471" t="str">
            <v>01.014.01.01.05.05</v>
          </cell>
          <cell r="D1471" t="str">
            <v>Alambrado em tela 2" em fio 12 galvanizado e revestido em PVC verde, h=2,50m, com tubos galvanizados verticais pintados na cor verde, 2 barramentos em todo o perímetro e 3 portões de acesso (Det. Q19 Rev. 0 de 31/03/04)</v>
          </cell>
          <cell r="E1471">
            <v>1</v>
          </cell>
          <cell r="F1471" t="str">
            <v>cj</v>
          </cell>
          <cell r="G1471">
            <v>4650.1000000000004</v>
          </cell>
          <cell r="H1471">
            <v>4650.1000000000004</v>
          </cell>
        </row>
        <row r="1472">
          <cell r="C1472" t="str">
            <v>01.014.01.01.06</v>
          </cell>
          <cell r="D1472" t="str">
            <v>Equipamentos para Piscina</v>
          </cell>
          <cell r="H1472">
            <v>2194</v>
          </cell>
        </row>
        <row r="1473">
          <cell r="C1473" t="str">
            <v>01.014.01.01.06.01</v>
          </cell>
          <cell r="D1473" t="str">
            <v>Equipamentos para Piscina - Escada em aço inox com 3 degraus</v>
          </cell>
          <cell r="E1473">
            <v>2</v>
          </cell>
          <cell r="F1473" t="str">
            <v>un</v>
          </cell>
          <cell r="G1473">
            <v>1097</v>
          </cell>
          <cell r="H1473">
            <v>2194</v>
          </cell>
        </row>
        <row r="1474">
          <cell r="C1474" t="str">
            <v>01.014.01.01.07</v>
          </cell>
          <cell r="D1474" t="str">
            <v>Reservatórios metálicos revestido internamente com pintura a base de epoxi, com 1 escada marinheiro, boca de inspeção e indicador de nível</v>
          </cell>
          <cell r="H1474">
            <v>324000</v>
          </cell>
        </row>
        <row r="1475">
          <cell r="C1475" t="str">
            <v>01.014.01.01.07.01</v>
          </cell>
          <cell r="D1475" t="str">
            <v>Edifício A - 50m3, 2 células de 25m3, dimensões 4,35x4,55x2,89m</v>
          </cell>
          <cell r="E1475">
            <v>7</v>
          </cell>
          <cell r="F1475" t="str">
            <v>un</v>
          </cell>
          <cell r="G1475">
            <v>32400</v>
          </cell>
          <cell r="H1475">
            <v>226800</v>
          </cell>
        </row>
        <row r="1476">
          <cell r="C1476" t="str">
            <v>01.014.01.01.07.02</v>
          </cell>
          <cell r="D1476" t="str">
            <v>Edifícios B, C, D, G, H e I - 54m3, 2 células de 27m3, dimensões 3,00x4,00x4,75m</v>
          </cell>
          <cell r="E1476">
            <v>1</v>
          </cell>
          <cell r="F1476" t="str">
            <v>un</v>
          </cell>
          <cell r="G1476">
            <v>32400</v>
          </cell>
          <cell r="H1476">
            <v>32400</v>
          </cell>
        </row>
        <row r="1477">
          <cell r="C1477" t="str">
            <v>01.014.01.01.07.03</v>
          </cell>
          <cell r="D1477" t="str">
            <v>Edifício E - 54m3, 2 células de 27m3, dimensões 3,20x3,80x4,75m</v>
          </cell>
          <cell r="E1477">
            <v>1</v>
          </cell>
          <cell r="F1477" t="str">
            <v>un</v>
          </cell>
          <cell r="G1477">
            <v>32400</v>
          </cell>
          <cell r="H1477">
            <v>32400</v>
          </cell>
        </row>
        <row r="1478">
          <cell r="C1478" t="str">
            <v>01.014.01.01.07.04</v>
          </cell>
          <cell r="D1478" t="str">
            <v>Edifício F - 54m3, 2 células de 27m3, dimensões 2,80x4,30x4,75m</v>
          </cell>
          <cell r="E1478">
            <v>1</v>
          </cell>
          <cell r="F1478" t="str">
            <v>un</v>
          </cell>
          <cell r="G1478">
            <v>32400</v>
          </cell>
          <cell r="H1478">
            <v>32400</v>
          </cell>
        </row>
        <row r="1479">
          <cell r="C1479" t="str">
            <v>01.014.01.01.08</v>
          </cell>
          <cell r="D1479" t="str">
            <v>Acabamentos e Acessórios Elevador panorâmico do Clube</v>
          </cell>
          <cell r="H1479">
            <v>78303.72</v>
          </cell>
        </row>
        <row r="1480">
          <cell r="C1480" t="str">
            <v>01.014.01.01.08.01</v>
          </cell>
          <cell r="D1480" t="str">
            <v>Estrutura metálica do Elevador do Clube</v>
          </cell>
          <cell r="E1480">
            <v>4500</v>
          </cell>
          <cell r="F1480" t="str">
            <v>kg</v>
          </cell>
          <cell r="G1480">
            <v>6.9</v>
          </cell>
          <cell r="H1480">
            <v>31050</v>
          </cell>
        </row>
        <row r="1481">
          <cell r="C1481" t="str">
            <v>01.014.01.01.08.02</v>
          </cell>
          <cell r="D1481" t="str">
            <v>Vidro temperado laminado incolor 14mm, (6+8)</v>
          </cell>
          <cell r="E1481">
            <v>66</v>
          </cell>
          <cell r="F1481" t="str">
            <v>m2</v>
          </cell>
          <cell r="G1481">
            <v>320.53954545454548</v>
          </cell>
          <cell r="H1481">
            <v>21155.61</v>
          </cell>
        </row>
        <row r="1482">
          <cell r="C1482" t="str">
            <v>01.014.01.01.08.03</v>
          </cell>
          <cell r="D1482" t="str">
            <v>Porta externa em vidro temperado incolor 10mm para o elevador medindo 1,10x2,20m</v>
          </cell>
          <cell r="E1482">
            <v>2</v>
          </cell>
          <cell r="F1482" t="str">
            <v>un</v>
          </cell>
          <cell r="G1482">
            <v>1151.19</v>
          </cell>
          <cell r="H1482">
            <v>2302.38</v>
          </cell>
        </row>
        <row r="1483">
          <cell r="C1483" t="str">
            <v>01.014.01.01.08.04</v>
          </cell>
          <cell r="D1483" t="str">
            <v>Marquise de vidro temperado laminado incolor 14mm</v>
          </cell>
          <cell r="E1483">
            <v>1</v>
          </cell>
          <cell r="F1483" t="str">
            <v>vb</v>
          </cell>
          <cell r="G1483">
            <v>10000.01</v>
          </cell>
          <cell r="H1483">
            <v>10000.01</v>
          </cell>
        </row>
        <row r="1484">
          <cell r="C1484" t="str">
            <v>01.014.01.01.08.05</v>
          </cell>
          <cell r="D1484" t="str">
            <v xml:space="preserve">Perfil em aluminio anodizado para travamento e arremates do vidro </v>
          </cell>
          <cell r="E1484">
            <v>1</v>
          </cell>
          <cell r="F1484" t="str">
            <v>vb</v>
          </cell>
          <cell r="G1484">
            <v>12540</v>
          </cell>
          <cell r="H1484">
            <v>12540</v>
          </cell>
        </row>
        <row r="1485">
          <cell r="C1485" t="str">
            <v>01.014.01.01.08.06</v>
          </cell>
          <cell r="D1485" t="str">
            <v>Laje pré-moldada esp= 12cm, inclusive capeamento</v>
          </cell>
          <cell r="E1485">
            <v>4.83</v>
          </cell>
          <cell r="F1485" t="str">
            <v>m2</v>
          </cell>
          <cell r="G1485">
            <v>49.610766045548651</v>
          </cell>
          <cell r="H1485">
            <v>239.62</v>
          </cell>
        </row>
        <row r="1486">
          <cell r="C1486" t="str">
            <v>01.014.01.01.08.07</v>
          </cell>
          <cell r="D1486" t="str">
            <v>Alvenaria para platibanda de arremates da impermeabilização</v>
          </cell>
          <cell r="E1486">
            <v>4.4000000000000004</v>
          </cell>
          <cell r="F1486" t="str">
            <v>m2</v>
          </cell>
          <cell r="G1486">
            <v>36.790909090909089</v>
          </cell>
          <cell r="H1486">
            <v>161.88</v>
          </cell>
        </row>
        <row r="1487">
          <cell r="C1487" t="str">
            <v>01.014.01.01.08.08</v>
          </cell>
          <cell r="D1487" t="str">
            <v>Chapisco externo</v>
          </cell>
          <cell r="E1487">
            <v>14.08</v>
          </cell>
          <cell r="F1487" t="str">
            <v>m2</v>
          </cell>
          <cell r="G1487">
            <v>4.8096590909090908</v>
          </cell>
          <cell r="H1487">
            <v>67.72</v>
          </cell>
        </row>
        <row r="1488">
          <cell r="C1488" t="str">
            <v>01.014.01.01.08.09</v>
          </cell>
          <cell r="D1488" t="str">
            <v>Massa única</v>
          </cell>
          <cell r="E1488">
            <v>14.08</v>
          </cell>
          <cell r="F1488" t="str">
            <v>m2</v>
          </cell>
          <cell r="G1488">
            <v>15.9140625</v>
          </cell>
          <cell r="H1488">
            <v>224.07</v>
          </cell>
        </row>
        <row r="1489">
          <cell r="C1489" t="str">
            <v>01.014.01.01.08.10</v>
          </cell>
          <cell r="D1489" t="str">
            <v>Pintura neutrol</v>
          </cell>
          <cell r="E1489">
            <v>7.04</v>
          </cell>
          <cell r="F1489" t="str">
            <v>m2</v>
          </cell>
          <cell r="G1489">
            <v>4.4900568181818183</v>
          </cell>
          <cell r="H1489">
            <v>31.61</v>
          </cell>
        </row>
        <row r="1490">
          <cell r="C1490" t="str">
            <v>01.014.01.01.08.11</v>
          </cell>
          <cell r="D1490" t="str">
            <v>Rufo alwitra desenvolvimento 50cm, pré-pintado cor branca</v>
          </cell>
          <cell r="E1490">
            <v>8.8000000000000007</v>
          </cell>
          <cell r="F1490" t="str">
            <v>m</v>
          </cell>
          <cell r="G1490">
            <v>60.320454545454545</v>
          </cell>
          <cell r="H1490">
            <v>530.82000000000005</v>
          </cell>
        </row>
        <row r="1491">
          <cell r="C1491" t="str">
            <v>01.014.01.01.09</v>
          </cell>
          <cell r="D1491" t="str">
            <v>Laje de cobertura - Sistema "A4" Manta asfáltica 4mm aderida com asfalto elastomérico - Manta asf. Pre´-fabricada (SBS 13%), esp. 4mm, tipo IV, conf. Norma (ABNT) NBR 9952/98, aderida com 2,0kg/m2 de asfalto quente e camada de reforço com 2 kg/m2 de asfal</v>
          </cell>
          <cell r="H1491">
            <v>552.11</v>
          </cell>
        </row>
        <row r="1492">
          <cell r="C1492" t="str">
            <v>01.014.01.01.09.01</v>
          </cell>
          <cell r="D1492" t="str">
            <v>Regularização de superfície horizontal e vertical - esp. 5cm</v>
          </cell>
          <cell r="E1492">
            <v>4.83</v>
          </cell>
          <cell r="F1492" t="str">
            <v>m2</v>
          </cell>
          <cell r="G1492">
            <v>13.95031055900621</v>
          </cell>
          <cell r="H1492">
            <v>67.38</v>
          </cell>
        </row>
        <row r="1493">
          <cell r="C1493" t="str">
            <v>01.014.01.01.09.02</v>
          </cell>
          <cell r="D1493" t="str">
            <v>Impermeaabilização (primer, asfalto elastomérico e manta asfáltica SBS 13% 4mm tipo IV)</v>
          </cell>
          <cell r="E1493">
            <v>9.23</v>
          </cell>
          <cell r="F1493" t="str">
            <v>m2</v>
          </cell>
          <cell r="G1493">
            <v>41.983748645720475</v>
          </cell>
          <cell r="H1493">
            <v>387.51</v>
          </cell>
        </row>
        <row r="1494">
          <cell r="C1494" t="str">
            <v>01.014.01.01.09.03</v>
          </cell>
          <cell r="D1494" t="str">
            <v>Camada separadora (papel kraft)</v>
          </cell>
          <cell r="E1494">
            <v>4.83</v>
          </cell>
          <cell r="F1494" t="str">
            <v>m2</v>
          </cell>
          <cell r="G1494">
            <v>1.0331262939958592</v>
          </cell>
          <cell r="H1494">
            <v>4.99</v>
          </cell>
        </row>
        <row r="1495">
          <cell r="C1495" t="str">
            <v>01.014.01.01.09.04</v>
          </cell>
          <cell r="D1495" t="str">
            <v>Proteção mecânica acabada horizontal</v>
          </cell>
          <cell r="E1495">
            <v>4.83</v>
          </cell>
          <cell r="F1495" t="str">
            <v>m2</v>
          </cell>
          <cell r="G1495">
            <v>9.7971014492753614</v>
          </cell>
          <cell r="H1495">
            <v>47.32</v>
          </cell>
        </row>
        <row r="1496">
          <cell r="C1496" t="str">
            <v>01.014.01.01.09.05</v>
          </cell>
          <cell r="D1496" t="str">
            <v>Proteção mecânica acabada vertical com tela galvanizada, ou plástica fio 22 abertura 1"</v>
          </cell>
          <cell r="E1496">
            <v>4.4000000000000004</v>
          </cell>
          <cell r="F1496" t="str">
            <v>m2</v>
          </cell>
          <cell r="G1496">
            <v>10.204545454545453</v>
          </cell>
          <cell r="H1496">
            <v>44.9</v>
          </cell>
        </row>
        <row r="1497">
          <cell r="C1497" t="str">
            <v>01.014.01.01.09.06</v>
          </cell>
          <cell r="D1497" t="str">
            <v>Mastique de emulsão hidroasfáltica - incluso</v>
          </cell>
          <cell r="E1497">
            <v>8.8000000000000007</v>
          </cell>
          <cell r="F1497" t="str">
            <v>m</v>
          </cell>
        </row>
        <row r="1498">
          <cell r="C1498" t="str">
            <v>01.014.01.01.10</v>
          </cell>
          <cell r="D1498" t="str">
            <v>Impermeabilização do Poço do elevador panorâmico</v>
          </cell>
          <cell r="H1498">
            <v>603.89</v>
          </cell>
        </row>
        <row r="1499">
          <cell r="C1499" t="str">
            <v>01.014.01.01.10.01</v>
          </cell>
          <cell r="D1499" t="str">
            <v>Preparação de superfície - Limpeza, apicoamento e grouteamento dos locais necessários</v>
          </cell>
          <cell r="E1499">
            <v>18.03</v>
          </cell>
          <cell r="F1499" t="str">
            <v>m2</v>
          </cell>
          <cell r="G1499">
            <v>9.0116472545757063</v>
          </cell>
          <cell r="H1499">
            <v>162.47999999999999</v>
          </cell>
        </row>
        <row r="1500">
          <cell r="C1500" t="str">
            <v>01.014.01.01.10.02</v>
          </cell>
          <cell r="D1500" t="str">
            <v>Tamponamento: Aplicação de cimento hidráulico HY´DI Pó 2</v>
          </cell>
          <cell r="E1500">
            <v>18.03</v>
          </cell>
          <cell r="F1500" t="str">
            <v>m2</v>
          </cell>
          <cell r="G1500">
            <v>12.068774265113698</v>
          </cell>
          <cell r="H1500">
            <v>217.6</v>
          </cell>
        </row>
        <row r="1501">
          <cell r="C1501" t="str">
            <v>01.014.01.01.10.03</v>
          </cell>
          <cell r="D1501" t="str">
            <v xml:space="preserve">Impermeabilização do Poço do elevador </v>
          </cell>
          <cell r="E1501">
            <v>18.03</v>
          </cell>
          <cell r="F1501" t="str">
            <v>m2</v>
          </cell>
          <cell r="G1501">
            <v>12.413200221852467</v>
          </cell>
          <cell r="H1501">
            <v>223.81</v>
          </cell>
        </row>
        <row r="1502">
          <cell r="C1502" t="str">
            <v>01.014.01.01.11</v>
          </cell>
          <cell r="D1502" t="str">
            <v>Canaleta na porta de Entrada do Térreo dos Edifícios</v>
          </cell>
          <cell r="H1502">
            <v>3927.74</v>
          </cell>
        </row>
        <row r="1503">
          <cell r="C1503" t="str">
            <v>01.014.01.01.11.01</v>
          </cell>
          <cell r="D1503" t="str">
            <v>Canaleta de alumínio Sekapiso compr. 2,00m, larg. 30cm, com grelha fosca</v>
          </cell>
          <cell r="E1503">
            <v>9</v>
          </cell>
          <cell r="F1503" t="str">
            <v>un</v>
          </cell>
          <cell r="G1503">
            <v>436.41555555555556</v>
          </cell>
          <cell r="H1503">
            <v>3927.74</v>
          </cell>
        </row>
        <row r="1504">
          <cell r="C1504">
            <v>1015</v>
          </cell>
          <cell r="D1504" t="str">
            <v>Serviços Complementares</v>
          </cell>
          <cell r="H1504">
            <v>300000</v>
          </cell>
        </row>
        <row r="1505">
          <cell r="C1505" t="str">
            <v>01.015.01</v>
          </cell>
          <cell r="D1505" t="str">
            <v>Limpeza</v>
          </cell>
          <cell r="H1505">
            <v>300000</v>
          </cell>
        </row>
        <row r="1506">
          <cell r="C1506" t="str">
            <v>01.015.01.01</v>
          </cell>
          <cell r="D1506" t="str">
            <v>Limpeza</v>
          </cell>
          <cell r="H1506">
            <v>300000</v>
          </cell>
        </row>
        <row r="1507">
          <cell r="C1507" t="str">
            <v>01.015.01.01.01</v>
          </cell>
          <cell r="D1507" t="str">
            <v>Limpeza</v>
          </cell>
          <cell r="H1507">
            <v>300000</v>
          </cell>
        </row>
        <row r="1508">
          <cell r="C1508" t="str">
            <v>01.015.01.01.01.01</v>
          </cell>
          <cell r="D1508" t="str">
            <v>Limpeza final da obra</v>
          </cell>
          <cell r="E1508">
            <v>1</v>
          </cell>
          <cell r="F1508" t="str">
            <v>Vb</v>
          </cell>
          <cell r="G1508">
            <v>300000</v>
          </cell>
          <cell r="H1508">
            <v>300000</v>
          </cell>
        </row>
        <row r="1509">
          <cell r="C1509">
            <v>2</v>
          </cell>
          <cell r="D1509" t="str">
            <v>ÁREAS COMUNS</v>
          </cell>
          <cell r="H1509">
            <v>19829866.329999998</v>
          </cell>
        </row>
        <row r="1510">
          <cell r="C1510">
            <v>2001</v>
          </cell>
          <cell r="D1510" t="str">
            <v>SERVIÇOS PRELIMINARES</v>
          </cell>
          <cell r="H1510">
            <v>109686.13</v>
          </cell>
        </row>
        <row r="1511">
          <cell r="C1511" t="str">
            <v>02.001.02</v>
          </cell>
          <cell r="D1511" t="str">
            <v>Locação da Obra</v>
          </cell>
          <cell r="H1511">
            <v>6013.71</v>
          </cell>
        </row>
        <row r="1512">
          <cell r="C1512" t="str">
            <v>02.001.01.01.01.01</v>
          </cell>
          <cell r="D1512" t="str">
            <v>Locação da obra (circulação de serviços)</v>
          </cell>
          <cell r="E1512">
            <v>2903.42</v>
          </cell>
          <cell r="F1512" t="str">
            <v>m2</v>
          </cell>
          <cell r="G1512">
            <v>2.0712504563583636</v>
          </cell>
          <cell r="H1512">
            <v>6013.71</v>
          </cell>
        </row>
        <row r="1513">
          <cell r="C1513" t="str">
            <v>02.001.02</v>
          </cell>
          <cell r="D1513" t="str">
            <v>Retirada de elementos vazados da parede do shopping divisa com a obra, proximo ao Edificio "A"</v>
          </cell>
          <cell r="H1513">
            <v>53172.42</v>
          </cell>
        </row>
        <row r="1514">
          <cell r="C1514" t="str">
            <v>02.001.01.01.02.01</v>
          </cell>
          <cell r="D1514" t="str">
            <v>Retirada de elementos vazados</v>
          </cell>
          <cell r="E1514">
            <v>460.10199999999998</v>
          </cell>
          <cell r="F1514" t="str">
            <v>m2</v>
          </cell>
          <cell r="G1514">
            <v>16.65350291891798</v>
          </cell>
          <cell r="H1514">
            <v>7662.31</v>
          </cell>
        </row>
        <row r="1515">
          <cell r="C1515" t="str">
            <v>02.001.01.01.02.02</v>
          </cell>
          <cell r="D1515" t="str">
            <v>Alvenaria em bloco de concreto vedação 19x19x39cm</v>
          </cell>
          <cell r="E1515">
            <v>460.10199999999998</v>
          </cell>
          <cell r="F1515" t="str">
            <v>m2</v>
          </cell>
          <cell r="G1515">
            <v>25.878000965003416</v>
          </cell>
          <cell r="H1515">
            <v>11906.52</v>
          </cell>
        </row>
        <row r="1516">
          <cell r="C1516" t="str">
            <v>02.001.01.01.02.03</v>
          </cell>
          <cell r="D1516" t="str">
            <v>Chapisco</v>
          </cell>
          <cell r="E1516">
            <v>920.20399999999995</v>
          </cell>
          <cell r="F1516" t="str">
            <v>m2</v>
          </cell>
          <cell r="G1516">
            <v>4.8098030436729253</v>
          </cell>
          <cell r="H1516">
            <v>4426</v>
          </cell>
        </row>
        <row r="1517">
          <cell r="C1517" t="str">
            <v>02.001.01.01.02.04</v>
          </cell>
          <cell r="D1517" t="str">
            <v>Massa única feltrada</v>
          </cell>
          <cell r="E1517">
            <v>920.20399999999995</v>
          </cell>
          <cell r="F1517" t="str">
            <v>m2</v>
          </cell>
          <cell r="G1517">
            <v>15.914003851319924</v>
          </cell>
          <cell r="H1517">
            <v>14644.13</v>
          </cell>
        </row>
        <row r="1518">
          <cell r="C1518" t="str">
            <v>02.001.01.01.02.05</v>
          </cell>
          <cell r="D1518" t="str">
            <v>Pintura latex PVA</v>
          </cell>
          <cell r="E1518">
            <v>920.20399999999995</v>
          </cell>
          <cell r="F1518" t="str">
            <v>m2</v>
          </cell>
          <cell r="G1518">
            <v>15.793747908072557</v>
          </cell>
          <cell r="H1518">
            <v>14533.47</v>
          </cell>
        </row>
        <row r="1519">
          <cell r="C1519" t="str">
            <v>02.001.02</v>
          </cell>
          <cell r="D1519" t="str">
            <v>Demolição do Stand de Vendas / Apartamento Modelo</v>
          </cell>
          <cell r="H1519">
            <v>50500</v>
          </cell>
        </row>
        <row r="1520">
          <cell r="C1520" t="str">
            <v>02.001.02.01</v>
          </cell>
          <cell r="D1520" t="str">
            <v>Stand de Vendas</v>
          </cell>
          <cell r="H1520">
            <v>37500</v>
          </cell>
        </row>
        <row r="1521">
          <cell r="C1521" t="str">
            <v>02.001.02.01.01</v>
          </cell>
          <cell r="D1521" t="str">
            <v>Desmontagem da Estrutura metálica</v>
          </cell>
          <cell r="E1521">
            <v>1</v>
          </cell>
          <cell r="F1521" t="str">
            <v>vb</v>
          </cell>
          <cell r="G1521">
            <v>8000</v>
          </cell>
          <cell r="H1521">
            <v>8000</v>
          </cell>
        </row>
        <row r="1522">
          <cell r="C1522" t="str">
            <v>02.001.02.01.02</v>
          </cell>
          <cell r="D1522" t="str">
            <v>Retirada para reaproveitamento de mármores e granitos - tabeira do Salão de Festas e tampos</v>
          </cell>
          <cell r="E1522">
            <v>1</v>
          </cell>
          <cell r="F1522" t="str">
            <v>vb</v>
          </cell>
          <cell r="G1522">
            <v>4000</v>
          </cell>
          <cell r="H1522">
            <v>4000</v>
          </cell>
        </row>
        <row r="1523">
          <cell r="C1523" t="str">
            <v>02.001.02.01.03</v>
          </cell>
          <cell r="D1523" t="str">
            <v>Retirada para reaproveitamento de louças e metais</v>
          </cell>
          <cell r="E1523">
            <v>1</v>
          </cell>
          <cell r="F1523" t="str">
            <v>vb</v>
          </cell>
          <cell r="G1523">
            <v>4500</v>
          </cell>
          <cell r="H1523">
            <v>4500</v>
          </cell>
        </row>
        <row r="1524">
          <cell r="C1524" t="str">
            <v>02.001.02.01.04</v>
          </cell>
          <cell r="D1524" t="str">
            <v>Retirada para reaproveitamento de portas de madeira, divisórias e ferragens</v>
          </cell>
          <cell r="E1524">
            <v>1</v>
          </cell>
          <cell r="F1524" t="str">
            <v>vb</v>
          </cell>
          <cell r="G1524">
            <v>2000</v>
          </cell>
          <cell r="H1524">
            <v>2000</v>
          </cell>
        </row>
        <row r="1525">
          <cell r="C1525" t="str">
            <v>02.001.02.01.05</v>
          </cell>
          <cell r="D1525" t="str">
            <v>Retirada para reaproveitamento de caixilhos de alumínio</v>
          </cell>
          <cell r="E1525">
            <v>1</v>
          </cell>
          <cell r="F1525" t="str">
            <v>vb</v>
          </cell>
          <cell r="G1525">
            <v>3000</v>
          </cell>
          <cell r="H1525">
            <v>3000</v>
          </cell>
        </row>
        <row r="1526">
          <cell r="C1526" t="str">
            <v>02.001.02.01.06</v>
          </cell>
          <cell r="D1526" t="str">
            <v>Retirada para reaproveitamento de difusores, interruptores e tomadas</v>
          </cell>
          <cell r="E1526">
            <v>1</v>
          </cell>
          <cell r="F1526" t="str">
            <v>vb</v>
          </cell>
          <cell r="G1526">
            <v>1000</v>
          </cell>
          <cell r="H1526">
            <v>1000</v>
          </cell>
        </row>
        <row r="1527">
          <cell r="C1527" t="str">
            <v>02.001.02.01.07</v>
          </cell>
          <cell r="D1527" t="str">
            <v>Retirada para reaproveitamento de equipamentos de ar condiocionado</v>
          </cell>
          <cell r="E1527">
            <v>1</v>
          </cell>
          <cell r="F1527" t="str">
            <v>vb</v>
          </cell>
          <cell r="G1527">
            <v>3000</v>
          </cell>
          <cell r="H1527">
            <v>3000</v>
          </cell>
        </row>
        <row r="1528">
          <cell r="C1528" t="str">
            <v>02.001.02.01.08</v>
          </cell>
          <cell r="D1528" t="str">
            <v>Demolição com remoção de entulho</v>
          </cell>
          <cell r="E1528">
            <v>1</v>
          </cell>
          <cell r="F1528" t="str">
            <v>vb</v>
          </cell>
          <cell r="G1528">
            <v>12000</v>
          </cell>
          <cell r="H1528">
            <v>12000</v>
          </cell>
        </row>
        <row r="1529">
          <cell r="C1529" t="str">
            <v>02.001.02.02</v>
          </cell>
          <cell r="D1529" t="str">
            <v>Apartamento Modelo</v>
          </cell>
          <cell r="H1529">
            <v>13000</v>
          </cell>
        </row>
        <row r="1530">
          <cell r="C1530" t="str">
            <v>02.001.02.02.01</v>
          </cell>
          <cell r="D1530" t="str">
            <v>Demolição com remoção de entulho e dsemontagem dos itens emprestados</v>
          </cell>
          <cell r="E1530">
            <v>1</v>
          </cell>
          <cell r="F1530" t="str">
            <v>vb</v>
          </cell>
          <cell r="G1530">
            <v>13000</v>
          </cell>
          <cell r="H1530">
            <v>13000</v>
          </cell>
        </row>
        <row r="1531">
          <cell r="C1531">
            <v>2002</v>
          </cell>
          <cell r="D1531" t="str">
            <v>MOVIMENTO DE TERRA</v>
          </cell>
          <cell r="H1531">
            <v>1513415.59</v>
          </cell>
        </row>
        <row r="1532">
          <cell r="C1532" t="str">
            <v>02.002.01</v>
          </cell>
          <cell r="D1532" t="str">
            <v>MOVIMENTO DE TERRA</v>
          </cell>
          <cell r="H1532">
            <v>1513415.59</v>
          </cell>
        </row>
        <row r="1533">
          <cell r="C1533" t="str">
            <v>02.002.01.01</v>
          </cell>
          <cell r="D1533" t="str">
            <v>MOVIMENTO DE TERRA</v>
          </cell>
          <cell r="H1533">
            <v>1513415.59</v>
          </cell>
        </row>
        <row r="1534">
          <cell r="C1534" t="str">
            <v>02.002.01.01.01</v>
          </cell>
          <cell r="D1534" t="str">
            <v>MOVIMENTO DE TERRA</v>
          </cell>
          <cell r="H1534">
            <v>1513415.59</v>
          </cell>
        </row>
        <row r="1535">
          <cell r="C1535" t="str">
            <v>02.002.01.01.01.01</v>
          </cell>
          <cell r="D1535" t="str">
            <v>Escavação mecanica dos subsolos com bota-fora medido no corte</v>
          </cell>
          <cell r="E1535">
            <v>121399.85</v>
          </cell>
          <cell r="F1535" t="str">
            <v>m3</v>
          </cell>
          <cell r="G1535">
            <v>12.290000028830347</v>
          </cell>
          <cell r="H1535">
            <v>1492004.16</v>
          </cell>
        </row>
        <row r="1536">
          <cell r="C1536" t="str">
            <v>02.002.01.01.01.03</v>
          </cell>
          <cell r="D1536" t="str">
            <v>Aterro com terra Importada (complemento de cota na area de jardim h=40cm)</v>
          </cell>
          <cell r="E1536">
            <v>1499.4</v>
          </cell>
          <cell r="F1536" t="str">
            <v>m3</v>
          </cell>
          <cell r="G1536">
            <v>14.279998666133119</v>
          </cell>
          <cell r="H1536">
            <v>21411.43</v>
          </cell>
        </row>
        <row r="1537">
          <cell r="C1537">
            <v>2003</v>
          </cell>
          <cell r="D1537" t="str">
            <v>IMPERMEABILIZAÇÃO</v>
          </cell>
          <cell r="H1537">
            <v>2083335.06</v>
          </cell>
        </row>
        <row r="1538">
          <cell r="C1538" t="str">
            <v>02.003.01</v>
          </cell>
          <cell r="D1538" t="str">
            <v>Laje com tráfego de pedestre (Térreo - Piso pedestre)</v>
          </cell>
          <cell r="H1538">
            <v>336730.9</v>
          </cell>
        </row>
        <row r="1539">
          <cell r="C1539" t="str">
            <v>02.003.01.01</v>
          </cell>
          <cell r="D1539" t="str">
            <v>Laje com tráfego de pedestre (Térreo - Piso pedestre)</v>
          </cell>
          <cell r="H1539">
            <v>336730.9</v>
          </cell>
        </row>
        <row r="1540">
          <cell r="C1540" t="str">
            <v>02.003.01.01.01</v>
          </cell>
          <cell r="D1540" t="str">
            <v>Laje com tráfego de pedestre (Térreo - Piso pedestre) - Sistema "A4" Manta asfáltica 4mm aderida com asfalto elastomérico - Manta asf. Pre´-fabricada (SBS 13%), esp. 4mm, tipo IV, conf. Norma (ABNT) NBR 9952/98, aderida com 2,0kg/m2 de asfalto quente e ca</v>
          </cell>
          <cell r="H1540">
            <v>336730.9</v>
          </cell>
        </row>
        <row r="1541">
          <cell r="C1541" t="str">
            <v>02.003.01.01.01.01</v>
          </cell>
          <cell r="D1541" t="str">
            <v>Regularização de superfície horizontal e vertical</v>
          </cell>
          <cell r="E1541">
            <v>4837.18</v>
          </cell>
          <cell r="F1541" t="str">
            <v>m2</v>
          </cell>
          <cell r="G1541">
            <v>13.950464940316465</v>
          </cell>
          <cell r="H1541">
            <v>67480.91</v>
          </cell>
        </row>
        <row r="1542">
          <cell r="C1542" t="str">
            <v>02.003.01.01.01.02</v>
          </cell>
          <cell r="D1542" t="str">
            <v>Impermeabilização (primer, asfalto elastomérico e manta asfáltica SBS 13% 4mm tipo IV)</v>
          </cell>
          <cell r="E1542">
            <v>4837.18</v>
          </cell>
          <cell r="F1542" t="str">
            <v>m2</v>
          </cell>
          <cell r="G1542">
            <v>41.983920383363859</v>
          </cell>
          <cell r="H1542">
            <v>203083.78</v>
          </cell>
        </row>
        <row r="1543">
          <cell r="C1543" t="str">
            <v>02.003.01.01.01.03</v>
          </cell>
          <cell r="D1543" t="str">
            <v>Camada separadora (papel kraft)</v>
          </cell>
          <cell r="E1543">
            <v>4837.18</v>
          </cell>
          <cell r="F1543" t="str">
            <v>m2</v>
          </cell>
          <cell r="G1543">
            <v>1.033695252192393</v>
          </cell>
          <cell r="H1543">
            <v>5000.17</v>
          </cell>
        </row>
        <row r="1544">
          <cell r="C1544" t="str">
            <v>02.003.01.01.01.04</v>
          </cell>
          <cell r="D1544" t="str">
            <v>Proteção mecânica acabada horizontal</v>
          </cell>
          <cell r="E1544">
            <v>4837.18</v>
          </cell>
          <cell r="F1544" t="str">
            <v>m2</v>
          </cell>
          <cell r="G1544">
            <v>9.7980145456650369</v>
          </cell>
          <cell r="H1544">
            <v>47394.76</v>
          </cell>
        </row>
        <row r="1545">
          <cell r="C1545" t="str">
            <v>02.003.01.01.01.05</v>
          </cell>
          <cell r="D1545" t="str">
            <v>Proteção mecânica acabada vertical com tela galvanizada, ou plástica fio 22 abertura 1"</v>
          </cell>
          <cell r="E1545">
            <v>1349.54</v>
          </cell>
          <cell r="F1545" t="str">
            <v>m2</v>
          </cell>
          <cell r="G1545">
            <v>10.204425211553566</v>
          </cell>
          <cell r="H1545">
            <v>13771.28</v>
          </cell>
        </row>
        <row r="1546">
          <cell r="C1546" t="str">
            <v>02.003.01.01.01.06</v>
          </cell>
          <cell r="D1546" t="str">
            <v>Mastique de emulsão hidroasfáltica (incluso)</v>
          </cell>
          <cell r="E1546">
            <v>1009.35</v>
          </cell>
          <cell r="F1546" t="str">
            <v>m</v>
          </cell>
        </row>
        <row r="1547">
          <cell r="C1547" t="str">
            <v>02.003.02</v>
          </cell>
          <cell r="D1547" t="str">
            <v>Laje com tráfego de veículos e Rampas</v>
          </cell>
          <cell r="H1547">
            <v>572006.73</v>
          </cell>
        </row>
        <row r="1548">
          <cell r="C1548" t="str">
            <v>02.003.02.01</v>
          </cell>
          <cell r="D1548" t="str">
            <v>Laje com tráfego de veículos e Rampas</v>
          </cell>
          <cell r="H1548">
            <v>572006.73</v>
          </cell>
        </row>
        <row r="1549">
          <cell r="C1549" t="str">
            <v>02.003.02.01.01</v>
          </cell>
          <cell r="D1549" t="str">
            <v xml:space="preserve">Laje com tráfego de veículos e Rampas - Sistema "A4" Manta asfáltica 4mm aderida com asfalto elastomérico - Manta asf. Pre´-fabricada (SBS 13%), esp. 4mm, tipo IV, conf. Norma (ABNT) NBR 9952/98, aderida com 2,0kg/m2 de asfalto quente e camada de reforço </v>
          </cell>
          <cell r="H1549">
            <v>572006.73</v>
          </cell>
        </row>
        <row r="1550">
          <cell r="C1550" t="str">
            <v>02.003.02.01.01.01</v>
          </cell>
          <cell r="D1550" t="str">
            <v>Regularização de superfície horizontal e vertical</v>
          </cell>
          <cell r="E1550">
            <v>6729.02</v>
          </cell>
          <cell r="F1550" t="str">
            <v>m2</v>
          </cell>
          <cell r="G1550">
            <v>13.950465298067177</v>
          </cell>
          <cell r="H1550">
            <v>93872.960000000006</v>
          </cell>
        </row>
        <row r="1551">
          <cell r="C1551" t="str">
            <v>02.003.02.01.01.02</v>
          </cell>
          <cell r="D1551" t="str">
            <v>Impermeabilização (primer, asfalto elastomérico e manta asfáltica SBS 13% 4mm tipo IV)</v>
          </cell>
          <cell r="E1551">
            <v>6729.02</v>
          </cell>
          <cell r="F1551" t="str">
            <v>m2</v>
          </cell>
          <cell r="G1551">
            <v>41.983920392568308</v>
          </cell>
          <cell r="H1551">
            <v>282510.64</v>
          </cell>
        </row>
        <row r="1552">
          <cell r="C1552" t="str">
            <v>02.003.02.01.01.03</v>
          </cell>
          <cell r="D1552" t="str">
            <v>Camada separadora (papel kraft)</v>
          </cell>
          <cell r="E1552">
            <v>6729.02</v>
          </cell>
          <cell r="F1552" t="str">
            <v>m2</v>
          </cell>
          <cell r="G1552">
            <v>1.0336943566819536</v>
          </cell>
          <cell r="H1552">
            <v>6955.75</v>
          </cell>
        </row>
        <row r="1553">
          <cell r="C1553" t="str">
            <v>02.003.02.01.01.04</v>
          </cell>
          <cell r="D1553" t="str">
            <v>Camada anti-puncionante e drenante com mastique de emulsão hidroasfáltica</v>
          </cell>
          <cell r="E1553">
            <v>6729.02</v>
          </cell>
          <cell r="F1553" t="str">
            <v>m2</v>
          </cell>
          <cell r="G1553">
            <v>7.014990295763722</v>
          </cell>
          <cell r="H1553">
            <v>47204.01</v>
          </cell>
        </row>
        <row r="1554">
          <cell r="C1554" t="str">
            <v>02.003.02.01.01.05</v>
          </cell>
          <cell r="D1554" t="str">
            <v>Proteção mecânica acabada horizontal</v>
          </cell>
          <cell r="E1554">
            <v>6729.02</v>
          </cell>
          <cell r="F1554" t="str">
            <v>m2</v>
          </cell>
          <cell r="G1554">
            <v>9.7980151641695201</v>
          </cell>
          <cell r="H1554">
            <v>65931.039999999994</v>
          </cell>
        </row>
        <row r="1555">
          <cell r="C1555" t="str">
            <v>02.003.02.01.01.06</v>
          </cell>
          <cell r="D1555" t="str">
            <v>Proteção mecânica acabada vertical com tela galvanizada, ou plástica fio 22 abertura 1"</v>
          </cell>
          <cell r="E1555">
            <v>7401.92</v>
          </cell>
          <cell r="F1555" t="str">
            <v>m2</v>
          </cell>
          <cell r="G1555">
            <v>10.204425338290605</v>
          </cell>
          <cell r="H1555">
            <v>75532.34</v>
          </cell>
        </row>
        <row r="1556">
          <cell r="C1556" t="str">
            <v>02.003.02.01.01.07</v>
          </cell>
          <cell r="D1556" t="str">
            <v>Mastique de emulsão hidroasfáltica (incluso)</v>
          </cell>
          <cell r="E1556">
            <v>926.10299999999995</v>
          </cell>
          <cell r="F1556" t="str">
            <v>m</v>
          </cell>
        </row>
        <row r="1557">
          <cell r="C1557" t="str">
            <v>02.003.03</v>
          </cell>
          <cell r="D1557" t="str">
            <v>Térreo Áreas ajardinadas</v>
          </cell>
          <cell r="H1557">
            <v>836605.15</v>
          </cell>
        </row>
        <row r="1558">
          <cell r="C1558" t="str">
            <v>02.003.03.01</v>
          </cell>
          <cell r="D1558" t="str">
            <v>Térreo Áreas ajardinadas</v>
          </cell>
          <cell r="H1558">
            <v>836605.15</v>
          </cell>
        </row>
        <row r="1559">
          <cell r="C1559" t="str">
            <v>02.003.03.01.01</v>
          </cell>
          <cell r="D1559" t="str">
            <v>Térreo Áreas ajardinadas - Sistema "A4" Manta asfáltica 4mm aderida com asfalto elastomérico - Manta asf. Pre´-fabricada (SBS 13%), esp. 4mm, tipo IV, conf. Norma (ABNT) NBR 9952/98, aderida com 2,0kg/m2 de asfalto quente e camada de reforço com 2 kg/m2 d</v>
          </cell>
          <cell r="H1559">
            <v>836605.15</v>
          </cell>
        </row>
        <row r="1560">
          <cell r="C1560" t="str">
            <v>02.003.03.01.01.01</v>
          </cell>
          <cell r="D1560" t="str">
            <v>Regularização de superfície horizontal e vertical</v>
          </cell>
          <cell r="E1560">
            <v>11372.48</v>
          </cell>
          <cell r="F1560" t="str">
            <v>m2</v>
          </cell>
          <cell r="G1560">
            <v>13.950464630406033</v>
          </cell>
          <cell r="H1560">
            <v>158651.38</v>
          </cell>
        </row>
        <row r="1561">
          <cell r="C1561" t="str">
            <v>02.003.03.01.01.02</v>
          </cell>
          <cell r="D1561" t="str">
            <v>Impermeabilização (primer, asfalto elastomérico e manta asfáltica SBS 13% 4mm tipo IV)</v>
          </cell>
          <cell r="E1561">
            <v>11372.48</v>
          </cell>
          <cell r="F1561" t="str">
            <v>m2</v>
          </cell>
          <cell r="G1561">
            <v>41.98391995413489</v>
          </cell>
          <cell r="H1561">
            <v>477461.29</v>
          </cell>
        </row>
        <row r="1562">
          <cell r="C1562" t="str">
            <v>02.003.03.01.01.03</v>
          </cell>
          <cell r="D1562" t="str">
            <v>Camada separadora (papel kraft)</v>
          </cell>
          <cell r="E1562">
            <v>11372.48</v>
          </cell>
          <cell r="F1562" t="str">
            <v>m2</v>
          </cell>
          <cell r="G1562">
            <v>1.0336953769098738</v>
          </cell>
          <cell r="H1562">
            <v>11755.68</v>
          </cell>
        </row>
        <row r="1563">
          <cell r="C1563" t="str">
            <v>02.003.03.01.01.04</v>
          </cell>
          <cell r="D1563" t="str">
            <v>Proteção mecânica acabada horizontal</v>
          </cell>
          <cell r="E1563">
            <v>11372.48</v>
          </cell>
          <cell r="F1563" t="str">
            <v>m2</v>
          </cell>
          <cell r="G1563">
            <v>9.7980150327808886</v>
          </cell>
          <cell r="H1563">
            <v>111427.73</v>
          </cell>
        </row>
        <row r="1564">
          <cell r="C1564" t="str">
            <v>02.003.03.01.01.05</v>
          </cell>
          <cell r="D1564" t="str">
            <v>Proteção mecânica acabada vertical com tela galvanizada, ou plástica fio 22 abertura 1"</v>
          </cell>
          <cell r="E1564">
            <v>181.46</v>
          </cell>
          <cell r="F1564" t="str">
            <v>m2</v>
          </cell>
          <cell r="G1564">
            <v>10.204397663396891</v>
          </cell>
          <cell r="H1564">
            <v>1851.69</v>
          </cell>
        </row>
        <row r="1565">
          <cell r="C1565" t="str">
            <v>02.003.03.01.01.06</v>
          </cell>
          <cell r="D1565" t="str">
            <v>Mastique de emulsão hidroasfáltica (incluso)</v>
          </cell>
          <cell r="E1565">
            <v>568.62</v>
          </cell>
          <cell r="F1565" t="str">
            <v>m</v>
          </cell>
        </row>
        <row r="1566">
          <cell r="C1566" t="str">
            <v>02.003.03.01.01.07</v>
          </cell>
          <cell r="D1566" t="str">
            <v>Pintura anti-raiz - Solução de alcatrão</v>
          </cell>
          <cell r="E1566">
            <v>11372.48</v>
          </cell>
          <cell r="F1566" t="str">
            <v>m2</v>
          </cell>
          <cell r="G1566">
            <v>6.6350848715495649</v>
          </cell>
          <cell r="H1566">
            <v>75457.37</v>
          </cell>
        </row>
        <row r="1567">
          <cell r="C1567" t="str">
            <v>02.003.04</v>
          </cell>
          <cell r="D1567" t="str">
            <v>Tratamento de junta de dilatação no Térreo</v>
          </cell>
          <cell r="H1567">
            <v>111943.35</v>
          </cell>
        </row>
        <row r="1568">
          <cell r="C1568" t="str">
            <v>02.003.04.01</v>
          </cell>
          <cell r="D1568" t="str">
            <v>Tratamento de junta de dilatação no Térreo</v>
          </cell>
          <cell r="H1568">
            <v>111943.35</v>
          </cell>
        </row>
        <row r="1569">
          <cell r="C1569" t="str">
            <v>02.003.04.01.01</v>
          </cell>
          <cell r="D1569" t="str">
            <v>Tratamento de junta de dilatação no Térreo</v>
          </cell>
          <cell r="H1569">
            <v>111943.35</v>
          </cell>
        </row>
        <row r="1570">
          <cell r="C1570" t="str">
            <v>02.003.04.01.01.01</v>
          </cell>
          <cell r="D1570" t="str">
            <v>Preparação de superfície</v>
          </cell>
          <cell r="E1570">
            <v>1451.95</v>
          </cell>
          <cell r="F1570" t="str">
            <v>m</v>
          </cell>
          <cell r="G1570">
            <v>8.3667481662591694</v>
          </cell>
          <cell r="H1570">
            <v>12148.1</v>
          </cell>
        </row>
        <row r="1571">
          <cell r="C1571" t="str">
            <v>02.003.04.01.01.02</v>
          </cell>
          <cell r="D1571" t="str">
            <v>Tratamento das juntas com duas faixas sanfonadas (Primer, asfalto oxidado, 2 camadas de manta asfáltica SBS 4mm tipo 4 AA)</v>
          </cell>
          <cell r="E1571">
            <v>1451.95</v>
          </cell>
          <cell r="F1571" t="str">
            <v>m</v>
          </cell>
          <cell r="G1571">
            <v>63.832873032817929</v>
          </cell>
          <cell r="H1571">
            <v>92682.14</v>
          </cell>
        </row>
        <row r="1572">
          <cell r="C1572" t="str">
            <v>02.003.04.01.01.03</v>
          </cell>
          <cell r="D1572" t="str">
            <v>Proteção mecânica com tela galvanizada / plástica</v>
          </cell>
          <cell r="E1572">
            <v>725.97500000000002</v>
          </cell>
          <cell r="F1572" t="str">
            <v>m2</v>
          </cell>
          <cell r="G1572">
            <v>9.7980095733324148</v>
          </cell>
          <cell r="H1572">
            <v>7113.11</v>
          </cell>
        </row>
        <row r="1573">
          <cell r="C1573" t="str">
            <v>02.003.05</v>
          </cell>
          <cell r="D1573" t="str">
            <v>Cortina convencional</v>
          </cell>
          <cell r="H1573">
            <v>80006.03</v>
          </cell>
        </row>
        <row r="1574">
          <cell r="C1574" t="str">
            <v>02.003.05.01</v>
          </cell>
          <cell r="D1574" t="str">
            <v>Cortina convencional</v>
          </cell>
          <cell r="H1574">
            <v>80006.03</v>
          </cell>
        </row>
        <row r="1575">
          <cell r="C1575" t="str">
            <v>02.003.05.01.01</v>
          </cell>
          <cell r="D1575" t="str">
            <v>Cortina convencional - Face Externa - Sistema "A3" Manta asfáltica 3mm aderida com asfalto elastomérico - Manta asf. Pre´-fabricada (SBS 13%), esp. 3mm, tipo III, conf. Norma (ABNT) NBR 9952/98, aderida com 2,0kg/m2 de asfalto quente e camada de reforço c</v>
          </cell>
          <cell r="H1575">
            <v>80006.03</v>
          </cell>
        </row>
        <row r="1576">
          <cell r="C1576" t="str">
            <v>02.003.05.01.01.01</v>
          </cell>
          <cell r="D1576" t="str">
            <v>Preparação de superfície - Limpeza e acerto de superfície</v>
          </cell>
          <cell r="E1576">
            <v>1591.49</v>
          </cell>
          <cell r="F1576" t="str">
            <v>m2</v>
          </cell>
          <cell r="G1576">
            <v>9.3650981156023594</v>
          </cell>
          <cell r="H1576">
            <v>14904.46</v>
          </cell>
        </row>
        <row r="1577">
          <cell r="C1577" t="str">
            <v>02.003.05.01.01.02</v>
          </cell>
          <cell r="D1577" t="str">
            <v>Impermeabilização (primer, asfalto elastomérico e manta asfáltica SBS 13% 3mm tipo III)</v>
          </cell>
          <cell r="E1577">
            <v>1591.49</v>
          </cell>
          <cell r="F1577" t="str">
            <v>m2</v>
          </cell>
          <cell r="G1577">
            <v>36.329521391903185</v>
          </cell>
          <cell r="H1577">
            <v>57818.07</v>
          </cell>
        </row>
        <row r="1578">
          <cell r="C1578" t="str">
            <v>02.003.05.01.01.03</v>
          </cell>
          <cell r="D1578" t="str">
            <v>Camada anti-punsionante e drenante - Geotextil 600g/m2</v>
          </cell>
          <cell r="E1578">
            <v>1591.49</v>
          </cell>
          <cell r="F1578" t="str">
            <v>m2</v>
          </cell>
          <cell r="G1578">
            <v>4.576528913156853</v>
          </cell>
          <cell r="H1578">
            <v>7283.5</v>
          </cell>
        </row>
        <row r="1579">
          <cell r="C1579" t="str">
            <v>02.003.07</v>
          </cell>
          <cell r="D1579" t="str">
            <v>Canaletas perimetrais</v>
          </cell>
          <cell r="H1579">
            <v>62240.480000000003</v>
          </cell>
        </row>
        <row r="1580">
          <cell r="C1580" t="str">
            <v>02.003.07.01</v>
          </cell>
          <cell r="D1580" t="str">
            <v>Canaletas perimetrais</v>
          </cell>
          <cell r="H1580">
            <v>62240.480000000003</v>
          </cell>
        </row>
        <row r="1581">
          <cell r="C1581" t="str">
            <v>02.003.07.01.01</v>
          </cell>
          <cell r="D1581" t="str">
            <v>Canaletas perimetrais - Sistema "B" Membrana asfáltica elastomérica - Membrana moldada no local, compota de 3 demãos de asfalto elastomérico estruturado com 1 véu de poliester ou lã de vidro</v>
          </cell>
          <cell r="H1581">
            <v>62240.480000000003</v>
          </cell>
        </row>
        <row r="1582">
          <cell r="C1582" t="str">
            <v>02.003.07.01.01.01</v>
          </cell>
          <cell r="D1582" t="str">
            <v>Preparo de superfície com argamassa impermeável - Apicoamento, grouteamento e chapisco. Duas demãos de argamassa impermeável com aditivos hidrófugos minerais intercaladas de chapisco</v>
          </cell>
          <cell r="E1582">
            <v>1290.0999999999999</v>
          </cell>
          <cell r="F1582" t="str">
            <v>m2</v>
          </cell>
          <cell r="G1582">
            <v>19.675544531431672</v>
          </cell>
          <cell r="H1582">
            <v>25383.42</v>
          </cell>
        </row>
        <row r="1583">
          <cell r="C1583" t="str">
            <v>02.003.07.01.01.02</v>
          </cell>
          <cell r="D1583" t="str">
            <v>Impermeabilização (primer, asfalto elastomérico e véu de poliester / lã de vidro)</v>
          </cell>
          <cell r="E1583">
            <v>1290.0999999999999</v>
          </cell>
          <cell r="F1583" t="str">
            <v>m2</v>
          </cell>
          <cell r="G1583">
            <v>25.06489419424851</v>
          </cell>
          <cell r="H1583">
            <v>32336.22</v>
          </cell>
        </row>
        <row r="1584">
          <cell r="C1584" t="str">
            <v>02.003.07.01.01.03</v>
          </cell>
          <cell r="D1584" t="str">
            <v>Proteção mecânica acabada horizontal</v>
          </cell>
          <cell r="E1584">
            <v>149.66300000000001</v>
          </cell>
          <cell r="F1584" t="str">
            <v>m2</v>
          </cell>
          <cell r="G1584">
            <v>9.7980128689121564</v>
          </cell>
          <cell r="H1584">
            <v>1466.4</v>
          </cell>
        </row>
        <row r="1585">
          <cell r="C1585" t="str">
            <v>02.003.07.01.01.04</v>
          </cell>
          <cell r="D1585" t="str">
            <v>Proteção mecânica acabada vertical com tela galvanizada, ou plástica fio 22 abertura 1"</v>
          </cell>
          <cell r="E1585">
            <v>299.32499999999999</v>
          </cell>
          <cell r="F1585" t="str">
            <v>m2</v>
          </cell>
          <cell r="G1585">
            <v>10.204426626576465</v>
          </cell>
          <cell r="H1585">
            <v>3054.44</v>
          </cell>
        </row>
        <row r="1586">
          <cell r="C1586" t="str">
            <v>02.003.07.01.01.05</v>
          </cell>
          <cell r="D1586" t="str">
            <v>Mastique de emulsão hidroasfáltica (incluso)</v>
          </cell>
          <cell r="E1586">
            <v>399.1</v>
          </cell>
          <cell r="F1586" t="str">
            <v>m</v>
          </cell>
        </row>
        <row r="1587">
          <cell r="C1587" t="str">
            <v>02.003.08</v>
          </cell>
          <cell r="D1587" t="str">
            <v>Jardineira suspensa</v>
          </cell>
          <cell r="H1587">
            <v>66291.58</v>
          </cell>
        </row>
        <row r="1588">
          <cell r="C1588" t="str">
            <v>02.003.08.01</v>
          </cell>
          <cell r="D1588" t="str">
            <v>Jardineira suspensa</v>
          </cell>
          <cell r="H1588">
            <v>66291.58</v>
          </cell>
        </row>
        <row r="1589">
          <cell r="C1589" t="str">
            <v>02.003.08.01.01</v>
          </cell>
          <cell r="D1589" t="str">
            <v>Jardineira suspensa</v>
          </cell>
          <cell r="H1589">
            <v>42965.5</v>
          </cell>
        </row>
        <row r="1590">
          <cell r="C1590" t="str">
            <v>02.003.08.01.01.01</v>
          </cell>
          <cell r="D1590" t="str">
            <v>Regularização de superfície horizontal e vertical</v>
          </cell>
          <cell r="E1590">
            <v>583.22500000000002</v>
          </cell>
          <cell r="F1590" t="str">
            <v>m2</v>
          </cell>
          <cell r="G1590">
            <v>13.950465086373184</v>
          </cell>
          <cell r="H1590">
            <v>8136.26</v>
          </cell>
        </row>
        <row r="1591">
          <cell r="C1591" t="str">
            <v>02.003.08.01.01.02</v>
          </cell>
          <cell r="D1591" t="str">
            <v>Impermeabilização (primer, asfalto elastomérico e manta asfáltica SBS 13% 4mm tipo IV)</v>
          </cell>
          <cell r="E1591">
            <v>583.22500000000002</v>
          </cell>
          <cell r="F1591" t="str">
            <v>m2</v>
          </cell>
          <cell r="G1591">
            <v>41.983917013159584</v>
          </cell>
          <cell r="H1591">
            <v>24486.07</v>
          </cell>
        </row>
        <row r="1592">
          <cell r="C1592" t="str">
            <v>02.003.08.01.01.03</v>
          </cell>
          <cell r="D1592" t="str">
            <v>Camada separadora (papel kraft)</v>
          </cell>
          <cell r="E1592">
            <v>583.22500000000002</v>
          </cell>
          <cell r="F1592" t="str">
            <v>m2</v>
          </cell>
          <cell r="G1592">
            <v>1.0337005443868146</v>
          </cell>
          <cell r="H1592">
            <v>602.88</v>
          </cell>
        </row>
        <row r="1593">
          <cell r="C1593" t="str">
            <v>02.003.08.01.01.04</v>
          </cell>
          <cell r="D1593" t="str">
            <v>Proteção mecânica acabada horizontal</v>
          </cell>
          <cell r="E1593">
            <v>199.15</v>
          </cell>
          <cell r="F1593" t="str">
            <v>m2</v>
          </cell>
          <cell r="G1593">
            <v>9.7979914637208125</v>
          </cell>
          <cell r="H1593">
            <v>1951.27</v>
          </cell>
        </row>
        <row r="1594">
          <cell r="C1594" t="str">
            <v>02.003.08.01.01.05</v>
          </cell>
          <cell r="D1594" t="str">
            <v>Proteção mecânica acabada vertical com tela galvanizada, ou plástica fio 22 abertura 1"</v>
          </cell>
          <cell r="E1594">
            <v>384.07499999999999</v>
          </cell>
          <cell r="F1594" t="str">
            <v>m2</v>
          </cell>
          <cell r="G1594">
            <v>10.204413200546769</v>
          </cell>
          <cell r="H1594">
            <v>3919.26</v>
          </cell>
        </row>
        <row r="1595">
          <cell r="C1595" t="str">
            <v>02.003.08.01.01.06</v>
          </cell>
          <cell r="D1595" t="str">
            <v>Mastique de emulsão hidroasfáltica (incluso)</v>
          </cell>
          <cell r="E1595">
            <v>284.5</v>
          </cell>
          <cell r="F1595" t="str">
            <v>m</v>
          </cell>
        </row>
        <row r="1596">
          <cell r="C1596" t="str">
            <v>02.003.08.01.01.07</v>
          </cell>
          <cell r="D1596" t="str">
            <v>Pintura anti-raiz - Solução de alcatrão</v>
          </cell>
          <cell r="E1596">
            <v>583.22500000000002</v>
          </cell>
          <cell r="F1596" t="str">
            <v>m2</v>
          </cell>
          <cell r="G1596">
            <v>6.6350893737408372</v>
          </cell>
          <cell r="H1596">
            <v>3869.75</v>
          </cell>
        </row>
        <row r="1597">
          <cell r="C1597" t="str">
            <v>02.003.09.01.02</v>
          </cell>
          <cell r="D1597" t="str">
            <v>Selamento e cintamento metalico</v>
          </cell>
          <cell r="H1597">
            <v>23326.09</v>
          </cell>
        </row>
        <row r="1598">
          <cell r="C1598" t="str">
            <v>02.003.09.01.02.01</v>
          </cell>
          <cell r="D1598" t="str">
            <v>Cintamento metalico</v>
          </cell>
          <cell r="E1598">
            <v>723.34</v>
          </cell>
          <cell r="F1598" t="str">
            <v>m</v>
          </cell>
          <cell r="G1598">
            <v>18.571169850969117</v>
          </cell>
          <cell r="H1598">
            <v>13433.27</v>
          </cell>
        </row>
        <row r="1599">
          <cell r="C1599" t="str">
            <v>02.003.09.01.02.02</v>
          </cell>
          <cell r="D1599" t="str">
            <v>Selamento e aplicação de tiras de manta asfaltica SBS, 4 mm tipo IV - AA com 13% polimeros Aplicadas com asfalto elastomerico</v>
          </cell>
          <cell r="E1599">
            <v>723.34</v>
          </cell>
          <cell r="F1599" t="str">
            <v>m</v>
          </cell>
          <cell r="G1599">
            <v>13.676583625957363</v>
          </cell>
          <cell r="H1599">
            <v>9892.82</v>
          </cell>
        </row>
        <row r="1600">
          <cell r="C1600" t="str">
            <v>02.003.10</v>
          </cell>
          <cell r="D1600" t="str">
            <v>Impermeabilização da caixa de retardo</v>
          </cell>
          <cell r="H1600">
            <v>17510.830000000002</v>
          </cell>
        </row>
        <row r="1601">
          <cell r="C1601" t="str">
            <v>02.003.10.01</v>
          </cell>
          <cell r="D1601" t="str">
            <v>Impermeabilização da caixa de retardo</v>
          </cell>
          <cell r="H1601">
            <v>17510.830000000002</v>
          </cell>
        </row>
        <row r="1602">
          <cell r="C1602" t="str">
            <v>02.003.10.01.01</v>
          </cell>
          <cell r="D1602" t="str">
            <v>Impermeabilização da caixa de retardo junto a edificio "E" e acesso principal</v>
          </cell>
          <cell r="H1602">
            <v>17510.830000000002</v>
          </cell>
        </row>
        <row r="1603">
          <cell r="C1603" t="str">
            <v>02.003.10.01.01.01</v>
          </cell>
          <cell r="D1603" t="str">
            <v>Preparação de superfície - Limpeza, apicoamento e grouteamento dos locais necessários</v>
          </cell>
          <cell r="E1603">
            <v>270.3</v>
          </cell>
          <cell r="F1603" t="str">
            <v>m2</v>
          </cell>
          <cell r="G1603">
            <v>7.5097669256381803</v>
          </cell>
          <cell r="H1603">
            <v>2029.89</v>
          </cell>
        </row>
        <row r="1604">
          <cell r="C1604" t="str">
            <v>02.003.10.01.01.02</v>
          </cell>
          <cell r="D1604" t="str">
            <v>Regularização de superfície horizontal e vertical</v>
          </cell>
          <cell r="E1604">
            <v>270.3</v>
          </cell>
          <cell r="F1604" t="str">
            <v>m2</v>
          </cell>
          <cell r="G1604">
            <v>9.0116907140214586</v>
          </cell>
          <cell r="H1604">
            <v>2435.86</v>
          </cell>
        </row>
        <row r="1605">
          <cell r="C1605" t="str">
            <v>02.003.10.01.01.03</v>
          </cell>
          <cell r="D1605" t="str">
            <v>Impermeaabilização (primer, asfalto elastomérico e manta asfáltica SBS 13% 4mm tipo IV)</v>
          </cell>
          <cell r="E1605">
            <v>270.3</v>
          </cell>
          <cell r="F1605" t="str">
            <v>m2</v>
          </cell>
          <cell r="G1605">
            <v>41.983906770255267</v>
          </cell>
          <cell r="H1605">
            <v>11348.25</v>
          </cell>
        </row>
        <row r="1606">
          <cell r="C1606" t="str">
            <v>02.003.10.01.01.04</v>
          </cell>
          <cell r="D1606" t="str">
            <v>Tratamento de teto com solução asfáltica</v>
          </cell>
          <cell r="E1606">
            <v>109</v>
          </cell>
          <cell r="F1606" t="str">
            <v>m2</v>
          </cell>
          <cell r="G1606">
            <v>5.7692660550458719</v>
          </cell>
          <cell r="H1606">
            <v>628.85</v>
          </cell>
        </row>
        <row r="1607">
          <cell r="C1607" t="str">
            <v>02.003.10.01.01.05</v>
          </cell>
          <cell r="D1607" t="str">
            <v>Proteção mecânica de fundo</v>
          </cell>
          <cell r="E1607">
            <v>109</v>
          </cell>
          <cell r="F1607" t="str">
            <v>m2</v>
          </cell>
          <cell r="G1607">
            <v>9.7979816513761477</v>
          </cell>
          <cell r="H1607">
            <v>1067.98</v>
          </cell>
        </row>
        <row r="1608">
          <cell r="C1608">
            <v>2004</v>
          </cell>
          <cell r="D1608" t="str">
            <v>CORTINAS DE CONTENÇÃO</v>
          </cell>
          <cell r="H1608">
            <v>3570272.99</v>
          </cell>
        </row>
        <row r="1609">
          <cell r="C1609" t="str">
            <v>02.004.01</v>
          </cell>
          <cell r="D1609" t="str">
            <v>Parede diafragma - Limite com o Condonínio de Apartamentos</v>
          </cell>
          <cell r="H1609">
            <v>1271256.8700000001</v>
          </cell>
        </row>
        <row r="1610">
          <cell r="C1610" t="str">
            <v>02.004.01.01</v>
          </cell>
          <cell r="D1610" t="str">
            <v>Parede diafragma - Limite com o Condonínio de Apartamentos</v>
          </cell>
          <cell r="H1610">
            <v>1271256.8700000001</v>
          </cell>
        </row>
        <row r="1611">
          <cell r="C1611" t="str">
            <v>02.004.01.01.01</v>
          </cell>
          <cell r="D1611" t="str">
            <v>Execuçaõ da parede diafragma</v>
          </cell>
          <cell r="H1611">
            <v>1014799.14</v>
          </cell>
        </row>
        <row r="1612">
          <cell r="C1612" t="str">
            <v>02.004.01.01.01.01</v>
          </cell>
          <cell r="D1612" t="str">
            <v>Intalação, transporte e mobilização de equipamentos e pessoal</v>
          </cell>
          <cell r="E1612">
            <v>1</v>
          </cell>
          <cell r="F1612" t="str">
            <v>vb</v>
          </cell>
          <cell r="G1612">
            <v>16000</v>
          </cell>
          <cell r="H1612">
            <v>16000</v>
          </cell>
        </row>
        <row r="1613">
          <cell r="C1613" t="str">
            <v>02.004.01.01.01.02</v>
          </cell>
          <cell r="D1613" t="str">
            <v>Canteiro de obras</v>
          </cell>
          <cell r="E1613">
            <v>1</v>
          </cell>
          <cell r="F1613" t="str">
            <v>vb</v>
          </cell>
          <cell r="G1613">
            <v>11500</v>
          </cell>
          <cell r="H1613">
            <v>11500</v>
          </cell>
        </row>
        <row r="1614">
          <cell r="C1614" t="str">
            <v>02.004.01.01.01.03</v>
          </cell>
          <cell r="D1614" t="str">
            <v>Desmobilização</v>
          </cell>
          <cell r="E1614">
            <v>1</v>
          </cell>
          <cell r="F1614" t="str">
            <v>vb</v>
          </cell>
          <cell r="G1614">
            <v>10000</v>
          </cell>
          <cell r="H1614">
            <v>5600</v>
          </cell>
        </row>
        <row r="1615">
          <cell r="C1615" t="str">
            <v>02.004.01.01.01.04</v>
          </cell>
          <cell r="D1615" t="str">
            <v>Escavação de parede diafragma larg. 40 cm - SPT &lt; 50</v>
          </cell>
          <cell r="E1615">
            <v>3083.83</v>
          </cell>
          <cell r="F1615" t="str">
            <v>m2</v>
          </cell>
          <cell r="G1615">
            <v>58</v>
          </cell>
          <cell r="H1615">
            <v>217749.24</v>
          </cell>
        </row>
        <row r="1616">
          <cell r="C1616" t="str">
            <v>02.004.01.01.01.05</v>
          </cell>
          <cell r="D1616" t="str">
            <v>Escavação de parede diafragma larg. 40 cm - SPT &gt; 50</v>
          </cell>
          <cell r="E1616">
            <v>95.95</v>
          </cell>
          <cell r="F1616" t="str">
            <v>m2</v>
          </cell>
          <cell r="G1616">
            <v>80.8</v>
          </cell>
          <cell r="H1616">
            <v>8981.8799999999992</v>
          </cell>
        </row>
        <row r="1617">
          <cell r="C1617" t="str">
            <v>02.004.01.01.01.06</v>
          </cell>
          <cell r="D1617" t="str">
            <v>Montagem do aço da parede diafragma</v>
          </cell>
          <cell r="E1617">
            <v>122601.19</v>
          </cell>
          <cell r="F1617" t="str">
            <v>kg</v>
          </cell>
          <cell r="G1617">
            <v>0.45</v>
          </cell>
          <cell r="H1617">
            <v>46588.45</v>
          </cell>
        </row>
        <row r="1618">
          <cell r="C1618" t="str">
            <v>02.004.01.01.01.07</v>
          </cell>
          <cell r="D1618" t="str">
            <v>Fornecimento, corte e dobra do aço da parede diafragma</v>
          </cell>
          <cell r="E1618">
            <v>122601.19</v>
          </cell>
          <cell r="F1618" t="str">
            <v>kg</v>
          </cell>
          <cell r="G1618">
            <v>2.15</v>
          </cell>
          <cell r="H1618">
            <v>263004.07</v>
          </cell>
        </row>
        <row r="1619">
          <cell r="C1619" t="str">
            <v>02.004.01.01.01.08</v>
          </cell>
          <cell r="D1619" t="str">
            <v>Execução de mureta-guia</v>
          </cell>
          <cell r="E1619">
            <v>204</v>
          </cell>
          <cell r="F1619" t="str">
            <v>m</v>
          </cell>
          <cell r="G1619">
            <v>120</v>
          </cell>
          <cell r="H1619">
            <v>18360</v>
          </cell>
        </row>
        <row r="1620">
          <cell r="C1620" t="str">
            <v>02.004.01.01.01.09</v>
          </cell>
          <cell r="D1620" t="str">
            <v>Fornecimento, corte e dobra do aço da mureta-guia</v>
          </cell>
          <cell r="E1620">
            <v>3763.66</v>
          </cell>
          <cell r="F1620" t="str">
            <v>kg</v>
          </cell>
          <cell r="G1620">
            <v>2.15</v>
          </cell>
          <cell r="H1620">
            <v>8073.8</v>
          </cell>
        </row>
        <row r="1621">
          <cell r="C1621" t="str">
            <v>02.004.01.01.01.10</v>
          </cell>
          <cell r="D1621" t="str">
            <v>Remoção de lama bentonítica não reaproveitável até o bota-fora</v>
          </cell>
          <cell r="E1621">
            <v>971</v>
          </cell>
          <cell r="F1621" t="str">
            <v>m3</v>
          </cell>
          <cell r="G1621">
            <v>39</v>
          </cell>
          <cell r="H1621">
            <v>29130</v>
          </cell>
        </row>
        <row r="1622">
          <cell r="C1622" t="str">
            <v>02.004.01.01.01.11</v>
          </cell>
          <cell r="D1622" t="str">
            <v>Fornecimento de gerador com combustível incluso</v>
          </cell>
          <cell r="E1622">
            <v>2.5</v>
          </cell>
          <cell r="F1622" t="str">
            <v>mês</v>
          </cell>
          <cell r="G1622">
            <v>7500</v>
          </cell>
          <cell r="H1622">
            <v>18750</v>
          </cell>
        </row>
        <row r="1623">
          <cell r="C1623" t="str">
            <v>02.004.01.01.01.12</v>
          </cell>
          <cell r="D1623" t="str">
            <v>Retirada de material escavado (volume do corte + 40% perda de concreto + 30% empolamento)</v>
          </cell>
          <cell r="E1623">
            <v>2354.59</v>
          </cell>
          <cell r="F1623" t="str">
            <v>m3</v>
          </cell>
          <cell r="G1623">
            <v>22</v>
          </cell>
          <cell r="H1623">
            <v>51800.98</v>
          </cell>
        </row>
        <row r="1624">
          <cell r="C1624" t="str">
            <v>02.004.01.01.01.13</v>
          </cell>
          <cell r="D1624" t="str">
            <v>Fornecimento de água - incluso</v>
          </cell>
        </row>
        <row r="1625">
          <cell r="C1625" t="str">
            <v>02.004.01.01.01.14</v>
          </cell>
          <cell r="D1625" t="str">
            <v>Arrasamento da parede diafragma até o fundo da viga de coroamento - Incluso</v>
          </cell>
        </row>
        <row r="1626">
          <cell r="C1626" t="str">
            <v>02.004.01.01.01.15</v>
          </cell>
          <cell r="D1626" t="str">
            <v>Limpeza permanente das vias de acesso - Incluso</v>
          </cell>
        </row>
        <row r="1627">
          <cell r="C1627" t="str">
            <v>02.004.01.01.01.16</v>
          </cell>
          <cell r="D1627" t="str">
            <v>Concreto da parede diafragma -  fck 20 Mpa, consumo 400 kg de cimento / m3, brita 1, slump 18 a 22 cm (material)</v>
          </cell>
          <cell r="E1627">
            <v>1293.73</v>
          </cell>
          <cell r="F1627" t="str">
            <v>m3</v>
          </cell>
          <cell r="G1627">
            <v>242.81</v>
          </cell>
          <cell r="H1627">
            <v>314135.63</v>
          </cell>
        </row>
        <row r="1628">
          <cell r="C1628" t="str">
            <v>02.004.01.01.01.17</v>
          </cell>
          <cell r="D1628" t="str">
            <v>Concreto da mureta-guia - fck 15 Mpa (material)</v>
          </cell>
          <cell r="E1628">
            <v>40.29</v>
          </cell>
          <cell r="F1628" t="str">
            <v>m3</v>
          </cell>
          <cell r="G1628">
            <v>127.21</v>
          </cell>
          <cell r="H1628">
            <v>5125.09</v>
          </cell>
        </row>
        <row r="1630">
          <cell r="C1630" t="str">
            <v>02.004.01.01.03</v>
          </cell>
          <cell r="D1630" t="str">
            <v>Execução de viga de coroamento</v>
          </cell>
          <cell r="H1630">
            <v>46281.37</v>
          </cell>
        </row>
        <row r="1631">
          <cell r="C1631" t="str">
            <v>02.004.01.01.03.01</v>
          </cell>
          <cell r="D1631" t="str">
            <v>Forma</v>
          </cell>
          <cell r="E1631">
            <v>199.55</v>
          </cell>
          <cell r="F1631" t="str">
            <v>m2</v>
          </cell>
          <cell r="G1631">
            <v>30.989476321723878</v>
          </cell>
          <cell r="H1631">
            <v>6183.95</v>
          </cell>
        </row>
        <row r="1632">
          <cell r="C1632" t="str">
            <v>02.004.01.01.03.02</v>
          </cell>
          <cell r="D1632" t="str">
            <v>Armação aço CA-50</v>
          </cell>
          <cell r="E1632">
            <v>7982</v>
          </cell>
          <cell r="F1632" t="str">
            <v>kg</v>
          </cell>
          <cell r="G1632">
            <v>2.7817000751691303</v>
          </cell>
          <cell r="H1632">
            <v>22203.53</v>
          </cell>
        </row>
        <row r="1633">
          <cell r="C1633" t="str">
            <v>02.004.01.01.03.03</v>
          </cell>
          <cell r="D1633" t="str">
            <v>Concreto Fck 40 Mpa</v>
          </cell>
          <cell r="E1633">
            <v>79.819999999999993</v>
          </cell>
          <cell r="F1633" t="str">
            <v>m3</v>
          </cell>
          <cell r="G1633">
            <v>224.17790027562017</v>
          </cell>
          <cell r="H1633">
            <v>17893.88</v>
          </cell>
        </row>
        <row r="1634">
          <cell r="C1634" t="str">
            <v>02.004.01.01.04</v>
          </cell>
          <cell r="D1634" t="str">
            <v>Canaleta e Fechamento da parede diafragma em paineis horizontais de PVC  h= 4,85 cor branca, fixados sobre mureta de alvenaria h=1,00m</v>
          </cell>
          <cell r="H1634">
            <v>40878.81</v>
          </cell>
        </row>
        <row r="1635">
          <cell r="C1635" t="str">
            <v>02.004.01.01.04.01</v>
          </cell>
          <cell r="D1635" t="str">
            <v>Mureta de alvenaria h=1,00m, em bloco de concreto vedação 9x19x39cm</v>
          </cell>
          <cell r="E1635">
            <v>199.55</v>
          </cell>
          <cell r="F1635" t="str">
            <v>m2</v>
          </cell>
          <cell r="G1635">
            <v>24.450513655725384</v>
          </cell>
          <cell r="H1635">
            <v>4879.1000000000004</v>
          </cell>
        </row>
        <row r="1636">
          <cell r="C1636" t="str">
            <v>02.004.01.01.04.02</v>
          </cell>
          <cell r="D1636" t="str">
            <v>Chapisco</v>
          </cell>
          <cell r="E1636">
            <v>199.55</v>
          </cell>
          <cell r="F1636" t="str">
            <v>m2</v>
          </cell>
          <cell r="G1636">
            <v>4.8098220997243795</v>
          </cell>
          <cell r="H1636">
            <v>959.8</v>
          </cell>
        </row>
        <row r="1637">
          <cell r="C1637" t="str">
            <v>02.004.01.01.04.03</v>
          </cell>
          <cell r="D1637" t="str">
            <v>Massa única feltrada</v>
          </cell>
          <cell r="E1637">
            <v>199.55</v>
          </cell>
          <cell r="F1637" t="str">
            <v>m2</v>
          </cell>
          <cell r="G1637">
            <v>15.914006514657979</v>
          </cell>
          <cell r="H1637">
            <v>3175.64</v>
          </cell>
        </row>
        <row r="1638">
          <cell r="C1638" t="str">
            <v>02.004.01.01.04.04</v>
          </cell>
          <cell r="D1638" t="str">
            <v>Pintura PVA (sem massa) sobre massa única</v>
          </cell>
          <cell r="E1638">
            <v>199.55</v>
          </cell>
          <cell r="F1638" t="str">
            <v>m2</v>
          </cell>
          <cell r="G1638">
            <v>3.158757203708344</v>
          </cell>
          <cell r="H1638">
            <v>630.33000000000004</v>
          </cell>
        </row>
        <row r="1639">
          <cell r="C1639" t="str">
            <v>02.004.01.01.04.05</v>
          </cell>
          <cell r="D1639" t="str">
            <v>Fechamento da parede diafragma em paineis horizontais de PVC  h= 4,85 cor branca</v>
          </cell>
          <cell r="E1639">
            <v>1001.088</v>
          </cell>
          <cell r="F1639" t="str">
            <v>m2</v>
          </cell>
          <cell r="G1639">
            <v>31.200004395218006</v>
          </cell>
          <cell r="H1639">
            <v>31233.95</v>
          </cell>
        </row>
        <row r="1640">
          <cell r="C1640" t="str">
            <v>02.004.02</v>
          </cell>
          <cell r="D1640" t="str">
            <v>Cortinas</v>
          </cell>
          <cell r="H1640">
            <v>2299016.12</v>
          </cell>
        </row>
        <row r="1641">
          <cell r="C1641" t="str">
            <v>02.004.02.01</v>
          </cell>
          <cell r="D1641" t="str">
            <v>Cortinas</v>
          </cell>
          <cell r="H1641">
            <v>2299016.12</v>
          </cell>
        </row>
        <row r="1642">
          <cell r="C1642" t="str">
            <v>02.004.02.01.01</v>
          </cell>
          <cell r="D1642" t="str">
            <v>Movimento de Terra</v>
          </cell>
          <cell r="H1642">
            <v>2299016.12</v>
          </cell>
        </row>
        <row r="1643">
          <cell r="C1643" t="str">
            <v>02.004.02.01.01.01</v>
          </cell>
          <cell r="D1643" t="str">
            <v>Escavação mecanica de talude e bermas para execução das cortinas</v>
          </cell>
          <cell r="E1643">
            <v>6132.75</v>
          </cell>
          <cell r="F1643" t="str">
            <v>m3</v>
          </cell>
          <cell r="G1643">
            <v>11.67549957197016</v>
          </cell>
          <cell r="H1643">
            <v>71602.92</v>
          </cell>
        </row>
        <row r="1644">
          <cell r="C1644" t="str">
            <v>02.004.02.01.01.02</v>
          </cell>
          <cell r="D1644" t="str">
            <v>Reaterro Compactado com solo de 1ºcategoria</v>
          </cell>
          <cell r="E1644">
            <v>6132.75</v>
          </cell>
          <cell r="F1644" t="str">
            <v>m3</v>
          </cell>
          <cell r="G1644">
            <v>13.566000570706453</v>
          </cell>
          <cell r="H1644">
            <v>83196.89</v>
          </cell>
        </row>
        <row r="1645">
          <cell r="C1645" t="str">
            <v>02.004.02.01.01.03</v>
          </cell>
          <cell r="D1645" t="str">
            <v>Escavação confinada nos subsolos, inclusive bota-fora</v>
          </cell>
          <cell r="E1645">
            <v>4873.5</v>
          </cell>
          <cell r="F1645" t="str">
            <v>m3</v>
          </cell>
          <cell r="G1645">
            <v>18.239999999999998</v>
          </cell>
          <cell r="H1645">
            <v>88892.64</v>
          </cell>
        </row>
        <row r="1646">
          <cell r="C1646" t="str">
            <v>02.004.02.01.01.04</v>
          </cell>
          <cell r="D1646" t="str">
            <v>Escavação confinada circulação de serviços dos subsolos, inclusive bota-fora</v>
          </cell>
          <cell r="E1646">
            <v>9100</v>
          </cell>
          <cell r="F1646" t="str">
            <v>m3</v>
          </cell>
          <cell r="G1646">
            <v>18.239999999999998</v>
          </cell>
          <cell r="H1646">
            <v>165984</v>
          </cell>
        </row>
        <row r="1647">
          <cell r="C1647" t="str">
            <v>02.004.02.01.02</v>
          </cell>
          <cell r="D1647" t="str">
            <v>Concreto projetado nos taludes</v>
          </cell>
        </row>
        <row r="1648">
          <cell r="C1648" t="str">
            <v>02.004.02.01.02.01</v>
          </cell>
          <cell r="D1648" t="str">
            <v>Concreto projetado nos taludes</v>
          </cell>
          <cell r="E1648">
            <v>5038.1000000000004</v>
          </cell>
          <cell r="F1648" t="str">
            <v>m2</v>
          </cell>
          <cell r="G1648">
            <v>53.790655207320221</v>
          </cell>
          <cell r="H1648">
            <v>271002.7</v>
          </cell>
        </row>
        <row r="1649">
          <cell r="C1649" t="str">
            <v>02.004.02.01.02.02</v>
          </cell>
          <cell r="D1649" t="str">
            <v xml:space="preserve">Dreno sub horizontal ø4 nos taludes </v>
          </cell>
          <cell r="E1649">
            <v>130</v>
          </cell>
          <cell r="F1649" t="str">
            <v>un</v>
          </cell>
          <cell r="G1649">
            <v>304.98284615384614</v>
          </cell>
          <cell r="H1649">
            <v>39647.769999999997</v>
          </cell>
        </row>
        <row r="1650">
          <cell r="C1650" t="str">
            <v>02.004.02.01.03</v>
          </cell>
          <cell r="D1650" t="str">
            <v>Cravação de Perfis Metálicos</v>
          </cell>
        </row>
        <row r="1651">
          <cell r="C1651" t="str">
            <v>02.004.02.01.03.01</v>
          </cell>
          <cell r="D1651" t="str">
            <v>Mobilização e desmobilização de equipamento de cravação de perfis</v>
          </cell>
          <cell r="E1651">
            <v>0.75</v>
          </cell>
          <cell r="F1651" t="str">
            <v>vb</v>
          </cell>
          <cell r="G1651">
            <v>28100</v>
          </cell>
          <cell r="H1651">
            <v>21075</v>
          </cell>
        </row>
        <row r="1652">
          <cell r="C1652" t="str">
            <v>02.004.02.01.03.02</v>
          </cell>
          <cell r="D1652" t="str">
            <v>Fornecimento e cravação de perfis metálicos I 10x4 5/8 ou W 250x38,5kg/m</v>
          </cell>
          <cell r="E1652">
            <v>1980</v>
          </cell>
          <cell r="F1652" t="str">
            <v>m</v>
          </cell>
          <cell r="G1652">
            <v>87.527000000000001</v>
          </cell>
          <cell r="H1652">
            <v>173303.46</v>
          </cell>
        </row>
        <row r="1653">
          <cell r="C1653" t="str">
            <v>02.004.02.01.03.03</v>
          </cell>
          <cell r="D1653" t="str">
            <v>Fornecimento e cravação de perfis metálicos  W 250x38,5kg/m</v>
          </cell>
          <cell r="E1653">
            <v>525</v>
          </cell>
          <cell r="F1653" t="str">
            <v>m</v>
          </cell>
          <cell r="G1653">
            <v>87.527009523809525</v>
          </cell>
          <cell r="H1653">
            <v>45951.68</v>
          </cell>
        </row>
        <row r="1654">
          <cell r="C1654" t="str">
            <v>02.004.02.01.03.04</v>
          </cell>
          <cell r="D1654" t="str">
            <v>Fornecimento e cravação de perfis metálicos  HP 310 x 93 kg/m</v>
          </cell>
          <cell r="E1654">
            <v>3318</v>
          </cell>
          <cell r="F1654" t="str">
            <v>m</v>
          </cell>
          <cell r="G1654">
            <v>192.67600060277275</v>
          </cell>
          <cell r="H1654">
            <v>639298.97</v>
          </cell>
        </row>
        <row r="1655">
          <cell r="C1655" t="str">
            <v>02.004.02.01.03.05</v>
          </cell>
          <cell r="D1655" t="str">
            <v>Fornecimento e cravação de perfis metálicos  HP 310 x 125 kg/m</v>
          </cell>
          <cell r="E1655">
            <v>168</v>
          </cell>
          <cell r="F1655" t="str">
            <v>m</v>
          </cell>
          <cell r="G1655">
            <v>253</v>
          </cell>
          <cell r="H1655">
            <v>42504</v>
          </cell>
        </row>
        <row r="1656">
          <cell r="C1656" t="str">
            <v>02.004.02.01.03.06</v>
          </cell>
          <cell r="D1656" t="str">
            <v>Emendas soldadas ( Incluso )</v>
          </cell>
          <cell r="F1656" t="str">
            <v>un</v>
          </cell>
        </row>
        <row r="1657">
          <cell r="C1657" t="str">
            <v>02.004.02.01.03.07</v>
          </cell>
          <cell r="D1657" t="str">
            <v>Corte em perfis metálicos ( Incluso )</v>
          </cell>
          <cell r="F1657" t="str">
            <v>un</v>
          </cell>
        </row>
        <row r="1658">
          <cell r="C1658" t="str">
            <v>02.004.02.01.04</v>
          </cell>
          <cell r="D1658" t="str">
            <v>Execução da Cortina de concreto</v>
          </cell>
        </row>
        <row r="1659">
          <cell r="C1659" t="str">
            <v>02.004.02.01.04.01</v>
          </cell>
          <cell r="D1659" t="str">
            <v>Prancheamento com madeira de lei</v>
          </cell>
          <cell r="E1659">
            <v>1766.86</v>
          </cell>
          <cell r="F1659" t="str">
            <v>m2</v>
          </cell>
          <cell r="G1659">
            <v>49.424102645370887</v>
          </cell>
          <cell r="H1659">
            <v>87325.47</v>
          </cell>
        </row>
        <row r="1660">
          <cell r="C1660" t="str">
            <v>02.004.02.01.04.02</v>
          </cell>
          <cell r="D1660" t="str">
            <v>Concreto FCK 30 Mpa</v>
          </cell>
          <cell r="E1660">
            <v>795</v>
          </cell>
          <cell r="F1660" t="str">
            <v>m3</v>
          </cell>
          <cell r="G1660">
            <v>204.24591194968554</v>
          </cell>
          <cell r="H1660">
            <v>162375.5</v>
          </cell>
        </row>
        <row r="1661">
          <cell r="C1661" t="str">
            <v>02.004.02.01.04.03</v>
          </cell>
          <cell r="D1661" t="str">
            <v>Forma das cortinas Prancheadas</v>
          </cell>
          <cell r="E1661">
            <v>1766.86</v>
          </cell>
          <cell r="F1661" t="str">
            <v>m2</v>
          </cell>
          <cell r="G1661">
            <v>36.974502790260686</v>
          </cell>
          <cell r="H1661">
            <v>65328.77</v>
          </cell>
        </row>
        <row r="1662">
          <cell r="C1662" t="str">
            <v>02.004.02.01.04.04</v>
          </cell>
          <cell r="D1662" t="str">
            <v>Forma das cortinas convencional</v>
          </cell>
          <cell r="E1662">
            <v>2845.91</v>
          </cell>
          <cell r="F1662" t="str">
            <v>m2</v>
          </cell>
          <cell r="G1662">
            <v>24.587734678890055</v>
          </cell>
          <cell r="H1662">
            <v>69974.48</v>
          </cell>
        </row>
        <row r="1663">
          <cell r="C1663" t="str">
            <v>02.004.02.01.04.05</v>
          </cell>
          <cell r="D1663" t="str">
            <v>Aço CA-50</v>
          </cell>
          <cell r="E1663">
            <v>63599.78</v>
          </cell>
          <cell r="F1663" t="str">
            <v>kg</v>
          </cell>
          <cell r="G1663">
            <v>2.7817000310378432</v>
          </cell>
          <cell r="H1663">
            <v>176915.51</v>
          </cell>
        </row>
        <row r="1664">
          <cell r="C1664" t="str">
            <v>02.004.02.01.04.06</v>
          </cell>
          <cell r="D1664" t="str">
            <v>Furação de 16mm para chumbamento de arranque na cortinas com ferro de 1/2" com o comprimento de  65cm</v>
          </cell>
          <cell r="E1664">
            <v>9000</v>
          </cell>
          <cell r="F1664" t="str">
            <v>un</v>
          </cell>
          <cell r="G1664">
            <v>4.248575555555556</v>
          </cell>
          <cell r="H1664">
            <v>38237.18</v>
          </cell>
        </row>
        <row r="1665">
          <cell r="C1665" t="str">
            <v>02.004.02.01.05</v>
          </cell>
          <cell r="D1665" t="str">
            <v xml:space="preserve">Muros, Muretas e fechamentos, frente as  cortinas prancheadas </v>
          </cell>
        </row>
        <row r="1666">
          <cell r="C1666" t="str">
            <v>02.004.02.01.05.01</v>
          </cell>
          <cell r="D1666" t="str">
            <v>Mureta de alvenaria h=1,00m em bloco de concreto vedação 9x19x39cm, frente as cortinas prancheadas</v>
          </cell>
          <cell r="E1666">
            <v>231.9</v>
          </cell>
          <cell r="F1666" t="str">
            <v>m2</v>
          </cell>
          <cell r="G1666">
            <v>24.888486416558862</v>
          </cell>
          <cell r="H1666">
            <v>5771.64</v>
          </cell>
        </row>
        <row r="1667">
          <cell r="C1667" t="str">
            <v>02.004.02.01.05.02</v>
          </cell>
          <cell r="D1667" t="str">
            <v>Fechamento das cortinas prancheadas em  alvenaria bloco de concreto vedação 9x19x39cm - Clube 1ºSs</v>
          </cell>
          <cell r="E1667">
            <v>233.31</v>
          </cell>
          <cell r="F1667" t="str">
            <v>m2</v>
          </cell>
          <cell r="G1667">
            <v>24.888517423170889</v>
          </cell>
          <cell r="H1667">
            <v>5806.74</v>
          </cell>
        </row>
        <row r="1668">
          <cell r="C1668" t="str">
            <v>02.004.02.01.05.03</v>
          </cell>
          <cell r="D1668" t="str">
            <v>Chapisco</v>
          </cell>
          <cell r="E1668">
            <v>465.21</v>
          </cell>
          <cell r="F1668" t="str">
            <v>m2</v>
          </cell>
          <cell r="G1668">
            <v>4.8098063240257094</v>
          </cell>
          <cell r="H1668">
            <v>2237.5700000000002</v>
          </cell>
        </row>
        <row r="1669">
          <cell r="C1669" t="str">
            <v>02.004.02.01.05.04</v>
          </cell>
          <cell r="D1669" t="str">
            <v>Massa única</v>
          </cell>
          <cell r="E1669">
            <v>465.21</v>
          </cell>
          <cell r="F1669" t="str">
            <v>m2</v>
          </cell>
          <cell r="G1669">
            <v>15.913995829840289</v>
          </cell>
          <cell r="H1669">
            <v>7403.35</v>
          </cell>
        </row>
        <row r="1670">
          <cell r="C1670" t="str">
            <v>02.004.02.01.05.05</v>
          </cell>
          <cell r="D1670" t="str">
            <v>Pintura Acrilica com massa sobre massa única</v>
          </cell>
          <cell r="E1670">
            <v>233.31</v>
          </cell>
          <cell r="F1670" t="str">
            <v>m2</v>
          </cell>
          <cell r="G1670">
            <v>12.634992070635635</v>
          </cell>
          <cell r="H1670">
            <v>2947.87</v>
          </cell>
        </row>
        <row r="1671">
          <cell r="C1671" t="str">
            <v>02.004.02.01.05.06</v>
          </cell>
          <cell r="D1671" t="str">
            <v>Pintura PVA sem massa sobre massa única</v>
          </cell>
          <cell r="E1671">
            <v>231.9</v>
          </cell>
          <cell r="F1671" t="str">
            <v>m2</v>
          </cell>
          <cell r="G1671">
            <v>3.1587322121604138</v>
          </cell>
          <cell r="H1671">
            <v>732.51</v>
          </cell>
        </row>
        <row r="1672">
          <cell r="C1672" t="str">
            <v>02.004.02.01.05.07</v>
          </cell>
          <cell r="D1672" t="str">
            <v>Fechamento das cortinas prancheadas em painéis horizontais de PVC cor branca</v>
          </cell>
          <cell r="E1672">
            <v>1009.6</v>
          </cell>
          <cell r="F1672" t="str">
            <v>m2</v>
          </cell>
          <cell r="G1672">
            <v>31.2</v>
          </cell>
          <cell r="H1672">
            <v>31499.52</v>
          </cell>
        </row>
        <row r="1673">
          <cell r="C1673">
            <v>2005</v>
          </cell>
          <cell r="D1673" t="str">
            <v>Perfis metalicos para travamento da parede diafragma e viga da rampa de acesso ao subsolo</v>
          </cell>
          <cell r="H1673">
            <v>21102.2</v>
          </cell>
        </row>
        <row r="1674">
          <cell r="C1674" t="str">
            <v>02.005.01</v>
          </cell>
          <cell r="D1674" t="str">
            <v>Perfis metalicos para travamento da parede diafragma e viga da rampa de acesso ao subsolo</v>
          </cell>
          <cell r="H1674">
            <v>21102.2</v>
          </cell>
        </row>
        <row r="1675">
          <cell r="C1675" t="str">
            <v>02.005.01.01</v>
          </cell>
          <cell r="D1675" t="str">
            <v>Perfis metalicos para travamento da parede diafragma e viga da rampa de acesso ao subsolo</v>
          </cell>
          <cell r="H1675">
            <v>21102.2</v>
          </cell>
        </row>
        <row r="1676">
          <cell r="C1676" t="str">
            <v>02.005.01.01.01</v>
          </cell>
          <cell r="D1676" t="str">
            <v>Perfis metalicos para travamento da parede diafragma e viga da rampa de acesso ao subsolo</v>
          </cell>
          <cell r="H1676">
            <v>16592.2</v>
          </cell>
        </row>
        <row r="1677">
          <cell r="C1677" t="str">
            <v>02.005.01.01.01.01</v>
          </cell>
          <cell r="D1677" t="str">
            <v>Fornecimento de perfil metalico "I" 12</v>
          </cell>
          <cell r="E1677">
            <v>50</v>
          </cell>
          <cell r="F1677" t="str">
            <v>m</v>
          </cell>
          <cell r="G1677">
            <v>120.78</v>
          </cell>
          <cell r="H1677">
            <v>6039</v>
          </cell>
        </row>
        <row r="1678">
          <cell r="C1678" t="str">
            <v>02.005.01.01.01.02</v>
          </cell>
          <cell r="D1678" t="str">
            <v>Fornecimento de perfil metalico "I" 10</v>
          </cell>
          <cell r="E1678">
            <v>36</v>
          </cell>
          <cell r="F1678" t="str">
            <v>m</v>
          </cell>
          <cell r="G1678">
            <v>79.2</v>
          </cell>
          <cell r="H1678">
            <v>2851.2</v>
          </cell>
        </row>
        <row r="1679">
          <cell r="C1679" t="str">
            <v>02.005.01.01.01.03</v>
          </cell>
          <cell r="D1679" t="str">
            <v>Base dos perfis metalicos em chapa metalica 40cmx40cmx1"</v>
          </cell>
          <cell r="E1679">
            <v>20</v>
          </cell>
          <cell r="F1679" t="str">
            <v>un</v>
          </cell>
          <cell r="G1679">
            <v>57.6</v>
          </cell>
          <cell r="H1679">
            <v>1152</v>
          </cell>
        </row>
        <row r="1680">
          <cell r="C1680" t="str">
            <v>02.005.01.01.01.04</v>
          </cell>
          <cell r="D1680" t="str">
            <v>Emendas dos perfis com chapa metalica de 1,00mx25cmx1 1/2"</v>
          </cell>
          <cell r="E1680">
            <v>20</v>
          </cell>
          <cell r="F1680" t="str">
            <v>m</v>
          </cell>
          <cell r="G1680">
            <v>130</v>
          </cell>
          <cell r="H1680">
            <v>2600</v>
          </cell>
        </row>
        <row r="1681">
          <cell r="C1681" t="str">
            <v>02.005.01.01.01.05</v>
          </cell>
          <cell r="D1681" t="str">
            <v>Mão de obra de aplicação e retirada de perfis metalicos</v>
          </cell>
          <cell r="E1681">
            <v>86</v>
          </cell>
          <cell r="F1681" t="str">
            <v>m</v>
          </cell>
          <cell r="G1681">
            <v>45.93</v>
          </cell>
          <cell r="H1681">
            <v>3950</v>
          </cell>
        </row>
        <row r="1682">
          <cell r="C1682" t="str">
            <v>02.005.01.01.02</v>
          </cell>
          <cell r="D1682" t="str">
            <v>Corte de perfis implantados nas estacas escavadas do clube</v>
          </cell>
          <cell r="H1682">
            <v>4510</v>
          </cell>
        </row>
        <row r="1683">
          <cell r="C1683" t="str">
            <v>02.005.01.01.02.09</v>
          </cell>
          <cell r="D1683" t="str">
            <v>Corte e retirada de perfis metalicos em caminhão munck na laje  do clube h=~3,00</v>
          </cell>
          <cell r="E1683">
            <v>41</v>
          </cell>
          <cell r="F1683" t="str">
            <v>un</v>
          </cell>
          <cell r="G1683">
            <v>110</v>
          </cell>
          <cell r="H1683">
            <v>4510</v>
          </cell>
        </row>
        <row r="1684">
          <cell r="C1684">
            <v>2006</v>
          </cell>
          <cell r="D1684" t="str">
            <v>ÁREAS EXTERNAS</v>
          </cell>
          <cell r="H1684">
            <v>886431.96</v>
          </cell>
        </row>
        <row r="1685">
          <cell r="C1685" t="str">
            <v>02.006.01</v>
          </cell>
          <cell r="D1685" t="str">
            <v>Pavimentação interna do condominio</v>
          </cell>
          <cell r="H1685">
            <v>55864.1</v>
          </cell>
        </row>
        <row r="1686">
          <cell r="C1686" t="str">
            <v>02.006.01.01</v>
          </cell>
          <cell r="D1686" t="str">
            <v>Pavimentação interna do condominio</v>
          </cell>
          <cell r="H1686">
            <v>55864.1</v>
          </cell>
        </row>
        <row r="1687">
          <cell r="C1687" t="str">
            <v>02.006.01.01.01</v>
          </cell>
          <cell r="D1687" t="str">
            <v>Pavimentação interna do condominio</v>
          </cell>
          <cell r="H1687">
            <v>55864.1</v>
          </cell>
        </row>
        <row r="1688">
          <cell r="C1688" t="str">
            <v>02.006.01.01.01.01</v>
          </cell>
          <cell r="D1688" t="str">
            <v>Guias, padrão PMSP</v>
          </cell>
          <cell r="E1688">
            <v>1021.47</v>
          </cell>
          <cell r="F1688" t="str">
            <v>m</v>
          </cell>
          <cell r="G1688">
            <v>21.48</v>
          </cell>
          <cell r="H1688">
            <v>21940.66</v>
          </cell>
        </row>
        <row r="1689">
          <cell r="C1689" t="str">
            <v>02.006.01.01.01.02</v>
          </cell>
          <cell r="D1689" t="str">
            <v>Sarjeta</v>
          </cell>
          <cell r="E1689">
            <v>1021.47</v>
          </cell>
          <cell r="F1689" t="str">
            <v>m</v>
          </cell>
          <cell r="G1689">
            <v>18.68</v>
          </cell>
          <cell r="H1689">
            <v>19082.849999999999</v>
          </cell>
        </row>
        <row r="1690">
          <cell r="C1690" t="str">
            <v>02.006.01.01.01.03</v>
          </cell>
          <cell r="D1690" t="str">
            <v>Piso cimentado ranhurado tipo "espinha de peixe" rampa de serviço</v>
          </cell>
          <cell r="E1690">
            <v>646.86</v>
          </cell>
          <cell r="F1690" t="str">
            <v>m2</v>
          </cell>
          <cell r="G1690">
            <v>22.94</v>
          </cell>
          <cell r="H1690">
            <v>14840.59</v>
          </cell>
        </row>
        <row r="1691">
          <cell r="C1691" t="str">
            <v>02.006.02</v>
          </cell>
          <cell r="D1691" t="str">
            <v>Patamar e rampas de acesso de acesso aos edifícios</v>
          </cell>
          <cell r="H1691">
            <v>336822.67</v>
          </cell>
        </row>
        <row r="1692">
          <cell r="C1692" t="str">
            <v>02.006.02.01</v>
          </cell>
          <cell r="D1692" t="str">
            <v>Patamar e rampas de acesso de acesso aos edifícios</v>
          </cell>
          <cell r="H1692">
            <v>336822.67</v>
          </cell>
        </row>
        <row r="1693">
          <cell r="C1693" t="str">
            <v>02.006.02.01.01</v>
          </cell>
          <cell r="D1693" t="str">
            <v>Patamar e rampas de acesso de acesso aos edifícios</v>
          </cell>
          <cell r="H1693">
            <v>336822.67</v>
          </cell>
        </row>
        <row r="1694">
          <cell r="C1694" t="str">
            <v>02.006.02.01.01.01</v>
          </cell>
          <cell r="D1694" t="str">
            <v>Alvenaria bloco 14x19x39cm, assentado sobre a proteção mecanica</v>
          </cell>
          <cell r="E1694">
            <v>680.55</v>
          </cell>
          <cell r="F1694" t="str">
            <v>m2</v>
          </cell>
          <cell r="G1694">
            <v>27.36</v>
          </cell>
          <cell r="H1694">
            <v>18618.830000000002</v>
          </cell>
        </row>
        <row r="1695">
          <cell r="C1695" t="str">
            <v>02.006.02.01.01.02</v>
          </cell>
          <cell r="D1695" t="str">
            <v>Enchimento de concreto celular h=70cm</v>
          </cell>
          <cell r="E1695">
            <v>585.35</v>
          </cell>
          <cell r="F1695" t="str">
            <v>m3</v>
          </cell>
          <cell r="G1695">
            <v>215.5</v>
          </cell>
          <cell r="H1695">
            <v>126141.75</v>
          </cell>
        </row>
        <row r="1696">
          <cell r="C1696" t="str">
            <v>02.006.02.01.01.03</v>
          </cell>
          <cell r="D1696" t="str">
            <v>Regularização de piso esp=5cm</v>
          </cell>
          <cell r="E1696">
            <v>620.92999999999995</v>
          </cell>
          <cell r="F1696" t="str">
            <v>m2</v>
          </cell>
          <cell r="G1696">
            <v>18.62</v>
          </cell>
          <cell r="H1696">
            <v>11560.79</v>
          </cell>
        </row>
        <row r="1697">
          <cell r="C1697" t="str">
            <v>02.006.02.01.01.04</v>
          </cell>
          <cell r="D1697" t="str">
            <v>Piso em placas de granito apicoado amêndoa, em placas de 40x40cm, esp. 2cm</v>
          </cell>
          <cell r="E1697">
            <v>620.92999999999995</v>
          </cell>
          <cell r="F1697" t="str">
            <v>m2</v>
          </cell>
          <cell r="G1697">
            <v>153.36000000000001</v>
          </cell>
          <cell r="H1697">
            <v>95223.96</v>
          </cell>
        </row>
        <row r="1698">
          <cell r="C1698" t="str">
            <v>02.006.02.01.01.05</v>
          </cell>
          <cell r="D1698" t="str">
            <v>Junta para piso em pedras nivelado, tipo cataldo</v>
          </cell>
          <cell r="E1698">
            <v>168.4</v>
          </cell>
          <cell r="F1698" t="str">
            <v>m</v>
          </cell>
          <cell r="G1698">
            <v>299.85000000000002</v>
          </cell>
          <cell r="H1698">
            <v>50494.74</v>
          </cell>
        </row>
        <row r="1699">
          <cell r="C1699" t="str">
            <v>02.006.02.01.01.06</v>
          </cell>
          <cell r="D1699" t="str">
            <v>Junta para piso em pedras na rampa, tipo cataldo</v>
          </cell>
          <cell r="E1699">
            <v>116</v>
          </cell>
          <cell r="F1699" t="str">
            <v>m</v>
          </cell>
          <cell r="G1699">
            <v>299.85000000000002</v>
          </cell>
          <cell r="H1699">
            <v>34782.6</v>
          </cell>
        </row>
        <row r="1700">
          <cell r="C1700" t="str">
            <v>02.006.03</v>
          </cell>
          <cell r="D1700" t="str">
            <v>Calçadas de pedestre interna ao condominio em mosaico de pedra miracema com borda de concreto</v>
          </cell>
          <cell r="H1700">
            <v>102519.44</v>
          </cell>
        </row>
        <row r="1701">
          <cell r="C1701" t="str">
            <v>02.006.03.01</v>
          </cell>
          <cell r="D1701" t="str">
            <v>Calçadas de pedestre interna ao condominio em mosaico de pedra miracema com borda de concreto</v>
          </cell>
          <cell r="H1701">
            <v>102519.44</v>
          </cell>
        </row>
        <row r="1702">
          <cell r="C1702" t="str">
            <v>02.006.03.01.01</v>
          </cell>
          <cell r="D1702" t="str">
            <v>Calçadas de pedestre interna ao condominio em mosaico de pedra miracema com borda de concreto</v>
          </cell>
          <cell r="H1702">
            <v>102519.44</v>
          </cell>
        </row>
        <row r="1703">
          <cell r="C1703" t="str">
            <v>02.006.03.01.01.01</v>
          </cell>
          <cell r="D1703" t="str">
            <v>Enchimento em concreto celular h=20cm</v>
          </cell>
          <cell r="E1703">
            <v>318.68299999999999</v>
          </cell>
          <cell r="F1703" t="str">
            <v>m3</v>
          </cell>
          <cell r="G1703">
            <v>215.5</v>
          </cell>
          <cell r="H1703">
            <v>68675.44</v>
          </cell>
        </row>
        <row r="1704">
          <cell r="C1704" t="str">
            <v>02.006.03.01.01.02</v>
          </cell>
          <cell r="D1704" t="str">
            <v>Regualrização de piso esp=5cm</v>
          </cell>
          <cell r="E1704">
            <v>1274.73</v>
          </cell>
          <cell r="F1704" t="str">
            <v>m2</v>
          </cell>
          <cell r="G1704">
            <v>18.62</v>
          </cell>
          <cell r="H1704">
            <v>23733.56</v>
          </cell>
        </row>
        <row r="1705">
          <cell r="C1705" t="str">
            <v>02.006.03.01.01.03</v>
          </cell>
          <cell r="D1705" t="str">
            <v>Isopor 20mm junto ao predio dilatação</v>
          </cell>
          <cell r="E1705">
            <v>75</v>
          </cell>
          <cell r="F1705" t="str">
            <v>m2</v>
          </cell>
          <cell r="G1705">
            <v>11.65</v>
          </cell>
          <cell r="H1705">
            <v>874.01</v>
          </cell>
        </row>
        <row r="1706">
          <cell r="C1706" t="str">
            <v>02.006.03.01.01.04</v>
          </cell>
          <cell r="D1706" t="str">
            <v>Mastique 20x20mm</v>
          </cell>
          <cell r="E1706">
            <v>250</v>
          </cell>
          <cell r="F1706" t="str">
            <v>m</v>
          </cell>
          <cell r="G1706">
            <v>25.09</v>
          </cell>
          <cell r="H1706">
            <v>6272.25</v>
          </cell>
        </row>
        <row r="1707">
          <cell r="C1707" t="str">
            <v>02.006.03.01.01.05</v>
          </cell>
          <cell r="D1707" t="str">
            <v>Borda de concreto (Guia pré-moldada ou estrudada) de concreto 10cm</v>
          </cell>
          <cell r="E1707">
            <v>138</v>
          </cell>
          <cell r="F1707" t="str">
            <v>m</v>
          </cell>
          <cell r="G1707">
            <v>21.48</v>
          </cell>
          <cell r="H1707">
            <v>2964.17</v>
          </cell>
        </row>
        <row r="1708">
          <cell r="C1708" t="str">
            <v>02.006.04</v>
          </cell>
          <cell r="D1708" t="str">
            <v>Base de concreto para apoio dos transformadores (proximo as vagas de automóveis no térreo)</v>
          </cell>
          <cell r="H1708">
            <v>7614.87</v>
          </cell>
        </row>
        <row r="1709">
          <cell r="C1709" t="str">
            <v>02.006.04.01</v>
          </cell>
          <cell r="D1709" t="str">
            <v>Base de concreto para apoio dos transformadores (proximo as vagas de automóveis no térreo)</v>
          </cell>
          <cell r="H1709">
            <v>7614.87</v>
          </cell>
        </row>
        <row r="1710">
          <cell r="C1710" t="str">
            <v>02.006.04.01.01</v>
          </cell>
          <cell r="D1710" t="str">
            <v>Base de concreto para apoio dos transformadores (proximo as vagas de automóveis no térreo)</v>
          </cell>
          <cell r="H1710">
            <v>7614.87</v>
          </cell>
        </row>
        <row r="1711">
          <cell r="C1711" t="str">
            <v>02.006.04.01.01.01</v>
          </cell>
          <cell r="D1711" t="str">
            <v>Concreto FCK 20MPa esp. 15cm</v>
          </cell>
          <cell r="E1711">
            <v>13.365</v>
          </cell>
          <cell r="F1711" t="str">
            <v>m3</v>
          </cell>
          <cell r="G1711">
            <v>160.03</v>
          </cell>
          <cell r="H1711">
            <v>2138.77</v>
          </cell>
        </row>
        <row r="1712">
          <cell r="C1712" t="str">
            <v>02.006.04.01.01.02</v>
          </cell>
          <cell r="D1712" t="str">
            <v>Tela eletrosoldada</v>
          </cell>
          <cell r="E1712">
            <v>554.20000000000005</v>
          </cell>
          <cell r="F1712" t="str">
            <v>kg</v>
          </cell>
          <cell r="G1712">
            <v>4.12</v>
          </cell>
          <cell r="H1712">
            <v>2285.7399999999998</v>
          </cell>
        </row>
        <row r="1713">
          <cell r="C1713" t="str">
            <v>02.006.04.01.01.03</v>
          </cell>
          <cell r="D1713" t="str">
            <v>Forma comum</v>
          </cell>
          <cell r="E1713">
            <v>22.68</v>
          </cell>
          <cell r="F1713" t="str">
            <v>m2</v>
          </cell>
          <cell r="G1713">
            <v>127.47</v>
          </cell>
          <cell r="H1713">
            <v>2891.01</v>
          </cell>
        </row>
        <row r="1714">
          <cell r="C1714" t="str">
            <v>02.006.04.01.01.04</v>
          </cell>
          <cell r="D1714" t="str">
            <v>Pintura látex em piso (tipo nova cor)</v>
          </cell>
          <cell r="E1714">
            <v>94.77</v>
          </cell>
          <cell r="F1714" t="str">
            <v>m2</v>
          </cell>
          <cell r="G1714">
            <v>3.16</v>
          </cell>
          <cell r="H1714">
            <v>299.35000000000002</v>
          </cell>
        </row>
        <row r="1715">
          <cell r="C1715" t="str">
            <v>02.006.05</v>
          </cell>
          <cell r="D1715" t="str">
            <v>Drenagem e caixas - Térreo</v>
          </cell>
          <cell r="H1715">
            <v>249639.82</v>
          </cell>
        </row>
        <row r="1716">
          <cell r="C1716" t="str">
            <v>02.006.05.01</v>
          </cell>
          <cell r="D1716" t="str">
            <v>Drenagem e caixas - Térreo</v>
          </cell>
          <cell r="H1716">
            <v>249639.82</v>
          </cell>
        </row>
        <row r="1717">
          <cell r="C1717" t="str">
            <v>02.006.05.01.01</v>
          </cell>
          <cell r="D1717" t="str">
            <v>Laje do Térreo</v>
          </cell>
          <cell r="H1717">
            <v>81902.42</v>
          </cell>
        </row>
        <row r="1718">
          <cell r="C1718" t="str">
            <v>02.006.05.01.01.01</v>
          </cell>
          <cell r="D1718" t="str">
            <v>Camada de brita nº3, h=10cm sobre lajes das areas ajardinadas</v>
          </cell>
          <cell r="E1718">
            <v>1098.057</v>
          </cell>
          <cell r="F1718" t="str">
            <v>m3</v>
          </cell>
          <cell r="G1718">
            <v>58.1</v>
          </cell>
          <cell r="H1718">
            <v>63800.95</v>
          </cell>
        </row>
        <row r="1719">
          <cell r="C1719" t="str">
            <v>02.006.05.01.01.02</v>
          </cell>
          <cell r="D1719" t="str">
            <v>Manta bidim OP=20</v>
          </cell>
          <cell r="E1719">
            <v>10980.57</v>
          </cell>
          <cell r="F1719" t="str">
            <v>m2</v>
          </cell>
          <cell r="G1719">
            <v>1.65</v>
          </cell>
          <cell r="H1719">
            <v>18101.47</v>
          </cell>
        </row>
        <row r="1720">
          <cell r="C1720" t="str">
            <v>02.006.05.01.02</v>
          </cell>
          <cell r="D1720" t="str">
            <v>Caixa para dreno da via de pedestre, medindo 30x30x30cm</v>
          </cell>
          <cell r="H1720">
            <v>43266.59</v>
          </cell>
        </row>
        <row r="1721">
          <cell r="C1721" t="str">
            <v>02.006.05.01.02.01</v>
          </cell>
          <cell r="D1721" t="str">
            <v>Apiloamento de fundo de cavas</v>
          </cell>
          <cell r="E1721">
            <v>40</v>
          </cell>
          <cell r="F1721" t="str">
            <v>m2</v>
          </cell>
          <cell r="G1721">
            <v>8.7100000000000009</v>
          </cell>
          <cell r="H1721">
            <v>348.46</v>
          </cell>
        </row>
        <row r="1722">
          <cell r="C1722" t="str">
            <v>02.006.05.01.02.02</v>
          </cell>
          <cell r="D1722" t="str">
            <v>Lastro de concreto magro esp. 10cm</v>
          </cell>
          <cell r="E1722">
            <v>4</v>
          </cell>
          <cell r="F1722" t="str">
            <v>m3</v>
          </cell>
          <cell r="G1722">
            <v>148.27000000000001</v>
          </cell>
          <cell r="H1722">
            <v>593.07000000000005</v>
          </cell>
        </row>
        <row r="1723">
          <cell r="C1723" t="str">
            <v>02.006.05.01.02.03</v>
          </cell>
          <cell r="D1723" t="str">
            <v>Alvenaria em tijolo comum 1/2 vez</v>
          </cell>
          <cell r="E1723">
            <v>90</v>
          </cell>
          <cell r="F1723" t="str">
            <v>m2</v>
          </cell>
          <cell r="G1723">
            <v>31.15</v>
          </cell>
          <cell r="H1723">
            <v>2803.14</v>
          </cell>
        </row>
        <row r="1724">
          <cell r="C1724" t="str">
            <v>02.006.05.01.02.04</v>
          </cell>
          <cell r="D1724" t="str">
            <v>Chapisco</v>
          </cell>
          <cell r="E1724">
            <v>180</v>
          </cell>
          <cell r="F1724" t="str">
            <v>m2</v>
          </cell>
          <cell r="G1724">
            <v>4.8099999999999996</v>
          </cell>
          <cell r="H1724">
            <v>865.76</v>
          </cell>
        </row>
        <row r="1725">
          <cell r="C1725" t="str">
            <v>02.006.05.01.02.05</v>
          </cell>
          <cell r="D1725" t="str">
            <v>Massa única</v>
          </cell>
          <cell r="E1725">
            <v>180</v>
          </cell>
          <cell r="F1725" t="str">
            <v>m2</v>
          </cell>
          <cell r="G1725">
            <v>15.91</v>
          </cell>
          <cell r="H1725">
            <v>2864.52</v>
          </cell>
        </row>
        <row r="1726">
          <cell r="C1726" t="str">
            <v>02.006.05.01.02.06</v>
          </cell>
          <cell r="D1726" t="str">
            <v>Grelha de ferro fundido 30x30cm</v>
          </cell>
          <cell r="E1726">
            <v>250</v>
          </cell>
          <cell r="F1726" t="str">
            <v>un</v>
          </cell>
          <cell r="G1726">
            <v>85.05</v>
          </cell>
          <cell r="H1726">
            <v>21263.58</v>
          </cell>
        </row>
        <row r="1727">
          <cell r="C1727" t="str">
            <v>02.006.05.01.02.07</v>
          </cell>
          <cell r="D1727" t="str">
            <v xml:space="preserve">Furo 8" na laje do térreo para passegem de tubulação de drenagem </v>
          </cell>
          <cell r="E1727">
            <v>250</v>
          </cell>
          <cell r="F1727" t="str">
            <v>un</v>
          </cell>
          <cell r="G1727">
            <v>56.25</v>
          </cell>
          <cell r="H1727">
            <v>14062.5</v>
          </cell>
        </row>
        <row r="1728">
          <cell r="C1728" t="str">
            <v>02.006.05.01.02.08</v>
          </cell>
          <cell r="D1728" t="str">
            <v>Manta bidim OP20</v>
          </cell>
          <cell r="E1728">
            <v>40</v>
          </cell>
          <cell r="F1728" t="str">
            <v>m2</v>
          </cell>
          <cell r="G1728">
            <v>1.65</v>
          </cell>
          <cell r="H1728">
            <v>65.94</v>
          </cell>
        </row>
        <row r="1729">
          <cell r="C1729" t="str">
            <v>02.006.05.01.02.09</v>
          </cell>
          <cell r="D1729" t="str">
            <v>Lastro de brita 2</v>
          </cell>
          <cell r="E1729">
            <v>6.75</v>
          </cell>
          <cell r="F1729" t="str">
            <v>m3</v>
          </cell>
          <cell r="G1729">
            <v>59.2</v>
          </cell>
          <cell r="H1729">
            <v>399.62</v>
          </cell>
        </row>
        <row r="1730">
          <cell r="C1730" t="str">
            <v>02.006.05.01.03</v>
          </cell>
          <cell r="D1730" t="str">
            <v>Caixa de inspeção de drenagem, medindo 1,10x1,10x0,70m (4 Unid.)</v>
          </cell>
          <cell r="H1730">
            <v>4072.22</v>
          </cell>
        </row>
        <row r="1731">
          <cell r="C1731" t="str">
            <v>02.006.05.01.03.01</v>
          </cell>
          <cell r="D1731" t="str">
            <v>Escavação Manual</v>
          </cell>
          <cell r="E1731">
            <v>18.225000000000001</v>
          </cell>
          <cell r="F1731" t="str">
            <v>m3</v>
          </cell>
          <cell r="G1731">
            <v>28.7</v>
          </cell>
          <cell r="H1731">
            <v>523.04999999999995</v>
          </cell>
        </row>
        <row r="1732">
          <cell r="C1732" t="str">
            <v>02.006.05.01.03.02</v>
          </cell>
          <cell r="D1732" t="str">
            <v>Reaterro compactado</v>
          </cell>
          <cell r="E1732">
            <v>8.4239999999999995</v>
          </cell>
          <cell r="F1732" t="str">
            <v>m3</v>
          </cell>
          <cell r="G1732">
            <v>20.14</v>
          </cell>
          <cell r="H1732">
            <v>169.66</v>
          </cell>
        </row>
        <row r="1733">
          <cell r="C1733" t="str">
            <v>02.006.05.01.03.03</v>
          </cell>
          <cell r="D1733" t="str">
            <v>Bota Fora  interno</v>
          </cell>
          <cell r="E1733">
            <v>9.6880000000000006</v>
          </cell>
          <cell r="F1733" t="str">
            <v>m3</v>
          </cell>
          <cell r="G1733">
            <v>55.17</v>
          </cell>
          <cell r="H1733">
            <v>534.42999999999995</v>
          </cell>
        </row>
        <row r="1734">
          <cell r="C1734" t="str">
            <v>02.006.05.01.03.04</v>
          </cell>
          <cell r="D1734" t="str">
            <v>Apiloamento de fundo de cavas</v>
          </cell>
          <cell r="E1734">
            <v>12.96</v>
          </cell>
          <cell r="F1734" t="str">
            <v>m2</v>
          </cell>
          <cell r="G1734">
            <v>8.7100000000000009</v>
          </cell>
          <cell r="H1734">
            <v>112.9</v>
          </cell>
        </row>
        <row r="1735">
          <cell r="C1735" t="str">
            <v>02.006.05.01.03.05</v>
          </cell>
          <cell r="D1735" t="str">
            <v>Lastro de brita h=5cm</v>
          </cell>
          <cell r="E1735">
            <v>0.64800000000000002</v>
          </cell>
          <cell r="F1735" t="str">
            <v>m3</v>
          </cell>
          <cell r="G1735">
            <v>59.2</v>
          </cell>
          <cell r="H1735">
            <v>38.36</v>
          </cell>
        </row>
        <row r="1736">
          <cell r="C1736" t="str">
            <v>02.006.05.01.03.06</v>
          </cell>
          <cell r="D1736" t="str">
            <v>Lastro de concreto magro esp. 10cm</v>
          </cell>
          <cell r="E1736">
            <v>1.296</v>
          </cell>
          <cell r="F1736" t="str">
            <v>m3</v>
          </cell>
          <cell r="G1736">
            <v>148.27000000000001</v>
          </cell>
          <cell r="H1736">
            <v>192.15</v>
          </cell>
        </row>
        <row r="1737">
          <cell r="C1737" t="str">
            <v>02.006.05.01.03.07</v>
          </cell>
          <cell r="D1737" t="str">
            <v>Alvenaria em tijolo comum 1/2 vez</v>
          </cell>
          <cell r="E1737">
            <v>30.24</v>
          </cell>
          <cell r="F1737" t="str">
            <v>m2</v>
          </cell>
          <cell r="G1737">
            <v>31.15</v>
          </cell>
          <cell r="H1737">
            <v>941.86</v>
          </cell>
        </row>
        <row r="1738">
          <cell r="C1738" t="str">
            <v>02.006.05.01.03.08</v>
          </cell>
          <cell r="D1738" t="str">
            <v>Chapisco</v>
          </cell>
          <cell r="E1738">
            <v>60.48</v>
          </cell>
          <cell r="F1738" t="str">
            <v>m2</v>
          </cell>
          <cell r="G1738">
            <v>4.8099999999999996</v>
          </cell>
          <cell r="H1738">
            <v>290.89999999999998</v>
          </cell>
        </row>
        <row r="1739">
          <cell r="C1739" t="str">
            <v>02.006.05.01.03.09</v>
          </cell>
          <cell r="D1739" t="str">
            <v>Massa única</v>
          </cell>
          <cell r="E1739">
            <v>60.48</v>
          </cell>
          <cell r="F1739" t="str">
            <v>m2</v>
          </cell>
          <cell r="G1739">
            <v>14.93</v>
          </cell>
          <cell r="H1739">
            <v>902.8</v>
          </cell>
        </row>
        <row r="1740">
          <cell r="C1740" t="str">
            <v>02.006.05.01.03.10</v>
          </cell>
          <cell r="D1740" t="str">
            <v>Concreto Fck 20Mpa para Tampa da caixa, medindo 90x90x10cm</v>
          </cell>
          <cell r="E1740">
            <v>0.9</v>
          </cell>
          <cell r="F1740" t="str">
            <v>m3</v>
          </cell>
          <cell r="G1740">
            <v>160.03</v>
          </cell>
          <cell r="H1740">
            <v>144.02000000000001</v>
          </cell>
        </row>
        <row r="1741">
          <cell r="C1741" t="str">
            <v>02.006.05.01.03.11</v>
          </cell>
          <cell r="D1741" t="str">
            <v>Forma comum</v>
          </cell>
          <cell r="E1741">
            <v>5.4</v>
          </cell>
          <cell r="F1741" t="str">
            <v>m2</v>
          </cell>
          <cell r="G1741">
            <v>27.22</v>
          </cell>
          <cell r="H1741">
            <v>146.97999999999999</v>
          </cell>
        </row>
        <row r="1742">
          <cell r="C1742" t="str">
            <v>02.006.05.01.03.12</v>
          </cell>
          <cell r="D1742" t="str">
            <v>Aço CA-50</v>
          </cell>
          <cell r="E1742">
            <v>27</v>
          </cell>
          <cell r="F1742" t="str">
            <v>kg</v>
          </cell>
          <cell r="G1742">
            <v>2.78</v>
          </cell>
          <cell r="H1742">
            <v>75.11</v>
          </cell>
        </row>
        <row r="1743">
          <cell r="C1743" t="str">
            <v>02.006.05.01.04</v>
          </cell>
          <cell r="D1743" t="str">
            <v>Caixa de filtro do espelho d´água, medindo 2,50x2,50x1,50m</v>
          </cell>
          <cell r="H1743">
            <v>3019.8</v>
          </cell>
        </row>
        <row r="1744">
          <cell r="C1744" t="str">
            <v>02.006.05.01.04.01</v>
          </cell>
          <cell r="D1744" t="str">
            <v>Escavação Manual</v>
          </cell>
          <cell r="E1744">
            <v>14.85</v>
          </cell>
          <cell r="F1744" t="str">
            <v>m3</v>
          </cell>
          <cell r="G1744">
            <v>28.7</v>
          </cell>
          <cell r="H1744">
            <v>426.19</v>
          </cell>
        </row>
        <row r="1745">
          <cell r="C1745" t="str">
            <v>02.006.05.01.04.02</v>
          </cell>
          <cell r="D1745" t="str">
            <v>Reaterro compactado</v>
          </cell>
          <cell r="E1745">
            <v>4.5380000000000003</v>
          </cell>
          <cell r="F1745" t="str">
            <v>m3</v>
          </cell>
          <cell r="G1745">
            <v>20.14</v>
          </cell>
          <cell r="H1745">
            <v>91.39</v>
          </cell>
        </row>
        <row r="1746">
          <cell r="C1746" t="str">
            <v>02.006.05.01.04.03</v>
          </cell>
          <cell r="D1746" t="str">
            <v>Bota Fora  interno</v>
          </cell>
          <cell r="E1746">
            <v>13.406000000000001</v>
          </cell>
          <cell r="F1746" t="str">
            <v>m3</v>
          </cell>
          <cell r="G1746">
            <v>55.17</v>
          </cell>
          <cell r="H1746">
            <v>739.58</v>
          </cell>
        </row>
        <row r="1747">
          <cell r="C1747" t="str">
            <v>02.006.05.01.04.04</v>
          </cell>
          <cell r="D1747" t="str">
            <v>Apiloamento de fundo de cavas</v>
          </cell>
          <cell r="E1747">
            <v>6.76</v>
          </cell>
          <cell r="F1747" t="str">
            <v>m2</v>
          </cell>
          <cell r="G1747">
            <v>8.7100000000000009</v>
          </cell>
          <cell r="H1747">
            <v>58.89</v>
          </cell>
        </row>
        <row r="1748">
          <cell r="C1748" t="str">
            <v>02.006.05.01.04.05</v>
          </cell>
          <cell r="D1748" t="str">
            <v>Rachão h=30cm</v>
          </cell>
          <cell r="E1748">
            <v>2.7</v>
          </cell>
          <cell r="F1748" t="str">
            <v>m3</v>
          </cell>
          <cell r="G1748">
            <v>46.61</v>
          </cell>
          <cell r="H1748">
            <v>125.83</v>
          </cell>
        </row>
        <row r="1749">
          <cell r="C1749" t="str">
            <v>02.006.05.01.04.06</v>
          </cell>
          <cell r="D1749" t="str">
            <v>Lastro de brita h=5cm</v>
          </cell>
          <cell r="E1749">
            <v>0.45</v>
          </cell>
          <cell r="F1749" t="str">
            <v>m3</v>
          </cell>
          <cell r="G1749">
            <v>59.2</v>
          </cell>
          <cell r="H1749">
            <v>26.64</v>
          </cell>
        </row>
        <row r="1750">
          <cell r="C1750" t="str">
            <v>02.006.05.01.04.07</v>
          </cell>
          <cell r="D1750" t="str">
            <v>Lastro de concreto magro esp. 10cm</v>
          </cell>
          <cell r="E1750">
            <v>0.9</v>
          </cell>
          <cell r="F1750" t="str">
            <v>m3</v>
          </cell>
          <cell r="G1750">
            <v>148.27000000000001</v>
          </cell>
          <cell r="H1750">
            <v>133.44</v>
          </cell>
        </row>
        <row r="1751">
          <cell r="C1751" t="str">
            <v>02.006.05.01.04.08</v>
          </cell>
          <cell r="D1751" t="str">
            <v>Tela telcon Q196 dupla</v>
          </cell>
          <cell r="E1751">
            <v>55.98</v>
          </cell>
          <cell r="F1751" t="str">
            <v>kg</v>
          </cell>
          <cell r="G1751">
            <v>4.12</v>
          </cell>
          <cell r="H1751">
            <v>230.88</v>
          </cell>
        </row>
        <row r="1752">
          <cell r="C1752" t="str">
            <v>02.006.05.01.04.09</v>
          </cell>
          <cell r="D1752" t="str">
            <v>Alvenaria em tijolo comum 1/2 vez</v>
          </cell>
          <cell r="E1752">
            <v>15</v>
          </cell>
          <cell r="F1752" t="str">
            <v>m2</v>
          </cell>
          <cell r="G1752">
            <v>31.15</v>
          </cell>
          <cell r="H1752">
            <v>467.19</v>
          </cell>
        </row>
        <row r="1753">
          <cell r="C1753" t="str">
            <v>02.006.05.01.04.10</v>
          </cell>
          <cell r="D1753" t="str">
            <v>Chapisco</v>
          </cell>
          <cell r="E1753">
            <v>30</v>
          </cell>
          <cell r="F1753" t="str">
            <v>m2</v>
          </cell>
          <cell r="G1753">
            <v>4.8099999999999996</v>
          </cell>
          <cell r="H1753">
            <v>144.29</v>
          </cell>
        </row>
        <row r="1754">
          <cell r="C1754" t="str">
            <v>02.006.05.01.04.11</v>
          </cell>
          <cell r="D1754" t="str">
            <v>Massa única</v>
          </cell>
          <cell r="E1754">
            <v>30</v>
          </cell>
          <cell r="F1754" t="str">
            <v>m2</v>
          </cell>
          <cell r="G1754">
            <v>15.91</v>
          </cell>
          <cell r="H1754">
            <v>477.42</v>
          </cell>
        </row>
        <row r="1755">
          <cell r="C1755" t="str">
            <v>02.006.05.01.04.12</v>
          </cell>
          <cell r="D1755" t="str">
            <v>Concreto Fck 20Mpa para Tampa da caixa, medindo 1,50x1,50x10cm</v>
          </cell>
          <cell r="E1755">
            <v>0.22500000000000001</v>
          </cell>
          <cell r="F1755" t="str">
            <v>m3</v>
          </cell>
          <cell r="G1755">
            <v>160.03</v>
          </cell>
          <cell r="H1755">
            <v>36.01</v>
          </cell>
        </row>
        <row r="1756">
          <cell r="C1756" t="str">
            <v>02.006.05.01.04.13</v>
          </cell>
          <cell r="D1756" t="str">
            <v>Forma comum</v>
          </cell>
          <cell r="E1756">
            <v>0.9</v>
          </cell>
          <cell r="F1756" t="str">
            <v>m2</v>
          </cell>
          <cell r="G1756">
            <v>27.22</v>
          </cell>
          <cell r="H1756">
            <v>24.5</v>
          </cell>
        </row>
        <row r="1757">
          <cell r="C1757" t="str">
            <v>02.006.05.01.04.14</v>
          </cell>
          <cell r="D1757" t="str">
            <v>Aço CA-50</v>
          </cell>
          <cell r="E1757">
            <v>13.5</v>
          </cell>
          <cell r="F1757" t="str">
            <v>kg</v>
          </cell>
          <cell r="G1757">
            <v>2.78</v>
          </cell>
          <cell r="H1757">
            <v>37.549999999999997</v>
          </cell>
        </row>
        <row r="1758">
          <cell r="C1758" t="str">
            <v>02.006.05.01.05</v>
          </cell>
          <cell r="D1758" t="str">
            <v>Drenagem vertical das cortinas</v>
          </cell>
          <cell r="H1758">
            <v>80149.98</v>
          </cell>
        </row>
        <row r="1759">
          <cell r="C1759" t="str">
            <v>02.006.05.01.05.01</v>
          </cell>
          <cell r="D1759" t="str">
            <v>Manta Bidim OP=20</v>
          </cell>
          <cell r="E1759">
            <v>2811.93</v>
          </cell>
          <cell r="F1759" t="str">
            <v>m2</v>
          </cell>
          <cell r="G1759">
            <v>1.65</v>
          </cell>
          <cell r="H1759">
            <v>4635.47</v>
          </cell>
        </row>
        <row r="1760">
          <cell r="C1760" t="str">
            <v>02.006.05.01.05.02</v>
          </cell>
          <cell r="D1760" t="str">
            <v>Brita nº1</v>
          </cell>
          <cell r="E1760">
            <v>345.08</v>
          </cell>
          <cell r="F1760" t="str">
            <v>m3</v>
          </cell>
          <cell r="G1760">
            <v>59.2</v>
          </cell>
          <cell r="H1760">
            <v>20429.939999999999</v>
          </cell>
        </row>
        <row r="1761">
          <cell r="C1761" t="str">
            <v>02.006.05.01.05.03</v>
          </cell>
          <cell r="D1761" t="str">
            <v>Multidren nas cortinas prancheadas ( sistema bidim)</v>
          </cell>
          <cell r="E1761">
            <v>2584.31</v>
          </cell>
          <cell r="F1761" t="str">
            <v>m2</v>
          </cell>
          <cell r="G1761">
            <v>21.32</v>
          </cell>
          <cell r="H1761">
            <v>55084.57</v>
          </cell>
        </row>
        <row r="1762">
          <cell r="C1762" t="str">
            <v>02.006.05.01.06</v>
          </cell>
          <cell r="D1762" t="str">
            <v>Drenagem horizontal da area não escavada ( Jardim central )</v>
          </cell>
          <cell r="H1762">
            <v>37228.81</v>
          </cell>
        </row>
        <row r="1763">
          <cell r="C1763" t="str">
            <v>02.006.05.01.06.01</v>
          </cell>
          <cell r="D1763" t="str">
            <v>Lona plastica</v>
          </cell>
          <cell r="E1763">
            <v>3709.96</v>
          </cell>
          <cell r="F1763" t="str">
            <v>m2</v>
          </cell>
          <cell r="G1763">
            <v>0.69</v>
          </cell>
          <cell r="H1763">
            <v>2561.73</v>
          </cell>
        </row>
        <row r="1764">
          <cell r="C1764" t="str">
            <v>02.006.05.01.06.02</v>
          </cell>
          <cell r="D1764" t="str">
            <v>Lastro de  brita h= 10cm</v>
          </cell>
          <cell r="E1764">
            <v>371</v>
          </cell>
          <cell r="F1764" t="str">
            <v>m3</v>
          </cell>
          <cell r="G1764">
            <v>59.2</v>
          </cell>
          <cell r="H1764">
            <v>21964.5</v>
          </cell>
        </row>
        <row r="1765">
          <cell r="C1765" t="str">
            <v>02.006.05.01.06.03</v>
          </cell>
          <cell r="D1765" t="str">
            <v>Manta bidim</v>
          </cell>
          <cell r="E1765">
            <v>3709.96</v>
          </cell>
          <cell r="F1765" t="str">
            <v>m2</v>
          </cell>
          <cell r="G1765">
            <v>1.65</v>
          </cell>
          <cell r="H1765">
            <v>6115.87</v>
          </cell>
        </row>
        <row r="1766">
          <cell r="C1766" t="str">
            <v>02.006.05.01.06.04</v>
          </cell>
          <cell r="D1766" t="str">
            <v>Tubo dreno em valeta de brita envolvida com manta bidim</v>
          </cell>
          <cell r="E1766">
            <v>509</v>
          </cell>
          <cell r="F1766" t="str">
            <v>m</v>
          </cell>
          <cell r="G1766">
            <v>12.94</v>
          </cell>
          <cell r="H1766">
            <v>6586.71</v>
          </cell>
        </row>
        <row r="1767">
          <cell r="C1767" t="str">
            <v>02.006.06</v>
          </cell>
          <cell r="D1767" t="str">
            <v>Piso em granito Amendoa flameado</v>
          </cell>
          <cell r="H1767">
            <v>10835.1</v>
          </cell>
        </row>
        <row r="1768">
          <cell r="C1768" t="str">
            <v>02.006.06.01</v>
          </cell>
          <cell r="D1768" t="str">
            <v>Regularização de piso esp=5cm</v>
          </cell>
          <cell r="E1768">
            <v>589</v>
          </cell>
          <cell r="F1768" t="str">
            <v>m2</v>
          </cell>
          <cell r="G1768">
            <v>18.399999999999999</v>
          </cell>
          <cell r="H1768">
            <v>10835.1</v>
          </cell>
        </row>
        <row r="1769">
          <cell r="C1769" t="str">
            <v>02.006.07</v>
          </cell>
          <cell r="D1769" t="str">
            <v>Escada de entrada dos edifícios em granito amendoa apicoado</v>
          </cell>
          <cell r="H1769">
            <v>418.63</v>
          </cell>
        </row>
        <row r="1770">
          <cell r="C1770" t="str">
            <v>02.006.07.01</v>
          </cell>
          <cell r="D1770" t="str">
            <v xml:space="preserve">Regularização de piso e espelho </v>
          </cell>
          <cell r="E1770">
            <v>27.72</v>
          </cell>
          <cell r="F1770" t="str">
            <v>m2</v>
          </cell>
          <cell r="G1770">
            <v>15.1</v>
          </cell>
          <cell r="H1770">
            <v>418.63</v>
          </cell>
        </row>
        <row r="1771">
          <cell r="C1771" t="str">
            <v>02.006.08</v>
          </cell>
          <cell r="D1771" t="str">
            <v>Revestimento nas laterais da escada</v>
          </cell>
          <cell r="H1771">
            <v>268.58</v>
          </cell>
        </row>
        <row r="1772">
          <cell r="C1772" t="str">
            <v>02.006.08.01</v>
          </cell>
          <cell r="D1772" t="str">
            <v>Chapisco</v>
          </cell>
          <cell r="E1772">
            <v>12.96</v>
          </cell>
          <cell r="F1772" t="str">
            <v>m2</v>
          </cell>
          <cell r="G1772">
            <v>4.8099999999999996</v>
          </cell>
          <cell r="H1772">
            <v>62.34</v>
          </cell>
        </row>
        <row r="1773">
          <cell r="C1773" t="str">
            <v>02.006.08.02</v>
          </cell>
          <cell r="D1773" t="str">
            <v>Massa única</v>
          </cell>
          <cell r="E1773">
            <v>12.96</v>
          </cell>
          <cell r="F1773" t="str">
            <v>m2</v>
          </cell>
          <cell r="G1773">
            <v>15.91</v>
          </cell>
          <cell r="H1773">
            <v>206.25</v>
          </cell>
        </row>
        <row r="1774">
          <cell r="C1774" t="str">
            <v>02.006.09</v>
          </cell>
          <cell r="D1774" t="str">
            <v xml:space="preserve">Junta para piso em pedras na escada, tipo cataldo </v>
          </cell>
          <cell r="H1774">
            <v>3778.11</v>
          </cell>
        </row>
        <row r="1775">
          <cell r="C1775" t="str">
            <v>02.006.09.01</v>
          </cell>
          <cell r="D1775" t="str">
            <v xml:space="preserve">Junta para piso em pedras na escada, tipo cataldo </v>
          </cell>
          <cell r="E1775">
            <v>12.6</v>
          </cell>
          <cell r="F1775" t="str">
            <v>m</v>
          </cell>
          <cell r="G1775">
            <v>299.85000000000002</v>
          </cell>
          <cell r="H1775">
            <v>3778.11</v>
          </cell>
        </row>
        <row r="1776">
          <cell r="C1776" t="str">
            <v>02.006.10</v>
          </cell>
          <cell r="D1776" t="str">
            <v xml:space="preserve">Enchimento da laje do Clube em concreto celular </v>
          </cell>
          <cell r="H1776">
            <v>118670.64</v>
          </cell>
        </row>
        <row r="1777">
          <cell r="C1777" t="str">
            <v>02.006.10.01</v>
          </cell>
          <cell r="D1777" t="str">
            <v xml:space="preserve">Concreto celular </v>
          </cell>
          <cell r="E1777">
            <v>525.29</v>
          </cell>
          <cell r="F1777" t="str">
            <v>m3</v>
          </cell>
          <cell r="G1777">
            <v>215.5</v>
          </cell>
          <cell r="H1777">
            <v>113198.94</v>
          </cell>
        </row>
        <row r="1778">
          <cell r="C1778" t="str">
            <v>02.006.10.02</v>
          </cell>
          <cell r="D1778" t="str">
            <v>Mureta de alvenaria esp= 14cm, para contenção dos enchimentos</v>
          </cell>
          <cell r="E1778">
            <v>200</v>
          </cell>
          <cell r="F1778" t="str">
            <v>m2</v>
          </cell>
          <cell r="G1778">
            <v>27.36</v>
          </cell>
          <cell r="H1778">
            <v>5471.7</v>
          </cell>
        </row>
        <row r="1779">
          <cell r="C1779">
            <v>2007</v>
          </cell>
          <cell r="D1779" t="str">
            <v>MUROS, MURETAS E GRADIS INTERNO AO CONDOMÍNIO</v>
          </cell>
          <cell r="H1779">
            <v>733155.68</v>
          </cell>
        </row>
        <row r="1780">
          <cell r="C1780" t="str">
            <v>02.007.01</v>
          </cell>
          <cell r="D1780" t="str">
            <v>MUROS, MURETAS E GRADIS INTERNO AO CONDOMÍNIO</v>
          </cell>
          <cell r="H1780">
            <v>505929.28</v>
          </cell>
        </row>
        <row r="1781">
          <cell r="C1781" t="str">
            <v>02.007.01.01</v>
          </cell>
          <cell r="D1781" t="str">
            <v>MUROS, MURETAS E GRADIS INTERNO AO CONDOMÍNIO</v>
          </cell>
          <cell r="H1781">
            <v>505929.28</v>
          </cell>
        </row>
        <row r="1782">
          <cell r="C1782" t="str">
            <v>02.007.01.01.01</v>
          </cell>
          <cell r="D1782" t="str">
            <v>Muro de divisa com o Condomínio de Apartamentos h=4,00m - Sobre cortina</v>
          </cell>
          <cell r="H1782">
            <v>93101.33</v>
          </cell>
        </row>
        <row r="1783">
          <cell r="C1783" t="str">
            <v>02.007.01.01.01.01</v>
          </cell>
          <cell r="D1783" t="str">
            <v>Alvenaria armada (com pilaretes a cada 2,50m e cintas a cada 2,00m) em bloco de concreto 19x19x39cm</v>
          </cell>
          <cell r="E1783">
            <v>850.73599999999999</v>
          </cell>
          <cell r="F1783" t="str">
            <v>m2</v>
          </cell>
          <cell r="G1783">
            <v>61.19</v>
          </cell>
          <cell r="H1783">
            <v>52057.49</v>
          </cell>
        </row>
        <row r="1784">
          <cell r="C1784" t="str">
            <v>02.007.01.01.01.02</v>
          </cell>
          <cell r="D1784" t="str">
            <v>Chapisco</v>
          </cell>
          <cell r="E1784">
            <v>850.73599999999999</v>
          </cell>
          <cell r="F1784" t="str">
            <v>m2</v>
          </cell>
          <cell r="G1784">
            <v>4.8099999999999996</v>
          </cell>
          <cell r="H1784">
            <v>4091.87</v>
          </cell>
        </row>
        <row r="1785">
          <cell r="C1785" t="str">
            <v>02.007.01.01.01.03</v>
          </cell>
          <cell r="D1785" t="str">
            <v>Massa Única feltrada</v>
          </cell>
          <cell r="E1785">
            <v>850.73599999999999</v>
          </cell>
          <cell r="F1785" t="str">
            <v>m2</v>
          </cell>
          <cell r="G1785">
            <v>15.91</v>
          </cell>
          <cell r="H1785">
            <v>13538.61</v>
          </cell>
        </row>
        <row r="1786">
          <cell r="C1786" t="str">
            <v>02.007.01.01.01.04</v>
          </cell>
          <cell r="D1786" t="str">
            <v>Revestimento em argamassa projetada</v>
          </cell>
          <cell r="E1786">
            <v>850.73599999999999</v>
          </cell>
          <cell r="F1786" t="str">
            <v>m2</v>
          </cell>
          <cell r="G1786">
            <v>15.38</v>
          </cell>
          <cell r="H1786">
            <v>16044.88</v>
          </cell>
        </row>
        <row r="1787">
          <cell r="C1787" t="str">
            <v>02.007.01.01.01.05</v>
          </cell>
          <cell r="D1787" t="str">
            <v>Capeamento de muro em chapuz de concreto  larg. 30cm esp. 6cm</v>
          </cell>
          <cell r="E1787">
            <v>212.684</v>
          </cell>
          <cell r="F1787" t="str">
            <v>m</v>
          </cell>
          <cell r="G1787">
            <v>34.65</v>
          </cell>
          <cell r="H1787">
            <v>7368.48</v>
          </cell>
        </row>
        <row r="1788">
          <cell r="C1788" t="str">
            <v>02.007.01.01.02</v>
          </cell>
          <cell r="D1788" t="str">
            <v>Muro de divisa com o Parque Villa Lobos h=4,00m - sobre cortina</v>
          </cell>
          <cell r="H1788">
            <v>137128.82</v>
          </cell>
        </row>
        <row r="1789">
          <cell r="C1789" t="str">
            <v>02.007.01.01.02.01</v>
          </cell>
          <cell r="D1789" t="str">
            <v>Alvenaria armada (com pilaretes a cada 2,50m e cintas a cada 2,00m) em bloco de concreto 19x19x39cm</v>
          </cell>
          <cell r="E1789">
            <v>920.20399999999995</v>
          </cell>
          <cell r="F1789" t="str">
            <v>m2</v>
          </cell>
          <cell r="G1789">
            <v>61.19</v>
          </cell>
          <cell r="H1789">
            <v>56308.32</v>
          </cell>
        </row>
        <row r="1790">
          <cell r="C1790" t="str">
            <v>02.007.01.01.02.02</v>
          </cell>
          <cell r="D1790" t="str">
            <v>Chapisco</v>
          </cell>
          <cell r="E1790">
            <v>1840.4079999999999</v>
          </cell>
          <cell r="F1790" t="str">
            <v>m2</v>
          </cell>
          <cell r="G1790">
            <v>4.8099999999999996</v>
          </cell>
          <cell r="H1790">
            <v>8851.99</v>
          </cell>
        </row>
        <row r="1791">
          <cell r="C1791" t="str">
            <v>02.007.01.01.02.03</v>
          </cell>
          <cell r="D1791" t="str">
            <v>Massa Única feltrada</v>
          </cell>
          <cell r="E1791">
            <v>1840.4079999999999</v>
          </cell>
          <cell r="F1791" t="str">
            <v>m2</v>
          </cell>
          <cell r="G1791">
            <v>15.91</v>
          </cell>
          <cell r="H1791">
            <v>29288.25</v>
          </cell>
        </row>
        <row r="1792">
          <cell r="C1792" t="str">
            <v>02.007.01.01.02.04</v>
          </cell>
          <cell r="D1792" t="str">
            <v>Revestimento em argamassa projetada</v>
          </cell>
          <cell r="E1792">
            <v>1840.4079999999999</v>
          </cell>
          <cell r="F1792" t="str">
            <v>m2</v>
          </cell>
          <cell r="G1792">
            <v>15.38</v>
          </cell>
          <cell r="H1792">
            <v>34710.089999999997</v>
          </cell>
        </row>
        <row r="1793">
          <cell r="C1793" t="str">
            <v>02.007.01.01.02.05</v>
          </cell>
          <cell r="D1793" t="str">
            <v>Capeamento de muro em chapuz de concreto larg. 30cm esp. 2cm</v>
          </cell>
          <cell r="E1793">
            <v>230.05099999999999</v>
          </cell>
          <cell r="F1793" t="str">
            <v>m</v>
          </cell>
          <cell r="G1793">
            <v>34.65</v>
          </cell>
          <cell r="H1793">
            <v>7970.16</v>
          </cell>
        </row>
        <row r="1794">
          <cell r="C1794" t="str">
            <v>02.007.01.01.03</v>
          </cell>
          <cell r="D1794" t="str">
            <v>Muro de divisa com o Shopping Villa Lobos  h=4,00m - sobre cortina</v>
          </cell>
          <cell r="H1794">
            <v>141986.28</v>
          </cell>
        </row>
        <row r="1795">
          <cell r="C1795" t="str">
            <v>02.007.01.01.03.01</v>
          </cell>
          <cell r="D1795" t="str">
            <v>Alvenaria armada (com pilaretes a cada 2,50m e cintas a cada 2,00m) em bloco de concreto 19x19x39cm</v>
          </cell>
          <cell r="E1795">
            <v>952.8</v>
          </cell>
          <cell r="F1795" t="str">
            <v>m2</v>
          </cell>
          <cell r="G1795">
            <v>61.19</v>
          </cell>
          <cell r="H1795">
            <v>58302.9</v>
          </cell>
        </row>
        <row r="1796">
          <cell r="C1796" t="str">
            <v>02.007.01.01.03.02</v>
          </cell>
          <cell r="D1796" t="str">
            <v>Chapisco</v>
          </cell>
          <cell r="E1796">
            <v>1905.6</v>
          </cell>
          <cell r="F1796" t="str">
            <v>m2</v>
          </cell>
          <cell r="G1796">
            <v>4.8099999999999996</v>
          </cell>
          <cell r="H1796">
            <v>9165.5499999999993</v>
          </cell>
        </row>
        <row r="1797">
          <cell r="C1797" t="str">
            <v>02.007.01.01.03.03</v>
          </cell>
          <cell r="D1797" t="str">
            <v>Massa Única feltrada</v>
          </cell>
          <cell r="E1797">
            <v>1905.6</v>
          </cell>
          <cell r="F1797" t="str">
            <v>m2</v>
          </cell>
          <cell r="G1797">
            <v>15.91</v>
          </cell>
          <cell r="H1797">
            <v>30325.72</v>
          </cell>
        </row>
        <row r="1798">
          <cell r="C1798" t="str">
            <v>02.007.01.01.03.04</v>
          </cell>
          <cell r="D1798" t="str">
            <v>Revestimento em argamassa projetada</v>
          </cell>
          <cell r="E1798">
            <v>1905.6</v>
          </cell>
          <cell r="F1798" t="str">
            <v>m2</v>
          </cell>
          <cell r="G1798">
            <v>15.38</v>
          </cell>
          <cell r="H1798">
            <v>35939.620000000003</v>
          </cell>
        </row>
        <row r="1799">
          <cell r="C1799" t="str">
            <v>02.007.01.01.03.05</v>
          </cell>
          <cell r="D1799" t="str">
            <v>Capeamento de muro em chapuz de concreto larg. 30cm esp. 2cm</v>
          </cell>
          <cell r="E1799">
            <v>238.2</v>
          </cell>
          <cell r="F1799" t="str">
            <v>m</v>
          </cell>
          <cell r="G1799">
            <v>34.65</v>
          </cell>
          <cell r="H1799">
            <v>8252.49</v>
          </cell>
        </row>
        <row r="1800">
          <cell r="C1800" t="str">
            <v>02.007.01.01.04</v>
          </cell>
          <cell r="D1800" t="str">
            <v>Muro Frontal  - sobre cortina</v>
          </cell>
          <cell r="H1800">
            <v>8440.8799999999992</v>
          </cell>
        </row>
        <row r="1801">
          <cell r="C1801" t="str">
            <v>02.007.01.01.04.01</v>
          </cell>
          <cell r="D1801" t="str">
            <v>Mureta de bloco de concreto 19x19x39cm h=40cm para receber gradil</v>
          </cell>
          <cell r="E1801">
            <v>24</v>
          </cell>
          <cell r="F1801" t="str">
            <v>m2</v>
          </cell>
          <cell r="G1801">
            <v>146.34</v>
          </cell>
          <cell r="H1801">
            <v>3512.14</v>
          </cell>
        </row>
        <row r="1802">
          <cell r="C1802" t="str">
            <v>02.007.01.01.04.02</v>
          </cell>
          <cell r="D1802" t="str">
            <v>Chapisco</v>
          </cell>
          <cell r="E1802">
            <v>72</v>
          </cell>
          <cell r="F1802" t="str">
            <v>m2</v>
          </cell>
          <cell r="G1802">
            <v>4.8099999999999996</v>
          </cell>
          <cell r="H1802">
            <v>346.31</v>
          </cell>
        </row>
        <row r="1803">
          <cell r="C1803" t="str">
            <v>02.007.01.01.04.03</v>
          </cell>
          <cell r="D1803" t="str">
            <v>Massa Única feltrada</v>
          </cell>
          <cell r="E1803">
            <v>72</v>
          </cell>
          <cell r="F1803" t="str">
            <v>m2</v>
          </cell>
          <cell r="G1803">
            <v>15.91</v>
          </cell>
          <cell r="H1803">
            <v>1145.81</v>
          </cell>
        </row>
        <row r="1804">
          <cell r="C1804" t="str">
            <v>02.007.01.01.04.04</v>
          </cell>
          <cell r="D1804" t="str">
            <v>Revestimento em argamassa projetada</v>
          </cell>
          <cell r="E1804">
            <v>72</v>
          </cell>
          <cell r="F1804" t="str">
            <v>m2</v>
          </cell>
          <cell r="G1804">
            <v>15.38</v>
          </cell>
          <cell r="H1804">
            <v>1357.92</v>
          </cell>
        </row>
        <row r="1805">
          <cell r="C1805" t="str">
            <v>02.007.01.01.04.05</v>
          </cell>
          <cell r="D1805" t="str">
            <v>Capeamento de muro em chapuz de concreto larg. 30cm esp. 2cm</v>
          </cell>
          <cell r="E1805">
            <v>60</v>
          </cell>
          <cell r="F1805" t="str">
            <v>m</v>
          </cell>
          <cell r="G1805">
            <v>34.65</v>
          </cell>
          <cell r="H1805">
            <v>2078.71</v>
          </cell>
        </row>
        <row r="1806">
          <cell r="C1806" t="str">
            <v>02.007.01.01.05</v>
          </cell>
          <cell r="D1806" t="str">
            <v>Muro de alvenaria h=2,65m frente a entrada do salão de festas</v>
          </cell>
          <cell r="H1806">
            <v>5846.22</v>
          </cell>
        </row>
        <row r="1807">
          <cell r="C1807" t="str">
            <v>02.007.01.01.05.01</v>
          </cell>
          <cell r="D1807" t="str">
            <v>Alvenaria armada (com pilaretes a cada 2,50m e cintas a cada 2,00m) em bloco de concreto 19x19x39cm</v>
          </cell>
          <cell r="E1807">
            <v>34.450000000000003</v>
          </cell>
          <cell r="F1807" t="str">
            <v>m2</v>
          </cell>
          <cell r="G1807">
            <v>68.83</v>
          </cell>
          <cell r="H1807">
            <v>2371.2800000000002</v>
          </cell>
        </row>
        <row r="1808">
          <cell r="C1808" t="str">
            <v>02.007.01.01.05.02</v>
          </cell>
          <cell r="D1808" t="str">
            <v>Chapisco</v>
          </cell>
          <cell r="E1808">
            <v>68.900000000000006</v>
          </cell>
          <cell r="F1808" t="str">
            <v>m2</v>
          </cell>
          <cell r="G1808">
            <v>4.8099999999999996</v>
          </cell>
          <cell r="H1808">
            <v>331.4</v>
          </cell>
        </row>
        <row r="1809">
          <cell r="C1809" t="str">
            <v>02.007.01.01.05.03</v>
          </cell>
          <cell r="D1809" t="str">
            <v>Massa Única feltrada</v>
          </cell>
          <cell r="E1809">
            <v>68.900000000000006</v>
          </cell>
          <cell r="F1809" t="str">
            <v>m2</v>
          </cell>
          <cell r="G1809">
            <v>15.91</v>
          </cell>
          <cell r="H1809">
            <v>1096.47</v>
          </cell>
        </row>
        <row r="1810">
          <cell r="C1810" t="str">
            <v>02.007.01.01.05.04</v>
          </cell>
          <cell r="D1810" t="str">
            <v>Revestimento em argamassa projetada</v>
          </cell>
          <cell r="E1810">
            <v>68.900000000000006</v>
          </cell>
          <cell r="F1810" t="str">
            <v>m2</v>
          </cell>
          <cell r="G1810">
            <v>15.38</v>
          </cell>
          <cell r="H1810">
            <v>1299.45</v>
          </cell>
        </row>
        <row r="1811">
          <cell r="C1811" t="str">
            <v>02.007.01.01.05.05</v>
          </cell>
          <cell r="D1811" t="str">
            <v>Capeamento de muro em granito amendoa apicoado larg. 30cm esp. 2cm</v>
          </cell>
          <cell r="E1811">
            <v>13</v>
          </cell>
          <cell r="F1811" t="str">
            <v>m</v>
          </cell>
          <cell r="G1811">
            <v>57.51</v>
          </cell>
          <cell r="H1811">
            <v>747.62</v>
          </cell>
        </row>
        <row r="1812">
          <cell r="C1812" t="str">
            <v>02.007.01.01.06</v>
          </cell>
          <cell r="D1812" t="str">
            <v>Muretas de proteção paras rampas h=1,00m</v>
          </cell>
          <cell r="H1812">
            <v>76038.17</v>
          </cell>
        </row>
        <row r="1813">
          <cell r="C1813" t="str">
            <v>02.007.01.01.06.02</v>
          </cell>
          <cell r="D1813" t="str">
            <v>Chapisco</v>
          </cell>
          <cell r="E1813">
            <v>1286</v>
          </cell>
          <cell r="F1813" t="str">
            <v>m2</v>
          </cell>
          <cell r="G1813">
            <v>4.8099999999999996</v>
          </cell>
          <cell r="H1813">
            <v>6185.4</v>
          </cell>
        </row>
        <row r="1814">
          <cell r="C1814" t="str">
            <v>02.007.01.01.06.03</v>
          </cell>
          <cell r="D1814" t="str">
            <v>Massa Única feltrada</v>
          </cell>
          <cell r="E1814">
            <v>1286</v>
          </cell>
          <cell r="F1814" t="str">
            <v>m2</v>
          </cell>
          <cell r="G1814">
            <v>15.91</v>
          </cell>
          <cell r="H1814">
            <v>20465.400000000001</v>
          </cell>
        </row>
        <row r="1815">
          <cell r="C1815" t="str">
            <v>02.007.01.01.06.04</v>
          </cell>
          <cell r="D1815" t="str">
            <v>Revestimento em argamassa projetada</v>
          </cell>
          <cell r="E1815">
            <v>1286</v>
          </cell>
          <cell r="F1815" t="str">
            <v>m2</v>
          </cell>
          <cell r="G1815">
            <v>15.38</v>
          </cell>
          <cell r="H1815">
            <v>24253.96</v>
          </cell>
        </row>
        <row r="1816">
          <cell r="C1816" t="str">
            <v>02.007.01.01.06.05</v>
          </cell>
          <cell r="D1816" t="str">
            <v>Capeamento da mureta em granito amendoa apicoado larg= 25cm esp. 2cm</v>
          </cell>
          <cell r="E1816">
            <v>502</v>
          </cell>
          <cell r="F1816" t="str">
            <v>m</v>
          </cell>
          <cell r="G1816">
            <v>50.07</v>
          </cell>
          <cell r="H1816">
            <v>25133.41</v>
          </cell>
        </row>
        <row r="1817">
          <cell r="C1817" t="str">
            <v>02.007.01.01.07</v>
          </cell>
          <cell r="D1817" t="str">
            <v>Jardineiras laterais</v>
          </cell>
          <cell r="H1817">
            <v>41087.57</v>
          </cell>
        </row>
        <row r="1818">
          <cell r="C1818" t="str">
            <v>02.007.01.01.07.01</v>
          </cell>
          <cell r="D1818" t="str">
            <v>Elemento vazado</v>
          </cell>
          <cell r="E1818">
            <v>199.15</v>
          </cell>
          <cell r="F1818" t="str">
            <v>m2</v>
          </cell>
          <cell r="G1818">
            <v>65.34</v>
          </cell>
          <cell r="H1818">
            <v>13011.86</v>
          </cell>
        </row>
        <row r="1819">
          <cell r="C1819" t="str">
            <v>02.007.01.01.07.02</v>
          </cell>
          <cell r="D1819" t="str">
            <v>Chapisco</v>
          </cell>
          <cell r="E1819">
            <v>170.7</v>
          </cell>
          <cell r="F1819" t="str">
            <v>m2</v>
          </cell>
          <cell r="G1819">
            <v>4.8099999999999996</v>
          </cell>
          <cell r="H1819">
            <v>821.03</v>
          </cell>
        </row>
        <row r="1820">
          <cell r="C1820" t="str">
            <v>02.007.01.01.07.03</v>
          </cell>
          <cell r="D1820" t="str">
            <v>Massa Única feltrada</v>
          </cell>
          <cell r="E1820">
            <v>170.7</v>
          </cell>
          <cell r="F1820" t="str">
            <v>m2</v>
          </cell>
          <cell r="G1820">
            <v>15.91</v>
          </cell>
          <cell r="H1820">
            <v>2716.52</v>
          </cell>
        </row>
        <row r="1821">
          <cell r="C1821" t="str">
            <v>02.007.01.01.07.04</v>
          </cell>
          <cell r="D1821" t="str">
            <v>Revestimento em argamassa projetada</v>
          </cell>
          <cell r="E1821">
            <v>170.7</v>
          </cell>
          <cell r="F1821" t="str">
            <v>m2</v>
          </cell>
          <cell r="G1821">
            <v>15.38</v>
          </cell>
          <cell r="H1821">
            <v>3219.4</v>
          </cell>
        </row>
        <row r="1822">
          <cell r="C1822" t="str">
            <v>02.007.01.01.07.05</v>
          </cell>
          <cell r="D1822" t="str">
            <v>Pintura do elemento vazado</v>
          </cell>
          <cell r="E1822">
            <v>995.75</v>
          </cell>
          <cell r="F1822" t="str">
            <v>m2</v>
          </cell>
          <cell r="G1822">
            <v>3.61</v>
          </cell>
          <cell r="H1822">
            <v>3594.66</v>
          </cell>
        </row>
        <row r="1823">
          <cell r="C1823" t="str">
            <v>02.007.01.01.07.06</v>
          </cell>
          <cell r="D1823" t="str">
            <v>Capeamento da mureta em granito apicoado larg= 15cm</v>
          </cell>
          <cell r="E1823">
            <v>284.5</v>
          </cell>
          <cell r="F1823" t="str">
            <v>m</v>
          </cell>
          <cell r="G1823">
            <v>38.79</v>
          </cell>
          <cell r="H1823">
            <v>11035.84</v>
          </cell>
        </row>
        <row r="1824">
          <cell r="C1824" t="str">
            <v>02.007.01.01.07.07</v>
          </cell>
          <cell r="D1824" t="str">
            <v>Terra Vegetal</v>
          </cell>
          <cell r="E1824">
            <v>119.49</v>
          </cell>
          <cell r="F1824" t="str">
            <v>m3</v>
          </cell>
          <cell r="G1824">
            <v>48.14</v>
          </cell>
          <cell r="H1824">
            <v>5752.25</v>
          </cell>
        </row>
        <row r="1825">
          <cell r="C1825" t="str">
            <v>02.007.01.01.07.08</v>
          </cell>
          <cell r="D1825" t="str">
            <v>Grama Esmeralda</v>
          </cell>
          <cell r="E1825">
            <v>199.15</v>
          </cell>
          <cell r="F1825" t="str">
            <v>m2</v>
          </cell>
          <cell r="G1825">
            <v>4.7</v>
          </cell>
          <cell r="H1825">
            <v>936.01</v>
          </cell>
        </row>
        <row r="1826">
          <cell r="C1826" t="str">
            <v>02.007.01.01.08</v>
          </cell>
          <cell r="D1826" t="str">
            <v>Andaimes para revestimento em argamassa projetada</v>
          </cell>
          <cell r="H1826">
            <v>2300</v>
          </cell>
        </row>
        <row r="1827">
          <cell r="C1827" t="str">
            <v>02.007.01.01.08.01</v>
          </cell>
          <cell r="D1827" t="str">
            <v>Andaimes para revestimento em argamassa projetada</v>
          </cell>
          <cell r="E1827">
            <v>1</v>
          </cell>
          <cell r="F1827" t="str">
            <v>vb</v>
          </cell>
          <cell r="G1827">
            <v>2300</v>
          </cell>
          <cell r="H1827">
            <v>2300</v>
          </cell>
        </row>
        <row r="1828">
          <cell r="C1828" t="str">
            <v>02.007.02</v>
          </cell>
          <cell r="D1828" t="str">
            <v>Esquadrias de Ferro</v>
          </cell>
          <cell r="H1828">
            <v>227226.4</v>
          </cell>
        </row>
        <row r="1829">
          <cell r="C1829" t="str">
            <v>02.007.02.01</v>
          </cell>
          <cell r="D1829" t="str">
            <v>Esquadrias de Ferro</v>
          </cell>
          <cell r="H1829">
            <v>184496.56</v>
          </cell>
        </row>
        <row r="1830">
          <cell r="C1830" t="str">
            <v>02.007.02.01.01</v>
          </cell>
          <cell r="D1830" t="str">
            <v>Esquadrias de Ferro</v>
          </cell>
          <cell r="H1830">
            <v>142459.56</v>
          </cell>
        </row>
        <row r="1831">
          <cell r="C1831" t="str">
            <v>02.007.02.01.01.02</v>
          </cell>
          <cell r="D1831" t="str">
            <v>Gradil de ferro galvanizado h=2,50m, em barras de secção quadrada 1" 1/4 x 1" 1/4 espaçadas a cada 10cm, travadas em poste de 15x15cm e  8x8cm, chumabado no chão e com peças decorativa tipo bola em latão, com pintura anticorrosiva.</v>
          </cell>
          <cell r="E1831">
            <v>201.4</v>
          </cell>
          <cell r="F1831" t="str">
            <v>m2</v>
          </cell>
          <cell r="G1831">
            <v>416.18</v>
          </cell>
          <cell r="H1831">
            <v>83819.56</v>
          </cell>
        </row>
        <row r="1832">
          <cell r="C1832" t="str">
            <v>02.007.02.01.01.03</v>
          </cell>
          <cell r="D1832" t="str">
            <v>Portão de ferro galvanizado com duas folhas de abrir, mesmo modelo do gradil , medindo 4,17x2,50m</v>
          </cell>
          <cell r="E1832">
            <v>2</v>
          </cell>
          <cell r="F1832" t="str">
            <v>un</v>
          </cell>
          <cell r="G1832">
            <v>5430</v>
          </cell>
          <cell r="H1832">
            <v>10860</v>
          </cell>
        </row>
        <row r="1833">
          <cell r="C1833" t="str">
            <v>02.007.02.01.01.04</v>
          </cell>
          <cell r="D1833" t="str">
            <v>Portão de ferro galvanizado com duas folhas de abrir, mesmo modelo do gradil , medindo 3,40x2,50m</v>
          </cell>
          <cell r="E1833">
            <v>8</v>
          </cell>
          <cell r="F1833" t="str">
            <v>un</v>
          </cell>
          <cell r="G1833">
            <v>4690</v>
          </cell>
          <cell r="H1833">
            <v>37520</v>
          </cell>
        </row>
        <row r="1834">
          <cell r="C1834" t="str">
            <v>02.007.02.01.01.05</v>
          </cell>
          <cell r="D1834" t="str">
            <v>Portão de ferro galvanizado com duas folhas de abrir, mesmo modelo do gradil , medindo 2,00x2,50m</v>
          </cell>
          <cell r="E1834">
            <v>2</v>
          </cell>
          <cell r="F1834" t="str">
            <v>un</v>
          </cell>
          <cell r="G1834">
            <v>3420</v>
          </cell>
          <cell r="H1834">
            <v>6840</v>
          </cell>
        </row>
        <row r="1835">
          <cell r="C1835" t="str">
            <v>02.007.02.01.01.06</v>
          </cell>
          <cell r="D1835" t="str">
            <v>Portão de ferro galvanizado de correr, mesmo modelo do gradil , medindo 2,00x2,50m</v>
          </cell>
          <cell r="E1835">
            <v>1</v>
          </cell>
          <cell r="F1835" t="str">
            <v>un</v>
          </cell>
          <cell r="G1835">
            <v>3420</v>
          </cell>
          <cell r="H1835">
            <v>3420</v>
          </cell>
        </row>
        <row r="1836">
          <cell r="C1836" t="str">
            <v>02.007.02.01.02</v>
          </cell>
          <cell r="D1836" t="str">
            <v>Conjunto de abertura de portão elétrico</v>
          </cell>
          <cell r="H1836">
            <v>42037</v>
          </cell>
        </row>
        <row r="1837">
          <cell r="C1837" t="str">
            <v>02.007.02.01.02.01</v>
          </cell>
          <cell r="D1837" t="str">
            <v>Automatização de portão de ferro galvanizado com duas folha de abrir, mesmo modelo do gradil , medindo 4,17x2,50m</v>
          </cell>
          <cell r="E1837">
            <v>2</v>
          </cell>
          <cell r="F1837" t="str">
            <v>un</v>
          </cell>
          <cell r="G1837">
            <v>1290</v>
          </cell>
          <cell r="H1837">
            <v>2580</v>
          </cell>
        </row>
        <row r="1838">
          <cell r="C1838" t="str">
            <v>02.007.02.01.02.02</v>
          </cell>
          <cell r="D1838" t="str">
            <v>Automatização de portão de ferro galvanizado com duas folha de abrir, mesmo modelo do gradil , medindo 3,40x2,50m</v>
          </cell>
          <cell r="E1838">
            <v>8</v>
          </cell>
          <cell r="F1838" t="str">
            <v>un</v>
          </cell>
          <cell r="G1838">
            <v>1290</v>
          </cell>
          <cell r="H1838">
            <v>10320</v>
          </cell>
        </row>
        <row r="1839">
          <cell r="C1839" t="str">
            <v>02.007.02.01.02.03</v>
          </cell>
          <cell r="D1839" t="str">
            <v>Automatização de portão de ferro galvanizado com duas folha de abrir, mesmo modelo do gradil , medindo 2,00x2,50m</v>
          </cell>
          <cell r="E1839">
            <v>2</v>
          </cell>
          <cell r="F1839" t="str">
            <v>un</v>
          </cell>
          <cell r="G1839">
            <v>1290</v>
          </cell>
          <cell r="H1839">
            <v>2580</v>
          </cell>
        </row>
        <row r="1840">
          <cell r="C1840" t="str">
            <v>02.007.02.01.02.05</v>
          </cell>
          <cell r="D1840" t="str">
            <v>Fechamento em gradil orsometal h=2,50m - Pad Moutand</v>
          </cell>
          <cell r="E1840">
            <v>283.5</v>
          </cell>
          <cell r="F1840" t="str">
            <v>m2</v>
          </cell>
          <cell r="G1840">
            <v>93.68</v>
          </cell>
          <cell r="H1840">
            <v>26557</v>
          </cell>
        </row>
        <row r="1841">
          <cell r="C1841" t="str">
            <v>02.007.02.02</v>
          </cell>
          <cell r="D1841" t="str">
            <v>Portões externos da Administração</v>
          </cell>
          <cell r="H1841">
            <v>35655.71</v>
          </cell>
        </row>
        <row r="1842">
          <cell r="C1842" t="str">
            <v>02.007.02.02.01</v>
          </cell>
          <cell r="D1842" t="str">
            <v>Portões externos da Administração</v>
          </cell>
          <cell r="H1842">
            <v>35655.71</v>
          </cell>
        </row>
        <row r="1843">
          <cell r="C1843" t="str">
            <v>02.007.02.02.01.01</v>
          </cell>
          <cell r="D1843" t="str">
            <v>Gradil de ferro galvanizado h=2,50m, em barras de secção quadrada 1" 1/4 x 1" 1/4 espaçadas a cada 10cm, travadas em poste de 15x15cm e  8x8cm, chumabado no chão e com peças decorativa tipo bola em latão, com pintura anticorrosiva.</v>
          </cell>
          <cell r="E1843">
            <v>9.25</v>
          </cell>
          <cell r="F1843" t="str">
            <v>m2</v>
          </cell>
          <cell r="G1843">
            <v>416.18</v>
          </cell>
          <cell r="H1843">
            <v>3849.71</v>
          </cell>
        </row>
        <row r="1844">
          <cell r="C1844" t="str">
            <v>02.007.02.02.01.02</v>
          </cell>
          <cell r="D1844" t="str">
            <v>Portão de ferro galvanizado com duas folhas de abrir, mesmo modelo do gradil , medindo 1,60x2,50m</v>
          </cell>
          <cell r="E1844">
            <v>1</v>
          </cell>
          <cell r="F1844" t="str">
            <v>un</v>
          </cell>
          <cell r="G1844">
            <v>2736</v>
          </cell>
          <cell r="H1844">
            <v>2736</v>
          </cell>
        </row>
        <row r="1845">
          <cell r="C1845" t="str">
            <v>02.007.02.02.01.03</v>
          </cell>
          <cell r="D1845" t="str">
            <v>Portão de ferro galvanizado com duas folhas de abrir, mesmo modelo do gradil , medindo 2,00x2,50m</v>
          </cell>
          <cell r="E1845">
            <v>8</v>
          </cell>
          <cell r="F1845" t="str">
            <v>un</v>
          </cell>
          <cell r="G1845">
            <v>3420</v>
          </cell>
          <cell r="H1845">
            <v>27360</v>
          </cell>
        </row>
        <row r="1846">
          <cell r="C1846" t="str">
            <v>02.007.02.02.01.04</v>
          </cell>
          <cell r="D1846" t="str">
            <v>Portão de ferro galvanizado com uma folha de abrir, mesmo modelo do gradil , medindo 1,00x2,50m</v>
          </cell>
          <cell r="E1846">
            <v>1</v>
          </cell>
          <cell r="F1846" t="str">
            <v>un</v>
          </cell>
          <cell r="G1846">
            <v>1710</v>
          </cell>
          <cell r="H1846">
            <v>1710</v>
          </cell>
        </row>
        <row r="1847">
          <cell r="C1847" t="str">
            <v>02.007.02.03</v>
          </cell>
          <cell r="D1847" t="str">
            <v>Mureta divisoria, entorno da cúpula de iluminação da piscina h=60cm</v>
          </cell>
          <cell r="H1847">
            <v>7074.13</v>
          </cell>
        </row>
        <row r="1848">
          <cell r="C1848" t="str">
            <v>02.007.02.03.01</v>
          </cell>
          <cell r="D1848" t="str">
            <v>Mureta divisoria, entorno da cúpula de iluminação da piscina h=60cm</v>
          </cell>
          <cell r="H1848">
            <v>7074.13</v>
          </cell>
        </row>
        <row r="1849">
          <cell r="C1849" t="str">
            <v>02.007.02.03.01.01</v>
          </cell>
          <cell r="D1849" t="str">
            <v xml:space="preserve">Alvenaria bloco 14x19x39cm </v>
          </cell>
          <cell r="E1849">
            <v>36</v>
          </cell>
          <cell r="F1849" t="str">
            <v>m2</v>
          </cell>
          <cell r="G1849">
            <v>52.69</v>
          </cell>
          <cell r="H1849">
            <v>1896.68</v>
          </cell>
        </row>
        <row r="1850">
          <cell r="C1850" t="str">
            <v>02.007.02.03.01.02</v>
          </cell>
          <cell r="D1850" t="str">
            <v>Chapisco</v>
          </cell>
          <cell r="E1850">
            <v>72</v>
          </cell>
          <cell r="F1850" t="str">
            <v>m2</v>
          </cell>
          <cell r="G1850">
            <v>4.8099999999999996</v>
          </cell>
          <cell r="H1850">
            <v>346.31</v>
          </cell>
        </row>
        <row r="1851">
          <cell r="C1851" t="str">
            <v>02.007.02.03.01.03</v>
          </cell>
          <cell r="D1851" t="str">
            <v>Massa Única feltrada</v>
          </cell>
          <cell r="E1851">
            <v>72</v>
          </cell>
          <cell r="F1851" t="str">
            <v>m2</v>
          </cell>
          <cell r="G1851">
            <v>15.91</v>
          </cell>
          <cell r="H1851">
            <v>1145.81</v>
          </cell>
        </row>
        <row r="1852">
          <cell r="C1852" t="str">
            <v>02.007.02.03.01.04</v>
          </cell>
          <cell r="D1852" t="str">
            <v>Revestimento em argamassa projetada</v>
          </cell>
          <cell r="E1852">
            <v>72</v>
          </cell>
          <cell r="F1852" t="str">
            <v>m2</v>
          </cell>
          <cell r="G1852">
            <v>15.38</v>
          </cell>
          <cell r="H1852">
            <v>1357.92</v>
          </cell>
        </row>
        <row r="1853">
          <cell r="C1853" t="str">
            <v>02.007.02.03.01.05</v>
          </cell>
          <cell r="D1853" t="str">
            <v>Capeamento da mureta em granito apicoado larg= 15cm</v>
          </cell>
          <cell r="E1853">
            <v>60</v>
          </cell>
          <cell r="F1853" t="str">
            <v>m</v>
          </cell>
          <cell r="G1853">
            <v>38.79</v>
          </cell>
          <cell r="H1853">
            <v>2327.42</v>
          </cell>
        </row>
        <row r="1854">
          <cell r="C1854">
            <v>2008</v>
          </cell>
          <cell r="D1854" t="str">
            <v>CIRCULAÇÃO DE SERVIÇO DOS SUBSOLOS</v>
          </cell>
          <cell r="H1854">
            <v>1119171.8500000001</v>
          </cell>
        </row>
        <row r="1855">
          <cell r="C1855" t="str">
            <v>02.008.01</v>
          </cell>
          <cell r="D1855" t="str">
            <v>Blocos de Fundação / Vigas Baldrames (incluso nos prédios)</v>
          </cell>
        </row>
        <row r="1856">
          <cell r="C1856" t="str">
            <v>02.008.02</v>
          </cell>
          <cell r="D1856" t="str">
            <v>Piso de concreto  - 2º Subsolo</v>
          </cell>
          <cell r="H1856">
            <v>313884.48</v>
          </cell>
        </row>
        <row r="1857">
          <cell r="C1857" t="str">
            <v>02.008.02.01</v>
          </cell>
          <cell r="D1857" t="str">
            <v>Rede de drenagem (incluso nos prédios)</v>
          </cell>
        </row>
        <row r="1858">
          <cell r="C1858" t="str">
            <v>02.008.02.02</v>
          </cell>
          <cell r="D1858" t="str">
            <v>Rede esgotos (incluso nos prédios)</v>
          </cell>
        </row>
        <row r="1859">
          <cell r="C1859" t="str">
            <v>02.008.02.03</v>
          </cell>
          <cell r="D1859" t="str">
            <v>Laje de Piso do 2º Subsolo (apoiada em vigas baldrames)</v>
          </cell>
          <cell r="H1859">
            <v>313884.48</v>
          </cell>
        </row>
        <row r="1860">
          <cell r="C1860" t="str">
            <v>02.008.02.03.01</v>
          </cell>
          <cell r="D1860" t="str">
            <v>Laje de Piso do 2º Subsolo (apoiada em vigas baldrames)</v>
          </cell>
          <cell r="H1860">
            <v>313884.48</v>
          </cell>
        </row>
        <row r="1861">
          <cell r="C1861" t="str">
            <v>02.008.02.03.01.01</v>
          </cell>
          <cell r="D1861" t="str">
            <v>Nivelamento e compactação</v>
          </cell>
          <cell r="E1861">
            <v>4351.29</v>
          </cell>
          <cell r="F1861" t="str">
            <v>m2</v>
          </cell>
          <cell r="G1861">
            <v>2.2799997242197141</v>
          </cell>
          <cell r="H1861">
            <v>9920.94</v>
          </cell>
        </row>
        <row r="1862">
          <cell r="C1862" t="str">
            <v>02.008.02.03.01.03</v>
          </cell>
          <cell r="D1862" t="str">
            <v>Lastro de brita esp. 25cm</v>
          </cell>
          <cell r="E1862">
            <v>1087.82</v>
          </cell>
          <cell r="F1862" t="str">
            <v>m3</v>
          </cell>
          <cell r="G1862">
            <v>46.570002390101308</v>
          </cell>
          <cell r="H1862">
            <v>50659.78</v>
          </cell>
        </row>
        <row r="1863">
          <cell r="C1863" t="str">
            <v>02.008.02.03.01.04</v>
          </cell>
          <cell r="D1863" t="str">
            <v>Lona plastica (material)</v>
          </cell>
          <cell r="E1863">
            <v>4351.29</v>
          </cell>
          <cell r="F1863" t="str">
            <v>m2</v>
          </cell>
          <cell r="G1863">
            <v>0.39599980695379988</v>
          </cell>
          <cell r="H1863">
            <v>1723.11</v>
          </cell>
        </row>
        <row r="1864">
          <cell r="C1864" t="str">
            <v>02.008.02.03.01.05</v>
          </cell>
          <cell r="D1864" t="str">
            <v>Concreto fck= 35 Mpa</v>
          </cell>
          <cell r="E1864">
            <v>522.15</v>
          </cell>
          <cell r="F1864" t="str">
            <v>m3</v>
          </cell>
          <cell r="G1864">
            <v>187.82238820262378</v>
          </cell>
          <cell r="H1864">
            <v>98071.46</v>
          </cell>
        </row>
        <row r="1865">
          <cell r="C1865" t="str">
            <v>02.008.02.03.01.06</v>
          </cell>
          <cell r="D1865" t="str">
            <v>Mão de obra para execução do piso de concreto acabamento polido</v>
          </cell>
          <cell r="E1865">
            <v>4351.29</v>
          </cell>
          <cell r="F1865" t="str">
            <v>m2</v>
          </cell>
          <cell r="G1865">
            <v>4.2000004596338094</v>
          </cell>
          <cell r="H1865">
            <v>18275.419999999998</v>
          </cell>
        </row>
        <row r="1866">
          <cell r="C1866" t="str">
            <v>02.008.02.03.01.07</v>
          </cell>
          <cell r="D1866" t="str">
            <v>Aço CA 50</v>
          </cell>
          <cell r="E1866">
            <v>41772.379999999997</v>
          </cell>
          <cell r="F1866" t="str">
            <v>kg</v>
          </cell>
          <cell r="G1866">
            <v>2.5237001099769754</v>
          </cell>
          <cell r="H1866">
            <v>105420.96</v>
          </cell>
        </row>
        <row r="1867">
          <cell r="C1867" t="str">
            <v>02.008.02.03.01.08</v>
          </cell>
          <cell r="D1867" t="str">
            <v>Junta serrada</v>
          </cell>
          <cell r="E1867">
            <v>1072</v>
          </cell>
          <cell r="F1867" t="str">
            <v>m</v>
          </cell>
          <cell r="G1867">
            <v>6</v>
          </cell>
          <cell r="H1867">
            <v>6432</v>
          </cell>
        </row>
        <row r="1868">
          <cell r="C1868" t="str">
            <v>02.008.02.03.01.09</v>
          </cell>
          <cell r="D1868" t="str">
            <v>Junta de construção</v>
          </cell>
          <cell r="E1868">
            <v>1016</v>
          </cell>
          <cell r="F1868" t="str">
            <v>m</v>
          </cell>
          <cell r="G1868">
            <v>4.8</v>
          </cell>
          <cell r="H1868">
            <v>4876.8</v>
          </cell>
        </row>
        <row r="1869">
          <cell r="C1869" t="str">
            <v>02.008.02.03.01.10</v>
          </cell>
          <cell r="D1869" t="str">
            <v>Junta de dilatação</v>
          </cell>
          <cell r="E1869">
            <v>77</v>
          </cell>
          <cell r="F1869" t="str">
            <v>m</v>
          </cell>
          <cell r="G1869">
            <v>8.2184415584415582</v>
          </cell>
          <cell r="H1869">
            <v>632.82000000000005</v>
          </cell>
        </row>
        <row r="1870">
          <cell r="C1870" t="str">
            <v>02.008.02.03.01.11</v>
          </cell>
          <cell r="D1870" t="str">
            <v>Junta de encontro (piso-pilares)</v>
          </cell>
          <cell r="E1870">
            <v>2032</v>
          </cell>
          <cell r="F1870" t="str">
            <v>m</v>
          </cell>
          <cell r="G1870">
            <v>8.2184990157480318</v>
          </cell>
          <cell r="H1870">
            <v>16699.990000000002</v>
          </cell>
        </row>
        <row r="1871">
          <cell r="C1871" t="str">
            <v>02.008.02.03.01.12</v>
          </cell>
          <cell r="D1871" t="str">
            <v>Barra de transferência (material)</v>
          </cell>
          <cell r="E1871">
            <v>406.23700000000002</v>
          </cell>
          <cell r="F1871" t="str">
            <v>un</v>
          </cell>
          <cell r="G1871">
            <v>2.8830461036291624</v>
          </cell>
          <cell r="H1871">
            <v>1171.2</v>
          </cell>
        </row>
        <row r="1872">
          <cell r="C1872" t="str">
            <v>02.008.03</v>
          </cell>
          <cell r="D1872" t="str">
            <v>Drenagem</v>
          </cell>
          <cell r="H1872">
            <v>6875.56</v>
          </cell>
        </row>
        <row r="1873">
          <cell r="C1873" t="str">
            <v>02.008.03.01</v>
          </cell>
          <cell r="D1873" t="str">
            <v>Drenagem no pé das cortinas</v>
          </cell>
          <cell r="H1873">
            <v>6875.56</v>
          </cell>
        </row>
        <row r="1874">
          <cell r="C1874" t="str">
            <v>02.008.03.01.01</v>
          </cell>
          <cell r="D1874" t="str">
            <v>Caixa de brita envolvida em manta bidim OP-30 (224,32m)</v>
          </cell>
          <cell r="H1874">
            <v>6875.56</v>
          </cell>
        </row>
        <row r="1875">
          <cell r="C1875" t="str">
            <v>02.008.03.01.01.01</v>
          </cell>
          <cell r="D1875" t="str">
            <v>Escavação manual</v>
          </cell>
          <cell r="E1875">
            <v>35.892000000000003</v>
          </cell>
          <cell r="F1875" t="str">
            <v>m3</v>
          </cell>
          <cell r="G1875">
            <v>28.699431628217983</v>
          </cell>
          <cell r="H1875">
            <v>1030.08</v>
          </cell>
        </row>
        <row r="1876">
          <cell r="C1876" t="str">
            <v>02.008.03.01.01.02</v>
          </cell>
          <cell r="D1876" t="str">
            <v>Bota fora</v>
          </cell>
          <cell r="E1876">
            <v>46.658999999999999</v>
          </cell>
          <cell r="F1876" t="str">
            <v>m3</v>
          </cell>
          <cell r="G1876">
            <v>55.167063160376351</v>
          </cell>
          <cell r="H1876">
            <v>2574.04</v>
          </cell>
        </row>
        <row r="1877">
          <cell r="C1877" t="str">
            <v>02.008.03.01.01.03</v>
          </cell>
          <cell r="D1877" t="str">
            <v>Brita 2</v>
          </cell>
          <cell r="E1877">
            <v>35.892000000000003</v>
          </cell>
          <cell r="F1877" t="str">
            <v>m3</v>
          </cell>
          <cell r="G1877">
            <v>61.60314276161818</v>
          </cell>
          <cell r="H1877">
            <v>2211.06</v>
          </cell>
        </row>
        <row r="1878">
          <cell r="C1878" t="str">
            <v>02.008.03.01.01.04</v>
          </cell>
          <cell r="D1878" t="str">
            <v>Manta bidim OP=30</v>
          </cell>
          <cell r="E1878">
            <v>448.64800000000002</v>
          </cell>
          <cell r="F1878" t="str">
            <v>m2</v>
          </cell>
          <cell r="G1878">
            <v>2.3635010074713363</v>
          </cell>
          <cell r="H1878">
            <v>1060.3800000000001</v>
          </cell>
        </row>
        <row r="1879">
          <cell r="C1879" t="str">
            <v>02.008.04</v>
          </cell>
          <cell r="D1879" t="str">
            <v>Pilares/vigas/lajes</v>
          </cell>
          <cell r="H1879">
            <v>651205.56000000006</v>
          </cell>
        </row>
        <row r="1880">
          <cell r="C1880" t="str">
            <v>02.008.04.01</v>
          </cell>
          <cell r="D1880" t="str">
            <v>Pilares/vigas/lajes</v>
          </cell>
          <cell r="H1880">
            <v>651205.56000000006</v>
          </cell>
        </row>
        <row r="1881">
          <cell r="C1881" t="str">
            <v>02.008.04.01.01</v>
          </cell>
          <cell r="D1881" t="str">
            <v>Pilares/vigas/lajes</v>
          </cell>
          <cell r="H1881">
            <v>651205.56000000006</v>
          </cell>
        </row>
        <row r="1882">
          <cell r="C1882" t="str">
            <v>02.008.04.01.01.01</v>
          </cell>
          <cell r="D1882" t="str">
            <v>Concreto fck=30 Mpa  bombeado - Vigas e lajes Periferia</v>
          </cell>
          <cell r="E1882">
            <v>784.18</v>
          </cell>
          <cell r="F1882" t="str">
            <v>m3</v>
          </cell>
          <cell r="G1882">
            <v>206.994809865082</v>
          </cell>
          <cell r="H1882">
            <v>162321.19</v>
          </cell>
        </row>
        <row r="1883">
          <cell r="C1883" t="str">
            <v>02.008.04.01.01.02</v>
          </cell>
          <cell r="D1883" t="str">
            <v>Concreto fck=30 Mpa  convencional - Pilares Periferia</v>
          </cell>
          <cell r="E1883">
            <v>19.37</v>
          </cell>
          <cell r="F1883" t="str">
            <v>m3</v>
          </cell>
          <cell r="G1883">
            <v>188.96128033040782</v>
          </cell>
          <cell r="H1883">
            <v>3660.18</v>
          </cell>
        </row>
        <row r="1884">
          <cell r="C1884" t="str">
            <v>02.008.04.01.01.03</v>
          </cell>
          <cell r="D1884" t="str">
            <v>Forma em compensado plastificado 15 mm-VIGAS</v>
          </cell>
          <cell r="E1884">
            <v>4695.93</v>
          </cell>
          <cell r="F1884" t="str">
            <v>m2</v>
          </cell>
          <cell r="G1884">
            <v>36.410749308443691</v>
          </cell>
          <cell r="H1884">
            <v>170982.33</v>
          </cell>
        </row>
        <row r="1885">
          <cell r="C1885" t="str">
            <v>02.008.04.01.01.04</v>
          </cell>
          <cell r="D1885" t="str">
            <v>Forma em compensado plastificado 15 mm-LAJES</v>
          </cell>
          <cell r="E1885">
            <v>2255.7399999999998</v>
          </cell>
          <cell r="F1885" t="str">
            <v>m2</v>
          </cell>
          <cell r="G1885">
            <v>36.410752125688248</v>
          </cell>
          <cell r="H1885">
            <v>82133.19</v>
          </cell>
        </row>
        <row r="1886">
          <cell r="C1886" t="str">
            <v>02.008.04.01.01.05</v>
          </cell>
          <cell r="D1886" t="str">
            <v>Forma  - PILARES</v>
          </cell>
          <cell r="E1886">
            <v>267.19</v>
          </cell>
          <cell r="F1886" t="str">
            <v>m2</v>
          </cell>
          <cell r="G1886">
            <v>31.800741045697819</v>
          </cell>
          <cell r="H1886">
            <v>8496.84</v>
          </cell>
        </row>
        <row r="1887">
          <cell r="C1887" t="str">
            <v>02.008.04.01.01.06</v>
          </cell>
          <cell r="D1887" t="str">
            <v>Forma para pilares cilindricos:</v>
          </cell>
        </row>
        <row r="1888">
          <cell r="C1888" t="str">
            <v>02.008.04.01.01.07</v>
          </cell>
          <cell r="D1888" t="str">
            <v>1/2  Ø 42cm</v>
          </cell>
          <cell r="E1888">
            <v>70.180000000000007</v>
          </cell>
          <cell r="F1888" t="str">
            <v>m</v>
          </cell>
          <cell r="G1888">
            <v>39.111570247933876</v>
          </cell>
          <cell r="H1888">
            <v>2744.85</v>
          </cell>
        </row>
        <row r="1889">
          <cell r="C1889" t="str">
            <v>02.008.04.01.01.09</v>
          </cell>
          <cell r="D1889" t="str">
            <v>Aço CA 50/60</v>
          </cell>
          <cell r="E1889">
            <v>79400</v>
          </cell>
          <cell r="F1889" t="str">
            <v>kg</v>
          </cell>
          <cell r="G1889">
            <v>2.7817000000000003</v>
          </cell>
          <cell r="H1889">
            <v>220866.98</v>
          </cell>
        </row>
        <row r="1890">
          <cell r="C1890" t="str">
            <v>02.008.05</v>
          </cell>
          <cell r="D1890" t="str">
            <v>Muretas</v>
          </cell>
          <cell r="H1890">
            <v>8042.76</v>
          </cell>
        </row>
        <row r="1891">
          <cell r="C1891" t="str">
            <v>02.008.05.01</v>
          </cell>
          <cell r="D1891" t="str">
            <v>Muretas</v>
          </cell>
          <cell r="H1891">
            <v>8042.76</v>
          </cell>
        </row>
        <row r="1892">
          <cell r="C1892" t="str">
            <v>02.008.05.01.01</v>
          </cell>
          <cell r="D1892" t="str">
            <v>Muretas</v>
          </cell>
          <cell r="H1892">
            <v>8042.76</v>
          </cell>
        </row>
        <row r="1893">
          <cell r="C1893" t="str">
            <v>02.008.05.01.01.01</v>
          </cell>
          <cell r="D1893" t="str">
            <v>alvenaria armada (com pilaretes a cada 2,50m) em bloco de concreto 14x19x39cm</v>
          </cell>
          <cell r="E1893">
            <v>49.28</v>
          </cell>
          <cell r="F1893" t="str">
            <v>m2</v>
          </cell>
          <cell r="G1893">
            <v>41.442978896103895</v>
          </cell>
          <cell r="H1893">
            <v>2042.31</v>
          </cell>
        </row>
        <row r="1894">
          <cell r="C1894" t="str">
            <v>02.008.05.01.01.02</v>
          </cell>
          <cell r="D1894" t="str">
            <v>Chapisco</v>
          </cell>
          <cell r="E1894">
            <v>98.56</v>
          </cell>
          <cell r="F1894" t="str">
            <v>m2</v>
          </cell>
          <cell r="G1894">
            <v>4.8097605519480515</v>
          </cell>
          <cell r="H1894">
            <v>474.05</v>
          </cell>
        </row>
        <row r="1895">
          <cell r="C1895" t="str">
            <v>02.008.05.01.01.03</v>
          </cell>
          <cell r="D1895" t="str">
            <v>Massa única feltrada externa</v>
          </cell>
          <cell r="E1895">
            <v>98.56</v>
          </cell>
          <cell r="F1895" t="str">
            <v>m2</v>
          </cell>
          <cell r="G1895">
            <v>15.913961038961039</v>
          </cell>
          <cell r="H1895">
            <v>1568.48</v>
          </cell>
        </row>
        <row r="1896">
          <cell r="C1896" t="str">
            <v>02.008.05.01.01.04</v>
          </cell>
          <cell r="D1896" t="str">
            <v>Revestimento em argamassa projetada</v>
          </cell>
          <cell r="E1896">
            <v>98.56</v>
          </cell>
          <cell r="F1896" t="str">
            <v>m2</v>
          </cell>
          <cell r="G1896">
            <v>15.38</v>
          </cell>
          <cell r="H1896">
            <v>1858.84</v>
          </cell>
        </row>
        <row r="1897">
          <cell r="C1897" t="str">
            <v>02.008.05.01.01.05</v>
          </cell>
          <cell r="D1897" t="str">
            <v>Capeamento de muro em granito amendoa flameado larg. 30cm esp. 2cm</v>
          </cell>
          <cell r="E1897">
            <v>36.5</v>
          </cell>
          <cell r="F1897" t="str">
            <v>m</v>
          </cell>
          <cell r="G1897">
            <v>57.508767123287676</v>
          </cell>
          <cell r="H1897">
            <v>2099.0700000000002</v>
          </cell>
        </row>
        <row r="1898">
          <cell r="C1898" t="str">
            <v>02.008.06</v>
          </cell>
          <cell r="D1898" t="str">
            <v>Pisos</v>
          </cell>
          <cell r="H1898">
            <v>38722.86</v>
          </cell>
        </row>
        <row r="1899">
          <cell r="C1899" t="str">
            <v>02.008.06.01</v>
          </cell>
          <cell r="D1899" t="str">
            <v>Pisos</v>
          </cell>
          <cell r="H1899">
            <v>38722.86</v>
          </cell>
        </row>
        <row r="1900">
          <cell r="C1900" t="str">
            <v>02.008.06.01.01</v>
          </cell>
          <cell r="D1900" t="str">
            <v>Pisos</v>
          </cell>
          <cell r="H1900">
            <v>38722.86</v>
          </cell>
        </row>
        <row r="1901">
          <cell r="C1901" t="str">
            <v>02.008.06.01.01.01</v>
          </cell>
          <cell r="D1901" t="str">
            <v>Piso cimentado ranhurado tipo "espinha de peixe"</v>
          </cell>
          <cell r="E1901">
            <v>728.96</v>
          </cell>
          <cell r="F1901" t="str">
            <v>m2</v>
          </cell>
          <cell r="G1901">
            <v>22.14449352502195</v>
          </cell>
          <cell r="H1901">
            <v>16142.45</v>
          </cell>
        </row>
        <row r="1902">
          <cell r="C1902" t="str">
            <v>02.008.06.01.01.02</v>
          </cell>
          <cell r="D1902" t="str">
            <v>Rodapé com plaqueta de cimentado h = 5 cm</v>
          </cell>
          <cell r="E1902">
            <v>733.34</v>
          </cell>
          <cell r="F1902" t="str">
            <v>m</v>
          </cell>
          <cell r="G1902">
            <v>8.0306951754984031</v>
          </cell>
          <cell r="H1902">
            <v>5889.23</v>
          </cell>
        </row>
        <row r="1903">
          <cell r="C1903" t="str">
            <v>02.008.06.01.01.03</v>
          </cell>
          <cell r="D1903" t="str">
            <v>Calçada em cimentado desempenado h=10cm para pedestres sobre laje de concreto</v>
          </cell>
          <cell r="E1903">
            <v>629.34</v>
          </cell>
          <cell r="F1903" t="str">
            <v>m2</v>
          </cell>
          <cell r="G1903">
            <v>14.826643785553118</v>
          </cell>
          <cell r="H1903">
            <v>9331</v>
          </cell>
        </row>
        <row r="1904">
          <cell r="C1904" t="str">
            <v>02.008.06.01.01.04</v>
          </cell>
          <cell r="D1904" t="str">
            <v>Guia tipo PMSP</v>
          </cell>
          <cell r="E1904">
            <v>342.66</v>
          </cell>
          <cell r="F1904" t="str">
            <v>m</v>
          </cell>
          <cell r="G1904">
            <v>21.479513220101556</v>
          </cell>
          <cell r="H1904">
            <v>7360.17</v>
          </cell>
        </row>
        <row r="1905">
          <cell r="C1905" t="str">
            <v>02.008.07</v>
          </cell>
          <cell r="D1905" t="str">
            <v>Revestimento de paredes</v>
          </cell>
          <cell r="H1905">
            <v>78567.509999999995</v>
          </cell>
        </row>
        <row r="1906">
          <cell r="C1906" t="str">
            <v>02.008.07.01</v>
          </cell>
          <cell r="D1906" t="str">
            <v>Revestimento de paredes</v>
          </cell>
          <cell r="H1906">
            <v>78567.509999999995</v>
          </cell>
        </row>
        <row r="1907">
          <cell r="C1907" t="str">
            <v>02.008.07.01.01</v>
          </cell>
          <cell r="D1907" t="str">
            <v>Revestimento de paredes</v>
          </cell>
          <cell r="H1907">
            <v>78567.509999999995</v>
          </cell>
        </row>
        <row r="1908">
          <cell r="C1908" t="str">
            <v>02.008.07.01.01.01</v>
          </cell>
          <cell r="D1908" t="str">
            <v>Chapisco rolado</v>
          </cell>
          <cell r="E1908">
            <v>4165.43</v>
          </cell>
          <cell r="F1908" t="str">
            <v>m2</v>
          </cell>
          <cell r="G1908">
            <v>2.947798906715513</v>
          </cell>
          <cell r="H1908">
            <v>12278.85</v>
          </cell>
        </row>
        <row r="1909">
          <cell r="C1909" t="str">
            <v>02.008.07.01.01.02</v>
          </cell>
          <cell r="D1909" t="str">
            <v>Massa única feltrada externa</v>
          </cell>
          <cell r="E1909">
            <v>4165.43</v>
          </cell>
          <cell r="F1909" t="str">
            <v>m2</v>
          </cell>
          <cell r="G1909">
            <v>15.913999274984812</v>
          </cell>
          <cell r="H1909">
            <v>66288.649999999994</v>
          </cell>
        </row>
        <row r="1910">
          <cell r="C1910" t="str">
            <v>02.008.08</v>
          </cell>
          <cell r="D1910" t="str">
            <v>Pintura</v>
          </cell>
          <cell r="H1910">
            <v>18430.09</v>
          </cell>
        </row>
        <row r="1911">
          <cell r="C1911" t="str">
            <v>02.008.08.01</v>
          </cell>
          <cell r="D1911" t="str">
            <v>Pintura</v>
          </cell>
          <cell r="H1911">
            <v>18430.09</v>
          </cell>
        </row>
        <row r="1912">
          <cell r="C1912" t="str">
            <v>02.008.08.01.01</v>
          </cell>
          <cell r="D1912" t="str">
            <v>Pintura</v>
          </cell>
          <cell r="H1912">
            <v>18430.09</v>
          </cell>
        </row>
        <row r="1913">
          <cell r="C1913" t="str">
            <v>02.008.08.01.01.01</v>
          </cell>
          <cell r="D1913" t="str">
            <v>Pintura PVA (sem massa) sobre massa única</v>
          </cell>
          <cell r="E1913">
            <v>4165.43</v>
          </cell>
          <cell r="F1913" t="str">
            <v>m2</v>
          </cell>
          <cell r="G1913">
            <v>3.1587495168566027</v>
          </cell>
          <cell r="H1913">
            <v>13157.55</v>
          </cell>
        </row>
        <row r="1914">
          <cell r="C1914" t="str">
            <v>02.008.08.01.01.02</v>
          </cell>
          <cell r="D1914" t="str">
            <v>Pintura PVA em laje de concreto</v>
          </cell>
          <cell r="E1914">
            <v>1358.3</v>
          </cell>
          <cell r="F1914" t="str">
            <v>m2</v>
          </cell>
          <cell r="G1914">
            <v>3.1587499079732018</v>
          </cell>
          <cell r="H1914">
            <v>4290.53</v>
          </cell>
        </row>
        <row r="1915">
          <cell r="C1915" t="str">
            <v>02.008.08.01.01.03</v>
          </cell>
          <cell r="D1915" t="str">
            <v>Pintura de demarcatória de vagas esp= 0,10m em borracha clorada</v>
          </cell>
          <cell r="E1915">
            <v>403</v>
          </cell>
          <cell r="F1915" t="str">
            <v>m</v>
          </cell>
          <cell r="G1915">
            <v>2.4367493796526056</v>
          </cell>
          <cell r="H1915">
            <v>982.01</v>
          </cell>
        </row>
        <row r="1916">
          <cell r="C1916" t="str">
            <v>02.008.09</v>
          </cell>
          <cell r="D1916" t="str">
            <v>Sinalização</v>
          </cell>
          <cell r="H1916">
            <v>3443.04</v>
          </cell>
        </row>
        <row r="1917">
          <cell r="C1917" t="str">
            <v>02.008.09.01</v>
          </cell>
          <cell r="D1917" t="str">
            <v>Sinalização</v>
          </cell>
          <cell r="H1917">
            <v>3443.04</v>
          </cell>
        </row>
        <row r="1918">
          <cell r="C1918" t="str">
            <v>02.008.09.01.01</v>
          </cell>
          <cell r="D1918" t="str">
            <v>Sinalização</v>
          </cell>
          <cell r="H1918">
            <v>3443.04</v>
          </cell>
        </row>
        <row r="1919">
          <cell r="C1919" t="str">
            <v>02.008.09.01.01.01</v>
          </cell>
          <cell r="D1919" t="str">
            <v>Pintura de demarcatória de vagas esp= 0,10m</v>
          </cell>
          <cell r="E1919">
            <v>1275.2</v>
          </cell>
          <cell r="F1919" t="str">
            <v>m</v>
          </cell>
          <cell r="G1919">
            <v>2.7</v>
          </cell>
          <cell r="H1919">
            <v>3443.04</v>
          </cell>
        </row>
        <row r="1920">
          <cell r="C1920">
            <v>2009</v>
          </cell>
          <cell r="D1920" t="str">
            <v>VIA DE ACESSO AO EMPREENDIMENTO</v>
          </cell>
          <cell r="H1920">
            <v>885942.99</v>
          </cell>
        </row>
        <row r="1921">
          <cell r="C1921" t="str">
            <v>02.009.01</v>
          </cell>
          <cell r="D1921" t="str">
            <v>Serviços Preliminares (EXCLUSO)</v>
          </cell>
        </row>
        <row r="1922">
          <cell r="C1922" t="str">
            <v>02.009.01.01</v>
          </cell>
          <cell r="D1922" t="str">
            <v>Serviços Preliminares</v>
          </cell>
        </row>
        <row r="1923">
          <cell r="C1923" t="str">
            <v>02.009.01.01.01</v>
          </cell>
          <cell r="D1923" t="str">
            <v>Serviços Preliminares</v>
          </cell>
        </row>
        <row r="1924">
          <cell r="C1924" t="str">
            <v>02.009.01.01.01.01</v>
          </cell>
          <cell r="D1924" t="str">
            <v>Demolição do pavimento asfaltico</v>
          </cell>
          <cell r="F1924" t="str">
            <v>m3</v>
          </cell>
        </row>
        <row r="1925">
          <cell r="C1925" t="str">
            <v>02.009.01.01.01.02</v>
          </cell>
          <cell r="D1925" t="str">
            <v>Demolição e retirada de boca de lobo simples</v>
          </cell>
          <cell r="F1925" t="str">
            <v>un</v>
          </cell>
        </row>
        <row r="1926">
          <cell r="C1926" t="str">
            <v>02.009.01.01.01.03</v>
          </cell>
          <cell r="D1926" t="str">
            <v>Retirada de tubulação de drenagem</v>
          </cell>
          <cell r="F1926" t="str">
            <v>m</v>
          </cell>
        </row>
        <row r="1927">
          <cell r="C1927" t="str">
            <v>02.009.01.01.01.04</v>
          </cell>
          <cell r="D1927" t="str">
            <v>Retirada de guia e sarjeta</v>
          </cell>
          <cell r="F1927" t="str">
            <v>m</v>
          </cell>
        </row>
        <row r="1928">
          <cell r="C1928" t="str">
            <v>02.009.01.01.01.05</v>
          </cell>
          <cell r="D1928" t="str">
            <v>Retirada de paisagismo</v>
          </cell>
          <cell r="F1928" t="str">
            <v>m2</v>
          </cell>
        </row>
        <row r="1929">
          <cell r="C1929" t="str">
            <v>02.009.01.01.01.06</v>
          </cell>
          <cell r="D1929" t="str">
            <v>Retirada de entulho</v>
          </cell>
          <cell r="F1929" t="str">
            <v>m3</v>
          </cell>
        </row>
        <row r="1930">
          <cell r="C1930" t="str">
            <v>02.009.01.01.01.07</v>
          </cell>
          <cell r="D1930" t="str">
            <v>Retirada de luminarias de jardim</v>
          </cell>
          <cell r="F1930" t="str">
            <v>un</v>
          </cell>
        </row>
        <row r="1931">
          <cell r="C1931" t="str">
            <v>02.009.02</v>
          </cell>
          <cell r="D1931" t="str">
            <v>Drenagem</v>
          </cell>
          <cell r="H1931">
            <v>82480.929999999993</v>
          </cell>
        </row>
        <row r="1932">
          <cell r="C1932" t="str">
            <v>02.009.02.01</v>
          </cell>
          <cell r="D1932" t="str">
            <v>Drenagem</v>
          </cell>
          <cell r="H1932">
            <v>82480.929999999993</v>
          </cell>
        </row>
        <row r="1933">
          <cell r="C1933" t="str">
            <v>02.009.02.01.01</v>
          </cell>
          <cell r="D1933" t="str">
            <v>Drenagem</v>
          </cell>
          <cell r="H1933">
            <v>82480.929999999993</v>
          </cell>
        </row>
        <row r="1934">
          <cell r="C1934" t="str">
            <v>02.009.02.01.01.01</v>
          </cell>
          <cell r="D1934" t="str">
            <v>Boca de lobo simples</v>
          </cell>
          <cell r="E1934">
            <v>14</v>
          </cell>
          <cell r="F1934" t="str">
            <v>un</v>
          </cell>
          <cell r="G1934">
            <v>428.69</v>
          </cell>
          <cell r="H1934">
            <v>6001.63</v>
          </cell>
        </row>
        <row r="1935">
          <cell r="C1935" t="str">
            <v>02.009.02.01.01.02</v>
          </cell>
          <cell r="D1935" t="str">
            <v>Boca de lobo dupla</v>
          </cell>
          <cell r="E1935">
            <v>2</v>
          </cell>
          <cell r="F1935" t="str">
            <v>un</v>
          </cell>
          <cell r="G1935">
            <v>740.05</v>
          </cell>
          <cell r="H1935">
            <v>1480.1</v>
          </cell>
        </row>
        <row r="1936">
          <cell r="C1936" t="str">
            <v>02.009.02.01.01.03</v>
          </cell>
          <cell r="D1936" t="str">
            <v>Poço de visita</v>
          </cell>
          <cell r="E1936">
            <v>7</v>
          </cell>
          <cell r="F1936" t="str">
            <v>un</v>
          </cell>
          <cell r="G1936">
            <v>1182.28</v>
          </cell>
          <cell r="H1936">
            <v>8275.93</v>
          </cell>
        </row>
        <row r="1937">
          <cell r="C1937" t="str">
            <v>02.009.02.01.01.04</v>
          </cell>
          <cell r="D1937" t="str">
            <v>Tubo de concreto ø600mm</v>
          </cell>
          <cell r="E1937">
            <v>77</v>
          </cell>
          <cell r="F1937" t="str">
            <v>m</v>
          </cell>
          <cell r="G1937">
            <v>83.93</v>
          </cell>
          <cell r="H1937">
            <v>6462.8</v>
          </cell>
        </row>
        <row r="1938">
          <cell r="C1938" t="str">
            <v>02.009.02.01.01.05</v>
          </cell>
          <cell r="D1938" t="str">
            <v>Tubo de concreto ø1000mm</v>
          </cell>
          <cell r="E1938">
            <v>310.56099999999998</v>
          </cell>
          <cell r="F1938" t="str">
            <v>m</v>
          </cell>
          <cell r="G1938">
            <v>194.04</v>
          </cell>
          <cell r="H1938">
            <v>60260.480000000003</v>
          </cell>
        </row>
        <row r="1939">
          <cell r="C1939" t="str">
            <v>02.009.03</v>
          </cell>
          <cell r="D1939" t="str">
            <v>Cortinas de contenção para mundança de greide da via de acesso (até a administração)</v>
          </cell>
          <cell r="H1939">
            <v>75946.539999999994</v>
          </cell>
        </row>
        <row r="1940">
          <cell r="C1940" t="str">
            <v>02.009.03.01</v>
          </cell>
          <cell r="D1940" t="str">
            <v>Cortinas de contenção para mundança de greide da via de acesso (até a administração)</v>
          </cell>
          <cell r="H1940">
            <v>75946.539999999994</v>
          </cell>
        </row>
        <row r="1941">
          <cell r="C1941" t="str">
            <v>02.009.03.01.01</v>
          </cell>
          <cell r="D1941" t="str">
            <v>Cortinas de contenção para mundança de greide da via de acesso (até a administração)</v>
          </cell>
          <cell r="H1941">
            <v>75946.539999999994</v>
          </cell>
        </row>
        <row r="1942">
          <cell r="C1942" t="str">
            <v>02.009.03.01.01.01</v>
          </cell>
          <cell r="D1942" t="str">
            <v>Escavação mecanica</v>
          </cell>
          <cell r="E1942">
            <v>68.849999999999994</v>
          </cell>
          <cell r="F1942" t="str">
            <v>m3</v>
          </cell>
          <cell r="G1942">
            <v>9.6</v>
          </cell>
          <cell r="H1942">
            <v>660.62</v>
          </cell>
        </row>
        <row r="1943">
          <cell r="C1943" t="str">
            <v>02.009.03.01.01.02</v>
          </cell>
          <cell r="D1943" t="str">
            <v>Apiloamento e compactação</v>
          </cell>
          <cell r="E1943">
            <v>229.5</v>
          </cell>
          <cell r="F1943" t="str">
            <v>m2</v>
          </cell>
          <cell r="G1943">
            <v>8.7100000000000009</v>
          </cell>
          <cell r="H1943">
            <v>1999.29</v>
          </cell>
        </row>
        <row r="1944">
          <cell r="C1944" t="str">
            <v>02.009.03.01.01.03</v>
          </cell>
          <cell r="D1944" t="str">
            <v>Lastro de brita h=10cm</v>
          </cell>
          <cell r="E1944">
            <v>22.95</v>
          </cell>
          <cell r="F1944" t="str">
            <v>m3</v>
          </cell>
          <cell r="G1944">
            <v>61.6</v>
          </cell>
          <cell r="H1944">
            <v>1413.8</v>
          </cell>
        </row>
        <row r="1945">
          <cell r="C1945" t="str">
            <v>02.009.03.01.01.04</v>
          </cell>
          <cell r="D1945" t="str">
            <v>Concreto magro esp. 5cm</v>
          </cell>
          <cell r="E1945">
            <v>11.48</v>
          </cell>
          <cell r="F1945" t="str">
            <v>m3</v>
          </cell>
          <cell r="G1945">
            <v>148.27000000000001</v>
          </cell>
          <cell r="H1945">
            <v>1702.1</v>
          </cell>
        </row>
        <row r="1946">
          <cell r="C1946" t="str">
            <v>02.009.03.01.01.05</v>
          </cell>
          <cell r="D1946" t="str">
            <v>Concreto FCK 30MPa</v>
          </cell>
          <cell r="E1946">
            <v>133.88</v>
          </cell>
          <cell r="F1946" t="str">
            <v>m3</v>
          </cell>
          <cell r="G1946">
            <v>204.25</v>
          </cell>
          <cell r="H1946">
            <v>27344.44</v>
          </cell>
        </row>
        <row r="1947">
          <cell r="C1947" t="str">
            <v>02.009.03.01.01.06</v>
          </cell>
          <cell r="D1947" t="str">
            <v>Forma resinada 12mm</v>
          </cell>
          <cell r="E1947">
            <v>306</v>
          </cell>
          <cell r="F1947" t="str">
            <v>m2</v>
          </cell>
          <cell r="G1947">
            <v>30.43</v>
          </cell>
          <cell r="H1947">
            <v>9310.2800000000007</v>
          </cell>
        </row>
        <row r="1948">
          <cell r="C1948" t="str">
            <v>02.009.03.01.01.07</v>
          </cell>
          <cell r="D1948" t="str">
            <v>Aço CA-50</v>
          </cell>
          <cell r="E1948">
            <v>12048.75</v>
          </cell>
          <cell r="F1948" t="str">
            <v>kg</v>
          </cell>
          <cell r="G1948">
            <v>2.78</v>
          </cell>
          <cell r="H1948">
            <v>33516.01</v>
          </cell>
        </row>
        <row r="1949">
          <cell r="C1949" t="str">
            <v>02.009.04</v>
          </cell>
          <cell r="D1949" t="str">
            <v>Cortinas de contenção para mudança de greide, proximo aos muro de divisa com os condomínios Alameda dos Pinheiros e Parque das Árvores (EXCLUSO)</v>
          </cell>
        </row>
        <row r="1950">
          <cell r="C1950" t="str">
            <v>02.009.04.01</v>
          </cell>
          <cell r="D1950" t="str">
            <v>Cortinas de contenção para mudança de greide, proximo aos muro de divisa com os condomínios Alameda dos Pinheiros e Parque das Árvores</v>
          </cell>
        </row>
        <row r="1951">
          <cell r="C1951" t="str">
            <v>02.009.04.01.01</v>
          </cell>
          <cell r="D1951" t="str">
            <v>Cortinas de contenção para mudança de greide, proximo aos muro de divisa com os condomínios Alameda dos Pinheiros e Parque das Árvores</v>
          </cell>
        </row>
        <row r="1952">
          <cell r="C1952" t="str">
            <v>02.009.04.01.01.01</v>
          </cell>
          <cell r="D1952" t="str">
            <v>Escavação mecanica</v>
          </cell>
          <cell r="F1952" t="str">
            <v>m3</v>
          </cell>
        </row>
        <row r="1953">
          <cell r="C1953" t="str">
            <v>02.009.04.01.01.02</v>
          </cell>
          <cell r="D1953" t="str">
            <v>Apiloamento e compactação</v>
          </cell>
          <cell r="F1953" t="str">
            <v>m2</v>
          </cell>
        </row>
        <row r="1954">
          <cell r="C1954" t="str">
            <v>02.009.04.01.01.03</v>
          </cell>
          <cell r="D1954" t="str">
            <v>Lastro de brita h=10cm</v>
          </cell>
          <cell r="F1954" t="str">
            <v>m3</v>
          </cell>
        </row>
        <row r="1955">
          <cell r="C1955" t="str">
            <v>02.009.04.01.01.04</v>
          </cell>
          <cell r="D1955" t="str">
            <v>Concreto magro esp. 5cm</v>
          </cell>
          <cell r="F1955" t="str">
            <v>m3</v>
          </cell>
        </row>
        <row r="1956">
          <cell r="C1956" t="str">
            <v>02.009.04.01.01.05</v>
          </cell>
          <cell r="D1956" t="str">
            <v>Concreto FCK 30MPa</v>
          </cell>
          <cell r="F1956" t="str">
            <v>m3</v>
          </cell>
        </row>
        <row r="1957">
          <cell r="C1957" t="str">
            <v>02.009.04.01.01.06</v>
          </cell>
          <cell r="D1957" t="str">
            <v>Forma resinada 12mm</v>
          </cell>
          <cell r="F1957" t="str">
            <v>m2</v>
          </cell>
        </row>
        <row r="1958">
          <cell r="C1958" t="str">
            <v>02.009.04.01.01.07</v>
          </cell>
          <cell r="D1958" t="str">
            <v>Aço CA-50</v>
          </cell>
          <cell r="F1958" t="str">
            <v>kg</v>
          </cell>
        </row>
        <row r="1959">
          <cell r="C1959" t="str">
            <v>02.009.05</v>
          </cell>
          <cell r="D1959" t="str">
            <v>Terraplenagem e Pavimentação</v>
          </cell>
          <cell r="H1959">
            <v>309020.03000000003</v>
          </cell>
        </row>
        <row r="1960">
          <cell r="C1960" t="str">
            <v>02.009.05.01</v>
          </cell>
          <cell r="D1960" t="str">
            <v>Terraplenagem e Pavimentação</v>
          </cell>
          <cell r="H1960">
            <v>309020.03000000003</v>
          </cell>
        </row>
        <row r="1961">
          <cell r="C1961" t="str">
            <v>02.009.05.01.01</v>
          </cell>
          <cell r="D1961" t="str">
            <v>Terraplenagem e Pavimentação</v>
          </cell>
          <cell r="H1961">
            <v>309020.03000000003</v>
          </cell>
        </row>
        <row r="1962">
          <cell r="C1962" t="str">
            <v>02.009.05.01.01.01</v>
          </cell>
          <cell r="D1962" t="str">
            <v>Aterro com importe de terra</v>
          </cell>
          <cell r="E1962">
            <v>3037</v>
          </cell>
          <cell r="F1962" t="str">
            <v>m3</v>
          </cell>
          <cell r="G1962">
            <v>13.36</v>
          </cell>
          <cell r="H1962">
            <v>40565.21</v>
          </cell>
        </row>
        <row r="1963">
          <cell r="C1963" t="str">
            <v>02.009.05.01.01.02</v>
          </cell>
          <cell r="D1963" t="str">
            <v>Escavação sem bota fora</v>
          </cell>
          <cell r="E1963">
            <v>1386</v>
          </cell>
          <cell r="F1963" t="str">
            <v>m3</v>
          </cell>
          <cell r="G1963">
            <v>2.89</v>
          </cell>
          <cell r="H1963">
            <v>4002.77</v>
          </cell>
        </row>
        <row r="1964">
          <cell r="C1964" t="str">
            <v>02.009.05.01.01.03</v>
          </cell>
          <cell r="D1964" t="str">
            <v>Rachão H= 50cm</v>
          </cell>
          <cell r="E1964">
            <v>2262</v>
          </cell>
          <cell r="F1964" t="str">
            <v>m3</v>
          </cell>
          <cell r="G1964">
            <v>46.61</v>
          </cell>
          <cell r="H1964">
            <v>105420.74</v>
          </cell>
        </row>
        <row r="1965">
          <cell r="C1965" t="str">
            <v>02.009.05.01.01.04</v>
          </cell>
          <cell r="D1965" t="str">
            <v>Brita graduada</v>
          </cell>
          <cell r="E1965">
            <v>754</v>
          </cell>
          <cell r="F1965" t="str">
            <v>m3</v>
          </cell>
          <cell r="G1965">
            <v>47.26</v>
          </cell>
          <cell r="H1965">
            <v>35637</v>
          </cell>
        </row>
        <row r="1966">
          <cell r="C1966" t="str">
            <v>02.009.05.01.01.05</v>
          </cell>
          <cell r="D1966" t="str">
            <v>Regularização e compactação do subleito</v>
          </cell>
          <cell r="E1966">
            <v>7540</v>
          </cell>
          <cell r="F1966" t="str">
            <v>m2</v>
          </cell>
          <cell r="G1966">
            <v>2.06</v>
          </cell>
          <cell r="H1966">
            <v>15515.06</v>
          </cell>
        </row>
        <row r="1967">
          <cell r="C1967" t="str">
            <v>02.009.05.01.01.06</v>
          </cell>
          <cell r="D1967" t="str">
            <v>Guia tipo PMSP</v>
          </cell>
          <cell r="E1967">
            <v>1379.7</v>
          </cell>
          <cell r="F1967" t="str">
            <v>m</v>
          </cell>
          <cell r="G1967">
            <v>21.48</v>
          </cell>
          <cell r="H1967">
            <v>29635.27</v>
          </cell>
        </row>
        <row r="1968">
          <cell r="C1968" t="str">
            <v>02.009.05.01.01.07</v>
          </cell>
          <cell r="D1968" t="str">
            <v>Sarjeta Padrão PMSP</v>
          </cell>
          <cell r="E1968">
            <v>1379.7</v>
          </cell>
          <cell r="F1968" t="str">
            <v>m</v>
          </cell>
          <cell r="G1968">
            <v>18.68</v>
          </cell>
          <cell r="H1968">
            <v>25775.21</v>
          </cell>
        </row>
        <row r="1969">
          <cell r="C1969" t="str">
            <v>02.009.05.01.01.08</v>
          </cell>
          <cell r="D1969" t="str">
            <v>Sarjetão</v>
          </cell>
          <cell r="E1969">
            <v>253</v>
          </cell>
          <cell r="F1969" t="str">
            <v>m</v>
          </cell>
          <cell r="G1969">
            <v>34.840000000000003</v>
          </cell>
          <cell r="H1969">
            <v>8813.6299999999992</v>
          </cell>
        </row>
        <row r="1970">
          <cell r="C1970" t="str">
            <v>02.009.05.01.01.09</v>
          </cell>
          <cell r="D1970" t="str">
            <v>Guia de jardim 30x15x100cm</v>
          </cell>
          <cell r="E1970">
            <v>206.5</v>
          </cell>
          <cell r="F1970" t="str">
            <v>m</v>
          </cell>
          <cell r="G1970">
            <v>17.96</v>
          </cell>
          <cell r="H1970">
            <v>3708.69</v>
          </cell>
        </row>
        <row r="1971">
          <cell r="C1971" t="str">
            <v>02.009.05.01.01.10</v>
          </cell>
          <cell r="D1971" t="str">
            <v>New Jersey h=0,80m</v>
          </cell>
          <cell r="E1971">
            <v>34</v>
          </cell>
          <cell r="F1971" t="str">
            <v>m</v>
          </cell>
          <cell r="G1971">
            <v>349.27</v>
          </cell>
          <cell r="H1971">
            <v>11875.1</v>
          </cell>
        </row>
        <row r="1972">
          <cell r="C1972" t="str">
            <v>02.009.05.01.01.12</v>
          </cell>
          <cell r="D1972" t="str">
            <v>Piso intertravado de concreto cor natural, inclusive colchão de areia esp. 5cm sobre terreno - Área de equipamentos comunitários</v>
          </cell>
          <cell r="E1972">
            <v>864</v>
          </cell>
          <cell r="F1972" t="str">
            <v>m2</v>
          </cell>
          <cell r="G1972">
            <v>32.49</v>
          </cell>
          <cell r="H1972">
            <v>28071.360000000001</v>
          </cell>
        </row>
        <row r="1973">
          <cell r="C1973" t="str">
            <v>02.009.06</v>
          </cell>
          <cell r="D1973" t="str">
            <v>Calçadas de pedestre em mosaico de pedra miracema com borda de concreto</v>
          </cell>
          <cell r="H1973">
            <v>78080.66</v>
          </cell>
        </row>
        <row r="1974">
          <cell r="C1974" t="str">
            <v>02.009.06.01</v>
          </cell>
          <cell r="D1974" t="str">
            <v>Calçadas de pedestre em mosaico de pedra miracema com borda de concreto</v>
          </cell>
          <cell r="H1974">
            <v>78080.66</v>
          </cell>
        </row>
        <row r="1975">
          <cell r="C1975" t="str">
            <v>02.009.06.01.01</v>
          </cell>
          <cell r="D1975" t="str">
            <v>Calçadas de pedestre em mosaico de pedra miracema com borda de concreto</v>
          </cell>
          <cell r="H1975">
            <v>78080.66</v>
          </cell>
        </row>
        <row r="1976">
          <cell r="C1976" t="str">
            <v>02.009.06.01.01.01</v>
          </cell>
          <cell r="D1976" t="str">
            <v>Lastro de concreto magro esp=10cm</v>
          </cell>
          <cell r="E1976">
            <v>225.541</v>
          </cell>
          <cell r="F1976" t="str">
            <v>m3</v>
          </cell>
          <cell r="G1976">
            <v>160.01</v>
          </cell>
          <cell r="H1976">
            <v>36088.400000000001</v>
          </cell>
        </row>
        <row r="1977">
          <cell r="C1977" t="str">
            <v>02.009.06.01.01.02</v>
          </cell>
          <cell r="D1977" t="str">
            <v>Regualrização de piso esp=5cm</v>
          </cell>
          <cell r="E1977">
            <v>2255.4050000000002</v>
          </cell>
          <cell r="F1977" t="str">
            <v>m2</v>
          </cell>
          <cell r="G1977">
            <v>18.62</v>
          </cell>
          <cell r="H1977">
            <v>41992.26</v>
          </cell>
        </row>
        <row r="1978">
          <cell r="C1978" t="str">
            <v>02.009.07</v>
          </cell>
          <cell r="D1978" t="str">
            <v>Muros - fechamento da  via de acesso h=4,00m</v>
          </cell>
          <cell r="H1978">
            <v>247669.31</v>
          </cell>
        </row>
        <row r="1979">
          <cell r="C1979" t="str">
            <v>02.009.07.01</v>
          </cell>
          <cell r="D1979" t="str">
            <v>Muros - fechamento da  via de acesso h=4,00m</v>
          </cell>
          <cell r="H1979">
            <v>247669.31</v>
          </cell>
        </row>
        <row r="1980">
          <cell r="C1980" t="str">
            <v>02.009.07.01.01</v>
          </cell>
          <cell r="D1980" t="str">
            <v>Muros - fechamento da  via de acesso h=4,00m</v>
          </cell>
          <cell r="H1980">
            <v>247669.31</v>
          </cell>
        </row>
        <row r="1981">
          <cell r="C1981" t="str">
            <v>02.009.07.01.01.01</v>
          </cell>
          <cell r="D1981" t="str">
            <v>Escavação manual</v>
          </cell>
          <cell r="E1981">
            <v>66</v>
          </cell>
          <cell r="F1981" t="str">
            <v>m3</v>
          </cell>
          <cell r="G1981">
            <v>28.7</v>
          </cell>
          <cell r="H1981">
            <v>1894.17</v>
          </cell>
        </row>
        <row r="1982">
          <cell r="C1982" t="str">
            <v>02.009.07.01.01.02</v>
          </cell>
          <cell r="D1982" t="str">
            <v>Reaterro</v>
          </cell>
          <cell r="E1982">
            <v>102.96</v>
          </cell>
          <cell r="F1982" t="str">
            <v>m3</v>
          </cell>
          <cell r="G1982">
            <v>20.14</v>
          </cell>
          <cell r="H1982">
            <v>2073.61</v>
          </cell>
        </row>
        <row r="1983">
          <cell r="C1983" t="str">
            <v>02.009.07.01.01.03</v>
          </cell>
          <cell r="D1983" t="str">
            <v>Brocas</v>
          </cell>
          <cell r="E1983">
            <v>275</v>
          </cell>
          <cell r="F1983" t="str">
            <v>m</v>
          </cell>
          <cell r="G1983">
            <v>36.869999999999997</v>
          </cell>
          <cell r="H1983">
            <v>10139.58</v>
          </cell>
        </row>
        <row r="1984">
          <cell r="C1984" t="str">
            <v>02.009.07.01.01.04</v>
          </cell>
          <cell r="D1984" t="str">
            <v>Concreto Fck 20 mpa</v>
          </cell>
          <cell r="E1984">
            <v>26.4</v>
          </cell>
          <cell r="F1984" t="str">
            <v>m3</v>
          </cell>
          <cell r="G1984">
            <v>159.41</v>
          </cell>
          <cell r="H1984">
            <v>4208.42</v>
          </cell>
        </row>
        <row r="1985">
          <cell r="C1985" t="str">
            <v>02.009.07.01.01.05</v>
          </cell>
          <cell r="D1985" t="str">
            <v>Forma</v>
          </cell>
          <cell r="E1985">
            <v>220</v>
          </cell>
          <cell r="F1985" t="str">
            <v>m2</v>
          </cell>
          <cell r="G1985">
            <v>26.78</v>
          </cell>
          <cell r="H1985">
            <v>5891.22</v>
          </cell>
        </row>
        <row r="1986">
          <cell r="C1986" t="str">
            <v>02.009.07.01.01.06</v>
          </cell>
          <cell r="D1986" t="str">
            <v>Aço CA-50A</v>
          </cell>
          <cell r="E1986">
            <v>2112</v>
          </cell>
          <cell r="F1986" t="str">
            <v>kg</v>
          </cell>
          <cell r="G1986">
            <v>2.78</v>
          </cell>
          <cell r="H1986">
            <v>5874.95</v>
          </cell>
        </row>
        <row r="1987">
          <cell r="C1987" t="str">
            <v>02.009.07.01.01.07</v>
          </cell>
          <cell r="D1987" t="str">
            <v>Alvenaria armada (com pilaretes a cada 2,50m e cintas a cada 2,00m) em bloco de concreto 19x19x39cm</v>
          </cell>
          <cell r="E1987">
            <v>1683.1759999999999</v>
          </cell>
          <cell r="F1987" t="str">
            <v>m2</v>
          </cell>
          <cell r="G1987">
            <v>41.44</v>
          </cell>
          <cell r="H1987">
            <v>69755.86</v>
          </cell>
        </row>
        <row r="1988">
          <cell r="C1988" t="str">
            <v>02.009.07.01.01.08</v>
          </cell>
          <cell r="D1988" t="str">
            <v>Chapisco</v>
          </cell>
          <cell r="E1988">
            <v>3366.3519999999999</v>
          </cell>
          <cell r="F1988" t="str">
            <v>m2</v>
          </cell>
          <cell r="G1988">
            <v>4.8099999999999996</v>
          </cell>
          <cell r="H1988">
            <v>16191.48</v>
          </cell>
        </row>
        <row r="1989">
          <cell r="C1989" t="str">
            <v>02.009.07.01.01.09</v>
          </cell>
          <cell r="D1989" t="str">
            <v>Massa Única feltrada</v>
          </cell>
          <cell r="E1989">
            <v>3366.3519999999999</v>
          </cell>
          <cell r="F1989" t="str">
            <v>m2</v>
          </cell>
          <cell r="G1989">
            <v>15.91</v>
          </cell>
          <cell r="H1989">
            <v>53572.13</v>
          </cell>
        </row>
        <row r="1990">
          <cell r="C1990" t="str">
            <v>02.009.07.01.01.10</v>
          </cell>
          <cell r="D1990" t="str">
            <v>Revestimento em argamassa projetada</v>
          </cell>
          <cell r="E1990">
            <v>3366.3519999999999</v>
          </cell>
          <cell r="F1990" t="str">
            <v>m2</v>
          </cell>
          <cell r="G1990">
            <v>15.38</v>
          </cell>
          <cell r="H1990">
            <v>63489.4</v>
          </cell>
        </row>
        <row r="1991">
          <cell r="C1991" t="str">
            <v>02.009.07.01.01.11</v>
          </cell>
          <cell r="D1991" t="str">
            <v>Capeamento de muro em chapuz de concreto larg 30cm</v>
          </cell>
          <cell r="E1991">
            <v>420.79399999999998</v>
          </cell>
          <cell r="F1991" t="str">
            <v>m</v>
          </cell>
          <cell r="G1991">
            <v>34.65</v>
          </cell>
          <cell r="H1991">
            <v>14578.49</v>
          </cell>
        </row>
        <row r="1992">
          <cell r="C1992" t="str">
            <v>02.009.08</v>
          </cell>
          <cell r="D1992" t="str">
            <v>Muros - divisa com os condomínios Alameda dos Pinheiros e Parque das Árvores - h=4,00m</v>
          </cell>
          <cell r="H1992">
            <v>67215.899999999994</v>
          </cell>
        </row>
        <row r="1993">
          <cell r="C1993" t="str">
            <v>02.009.08.01</v>
          </cell>
          <cell r="D1993" t="str">
            <v>Muros - divisa com os condomínios Alameda dos Pinheiros e Parque das Árvores - h=4,00m</v>
          </cell>
          <cell r="H1993">
            <v>67215.899999999994</v>
          </cell>
        </row>
        <row r="1994">
          <cell r="C1994" t="str">
            <v>02.009.08.01.01</v>
          </cell>
          <cell r="D1994" t="str">
            <v>Muros - divisa com os condomínios Alameda dos Pinheiros e Parque das Árvores - h=4,00m</v>
          </cell>
          <cell r="H1994">
            <v>67215.899999999994</v>
          </cell>
        </row>
        <row r="1995">
          <cell r="C1995" t="str">
            <v>02.009.08.01.01.01</v>
          </cell>
          <cell r="D1995" t="str">
            <v>Alvenaria armada (com pilaretes a cada 2,50m e cintas a cada 2,00m) em bloco de concreto 19x19x39cm</v>
          </cell>
          <cell r="E1995">
            <v>613.95600000000002</v>
          </cell>
          <cell r="F1995" t="str">
            <v>m2</v>
          </cell>
          <cell r="G1995">
            <v>41.44</v>
          </cell>
          <cell r="H1995">
            <v>25444.18</v>
          </cell>
        </row>
        <row r="1996">
          <cell r="C1996" t="str">
            <v>02.009.08.01.01.02</v>
          </cell>
          <cell r="D1996" t="str">
            <v>Chapisco</v>
          </cell>
          <cell r="E1996">
            <v>920.93399999999997</v>
          </cell>
          <cell r="F1996" t="str">
            <v>m2</v>
          </cell>
          <cell r="G1996">
            <v>4.8099999999999996</v>
          </cell>
          <cell r="H1996">
            <v>4429.51</v>
          </cell>
        </row>
        <row r="1997">
          <cell r="C1997" t="str">
            <v>02.009.08.01.01.03</v>
          </cell>
          <cell r="D1997" t="str">
            <v>Massa Única feltrada</v>
          </cell>
          <cell r="E1997">
            <v>920.93399999999997</v>
          </cell>
          <cell r="F1997" t="str">
            <v>m2</v>
          </cell>
          <cell r="G1997">
            <v>15.91</v>
          </cell>
          <cell r="H1997">
            <v>14655.74</v>
          </cell>
        </row>
        <row r="1998">
          <cell r="C1998" t="str">
            <v>02.009.08.01.01.04</v>
          </cell>
          <cell r="D1998" t="str">
            <v>Revestimento em argamassa projetada</v>
          </cell>
          <cell r="E1998">
            <v>920.93399999999997</v>
          </cell>
          <cell r="F1998" t="str">
            <v>m2</v>
          </cell>
          <cell r="G1998">
            <v>15.38</v>
          </cell>
          <cell r="H1998">
            <v>17368.82</v>
          </cell>
        </row>
        <row r="1999">
          <cell r="C1999" t="str">
            <v>02.009.08.01.01.05</v>
          </cell>
          <cell r="D1999" t="str">
            <v>Capeamento de muro em chapuz de concreto larg 30cm</v>
          </cell>
          <cell r="E1999">
            <v>153.489</v>
          </cell>
          <cell r="F1999" t="str">
            <v>m</v>
          </cell>
          <cell r="G1999">
            <v>34.65</v>
          </cell>
          <cell r="H1999">
            <v>5317.66</v>
          </cell>
        </row>
        <row r="2000">
          <cell r="C2000" t="str">
            <v>02.009.09</v>
          </cell>
          <cell r="D2000" t="str">
            <v>Sinalização</v>
          </cell>
          <cell r="H2000">
            <v>1231.74</v>
          </cell>
        </row>
        <row r="2001">
          <cell r="C2001" t="str">
            <v>02.009.09.01</v>
          </cell>
          <cell r="D2001" t="str">
            <v>Sinalização</v>
          </cell>
          <cell r="H2001">
            <v>1231.74</v>
          </cell>
        </row>
        <row r="2002">
          <cell r="C2002" t="str">
            <v>02.009.09.01.01</v>
          </cell>
          <cell r="D2002" t="str">
            <v>Sinalização</v>
          </cell>
          <cell r="H2002">
            <v>1231.74</v>
          </cell>
        </row>
        <row r="2003">
          <cell r="C2003" t="str">
            <v>02.009.09.01.01.01</v>
          </cell>
          <cell r="D2003" t="str">
            <v>Pintura de demarcatória de vagas esp= 0,10m em borracha clorada</v>
          </cell>
          <cell r="E2003">
            <v>456.2</v>
          </cell>
          <cell r="F2003" t="str">
            <v>m</v>
          </cell>
          <cell r="G2003">
            <v>2.7</v>
          </cell>
          <cell r="H2003">
            <v>1231.74</v>
          </cell>
        </row>
        <row r="2004">
          <cell r="C2004" t="str">
            <v>02.009.10</v>
          </cell>
          <cell r="D2004" t="str">
            <v>Guarita</v>
          </cell>
          <cell r="H2004">
            <v>24297.89</v>
          </cell>
        </row>
        <row r="2005">
          <cell r="C2005" t="str">
            <v>02.009.10.01</v>
          </cell>
          <cell r="D2005" t="str">
            <v>Guarita</v>
          </cell>
          <cell r="H2005">
            <v>24297.89</v>
          </cell>
        </row>
        <row r="2006">
          <cell r="C2006" t="str">
            <v>02.009.10.01.01</v>
          </cell>
          <cell r="D2006" t="str">
            <v>Fundação</v>
          </cell>
          <cell r="H2006">
            <v>5707.16</v>
          </cell>
        </row>
        <row r="2007">
          <cell r="C2007" t="str">
            <v>02.009.10.01.01.01</v>
          </cell>
          <cell r="D2007" t="str">
            <v>Escavação manual</v>
          </cell>
          <cell r="E2007">
            <v>11.2</v>
          </cell>
          <cell r="F2007" t="str">
            <v>m3</v>
          </cell>
          <cell r="G2007">
            <v>28.7</v>
          </cell>
          <cell r="H2007">
            <v>321.43</v>
          </cell>
        </row>
        <row r="2008">
          <cell r="C2008" t="str">
            <v>02.009.10.01.01.02</v>
          </cell>
          <cell r="D2008" t="str">
            <v>Retirada de terra</v>
          </cell>
          <cell r="E2008">
            <v>11.2</v>
          </cell>
          <cell r="F2008" t="str">
            <v>m3</v>
          </cell>
          <cell r="G2008">
            <v>55.17</v>
          </cell>
          <cell r="H2008">
            <v>617.86</v>
          </cell>
        </row>
        <row r="2009">
          <cell r="C2009" t="str">
            <v>02.009.10.01.01.03</v>
          </cell>
          <cell r="D2009" t="str">
            <v>Reaterro campactado</v>
          </cell>
          <cell r="E2009">
            <v>125.44</v>
          </cell>
          <cell r="F2009" t="str">
            <v>m3</v>
          </cell>
          <cell r="G2009">
            <v>20.14</v>
          </cell>
          <cell r="H2009">
            <v>2526.36</v>
          </cell>
        </row>
        <row r="2010">
          <cell r="C2010" t="str">
            <v>02.009.10.01.01.04</v>
          </cell>
          <cell r="D2010" t="str">
            <v>Rachão h=30cm</v>
          </cell>
          <cell r="E2010">
            <v>4.8</v>
          </cell>
          <cell r="F2010" t="str">
            <v>m3</v>
          </cell>
          <cell r="G2010">
            <v>46.61</v>
          </cell>
          <cell r="H2010">
            <v>223.7</v>
          </cell>
        </row>
        <row r="2011">
          <cell r="C2011" t="str">
            <v>02.009.10.01.01.05</v>
          </cell>
          <cell r="D2011" t="str">
            <v>Lastro de brita h=10cm</v>
          </cell>
          <cell r="E2011">
            <v>1.6</v>
          </cell>
          <cell r="F2011" t="str">
            <v>m3</v>
          </cell>
          <cell r="G2011">
            <v>61.6</v>
          </cell>
          <cell r="H2011">
            <v>98.57</v>
          </cell>
        </row>
        <row r="2012">
          <cell r="C2012" t="str">
            <v>02.009.10.01.01.06</v>
          </cell>
          <cell r="D2012" t="str">
            <v>Lastro de concreto esp. 5cm</v>
          </cell>
          <cell r="E2012">
            <v>1.6</v>
          </cell>
          <cell r="F2012" t="str">
            <v>m3</v>
          </cell>
          <cell r="G2012">
            <v>148.27000000000001</v>
          </cell>
          <cell r="H2012">
            <v>237.23</v>
          </cell>
        </row>
        <row r="2013">
          <cell r="C2013" t="str">
            <v>02.009.10.01.01.07</v>
          </cell>
          <cell r="D2013" t="str">
            <v>Concreto Fck 35Mpa</v>
          </cell>
          <cell r="E2013">
            <v>3.2</v>
          </cell>
          <cell r="F2013" t="str">
            <v>m3</v>
          </cell>
          <cell r="G2013">
            <v>213.98</v>
          </cell>
          <cell r="H2013">
            <v>684.74</v>
          </cell>
        </row>
        <row r="2014">
          <cell r="C2014" t="str">
            <v>02.009.10.01.01.08</v>
          </cell>
          <cell r="D2014" t="str">
            <v>Forma comum</v>
          </cell>
          <cell r="E2014">
            <v>4</v>
          </cell>
          <cell r="F2014" t="str">
            <v>m2</v>
          </cell>
          <cell r="G2014">
            <v>26.78</v>
          </cell>
          <cell r="H2014">
            <v>107.11</v>
          </cell>
        </row>
        <row r="2015">
          <cell r="C2015" t="str">
            <v>02.009.10.01.01.09</v>
          </cell>
          <cell r="D2015" t="str">
            <v>Aço CA-50</v>
          </cell>
          <cell r="E2015">
            <v>320</v>
          </cell>
          <cell r="F2015" t="str">
            <v>kg</v>
          </cell>
          <cell r="G2015">
            <v>2.78</v>
          </cell>
          <cell r="H2015">
            <v>890.14</v>
          </cell>
        </row>
        <row r="2016">
          <cell r="C2016" t="str">
            <v>02.009.10.01.02</v>
          </cell>
          <cell r="D2016" t="str">
            <v>Estrutura</v>
          </cell>
          <cell r="H2016">
            <v>1596.77</v>
          </cell>
        </row>
        <row r="2017">
          <cell r="C2017" t="str">
            <v>02.009.10.01.02.01</v>
          </cell>
          <cell r="D2017" t="str">
            <v>Concreto Fck 35Mpa</v>
          </cell>
          <cell r="E2017">
            <v>1.7350000000000001</v>
          </cell>
          <cell r="F2017" t="str">
            <v>m3</v>
          </cell>
          <cell r="G2017">
            <v>213.98</v>
          </cell>
          <cell r="H2017">
            <v>371.26</v>
          </cell>
        </row>
        <row r="2018">
          <cell r="C2018" t="str">
            <v>02.009.10.01.02.02</v>
          </cell>
          <cell r="D2018" t="str">
            <v>Forma comum</v>
          </cell>
          <cell r="E2018">
            <v>23.68</v>
          </cell>
          <cell r="F2018" t="str">
            <v>m2</v>
          </cell>
          <cell r="G2018">
            <v>35.450000000000003</v>
          </cell>
          <cell r="H2018">
            <v>839.41</v>
          </cell>
        </row>
        <row r="2019">
          <cell r="C2019" t="str">
            <v>02.009.10.01.02.03</v>
          </cell>
          <cell r="D2019" t="str">
            <v>Aço CA-50</v>
          </cell>
          <cell r="E2019">
            <v>138.80000000000001</v>
          </cell>
          <cell r="F2019" t="str">
            <v>kg</v>
          </cell>
          <cell r="G2019">
            <v>2.78</v>
          </cell>
          <cell r="H2019">
            <v>386.1</v>
          </cell>
        </row>
        <row r="2020">
          <cell r="C2020" t="str">
            <v>02.009.10.01.03</v>
          </cell>
          <cell r="D2020" t="str">
            <v>Alvenarias e revestimentos internos</v>
          </cell>
          <cell r="H2020">
            <v>2633.77</v>
          </cell>
        </row>
        <row r="2021">
          <cell r="C2021" t="str">
            <v>02.009.10.01.03.01</v>
          </cell>
          <cell r="D2021" t="str">
            <v>Bloco de concreto estrutural 19x19x39cm</v>
          </cell>
          <cell r="E2021">
            <v>20.28</v>
          </cell>
          <cell r="F2021" t="str">
            <v>m2</v>
          </cell>
          <cell r="G2021">
            <v>66.400000000000006</v>
          </cell>
          <cell r="H2021">
            <v>1346.59</v>
          </cell>
        </row>
        <row r="2022">
          <cell r="C2022" t="str">
            <v>02.009.10.01.03.02</v>
          </cell>
          <cell r="D2022" t="str">
            <v>Chapisco traço 1:3</v>
          </cell>
          <cell r="E2022">
            <v>40.56</v>
          </cell>
          <cell r="F2022" t="str">
            <v>m2</v>
          </cell>
          <cell r="G2022">
            <v>4.8099999999999996</v>
          </cell>
          <cell r="H2022">
            <v>195.09</v>
          </cell>
        </row>
        <row r="2023">
          <cell r="C2023" t="str">
            <v>02.009.10.01.03.03</v>
          </cell>
          <cell r="D2023" t="str">
            <v>Massa única</v>
          </cell>
          <cell r="E2023">
            <v>40.56</v>
          </cell>
          <cell r="F2023" t="str">
            <v>m2</v>
          </cell>
          <cell r="G2023">
            <v>15.91</v>
          </cell>
          <cell r="H2023">
            <v>645.47</v>
          </cell>
        </row>
        <row r="2024">
          <cell r="C2024" t="str">
            <v>02.009.10.01.03.04</v>
          </cell>
          <cell r="D2024" t="str">
            <v>Piso cerâmico de alta resistência 31x31, PEI 5, Porto gelo , da Eliane</v>
          </cell>
          <cell r="E2024">
            <v>5.5</v>
          </cell>
          <cell r="F2024" t="str">
            <v>m2</v>
          </cell>
          <cell r="G2024">
            <v>35.39</v>
          </cell>
          <cell r="H2024">
            <v>194.64</v>
          </cell>
        </row>
        <row r="2025">
          <cell r="C2025" t="str">
            <v>02.009.10.01.03.05</v>
          </cell>
          <cell r="D2025" t="str">
            <v>Rodapé ceramico h=10cm</v>
          </cell>
          <cell r="E2025">
            <v>11.6</v>
          </cell>
          <cell r="F2025" t="str">
            <v>m</v>
          </cell>
          <cell r="G2025">
            <v>8.82</v>
          </cell>
          <cell r="H2025">
            <v>102.34</v>
          </cell>
        </row>
        <row r="2026">
          <cell r="C2026" t="str">
            <v>02.009.10.01.03.06</v>
          </cell>
          <cell r="D2026" t="str">
            <v>Soleira em granito cinza Mauá</v>
          </cell>
          <cell r="E2026">
            <v>0.7</v>
          </cell>
          <cell r="F2026" t="str">
            <v>m</v>
          </cell>
          <cell r="G2026">
            <v>43.66</v>
          </cell>
          <cell r="H2026">
            <v>30.56</v>
          </cell>
        </row>
        <row r="2027">
          <cell r="C2027" t="str">
            <v>02.009.10.01.03.07</v>
          </cell>
          <cell r="D2027" t="str">
            <v>Bancada de granito cinza Mauá</v>
          </cell>
          <cell r="E2027">
            <v>1.2</v>
          </cell>
          <cell r="F2027" t="str">
            <v>m</v>
          </cell>
          <cell r="G2027">
            <v>99.23</v>
          </cell>
          <cell r="H2027">
            <v>119.08</v>
          </cell>
        </row>
        <row r="2028">
          <cell r="C2028" t="str">
            <v>02.009.10.01.04</v>
          </cell>
          <cell r="D2028" t="str">
            <v>Revestimentos externos</v>
          </cell>
          <cell r="H2028">
            <v>820.88</v>
          </cell>
        </row>
        <row r="2029">
          <cell r="C2029" t="str">
            <v>02.009.10.01.04.01</v>
          </cell>
          <cell r="D2029" t="str">
            <v>Chapisco traço 1:3</v>
          </cell>
          <cell r="E2029">
            <v>29.6</v>
          </cell>
          <cell r="F2029" t="str">
            <v>m2</v>
          </cell>
          <cell r="G2029">
            <v>4.8099999999999996</v>
          </cell>
          <cell r="H2029">
            <v>142.37</v>
          </cell>
        </row>
        <row r="2030">
          <cell r="C2030" t="str">
            <v>02.009.10.01.04.02</v>
          </cell>
          <cell r="D2030" t="str">
            <v>Massa única feltrada</v>
          </cell>
          <cell r="E2030">
            <v>29.6</v>
          </cell>
          <cell r="F2030" t="str">
            <v>m2</v>
          </cell>
          <cell r="G2030">
            <v>15.91</v>
          </cell>
          <cell r="H2030">
            <v>471.05</v>
          </cell>
        </row>
        <row r="2031">
          <cell r="C2031" t="str">
            <v>02.009.10.01.04.03</v>
          </cell>
          <cell r="D2031" t="str">
            <v>Revestimento em argamassa projetada</v>
          </cell>
          <cell r="E2031">
            <v>11</v>
          </cell>
          <cell r="F2031" t="str">
            <v>m2</v>
          </cell>
          <cell r="G2031">
            <v>15.38</v>
          </cell>
          <cell r="H2031">
            <v>207.46</v>
          </cell>
        </row>
        <row r="2032">
          <cell r="C2032" t="str">
            <v>02.009.10.01.05</v>
          </cell>
          <cell r="D2032" t="str">
            <v>Caixilhos e vidros</v>
          </cell>
          <cell r="H2032">
            <v>12646.01</v>
          </cell>
        </row>
        <row r="2033">
          <cell r="C2033" t="str">
            <v>02.009.10.01.05.01</v>
          </cell>
          <cell r="D2033" t="str">
            <v>Caixilho de alumínio com pintura eletrostática branca, medindo 0,90x0,60m</v>
          </cell>
          <cell r="E2033">
            <v>1</v>
          </cell>
          <cell r="F2033" t="str">
            <v>un</v>
          </cell>
          <cell r="G2033">
            <v>974.27</v>
          </cell>
          <cell r="H2033">
            <v>974.27</v>
          </cell>
        </row>
        <row r="2034">
          <cell r="C2034" t="str">
            <v>02.009.10.01.05.02</v>
          </cell>
          <cell r="D2034" t="str">
            <v>Caixilho de alumínio com pintura eletrostática branca, medindo 1,03x0,93m</v>
          </cell>
          <cell r="E2034">
            <v>1</v>
          </cell>
          <cell r="F2034" t="str">
            <v>un</v>
          </cell>
          <cell r="G2034">
            <v>2044.16</v>
          </cell>
          <cell r="H2034">
            <v>2044.16</v>
          </cell>
        </row>
        <row r="2035">
          <cell r="C2035" t="str">
            <v>02.009.10.01.05.03</v>
          </cell>
          <cell r="D2035" t="str">
            <v>Caixilho de alumínio com pintura eletrostática branca, medindo 1,03x0,93m</v>
          </cell>
          <cell r="E2035">
            <v>3</v>
          </cell>
          <cell r="F2035" t="str">
            <v>un</v>
          </cell>
          <cell r="G2035">
            <v>2044.16</v>
          </cell>
          <cell r="H2035">
            <v>6132.48</v>
          </cell>
        </row>
        <row r="2036">
          <cell r="C2036" t="str">
            <v>02.009.10.01.05.04</v>
          </cell>
          <cell r="D2036" t="str">
            <v>Vidro Laminado  fosco 6mm</v>
          </cell>
          <cell r="E2036">
            <v>1</v>
          </cell>
          <cell r="F2036" t="str">
            <v>m2</v>
          </cell>
          <cell r="G2036">
            <v>110.91</v>
          </cell>
          <cell r="H2036">
            <v>110.91</v>
          </cell>
        </row>
        <row r="2037">
          <cell r="C2037" t="str">
            <v>02.009.10.01.05.05</v>
          </cell>
          <cell r="D2037" t="str">
            <v>Vidro Laminado 8mm</v>
          </cell>
          <cell r="E2037">
            <v>3.9969999999999999</v>
          </cell>
          <cell r="F2037" t="str">
            <v>m2</v>
          </cell>
          <cell r="G2037">
            <v>88.35</v>
          </cell>
          <cell r="H2037">
            <v>353.13</v>
          </cell>
        </row>
        <row r="2038">
          <cell r="C2038" t="str">
            <v>02.009.10.01.05.06</v>
          </cell>
          <cell r="D2038" t="str">
            <v>Porta de vidro encaxilhado em aluminio, medindo 0,80x2,10m</v>
          </cell>
          <cell r="E2038">
            <v>1</v>
          </cell>
          <cell r="F2038" t="str">
            <v>un</v>
          </cell>
          <cell r="G2038">
            <v>3031.06</v>
          </cell>
          <cell r="H2038">
            <v>3031.06</v>
          </cell>
        </row>
        <row r="2039">
          <cell r="C2039" t="str">
            <v>02.009.10.01.06</v>
          </cell>
          <cell r="D2039" t="str">
            <v>Terraço descoberto - Sistema "A4" Manta asfáltica 4mm aderida com asfalto elastomérico - Manta asf. Pre´-fabricada (SBS 13%), esp. 4mm, tipo IV, conf. Norma (ABNT) NBR 9952/98, aderida com 2,0kg/m2 de asfalto quente e camada de reforço com 2 kg/m2 de asfa</v>
          </cell>
          <cell r="H2039">
            <v>893.3</v>
          </cell>
        </row>
        <row r="2040">
          <cell r="C2040" t="str">
            <v>02.009.10.01.06.01</v>
          </cell>
          <cell r="D2040" t="str">
            <v>Regularização de superfície horizontal e vertical - esp.5cm</v>
          </cell>
          <cell r="E2040">
            <v>11.25</v>
          </cell>
          <cell r="F2040" t="str">
            <v>m2</v>
          </cell>
          <cell r="G2040">
            <v>13.95</v>
          </cell>
          <cell r="H2040">
            <v>156.94</v>
          </cell>
        </row>
        <row r="2041">
          <cell r="C2041" t="str">
            <v>02.009.10.01.06.02</v>
          </cell>
          <cell r="D2041" t="str">
            <v>Impermeaabilização (primer, asfalto elastomérico e manta asfáltica SBS 13% 4mm tipo IV)</v>
          </cell>
          <cell r="E2041">
            <v>11.25</v>
          </cell>
          <cell r="F2041" t="str">
            <v>m2</v>
          </cell>
          <cell r="G2041">
            <v>41.98</v>
          </cell>
          <cell r="H2041">
            <v>472.32</v>
          </cell>
        </row>
        <row r="2042">
          <cell r="C2042" t="str">
            <v>02.009.10.01.06.03</v>
          </cell>
          <cell r="D2042" t="str">
            <v>Camada separadora (papel kraft)</v>
          </cell>
          <cell r="E2042">
            <v>6.25</v>
          </cell>
          <cell r="F2042" t="str">
            <v>m2</v>
          </cell>
          <cell r="G2042">
            <v>1.03</v>
          </cell>
          <cell r="H2042">
            <v>6.46</v>
          </cell>
        </row>
        <row r="2043">
          <cell r="C2043" t="str">
            <v>02.009.10.01.06.04</v>
          </cell>
          <cell r="D2043" t="str">
            <v>Isolação térmica e acústica com polietireno de alta densidade espes. 25mm</v>
          </cell>
          <cell r="E2043">
            <v>11.25</v>
          </cell>
          <cell r="F2043" t="str">
            <v>m2</v>
          </cell>
          <cell r="G2043">
            <v>12.92</v>
          </cell>
          <cell r="H2043">
            <v>145.31</v>
          </cell>
        </row>
        <row r="2044">
          <cell r="C2044" t="str">
            <v>02.009.10.01.06.05</v>
          </cell>
          <cell r="D2044" t="str">
            <v>Proteção mecânica acabada horizontal</v>
          </cell>
          <cell r="E2044">
            <v>6.25</v>
          </cell>
          <cell r="F2044" t="str">
            <v>m2</v>
          </cell>
          <cell r="G2044">
            <v>9.8000000000000007</v>
          </cell>
          <cell r="H2044">
            <v>61.24</v>
          </cell>
        </row>
        <row r="2045">
          <cell r="C2045" t="str">
            <v>02.009.10.01.06.06</v>
          </cell>
          <cell r="D2045" t="str">
            <v>Proteção mecânica acabada vertical com tela galvanizada, ou plástica fio 22 abertura 1"</v>
          </cell>
          <cell r="E2045">
            <v>5</v>
          </cell>
          <cell r="F2045" t="str">
            <v>m2</v>
          </cell>
          <cell r="G2045">
            <v>10.199999999999999</v>
          </cell>
          <cell r="H2045">
            <v>51.02</v>
          </cell>
        </row>
        <row r="2046">
          <cell r="C2046" t="str">
            <v>02.009.10.01.06.07</v>
          </cell>
          <cell r="D2046" t="str">
            <v>Mastique de emulsão hidroasfáltica - incluso</v>
          </cell>
          <cell r="E2046">
            <v>10</v>
          </cell>
          <cell r="F2046" t="str">
            <v>m2</v>
          </cell>
        </row>
        <row r="2047">
          <cell r="C2047">
            <v>2010</v>
          </cell>
          <cell r="D2047" t="str">
            <v>Laje de concreto da via de acesso</v>
          </cell>
          <cell r="H2047">
            <v>357464.39</v>
          </cell>
        </row>
        <row r="2048">
          <cell r="C2048" t="str">
            <v>02.010.01</v>
          </cell>
          <cell r="D2048" t="str">
            <v>Infraestrutura - blocos de fundação</v>
          </cell>
          <cell r="H2048">
            <v>44913.71</v>
          </cell>
        </row>
        <row r="2049">
          <cell r="C2049" t="str">
            <v>02.010.01.01</v>
          </cell>
          <cell r="D2049" t="str">
            <v>Escavação manual</v>
          </cell>
          <cell r="E2049">
            <v>186.06</v>
          </cell>
          <cell r="F2049" t="str">
            <v>m3</v>
          </cell>
          <cell r="G2049">
            <v>28.7</v>
          </cell>
          <cell r="H2049">
            <v>5339.83</v>
          </cell>
        </row>
        <row r="2050">
          <cell r="C2050" t="str">
            <v>02.010.01.02</v>
          </cell>
          <cell r="D2050" t="str">
            <v>Apiloamento</v>
          </cell>
          <cell r="E2050">
            <v>73.81</v>
          </cell>
          <cell r="F2050" t="str">
            <v>m2</v>
          </cell>
          <cell r="G2050">
            <v>8.7100000000000009</v>
          </cell>
          <cell r="H2050">
            <v>643</v>
          </cell>
        </row>
        <row r="2051">
          <cell r="C2051" t="str">
            <v>02.010.01.03</v>
          </cell>
          <cell r="D2051" t="str">
            <v>Lastro de concreto magro h=5cm</v>
          </cell>
          <cell r="E2051">
            <v>3.69</v>
          </cell>
          <cell r="F2051" t="str">
            <v>m3</v>
          </cell>
          <cell r="G2051">
            <v>148.27000000000001</v>
          </cell>
          <cell r="H2051">
            <v>547.1</v>
          </cell>
        </row>
        <row r="2052">
          <cell r="C2052" t="str">
            <v>02.010.01.04</v>
          </cell>
          <cell r="D2052" t="str">
            <v>Concreto Fck 35Mpa</v>
          </cell>
          <cell r="E2052">
            <v>64.56</v>
          </cell>
          <cell r="F2052" t="str">
            <v>m3</v>
          </cell>
          <cell r="G2052">
            <v>213.98</v>
          </cell>
          <cell r="H2052">
            <v>13814.68</v>
          </cell>
        </row>
        <row r="2053">
          <cell r="C2053" t="str">
            <v>02.010.01.05</v>
          </cell>
          <cell r="D2053" t="str">
            <v>Forma comum</v>
          </cell>
          <cell r="E2053">
            <v>176.69</v>
          </cell>
          <cell r="F2053" t="str">
            <v>m2</v>
          </cell>
          <cell r="G2053">
            <v>26.78</v>
          </cell>
          <cell r="H2053">
            <v>4731.45</v>
          </cell>
        </row>
        <row r="2054">
          <cell r="C2054" t="str">
            <v>02.010.01.06</v>
          </cell>
          <cell r="D2054" t="str">
            <v>Aço CA-50</v>
          </cell>
          <cell r="E2054">
            <v>4519.03</v>
          </cell>
          <cell r="F2054" t="str">
            <v>kg</v>
          </cell>
          <cell r="G2054">
            <v>2.78</v>
          </cell>
          <cell r="H2054">
            <v>12570.59</v>
          </cell>
        </row>
        <row r="2055">
          <cell r="C2055" t="str">
            <v>02.010.01.07</v>
          </cell>
          <cell r="D2055" t="str">
            <v>Reaterro compactado</v>
          </cell>
          <cell r="E2055">
            <v>117.81</v>
          </cell>
          <cell r="F2055" t="str">
            <v>m3</v>
          </cell>
          <cell r="G2055">
            <v>20.14</v>
          </cell>
          <cell r="H2055">
            <v>2372.69</v>
          </cell>
        </row>
        <row r="2056">
          <cell r="C2056" t="str">
            <v>02.010.01.08</v>
          </cell>
          <cell r="D2056" t="str">
            <v>Remoção de material excedente</v>
          </cell>
          <cell r="E2056">
            <v>88.72</v>
          </cell>
          <cell r="F2056" t="str">
            <v>m3</v>
          </cell>
          <cell r="G2056">
            <v>55.17</v>
          </cell>
          <cell r="H2056">
            <v>4894.37</v>
          </cell>
        </row>
        <row r="2057">
          <cell r="C2057" t="str">
            <v>02.010.02</v>
          </cell>
          <cell r="D2057" t="str">
            <v>Estrutura pilares, vigas e lajes</v>
          </cell>
          <cell r="H2057">
            <v>357464.39</v>
          </cell>
        </row>
        <row r="2058">
          <cell r="C2058" t="str">
            <v>02.010.02.01</v>
          </cell>
          <cell r="D2058" t="str">
            <v>Concreto Fck 35 Mpa</v>
          </cell>
          <cell r="E2058">
            <v>537.17999999999995</v>
          </cell>
          <cell r="F2058" t="str">
            <v>m3</v>
          </cell>
          <cell r="G2058">
            <v>213.98</v>
          </cell>
          <cell r="H2058">
            <v>109716.82</v>
          </cell>
        </row>
        <row r="2059">
          <cell r="C2059" t="str">
            <v>02.010.02.02</v>
          </cell>
          <cell r="D2059" t="str">
            <v>Forma</v>
          </cell>
          <cell r="E2059">
            <v>3616.7</v>
          </cell>
          <cell r="F2059" t="str">
            <v>m2</v>
          </cell>
          <cell r="G2059">
            <v>35.448251168192002</v>
          </cell>
          <cell r="H2059">
            <v>128205.69</v>
          </cell>
        </row>
        <row r="2060">
          <cell r="C2060" t="str">
            <v>02.010.02.03</v>
          </cell>
          <cell r="D2060" t="str">
            <v>Aço CA-50</v>
          </cell>
          <cell r="E2060">
            <v>42974.400000000001</v>
          </cell>
          <cell r="F2060" t="str">
            <v>kg</v>
          </cell>
          <cell r="G2060">
            <v>2.7817000353698944</v>
          </cell>
          <cell r="H2060">
            <v>119541.89</v>
          </cell>
        </row>
        <row r="2061">
          <cell r="C2061" t="str">
            <v>02.010.02.04</v>
          </cell>
          <cell r="D2061" t="str">
            <v>Junta de dilatação</v>
          </cell>
          <cell r="E2061">
            <v>23</v>
          </cell>
          <cell r="F2061" t="str">
            <v>m</v>
          </cell>
          <cell r="G2061">
            <v>105.7</v>
          </cell>
          <cell r="H2061">
            <v>119541.89</v>
          </cell>
        </row>
        <row r="2062">
          <cell r="C2062">
            <v>2011</v>
          </cell>
          <cell r="D2062" t="str">
            <v>PAISAGISMO</v>
          </cell>
          <cell r="H2062">
            <v>2987657.6</v>
          </cell>
        </row>
        <row r="2063">
          <cell r="C2063" t="str">
            <v>02.011.01</v>
          </cell>
          <cell r="D2063" t="str">
            <v>Pista de cooper</v>
          </cell>
          <cell r="H2063">
            <v>64039.92</v>
          </cell>
        </row>
        <row r="2064">
          <cell r="C2064" t="str">
            <v>02.011.01.01</v>
          </cell>
          <cell r="D2064" t="str">
            <v>Pista de cooper</v>
          </cell>
          <cell r="H2064">
            <v>64039.92</v>
          </cell>
        </row>
        <row r="2065">
          <cell r="C2065" t="str">
            <v>02.011.01.01.01</v>
          </cell>
          <cell r="D2065" t="str">
            <v>Pista de cooper</v>
          </cell>
          <cell r="H2065">
            <v>64039.92</v>
          </cell>
        </row>
        <row r="2066">
          <cell r="C2066" t="str">
            <v>02.011.01.01.01.01</v>
          </cell>
          <cell r="D2066" t="str">
            <v>Piso pré-fabricado Reago - Especial "Isabel Duprat"</v>
          </cell>
          <cell r="E2066">
            <v>427.4</v>
          </cell>
          <cell r="F2066" t="str">
            <v>m2</v>
          </cell>
          <cell r="G2066">
            <v>82.9</v>
          </cell>
          <cell r="H2066">
            <v>35431.46</v>
          </cell>
        </row>
        <row r="2067">
          <cell r="C2067" t="str">
            <v>02.011.01.01.01.02</v>
          </cell>
          <cell r="D2067" t="str">
            <v>Borda de concreto (Guia pré-moldada ou estrudada)</v>
          </cell>
          <cell r="E2067">
            <v>337</v>
          </cell>
          <cell r="F2067" t="str">
            <v>m</v>
          </cell>
          <cell r="G2067">
            <v>21.48</v>
          </cell>
          <cell r="H2067">
            <v>7238.59</v>
          </cell>
        </row>
        <row r="2068">
          <cell r="C2068" t="str">
            <v>02.011.01.01.01.03</v>
          </cell>
          <cell r="D2068" t="str">
            <v>Lastro de concreto esp=10cm</v>
          </cell>
          <cell r="E2068">
            <v>42.74</v>
          </cell>
          <cell r="F2068" t="str">
            <v>m3</v>
          </cell>
          <cell r="G2068">
            <v>160.01</v>
          </cell>
          <cell r="H2068">
            <v>6838.76</v>
          </cell>
        </row>
        <row r="2069">
          <cell r="C2069" t="str">
            <v>02.011.01.01.01.04</v>
          </cell>
          <cell r="D2069" t="str">
            <v>Camada de bica corrida h=45cm</v>
          </cell>
          <cell r="E2069">
            <v>192.33</v>
          </cell>
          <cell r="F2069" t="str">
            <v>m3</v>
          </cell>
          <cell r="G2069">
            <v>75.55</v>
          </cell>
          <cell r="H2069">
            <v>14531.11</v>
          </cell>
        </row>
        <row r="2070">
          <cell r="C2070" t="str">
            <v>02.011.02</v>
          </cell>
          <cell r="D2070" t="str">
            <v>Caminho circular do jardim principal</v>
          </cell>
          <cell r="H2070">
            <v>83510.37</v>
          </cell>
        </row>
        <row r="2071">
          <cell r="C2071" t="str">
            <v>02.011.02.01</v>
          </cell>
          <cell r="D2071" t="str">
            <v>Caminho circular do jardim principal</v>
          </cell>
          <cell r="H2071">
            <v>83510.37</v>
          </cell>
        </row>
        <row r="2072">
          <cell r="C2072" t="str">
            <v>02.011.02.01.01</v>
          </cell>
          <cell r="D2072" t="str">
            <v>Caminho circular do jardim principal - (Caminho 1)</v>
          </cell>
          <cell r="H2072">
            <v>83510.37</v>
          </cell>
        </row>
        <row r="2073">
          <cell r="C2073" t="str">
            <v>02.011.02.01.01.01</v>
          </cell>
          <cell r="D2073" t="str">
            <v>Mosaico português vermelho</v>
          </cell>
          <cell r="E2073">
            <v>794.4</v>
          </cell>
          <cell r="F2073" t="str">
            <v>m2</v>
          </cell>
          <cell r="G2073">
            <v>34</v>
          </cell>
          <cell r="H2073">
            <v>27009.599999999999</v>
          </cell>
        </row>
        <row r="2074">
          <cell r="C2074" t="str">
            <v>02.011.02.01.01.02</v>
          </cell>
          <cell r="D2074" t="str">
            <v>Borda de concreto (Guia pré-moldada ou estrudada)</v>
          </cell>
          <cell r="E2074">
            <v>662</v>
          </cell>
          <cell r="F2074" t="str">
            <v>m</v>
          </cell>
          <cell r="G2074">
            <v>21.48</v>
          </cell>
          <cell r="H2074">
            <v>14219.43</v>
          </cell>
        </row>
        <row r="2075">
          <cell r="C2075" t="str">
            <v>02.011.02.01.01.03</v>
          </cell>
          <cell r="D2075" t="str">
            <v>Lastro de areia esp. 5cm</v>
          </cell>
          <cell r="E2075">
            <v>39.72</v>
          </cell>
          <cell r="F2075" t="str">
            <v>m3</v>
          </cell>
          <cell r="G2075">
            <v>64.489999999999995</v>
          </cell>
          <cell r="H2075">
            <v>2561.58</v>
          </cell>
        </row>
        <row r="2076">
          <cell r="C2076" t="str">
            <v>02.011.02.01.01.04</v>
          </cell>
          <cell r="D2076" t="str">
            <v>Lastro de concreto esp=10cm</v>
          </cell>
          <cell r="E2076">
            <v>79.44</v>
          </cell>
          <cell r="F2076" t="str">
            <v>m3</v>
          </cell>
          <cell r="G2076">
            <v>160.01</v>
          </cell>
          <cell r="H2076">
            <v>12711.08</v>
          </cell>
        </row>
        <row r="2077">
          <cell r="C2077" t="str">
            <v>02.011.02.01.01.05</v>
          </cell>
          <cell r="D2077" t="str">
            <v>Camada de bica corrida h=45cm</v>
          </cell>
          <cell r="E2077">
            <v>357.48</v>
          </cell>
          <cell r="F2077" t="str">
            <v>m3</v>
          </cell>
          <cell r="G2077">
            <v>75.55</v>
          </cell>
          <cell r="H2077">
            <v>27008.69</v>
          </cell>
        </row>
        <row r="2078">
          <cell r="C2078" t="str">
            <v>02.011.03</v>
          </cell>
          <cell r="D2078" t="str">
            <v>Caminhos internos do jardim principal</v>
          </cell>
          <cell r="H2078">
            <v>43265.83</v>
          </cell>
        </row>
        <row r="2079">
          <cell r="C2079" t="str">
            <v>02.011.03.01</v>
          </cell>
          <cell r="D2079" t="str">
            <v>Caminhos internos do jardim principal</v>
          </cell>
          <cell r="H2079">
            <v>43265.83</v>
          </cell>
        </row>
        <row r="2080">
          <cell r="C2080" t="str">
            <v>02.011.03.01.01</v>
          </cell>
          <cell r="D2080" t="str">
            <v>Caminhos internos do jardim principal - (Caminho 3)</v>
          </cell>
          <cell r="H2080">
            <v>43265.83</v>
          </cell>
        </row>
        <row r="2081">
          <cell r="C2081" t="str">
            <v>02.011.03.01.01.01</v>
          </cell>
          <cell r="D2081" t="str">
            <v>Arenito Paraná vermelho (1,60x0,60x0,03)</v>
          </cell>
          <cell r="E2081">
            <v>287.04000000000002</v>
          </cell>
          <cell r="F2081" t="str">
            <v>m2</v>
          </cell>
          <cell r="G2081">
            <v>54</v>
          </cell>
          <cell r="H2081">
            <v>15500.16</v>
          </cell>
        </row>
        <row r="2082">
          <cell r="C2082" t="str">
            <v>02.011.03.01.01.02</v>
          </cell>
          <cell r="D2082" t="str">
            <v>Camada de bica corrida h=45cm</v>
          </cell>
          <cell r="E2082">
            <v>129.16999999999999</v>
          </cell>
          <cell r="F2082" t="str">
            <v>m3</v>
          </cell>
          <cell r="G2082">
            <v>75.55</v>
          </cell>
          <cell r="H2082">
            <v>9759.18</v>
          </cell>
        </row>
        <row r="2083">
          <cell r="C2083" t="str">
            <v>02.011.03.01.01.03</v>
          </cell>
          <cell r="D2083" t="str">
            <v>Lastro de concreto esp=10cm</v>
          </cell>
          <cell r="E2083">
            <v>28.7</v>
          </cell>
          <cell r="F2083" t="str">
            <v>m3</v>
          </cell>
          <cell r="G2083">
            <v>160.01</v>
          </cell>
          <cell r="H2083">
            <v>4592.24</v>
          </cell>
        </row>
        <row r="2084">
          <cell r="C2084" t="str">
            <v>02.011.03.01.01.04</v>
          </cell>
          <cell r="D2084" t="str">
            <v>Regularização de piso esp=5cm</v>
          </cell>
          <cell r="E2084">
            <v>287.04000000000002</v>
          </cell>
          <cell r="F2084" t="str">
            <v>m2</v>
          </cell>
          <cell r="G2084">
            <v>18.62</v>
          </cell>
          <cell r="H2084">
            <v>5344.25</v>
          </cell>
        </row>
        <row r="2085">
          <cell r="C2085" t="str">
            <v>02.011.03.01.01.05</v>
          </cell>
          <cell r="D2085" t="str">
            <v>Seixos Vermelhos para canaleta de drenagem da praça</v>
          </cell>
          <cell r="E2085">
            <v>3</v>
          </cell>
          <cell r="F2085" t="str">
            <v>m3</v>
          </cell>
          <cell r="G2085">
            <v>273.33</v>
          </cell>
          <cell r="H2085">
            <v>819.99</v>
          </cell>
        </row>
        <row r="2086">
          <cell r="C2086" t="str">
            <v>02.011.03.01.01.06</v>
          </cell>
          <cell r="D2086" t="str">
            <v>Borda em arenito para canteiro de flores - blocos 15x20x40cm</v>
          </cell>
          <cell r="E2086">
            <v>290</v>
          </cell>
          <cell r="F2086" t="str">
            <v>m</v>
          </cell>
          <cell r="G2086">
            <v>25</v>
          </cell>
          <cell r="H2086">
            <v>7250</v>
          </cell>
        </row>
        <row r="2087">
          <cell r="C2087" t="str">
            <v>02.011.04</v>
          </cell>
          <cell r="D2087" t="str">
            <v>Acesso principal à praça central</v>
          </cell>
          <cell r="H2087">
            <v>27067.52</v>
          </cell>
        </row>
        <row r="2088">
          <cell r="C2088" t="str">
            <v>02.011.04.01</v>
          </cell>
          <cell r="D2088" t="str">
            <v>Acesso principal à praça central</v>
          </cell>
          <cell r="H2088">
            <v>27067.52</v>
          </cell>
        </row>
        <row r="2089">
          <cell r="C2089" t="str">
            <v>02.011.04.01.01</v>
          </cell>
          <cell r="D2089" t="str">
            <v xml:space="preserve">Acesso principal à praça central - (Caminho 4) </v>
          </cell>
          <cell r="H2089">
            <v>27067.52</v>
          </cell>
        </row>
        <row r="2090">
          <cell r="C2090" t="str">
            <v>02.011.04.01.01.01</v>
          </cell>
          <cell r="D2090" t="str">
            <v>Granito amendoa apicoado - Placas irregulares</v>
          </cell>
          <cell r="E2090">
            <v>140</v>
          </cell>
          <cell r="F2090" t="str">
            <v>m2</v>
          </cell>
          <cell r="G2090">
            <v>123</v>
          </cell>
          <cell r="H2090">
            <v>17220</v>
          </cell>
        </row>
        <row r="2091">
          <cell r="C2091" t="str">
            <v>02.011.04.01.01.02</v>
          </cell>
          <cell r="D2091" t="str">
            <v>Borda de concreto (Guia pré-moldada ou estrudada)</v>
          </cell>
          <cell r="E2091">
            <v>70</v>
          </cell>
          <cell r="F2091" t="str">
            <v>m</v>
          </cell>
          <cell r="G2091">
            <v>21.48</v>
          </cell>
          <cell r="H2091">
            <v>1503.57</v>
          </cell>
        </row>
        <row r="2092">
          <cell r="C2092" t="str">
            <v>02.011.04.01.01.03</v>
          </cell>
          <cell r="D2092" t="str">
            <v>Camada de terra vegetal</v>
          </cell>
          <cell r="E2092">
            <v>140</v>
          </cell>
          <cell r="F2092" t="str">
            <v>m2</v>
          </cell>
          <cell r="G2092">
            <v>9.6</v>
          </cell>
          <cell r="H2092">
            <v>1344</v>
          </cell>
        </row>
        <row r="2093">
          <cell r="C2093" t="str">
            <v>02.011.04.01.01.04</v>
          </cell>
          <cell r="D2093" t="str">
            <v>Camada de bica corrida</v>
          </cell>
          <cell r="E2093">
            <v>63</v>
          </cell>
          <cell r="F2093" t="str">
            <v>m3</v>
          </cell>
          <cell r="G2093">
            <v>75.55</v>
          </cell>
          <cell r="H2093">
            <v>4759.84</v>
          </cell>
        </row>
        <row r="2094">
          <cell r="C2094" t="str">
            <v>02.011.04.01.01.05</v>
          </cell>
          <cell r="D2094" t="str">
            <v>Lastro de concreto esp=10cm</v>
          </cell>
          <cell r="E2094">
            <v>14</v>
          </cell>
          <cell r="F2094" t="str">
            <v>m3</v>
          </cell>
          <cell r="G2094">
            <v>160.01</v>
          </cell>
          <cell r="H2094">
            <v>2240.12</v>
          </cell>
        </row>
        <row r="2095">
          <cell r="C2095" t="str">
            <v>02.011.05</v>
          </cell>
          <cell r="D2095" t="str">
            <v>Praça central</v>
          </cell>
          <cell r="H2095">
            <v>201432.21</v>
          </cell>
        </row>
        <row r="2096">
          <cell r="C2096" t="str">
            <v>02.011.05.01</v>
          </cell>
          <cell r="D2096" t="str">
            <v>Praça central</v>
          </cell>
          <cell r="H2096">
            <v>201432.21</v>
          </cell>
        </row>
        <row r="2097">
          <cell r="C2097" t="str">
            <v>02.011.05.01.01</v>
          </cell>
          <cell r="D2097" t="str">
            <v>Praça central</v>
          </cell>
          <cell r="H2097">
            <v>83736.7</v>
          </cell>
        </row>
        <row r="2098">
          <cell r="C2098" t="str">
            <v>02.011.05.01.01.01</v>
          </cell>
          <cell r="D2098" t="str">
            <v>Escavação mecanica</v>
          </cell>
          <cell r="E2098">
            <v>495.61</v>
          </cell>
          <cell r="F2098" t="str">
            <v>m3</v>
          </cell>
          <cell r="G2098">
            <v>3.25</v>
          </cell>
          <cell r="H2098">
            <v>1610.24</v>
          </cell>
        </row>
        <row r="2099">
          <cell r="C2099" t="str">
            <v>02.011.05.01.01.02</v>
          </cell>
          <cell r="D2099" t="str">
            <v>Bota fora</v>
          </cell>
          <cell r="E2099">
            <v>644.29999999999995</v>
          </cell>
          <cell r="F2099" t="str">
            <v>m3</v>
          </cell>
          <cell r="G2099">
            <v>13.36</v>
          </cell>
          <cell r="H2099">
            <v>8605.92</v>
          </cell>
        </row>
        <row r="2100">
          <cell r="C2100" t="str">
            <v>02.011.05.01.01.03</v>
          </cell>
          <cell r="D2100" t="str">
            <v>Base de rachão h=20cm</v>
          </cell>
          <cell r="E2100">
            <v>83.1</v>
          </cell>
          <cell r="F2100" t="str">
            <v>m3</v>
          </cell>
          <cell r="G2100">
            <v>46.61</v>
          </cell>
          <cell r="H2100">
            <v>3872.88</v>
          </cell>
        </row>
        <row r="2101">
          <cell r="C2101" t="str">
            <v>02.011.05.01.01.04</v>
          </cell>
          <cell r="D2101" t="str">
            <v>Base de bica corrida h=15cm</v>
          </cell>
          <cell r="E2101">
            <v>62.32</v>
          </cell>
          <cell r="F2101" t="str">
            <v>m3</v>
          </cell>
          <cell r="G2101">
            <v>45.31</v>
          </cell>
          <cell r="H2101">
            <v>2823.44</v>
          </cell>
        </row>
        <row r="2102">
          <cell r="C2102" t="str">
            <v>02.011.05.01.01.05</v>
          </cell>
          <cell r="D2102" t="str">
            <v>Lona plástica</v>
          </cell>
          <cell r="E2102">
            <v>415.48</v>
          </cell>
          <cell r="F2102" t="str">
            <v>m2</v>
          </cell>
          <cell r="G2102">
            <v>0.69</v>
          </cell>
          <cell r="H2102">
            <v>286.89</v>
          </cell>
        </row>
        <row r="2103">
          <cell r="C2103" t="str">
            <v>02.011.05.01.01.06</v>
          </cell>
          <cell r="D2103" t="str">
            <v>Lastro de concreto magro esp=5cm</v>
          </cell>
          <cell r="E2103">
            <v>20.77</v>
          </cell>
          <cell r="F2103" t="str">
            <v>m3</v>
          </cell>
          <cell r="G2103">
            <v>160.01</v>
          </cell>
          <cell r="H2103">
            <v>3323.38</v>
          </cell>
        </row>
        <row r="2104">
          <cell r="C2104" t="str">
            <v>02.011.05.01.01.07</v>
          </cell>
          <cell r="D2104" t="str">
            <v>Concreto Fck 20MPa</v>
          </cell>
          <cell r="E2104">
            <v>134.15</v>
          </cell>
          <cell r="F2104" t="str">
            <v>m3</v>
          </cell>
          <cell r="G2104">
            <v>181.1</v>
          </cell>
          <cell r="H2104">
            <v>24295.15</v>
          </cell>
        </row>
        <row r="2105">
          <cell r="C2105" t="str">
            <v>02.011.05.01.01.08</v>
          </cell>
          <cell r="D2105" t="str">
            <v>Forma Comum</v>
          </cell>
          <cell r="E2105">
            <v>316.95999999999998</v>
          </cell>
          <cell r="F2105" t="str">
            <v>m2</v>
          </cell>
          <cell r="G2105">
            <v>27.74</v>
          </cell>
          <cell r="H2105">
            <v>8792.7099999999991</v>
          </cell>
        </row>
        <row r="2106">
          <cell r="C2106" t="str">
            <v>02.011.05.01.01.09</v>
          </cell>
          <cell r="D2106" t="str">
            <v>Aço CA-50</v>
          </cell>
          <cell r="E2106">
            <v>8049.21</v>
          </cell>
          <cell r="F2106" t="str">
            <v>kg</v>
          </cell>
          <cell r="G2106">
            <v>2.78</v>
          </cell>
          <cell r="H2106">
            <v>22390.49</v>
          </cell>
        </row>
        <row r="2107">
          <cell r="C2107" t="str">
            <v>02.011.05.01.01.10</v>
          </cell>
          <cell r="D2107" t="str">
            <v>Regularização de piso esp=5cm</v>
          </cell>
          <cell r="E2107">
            <v>415.48</v>
          </cell>
          <cell r="F2107" t="str">
            <v>m2</v>
          </cell>
          <cell r="G2107">
            <v>18.62</v>
          </cell>
          <cell r="H2107">
            <v>7735.61</v>
          </cell>
        </row>
        <row r="2108">
          <cell r="C2108" t="str">
            <v>02.011.05.01.02</v>
          </cell>
          <cell r="D2108" t="str">
            <v>Impermeabilização - Sistema "A4" Manta asfáltica dupla 4mm aderida com asfalto elastomérico - Manta asf. Pre´-fabricada (SBS 13%), esp. 4mm, tipo IV, conf. Norma (ABNT) NBR 9952/98, aderida com 2,0kg/m2 de asfalto quente e camada de reforço com 2 kg/m2 de</v>
          </cell>
          <cell r="H2108">
            <v>35168.69</v>
          </cell>
        </row>
        <row r="2109">
          <cell r="C2109" t="str">
            <v>02.011.05.01.02.01</v>
          </cell>
          <cell r="D2109" t="str">
            <v>Regularização de superfície horizontal e vertical</v>
          </cell>
          <cell r="E2109">
            <v>527.79999999999995</v>
          </cell>
          <cell r="F2109" t="str">
            <v>m2</v>
          </cell>
          <cell r="G2109">
            <v>13.95</v>
          </cell>
          <cell r="H2109">
            <v>7363.06</v>
          </cell>
        </row>
        <row r="2110">
          <cell r="C2110" t="str">
            <v>02.011.05.01.02.02</v>
          </cell>
          <cell r="D2110" t="str">
            <v>Impermeaabilização (primer, asfalto elastomérico e manta asfáltica dupla SBS 13% 4mm  tipo IV)</v>
          </cell>
          <cell r="E2110">
            <v>527.79999999999995</v>
          </cell>
          <cell r="F2110" t="str">
            <v>m2</v>
          </cell>
          <cell r="G2110">
            <v>41.98</v>
          </cell>
          <cell r="H2110">
            <v>22159.11</v>
          </cell>
        </row>
        <row r="2111">
          <cell r="C2111" t="str">
            <v>02.011.05.01.02.03</v>
          </cell>
          <cell r="D2111" t="str">
            <v>Camada separadora (papel kraft)</v>
          </cell>
          <cell r="E2111">
            <v>415.48</v>
          </cell>
          <cell r="F2111" t="str">
            <v>m2</v>
          </cell>
          <cell r="G2111">
            <v>1.03</v>
          </cell>
          <cell r="H2111">
            <v>429.48</v>
          </cell>
        </row>
        <row r="2112">
          <cell r="C2112" t="str">
            <v>02.011.05.01.02.04</v>
          </cell>
          <cell r="D2112" t="str">
            <v>Proteção mecânica acabada horizontal</v>
          </cell>
          <cell r="E2112">
            <v>415.48</v>
          </cell>
          <cell r="F2112" t="str">
            <v>m2</v>
          </cell>
          <cell r="G2112">
            <v>9.8000000000000007</v>
          </cell>
          <cell r="H2112">
            <v>4070.88</v>
          </cell>
        </row>
        <row r="2113">
          <cell r="C2113" t="str">
            <v>02.011.05.01.02.05</v>
          </cell>
          <cell r="D2113" t="str">
            <v>Proteção mecânica acabada vertical com tela galvanizada, ou plástica fio 22 abertura 1"</v>
          </cell>
          <cell r="E2113">
            <v>112.32</v>
          </cell>
          <cell r="F2113" t="str">
            <v>m2</v>
          </cell>
          <cell r="G2113">
            <v>10.199999999999999</v>
          </cell>
          <cell r="H2113">
            <v>1146.1600000000001</v>
          </cell>
        </row>
        <row r="2114">
          <cell r="C2114" t="str">
            <v>02.011.05.01.02.06</v>
          </cell>
          <cell r="D2114" t="str">
            <v>Mastique de emulsão hidroasfáltica - incluso</v>
          </cell>
          <cell r="E2114">
            <v>112.32</v>
          </cell>
          <cell r="F2114" t="str">
            <v>m</v>
          </cell>
        </row>
        <row r="2115">
          <cell r="C2115" t="str">
            <v>02.011.05.01.03</v>
          </cell>
          <cell r="D2115" t="str">
            <v>Pisos</v>
          </cell>
          <cell r="H2115">
            <v>82526.820000000007</v>
          </cell>
        </row>
        <row r="2116">
          <cell r="C2116" t="str">
            <v>02.011.05.01.03.01</v>
          </cell>
          <cell r="D2116" t="str">
            <v>Arenito Paraná vermelho (1,60x0,20x0,03)m</v>
          </cell>
          <cell r="E2116">
            <v>466.88</v>
          </cell>
          <cell r="F2116" t="str">
            <v>m2</v>
          </cell>
          <cell r="G2116">
            <v>82</v>
          </cell>
          <cell r="H2116">
            <v>57426.239999999998</v>
          </cell>
        </row>
        <row r="2117">
          <cell r="C2117" t="str">
            <v>02.011.05.01.03.02</v>
          </cell>
          <cell r="D2117" t="str">
            <v xml:space="preserve">Arenito Paraná vermelho (0,34+0,15)x0,20x0,03m para piso e espelho </v>
          </cell>
          <cell r="E2117">
            <v>78.959999999999994</v>
          </cell>
          <cell r="F2117" t="str">
            <v>m2</v>
          </cell>
          <cell r="G2117">
            <v>82</v>
          </cell>
          <cell r="H2117">
            <v>6079.92</v>
          </cell>
        </row>
        <row r="2118">
          <cell r="C2118" t="str">
            <v>02.011.05.01.03.03</v>
          </cell>
          <cell r="D2118" t="str">
            <v>Cimentado com seixos embreixados</v>
          </cell>
          <cell r="E2118">
            <v>178.52</v>
          </cell>
          <cell r="F2118" t="str">
            <v>m2</v>
          </cell>
          <cell r="G2118">
            <v>40.36</v>
          </cell>
          <cell r="H2118">
            <v>7205.07</v>
          </cell>
        </row>
        <row r="2119">
          <cell r="C2119" t="str">
            <v>02.011.05.01.03.04</v>
          </cell>
          <cell r="D2119" t="str">
            <v>Granito Amendoa apicoado esp= 3cm centro da praça</v>
          </cell>
          <cell r="E2119">
            <v>55.91</v>
          </cell>
          <cell r="F2119" t="str">
            <v>m2</v>
          </cell>
          <cell r="G2119">
            <v>193</v>
          </cell>
          <cell r="H2119">
            <v>10790.63</v>
          </cell>
        </row>
        <row r="2120">
          <cell r="C2120" t="str">
            <v>02.011.05.01.03.05</v>
          </cell>
          <cell r="D2120" t="str">
            <v>Terra Vegetal para plantio de plantas aquaticas h=40cm</v>
          </cell>
          <cell r="E2120">
            <v>8.8000000000000007</v>
          </cell>
          <cell r="F2120" t="str">
            <v>m3</v>
          </cell>
          <cell r="G2120">
            <v>48.14</v>
          </cell>
          <cell r="H2120">
            <v>423.63</v>
          </cell>
        </row>
        <row r="2121">
          <cell r="C2121" t="str">
            <v>02.011.05.01.03.06</v>
          </cell>
          <cell r="D2121" t="str">
            <v>Seixos cinza para plantio de plantas aquaticas</v>
          </cell>
          <cell r="E2121">
            <v>2.2000000000000002</v>
          </cell>
          <cell r="F2121" t="str">
            <v>m3</v>
          </cell>
          <cell r="G2121">
            <v>273.33</v>
          </cell>
          <cell r="H2121">
            <v>601.33000000000004</v>
          </cell>
        </row>
        <row r="2122">
          <cell r="C2122" t="str">
            <v>02.011.06</v>
          </cell>
          <cell r="D2122" t="str">
            <v>Caminhos de acesso aos edifícios</v>
          </cell>
          <cell r="H2122">
            <v>89588.1</v>
          </cell>
        </row>
        <row r="2123">
          <cell r="C2123" t="str">
            <v>02.011.06.01</v>
          </cell>
          <cell r="D2123" t="str">
            <v>Caminhos de acesso aos edifícios</v>
          </cell>
          <cell r="H2123">
            <v>89588.1</v>
          </cell>
        </row>
        <row r="2124">
          <cell r="C2124" t="str">
            <v>02.011.06.01.01</v>
          </cell>
          <cell r="D2124" t="str">
            <v>Caminhos de acesso aos edifícios</v>
          </cell>
          <cell r="H2124">
            <v>89588.1</v>
          </cell>
        </row>
        <row r="2125">
          <cell r="C2125" t="str">
            <v>02.011.06.01.01.01</v>
          </cell>
          <cell r="D2125" t="str">
            <v>Arenito São Carlos amarelo em placas irregulares 60x60cm ou 80x80cm</v>
          </cell>
          <cell r="E2125">
            <v>379.32</v>
          </cell>
          <cell r="F2125" t="str">
            <v>m2</v>
          </cell>
          <cell r="G2125">
            <v>135</v>
          </cell>
          <cell r="H2125">
            <v>51208.2</v>
          </cell>
        </row>
        <row r="2126">
          <cell r="C2126" t="str">
            <v>02.011.06.01.01.02</v>
          </cell>
          <cell r="D2126" t="str">
            <v>Borda de concreto (Guia pré-moldada ou estrudada)</v>
          </cell>
          <cell r="E2126">
            <v>460</v>
          </cell>
          <cell r="F2126" t="str">
            <v>m</v>
          </cell>
          <cell r="G2126">
            <v>21.48</v>
          </cell>
          <cell r="H2126">
            <v>9880.57</v>
          </cell>
        </row>
        <row r="2127">
          <cell r="C2127" t="str">
            <v>02.011.06.01.01.03</v>
          </cell>
          <cell r="D2127" t="str">
            <v>Regularização de piso esp=5cm</v>
          </cell>
          <cell r="E2127">
            <v>224.6</v>
          </cell>
          <cell r="F2127" t="str">
            <v>m2</v>
          </cell>
          <cell r="G2127">
            <v>18.62</v>
          </cell>
          <cell r="H2127">
            <v>4181.72</v>
          </cell>
        </row>
        <row r="2128">
          <cell r="C2128" t="str">
            <v>02.011.06.01.01.04</v>
          </cell>
          <cell r="D2128" t="str">
            <v>Lastro de concreto magro esp. 10cm</v>
          </cell>
          <cell r="E2128">
            <v>37.932000000000002</v>
          </cell>
          <cell r="F2128" t="str">
            <v>m3</v>
          </cell>
          <cell r="G2128">
            <v>160.01</v>
          </cell>
          <cell r="H2128">
            <v>6069.44</v>
          </cell>
        </row>
        <row r="2129">
          <cell r="C2129" t="str">
            <v>02.011.06.01.01.05</v>
          </cell>
          <cell r="D2129" t="str">
            <v>Tela telcon</v>
          </cell>
          <cell r="E2129">
            <v>1297.6500000000001</v>
          </cell>
          <cell r="F2129" t="str">
            <v>kg</v>
          </cell>
          <cell r="G2129">
            <v>4.12</v>
          </cell>
          <cell r="H2129">
            <v>5352.03</v>
          </cell>
        </row>
        <row r="2130">
          <cell r="C2130" t="str">
            <v>02.011.06.01.01.06</v>
          </cell>
          <cell r="D2130" t="str">
            <v>Camada de bica corrida h=45cm</v>
          </cell>
          <cell r="E2130">
            <v>170.69</v>
          </cell>
          <cell r="F2130" t="str">
            <v>m3</v>
          </cell>
          <cell r="G2130">
            <v>75.55</v>
          </cell>
          <cell r="H2130">
            <v>12896.14</v>
          </cell>
        </row>
        <row r="2131">
          <cell r="C2131" t="str">
            <v>02.011.07</v>
          </cell>
          <cell r="D2131" t="str">
            <v>Calçadas de pedestre interna ao condominio em mosaico de pedra miracema com borda de concreto</v>
          </cell>
          <cell r="H2131">
            <v>43340.82</v>
          </cell>
        </row>
        <row r="2132">
          <cell r="C2132" t="str">
            <v>02.011.07.01</v>
          </cell>
          <cell r="D2132" t="str">
            <v>Calçadas de pedestre interna ao condominio em mosaico de pedra miracema com borda de concreto</v>
          </cell>
          <cell r="H2132">
            <v>43340.82</v>
          </cell>
        </row>
        <row r="2133">
          <cell r="C2133" t="str">
            <v>02.011.07.01.01</v>
          </cell>
          <cell r="D2133" t="str">
            <v>Calçadas de pedestre interna ao condominio em mosaico de pedra miracema com borda de concreto</v>
          </cell>
          <cell r="H2133">
            <v>43340.82</v>
          </cell>
        </row>
        <row r="2134">
          <cell r="C2134" t="str">
            <v>02.011.07.01.01.01</v>
          </cell>
          <cell r="D2134" t="str">
            <v>Mosaico de pedra miracema com borda de concreto sobre camada de areia</v>
          </cell>
          <cell r="E2134">
            <v>1274.73</v>
          </cell>
          <cell r="F2134" t="str">
            <v>m2</v>
          </cell>
          <cell r="G2134">
            <v>34</v>
          </cell>
          <cell r="H2134">
            <v>43340.82</v>
          </cell>
        </row>
        <row r="2135">
          <cell r="C2135" t="str">
            <v>02.011.08</v>
          </cell>
          <cell r="D2135" t="str">
            <v>Circulação de veículos  no térreo</v>
          </cell>
          <cell r="H2135">
            <v>135633.35</v>
          </cell>
        </row>
        <row r="2136">
          <cell r="C2136" t="str">
            <v>02.011.08.01</v>
          </cell>
          <cell r="D2136" t="str">
            <v>Circulação de veículos  no térreo</v>
          </cell>
          <cell r="H2136">
            <v>135633.35</v>
          </cell>
        </row>
        <row r="2137">
          <cell r="C2137" t="str">
            <v>02.011.08.01.01</v>
          </cell>
          <cell r="D2137" t="str">
            <v>Circulação de veículos  no térreo</v>
          </cell>
          <cell r="H2137">
            <v>135633.35</v>
          </cell>
        </row>
        <row r="2138">
          <cell r="C2138" t="str">
            <v>02.011.08.01.01.01</v>
          </cell>
          <cell r="D2138" t="str">
            <v>Base de areia esp=5cm</v>
          </cell>
          <cell r="E2138">
            <v>193.17</v>
          </cell>
          <cell r="F2138" t="str">
            <v>m3</v>
          </cell>
          <cell r="G2138">
            <v>52.35</v>
          </cell>
          <cell r="H2138">
            <v>10111.48</v>
          </cell>
        </row>
        <row r="2139">
          <cell r="C2139" t="str">
            <v>02.011.08.01.01.02</v>
          </cell>
          <cell r="D2139" t="str">
            <v>Piso intertravado de concreto cor natural para auto trafego</v>
          </cell>
          <cell r="E2139">
            <v>3863.4</v>
          </cell>
          <cell r="F2139" t="str">
            <v>m2</v>
          </cell>
          <cell r="G2139">
            <v>32.49</v>
          </cell>
          <cell r="H2139">
            <v>125521.87</v>
          </cell>
        </row>
        <row r="2140">
          <cell r="C2140" t="str">
            <v>02.011.09</v>
          </cell>
          <cell r="D2140" t="str">
            <v>Vagas de veículos  no térreo</v>
          </cell>
          <cell r="H2140">
            <v>42865.95</v>
          </cell>
        </row>
        <row r="2141">
          <cell r="C2141" t="str">
            <v>02.011.09.01</v>
          </cell>
          <cell r="D2141" t="str">
            <v>Vagas de veículos  no térreo</v>
          </cell>
          <cell r="H2141">
            <v>42865.95</v>
          </cell>
        </row>
        <row r="2142">
          <cell r="C2142" t="str">
            <v>02.011.09.01.01</v>
          </cell>
          <cell r="D2142" t="str">
            <v>Vagas de veículos  no térreo</v>
          </cell>
          <cell r="H2142">
            <v>42865.95</v>
          </cell>
        </row>
        <row r="2143">
          <cell r="C2143" t="str">
            <v>02.011.09.01.01.01</v>
          </cell>
          <cell r="D2143" t="str">
            <v>Base de areia esp=5cm</v>
          </cell>
          <cell r="E2143">
            <v>61.05</v>
          </cell>
          <cell r="F2143" t="str">
            <v>m3</v>
          </cell>
          <cell r="G2143">
            <v>52.35</v>
          </cell>
          <cell r="H2143">
            <v>3195.66</v>
          </cell>
        </row>
        <row r="2144">
          <cell r="C2144" t="str">
            <v>02.011.09.01.01.02</v>
          </cell>
          <cell r="D2144" t="str">
            <v>Piso intertravado de concreto cor natural para auto trafego</v>
          </cell>
          <cell r="E2144">
            <v>1221</v>
          </cell>
          <cell r="F2144" t="str">
            <v>m2</v>
          </cell>
          <cell r="G2144">
            <v>32.49</v>
          </cell>
          <cell r="H2144">
            <v>39670.29</v>
          </cell>
        </row>
        <row r="2145">
          <cell r="C2145" t="str">
            <v>02.011.10</v>
          </cell>
          <cell r="D2145" t="str">
            <v>Caixa de árvores na circulação de veículos do térreo</v>
          </cell>
          <cell r="H2145">
            <v>13598.21</v>
          </cell>
        </row>
        <row r="2146">
          <cell r="C2146" t="str">
            <v>02.011.10.01</v>
          </cell>
          <cell r="D2146" t="str">
            <v>Caixa de árvores na circulação de veículos do térreo</v>
          </cell>
          <cell r="H2146">
            <v>13598.21</v>
          </cell>
        </row>
        <row r="2147">
          <cell r="C2147" t="str">
            <v>02.011.10.01.01</v>
          </cell>
          <cell r="D2147" t="str">
            <v>Caixa de árvores na circulação de veículos do térreo (11und)</v>
          </cell>
          <cell r="H2147">
            <v>13598.21</v>
          </cell>
        </row>
        <row r="2148">
          <cell r="C2148" t="str">
            <v>02.011.10.01.01.01</v>
          </cell>
          <cell r="D2148" t="str">
            <v>Base de concreto fck 20 Mpa para apoio da alvenaria</v>
          </cell>
          <cell r="E2148">
            <v>1.32</v>
          </cell>
          <cell r="F2148" t="str">
            <v>m3</v>
          </cell>
          <cell r="G2148">
            <v>3516.73</v>
          </cell>
          <cell r="H2148">
            <v>4642.09</v>
          </cell>
        </row>
        <row r="2149">
          <cell r="C2149" t="str">
            <v>02.011.10.01.01.02</v>
          </cell>
          <cell r="D2149" t="str">
            <v>Alvenaria bloco 14x19x39cm</v>
          </cell>
          <cell r="E2149">
            <v>52.8</v>
          </cell>
          <cell r="F2149" t="str">
            <v>m2</v>
          </cell>
          <cell r="G2149">
            <v>27.36</v>
          </cell>
          <cell r="H2149">
            <v>1444.53</v>
          </cell>
        </row>
        <row r="2150">
          <cell r="C2150" t="str">
            <v>02.011.10.01.01.03</v>
          </cell>
          <cell r="D2150" t="str">
            <v>Bloco de arenito 10x10x10cm</v>
          </cell>
          <cell r="E2150">
            <v>52.8</v>
          </cell>
          <cell r="F2150" t="str">
            <v>m2</v>
          </cell>
          <cell r="G2150">
            <v>40.479999999999997</v>
          </cell>
          <cell r="H2150">
            <v>2137.19</v>
          </cell>
        </row>
        <row r="2151">
          <cell r="C2151" t="str">
            <v>02.011.10.01.01.04</v>
          </cell>
          <cell r="D2151" t="str">
            <v>Capeamento da mureta em granito Amêndoa apicoado larg= 35cm</v>
          </cell>
          <cell r="E2151">
            <v>44</v>
          </cell>
          <cell r="F2151" t="str">
            <v>m</v>
          </cell>
          <cell r="G2151">
            <v>66.150000000000006</v>
          </cell>
          <cell r="H2151">
            <v>2910.64</v>
          </cell>
        </row>
        <row r="2152">
          <cell r="C2152" t="str">
            <v>02.011.10.01.01.05</v>
          </cell>
          <cell r="D2152" t="str">
            <v>Base de pedrisco e brita 1</v>
          </cell>
          <cell r="E2152">
            <v>3.46</v>
          </cell>
          <cell r="F2152" t="str">
            <v>m3</v>
          </cell>
          <cell r="G2152">
            <v>61.6</v>
          </cell>
          <cell r="H2152">
            <v>213.15</v>
          </cell>
        </row>
        <row r="2153">
          <cell r="C2153" t="str">
            <v>02.011.10.01.01.06</v>
          </cell>
          <cell r="D2153" t="str">
            <v>Base de areia media</v>
          </cell>
          <cell r="E2153">
            <v>1.728</v>
          </cell>
          <cell r="F2153" t="str">
            <v>m3</v>
          </cell>
          <cell r="G2153">
            <v>65.2</v>
          </cell>
          <cell r="H2153">
            <v>112.67</v>
          </cell>
        </row>
        <row r="2154">
          <cell r="C2154" t="str">
            <v>02.011.10.01.01.07</v>
          </cell>
          <cell r="D2154" t="str">
            <v>Manta Bidim OP-20</v>
          </cell>
          <cell r="E2154">
            <v>34.558</v>
          </cell>
          <cell r="F2154" t="str">
            <v>m2</v>
          </cell>
          <cell r="G2154">
            <v>1.65</v>
          </cell>
          <cell r="H2154">
            <v>56.97</v>
          </cell>
        </row>
        <row r="2155">
          <cell r="C2155" t="str">
            <v>02.011.10.01.01.08</v>
          </cell>
          <cell r="D2155" t="str">
            <v>Terra vegetal</v>
          </cell>
          <cell r="E2155">
            <v>31.102</v>
          </cell>
          <cell r="F2155" t="str">
            <v>m3</v>
          </cell>
          <cell r="G2155">
            <v>48.14</v>
          </cell>
          <cell r="H2155">
            <v>1497.25</v>
          </cell>
        </row>
        <row r="2156">
          <cell r="C2156" t="str">
            <v>02.011.10.01.01.09</v>
          </cell>
          <cell r="D2156" t="str">
            <v>Grama Esmeralda</v>
          </cell>
          <cell r="E2156">
            <v>44.924999999999997</v>
          </cell>
          <cell r="F2156" t="str">
            <v>m2</v>
          </cell>
          <cell r="G2156">
            <v>4.7</v>
          </cell>
          <cell r="H2156">
            <v>211.15</v>
          </cell>
        </row>
        <row r="2157">
          <cell r="C2157" t="str">
            <v>02.011.10.01.01.10</v>
          </cell>
          <cell r="D2157" t="str">
            <v>Tubo para drenagem 3"</v>
          </cell>
          <cell r="E2157">
            <v>35.200000000000003</v>
          </cell>
          <cell r="F2157" t="str">
            <v>m</v>
          </cell>
          <cell r="G2157">
            <v>10.58</v>
          </cell>
          <cell r="H2157">
            <v>372.57</v>
          </cell>
        </row>
        <row r="2158">
          <cell r="C2158" t="str">
            <v>02.011.11</v>
          </cell>
          <cell r="D2158" t="str">
            <v>Paisagismo da Área do Condomínio</v>
          </cell>
          <cell r="H2158">
            <v>1665935.2</v>
          </cell>
        </row>
        <row r="2159">
          <cell r="C2159" t="str">
            <v>02.011.11.01</v>
          </cell>
          <cell r="D2159" t="str">
            <v>Paisagismo da Área do Condomínio</v>
          </cell>
          <cell r="H2159">
            <v>1665935.2</v>
          </cell>
        </row>
        <row r="2160">
          <cell r="C2160" t="str">
            <v>02.011.11.01.01</v>
          </cell>
          <cell r="D2160" t="str">
            <v>Paisagismo da Área do Condomínio</v>
          </cell>
          <cell r="H2160">
            <v>1665935.2</v>
          </cell>
        </row>
        <row r="2161">
          <cell r="C2161" t="str">
            <v>02.011.11.01.01.01</v>
          </cell>
          <cell r="D2161" t="str">
            <v>Manta bidim OP=20</v>
          </cell>
          <cell r="E2161">
            <v>10980.57</v>
          </cell>
          <cell r="F2161" t="str">
            <v>m2</v>
          </cell>
          <cell r="G2161">
            <v>1.65</v>
          </cell>
          <cell r="H2161">
            <v>18101.47</v>
          </cell>
        </row>
        <row r="2162">
          <cell r="C2162" t="str">
            <v>02.011.11.01.01.02</v>
          </cell>
          <cell r="D2162" t="str">
            <v>Arvores</v>
          </cell>
          <cell r="E2162">
            <v>1</v>
          </cell>
          <cell r="F2162" t="str">
            <v>vb</v>
          </cell>
          <cell r="G2162">
            <v>649700</v>
          </cell>
          <cell r="H2162">
            <v>649700</v>
          </cell>
        </row>
        <row r="2163">
          <cell r="C2163" t="str">
            <v>02.011.11.01.01.03</v>
          </cell>
          <cell r="D2163" t="str">
            <v>Palmeiras</v>
          </cell>
          <cell r="E2163">
            <v>1</v>
          </cell>
          <cell r="F2163" t="str">
            <v>vb</v>
          </cell>
          <cell r="G2163">
            <v>38200</v>
          </cell>
          <cell r="H2163">
            <v>38200</v>
          </cell>
        </row>
        <row r="2164">
          <cell r="C2164" t="str">
            <v>02.011.11.01.01.04</v>
          </cell>
          <cell r="D2164" t="str">
            <v>Arbustos</v>
          </cell>
          <cell r="E2164">
            <v>1</v>
          </cell>
          <cell r="F2164" t="str">
            <v>vb</v>
          </cell>
          <cell r="G2164">
            <v>138322.03</v>
          </cell>
          <cell r="H2164">
            <v>138322.03</v>
          </cell>
        </row>
        <row r="2165">
          <cell r="C2165" t="str">
            <v>02.011.11.01.01.05</v>
          </cell>
          <cell r="D2165" t="str">
            <v>Trepadeiras</v>
          </cell>
          <cell r="E2165">
            <v>1</v>
          </cell>
          <cell r="F2165" t="str">
            <v>vb</v>
          </cell>
          <cell r="G2165">
            <v>1440</v>
          </cell>
          <cell r="H2165">
            <v>1440</v>
          </cell>
        </row>
        <row r="2166">
          <cell r="C2166" t="str">
            <v>02.011.11.01.01.06</v>
          </cell>
          <cell r="D2166" t="str">
            <v>Forrações</v>
          </cell>
          <cell r="E2166">
            <v>1</v>
          </cell>
          <cell r="F2166" t="str">
            <v>vb</v>
          </cell>
          <cell r="G2166">
            <v>56965.88</v>
          </cell>
          <cell r="H2166">
            <v>56965.88</v>
          </cell>
        </row>
        <row r="2167">
          <cell r="C2167" t="str">
            <v>02.011.11.01.01.07</v>
          </cell>
          <cell r="D2167" t="str">
            <v>Materiais e insumos</v>
          </cell>
          <cell r="E2167">
            <v>1</v>
          </cell>
          <cell r="F2167" t="str">
            <v>vb</v>
          </cell>
          <cell r="G2167">
            <v>723909.11</v>
          </cell>
          <cell r="H2167">
            <v>723909.11</v>
          </cell>
        </row>
        <row r="2168">
          <cell r="C2168" t="str">
            <v>02.011.11.01.01.08</v>
          </cell>
          <cell r="D2168" t="str">
            <v>Banco de madeira na area externa Marygold c=1,80m, acabamento peroba envelhecida</v>
          </cell>
          <cell r="E2168">
            <v>22</v>
          </cell>
          <cell r="F2168" t="str">
            <v>un</v>
          </cell>
          <cell r="G2168">
            <v>704.96</v>
          </cell>
          <cell r="H2168">
            <v>15509.12</v>
          </cell>
        </row>
        <row r="2169">
          <cell r="C2169" t="str">
            <v>02.011.11.01.01.09</v>
          </cell>
          <cell r="D2169" t="str">
            <v>Banco de madeira na area do clube, 6,00x0,50x0,46m, com encosto, acabamento peroba envelhecida</v>
          </cell>
          <cell r="E2169">
            <v>7</v>
          </cell>
          <cell r="F2169" t="str">
            <v>un</v>
          </cell>
          <cell r="G2169">
            <v>2618.41</v>
          </cell>
          <cell r="H2169">
            <v>18328.87</v>
          </cell>
        </row>
        <row r="2170">
          <cell r="C2170" t="str">
            <v>02.011.11.01.01.10</v>
          </cell>
          <cell r="D2170" t="str">
            <v>Banco de madeira na area do clube, 3,50x0,50x0,46m, sem encosto, acabamento peroba envelhecida</v>
          </cell>
          <cell r="E2170">
            <v>1</v>
          </cell>
          <cell r="F2170" t="str">
            <v>un</v>
          </cell>
          <cell r="G2170">
            <v>1410.28</v>
          </cell>
          <cell r="H2170">
            <v>1410.28</v>
          </cell>
        </row>
        <row r="2171">
          <cell r="C2171" t="str">
            <v>02.011.11.01.01.11</v>
          </cell>
          <cell r="D2171" t="str">
            <v>Cachepô 1,20x1,20x1,00m, acabamento peroba envelhecida</v>
          </cell>
          <cell r="E2171">
            <v>6</v>
          </cell>
          <cell r="F2171" t="str">
            <v>un</v>
          </cell>
          <cell r="G2171">
            <v>674.74</v>
          </cell>
          <cell r="H2171">
            <v>4048.44</v>
          </cell>
        </row>
        <row r="2172">
          <cell r="C2172" t="str">
            <v>02.011.12</v>
          </cell>
          <cell r="D2172" t="str">
            <v>Calçadas de pedestre em mosaico de pedra miracema com borda de concreto</v>
          </cell>
          <cell r="H2172">
            <v>81578</v>
          </cell>
        </row>
        <row r="2173">
          <cell r="C2173" t="str">
            <v>02.011.12.01</v>
          </cell>
          <cell r="D2173" t="str">
            <v>Calçadas de pedestre em mosaico de pedra miracema com borda de concreto</v>
          </cell>
          <cell r="H2173">
            <v>81578</v>
          </cell>
        </row>
        <row r="2174">
          <cell r="C2174" t="str">
            <v>02.011.12.01.01</v>
          </cell>
          <cell r="D2174" t="str">
            <v>Calçadas de pedestre em mosaico de pedra miracema com borda de concreto</v>
          </cell>
          <cell r="H2174">
            <v>81578</v>
          </cell>
        </row>
        <row r="2175">
          <cell r="C2175" t="str">
            <v>02.011.12.01.01.01</v>
          </cell>
          <cell r="D2175" t="str">
            <v>Mosaico de pedra miracema com filete em miracema larg. 15cm, com borda de concreto sobre camada de areia</v>
          </cell>
          <cell r="E2175">
            <v>2255.4050000000002</v>
          </cell>
          <cell r="F2175" t="str">
            <v>m2</v>
          </cell>
          <cell r="G2175">
            <v>36.17</v>
          </cell>
          <cell r="H2175">
            <v>81578</v>
          </cell>
        </row>
        <row r="2176">
          <cell r="C2176" t="str">
            <v>02.011.13</v>
          </cell>
          <cell r="D2176" t="str">
            <v>Circulação de veículos  via de acesso</v>
          </cell>
          <cell r="H2176">
            <v>137469.63</v>
          </cell>
        </row>
        <row r="2177">
          <cell r="C2177" t="str">
            <v>02.011.13.01</v>
          </cell>
          <cell r="D2177" t="str">
            <v>Circulação de veículos  via de acesso</v>
          </cell>
          <cell r="H2177">
            <v>137469.63</v>
          </cell>
        </row>
        <row r="2178">
          <cell r="C2178" t="str">
            <v>02.011.13.01.01</v>
          </cell>
          <cell r="D2178" t="str">
            <v>Circulação de veículos  via de acesso</v>
          </cell>
          <cell r="H2178">
            <v>137469.63</v>
          </cell>
        </row>
        <row r="2179">
          <cell r="C2179" t="str">
            <v>02.011.13.01.01.01</v>
          </cell>
          <cell r="D2179" t="str">
            <v>Base de areia esp=5cm</v>
          </cell>
          <cell r="E2179">
            <v>178.50800000000001</v>
          </cell>
          <cell r="F2179" t="str">
            <v>m3</v>
          </cell>
          <cell r="G2179">
            <v>52.35</v>
          </cell>
          <cell r="H2179">
            <v>9344.01</v>
          </cell>
        </row>
        <row r="2180">
          <cell r="C2180" t="str">
            <v>02.011.13.01.01.02</v>
          </cell>
          <cell r="D2180" t="str">
            <v>Piso intertravado de concreto cor natural para auto trafego</v>
          </cell>
          <cell r="E2180">
            <v>3570.1640000000002</v>
          </cell>
          <cell r="F2180" t="str">
            <v>m2</v>
          </cell>
          <cell r="G2180">
            <v>32.49</v>
          </cell>
          <cell r="H2180">
            <v>115994.62</v>
          </cell>
        </row>
        <row r="2181">
          <cell r="C2181" t="str">
            <v>02.011.13.01.01.03</v>
          </cell>
          <cell r="D2181" t="str">
            <v>Camada de bica corrida h=15cm</v>
          </cell>
          <cell r="E2181">
            <v>267.76</v>
          </cell>
          <cell r="F2181" t="str">
            <v>m3</v>
          </cell>
          <cell r="G2181">
            <v>45.31</v>
          </cell>
          <cell r="H2181">
            <v>12131</v>
          </cell>
        </row>
        <row r="2182">
          <cell r="C2182" t="str">
            <v>02.011.14</v>
          </cell>
          <cell r="D2182" t="str">
            <v>Vagas de veículos  na via de acesso</v>
          </cell>
          <cell r="H2182">
            <v>16581.03</v>
          </cell>
        </row>
        <row r="2183">
          <cell r="C2183" t="str">
            <v>02.011.14.01</v>
          </cell>
          <cell r="D2183" t="str">
            <v>Vagas de veículos  na via de acesso</v>
          </cell>
          <cell r="H2183">
            <v>16581.03</v>
          </cell>
        </row>
        <row r="2184">
          <cell r="C2184" t="str">
            <v>02.011.14.01.01</v>
          </cell>
          <cell r="D2184" t="str">
            <v>Vagas de veículos  na via de acesso</v>
          </cell>
          <cell r="H2184">
            <v>16581.03</v>
          </cell>
        </row>
        <row r="2185">
          <cell r="C2185" t="str">
            <v>02.011.14.01.01.01</v>
          </cell>
          <cell r="D2185" t="str">
            <v>Base de areia esp=5cm</v>
          </cell>
          <cell r="E2185">
            <v>22.524999999999999</v>
          </cell>
          <cell r="F2185" t="str">
            <v>m3</v>
          </cell>
          <cell r="G2185">
            <v>52.35</v>
          </cell>
          <cell r="H2185">
            <v>1179.07</v>
          </cell>
        </row>
        <row r="2186">
          <cell r="C2186" t="str">
            <v>02.011.14.01.01.02</v>
          </cell>
          <cell r="D2186" t="str">
            <v>Piso intertravado de concreto cor natural para auto trafego</v>
          </cell>
          <cell r="E2186">
            <v>450.5</v>
          </cell>
          <cell r="F2186" t="str">
            <v>m2</v>
          </cell>
          <cell r="G2186">
            <v>32.49</v>
          </cell>
          <cell r="H2186">
            <v>14636.75</v>
          </cell>
        </row>
        <row r="2187">
          <cell r="C2187" t="str">
            <v>02.011.14.01.01.03</v>
          </cell>
          <cell r="D2187" t="str">
            <v>Camada de bica corrida h=15cm</v>
          </cell>
          <cell r="E2187">
            <v>16.89</v>
          </cell>
          <cell r="F2187" t="str">
            <v>m2</v>
          </cell>
          <cell r="G2187">
            <v>45.31</v>
          </cell>
          <cell r="H2187">
            <v>765.21</v>
          </cell>
        </row>
        <row r="2188">
          <cell r="C2188" t="str">
            <v>02.011.15</v>
          </cell>
          <cell r="D2188" t="str">
            <v>Paisagismo da Via de acesso (Incluso no Paisagismo da Área do Condomínio)</v>
          </cell>
        </row>
        <row r="2189">
          <cell r="C2189" t="str">
            <v>02.011.15.01</v>
          </cell>
          <cell r="D2189" t="str">
            <v>Paisagismo da Via de acesso (Incluso no Paisagismo da Área do Condomínio)</v>
          </cell>
        </row>
        <row r="2190">
          <cell r="C2190" t="str">
            <v>02.011.15.01.01</v>
          </cell>
          <cell r="D2190" t="str">
            <v>Paisagismo da Via de acesso (Incluso no Paisagismo da Área do Condomínio)</v>
          </cell>
        </row>
        <row r="2191">
          <cell r="C2191" t="str">
            <v>02.011.15.01.01.01</v>
          </cell>
          <cell r="D2191" t="str">
            <v>Areas ajardinadas - Grama</v>
          </cell>
          <cell r="F2191" t="str">
            <v>m2</v>
          </cell>
        </row>
        <row r="2192">
          <cell r="C2192" t="str">
            <v>02.011.15.01.01.02</v>
          </cell>
          <cell r="D2192" t="str">
            <v>Arvores de grande porte</v>
          </cell>
          <cell r="F2192" t="str">
            <v>un</v>
          </cell>
        </row>
        <row r="2193">
          <cell r="C2193" t="str">
            <v>02.011.16</v>
          </cell>
          <cell r="D2193" t="str">
            <v>Irrigação</v>
          </cell>
          <cell r="H2193">
            <v>185226.69</v>
          </cell>
        </row>
        <row r="2194">
          <cell r="C2194" t="str">
            <v>02.011.16.01</v>
          </cell>
          <cell r="D2194" t="str">
            <v>Irrigação</v>
          </cell>
          <cell r="H2194">
            <v>185226.69</v>
          </cell>
        </row>
        <row r="2195">
          <cell r="C2195" t="str">
            <v>02.011.16.01.01</v>
          </cell>
          <cell r="D2195" t="str">
            <v>Irrigação</v>
          </cell>
          <cell r="H2195">
            <v>185226.69</v>
          </cell>
        </row>
        <row r="2196">
          <cell r="C2196" t="str">
            <v>02.011.16.01.01.01</v>
          </cell>
          <cell r="D2196" t="str">
            <v>Sistema de Irrigação</v>
          </cell>
          <cell r="E2196">
            <v>1</v>
          </cell>
          <cell r="F2196" t="str">
            <v>vb</v>
          </cell>
          <cell r="G2196">
            <v>185226.69</v>
          </cell>
          <cell r="H2196">
            <v>185226.69</v>
          </cell>
        </row>
        <row r="2197">
          <cell r="C2197" t="str">
            <v>02.011.17</v>
          </cell>
          <cell r="D2197" t="str">
            <v>Pergolado em madeira Itaúba</v>
          </cell>
          <cell r="H2197">
            <v>8258.06</v>
          </cell>
        </row>
        <row r="2198">
          <cell r="C2198" t="str">
            <v>02.011.17.01</v>
          </cell>
          <cell r="D2198" t="str">
            <v>Pergolado em madeira Itaúba</v>
          </cell>
          <cell r="H2198">
            <v>8258.06</v>
          </cell>
        </row>
        <row r="2199">
          <cell r="C2199" t="str">
            <v>02.011.17.01.01</v>
          </cell>
          <cell r="D2199" t="str">
            <v>Pergolado em madeira Itaúba</v>
          </cell>
          <cell r="H2199">
            <v>8258.06</v>
          </cell>
        </row>
        <row r="2200">
          <cell r="C2200" t="str">
            <v>02.011.17.01.01.01</v>
          </cell>
          <cell r="D2200" t="str">
            <v>Pergolado em madeira Itaúba 16,81x5,00m, h=3,00m</v>
          </cell>
          <cell r="E2200">
            <v>1</v>
          </cell>
          <cell r="F2200" t="str">
            <v>un</v>
          </cell>
          <cell r="G2200">
            <v>8258.06</v>
          </cell>
          <cell r="H2200">
            <v>8258.06</v>
          </cell>
        </row>
        <row r="2201">
          <cell r="C2201" t="str">
            <v>02.011.18</v>
          </cell>
          <cell r="D2201" t="str">
            <v>Piso em granito Amendoa apicoado  externo Salão de Festas</v>
          </cell>
          <cell r="H2201">
            <v>96950.87</v>
          </cell>
        </row>
        <row r="2202">
          <cell r="C2202" t="str">
            <v>02.011.18.01</v>
          </cell>
          <cell r="D2202" t="str">
            <v>Piso em granito Amendoa apicoado  externo Salão de Festas</v>
          </cell>
          <cell r="H2202">
            <v>96950.87</v>
          </cell>
        </row>
        <row r="2203">
          <cell r="C2203" t="str">
            <v>02.011.18.01.01</v>
          </cell>
          <cell r="D2203" t="str">
            <v>Piso em granito Amendoa apicoado  externo Salão de Festas</v>
          </cell>
          <cell r="H2203">
            <v>96950.87</v>
          </cell>
        </row>
        <row r="2204">
          <cell r="C2204" t="str">
            <v>02.011.18.01.01.01</v>
          </cell>
          <cell r="D2204" t="str">
            <v>Granito Amêndoa apicoado esp=2cm</v>
          </cell>
          <cell r="E2204">
            <v>588.89</v>
          </cell>
          <cell r="F2204" t="str">
            <v>m2</v>
          </cell>
          <cell r="G2204">
            <v>164.63</v>
          </cell>
          <cell r="H2204">
            <v>96950.87</v>
          </cell>
        </row>
        <row r="2205">
          <cell r="C2205" t="str">
            <v>02.011.19</v>
          </cell>
          <cell r="D2205" t="str">
            <v xml:space="preserve">Guarda corpo </v>
          </cell>
          <cell r="H2205">
            <v>45368.52</v>
          </cell>
        </row>
        <row r="2206">
          <cell r="C2206" t="str">
            <v>02.011.19.01</v>
          </cell>
          <cell r="D2206" t="str">
            <v xml:space="preserve">Guarda corpo </v>
          </cell>
          <cell r="H2206">
            <v>45368.52</v>
          </cell>
        </row>
        <row r="2207">
          <cell r="C2207" t="str">
            <v>02.011.19.01.01</v>
          </cell>
          <cell r="D2207" t="str">
            <v xml:space="preserve">Guarda corpo </v>
          </cell>
          <cell r="H2207">
            <v>45368.52</v>
          </cell>
        </row>
        <row r="2208">
          <cell r="C2208" t="str">
            <v>02.011.19.01.01.01</v>
          </cell>
          <cell r="D2208" t="str">
            <v>Guarda corpo secção tubular quadrada 3,5x3,5cm pintado na cor branca, para proteção das rampas e escadas</v>
          </cell>
          <cell r="E2208">
            <v>371</v>
          </cell>
          <cell r="F2208" t="str">
            <v>m2</v>
          </cell>
          <cell r="G2208">
            <v>85.05</v>
          </cell>
          <cell r="H2208">
            <v>31553.55</v>
          </cell>
        </row>
        <row r="2209">
          <cell r="C2209" t="str">
            <v>02.011.19.01.01.02</v>
          </cell>
          <cell r="D2209" t="str">
            <v>Guarda corpo secção tubular quadrada 3,5x3,5cm pintado na cor branca, com vidro blindex incolor, para proteção do vazio do clube</v>
          </cell>
          <cell r="E2209">
            <v>64</v>
          </cell>
          <cell r="F2209" t="str">
            <v>m2</v>
          </cell>
          <cell r="G2209">
            <v>56.7</v>
          </cell>
          <cell r="H2209">
            <v>3628.8</v>
          </cell>
        </row>
        <row r="2210">
          <cell r="C2210" t="str">
            <v>02.011.19.01.01.03</v>
          </cell>
          <cell r="D2210" t="str">
            <v>Guarda corpo de ferro para proteção das escadas de acesso ao edifícios</v>
          </cell>
          <cell r="E2210">
            <v>25.94</v>
          </cell>
          <cell r="F2210" t="str">
            <v>m2</v>
          </cell>
          <cell r="G2210">
            <v>85.05</v>
          </cell>
          <cell r="H2210">
            <v>2206.1999999999998</v>
          </cell>
        </row>
        <row r="2211">
          <cell r="C2211" t="str">
            <v>02.011.19.01.01.04</v>
          </cell>
          <cell r="D2211" t="str">
            <v>Vidro laminado espessura 8mm incolor para guarda corpo do clube</v>
          </cell>
          <cell r="E2211">
            <v>60.8</v>
          </cell>
          <cell r="F2211" t="str">
            <v>m2</v>
          </cell>
          <cell r="G2211">
            <v>88.35</v>
          </cell>
          <cell r="H2211">
            <v>5371.68</v>
          </cell>
        </row>
        <row r="2212">
          <cell r="C2212" t="str">
            <v>02.011.19.01.01.05</v>
          </cell>
          <cell r="D2212" t="str">
            <v xml:space="preserve">Pintura esmalte sintético para guarda corpo secção tubular quadrada 3,5x3,5cm </v>
          </cell>
          <cell r="E2212">
            <v>437.89</v>
          </cell>
          <cell r="F2212" t="str">
            <v>m2</v>
          </cell>
          <cell r="G2212">
            <v>5.96</v>
          </cell>
          <cell r="H2212">
            <v>2608.29</v>
          </cell>
        </row>
        <row r="2213">
          <cell r="C2213" t="str">
            <v>02.011.20</v>
          </cell>
          <cell r="D2213" t="str">
            <v>Escada de entrada dos edifícios em granito amendoa apicoado</v>
          </cell>
          <cell r="H2213">
            <v>5947.32</v>
          </cell>
        </row>
        <row r="2214">
          <cell r="C2214" t="str">
            <v>02.011.20.01</v>
          </cell>
          <cell r="D2214" t="str">
            <v>Escada de entrada dos edifícios em granito amendoa apicoado</v>
          </cell>
          <cell r="H2214">
            <v>5947.32</v>
          </cell>
        </row>
        <row r="2215">
          <cell r="C2215" t="str">
            <v>02.011.20.01.01</v>
          </cell>
          <cell r="D2215" t="str">
            <v>Escada de entrada dos edifícios em granito amendoa apicoado</v>
          </cell>
          <cell r="H2215">
            <v>5947.32</v>
          </cell>
        </row>
        <row r="2216">
          <cell r="C2216" t="str">
            <v>02.011.20.01.01.01</v>
          </cell>
          <cell r="D2216" t="str">
            <v>Degraus e espelho em granito amendoa apicoado = 30+18cm</v>
          </cell>
          <cell r="E2216">
            <v>50.4</v>
          </cell>
          <cell r="F2216" t="str">
            <v>m</v>
          </cell>
          <cell r="G2216">
            <v>75.67</v>
          </cell>
          <cell r="H2216">
            <v>3813.67</v>
          </cell>
        </row>
        <row r="2217">
          <cell r="C2217" t="str">
            <v>02.011.20.01.01.02</v>
          </cell>
          <cell r="D2217" t="str">
            <v>Revestimento em granito na lateral da escada</v>
          </cell>
          <cell r="E2217">
            <v>12.96</v>
          </cell>
          <cell r="F2217" t="str">
            <v>m2</v>
          </cell>
          <cell r="G2217">
            <v>164.63</v>
          </cell>
          <cell r="H2217">
            <v>2133.65</v>
          </cell>
        </row>
        <row r="2218">
          <cell r="C2218">
            <v>2012</v>
          </cell>
          <cell r="D2218" t="str">
            <v>EQUIPAMENTOS E INSTALAÇÕES</v>
          </cell>
          <cell r="H2218">
            <v>5562229.8700000001</v>
          </cell>
        </row>
        <row r="2219">
          <cell r="C2219" t="str">
            <v>02.012.01</v>
          </cell>
          <cell r="D2219" t="str">
            <v>Instalações</v>
          </cell>
          <cell r="H2219">
            <v>5042877.17</v>
          </cell>
        </row>
        <row r="2220">
          <cell r="C2220" t="str">
            <v>02.012.01.01</v>
          </cell>
          <cell r="D2220" t="str">
            <v>Instalações</v>
          </cell>
          <cell r="H2220">
            <v>5042877.17</v>
          </cell>
        </row>
        <row r="2221">
          <cell r="C2221" t="str">
            <v>02.012.01.01.01</v>
          </cell>
          <cell r="D2221" t="str">
            <v>Instalações</v>
          </cell>
          <cell r="H2221">
            <v>5042877.17</v>
          </cell>
        </row>
        <row r="2222">
          <cell r="C2222" t="str">
            <v>02.012.01.01.01.01</v>
          </cell>
          <cell r="D2222" t="str">
            <v>Instalações Elétricas - Áreas comuns e térreo</v>
          </cell>
          <cell r="E2222">
            <v>1</v>
          </cell>
          <cell r="F2222" t="str">
            <v>vb</v>
          </cell>
          <cell r="G2222">
            <v>2313011.2799999998</v>
          </cell>
          <cell r="H2222">
            <v>2368985.59</v>
          </cell>
        </row>
        <row r="2223">
          <cell r="C2223" t="str">
            <v>02.012.01.01.01.02</v>
          </cell>
          <cell r="D2223" t="str">
            <v>Instalações Hidráulicas - Áreas comuns e térreo</v>
          </cell>
          <cell r="E2223">
            <v>1</v>
          </cell>
          <cell r="F2223" t="str">
            <v>vb</v>
          </cell>
          <cell r="G2223">
            <v>1485090.6</v>
          </cell>
          <cell r="H2223">
            <v>1501554.12</v>
          </cell>
        </row>
        <row r="2224">
          <cell r="C2224" t="str">
            <v>02.012.01.01.01.03</v>
          </cell>
          <cell r="D2224" t="str">
            <v>Ar Condicionado, Ventilação e Exaustão - Áreas comuns e térreo</v>
          </cell>
          <cell r="E2224">
            <v>1</v>
          </cell>
          <cell r="F2224" t="str">
            <v>vb</v>
          </cell>
          <cell r="G2224">
            <v>498199.26</v>
          </cell>
          <cell r="H2224">
            <v>508109.39</v>
          </cell>
        </row>
        <row r="2225">
          <cell r="C2225" t="str">
            <v>02.012.01.01.01.04</v>
          </cell>
          <cell r="D2225" t="str">
            <v>Automação, Supervisão, Detecção e Segurança - Áreas comuns e térreo</v>
          </cell>
          <cell r="E2225">
            <v>1</v>
          </cell>
          <cell r="F2225" t="str">
            <v>vb</v>
          </cell>
          <cell r="G2225">
            <v>372228.07</v>
          </cell>
          <cell r="H2225">
            <v>372228.07</v>
          </cell>
        </row>
        <row r="2226">
          <cell r="C2226" t="str">
            <v>02.012.01.01.01.05</v>
          </cell>
          <cell r="D2226" t="str">
            <v>Tanque de retardo de água pluviais capacidade  200m3</v>
          </cell>
          <cell r="E2226">
            <v>1</v>
          </cell>
          <cell r="F2226" t="str">
            <v>vb</v>
          </cell>
          <cell r="G2226">
            <v>140000</v>
          </cell>
          <cell r="H2226">
            <v>140000</v>
          </cell>
        </row>
        <row r="2227">
          <cell r="C2227" t="str">
            <v>02.012.01.01.01.06</v>
          </cell>
          <cell r="D2227" t="str">
            <v>Tanque de retardo de água pluviais capacidade  70m3</v>
          </cell>
          <cell r="E2227">
            <v>1</v>
          </cell>
          <cell r="F2227" t="str">
            <v>vb</v>
          </cell>
          <cell r="G2227">
            <v>130000</v>
          </cell>
          <cell r="H2227">
            <v>130000</v>
          </cell>
        </row>
        <row r="2228">
          <cell r="C2228" t="str">
            <v>02.012.01.01.01.07</v>
          </cell>
          <cell r="D2228" t="str">
            <v>Poço de recalque de esgoto e poço de drenagem</v>
          </cell>
          <cell r="E2228">
            <v>1</v>
          </cell>
          <cell r="F2228" t="str">
            <v>vb</v>
          </cell>
          <cell r="G2228">
            <v>22000</v>
          </cell>
          <cell r="H2228">
            <v>22000</v>
          </cell>
        </row>
        <row r="2229">
          <cell r="C2229" t="str">
            <v>02.012.02</v>
          </cell>
          <cell r="D2229" t="str">
            <v>Serviços Civis de Instalações</v>
          </cell>
          <cell r="H2229">
            <v>19352.7</v>
          </cell>
        </row>
        <row r="2230">
          <cell r="C2230" t="str">
            <v>02.012.02.01</v>
          </cell>
          <cell r="D2230" t="str">
            <v>Serviços Civis de Instalações</v>
          </cell>
          <cell r="H2230">
            <v>19352.7</v>
          </cell>
        </row>
        <row r="2231">
          <cell r="C2231" t="str">
            <v>02.012.02.01.01</v>
          </cell>
          <cell r="D2231" t="str">
            <v>Serviços Civis de Instalações</v>
          </cell>
          <cell r="H2231">
            <v>19352.7</v>
          </cell>
        </row>
        <row r="2232">
          <cell r="C2232" t="str">
            <v>02.012.02.01.01.01</v>
          </cell>
          <cell r="D2232" t="str">
            <v>Serviço Civil para instalação elétrica ,hidráulica e incêndio</v>
          </cell>
          <cell r="E2232">
            <v>1</v>
          </cell>
          <cell r="F2232" t="str">
            <v>vb</v>
          </cell>
          <cell r="G2232">
            <v>18990.509999999998</v>
          </cell>
          <cell r="H2232">
            <v>19352.7</v>
          </cell>
        </row>
        <row r="2233">
          <cell r="C2233" t="str">
            <v>02.012.03</v>
          </cell>
          <cell r="D2233" t="str">
            <v>Limpeza</v>
          </cell>
          <cell r="H2233">
            <v>500000</v>
          </cell>
        </row>
        <row r="2234">
          <cell r="C2234" t="str">
            <v>02.012.03.01</v>
          </cell>
          <cell r="D2234" t="str">
            <v>Limpeza permanente</v>
          </cell>
          <cell r="E2234">
            <v>1</v>
          </cell>
          <cell r="F2234" t="str">
            <v>vb</v>
          </cell>
          <cell r="G2234">
            <v>489974.6000000239</v>
          </cell>
          <cell r="H2234">
            <v>489974.6000000239</v>
          </cell>
        </row>
        <row r="2236">
          <cell r="D2236" t="str">
            <v>Total</v>
          </cell>
          <cell r="H2236">
            <v>163437631.68000001</v>
          </cell>
        </row>
      </sheetData>
      <sheetData sheetId="3"/>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99-Soc"/>
      <sheetName val="R99-Ajust"/>
      <sheetName val="R99-Conso"/>
      <sheetName val="E00-Soc"/>
      <sheetName val="E00-Ajust"/>
      <sheetName val="E00-Conso"/>
      <sheetName val="B01-Soc"/>
      <sheetName val="B01-Ajust"/>
      <sheetName val="B01-Conso"/>
      <sheetName val="Total"/>
      <sheetName val="TotalMens"/>
      <sheetName val="TotalAcum"/>
      <sheetName val="Tuyaux"/>
      <sheetName val="TuyauxMens"/>
      <sheetName val="TuyauxAcum"/>
      <sheetName val="Fonderie"/>
      <sheetName val="FonderieMens"/>
      <sheetName val="FonderieAcum"/>
      <sheetName val="Robinetterie"/>
      <sheetName val="RobinetterieMens"/>
      <sheetName val="RobinetterieAcum"/>
      <sheetName val="Batiment"/>
      <sheetName val="BatimentMens"/>
      <sheetName val="BatimentAcum"/>
      <sheetName val="Plan1"/>
      <sheetName val="Quantity &amp; Deli"/>
      <sheetName val="Gross Margin"/>
      <sheetName val="B01_So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âmetros"/>
      <sheetName val="Cotação"/>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ese"/>
      <sheetName val="DemoRes"/>
      <sheetName val="DemoRes (2)"/>
      <sheetName val="RecLiqServ"/>
      <sheetName val="RecLiqServ (2)"/>
      <sheetName val="IndQtd"/>
      <sheetName val="RecUni"/>
      <sheetName val="DetDemoRes"/>
      <sheetName val="DetDemoRes (2)"/>
      <sheetName val="Demanda"/>
      <sheetName val="PlanInv"/>
      <sheetName val="PlaFin"/>
      <sheetName val="FluxCxa"/>
      <sheetName val="FluxCxaInd"/>
      <sheetName val="BalPat"/>
      <sheetName val="RecHum"/>
      <sheetName val="Bvr"/>
      <sheetName val="sispecabr99"/>
      <sheetName val="MêsBase"/>
      <sheetName val="Plan1"/>
      <sheetName val="#REF"/>
      <sheetName val="BadeR99_NR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refreshError="1"/>
      <sheetData sheetId="2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Controle"/>
      <sheetName val="LOJAS"/>
      <sheetName val="CONDOMINOS"/>
      <sheetName val="QUADROS DE DISTRIBUIÇÃO"/>
      <sheetName val="BARRAMENTO BLINDADO"/>
      <sheetName val="TRANSFORMADORES"/>
      <sheetName val="EMERGÊNCIA"/>
      <sheetName val="GERAL ORIGINAL"/>
      <sheetName val="GERAL POR ITENS"/>
      <sheetName val="MOTORES"/>
      <sheetName val="ANTIGO COND"/>
      <sheetName val="ANTIGO GERAL"/>
      <sheetName val="H_MOT"/>
      <sheetName val="C_MOT"/>
    </sheetNames>
    <sheetDataSet>
      <sheetData sheetId="0"/>
      <sheetData sheetId="1"/>
      <sheetData sheetId="2"/>
      <sheetData sheetId="3"/>
      <sheetData sheetId="4"/>
      <sheetData sheetId="5"/>
      <sheetData sheetId="6"/>
      <sheetData sheetId="7" refreshError="1">
        <row r="2">
          <cell r="A2" t="str">
            <v>TABELA DE CARGAS – POR TRANSFORMADOR/PBT EM EMERGÊNCIA</v>
          </cell>
        </row>
        <row r="4">
          <cell r="A4" t="str">
            <v>TRANSFORMADOR 1.1 – PBT-1.1 EM EMERGÊNCIA</v>
          </cell>
        </row>
        <row r="6">
          <cell r="A6" t="str">
            <v>FINALIDADE</v>
          </cell>
          <cell r="B6" t="str">
            <v>POT. UNIT. (kW)</v>
          </cell>
          <cell r="C6" t="str">
            <v>POT. UNIT. (CV)</v>
          </cell>
          <cell r="D6" t="str">
            <v>T I P O</v>
          </cell>
          <cell r="E6" t="str">
            <v>POT-M (KW)</v>
          </cell>
          <cell r="F6" t="str">
            <v>FP- M</v>
          </cell>
          <cell r="G6" t="str">
            <v>QTDE.</v>
          </cell>
          <cell r="H6" t="str">
            <v>PÓLOS</v>
          </cell>
          <cell r="I6" t="str">
            <v>F.D.</v>
          </cell>
          <cell r="J6" t="str">
            <v>F.P.</v>
          </cell>
          <cell r="K6" t="str">
            <v>POT. INSTALADA (kW)</v>
          </cell>
          <cell r="L6" t="str">
            <v>POT. INSTALADA (kVA)</v>
          </cell>
          <cell r="M6" t="str">
            <v>POT. DEMANDADA (kW)</v>
          </cell>
          <cell r="N6" t="str">
            <v>POT. DEMANDADA (kVA)</v>
          </cell>
        </row>
        <row r="7">
          <cell r="A7" t="str">
            <v>BARRAMENTO BLINDADO BB1.1/1.3 – ILUMINAÇÃO HALL</v>
          </cell>
          <cell r="B7">
            <v>123.78</v>
          </cell>
          <cell r="E7" t="e">
            <v>#N/A</v>
          </cell>
          <cell r="F7" t="e">
            <v>#N/A</v>
          </cell>
          <cell r="G7">
            <v>1</v>
          </cell>
          <cell r="I7">
            <v>0.71596423332687886</v>
          </cell>
          <cell r="J7">
            <v>0.97999999999999976</v>
          </cell>
          <cell r="K7">
            <v>123.78</v>
          </cell>
          <cell r="L7">
            <v>126.30612244897962</v>
          </cell>
          <cell r="M7">
            <v>88.622052801201065</v>
          </cell>
          <cell r="N7">
            <v>90.430666123674584</v>
          </cell>
        </row>
        <row r="8">
          <cell r="A8" t="str">
            <v>QD-B1-3S</v>
          </cell>
          <cell r="B8">
            <v>140.32509426511928</v>
          </cell>
          <cell r="E8" t="e">
            <v>#N/A</v>
          </cell>
          <cell r="F8" t="e">
            <v>#N/A</v>
          </cell>
          <cell r="G8">
            <v>1</v>
          </cell>
          <cell r="I8">
            <v>1</v>
          </cell>
          <cell r="J8">
            <v>0.77296462798671983</v>
          </cell>
          <cell r="K8">
            <v>140.32509426511928</v>
          </cell>
          <cell r="L8">
            <v>181.54141752982022</v>
          </cell>
          <cell r="M8">
            <v>140.32509426511928</v>
          </cell>
          <cell r="N8">
            <v>181.54141752982022</v>
          </cell>
        </row>
        <row r="9">
          <cell r="A9" t="str">
            <v>NO BREAK</v>
          </cell>
          <cell r="B9">
            <v>30</v>
          </cell>
          <cell r="G9">
            <v>2</v>
          </cell>
          <cell r="I9">
            <v>0.5</v>
          </cell>
          <cell r="J9">
            <v>1</v>
          </cell>
          <cell r="K9">
            <v>60</v>
          </cell>
          <cell r="L9">
            <v>60</v>
          </cell>
          <cell r="M9">
            <v>30</v>
          </cell>
          <cell r="N9">
            <v>30</v>
          </cell>
        </row>
        <row r="10">
          <cell r="A10" t="str">
            <v>TOTAL</v>
          </cell>
          <cell r="I10">
            <v>0.79896043489677604</v>
          </cell>
          <cell r="J10">
            <v>0.85752015197356957</v>
          </cell>
          <cell r="K10">
            <v>324.10509426511931</v>
          </cell>
          <cell r="L10">
            <v>367.84753997879983</v>
          </cell>
          <cell r="M10">
            <v>258.94714706632033</v>
          </cell>
          <cell r="N10">
            <v>301.97208365349479</v>
          </cell>
        </row>
        <row r="12">
          <cell r="A12" t="str">
            <v>RESUMO GERAL:</v>
          </cell>
          <cell r="B12" t="str">
            <v>kW</v>
          </cell>
          <cell r="C12" t="str">
            <v>kVA</v>
          </cell>
        </row>
        <row r="13">
          <cell r="A13" t="str">
            <v>DEMANDAS</v>
          </cell>
          <cell r="B13">
            <v>258.94714706632033</v>
          </cell>
          <cell r="C13">
            <v>301.97208365349479</v>
          </cell>
        </row>
        <row r="14">
          <cell r="A14" t="str">
            <v>RESERVA     (%)</v>
          </cell>
          <cell r="B14">
            <v>0.2</v>
          </cell>
        </row>
        <row r="15">
          <cell r="A15" t="str">
            <v>FATOR DE SIMULTANEIDADE</v>
          </cell>
          <cell r="B15">
            <v>1</v>
          </cell>
        </row>
        <row r="17">
          <cell r="A17" t="str">
            <v xml:space="preserve">DEMANDA FINAL </v>
          </cell>
          <cell r="B17">
            <v>310.73657647958436</v>
          </cell>
          <cell r="C17">
            <v>362.36650038419373</v>
          </cell>
        </row>
        <row r="19">
          <cell r="A19" t="str">
            <v>TENSÃO (V)</v>
          </cell>
          <cell r="B19">
            <v>380</v>
          </cell>
          <cell r="C19" t="str">
            <v>V</v>
          </cell>
        </row>
        <row r="20">
          <cell r="A20" t="str">
            <v>CORRENTE (A)</v>
          </cell>
          <cell r="B20">
            <v>550.55893826872864</v>
          </cell>
          <cell r="C20" t="str">
            <v>A</v>
          </cell>
        </row>
        <row r="21">
          <cell r="A21" t="str">
            <v>DISJUNTOR GERAL</v>
          </cell>
          <cell r="B21">
            <v>2500</v>
          </cell>
          <cell r="C21" t="str">
            <v>A</v>
          </cell>
        </row>
        <row r="23">
          <cell r="A23" t="str">
            <v>TRANSFORMADOR DE 1500KVA</v>
          </cell>
        </row>
        <row r="27">
          <cell r="A27" t="str">
            <v>TRANSFORMADOR 1.2 – PBT-1.2 EM EMERGÊNCIA</v>
          </cell>
        </row>
        <row r="29">
          <cell r="A29" t="str">
            <v>FINALIDADE</v>
          </cell>
          <cell r="B29" t="str">
            <v>POT. UNIT. (kW)</v>
          </cell>
          <cell r="C29" t="str">
            <v>POT. UNIT. (CV)</v>
          </cell>
          <cell r="D29" t="str">
            <v>T I P O</v>
          </cell>
          <cell r="E29" t="str">
            <v>POT-M (KW)</v>
          </cell>
          <cell r="F29" t="str">
            <v>FP- M</v>
          </cell>
          <cell r="G29" t="str">
            <v>QTDE.</v>
          </cell>
          <cell r="H29" t="str">
            <v>PÓLOS</v>
          </cell>
          <cell r="I29" t="str">
            <v>F.D.</v>
          </cell>
          <cell r="J29" t="str">
            <v>F.P.</v>
          </cell>
          <cell r="K29" t="str">
            <v>POT. INSTALADA (kW)</v>
          </cell>
          <cell r="L29" t="str">
            <v>POT. INSTALADA (kVA)</v>
          </cell>
          <cell r="M29" t="str">
            <v>POT. DEMANDADA (kW)</v>
          </cell>
          <cell r="N29" t="str">
            <v>POT. DEMANDADA (kVA)</v>
          </cell>
        </row>
        <row r="30">
          <cell r="A30" t="str">
            <v>ELEVADORES SUBSOLO</v>
          </cell>
          <cell r="B30">
            <v>20</v>
          </cell>
          <cell r="E30" t="e">
            <v>#N/A</v>
          </cell>
          <cell r="F30" t="e">
            <v>#N/A</v>
          </cell>
          <cell r="G30">
            <v>2</v>
          </cell>
          <cell r="I30">
            <v>0</v>
          </cell>
          <cell r="J30">
            <v>0.8</v>
          </cell>
          <cell r="K30">
            <v>40</v>
          </cell>
          <cell r="L30">
            <v>50</v>
          </cell>
          <cell r="M30">
            <v>0</v>
          </cell>
          <cell r="N30">
            <v>0</v>
          </cell>
        </row>
        <row r="31">
          <cell r="A31" t="str">
            <v>ILUMINAÇÃO E COMANDO ELEVADORES SUBSOLO</v>
          </cell>
          <cell r="B31">
            <v>1.3</v>
          </cell>
          <cell r="E31" t="e">
            <v>#N/A</v>
          </cell>
          <cell r="F31" t="e">
            <v>#N/A</v>
          </cell>
          <cell r="G31">
            <v>1</v>
          </cell>
          <cell r="I31">
            <v>0.74</v>
          </cell>
          <cell r="J31">
            <v>0.8</v>
          </cell>
          <cell r="K31">
            <v>1.3</v>
          </cell>
          <cell r="L31">
            <v>1.625</v>
          </cell>
          <cell r="M31">
            <v>0.96199999999999997</v>
          </cell>
          <cell r="N31">
            <v>1.2024999999999999</v>
          </cell>
        </row>
        <row r="32">
          <cell r="A32" t="str">
            <v>ELEVADORES GARAGEM</v>
          </cell>
          <cell r="B32">
            <v>20</v>
          </cell>
          <cell r="E32" t="e">
            <v>#N/A</v>
          </cell>
          <cell r="F32" t="e">
            <v>#N/A</v>
          </cell>
          <cell r="G32">
            <v>2</v>
          </cell>
          <cell r="I32">
            <v>0.74</v>
          </cell>
          <cell r="J32">
            <v>0.8</v>
          </cell>
          <cell r="K32">
            <v>40</v>
          </cell>
          <cell r="L32">
            <v>50</v>
          </cell>
          <cell r="M32">
            <v>29.6</v>
          </cell>
          <cell r="N32">
            <v>37</v>
          </cell>
        </row>
        <row r="33">
          <cell r="A33" t="str">
            <v>ILUMINAÇÃO E COMANDO ELEVADORES GARAGEM</v>
          </cell>
          <cell r="B33">
            <v>1.3</v>
          </cell>
          <cell r="E33" t="e">
            <v>#N/A</v>
          </cell>
          <cell r="F33" t="e">
            <v>#N/A</v>
          </cell>
          <cell r="G33">
            <v>1</v>
          </cell>
          <cell r="I33">
            <v>0</v>
          </cell>
          <cell r="J33">
            <v>0.8</v>
          </cell>
          <cell r="K33">
            <v>1.3</v>
          </cell>
          <cell r="L33">
            <v>1.625</v>
          </cell>
          <cell r="M33">
            <v>0</v>
          </cell>
          <cell r="N33">
            <v>0</v>
          </cell>
        </row>
        <row r="34">
          <cell r="A34" t="str">
            <v>ELEVADORES ZONA BAIXA</v>
          </cell>
          <cell r="B34">
            <v>50</v>
          </cell>
          <cell r="E34" t="e">
            <v>#N/A</v>
          </cell>
          <cell r="F34" t="e">
            <v>#N/A</v>
          </cell>
          <cell r="G34">
            <v>8</v>
          </cell>
          <cell r="I34">
            <v>0.125</v>
          </cell>
          <cell r="J34">
            <v>0.8</v>
          </cell>
          <cell r="K34">
            <v>400</v>
          </cell>
          <cell r="L34">
            <v>500</v>
          </cell>
          <cell r="M34">
            <v>50</v>
          </cell>
          <cell r="N34">
            <v>62.5</v>
          </cell>
        </row>
        <row r="35">
          <cell r="A35" t="str">
            <v>ILUMINAÇÃO E COMANDO ELEVADORES ZONA BAIXA</v>
          </cell>
          <cell r="B35">
            <v>3</v>
          </cell>
          <cell r="E35" t="e">
            <v>#N/A</v>
          </cell>
          <cell r="F35" t="e">
            <v>#N/A</v>
          </cell>
          <cell r="G35">
            <v>1</v>
          </cell>
          <cell r="I35">
            <v>0.1</v>
          </cell>
          <cell r="J35">
            <v>0.8</v>
          </cell>
          <cell r="K35">
            <v>3</v>
          </cell>
          <cell r="L35">
            <v>3.75</v>
          </cell>
          <cell r="M35">
            <v>0.30000000000000004</v>
          </cell>
          <cell r="N35">
            <v>0.375</v>
          </cell>
        </row>
        <row r="36">
          <cell r="A36" t="str">
            <v>QD-B1-3S-AC</v>
          </cell>
          <cell r="B36">
            <v>140.32509426511928</v>
          </cell>
          <cell r="E36" t="e">
            <v>#N/A</v>
          </cell>
          <cell r="F36" t="e">
            <v>#N/A</v>
          </cell>
          <cell r="G36">
            <v>1</v>
          </cell>
          <cell r="I36">
            <v>0</v>
          </cell>
          <cell r="J36">
            <v>0.77296462798671983</v>
          </cell>
          <cell r="K36">
            <v>140.32509426511928</v>
          </cell>
          <cell r="L36">
            <v>181.54141752982022</v>
          </cell>
          <cell r="M36">
            <v>0</v>
          </cell>
          <cell r="N36">
            <v>0</v>
          </cell>
        </row>
        <row r="37">
          <cell r="A37" t="str">
            <v>VENTILAÇÃO</v>
          </cell>
          <cell r="B37">
            <v>0.56488549618320616</v>
          </cell>
          <cell r="C37">
            <v>0.5</v>
          </cell>
          <cell r="D37" t="str">
            <v>C</v>
          </cell>
          <cell r="E37">
            <v>0.56488549618320616</v>
          </cell>
          <cell r="F37">
            <v>0.73</v>
          </cell>
          <cell r="G37">
            <v>1</v>
          </cell>
          <cell r="I37">
            <v>0</v>
          </cell>
          <cell r="J37">
            <v>0.73</v>
          </cell>
          <cell r="K37">
            <v>0.56488549618320616</v>
          </cell>
          <cell r="L37">
            <v>0.77381574819617283</v>
          </cell>
          <cell r="M37">
            <v>0</v>
          </cell>
          <cell r="N37">
            <v>0</v>
          </cell>
        </row>
        <row r="38">
          <cell r="A38" t="str">
            <v>VENTILAÇÃO</v>
          </cell>
          <cell r="B38">
            <v>0.80291970802919721</v>
          </cell>
          <cell r="C38">
            <v>0.75</v>
          </cell>
          <cell r="D38" t="str">
            <v>C</v>
          </cell>
          <cell r="E38">
            <v>0.80291970802919721</v>
          </cell>
          <cell r="F38">
            <v>0.77</v>
          </cell>
          <cell r="G38">
            <v>1</v>
          </cell>
          <cell r="I38">
            <v>0</v>
          </cell>
          <cell r="J38">
            <v>0.77</v>
          </cell>
          <cell r="K38">
            <v>0.80291970802919721</v>
          </cell>
          <cell r="L38">
            <v>1.0427528675703859</v>
          </cell>
          <cell r="M38">
            <v>0</v>
          </cell>
          <cell r="N38">
            <v>0</v>
          </cell>
        </row>
        <row r="39">
          <cell r="A39" t="str">
            <v>VENTILAÇÃO</v>
          </cell>
          <cell r="B39">
            <v>1.8987341772151898</v>
          </cell>
          <cell r="C39">
            <v>2</v>
          </cell>
          <cell r="D39" t="str">
            <v>C</v>
          </cell>
          <cell r="E39">
            <v>1.8987341772151898</v>
          </cell>
          <cell r="F39">
            <v>0.82</v>
          </cell>
          <cell r="G39">
            <v>1</v>
          </cell>
          <cell r="I39">
            <v>0</v>
          </cell>
          <cell r="J39">
            <v>0.82</v>
          </cell>
          <cell r="K39">
            <v>1.8987341772151898</v>
          </cell>
          <cell r="L39">
            <v>2.3155294844087684</v>
          </cell>
          <cell r="M39">
            <v>0</v>
          </cell>
          <cell r="N39">
            <v>0</v>
          </cell>
        </row>
        <row r="40">
          <cell r="A40" t="str">
            <v>FANCOIL</v>
          </cell>
          <cell r="B40">
            <v>6.3805104408352662</v>
          </cell>
          <cell r="C40">
            <v>7.5</v>
          </cell>
          <cell r="D40" t="str">
            <v>C</v>
          </cell>
          <cell r="E40">
            <v>6.3805104408352662</v>
          </cell>
          <cell r="F40">
            <v>0.8</v>
          </cell>
          <cell r="G40">
            <v>2</v>
          </cell>
          <cell r="I40">
            <v>0</v>
          </cell>
          <cell r="J40">
            <v>0.8</v>
          </cell>
          <cell r="K40">
            <v>12.761020881670532</v>
          </cell>
          <cell r="L40">
            <v>15.951276102088165</v>
          </cell>
          <cell r="M40">
            <v>0</v>
          </cell>
          <cell r="N40">
            <v>0</v>
          </cell>
        </row>
        <row r="41">
          <cell r="A41" t="str">
            <v>UNIDADE CONDENSADORA</v>
          </cell>
          <cell r="B41">
            <v>43.4</v>
          </cell>
          <cell r="G41">
            <v>1</v>
          </cell>
          <cell r="I41">
            <v>0</v>
          </cell>
          <cell r="J41">
            <v>0.8</v>
          </cell>
          <cell r="K41">
            <v>43.4</v>
          </cell>
          <cell r="L41">
            <v>54.249999999999993</v>
          </cell>
          <cell r="M41">
            <v>0</v>
          </cell>
          <cell r="N41">
            <v>0</v>
          </cell>
        </row>
        <row r="42">
          <cell r="A42" t="str">
            <v>FANCOIL ESCRITÓRIOS</v>
          </cell>
          <cell r="B42">
            <v>8.6705202312138727</v>
          </cell>
          <cell r="C42">
            <v>10</v>
          </cell>
          <cell r="D42" t="str">
            <v>C</v>
          </cell>
          <cell r="E42">
            <v>8.6705202312138727</v>
          </cell>
          <cell r="F42">
            <v>0.85</v>
          </cell>
          <cell r="G42">
            <v>32</v>
          </cell>
          <cell r="I42">
            <v>0</v>
          </cell>
          <cell r="J42">
            <v>0.85</v>
          </cell>
          <cell r="K42">
            <v>277.45664739884393</v>
          </cell>
          <cell r="L42">
            <v>326.41958517511051</v>
          </cell>
          <cell r="M42">
            <v>0</v>
          </cell>
          <cell r="N42">
            <v>0</v>
          </cell>
        </row>
        <row r="43">
          <cell r="A43" t="str">
            <v>ILUMINAÇÃO, TOMADAS E AR CONDICIONADO FAST FOOD</v>
          </cell>
          <cell r="B43">
            <v>258.76900000000001</v>
          </cell>
          <cell r="G43">
            <v>1</v>
          </cell>
          <cell r="I43">
            <v>0</v>
          </cell>
          <cell r="J43">
            <v>0.9</v>
          </cell>
          <cell r="K43">
            <v>258.76900000000001</v>
          </cell>
          <cell r="L43">
            <v>287.52111111111111</v>
          </cell>
          <cell r="M43">
            <v>0</v>
          </cell>
          <cell r="N43">
            <v>0</v>
          </cell>
        </row>
        <row r="44">
          <cell r="A44" t="str">
            <v>BOMBA DE RECALQUE DE ÁGUA FRIA</v>
          </cell>
          <cell r="B44">
            <v>20.670391061452513</v>
          </cell>
          <cell r="C44">
            <v>25</v>
          </cell>
          <cell r="D44" t="str">
            <v>H</v>
          </cell>
          <cell r="E44">
            <v>20.670391061452513</v>
          </cell>
          <cell r="F44">
            <v>0.85</v>
          </cell>
          <cell r="G44">
            <v>2</v>
          </cell>
          <cell r="I44">
            <v>0</v>
          </cell>
          <cell r="J44">
            <v>0.85</v>
          </cell>
          <cell r="K44">
            <v>41.340782122905026</v>
          </cell>
          <cell r="L44">
            <v>48.636214262241211</v>
          </cell>
          <cell r="M44">
            <v>0</v>
          </cell>
          <cell r="N44">
            <v>0</v>
          </cell>
        </row>
        <row r="45">
          <cell r="A45" t="str">
            <v>BOMBA DE RECALQUE DE ÁGUAS PLUVIAIS</v>
          </cell>
          <cell r="B45">
            <v>8.6705202312138727</v>
          </cell>
          <cell r="C45">
            <v>10</v>
          </cell>
          <cell r="D45" t="str">
            <v>H</v>
          </cell>
          <cell r="E45">
            <v>8.6705202312138727</v>
          </cell>
          <cell r="F45">
            <v>0.85</v>
          </cell>
          <cell r="G45">
            <v>6</v>
          </cell>
          <cell r="I45">
            <v>0</v>
          </cell>
          <cell r="J45">
            <v>0.85</v>
          </cell>
          <cell r="K45">
            <v>52.02312138728324</v>
          </cell>
          <cell r="L45">
            <v>61.203672220333225</v>
          </cell>
          <cell r="M45">
            <v>0</v>
          </cell>
          <cell r="N45">
            <v>0</v>
          </cell>
        </row>
        <row r="46">
          <cell r="A46" t="str">
            <v>BOMBA DE RECALQUE DE ESGOTO</v>
          </cell>
          <cell r="B46">
            <v>8.6705202312138727</v>
          </cell>
          <cell r="C46">
            <v>10</v>
          </cell>
          <cell r="D46" t="str">
            <v>H</v>
          </cell>
          <cell r="E46">
            <v>8.6705202312138727</v>
          </cell>
          <cell r="F46">
            <v>0.85</v>
          </cell>
          <cell r="G46">
            <v>6</v>
          </cell>
          <cell r="I46">
            <v>0</v>
          </cell>
          <cell r="J46">
            <v>0.85</v>
          </cell>
          <cell r="K46">
            <v>52.02312138728324</v>
          </cell>
          <cell r="L46">
            <v>61.203672220333225</v>
          </cell>
          <cell r="M46">
            <v>0</v>
          </cell>
          <cell r="N46">
            <v>0</v>
          </cell>
        </row>
        <row r="47">
          <cell r="A47" t="str">
            <v>BOMBA DE RECALQUE DE REUSO</v>
          </cell>
          <cell r="B47">
            <v>1.0135135135135136</v>
          </cell>
          <cell r="C47">
            <v>1</v>
          </cell>
          <cell r="D47" t="str">
            <v>H</v>
          </cell>
          <cell r="E47">
            <v>1.0135135135135136</v>
          </cell>
          <cell r="F47">
            <v>0.78</v>
          </cell>
          <cell r="G47">
            <v>2</v>
          </cell>
          <cell r="I47">
            <v>0</v>
          </cell>
          <cell r="J47">
            <v>0.78</v>
          </cell>
          <cell r="K47">
            <v>2.0270270270270272</v>
          </cell>
          <cell r="L47">
            <v>2.5987525987525988</v>
          </cell>
          <cell r="M47">
            <v>0</v>
          </cell>
          <cell r="N47">
            <v>0</v>
          </cell>
        </row>
        <row r="48">
          <cell r="A48" t="str">
            <v>BOMBA DE RECALQUE DO POÇO DE RETARDO</v>
          </cell>
          <cell r="B48">
            <v>1.0135135135135136</v>
          </cell>
          <cell r="C48">
            <v>1</v>
          </cell>
          <cell r="D48" t="str">
            <v>H</v>
          </cell>
          <cell r="E48">
            <v>1.0135135135135136</v>
          </cell>
          <cell r="F48">
            <v>0.78</v>
          </cell>
          <cell r="G48">
            <v>2</v>
          </cell>
          <cell r="I48">
            <v>0</v>
          </cell>
          <cell r="J48">
            <v>0.78</v>
          </cell>
          <cell r="K48">
            <v>2.0270270270270272</v>
          </cell>
          <cell r="L48">
            <v>2.5987525987525988</v>
          </cell>
          <cell r="M48">
            <v>0</v>
          </cell>
          <cell r="N48">
            <v>0</v>
          </cell>
        </row>
        <row r="49">
          <cell r="A49" t="str">
            <v>ESCADA ROLANTE</v>
          </cell>
          <cell r="B49">
            <v>10</v>
          </cell>
          <cell r="G49">
            <v>2</v>
          </cell>
          <cell r="I49">
            <v>0</v>
          </cell>
          <cell r="J49">
            <v>0.8</v>
          </cell>
          <cell r="K49">
            <v>20</v>
          </cell>
          <cell r="L49">
            <v>25</v>
          </cell>
          <cell r="M49">
            <v>0</v>
          </cell>
          <cell r="N49">
            <v>0</v>
          </cell>
        </row>
        <row r="50">
          <cell r="A50" t="str">
            <v>TOTAL</v>
          </cell>
          <cell r="I50">
            <v>5.8131468987100983E-2</v>
          </cell>
          <cell r="J50">
            <v>0.79999999999999993</v>
          </cell>
          <cell r="K50">
            <v>1391.0193808785871</v>
          </cell>
          <cell r="L50">
            <v>1678.056551918718</v>
          </cell>
          <cell r="M50">
            <v>80.861999999999995</v>
          </cell>
          <cell r="N50">
            <v>101.0775</v>
          </cell>
        </row>
        <row r="52">
          <cell r="I52" t="str">
            <v>COM O PAINEL DE SEGURANÇA EM FUNCIONAMENTO</v>
          </cell>
        </row>
        <row r="53">
          <cell r="A53" t="str">
            <v>RESUMO GERAL:</v>
          </cell>
          <cell r="B53" t="str">
            <v>kW</v>
          </cell>
          <cell r="C53" t="str">
            <v>kVA</v>
          </cell>
          <cell r="I53" t="str">
            <v>kW</v>
          </cell>
          <cell r="J53" t="str">
            <v>kVA</v>
          </cell>
        </row>
        <row r="54">
          <cell r="A54" t="str">
            <v>DEMANDAS</v>
          </cell>
          <cell r="B54">
            <v>80.861999999999995</v>
          </cell>
          <cell r="C54">
            <v>101.0775</v>
          </cell>
          <cell r="I54">
            <v>442.08736295026449</v>
          </cell>
          <cell r="J54">
            <v>529.01118759655708</v>
          </cell>
        </row>
        <row r="55">
          <cell r="A55" t="str">
            <v>RESERVA     (%)</v>
          </cell>
          <cell r="B55">
            <v>0.2</v>
          </cell>
          <cell r="I55">
            <v>0</v>
          </cell>
        </row>
        <row r="56">
          <cell r="A56" t="str">
            <v>FATOR DE SIMULTANEIDADE</v>
          </cell>
          <cell r="B56">
            <v>1</v>
          </cell>
          <cell r="I56">
            <v>1</v>
          </cell>
        </row>
        <row r="58">
          <cell r="A58" t="str">
            <v xml:space="preserve">DEMANDA FINAL </v>
          </cell>
          <cell r="B58">
            <v>97.034399999999991</v>
          </cell>
          <cell r="C58">
            <v>121.29299999999999</v>
          </cell>
          <cell r="I58">
            <v>442.08736295026449</v>
          </cell>
          <cell r="J58">
            <v>529.01118759655708</v>
          </cell>
        </row>
        <row r="60">
          <cell r="A60" t="str">
            <v>TENSÃO (V)</v>
          </cell>
          <cell r="B60">
            <v>380</v>
          </cell>
          <cell r="C60" t="str">
            <v>V</v>
          </cell>
          <cell r="I60">
            <v>380</v>
          </cell>
          <cell r="J60" t="str">
            <v>V</v>
          </cell>
        </row>
        <row r="61">
          <cell r="A61" t="str">
            <v>CORRENTE (A)</v>
          </cell>
          <cell r="B61">
            <v>184.28564789688755</v>
          </cell>
          <cell r="C61" t="str">
            <v>A</v>
          </cell>
          <cell r="I61">
            <v>803.74934621893647</v>
          </cell>
          <cell r="J61" t="str">
            <v>A</v>
          </cell>
        </row>
        <row r="62">
          <cell r="A62" t="str">
            <v>DISJUNTOR GERAL</v>
          </cell>
          <cell r="B62">
            <v>2500</v>
          </cell>
          <cell r="C62" t="str">
            <v>A</v>
          </cell>
          <cell r="I62">
            <v>2500</v>
          </cell>
          <cell r="J62" t="str">
            <v>A</v>
          </cell>
        </row>
        <row r="64">
          <cell r="A64" t="str">
            <v>TRANSFORMADOR DE 1500KVA</v>
          </cell>
        </row>
        <row r="69">
          <cell r="A69" t="str">
            <v>PBT-SEG EM EMERGÊNCIA</v>
          </cell>
        </row>
        <row r="71">
          <cell r="A71" t="str">
            <v>EM REGIME NORMAL</v>
          </cell>
        </row>
        <row r="72">
          <cell r="A72" t="str">
            <v>FINALIDADE</v>
          </cell>
          <cell r="B72" t="str">
            <v>POT. UNIT. (kW)</v>
          </cell>
          <cell r="C72" t="str">
            <v>POT. UNIT. (CV)</v>
          </cell>
          <cell r="D72" t="str">
            <v>T I P O</v>
          </cell>
          <cell r="E72" t="str">
            <v>POT-M (KW)</v>
          </cell>
          <cell r="F72" t="str">
            <v>FP- M</v>
          </cell>
          <cell r="G72" t="str">
            <v>QTDE.</v>
          </cell>
          <cell r="H72" t="str">
            <v>PÓLOS</v>
          </cell>
          <cell r="I72" t="str">
            <v>F.D.</v>
          </cell>
          <cell r="J72" t="str">
            <v>F.P.</v>
          </cell>
          <cell r="K72" t="str">
            <v>POT. INSTALADA (kW)</v>
          </cell>
          <cell r="L72" t="str">
            <v>POT. INSTALADA (kVA)</v>
          </cell>
          <cell r="M72" t="str">
            <v>POT. DEMANDADA (kW)</v>
          </cell>
          <cell r="N72" t="str">
            <v>POT. DEMANDADA (kVA)</v>
          </cell>
        </row>
        <row r="73">
          <cell r="A73" t="str">
            <v>ELEVADOR DE SEGUANÇA</v>
          </cell>
          <cell r="B73">
            <v>35</v>
          </cell>
          <cell r="E73" t="e">
            <v>#N/A</v>
          </cell>
          <cell r="F73" t="e">
            <v>#N/A</v>
          </cell>
          <cell r="G73">
            <v>1</v>
          </cell>
          <cell r="I73">
            <v>1</v>
          </cell>
          <cell r="J73">
            <v>0.8</v>
          </cell>
          <cell r="K73">
            <v>35</v>
          </cell>
          <cell r="L73">
            <v>43.75</v>
          </cell>
          <cell r="M73">
            <v>35</v>
          </cell>
          <cell r="N73">
            <v>43.75</v>
          </cell>
        </row>
        <row r="74">
          <cell r="A74" t="str">
            <v>ILUMINAÇÃO E COMANDO ELEVADORE DE SEGURANÇA</v>
          </cell>
          <cell r="B74">
            <v>3</v>
          </cell>
          <cell r="E74" t="e">
            <v>#N/A</v>
          </cell>
          <cell r="F74" t="e">
            <v>#N/A</v>
          </cell>
          <cell r="G74">
            <v>1</v>
          </cell>
          <cell r="I74">
            <v>1</v>
          </cell>
          <cell r="J74">
            <v>0.8</v>
          </cell>
          <cell r="K74">
            <v>3</v>
          </cell>
          <cell r="L74">
            <v>3.75</v>
          </cell>
          <cell r="M74">
            <v>3</v>
          </cell>
          <cell r="N74">
            <v>3.75</v>
          </cell>
        </row>
        <row r="75">
          <cell r="A75" t="str">
            <v>PRESSURIZAÇÃO ESCADA 5SS</v>
          </cell>
          <cell r="B75">
            <v>6.3805104408352662</v>
          </cell>
          <cell r="C75">
            <v>7.5</v>
          </cell>
          <cell r="D75" t="str">
            <v>C</v>
          </cell>
          <cell r="E75">
            <v>6.3805104408352662</v>
          </cell>
          <cell r="F75">
            <v>0.8</v>
          </cell>
          <cell r="G75">
            <v>4</v>
          </cell>
          <cell r="I75">
            <v>0</v>
          </cell>
          <cell r="J75">
            <v>0.8</v>
          </cell>
          <cell r="K75">
            <v>25.522041763341065</v>
          </cell>
          <cell r="L75">
            <v>31.902552204176331</v>
          </cell>
          <cell r="M75">
            <v>0</v>
          </cell>
          <cell r="N75">
            <v>0</v>
          </cell>
        </row>
        <row r="76">
          <cell r="A76" t="str">
            <v>PRESSURIZAÇÃO ESCADA 3SS</v>
          </cell>
          <cell r="B76">
            <v>8.6705202312138727</v>
          </cell>
          <cell r="C76">
            <v>10</v>
          </cell>
          <cell r="D76" t="str">
            <v>C</v>
          </cell>
          <cell r="E76">
            <v>8.6705202312138727</v>
          </cell>
          <cell r="F76">
            <v>0.85</v>
          </cell>
          <cell r="G76">
            <v>2</v>
          </cell>
          <cell r="I76">
            <v>0</v>
          </cell>
          <cell r="J76">
            <v>0.85</v>
          </cell>
          <cell r="K76">
            <v>17.341040462427745</v>
          </cell>
          <cell r="L76">
            <v>20.401224073444407</v>
          </cell>
          <cell r="M76">
            <v>0</v>
          </cell>
          <cell r="N76">
            <v>0</v>
          </cell>
        </row>
        <row r="77">
          <cell r="A77" t="str">
            <v>PRESSURIZAÇÃO ESCADA 1SS</v>
          </cell>
          <cell r="B77">
            <v>16.930022573363431</v>
          </cell>
          <cell r="C77">
            <v>20</v>
          </cell>
          <cell r="D77" t="str">
            <v>C</v>
          </cell>
          <cell r="E77">
            <v>16.930022573363431</v>
          </cell>
          <cell r="F77">
            <v>0.84</v>
          </cell>
          <cell r="G77">
            <v>5</v>
          </cell>
          <cell r="I77">
            <v>0</v>
          </cell>
          <cell r="J77">
            <v>0.84</v>
          </cell>
          <cell r="K77">
            <v>84.650112866817153</v>
          </cell>
          <cell r="L77">
            <v>100.77394388906805</v>
          </cell>
          <cell r="M77">
            <v>0</v>
          </cell>
          <cell r="N77">
            <v>0</v>
          </cell>
        </row>
        <row r="78">
          <cell r="A78" t="str">
            <v>EXAUSTÃO DE FUMAÇA</v>
          </cell>
          <cell r="B78">
            <v>16.930022573363431</v>
          </cell>
          <cell r="C78">
            <v>20</v>
          </cell>
          <cell r="D78" t="str">
            <v>C</v>
          </cell>
          <cell r="E78">
            <v>16.930022573363431</v>
          </cell>
          <cell r="F78">
            <v>0.84</v>
          </cell>
          <cell r="G78">
            <v>2</v>
          </cell>
          <cell r="I78">
            <v>0</v>
          </cell>
          <cell r="J78">
            <v>0.84</v>
          </cell>
          <cell r="K78">
            <v>33.860045146726861</v>
          </cell>
          <cell r="L78">
            <v>40.309577555627214</v>
          </cell>
          <cell r="M78">
            <v>0</v>
          </cell>
          <cell r="N78">
            <v>0</v>
          </cell>
        </row>
        <row r="79">
          <cell r="A79" t="str">
            <v>ELEVADOR DE SEGUANÇA</v>
          </cell>
          <cell r="B79">
            <v>35</v>
          </cell>
          <cell r="E79" t="e">
            <v>#N/A</v>
          </cell>
          <cell r="F79" t="e">
            <v>#N/A</v>
          </cell>
          <cell r="G79">
            <v>1</v>
          </cell>
          <cell r="I79">
            <v>1</v>
          </cell>
          <cell r="J79">
            <v>0.8</v>
          </cell>
          <cell r="K79">
            <v>35</v>
          </cell>
          <cell r="L79">
            <v>43.75</v>
          </cell>
          <cell r="M79">
            <v>35</v>
          </cell>
          <cell r="N79">
            <v>43.75</v>
          </cell>
        </row>
        <row r="80">
          <cell r="A80" t="str">
            <v>ILUMINAÇÃO E COMANDO ELEVADORE DE SEGURANÇA</v>
          </cell>
          <cell r="B80">
            <v>3</v>
          </cell>
          <cell r="E80" t="e">
            <v>#N/A</v>
          </cell>
          <cell r="F80" t="e">
            <v>#N/A</v>
          </cell>
          <cell r="G80">
            <v>1</v>
          </cell>
          <cell r="I80">
            <v>1</v>
          </cell>
          <cell r="J80">
            <v>0.8</v>
          </cell>
          <cell r="K80">
            <v>3</v>
          </cell>
          <cell r="L80">
            <v>3.75</v>
          </cell>
          <cell r="M80">
            <v>3</v>
          </cell>
          <cell r="N80">
            <v>3.75</v>
          </cell>
        </row>
        <row r="81">
          <cell r="A81" t="str">
            <v>PRESSURIZAÇÃO ESCADA 5SS</v>
          </cell>
          <cell r="B81">
            <v>6.3805104408352662</v>
          </cell>
          <cell r="C81">
            <v>7.5</v>
          </cell>
          <cell r="D81" t="str">
            <v>C</v>
          </cell>
          <cell r="E81">
            <v>6.3805104408352662</v>
          </cell>
          <cell r="F81">
            <v>0.8</v>
          </cell>
          <cell r="G81">
            <v>4</v>
          </cell>
          <cell r="I81">
            <v>0</v>
          </cell>
          <cell r="J81">
            <v>0.8</v>
          </cell>
          <cell r="K81">
            <v>25.522041763341065</v>
          </cell>
          <cell r="L81">
            <v>31.902552204176331</v>
          </cell>
          <cell r="M81">
            <v>0</v>
          </cell>
          <cell r="N81">
            <v>0</v>
          </cell>
        </row>
        <row r="82">
          <cell r="A82" t="str">
            <v>PRESSURIZAÇÃO ESCADA 3SS</v>
          </cell>
          <cell r="B82">
            <v>8.6705202312138727</v>
          </cell>
          <cell r="C82">
            <v>10</v>
          </cell>
          <cell r="D82" t="str">
            <v>C</v>
          </cell>
          <cell r="E82">
            <v>8.6705202312138727</v>
          </cell>
          <cell r="F82">
            <v>0.85</v>
          </cell>
          <cell r="G82">
            <v>2</v>
          </cell>
          <cell r="I82">
            <v>0</v>
          </cell>
          <cell r="J82">
            <v>0.85</v>
          </cell>
          <cell r="K82">
            <v>17.341040462427745</v>
          </cell>
          <cell r="L82">
            <v>20.401224073444407</v>
          </cell>
          <cell r="M82">
            <v>0</v>
          </cell>
          <cell r="N82">
            <v>0</v>
          </cell>
        </row>
        <row r="83">
          <cell r="A83" t="str">
            <v>PRESSURIZAÇÃO ESCADA 1SS</v>
          </cell>
          <cell r="B83">
            <v>16.930022573363431</v>
          </cell>
          <cell r="C83">
            <v>20</v>
          </cell>
          <cell r="D83" t="str">
            <v>C</v>
          </cell>
          <cell r="E83">
            <v>16.930022573363431</v>
          </cell>
          <cell r="F83">
            <v>0.84</v>
          </cell>
          <cell r="G83">
            <v>5</v>
          </cell>
          <cell r="I83">
            <v>0</v>
          </cell>
          <cell r="J83">
            <v>0.84</v>
          </cell>
          <cell r="K83">
            <v>84.650112866817153</v>
          </cell>
          <cell r="L83">
            <v>100.77394388906805</v>
          </cell>
          <cell r="M83">
            <v>0</v>
          </cell>
          <cell r="N83">
            <v>0</v>
          </cell>
        </row>
        <row r="84">
          <cell r="A84" t="str">
            <v>EXAUSTÃO DE FUMAÇA</v>
          </cell>
          <cell r="B84">
            <v>16.930022573363431</v>
          </cell>
          <cell r="C84">
            <v>20</v>
          </cell>
          <cell r="D84" t="str">
            <v>C</v>
          </cell>
          <cell r="E84">
            <v>16.930022573363431</v>
          </cell>
          <cell r="F84">
            <v>0.84</v>
          </cell>
          <cell r="G84">
            <v>2</v>
          </cell>
          <cell r="I84">
            <v>0</v>
          </cell>
          <cell r="J84">
            <v>0.84</v>
          </cell>
          <cell r="K84">
            <v>33.860045146726861</v>
          </cell>
          <cell r="L84">
            <v>40.309577555627214</v>
          </cell>
          <cell r="M84">
            <v>0</v>
          </cell>
          <cell r="N84">
            <v>0</v>
          </cell>
        </row>
        <row r="85">
          <cell r="A85" t="str">
            <v>BOMBA DE RECALQUE DE ÓLEO DIESEL</v>
          </cell>
          <cell r="B85">
            <v>2.7500000000000004</v>
          </cell>
          <cell r="C85">
            <v>3</v>
          </cell>
          <cell r="D85" t="str">
            <v>H</v>
          </cell>
          <cell r="E85">
            <v>2.7500000000000004</v>
          </cell>
          <cell r="F85">
            <v>0.77</v>
          </cell>
          <cell r="G85">
            <v>2</v>
          </cell>
          <cell r="I85">
            <v>0.5</v>
          </cell>
          <cell r="J85">
            <v>0.77</v>
          </cell>
          <cell r="K85">
            <v>5.5000000000000009</v>
          </cell>
          <cell r="L85">
            <v>7.1428571428571441</v>
          </cell>
          <cell r="M85">
            <v>2.7500000000000004</v>
          </cell>
          <cell r="N85">
            <v>3.5714285714285721</v>
          </cell>
        </row>
        <row r="86">
          <cell r="A86" t="str">
            <v>ILUMINAÇÃO E TOMADAS GERADOR</v>
          </cell>
          <cell r="B86">
            <v>11.67</v>
          </cell>
          <cell r="E86" t="e">
            <v>#N/A</v>
          </cell>
          <cell r="F86" t="e">
            <v>#N/A</v>
          </cell>
          <cell r="G86">
            <v>1</v>
          </cell>
          <cell r="I86">
            <v>0.9</v>
          </cell>
          <cell r="J86">
            <v>0.94</v>
          </cell>
          <cell r="K86">
            <v>11.67</v>
          </cell>
          <cell r="L86">
            <v>12.414893617021278</v>
          </cell>
          <cell r="M86">
            <v>10.503</v>
          </cell>
          <cell r="N86">
            <v>11.17340425531915</v>
          </cell>
        </row>
        <row r="87">
          <cell r="A87" t="str">
            <v>BOMBA DE INCÊNDIO JOCKEY</v>
          </cell>
          <cell r="B87">
            <v>4.3632075471698117</v>
          </cell>
          <cell r="C87">
            <v>5</v>
          </cell>
          <cell r="D87" t="str">
            <v>H</v>
          </cell>
          <cell r="E87">
            <v>4.3632075471698117</v>
          </cell>
          <cell r="F87">
            <v>0.83</v>
          </cell>
          <cell r="G87">
            <v>1</v>
          </cell>
          <cell r="I87">
            <v>1</v>
          </cell>
          <cell r="J87">
            <v>0.83</v>
          </cell>
          <cell r="K87">
            <v>4.3632075471698117</v>
          </cell>
          <cell r="L87">
            <v>5.2568765628551954</v>
          </cell>
          <cell r="M87">
            <v>4.3632075471698117</v>
          </cell>
          <cell r="N87">
            <v>5.2568765628551954</v>
          </cell>
        </row>
        <row r="88">
          <cell r="A88" t="str">
            <v>BOMBA DE INCÊNDIO PRINCIPAL</v>
          </cell>
          <cell r="B88">
            <v>119.56521739130434</v>
          </cell>
          <cell r="C88">
            <v>150</v>
          </cell>
          <cell r="D88" t="str">
            <v>H</v>
          </cell>
          <cell r="E88">
            <v>119.56521739130434</v>
          </cell>
          <cell r="F88">
            <v>0.86</v>
          </cell>
          <cell r="G88">
            <v>1</v>
          </cell>
          <cell r="I88">
            <v>0</v>
          </cell>
          <cell r="J88">
            <v>0.86</v>
          </cell>
          <cell r="K88">
            <v>119.56521739130434</v>
          </cell>
          <cell r="L88">
            <v>139.02932254802832</v>
          </cell>
          <cell r="M88">
            <v>0</v>
          </cell>
          <cell r="N88">
            <v>0</v>
          </cell>
        </row>
        <row r="89">
          <cell r="A89" t="str">
            <v>RETIFICADOR SUBESTAÇÃO</v>
          </cell>
          <cell r="B89">
            <v>10</v>
          </cell>
          <cell r="G89">
            <v>1</v>
          </cell>
          <cell r="I89">
            <v>1</v>
          </cell>
          <cell r="J89">
            <v>0.8</v>
          </cell>
          <cell r="K89">
            <v>10</v>
          </cell>
          <cell r="L89">
            <v>12.5</v>
          </cell>
          <cell r="M89">
            <v>10</v>
          </cell>
          <cell r="N89">
            <v>12.5</v>
          </cell>
        </row>
        <row r="90">
          <cell r="A90" t="str">
            <v>TOTAL</v>
          </cell>
          <cell r="I90">
            <v>0.18844624461614121</v>
          </cell>
          <cell r="J90">
            <v>0.81266524224042402</v>
          </cell>
          <cell r="K90">
            <v>549.84490541709977</v>
          </cell>
          <cell r="L90">
            <v>658.11854531539404</v>
          </cell>
          <cell r="M90">
            <v>103.61620754716981</v>
          </cell>
          <cell r="N90">
            <v>127.50170938960292</v>
          </cell>
        </row>
        <row r="92">
          <cell r="A92" t="str">
            <v>RESUMO GERAL:</v>
          </cell>
          <cell r="B92" t="str">
            <v>kW</v>
          </cell>
          <cell r="C92" t="str">
            <v>kVA</v>
          </cell>
        </row>
        <row r="93">
          <cell r="A93" t="str">
            <v>DEMANDAS</v>
          </cell>
          <cell r="B93">
            <v>103.61620754716981</v>
          </cell>
          <cell r="C93">
            <v>127.50170938960292</v>
          </cell>
        </row>
        <row r="94">
          <cell r="A94" t="str">
            <v>RESERVA     (%)</v>
          </cell>
          <cell r="B94">
            <v>0.2</v>
          </cell>
        </row>
        <row r="95">
          <cell r="A95" t="str">
            <v>FATOR DE SIMULTANEIDADE</v>
          </cell>
          <cell r="B95">
            <v>1</v>
          </cell>
        </row>
        <row r="97">
          <cell r="A97" t="str">
            <v xml:space="preserve">DEMANDA FINAL </v>
          </cell>
          <cell r="B97">
            <v>124.33944905660377</v>
          </cell>
          <cell r="C97">
            <v>153.00205126752351</v>
          </cell>
        </row>
        <row r="99">
          <cell r="A99" t="str">
            <v>TENSÃO (V)</v>
          </cell>
          <cell r="B99">
            <v>380</v>
          </cell>
          <cell r="C99" t="str">
            <v>V</v>
          </cell>
        </row>
        <row r="100">
          <cell r="A100" t="str">
            <v>CORRENTE (A)</v>
          </cell>
          <cell r="B100">
            <v>232.46256706807799</v>
          </cell>
          <cell r="C100" t="str">
            <v>A</v>
          </cell>
        </row>
        <row r="101">
          <cell r="A101" t="str">
            <v>DISJUNTOR GERAL</v>
          </cell>
          <cell r="B101">
            <v>1250</v>
          </cell>
          <cell r="C101" t="str">
            <v>A</v>
          </cell>
        </row>
        <row r="104">
          <cell r="A104" t="str">
            <v>EM FUNCIONAMENTO</v>
          </cell>
        </row>
        <row r="105">
          <cell r="A105" t="str">
            <v>FINALIDADE</v>
          </cell>
          <cell r="B105" t="str">
            <v>POT. UNIT. (kW)</v>
          </cell>
          <cell r="C105" t="str">
            <v>POT. UNIT. (CV)</v>
          </cell>
          <cell r="D105" t="str">
            <v>T I P O</v>
          </cell>
          <cell r="E105" t="str">
            <v>POT-M (KW)</v>
          </cell>
          <cell r="F105" t="str">
            <v>FP- M</v>
          </cell>
          <cell r="G105" t="str">
            <v>QTDE.</v>
          </cell>
          <cell r="H105" t="str">
            <v>PÓLOS</v>
          </cell>
          <cell r="I105" t="str">
            <v>F.D.</v>
          </cell>
          <cell r="J105" t="str">
            <v>F.P.</v>
          </cell>
          <cell r="K105" t="str">
            <v>POT. INSTALADA (kW)</v>
          </cell>
          <cell r="L105" t="str">
            <v>POT. INSTALADA (kVA)</v>
          </cell>
          <cell r="M105" t="str">
            <v>POT. DEMANDADA (kW)</v>
          </cell>
          <cell r="N105" t="str">
            <v>POT. DEMANDADA (kVA)</v>
          </cell>
        </row>
        <row r="106">
          <cell r="A106" t="str">
            <v>ELEVADOR DE SEGUANÇA</v>
          </cell>
          <cell r="B106">
            <v>35</v>
          </cell>
          <cell r="E106" t="e">
            <v>#N/A</v>
          </cell>
          <cell r="F106" t="e">
            <v>#N/A</v>
          </cell>
          <cell r="G106">
            <v>1</v>
          </cell>
          <cell r="I106">
            <v>1</v>
          </cell>
          <cell r="J106">
            <v>0.8</v>
          </cell>
          <cell r="K106">
            <v>35</v>
          </cell>
          <cell r="L106">
            <v>43.75</v>
          </cell>
          <cell r="M106">
            <v>35</v>
          </cell>
          <cell r="N106">
            <v>43.75</v>
          </cell>
        </row>
        <row r="107">
          <cell r="A107" t="str">
            <v>ILUMINAÇÃO E COMANDO ELEVADORE DE SEGURANÇA</v>
          </cell>
          <cell r="B107">
            <v>3</v>
          </cell>
          <cell r="E107" t="e">
            <v>#N/A</v>
          </cell>
          <cell r="F107" t="e">
            <v>#N/A</v>
          </cell>
          <cell r="G107">
            <v>1</v>
          </cell>
          <cell r="I107">
            <v>1</v>
          </cell>
          <cell r="J107">
            <v>0.8</v>
          </cell>
          <cell r="K107">
            <v>3</v>
          </cell>
          <cell r="L107">
            <v>3.75</v>
          </cell>
          <cell r="M107">
            <v>3</v>
          </cell>
          <cell r="N107">
            <v>3.75</v>
          </cell>
        </row>
        <row r="108">
          <cell r="A108" t="str">
            <v>PRESSURIZAÇÃO ESCADA 5SS</v>
          </cell>
          <cell r="B108">
            <v>6.3805104408352662</v>
          </cell>
          <cell r="C108">
            <v>7.5</v>
          </cell>
          <cell r="D108" t="str">
            <v>C</v>
          </cell>
          <cell r="E108">
            <v>6.3805104408352662</v>
          </cell>
          <cell r="F108">
            <v>0.8</v>
          </cell>
          <cell r="G108">
            <v>4</v>
          </cell>
          <cell r="I108">
            <v>0.5</v>
          </cell>
          <cell r="J108">
            <v>0.8</v>
          </cell>
          <cell r="K108">
            <v>25.522041763341065</v>
          </cell>
          <cell r="L108">
            <v>31.902552204176331</v>
          </cell>
          <cell r="M108">
            <v>12.761020881670532</v>
          </cell>
          <cell r="N108">
            <v>15.951276102088165</v>
          </cell>
        </row>
        <row r="109">
          <cell r="A109" t="str">
            <v>PRESSURIZAÇÃO ESCADA 3SS</v>
          </cell>
          <cell r="B109">
            <v>8.6705202312138727</v>
          </cell>
          <cell r="C109">
            <v>10</v>
          </cell>
          <cell r="D109" t="str">
            <v>C</v>
          </cell>
          <cell r="E109">
            <v>8.6705202312138727</v>
          </cell>
          <cell r="F109">
            <v>0.85</v>
          </cell>
          <cell r="G109">
            <v>2</v>
          </cell>
          <cell r="I109">
            <v>0.5</v>
          </cell>
          <cell r="J109">
            <v>0.85</v>
          </cell>
          <cell r="K109">
            <v>17.341040462427745</v>
          </cell>
          <cell r="L109">
            <v>20.401224073444407</v>
          </cell>
          <cell r="M109">
            <v>8.6705202312138727</v>
          </cell>
          <cell r="N109">
            <v>10.200612036722204</v>
          </cell>
        </row>
        <row r="110">
          <cell r="A110" t="str">
            <v>PRESSURIZAÇÃO ESCADA 1SS</v>
          </cell>
          <cell r="B110">
            <v>16.930022573363431</v>
          </cell>
          <cell r="C110">
            <v>20</v>
          </cell>
          <cell r="D110" t="str">
            <v>C</v>
          </cell>
          <cell r="E110">
            <v>16.930022573363431</v>
          </cell>
          <cell r="F110">
            <v>0.84</v>
          </cell>
          <cell r="G110">
            <v>5</v>
          </cell>
          <cell r="I110">
            <v>0.8</v>
          </cell>
          <cell r="J110">
            <v>0.84</v>
          </cell>
          <cell r="K110">
            <v>84.650112866817153</v>
          </cell>
          <cell r="L110">
            <v>100.77394388906805</v>
          </cell>
          <cell r="M110">
            <v>67.720090293453723</v>
          </cell>
          <cell r="N110">
            <v>80.619155111254443</v>
          </cell>
        </row>
        <row r="111">
          <cell r="A111" t="str">
            <v>EXAUSTÃO DE FUMAÇA</v>
          </cell>
          <cell r="B111">
            <v>16.930022573363431</v>
          </cell>
          <cell r="C111">
            <v>20</v>
          </cell>
          <cell r="D111" t="str">
            <v>C</v>
          </cell>
          <cell r="E111">
            <v>16.930022573363431</v>
          </cell>
          <cell r="F111">
            <v>0.84</v>
          </cell>
          <cell r="G111">
            <v>2</v>
          </cell>
          <cell r="I111">
            <v>1</v>
          </cell>
          <cell r="J111">
            <v>0.84</v>
          </cell>
          <cell r="K111">
            <v>33.860045146726861</v>
          </cell>
          <cell r="L111">
            <v>40.309577555627214</v>
          </cell>
          <cell r="M111">
            <v>33.860045146726861</v>
          </cell>
          <cell r="N111">
            <v>40.309577555627214</v>
          </cell>
        </row>
        <row r="112">
          <cell r="A112" t="str">
            <v>ELEVADOR DE SEGUANÇA</v>
          </cell>
          <cell r="B112">
            <v>35</v>
          </cell>
          <cell r="E112" t="e">
            <v>#N/A</v>
          </cell>
          <cell r="F112" t="e">
            <v>#N/A</v>
          </cell>
          <cell r="G112">
            <v>1</v>
          </cell>
          <cell r="I112">
            <v>1</v>
          </cell>
          <cell r="J112">
            <v>0.8</v>
          </cell>
          <cell r="K112">
            <v>35</v>
          </cell>
          <cell r="L112">
            <v>43.75</v>
          </cell>
          <cell r="M112">
            <v>35</v>
          </cell>
          <cell r="N112">
            <v>43.75</v>
          </cell>
        </row>
        <row r="113">
          <cell r="A113" t="str">
            <v>ILUMINAÇÃO E COMANDO ELEVADORE DE SEGURANÇA</v>
          </cell>
          <cell r="B113">
            <v>3</v>
          </cell>
          <cell r="E113" t="e">
            <v>#N/A</v>
          </cell>
          <cell r="F113" t="e">
            <v>#N/A</v>
          </cell>
          <cell r="G113">
            <v>1</v>
          </cell>
          <cell r="I113">
            <v>1</v>
          </cell>
          <cell r="J113">
            <v>0.8</v>
          </cell>
          <cell r="K113">
            <v>3</v>
          </cell>
          <cell r="L113">
            <v>3.75</v>
          </cell>
          <cell r="M113">
            <v>3</v>
          </cell>
          <cell r="N113">
            <v>3.75</v>
          </cell>
        </row>
        <row r="114">
          <cell r="A114" t="str">
            <v>PRESSURIZAÇÃO ESCADA 5SS</v>
          </cell>
          <cell r="B114">
            <v>6.3805104408352662</v>
          </cell>
          <cell r="C114">
            <v>7.5</v>
          </cell>
          <cell r="D114" t="str">
            <v>C</v>
          </cell>
          <cell r="E114">
            <v>6.3805104408352662</v>
          </cell>
          <cell r="F114">
            <v>0.8</v>
          </cell>
          <cell r="G114">
            <v>4</v>
          </cell>
          <cell r="I114">
            <v>0.5</v>
          </cell>
          <cell r="J114">
            <v>0.8</v>
          </cell>
          <cell r="K114">
            <v>25.522041763341065</v>
          </cell>
          <cell r="L114">
            <v>31.902552204176331</v>
          </cell>
          <cell r="M114">
            <v>12.761020881670532</v>
          </cell>
          <cell r="N114">
            <v>15.951276102088165</v>
          </cell>
        </row>
        <row r="115">
          <cell r="A115" t="str">
            <v>PRESSURIZAÇÃO ESCADA 3SS</v>
          </cell>
          <cell r="B115">
            <v>8.6705202312138727</v>
          </cell>
          <cell r="C115">
            <v>10</v>
          </cell>
          <cell r="D115" t="str">
            <v>C</v>
          </cell>
          <cell r="E115">
            <v>8.6705202312138727</v>
          </cell>
          <cell r="F115">
            <v>0.85</v>
          </cell>
          <cell r="G115">
            <v>2</v>
          </cell>
          <cell r="I115">
            <v>0.5</v>
          </cell>
          <cell r="J115">
            <v>0.85</v>
          </cell>
          <cell r="K115">
            <v>17.341040462427745</v>
          </cell>
          <cell r="L115">
            <v>20.401224073444407</v>
          </cell>
          <cell r="M115">
            <v>8.6705202312138727</v>
          </cell>
          <cell r="N115">
            <v>10.200612036722204</v>
          </cell>
        </row>
        <row r="116">
          <cell r="A116" t="str">
            <v>PRESSURIZAÇÃO ESCADA 1SS</v>
          </cell>
          <cell r="B116">
            <v>16.930022573363431</v>
          </cell>
          <cell r="C116">
            <v>20</v>
          </cell>
          <cell r="D116" t="str">
            <v>C</v>
          </cell>
          <cell r="E116">
            <v>16.930022573363431</v>
          </cell>
          <cell r="F116">
            <v>0.84</v>
          </cell>
          <cell r="G116">
            <v>5</v>
          </cell>
          <cell r="I116">
            <v>0.8</v>
          </cell>
          <cell r="J116">
            <v>0.84</v>
          </cell>
          <cell r="K116">
            <v>84.650112866817153</v>
          </cell>
          <cell r="L116">
            <v>100.77394388906805</v>
          </cell>
          <cell r="M116">
            <v>67.720090293453723</v>
          </cell>
          <cell r="N116">
            <v>80.619155111254443</v>
          </cell>
        </row>
        <row r="117">
          <cell r="A117" t="str">
            <v>EXAUSTÃO DE FUMAÇA</v>
          </cell>
          <cell r="B117">
            <v>16.930022573363431</v>
          </cell>
          <cell r="C117">
            <v>20</v>
          </cell>
          <cell r="D117" t="str">
            <v>C</v>
          </cell>
          <cell r="E117">
            <v>16.930022573363431</v>
          </cell>
          <cell r="F117">
            <v>0.84</v>
          </cell>
          <cell r="G117">
            <v>2</v>
          </cell>
          <cell r="I117">
            <v>1</v>
          </cell>
          <cell r="J117">
            <v>0.84</v>
          </cell>
          <cell r="K117">
            <v>33.860045146726861</v>
          </cell>
          <cell r="L117">
            <v>40.309577555627214</v>
          </cell>
          <cell r="M117">
            <v>33.860045146726861</v>
          </cell>
          <cell r="N117">
            <v>40.309577555627214</v>
          </cell>
        </row>
        <row r="118">
          <cell r="A118" t="str">
            <v>BOMBA DE RECALQUE DE ÓLEO DIESEL</v>
          </cell>
          <cell r="B118">
            <v>2.7500000000000004</v>
          </cell>
          <cell r="C118">
            <v>3</v>
          </cell>
          <cell r="D118" t="str">
            <v>H</v>
          </cell>
          <cell r="E118">
            <v>2.7500000000000004</v>
          </cell>
          <cell r="F118">
            <v>0.77</v>
          </cell>
          <cell r="G118">
            <v>2</v>
          </cell>
          <cell r="I118">
            <v>0.5</v>
          </cell>
          <cell r="J118">
            <v>0.77</v>
          </cell>
          <cell r="K118">
            <v>5.5000000000000009</v>
          </cell>
          <cell r="L118">
            <v>7.1428571428571441</v>
          </cell>
          <cell r="M118">
            <v>2.7500000000000004</v>
          </cell>
          <cell r="N118">
            <v>3.5714285714285721</v>
          </cell>
        </row>
        <row r="119">
          <cell r="A119" t="str">
            <v>ILUMINAÇÃO E TOMADAS GERADOR</v>
          </cell>
          <cell r="B119">
            <v>11.67</v>
          </cell>
          <cell r="G119">
            <v>1</v>
          </cell>
          <cell r="I119">
            <v>0.9</v>
          </cell>
          <cell r="J119">
            <v>0.94</v>
          </cell>
          <cell r="K119">
            <v>11.67</v>
          </cell>
          <cell r="L119">
            <v>12.414893617021278</v>
          </cell>
          <cell r="M119">
            <v>10.503</v>
          </cell>
          <cell r="N119">
            <v>11.17340425531915</v>
          </cell>
        </row>
        <row r="120">
          <cell r="A120" t="str">
            <v>BOMBA DE INCÊNDIO JOCKEY</v>
          </cell>
          <cell r="B120">
            <v>6.3805104408352662</v>
          </cell>
          <cell r="C120">
            <v>7.5</v>
          </cell>
          <cell r="D120" t="str">
            <v>H</v>
          </cell>
          <cell r="E120">
            <v>6.3805104408352662</v>
          </cell>
          <cell r="F120">
            <v>0.8</v>
          </cell>
          <cell r="G120">
            <v>1</v>
          </cell>
          <cell r="I120">
            <v>0</v>
          </cell>
          <cell r="J120">
            <v>0.8</v>
          </cell>
          <cell r="K120">
            <v>6.3805104408352662</v>
          </cell>
          <cell r="L120">
            <v>7.9756380510440827</v>
          </cell>
          <cell r="M120">
            <v>0</v>
          </cell>
          <cell r="N120">
            <v>0</v>
          </cell>
        </row>
        <row r="121">
          <cell r="A121" t="str">
            <v>BOMBA DE INCÊNDIO PRINCIPAL</v>
          </cell>
          <cell r="B121">
            <v>119.56521739130434</v>
          </cell>
          <cell r="C121">
            <v>150</v>
          </cell>
          <cell r="D121" t="str">
            <v>H</v>
          </cell>
          <cell r="E121">
            <v>119.56521739130434</v>
          </cell>
          <cell r="F121">
            <v>0.86</v>
          </cell>
          <cell r="G121">
            <v>1</v>
          </cell>
          <cell r="I121">
            <v>1</v>
          </cell>
          <cell r="J121">
            <v>0.86</v>
          </cell>
          <cell r="K121">
            <v>119.56521739130434</v>
          </cell>
          <cell r="L121">
            <v>139.02932254802832</v>
          </cell>
          <cell r="M121">
            <v>119.56521739130434</v>
          </cell>
          <cell r="N121">
            <v>139.02932254802832</v>
          </cell>
        </row>
        <row r="122">
          <cell r="A122" t="str">
            <v>RETIFICADOR SUBESTAÇÃO</v>
          </cell>
          <cell r="B122">
            <v>10</v>
          </cell>
          <cell r="G122">
            <v>1</v>
          </cell>
          <cell r="I122">
            <v>1</v>
          </cell>
          <cell r="J122">
            <v>0.8</v>
          </cell>
          <cell r="K122">
            <v>10</v>
          </cell>
          <cell r="L122">
            <v>12.5</v>
          </cell>
          <cell r="M122">
            <v>10</v>
          </cell>
          <cell r="N122">
            <v>12.5</v>
          </cell>
        </row>
        <row r="123">
          <cell r="A123" t="str">
            <v>TOTAL</v>
          </cell>
          <cell r="I123">
            <v>0.84231455515010045</v>
          </cell>
          <cell r="J123">
            <v>0.83689583526671951</v>
          </cell>
          <cell r="K123">
            <v>551.86220831076525</v>
          </cell>
          <cell r="L123">
            <v>660.83730680358292</v>
          </cell>
          <cell r="M123">
            <v>464.8415704974343</v>
          </cell>
          <cell r="N123">
            <v>555.43539698615996</v>
          </cell>
        </row>
        <row r="125">
          <cell r="A125" t="str">
            <v>RESUMO GERAL:</v>
          </cell>
          <cell r="B125" t="str">
            <v>kW</v>
          </cell>
          <cell r="C125" t="str">
            <v>kVA</v>
          </cell>
        </row>
        <row r="126">
          <cell r="A126" t="str">
            <v>DEMANDAS</v>
          </cell>
          <cell r="B126">
            <v>464.8415704974343</v>
          </cell>
          <cell r="C126">
            <v>555.43539698615996</v>
          </cell>
        </row>
        <row r="127">
          <cell r="A127" t="str">
            <v>RESERVA     (%)</v>
          </cell>
          <cell r="B127">
            <v>0.2</v>
          </cell>
        </row>
        <row r="128">
          <cell r="A128" t="str">
            <v>FATOR DE SIMULTANEIDADE</v>
          </cell>
          <cell r="B128">
            <v>1</v>
          </cell>
        </row>
        <row r="130">
          <cell r="A130" t="str">
            <v xml:space="preserve">DEMANDA FINAL </v>
          </cell>
          <cell r="B130">
            <v>557.80988459692117</v>
          </cell>
          <cell r="C130">
            <v>666.5224763833919</v>
          </cell>
        </row>
        <row r="131">
          <cell r="J131" t="str">
            <v>CORRENTE DE PARTIDA (PIOR CASO)</v>
          </cell>
        </row>
        <row r="132">
          <cell r="A132" t="str">
            <v>TENSÃO (V)</v>
          </cell>
          <cell r="B132">
            <v>380</v>
          </cell>
          <cell r="C132" t="str">
            <v>V</v>
          </cell>
          <cell r="J132">
            <v>1223.676134633914</v>
          </cell>
          <cell r="K132" t="str">
            <v>A</v>
          </cell>
        </row>
        <row r="133">
          <cell r="A133" t="str">
            <v>CORRENTE (A)</v>
          </cell>
          <cell r="B133">
            <v>1012.676134633914</v>
          </cell>
          <cell r="C133" t="str">
            <v>A</v>
          </cell>
        </row>
        <row r="134">
          <cell r="A134" t="str">
            <v>DISJUNTOR GERAL</v>
          </cell>
          <cell r="B134">
            <v>1250</v>
          </cell>
          <cell r="C134" t="str">
            <v>A</v>
          </cell>
          <cell r="I134" t="str">
            <v>Ip/In</v>
          </cell>
          <cell r="J134">
            <v>0.97894090770713116</v>
          </cell>
          <cell r="K134" t="str">
            <v>A</v>
          </cell>
        </row>
        <row r="136">
          <cell r="A136" t="str">
            <v>TRANSFORMADOR DE 750KVA</v>
          </cell>
        </row>
        <row r="139">
          <cell r="A139" t="str">
            <v>TRANSFORMADOR 2.1 – PBT-2.1 EM EMERGÊNCIA</v>
          </cell>
        </row>
        <row r="141">
          <cell r="A141" t="str">
            <v>FINALIDADE</v>
          </cell>
          <cell r="B141" t="str">
            <v>POT. UNIT. (kW)</v>
          </cell>
          <cell r="C141" t="str">
            <v>POT. UNIT. (CV)</v>
          </cell>
          <cell r="D141" t="str">
            <v>T I P O</v>
          </cell>
          <cell r="E141" t="str">
            <v>POT-M (KW)</v>
          </cell>
          <cell r="F141" t="str">
            <v>FP- M</v>
          </cell>
          <cell r="G141" t="str">
            <v>QTDE.</v>
          </cell>
          <cell r="H141" t="str">
            <v>PÓLOS</v>
          </cell>
          <cell r="I141" t="str">
            <v>F.D.</v>
          </cell>
          <cell r="J141" t="str">
            <v>F.P.</v>
          </cell>
          <cell r="K141" t="str">
            <v>POT. INSTALADA (kW)</v>
          </cell>
          <cell r="L141" t="str">
            <v>POT. INSTALADA (kVA)</v>
          </cell>
          <cell r="M141" t="str">
            <v>POT. DEMANDADA (kW)</v>
          </cell>
          <cell r="N141" t="str">
            <v>POT. DEMANDADA (kVA)</v>
          </cell>
        </row>
        <row r="142">
          <cell r="A142" t="str">
            <v>ILUMINAÇÃO HELIPONTO</v>
          </cell>
          <cell r="B142">
            <v>10</v>
          </cell>
          <cell r="E142" t="e">
            <v>#N/A</v>
          </cell>
          <cell r="F142" t="e">
            <v>#N/A</v>
          </cell>
          <cell r="G142">
            <v>1</v>
          </cell>
          <cell r="I142">
            <v>1</v>
          </cell>
          <cell r="J142">
            <v>0.9</v>
          </cell>
          <cell r="K142">
            <v>10</v>
          </cell>
          <cell r="L142">
            <v>11.111111111111111</v>
          </cell>
          <cell r="M142">
            <v>10</v>
          </cell>
          <cell r="N142">
            <v>11.111111111111111</v>
          </cell>
        </row>
        <row r="143">
          <cell r="A143" t="str">
            <v>ELEVADORE HELIPONTO</v>
          </cell>
          <cell r="B143">
            <v>12</v>
          </cell>
          <cell r="E143" t="e">
            <v>#N/A</v>
          </cell>
          <cell r="F143" t="e">
            <v>#N/A</v>
          </cell>
          <cell r="G143">
            <v>2</v>
          </cell>
          <cell r="I143">
            <v>1</v>
          </cell>
          <cell r="J143">
            <v>0.9</v>
          </cell>
          <cell r="K143">
            <v>24</v>
          </cell>
          <cell r="L143">
            <v>26.666666666666664</v>
          </cell>
          <cell r="M143">
            <v>24</v>
          </cell>
          <cell r="N143">
            <v>26.666666666666664</v>
          </cell>
        </row>
        <row r="144">
          <cell r="A144" t="str">
            <v>ILUMINAÇÃO E COMANDO ELEVADORE HELIPONTO</v>
          </cell>
          <cell r="B144">
            <v>1.3</v>
          </cell>
          <cell r="E144" t="e">
            <v>#N/A</v>
          </cell>
          <cell r="F144" t="e">
            <v>#N/A</v>
          </cell>
          <cell r="G144">
            <v>1</v>
          </cell>
          <cell r="I144">
            <v>1</v>
          </cell>
          <cell r="J144">
            <v>0.8</v>
          </cell>
          <cell r="K144">
            <v>1.3</v>
          </cell>
          <cell r="L144">
            <v>1.625</v>
          </cell>
          <cell r="M144">
            <v>1.3</v>
          </cell>
          <cell r="N144">
            <v>1.625</v>
          </cell>
        </row>
        <row r="145">
          <cell r="A145" t="str">
            <v>ELEVADORES ZONA ALTA</v>
          </cell>
          <cell r="B145">
            <v>70</v>
          </cell>
          <cell r="E145" t="e">
            <v>#N/A</v>
          </cell>
          <cell r="F145" t="e">
            <v>#N/A</v>
          </cell>
          <cell r="G145">
            <v>8</v>
          </cell>
          <cell r="I145">
            <v>0.13</v>
          </cell>
          <cell r="J145">
            <v>0.8</v>
          </cell>
          <cell r="K145">
            <v>560</v>
          </cell>
          <cell r="L145">
            <v>700</v>
          </cell>
          <cell r="M145">
            <v>72.8</v>
          </cell>
          <cell r="N145">
            <v>91</v>
          </cell>
        </row>
        <row r="146">
          <cell r="A146" t="str">
            <v>ILUMINAÇÃO E COMANDO ELEVADORES ZONA ALTA</v>
          </cell>
          <cell r="B146">
            <v>3</v>
          </cell>
          <cell r="E146" t="e">
            <v>#N/A</v>
          </cell>
          <cell r="F146" t="e">
            <v>#N/A</v>
          </cell>
          <cell r="G146">
            <v>1</v>
          </cell>
          <cell r="I146">
            <v>0.13</v>
          </cell>
          <cell r="J146">
            <v>0.8</v>
          </cell>
          <cell r="K146">
            <v>3</v>
          </cell>
          <cell r="L146">
            <v>3.75</v>
          </cell>
          <cell r="M146">
            <v>0.39</v>
          </cell>
          <cell r="N146">
            <v>0.48750000000000004</v>
          </cell>
        </row>
        <row r="147">
          <cell r="A147" t="str">
            <v>VENTILAÇÃO</v>
          </cell>
          <cell r="B147">
            <v>83.25</v>
          </cell>
          <cell r="G147">
            <v>1</v>
          </cell>
          <cell r="I147">
            <v>0</v>
          </cell>
          <cell r="J147">
            <v>0.8</v>
          </cell>
          <cell r="K147">
            <v>83.25</v>
          </cell>
          <cell r="L147">
            <v>104.0625</v>
          </cell>
          <cell r="M147">
            <v>0</v>
          </cell>
          <cell r="N147">
            <v>0</v>
          </cell>
        </row>
        <row r="148">
          <cell r="A148" t="str">
            <v>BOMBAS DA CENTRAL DE ÁGUA GELADA</v>
          </cell>
          <cell r="B148">
            <v>535</v>
          </cell>
          <cell r="G148">
            <v>1</v>
          </cell>
          <cell r="I148">
            <v>0</v>
          </cell>
          <cell r="J148">
            <v>1.8</v>
          </cell>
          <cell r="K148">
            <v>535</v>
          </cell>
          <cell r="L148">
            <v>297.22222222222223</v>
          </cell>
          <cell r="M148">
            <v>0</v>
          </cell>
          <cell r="N148">
            <v>0</v>
          </cell>
        </row>
        <row r="153">
          <cell r="A153" t="str">
            <v>TOTAL</v>
          </cell>
          <cell r="I153">
            <v>8.9178414368501088E-2</v>
          </cell>
          <cell r="J153">
            <v>0.82886217251514727</v>
          </cell>
          <cell r="K153">
            <v>1216.55</v>
          </cell>
          <cell r="L153">
            <v>1144.4375</v>
          </cell>
          <cell r="M153">
            <v>108.49</v>
          </cell>
          <cell r="N153">
            <v>130.89027777777778</v>
          </cell>
        </row>
        <row r="155">
          <cell r="A155" t="str">
            <v>RESUMO GERAL:</v>
          </cell>
          <cell r="B155" t="str">
            <v>kW</v>
          </cell>
          <cell r="C155" t="str">
            <v>kVA</v>
          </cell>
        </row>
        <row r="156">
          <cell r="A156" t="str">
            <v>DEMANDAS</v>
          </cell>
          <cell r="B156">
            <v>108.49</v>
          </cell>
          <cell r="C156">
            <v>130.89027777777778</v>
          </cell>
        </row>
        <row r="157">
          <cell r="A157" t="str">
            <v>RESERVA     (%)</v>
          </cell>
          <cell r="B157">
            <v>0.2</v>
          </cell>
        </row>
        <row r="158">
          <cell r="A158" t="str">
            <v>FATOR DE SIMULTANEIDADE</v>
          </cell>
          <cell r="B158">
            <v>1</v>
          </cell>
        </row>
        <row r="160">
          <cell r="A160" t="str">
            <v xml:space="preserve">DEMANDA FINAL </v>
          </cell>
          <cell r="B160">
            <v>130.18799999999999</v>
          </cell>
          <cell r="C160">
            <v>157.06833333333333</v>
          </cell>
        </row>
        <row r="162">
          <cell r="A162" t="str">
            <v>TENSÃO (V)</v>
          </cell>
          <cell r="B162">
            <v>380</v>
          </cell>
          <cell r="C162" t="str">
            <v>V</v>
          </cell>
        </row>
        <row r="163">
          <cell r="A163" t="str">
            <v>CORRENTE (A)</v>
          </cell>
          <cell r="B163">
            <v>238.64064350306808</v>
          </cell>
          <cell r="C163" t="str">
            <v>A</v>
          </cell>
        </row>
        <row r="164">
          <cell r="A164" t="str">
            <v>DISJUNTOR GERAL</v>
          </cell>
          <cell r="B164">
            <v>2500</v>
          </cell>
          <cell r="C164" t="str">
            <v>A</v>
          </cell>
        </row>
        <row r="166">
          <cell r="A166" t="str">
            <v>TRANSFORMADOR DE 1500KVA</v>
          </cell>
        </row>
        <row r="170">
          <cell r="A170" t="str">
            <v>TRANSFORMADOR 2.2 – PBT-2.2 EM EMERGÊNCIA</v>
          </cell>
        </row>
        <row r="172">
          <cell r="A172" t="str">
            <v>FINALIDADE</v>
          </cell>
          <cell r="B172" t="str">
            <v>POT. UNIT. (kW)</v>
          </cell>
          <cell r="C172" t="str">
            <v>POT. UNIT. (CV)</v>
          </cell>
          <cell r="D172" t="str">
            <v>T I P O</v>
          </cell>
          <cell r="E172" t="str">
            <v>POT-M (KW)</v>
          </cell>
          <cell r="F172" t="str">
            <v>FP- M</v>
          </cell>
          <cell r="G172" t="str">
            <v>QTDE.</v>
          </cell>
          <cell r="H172" t="str">
            <v>PÓLOS</v>
          </cell>
          <cell r="I172" t="str">
            <v>F.D.</v>
          </cell>
          <cell r="J172" t="str">
            <v>F.P.</v>
          </cell>
          <cell r="K172" t="str">
            <v>POT. INSTALADA (kW)</v>
          </cell>
          <cell r="L172" t="str">
            <v>POT. INSTALADA (kVA)</v>
          </cell>
          <cell r="M172" t="str">
            <v>POT. DEMANDADA (kW)</v>
          </cell>
          <cell r="N172" t="str">
            <v>POT. DEMANDADA (kVA)</v>
          </cell>
        </row>
        <row r="173">
          <cell r="A173" t="str">
            <v>BARRAMENTO BLINDADO BB2.1/2.3 ESCRITÓRIOS</v>
          </cell>
          <cell r="B173">
            <v>96.05</v>
          </cell>
          <cell r="E173" t="e">
            <v>#N/A</v>
          </cell>
          <cell r="F173" t="e">
            <v>#N/A</v>
          </cell>
          <cell r="G173">
            <v>1</v>
          </cell>
          <cell r="I173">
            <v>1</v>
          </cell>
          <cell r="J173">
            <v>0.98</v>
          </cell>
          <cell r="K173">
            <v>96.05</v>
          </cell>
          <cell r="L173">
            <v>98.010204081632651</v>
          </cell>
          <cell r="M173">
            <v>96.05</v>
          </cell>
          <cell r="N173">
            <v>98.010204081632651</v>
          </cell>
        </row>
        <row r="174">
          <cell r="A174" t="str">
            <v>BARRAMENTO BLINDADO 2.2/2.4 FANCOIL ESCRITÓRIOS</v>
          </cell>
          <cell r="B174">
            <v>8.5227272727272734</v>
          </cell>
          <cell r="C174">
            <v>10</v>
          </cell>
          <cell r="D174" t="str">
            <v>C</v>
          </cell>
          <cell r="E174">
            <v>8.5227272727272734</v>
          </cell>
          <cell r="F174">
            <v>0.77</v>
          </cell>
          <cell r="G174">
            <v>34</v>
          </cell>
          <cell r="I174">
            <v>0</v>
          </cell>
          <cell r="J174">
            <v>0.77</v>
          </cell>
          <cell r="K174">
            <v>289.77272727272731</v>
          </cell>
          <cell r="L174">
            <v>376.32821723730819</v>
          </cell>
          <cell r="M174">
            <v>0</v>
          </cell>
          <cell r="N174">
            <v>0</v>
          </cell>
        </row>
        <row r="175">
          <cell r="A175" t="str">
            <v>TOTAL</v>
          </cell>
          <cell r="I175">
            <v>0.24894852793911473</v>
          </cell>
          <cell r="J175">
            <v>0.98</v>
          </cell>
          <cell r="K175">
            <v>385.82272727272732</v>
          </cell>
          <cell r="L175">
            <v>474.33842131894085</v>
          </cell>
          <cell r="M175">
            <v>96.05</v>
          </cell>
          <cell r="N175">
            <v>98.010204081632651</v>
          </cell>
        </row>
        <row r="178">
          <cell r="A178" t="str">
            <v>RESUMO GERAL:</v>
          </cell>
          <cell r="B178" t="str">
            <v>kW</v>
          </cell>
          <cell r="C178" t="str">
            <v>kVA</v>
          </cell>
        </row>
        <row r="179">
          <cell r="A179" t="str">
            <v>DEMANDAS</v>
          </cell>
          <cell r="B179">
            <v>96.05</v>
          </cell>
          <cell r="C179">
            <v>98.010204081632651</v>
          </cell>
        </row>
        <row r="180">
          <cell r="A180" t="str">
            <v>RESERVA     (%)</v>
          </cell>
          <cell r="B180">
            <v>0.2</v>
          </cell>
        </row>
        <row r="181">
          <cell r="A181" t="str">
            <v>FATOR DE SIMULTANEIDADE</v>
          </cell>
          <cell r="B181">
            <v>1</v>
          </cell>
        </row>
        <row r="183">
          <cell r="A183" t="str">
            <v xml:space="preserve">DEMANDA FINAL </v>
          </cell>
          <cell r="B183">
            <v>115.25999999999999</v>
          </cell>
          <cell r="C183">
            <v>117.61224489795917</v>
          </cell>
        </row>
        <row r="185">
          <cell r="A185" t="str">
            <v>TENSÃO (V)</v>
          </cell>
          <cell r="B185">
            <v>380</v>
          </cell>
          <cell r="C185" t="str">
            <v>V</v>
          </cell>
        </row>
        <row r="186">
          <cell r="A186" t="str">
            <v>CORRENTE (A)</v>
          </cell>
          <cell r="B186">
            <v>178.69331908377086</v>
          </cell>
          <cell r="C186" t="str">
            <v>A</v>
          </cell>
        </row>
        <row r="187">
          <cell r="A187" t="str">
            <v>DISJUNTOR GERAL</v>
          </cell>
          <cell r="B187">
            <v>2500</v>
          </cell>
          <cell r="C187" t="str">
            <v>A</v>
          </cell>
        </row>
        <row r="189">
          <cell r="A189" t="str">
            <v>TRANSFORMADOR DE 1500KVA</v>
          </cell>
        </row>
        <row r="192">
          <cell r="A192" t="str">
            <v>TRANSFORMADOR 2.3 – PBT-2.3</v>
          </cell>
        </row>
        <row r="194">
          <cell r="A194" t="str">
            <v>FINALIDADE</v>
          </cell>
          <cell r="B194" t="str">
            <v>POT. UNIT. (kW)</v>
          </cell>
          <cell r="C194" t="str">
            <v>POT. UNIT. (CV)</v>
          </cell>
          <cell r="D194" t="str">
            <v>T I P O</v>
          </cell>
          <cell r="E194" t="str">
            <v>POT-M (KW)</v>
          </cell>
          <cell r="F194" t="str">
            <v>FP- M</v>
          </cell>
          <cell r="G194" t="str">
            <v>QTDE.</v>
          </cell>
          <cell r="H194" t="str">
            <v>PÓLOS</v>
          </cell>
          <cell r="I194" t="str">
            <v>F.D.</v>
          </cell>
          <cell r="J194" t="str">
            <v>F.P.</v>
          </cell>
          <cell r="K194" t="str">
            <v>POT. INSTALADA (kW)</v>
          </cell>
          <cell r="L194" t="str">
            <v>POT. INSTALADA (kVA)</v>
          </cell>
          <cell r="M194" t="str">
            <v>POT. DEMANDADA (kW)</v>
          </cell>
          <cell r="N194" t="str">
            <v>POT. DEMANDADA (kVA)</v>
          </cell>
        </row>
        <row r="195">
          <cell r="A195" t="str">
            <v>CHILER</v>
          </cell>
          <cell r="B195">
            <v>500</v>
          </cell>
          <cell r="E195" t="e">
            <v>#N/A</v>
          </cell>
          <cell r="F195" t="e">
            <v>#N/A</v>
          </cell>
          <cell r="G195">
            <v>2</v>
          </cell>
          <cell r="I195">
            <v>9.9999999999999995E-7</v>
          </cell>
          <cell r="J195">
            <v>0.9</v>
          </cell>
          <cell r="K195">
            <v>1000</v>
          </cell>
          <cell r="L195">
            <v>1111.1111111111111</v>
          </cell>
          <cell r="M195">
            <v>1E-3</v>
          </cell>
          <cell r="N195">
            <v>1.1111111111111111E-3</v>
          </cell>
        </row>
        <row r="196">
          <cell r="A196" t="str">
            <v>CHILER</v>
          </cell>
          <cell r="B196">
            <v>310</v>
          </cell>
          <cell r="E196" t="e">
            <v>#N/A</v>
          </cell>
          <cell r="F196" t="e">
            <v>#N/A</v>
          </cell>
          <cell r="G196">
            <v>1</v>
          </cell>
          <cell r="I196">
            <v>9.9999999999999995E-7</v>
          </cell>
          <cell r="J196">
            <v>0.9</v>
          </cell>
          <cell r="K196">
            <v>310</v>
          </cell>
          <cell r="L196">
            <v>344.44444444444446</v>
          </cell>
          <cell r="M196">
            <v>3.1E-4</v>
          </cell>
          <cell r="N196">
            <v>3.4444444444444442E-4</v>
          </cell>
        </row>
        <row r="197">
          <cell r="A197" t="str">
            <v>TOTAL</v>
          </cell>
          <cell r="I197">
            <v>9.9999999999999995E-7</v>
          </cell>
          <cell r="J197">
            <v>0.9</v>
          </cell>
          <cell r="K197">
            <v>1310</v>
          </cell>
          <cell r="L197">
            <v>1455.5555555555557</v>
          </cell>
          <cell r="M197">
            <v>1.31E-3</v>
          </cell>
          <cell r="N197">
            <v>1.4555555555555554E-3</v>
          </cell>
        </row>
        <row r="200">
          <cell r="A200" t="str">
            <v>RESUMO GERAL:</v>
          </cell>
          <cell r="B200" t="str">
            <v>kW</v>
          </cell>
          <cell r="C200" t="str">
            <v>kVA</v>
          </cell>
        </row>
        <row r="201">
          <cell r="A201" t="str">
            <v>DEMANDAS</v>
          </cell>
          <cell r="B201">
            <v>1.31E-3</v>
          </cell>
          <cell r="C201">
            <v>1.4555555555555554E-3</v>
          </cell>
        </row>
        <row r="202">
          <cell r="A202" t="str">
            <v>RESERVA     (%)</v>
          </cell>
          <cell r="B202">
            <v>0.2</v>
          </cell>
        </row>
        <row r="203">
          <cell r="A203" t="str">
            <v>FATOR DE SIMULTANEIDADE</v>
          </cell>
          <cell r="B203">
            <v>1</v>
          </cell>
        </row>
        <row r="205">
          <cell r="A205" t="str">
            <v xml:space="preserve">DEMANDA FINAL </v>
          </cell>
          <cell r="B205">
            <v>1.5719999999999998E-3</v>
          </cell>
          <cell r="C205">
            <v>1.7466666666666665E-3</v>
          </cell>
        </row>
        <row r="207">
          <cell r="A207" t="str">
            <v>TENSÃO (V)</v>
          </cell>
          <cell r="B207">
            <v>380</v>
          </cell>
          <cell r="C207" t="str">
            <v>V</v>
          </cell>
        </row>
        <row r="208">
          <cell r="A208" t="str">
            <v>CORRENTE (A)</v>
          </cell>
          <cell r="B208">
            <v>2.6537854478540695E-3</v>
          </cell>
          <cell r="C208" t="str">
            <v>A</v>
          </cell>
        </row>
        <row r="209">
          <cell r="A209" t="str">
            <v>DISJUNTOR GERAL</v>
          </cell>
          <cell r="B209">
            <v>2500</v>
          </cell>
          <cell r="C209" t="str">
            <v>A</v>
          </cell>
        </row>
        <row r="211">
          <cell r="A211" t="str">
            <v>TRANSFORMADOR DE 1500KVA</v>
          </cell>
        </row>
        <row r="215">
          <cell r="A215" t="str">
            <v>DEMANDA TOTAL DO GERADOR EM EMERGÊNCIA – 1º FASE</v>
          </cell>
        </row>
        <row r="217">
          <cell r="A217" t="str">
            <v>FINALIDADE</v>
          </cell>
          <cell r="B217" t="str">
            <v>POT. UNIT. (kW)</v>
          </cell>
          <cell r="C217" t="str">
            <v>POT. UNIT. (CV)</v>
          </cell>
          <cell r="D217" t="str">
            <v>T I P O</v>
          </cell>
          <cell r="E217" t="str">
            <v>POT-M (KW)</v>
          </cell>
          <cell r="F217" t="str">
            <v>FP- M</v>
          </cell>
          <cell r="G217" t="str">
            <v>QTDE.</v>
          </cell>
          <cell r="H217" t="str">
            <v>PÓLOS</v>
          </cell>
          <cell r="I217" t="str">
            <v>F.D.</v>
          </cell>
          <cell r="J217" t="str">
            <v>F.P.</v>
          </cell>
          <cell r="K217" t="str">
            <v>POT. INSTALADA (kW)</v>
          </cell>
          <cell r="L217" t="str">
            <v>POT. INSTALADA (kVA)</v>
          </cell>
          <cell r="M217" t="str">
            <v>POT. DEMANDADA (kW)</v>
          </cell>
          <cell r="N217" t="str">
            <v>POT. DEMANDADA (kVA)</v>
          </cell>
        </row>
        <row r="218">
          <cell r="A218" t="str">
            <v>TRANSFORMADOR 1.1  PBT-1.1</v>
          </cell>
          <cell r="B218">
            <v>324.10509426511931</v>
          </cell>
          <cell r="E218" t="e">
            <v>#N/A</v>
          </cell>
          <cell r="F218" t="e">
            <v>#N/A</v>
          </cell>
          <cell r="G218">
            <v>1</v>
          </cell>
          <cell r="I218">
            <v>0.79896043489677604</v>
          </cell>
          <cell r="J218">
            <v>0.85752015197356957</v>
          </cell>
          <cell r="K218">
            <v>324.10509426511931</v>
          </cell>
          <cell r="L218">
            <v>377.95624221681129</v>
          </cell>
          <cell r="M218">
            <v>258.94714706632033</v>
          </cell>
          <cell r="N218">
            <v>301.97208365349479</v>
          </cell>
        </row>
        <row r="219">
          <cell r="A219" t="str">
            <v>TRANSFORMADOR 1.2  PBT-1.2</v>
          </cell>
          <cell r="B219">
            <v>1391.0193808785871</v>
          </cell>
          <cell r="E219" t="e">
            <v>#N/A</v>
          </cell>
          <cell r="F219" t="e">
            <v>#N/A</v>
          </cell>
          <cell r="G219">
            <v>1</v>
          </cell>
          <cell r="I219">
            <v>5.8131468987100983E-2</v>
          </cell>
          <cell r="J219">
            <v>0.79999999999999993</v>
          </cell>
          <cell r="K219">
            <v>1391.0193808785871</v>
          </cell>
          <cell r="L219">
            <v>1738.7742260982341</v>
          </cell>
          <cell r="M219">
            <v>80.861999999999995</v>
          </cell>
          <cell r="N219">
            <v>101.0775</v>
          </cell>
        </row>
        <row r="220">
          <cell r="A220" t="str">
            <v>TRANSFORMADOR 2.1  PBT-2.1</v>
          </cell>
          <cell r="B220">
            <v>1216.55</v>
          </cell>
          <cell r="E220" t="e">
            <v>#N/A</v>
          </cell>
          <cell r="F220" t="e">
            <v>#N/A</v>
          </cell>
          <cell r="G220">
            <v>1</v>
          </cell>
          <cell r="I220">
            <v>8.9178414368501088E-2</v>
          </cell>
          <cell r="J220">
            <v>0.82886217251514727</v>
          </cell>
          <cell r="K220">
            <v>1216.55</v>
          </cell>
          <cell r="L220">
            <v>1467.7349749336856</v>
          </cell>
          <cell r="M220">
            <v>108.49</v>
          </cell>
          <cell r="N220">
            <v>130.89027777777778</v>
          </cell>
        </row>
        <row r="221">
          <cell r="A221" t="str">
            <v>TRANSFORMADOR 2.2  PBT-2.2</v>
          </cell>
          <cell r="B221">
            <v>385.82272727272732</v>
          </cell>
          <cell r="E221" t="e">
            <v>#N/A</v>
          </cell>
          <cell r="F221" t="e">
            <v>#N/A</v>
          </cell>
          <cell r="G221">
            <v>1</v>
          </cell>
          <cell r="I221">
            <v>0.24894852793911473</v>
          </cell>
          <cell r="J221">
            <v>0.98</v>
          </cell>
          <cell r="K221">
            <v>385.82272727272732</v>
          </cell>
          <cell r="L221">
            <v>393.6966604823748</v>
          </cell>
          <cell r="M221">
            <v>96.05</v>
          </cell>
          <cell r="N221">
            <v>98.010204081632651</v>
          </cell>
        </row>
        <row r="222">
          <cell r="A222" t="str">
            <v>TRANSFORMADOR 2.3  PBT-2.3</v>
          </cell>
          <cell r="B222">
            <v>1310</v>
          </cell>
          <cell r="E222" t="e">
            <v>#N/A</v>
          </cell>
          <cell r="F222" t="e">
            <v>#N/A</v>
          </cell>
          <cell r="G222">
            <v>1</v>
          </cell>
          <cell r="I222">
            <v>9.9999999999999995E-7</v>
          </cell>
          <cell r="J222">
            <v>0.9</v>
          </cell>
          <cell r="K222">
            <v>1310</v>
          </cell>
          <cell r="L222">
            <v>1455.5555555555554</v>
          </cell>
          <cell r="M222">
            <v>1.31E-3</v>
          </cell>
          <cell r="N222">
            <v>1.4555555555555554E-3</v>
          </cell>
        </row>
        <row r="223">
          <cell r="A223" t="str">
            <v>TRANSFORMADOR CM1.1 PBT-SEG</v>
          </cell>
          <cell r="B223">
            <v>551.86220831076525</v>
          </cell>
          <cell r="E223" t="e">
            <v>#N/A</v>
          </cell>
          <cell r="F223" t="e">
            <v>#N/A</v>
          </cell>
          <cell r="G223">
            <v>1</v>
          </cell>
          <cell r="I223">
            <v>0.84231455515010045</v>
          </cell>
          <cell r="J223">
            <v>0.83689583526671951</v>
          </cell>
          <cell r="K223">
            <v>551.86220831076525</v>
          </cell>
          <cell r="L223">
            <v>659.41564655401373</v>
          </cell>
          <cell r="M223">
            <v>464.8415704974343</v>
          </cell>
          <cell r="N223">
            <v>555.43539698615996</v>
          </cell>
        </row>
        <row r="224">
          <cell r="A224" t="str">
            <v>TOTAL</v>
          </cell>
          <cell r="I224">
            <v>0.19484881189623038</v>
          </cell>
          <cell r="J224">
            <v>0.84992685384910982</v>
          </cell>
          <cell r="K224">
            <v>5179.3594107271983</v>
          </cell>
          <cell r="L224">
            <v>6093.1333058406753</v>
          </cell>
          <cell r="M224">
            <v>1009.1920275637546</v>
          </cell>
          <cell r="N224">
            <v>1187.3869180546208</v>
          </cell>
        </row>
        <row r="227">
          <cell r="A227" t="str">
            <v>RESUMO GERAL:</v>
          </cell>
          <cell r="B227" t="str">
            <v>kW</v>
          </cell>
          <cell r="C227" t="str">
            <v>kVA</v>
          </cell>
        </row>
        <row r="228">
          <cell r="A228" t="str">
            <v>DEMANDAS</v>
          </cell>
          <cell r="B228">
            <v>1009.1920275637546</v>
          </cell>
          <cell r="C228">
            <v>1187.3869180546208</v>
          </cell>
        </row>
        <row r="229">
          <cell r="A229" t="str">
            <v>RESERVA     (%)</v>
          </cell>
          <cell r="B229">
            <v>0.2</v>
          </cell>
        </row>
        <row r="230">
          <cell r="A230" t="str">
            <v>FATOR DE SIMULTANEIDADE</v>
          </cell>
          <cell r="B230">
            <v>1</v>
          </cell>
        </row>
        <row r="232">
          <cell r="A232" t="str">
            <v xml:space="preserve">DEMANDA FINAL </v>
          </cell>
          <cell r="B232">
            <v>1211.0304330765055</v>
          </cell>
          <cell r="C232">
            <v>1424.8643016655449</v>
          </cell>
        </row>
        <row r="234">
          <cell r="A234" t="str">
            <v>TENSÃO (V)</v>
          </cell>
          <cell r="B234">
            <v>380</v>
          </cell>
          <cell r="C234" t="str">
            <v>V</v>
          </cell>
        </row>
        <row r="235">
          <cell r="A235" t="str">
            <v>CORRENTE (A)</v>
          </cell>
          <cell r="B235">
            <v>2164.8573371718176</v>
          </cell>
          <cell r="C235" t="str">
            <v>A</v>
          </cell>
        </row>
        <row r="236">
          <cell r="A236" t="str">
            <v>DISJUNTOR GERAL</v>
          </cell>
          <cell r="B236">
            <v>1250</v>
          </cell>
          <cell r="C236" t="str">
            <v>A</v>
          </cell>
        </row>
        <row r="238">
          <cell r="A238" t="str">
            <v>ADOTADO GERADOR DE 1165/1040KVA</v>
          </cell>
        </row>
        <row r="243">
          <cell r="A243" t="str">
            <v>TABELA DE EMERGÊNICA GERAL – 1º FASE</v>
          </cell>
        </row>
        <row r="245">
          <cell r="A245" t="str">
            <v>FINALIDADE</v>
          </cell>
          <cell r="B245" t="str">
            <v>POT. UNIT. (kW)</v>
          </cell>
          <cell r="C245" t="str">
            <v>POT. UNIT. (CV)</v>
          </cell>
          <cell r="D245" t="str">
            <v>T I P O</v>
          </cell>
          <cell r="E245" t="str">
            <v>POT-M (KW)</v>
          </cell>
          <cell r="F245" t="str">
            <v>FP- M</v>
          </cell>
          <cell r="G245" t="str">
            <v>QTDE.</v>
          </cell>
          <cell r="H245" t="str">
            <v>PÓLOS</v>
          </cell>
          <cell r="I245" t="str">
            <v>F.D.</v>
          </cell>
          <cell r="J245" t="str">
            <v>F.P.</v>
          </cell>
          <cell r="K245" t="str">
            <v>POT. INSTALADA (kW)</v>
          </cell>
          <cell r="L245" t="str">
            <v>POT. INSTALADA (kVA)</v>
          </cell>
          <cell r="M245" t="str">
            <v>POT. DEMANDADA (kW)</v>
          </cell>
          <cell r="N245" t="str">
            <v>POT. DEMANDADA (kVA)</v>
          </cell>
        </row>
        <row r="246">
          <cell r="A246" t="str">
            <v>BARRAMENTO BLINDADO BB1.1/1.3 – ILUMINAÇÃO HALL</v>
          </cell>
          <cell r="B246">
            <v>123.78</v>
          </cell>
          <cell r="E246" t="e">
            <v>#N/A</v>
          </cell>
          <cell r="F246" t="e">
            <v>#N/A</v>
          </cell>
          <cell r="G246">
            <v>1</v>
          </cell>
          <cell r="I246">
            <v>0.72387274236801691</v>
          </cell>
          <cell r="J246">
            <v>0.98</v>
          </cell>
          <cell r="K246">
            <v>123.78</v>
          </cell>
          <cell r="L246">
            <v>126.30612244897959</v>
          </cell>
          <cell r="M246">
            <v>89.600968050313128</v>
          </cell>
          <cell r="N246">
            <v>91.4295592350134</v>
          </cell>
        </row>
        <row r="247">
          <cell r="A247" t="str">
            <v>QD-B1-3S</v>
          </cell>
          <cell r="B247">
            <v>140.32509426511928</v>
          </cell>
          <cell r="E247" t="e">
            <v>#N/A</v>
          </cell>
          <cell r="F247" t="e">
            <v>#N/A</v>
          </cell>
          <cell r="G247">
            <v>1</v>
          </cell>
          <cell r="I247">
            <v>1</v>
          </cell>
          <cell r="J247">
            <v>0.77296462798671983</v>
          </cell>
          <cell r="K247">
            <v>140.32509426511928</v>
          </cell>
          <cell r="L247">
            <v>181.54141752982022</v>
          </cell>
          <cell r="M247">
            <v>140.32509426511928</v>
          </cell>
          <cell r="N247">
            <v>181.54141752982022</v>
          </cell>
        </row>
        <row r="248">
          <cell r="A248" t="str">
            <v>NO BREAK</v>
          </cell>
          <cell r="B248">
            <v>30</v>
          </cell>
          <cell r="G248">
            <v>2</v>
          </cell>
          <cell r="I248">
            <v>0.5</v>
          </cell>
          <cell r="J248">
            <v>1</v>
          </cell>
          <cell r="K248">
            <v>60</v>
          </cell>
          <cell r="L248">
            <v>60</v>
          </cell>
          <cell r="M248">
            <v>30</v>
          </cell>
          <cell r="N248">
            <v>30</v>
          </cell>
        </row>
        <row r="249">
          <cell r="A249" t="str">
            <v>ILUMINAÇÃO E COMANDO ELEVADORES SUBSOLO</v>
          </cell>
          <cell r="B249">
            <v>1.3</v>
          </cell>
          <cell r="E249" t="e">
            <v>#N/A</v>
          </cell>
          <cell r="F249" t="e">
            <v>#N/A</v>
          </cell>
          <cell r="G249">
            <v>1</v>
          </cell>
          <cell r="I249">
            <v>0.74</v>
          </cell>
          <cell r="J249">
            <v>0.8</v>
          </cell>
          <cell r="K249">
            <v>1.3</v>
          </cell>
          <cell r="L249">
            <v>1.625</v>
          </cell>
          <cell r="M249">
            <v>0.96199999999999997</v>
          </cell>
          <cell r="N249">
            <v>1.2024999999999999</v>
          </cell>
        </row>
        <row r="250">
          <cell r="A250" t="str">
            <v>ELEVADORES GARAGEM</v>
          </cell>
          <cell r="B250">
            <v>20</v>
          </cell>
          <cell r="E250" t="e">
            <v>#N/A</v>
          </cell>
          <cell r="F250" t="e">
            <v>#N/A</v>
          </cell>
          <cell r="G250">
            <v>2</v>
          </cell>
          <cell r="I250">
            <v>0.74</v>
          </cell>
          <cell r="J250">
            <v>0.8</v>
          </cell>
          <cell r="K250">
            <v>40</v>
          </cell>
          <cell r="L250">
            <v>50</v>
          </cell>
          <cell r="M250">
            <v>29.6</v>
          </cell>
          <cell r="N250">
            <v>37</v>
          </cell>
        </row>
        <row r="251">
          <cell r="A251" t="str">
            <v>ELEVADORES ZONA BAIXA</v>
          </cell>
          <cell r="B251">
            <v>50</v>
          </cell>
          <cell r="E251" t="e">
            <v>#N/A</v>
          </cell>
          <cell r="F251" t="e">
            <v>#N/A</v>
          </cell>
          <cell r="G251">
            <v>8</v>
          </cell>
          <cell r="I251">
            <v>0.125</v>
          </cell>
          <cell r="J251">
            <v>0.8</v>
          </cell>
          <cell r="K251">
            <v>400</v>
          </cell>
          <cell r="L251">
            <v>500</v>
          </cell>
          <cell r="M251">
            <v>50</v>
          </cell>
          <cell r="N251">
            <v>62.5</v>
          </cell>
        </row>
        <row r="252">
          <cell r="A252" t="str">
            <v>ILUMINAÇÃO E COMANDO ELEVADORES ZONA BAIXA</v>
          </cell>
          <cell r="B252">
            <v>3</v>
          </cell>
          <cell r="E252" t="e">
            <v>#N/A</v>
          </cell>
          <cell r="F252" t="e">
            <v>#N/A</v>
          </cell>
          <cell r="G252">
            <v>1</v>
          </cell>
          <cell r="I252">
            <v>0.1</v>
          </cell>
          <cell r="J252">
            <v>0.8</v>
          </cell>
          <cell r="K252">
            <v>3</v>
          </cell>
          <cell r="L252">
            <v>3.75</v>
          </cell>
          <cell r="M252">
            <v>0.3</v>
          </cell>
          <cell r="N252">
            <v>0.375</v>
          </cell>
        </row>
        <row r="253">
          <cell r="A253" t="str">
            <v>ELEVADOR DE SEGUANÇA</v>
          </cell>
          <cell r="B253">
            <v>35</v>
          </cell>
          <cell r="E253" t="e">
            <v>#N/A</v>
          </cell>
          <cell r="F253" t="e">
            <v>#N/A</v>
          </cell>
          <cell r="G253">
            <v>1</v>
          </cell>
          <cell r="I253">
            <v>1</v>
          </cell>
          <cell r="J253">
            <v>0.8</v>
          </cell>
          <cell r="K253">
            <v>35</v>
          </cell>
          <cell r="L253">
            <v>43.75</v>
          </cell>
          <cell r="M253">
            <v>35</v>
          </cell>
          <cell r="N253">
            <v>43.75</v>
          </cell>
        </row>
        <row r="254">
          <cell r="A254" t="str">
            <v>ILUMINAÇÃO E COMANDO ELEVADORE DE SEGURANÇA</v>
          </cell>
          <cell r="B254">
            <v>3</v>
          </cell>
          <cell r="E254" t="e">
            <v>#N/A</v>
          </cell>
          <cell r="F254" t="e">
            <v>#N/A</v>
          </cell>
          <cell r="G254">
            <v>1</v>
          </cell>
          <cell r="I254">
            <v>1</v>
          </cell>
          <cell r="J254">
            <v>0.8</v>
          </cell>
          <cell r="K254">
            <v>3</v>
          </cell>
          <cell r="L254">
            <v>3.75</v>
          </cell>
          <cell r="M254">
            <v>3</v>
          </cell>
          <cell r="N254">
            <v>3.75</v>
          </cell>
        </row>
        <row r="255">
          <cell r="A255" t="str">
            <v>PRESSURIZAÇÃO ESCADA 5SS</v>
          </cell>
          <cell r="B255">
            <v>6.3805104408352662</v>
          </cell>
          <cell r="C255">
            <v>7.5</v>
          </cell>
          <cell r="D255" t="str">
            <v>C</v>
          </cell>
          <cell r="E255">
            <v>6.3805104408352662</v>
          </cell>
          <cell r="F255">
            <v>0.8</v>
          </cell>
          <cell r="G255">
            <v>4</v>
          </cell>
          <cell r="I255">
            <v>0.5</v>
          </cell>
          <cell r="J255">
            <v>0.8</v>
          </cell>
          <cell r="K255">
            <v>25.522041763341065</v>
          </cell>
          <cell r="L255">
            <v>31.902552204176331</v>
          </cell>
          <cell r="M255">
            <v>12.761020881670532</v>
          </cell>
          <cell r="N255">
            <v>15.951276102088165</v>
          </cell>
        </row>
        <row r="256">
          <cell r="A256" t="str">
            <v>PRESSURIZAÇÃO ESCADA 3SS</v>
          </cell>
          <cell r="B256">
            <v>8.6705202312138727</v>
          </cell>
          <cell r="C256">
            <v>10</v>
          </cell>
          <cell r="D256" t="str">
            <v>C</v>
          </cell>
          <cell r="E256">
            <v>8.6705202312138727</v>
          </cell>
          <cell r="F256">
            <v>0.85</v>
          </cell>
          <cell r="G256">
            <v>2</v>
          </cell>
          <cell r="I256">
            <v>0.5</v>
          </cell>
          <cell r="J256">
            <v>0.85</v>
          </cell>
          <cell r="K256">
            <v>17.341040462427745</v>
          </cell>
          <cell r="L256">
            <v>20.401224073444407</v>
          </cell>
          <cell r="M256">
            <v>8.6705202312138727</v>
          </cell>
          <cell r="N256">
            <v>10.200612036722204</v>
          </cell>
        </row>
        <row r="257">
          <cell r="A257" t="str">
            <v>PRESSURIZAÇÃO ESCADA 1SS</v>
          </cell>
          <cell r="B257">
            <v>16.930022573363431</v>
          </cell>
          <cell r="C257">
            <v>20</v>
          </cell>
          <cell r="D257" t="str">
            <v>C</v>
          </cell>
          <cell r="E257">
            <v>16.930022573363431</v>
          </cell>
          <cell r="F257">
            <v>0.84</v>
          </cell>
          <cell r="G257">
            <v>5</v>
          </cell>
          <cell r="I257">
            <v>0.8</v>
          </cell>
          <cell r="J257">
            <v>0.84</v>
          </cell>
          <cell r="K257">
            <v>84.650112866817153</v>
          </cell>
          <cell r="L257">
            <v>100.77394388906805</v>
          </cell>
          <cell r="M257">
            <v>67.720090293453723</v>
          </cell>
          <cell r="N257">
            <v>80.619155111254443</v>
          </cell>
        </row>
        <row r="258">
          <cell r="A258" t="str">
            <v>EXAUSTÃO DE FUMAÇA</v>
          </cell>
          <cell r="B258">
            <v>16.930022573363431</v>
          </cell>
          <cell r="C258">
            <v>20</v>
          </cell>
          <cell r="D258" t="str">
            <v>C</v>
          </cell>
          <cell r="E258">
            <v>16.930022573363431</v>
          </cell>
          <cell r="F258">
            <v>0.84</v>
          </cell>
          <cell r="G258">
            <v>2</v>
          </cell>
          <cell r="I258">
            <v>1</v>
          </cell>
          <cell r="J258">
            <v>0.84</v>
          </cell>
          <cell r="K258">
            <v>33.860045146726861</v>
          </cell>
          <cell r="L258">
            <v>40.309577555627214</v>
          </cell>
          <cell r="M258">
            <v>33.860045146726861</v>
          </cell>
          <cell r="N258">
            <v>40.309577555627214</v>
          </cell>
        </row>
        <row r="259">
          <cell r="A259" t="str">
            <v>ELEVADOR DE SEGUANÇA</v>
          </cell>
          <cell r="B259">
            <v>35</v>
          </cell>
          <cell r="E259" t="e">
            <v>#N/A</v>
          </cell>
          <cell r="F259" t="e">
            <v>#N/A</v>
          </cell>
          <cell r="G259">
            <v>1</v>
          </cell>
          <cell r="I259">
            <v>1</v>
          </cell>
          <cell r="J259">
            <v>0.8</v>
          </cell>
          <cell r="K259">
            <v>35</v>
          </cell>
          <cell r="L259">
            <v>43.75</v>
          </cell>
          <cell r="M259">
            <v>35</v>
          </cell>
          <cell r="N259">
            <v>43.75</v>
          </cell>
        </row>
        <row r="260">
          <cell r="A260" t="str">
            <v>ILUMINAÇÃO E COMANDO ELEVADORE DE SEGURANÇA</v>
          </cell>
          <cell r="B260">
            <v>3</v>
          </cell>
          <cell r="E260" t="e">
            <v>#N/A</v>
          </cell>
          <cell r="F260" t="e">
            <v>#N/A</v>
          </cell>
          <cell r="G260">
            <v>1</v>
          </cell>
          <cell r="I260">
            <v>1</v>
          </cell>
          <cell r="J260">
            <v>0.8</v>
          </cell>
          <cell r="K260">
            <v>3</v>
          </cell>
          <cell r="L260">
            <v>3.75</v>
          </cell>
          <cell r="M260">
            <v>3</v>
          </cell>
          <cell r="N260">
            <v>3.75</v>
          </cell>
        </row>
        <row r="261">
          <cell r="A261" t="str">
            <v>PRESSURIZAÇÃO ESCADA 5SS</v>
          </cell>
          <cell r="B261">
            <v>6.3805104408352662</v>
          </cell>
          <cell r="C261">
            <v>7.5</v>
          </cell>
          <cell r="D261" t="str">
            <v>C</v>
          </cell>
          <cell r="E261">
            <v>6.3805104408352662</v>
          </cell>
          <cell r="F261">
            <v>0.8</v>
          </cell>
          <cell r="G261">
            <v>4</v>
          </cell>
          <cell r="I261">
            <v>0.5</v>
          </cell>
          <cell r="J261">
            <v>0.8</v>
          </cell>
          <cell r="K261">
            <v>25.522041763341065</v>
          </cell>
          <cell r="L261">
            <v>31.902552204176331</v>
          </cell>
          <cell r="M261">
            <v>12.761020881670532</v>
          </cell>
          <cell r="N261">
            <v>15.951276102088165</v>
          </cell>
        </row>
        <row r="262">
          <cell r="A262" t="str">
            <v>PRESSURIZAÇÃO ESCADA 3SS</v>
          </cell>
          <cell r="B262">
            <v>8.6705202312138727</v>
          </cell>
          <cell r="C262">
            <v>10</v>
          </cell>
          <cell r="D262" t="str">
            <v>C</v>
          </cell>
          <cell r="E262">
            <v>8.6705202312138727</v>
          </cell>
          <cell r="F262">
            <v>0.85</v>
          </cell>
          <cell r="G262">
            <v>2</v>
          </cell>
          <cell r="I262">
            <v>0.5</v>
          </cell>
          <cell r="J262">
            <v>0.85</v>
          </cell>
          <cell r="K262">
            <v>17.341040462427745</v>
          </cell>
          <cell r="L262">
            <v>20.401224073444407</v>
          </cell>
          <cell r="M262">
            <v>8.6705202312138727</v>
          </cell>
          <cell r="N262">
            <v>10.200612036722204</v>
          </cell>
        </row>
        <row r="263">
          <cell r="A263" t="str">
            <v>PRESSURIZAÇÃO ESCADA 1SS</v>
          </cell>
          <cell r="B263">
            <v>16.930022573363431</v>
          </cell>
          <cell r="C263">
            <v>20</v>
          </cell>
          <cell r="D263" t="str">
            <v>C</v>
          </cell>
          <cell r="E263">
            <v>16.930022573363431</v>
          </cell>
          <cell r="F263">
            <v>0.84</v>
          </cell>
          <cell r="G263">
            <v>5</v>
          </cell>
          <cell r="I263">
            <v>0.8</v>
          </cell>
          <cell r="J263">
            <v>0.84</v>
          </cell>
          <cell r="K263">
            <v>84.650112866817153</v>
          </cell>
          <cell r="L263">
            <v>100.77394388906805</v>
          </cell>
          <cell r="M263">
            <v>67.720090293453723</v>
          </cell>
          <cell r="N263">
            <v>80.619155111254443</v>
          </cell>
        </row>
        <row r="264">
          <cell r="A264" t="str">
            <v>EXAUSTÃO DE FUMAÇA</v>
          </cell>
          <cell r="B264">
            <v>16.930022573363431</v>
          </cell>
          <cell r="C264">
            <v>20</v>
          </cell>
          <cell r="D264" t="str">
            <v>C</v>
          </cell>
          <cell r="E264">
            <v>16.930022573363431</v>
          </cell>
          <cell r="F264">
            <v>0.84</v>
          </cell>
          <cell r="G264">
            <v>2</v>
          </cell>
          <cell r="I264">
            <v>1</v>
          </cell>
          <cell r="J264">
            <v>0.84</v>
          </cell>
          <cell r="K264">
            <v>33.860045146726861</v>
          </cell>
          <cell r="L264">
            <v>40.309577555627214</v>
          </cell>
          <cell r="M264">
            <v>33.860045146726861</v>
          </cell>
          <cell r="N264">
            <v>40.309577555627214</v>
          </cell>
        </row>
        <row r="265">
          <cell r="A265" t="str">
            <v>BOMBA DE RECALQUE DE ÓLEO DIESEL</v>
          </cell>
          <cell r="B265">
            <v>2.75</v>
          </cell>
          <cell r="C265">
            <v>3</v>
          </cell>
          <cell r="D265" t="str">
            <v>H</v>
          </cell>
          <cell r="E265">
            <v>2.75</v>
          </cell>
          <cell r="F265">
            <v>0.77</v>
          </cell>
          <cell r="G265">
            <v>2</v>
          </cell>
          <cell r="I265">
            <v>0.5</v>
          </cell>
          <cell r="J265">
            <v>0.77</v>
          </cell>
          <cell r="K265">
            <v>5.5</v>
          </cell>
          <cell r="L265">
            <v>7.1428571428571441</v>
          </cell>
          <cell r="M265">
            <v>2.75</v>
          </cell>
          <cell r="N265">
            <v>3.5714285714285721</v>
          </cell>
        </row>
        <row r="266">
          <cell r="A266" t="str">
            <v>ILUMINAÇÃO E TOMADAS GERADOR</v>
          </cell>
          <cell r="B266">
            <v>11.67</v>
          </cell>
          <cell r="G266">
            <v>1</v>
          </cell>
          <cell r="I266">
            <v>0.9</v>
          </cell>
          <cell r="J266">
            <v>0.94</v>
          </cell>
          <cell r="K266">
            <v>11.67</v>
          </cell>
          <cell r="L266">
            <v>12.414893617021276</v>
          </cell>
          <cell r="M266">
            <v>10.503</v>
          </cell>
          <cell r="N266">
            <v>11.173404255319149</v>
          </cell>
        </row>
        <row r="267">
          <cell r="A267" t="str">
            <v>BOMBA DE INCÊNDIO PRINCIPAL</v>
          </cell>
          <cell r="B267">
            <v>119.56521739130434</v>
          </cell>
          <cell r="C267">
            <v>150</v>
          </cell>
          <cell r="D267" t="str">
            <v>H</v>
          </cell>
          <cell r="E267">
            <v>119.56521739130434</v>
          </cell>
          <cell r="F267">
            <v>0.86</v>
          </cell>
          <cell r="G267">
            <v>1</v>
          </cell>
          <cell r="I267">
            <v>1</v>
          </cell>
          <cell r="J267">
            <v>0.86</v>
          </cell>
          <cell r="K267">
            <v>119.56521739130434</v>
          </cell>
          <cell r="L267">
            <v>139.02932254802832</v>
          </cell>
          <cell r="M267">
            <v>119.56521739130434</v>
          </cell>
          <cell r="N267">
            <v>139.02932254802832</v>
          </cell>
        </row>
        <row r="268">
          <cell r="A268" t="str">
            <v>RETIFICADOR SUBESTAÇÃO</v>
          </cell>
          <cell r="B268">
            <v>10</v>
          </cell>
          <cell r="G268">
            <v>1</v>
          </cell>
          <cell r="I268">
            <v>1</v>
          </cell>
          <cell r="J268">
            <v>0.8</v>
          </cell>
          <cell r="K268">
            <v>10</v>
          </cell>
          <cell r="L268">
            <v>12.5</v>
          </cell>
          <cell r="M268">
            <v>10</v>
          </cell>
          <cell r="N268">
            <v>12.5</v>
          </cell>
        </row>
        <row r="269">
          <cell r="A269" t="str">
            <v>ILUMINAÇÃO HELIPONTO</v>
          </cell>
          <cell r="B269">
            <v>10</v>
          </cell>
          <cell r="E269" t="e">
            <v>#N/A</v>
          </cell>
          <cell r="F269" t="e">
            <v>#N/A</v>
          </cell>
          <cell r="G269">
            <v>1</v>
          </cell>
          <cell r="I269">
            <v>1</v>
          </cell>
          <cell r="J269">
            <v>0.9</v>
          </cell>
          <cell r="K269">
            <v>10</v>
          </cell>
          <cell r="L269">
            <v>11.111111111111111</v>
          </cell>
          <cell r="M269">
            <v>10</v>
          </cell>
          <cell r="N269">
            <v>11.111111111111111</v>
          </cell>
        </row>
        <row r="270">
          <cell r="A270" t="str">
            <v>ELEVADORE HELIPONTO</v>
          </cell>
          <cell r="B270">
            <v>12</v>
          </cell>
          <cell r="E270" t="e">
            <v>#N/A</v>
          </cell>
          <cell r="F270" t="e">
            <v>#N/A</v>
          </cell>
          <cell r="G270">
            <v>2</v>
          </cell>
          <cell r="I270">
            <v>1</v>
          </cell>
          <cell r="J270">
            <v>0.9</v>
          </cell>
          <cell r="K270">
            <v>24</v>
          </cell>
          <cell r="L270">
            <v>26.666666666666664</v>
          </cell>
          <cell r="M270">
            <v>24</v>
          </cell>
          <cell r="N270">
            <v>26.666666666666664</v>
          </cell>
        </row>
        <row r="271">
          <cell r="A271" t="str">
            <v>ILUMINAÇÃO E COMANDO ELEVADORE HELIPONTO</v>
          </cell>
          <cell r="B271">
            <v>1.3</v>
          </cell>
          <cell r="E271" t="e">
            <v>#N/A</v>
          </cell>
          <cell r="F271" t="e">
            <v>#N/A</v>
          </cell>
          <cell r="G271">
            <v>1</v>
          </cell>
          <cell r="I271">
            <v>1</v>
          </cell>
          <cell r="J271">
            <v>0.8</v>
          </cell>
          <cell r="K271">
            <v>1.3</v>
          </cell>
          <cell r="L271">
            <v>1.625</v>
          </cell>
          <cell r="M271">
            <v>1.3</v>
          </cell>
          <cell r="N271">
            <v>1.625</v>
          </cell>
        </row>
        <row r="272">
          <cell r="A272" t="str">
            <v>ELEVADORES ZONA ALTA</v>
          </cell>
          <cell r="B272">
            <v>70</v>
          </cell>
          <cell r="E272" t="e">
            <v>#N/A</v>
          </cell>
          <cell r="F272" t="e">
            <v>#N/A</v>
          </cell>
          <cell r="G272">
            <v>8</v>
          </cell>
          <cell r="I272">
            <v>0.13</v>
          </cell>
          <cell r="J272">
            <v>0.8</v>
          </cell>
          <cell r="K272">
            <v>560</v>
          </cell>
          <cell r="L272">
            <v>700</v>
          </cell>
          <cell r="M272">
            <v>72.8</v>
          </cell>
          <cell r="N272">
            <v>91</v>
          </cell>
        </row>
        <row r="273">
          <cell r="A273" t="str">
            <v>ILUMINAÇÃO E COMANDO ELEVADORES ZONA ALTA</v>
          </cell>
          <cell r="B273">
            <v>3</v>
          </cell>
          <cell r="E273" t="e">
            <v>#N/A</v>
          </cell>
          <cell r="F273" t="e">
            <v>#N/A</v>
          </cell>
          <cell r="G273">
            <v>1</v>
          </cell>
          <cell r="I273">
            <v>0.13</v>
          </cell>
          <cell r="J273">
            <v>0.8</v>
          </cell>
          <cell r="K273">
            <v>3</v>
          </cell>
          <cell r="L273">
            <v>3.75</v>
          </cell>
          <cell r="M273">
            <v>0.39</v>
          </cell>
          <cell r="N273">
            <v>0.48749999999999999</v>
          </cell>
        </row>
        <row r="274">
          <cell r="A274" t="str">
            <v>BARRAMENTO BLINDADO BB2.1/2.3 ESCRITÓRIOS</v>
          </cell>
          <cell r="B274">
            <v>96.05</v>
          </cell>
          <cell r="E274" t="e">
            <v>#N/A</v>
          </cell>
          <cell r="F274" t="e">
            <v>#N/A</v>
          </cell>
          <cell r="G274">
            <v>1</v>
          </cell>
          <cell r="I274">
            <v>1</v>
          </cell>
          <cell r="J274">
            <v>0.98</v>
          </cell>
          <cell r="K274">
            <v>96.05</v>
          </cell>
          <cell r="L274">
            <v>98.010204081632637</v>
          </cell>
          <cell r="M274">
            <v>96.05</v>
          </cell>
          <cell r="N274">
            <v>98.010204081632637</v>
          </cell>
        </row>
        <row r="275">
          <cell r="A275" t="str">
            <v>TOTAL</v>
          </cell>
          <cell r="I275">
            <v>0.50301320878545841</v>
          </cell>
          <cell r="J275">
            <v>0.850036125133944</v>
          </cell>
          <cell r="K275">
            <v>2008.2367921350492</v>
          </cell>
          <cell r="L275">
            <v>2417.2471905907491</v>
          </cell>
          <cell r="M275">
            <v>1010.1696328128667</v>
          </cell>
          <cell r="N275">
            <v>1188.3843556104039</v>
          </cell>
        </row>
        <row r="278">
          <cell r="A278" t="str">
            <v>RESUMO GERAL:</v>
          </cell>
          <cell r="B278" t="str">
            <v>kW</v>
          </cell>
          <cell r="C278" t="str">
            <v>kVA</v>
          </cell>
        </row>
        <row r="279">
          <cell r="A279" t="str">
            <v>DEMANDAS</v>
          </cell>
          <cell r="B279">
            <v>1010.1696328128667</v>
          </cell>
          <cell r="C279">
            <v>1188.3843556104039</v>
          </cell>
        </row>
        <row r="280">
          <cell r="A280" t="str">
            <v>RESERVA     (%)</v>
          </cell>
          <cell r="B280">
            <v>0</v>
          </cell>
        </row>
        <row r="281">
          <cell r="A281" t="str">
            <v>FATOR DE SIMULTANEIDADE</v>
          </cell>
          <cell r="B281">
            <v>0.8</v>
          </cell>
        </row>
        <row r="283">
          <cell r="A283" t="str">
            <v xml:space="preserve">DEMANDA FINAL </v>
          </cell>
          <cell r="B283">
            <v>808.13570625029342</v>
          </cell>
          <cell r="C283">
            <v>950.70748448832319</v>
          </cell>
        </row>
        <row r="285">
          <cell r="A285" t="str">
            <v>TENSÃO (V)</v>
          </cell>
          <cell r="B285">
            <v>380</v>
          </cell>
          <cell r="C285" t="str">
            <v>V</v>
          </cell>
        </row>
        <row r="286">
          <cell r="A286" t="str">
            <v>CORRENTE (A)</v>
          </cell>
          <cell r="B286">
            <v>1444.4505844471721</v>
          </cell>
          <cell r="C286" t="str">
            <v>A</v>
          </cell>
        </row>
        <row r="287">
          <cell r="A287" t="str">
            <v>DISJUNTOR GERAL</v>
          </cell>
          <cell r="B287">
            <v>1250</v>
          </cell>
          <cell r="C287" t="str">
            <v>A</v>
          </cell>
        </row>
        <row r="289">
          <cell r="A289" t="str">
            <v>ADOTADO GERADOR DE 1040KVA/830KW</v>
          </cell>
        </row>
      </sheetData>
      <sheetData sheetId="8"/>
      <sheetData sheetId="9"/>
      <sheetData sheetId="10"/>
      <sheetData sheetId="11"/>
      <sheetData sheetId="12"/>
      <sheetData sheetId="13"/>
      <sheetData sheetId="1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ERAL"/>
      <sheetName val="CAB"/>
      <sheetName val="CFTV"/>
      <sheetName val="CLI"/>
      <sheetName val="ELE"/>
      <sheetName val="HID"/>
      <sheetName val="INC"/>
      <sheetName val="Alvenaria"/>
      <sheetName val="ARQUIT_"/>
      <sheetName val="REVESTI"/>
      <sheetName val="ALUMÍNIO"/>
      <sheetName val="METÁLICO"/>
      <sheetName val="MADEIRA"/>
      <sheetName val="Guarda corpo e corrimãos"/>
      <sheetName val="IMPERCOB"/>
      <sheetName val="Divisórias e louças"/>
      <sheetName val="CRONOGRAMA"/>
    </sheetNames>
    <sheetDataSet>
      <sheetData sheetId="0"/>
      <sheetData sheetId="1"/>
      <sheetData sheetId="2"/>
      <sheetData sheetId="3"/>
      <sheetData sheetId="4"/>
      <sheetData sheetId="5"/>
      <sheetData sheetId="6"/>
      <sheetData sheetId="7"/>
      <sheetData sheetId="8"/>
      <sheetData sheetId="9"/>
      <sheetData sheetId="10">
        <row r="1">
          <cell r="A1" t="str">
            <v>0BRA : REFORMA E AMPLIAÇÃO DE AGÊNCIAS DO INSS</v>
          </cell>
        </row>
        <row r="2">
          <cell r="A2" t="str">
            <v>ESQUADRIAS DE ALUMÍNIO</v>
          </cell>
        </row>
        <row r="3">
          <cell r="S3" t="str">
            <v>LIMPEZA</v>
          </cell>
          <cell r="T3" t="str">
            <v>SOLEIRAS</v>
          </cell>
          <cell r="Y3" t="str">
            <v>PEITORIS</v>
          </cell>
        </row>
        <row r="4">
          <cell r="A4" t="str">
            <v>COD.</v>
          </cell>
          <cell r="B4" t="str">
            <v>LOCAL</v>
          </cell>
          <cell r="C4" t="str">
            <v>QUANT</v>
          </cell>
          <cell r="D4" t="str">
            <v>LARG.</v>
          </cell>
          <cell r="E4" t="str">
            <v>ALT.</v>
          </cell>
          <cell r="F4" t="str">
            <v>ALT. DE ASSENTAM.</v>
          </cell>
          <cell r="G4" t="str">
            <v>TIPO</v>
          </cell>
          <cell r="H4" t="str">
            <v>Esq. alumínio anodizado natural tipo venezziana</v>
          </cell>
          <cell r="I4" t="str">
            <v>Esq. alumínio anodizado natural linha 25</v>
          </cell>
          <cell r="J4" t="str">
            <v>Esq. alumínio anodizado natural tipo venezziana com vidro</v>
          </cell>
          <cell r="K4" t="str">
            <v>Porta de Box em alumínio anodizado natural tipo venezziana (60x160)cm</v>
          </cell>
          <cell r="L4" t="str">
            <v>Guarda corpo em alumínio H=80cm</v>
          </cell>
          <cell r="M4" t="str">
            <v>Guarda corpo em alumínio H=110cm</v>
          </cell>
          <cell r="N4" t="str">
            <v>Mola de Piso</v>
          </cell>
          <cell r="O4" t="str">
            <v xml:space="preserve">Vidro temperado incolor 10mm </v>
          </cell>
          <cell r="P4" t="str">
            <v>Vidro comum transparente 4mm</v>
          </cell>
          <cell r="Q4" t="str">
            <v>Vidro fantasia pontilhado 4mm</v>
          </cell>
          <cell r="R4" t="str">
            <v>Vidro comum transparente 10mm</v>
          </cell>
          <cell r="S4" t="str">
            <v>Limpeza de Vidros</v>
          </cell>
          <cell r="T4" t="str">
            <v>Soleira em Granito polido L=12 cm</v>
          </cell>
          <cell r="U4" t="str">
            <v>Soleira em Granito polido L=13 cm</v>
          </cell>
          <cell r="V4" t="str">
            <v>Soleira em Granito polido L=14 cm</v>
          </cell>
          <cell r="W4" t="str">
            <v>Soleira em Granito polido L=15 cm</v>
          </cell>
          <cell r="X4" t="str">
            <v>Soleira em perfil "L" de alumínio anod. natural</v>
          </cell>
          <cell r="Y4" t="str">
            <v>Peitoril em Granito polido  L=15 cm</v>
          </cell>
          <cell r="Z4" t="str">
            <v>Peitoril em Granito polido L=20,5 cm</v>
          </cell>
          <cell r="AA4" t="str">
            <v>Peitoril em Granito polido L=21 cm</v>
          </cell>
          <cell r="AB4" t="str">
            <v>Peitoril em Granito polido L=21,5 cm</v>
          </cell>
          <cell r="AC4" t="str">
            <v>Peitoril em Granito polido L=26 cm</v>
          </cell>
        </row>
        <row r="5">
          <cell r="S5" t="str">
            <v>M2</v>
          </cell>
          <cell r="T5" t="str">
            <v>M</v>
          </cell>
          <cell r="U5" t="str">
            <v>M</v>
          </cell>
          <cell r="V5" t="str">
            <v>M</v>
          </cell>
          <cell r="W5" t="str">
            <v>M</v>
          </cell>
          <cell r="X5" t="str">
            <v>M</v>
          </cell>
          <cell r="Y5" t="str">
            <v>M</v>
          </cell>
          <cell r="Z5" t="str">
            <v>M</v>
          </cell>
          <cell r="AA5" t="str">
            <v>M</v>
          </cell>
          <cell r="AB5" t="str">
            <v>M</v>
          </cell>
          <cell r="AC5" t="str">
            <v>M</v>
          </cell>
        </row>
        <row r="6">
          <cell r="B6" t="str">
            <v>TÉRREO</v>
          </cell>
        </row>
        <row r="7">
          <cell r="A7" t="str">
            <v>P3</v>
          </cell>
          <cell r="B7" t="str">
            <v>ACESSO FUNCIONÁRIOS</v>
          </cell>
          <cell r="D7">
            <v>0.9</v>
          </cell>
          <cell r="E7">
            <v>2.1</v>
          </cell>
          <cell r="G7" t="str">
            <v>VENEZZIANA</v>
          </cell>
        </row>
        <row r="8">
          <cell r="A8" t="str">
            <v>P5</v>
          </cell>
          <cell r="B8" t="str">
            <v>ACESSO PRINCIPAL</v>
          </cell>
          <cell r="D8">
            <v>1.6</v>
          </cell>
          <cell r="E8">
            <v>2.1</v>
          </cell>
          <cell r="G8" t="str">
            <v>VIDRO TEMP.</v>
          </cell>
        </row>
        <row r="9">
          <cell r="D9">
            <v>1.6</v>
          </cell>
          <cell r="E9">
            <v>0.6</v>
          </cell>
          <cell r="F9">
            <v>2.1</v>
          </cell>
          <cell r="G9" t="str">
            <v>BANDEIRA</v>
          </cell>
        </row>
        <row r="10">
          <cell r="A10" t="str">
            <v>P6</v>
          </cell>
          <cell r="B10" t="str">
            <v>ENTRADA</v>
          </cell>
          <cell r="D10">
            <v>1</v>
          </cell>
          <cell r="E10">
            <v>2.1</v>
          </cell>
          <cell r="G10" t="str">
            <v>VIDRO TEMP.</v>
          </cell>
        </row>
        <row r="11">
          <cell r="A11" t="str">
            <v>P7</v>
          </cell>
          <cell r="B11" t="str">
            <v>ENTRADA</v>
          </cell>
          <cell r="D11">
            <v>1.6</v>
          </cell>
          <cell r="E11">
            <v>2.1</v>
          </cell>
          <cell r="G11" t="str">
            <v>VIDRO TEMP.</v>
          </cell>
        </row>
        <row r="12">
          <cell r="D12">
            <v>1.6</v>
          </cell>
          <cell r="E12">
            <v>0.6</v>
          </cell>
          <cell r="F12">
            <v>2.1</v>
          </cell>
          <cell r="G12" t="str">
            <v>BANDEIRA</v>
          </cell>
        </row>
        <row r="13">
          <cell r="A13" t="str">
            <v>P8</v>
          </cell>
          <cell r="B13" t="str">
            <v>ENTRADA</v>
          </cell>
          <cell r="D13">
            <v>0.8</v>
          </cell>
          <cell r="E13">
            <v>2.1</v>
          </cell>
          <cell r="G13" t="str">
            <v>VENEZZIANA</v>
          </cell>
        </row>
        <row r="14">
          <cell r="A14" t="str">
            <v>P9</v>
          </cell>
          <cell r="B14" t="str">
            <v>ENTRADA</v>
          </cell>
          <cell r="D14">
            <v>0.9</v>
          </cell>
          <cell r="E14">
            <v>2.1</v>
          </cell>
          <cell r="G14" t="str">
            <v>VIDRO TEMP.</v>
          </cell>
        </row>
        <row r="15">
          <cell r="A15" t="str">
            <v>P10</v>
          </cell>
          <cell r="B15" t="str">
            <v>ACESSO FUNCIONÁRIOS</v>
          </cell>
          <cell r="G15" t="str">
            <v>VENEZZIANA</v>
          </cell>
        </row>
        <row r="17">
          <cell r="A17" t="str">
            <v>PE1</v>
          </cell>
          <cell r="B17" t="str">
            <v>ENTRADA</v>
          </cell>
          <cell r="G17" t="str">
            <v>VIDRO TEMP.</v>
          </cell>
        </row>
        <row r="18">
          <cell r="F18">
            <v>2.1</v>
          </cell>
          <cell r="G18" t="str">
            <v>BANDEIRA</v>
          </cell>
        </row>
        <row r="20">
          <cell r="A20" t="str">
            <v>J1</v>
          </cell>
          <cell r="B20" t="str">
            <v>EXTERNA</v>
          </cell>
          <cell r="D20">
            <v>2</v>
          </cell>
          <cell r="E20">
            <v>1.6</v>
          </cell>
          <cell r="F20">
            <v>1.1000000000000001</v>
          </cell>
          <cell r="G20" t="str">
            <v>BASC/ FIXA</v>
          </cell>
        </row>
        <row r="21">
          <cell r="A21" t="str">
            <v>J2</v>
          </cell>
          <cell r="B21" t="str">
            <v>EXTERNA</v>
          </cell>
          <cell r="D21">
            <v>1.2</v>
          </cell>
          <cell r="E21">
            <v>0.6</v>
          </cell>
          <cell r="F21">
            <v>2.1</v>
          </cell>
          <cell r="G21" t="str">
            <v>MAXIM-AR</v>
          </cell>
        </row>
        <row r="22">
          <cell r="A22" t="str">
            <v>J3</v>
          </cell>
          <cell r="B22" t="str">
            <v>EXTERNA</v>
          </cell>
          <cell r="D22">
            <v>3.93</v>
          </cell>
          <cell r="E22">
            <v>0.6</v>
          </cell>
          <cell r="F22">
            <v>2.1</v>
          </cell>
          <cell r="G22" t="str">
            <v>MAXIM-AR</v>
          </cell>
        </row>
        <row r="23">
          <cell r="A23" t="str">
            <v>J4</v>
          </cell>
          <cell r="B23" t="str">
            <v>EXTERNA</v>
          </cell>
          <cell r="D23">
            <v>3.85</v>
          </cell>
          <cell r="E23">
            <v>0.6</v>
          </cell>
          <cell r="F23">
            <v>2.1</v>
          </cell>
          <cell r="G23" t="str">
            <v>MAXIM-AR</v>
          </cell>
        </row>
        <row r="24">
          <cell r="A24" t="str">
            <v>J5</v>
          </cell>
          <cell r="B24" t="str">
            <v>EXTERNA</v>
          </cell>
          <cell r="D24">
            <v>3.8</v>
          </cell>
          <cell r="E24">
            <v>0.6</v>
          </cell>
          <cell r="F24">
            <v>2.1</v>
          </cell>
          <cell r="G24" t="str">
            <v>MAXIM-AR</v>
          </cell>
        </row>
        <row r="25">
          <cell r="A25" t="str">
            <v>J6</v>
          </cell>
          <cell r="B25" t="str">
            <v>EXTERNA</v>
          </cell>
          <cell r="D25">
            <v>5.53</v>
          </cell>
          <cell r="E25">
            <v>0.6</v>
          </cell>
          <cell r="F25">
            <v>2.1</v>
          </cell>
          <cell r="G25" t="str">
            <v>MAXIM-AR</v>
          </cell>
        </row>
        <row r="26">
          <cell r="A26" t="str">
            <v>J7</v>
          </cell>
          <cell r="B26" t="str">
            <v>EXTERNA</v>
          </cell>
        </row>
        <row r="27">
          <cell r="A27" t="str">
            <v>J8</v>
          </cell>
          <cell r="B27" t="str">
            <v>EXTERNA</v>
          </cell>
          <cell r="D27">
            <v>1.4</v>
          </cell>
          <cell r="E27">
            <v>1.6</v>
          </cell>
          <cell r="F27">
            <v>1.1000000000000001</v>
          </cell>
          <cell r="G27" t="str">
            <v>BASC/ FIXA</v>
          </cell>
        </row>
        <row r="28">
          <cell r="A28" t="str">
            <v>J9</v>
          </cell>
          <cell r="B28" t="str">
            <v>EXTERNA</v>
          </cell>
          <cell r="D28">
            <v>1.59</v>
          </cell>
          <cell r="E28">
            <v>2.7</v>
          </cell>
          <cell r="G28" t="str">
            <v>FIXA</v>
          </cell>
        </row>
        <row r="30">
          <cell r="A30" t="str">
            <v>JE1</v>
          </cell>
          <cell r="B30" t="str">
            <v>COMBOGÓ EXISTENTE</v>
          </cell>
          <cell r="D30">
            <v>6.8</v>
          </cell>
          <cell r="E30">
            <v>2.4</v>
          </cell>
          <cell r="G30" t="str">
            <v>EXISTENTE</v>
          </cell>
        </row>
        <row r="32">
          <cell r="A32" t="str">
            <v>JE1</v>
          </cell>
          <cell r="B32" t="str">
            <v>JANELAS EXISTENTES</v>
          </cell>
          <cell r="D32">
            <v>1.2</v>
          </cell>
          <cell r="E32">
            <v>0.4</v>
          </cell>
          <cell r="F32">
            <v>1.65</v>
          </cell>
          <cell r="G32" t="str">
            <v>EXISTENTE</v>
          </cell>
        </row>
        <row r="33">
          <cell r="A33" t="str">
            <v>JE2</v>
          </cell>
          <cell r="B33" t="str">
            <v>JANELAS EXISTENTES</v>
          </cell>
          <cell r="D33">
            <v>3.35</v>
          </cell>
          <cell r="E33">
            <v>2</v>
          </cell>
          <cell r="F33">
            <v>0.3</v>
          </cell>
          <cell r="G33" t="str">
            <v>EXISTENTE</v>
          </cell>
        </row>
        <row r="34">
          <cell r="A34" t="str">
            <v>JE3</v>
          </cell>
          <cell r="B34" t="str">
            <v>JANELAS EXISTENTES</v>
          </cell>
          <cell r="D34">
            <v>3.4</v>
          </cell>
          <cell r="E34">
            <v>2</v>
          </cell>
          <cell r="F34">
            <v>0.3</v>
          </cell>
          <cell r="G34" t="str">
            <v>EXISTENTE</v>
          </cell>
        </row>
        <row r="35">
          <cell r="A35" t="str">
            <v>JE4</v>
          </cell>
          <cell r="B35" t="str">
            <v>JANELAS EXISTENTES</v>
          </cell>
          <cell r="D35">
            <v>4.1500000000000004</v>
          </cell>
          <cell r="E35">
            <v>2</v>
          </cell>
          <cell r="F35">
            <v>0.3</v>
          </cell>
          <cell r="G35" t="str">
            <v>EXISTENTE</v>
          </cell>
        </row>
        <row r="36">
          <cell r="A36" t="str">
            <v>JE5</v>
          </cell>
          <cell r="B36" t="str">
            <v>JANELAS EXISTENTES</v>
          </cell>
          <cell r="D36">
            <v>5.65</v>
          </cell>
          <cell r="E36">
            <v>2</v>
          </cell>
          <cell r="F36">
            <v>0.3</v>
          </cell>
          <cell r="G36" t="str">
            <v>EXISTENTE</v>
          </cell>
        </row>
        <row r="37">
          <cell r="A37" t="str">
            <v>JE6</v>
          </cell>
          <cell r="B37" t="str">
            <v>JANELAS EXISTENTES</v>
          </cell>
        </row>
        <row r="38">
          <cell r="A38" t="str">
            <v>JE7</v>
          </cell>
          <cell r="B38" t="str">
            <v>JANELAS EXISTENTES</v>
          </cell>
        </row>
        <row r="39">
          <cell r="A39" t="str">
            <v>JE8</v>
          </cell>
          <cell r="B39" t="str">
            <v>JANELAS EXISTENTES</v>
          </cell>
        </row>
        <row r="40">
          <cell r="A40" t="str">
            <v>JE9</v>
          </cell>
          <cell r="B40" t="str">
            <v>JANELAS EXISTENTES</v>
          </cell>
        </row>
        <row r="41">
          <cell r="A41" t="str">
            <v>JE10</v>
          </cell>
          <cell r="B41" t="str">
            <v>JANELAS EXISTENTES</v>
          </cell>
        </row>
        <row r="42">
          <cell r="A42" t="str">
            <v>JE11</v>
          </cell>
          <cell r="B42" t="str">
            <v>JANELAS EXISTENTES</v>
          </cell>
        </row>
        <row r="43">
          <cell r="A43" t="str">
            <v>JE12</v>
          </cell>
          <cell r="B43" t="str">
            <v>JANELAS EXISTENTES</v>
          </cell>
        </row>
        <row r="44">
          <cell r="A44" t="str">
            <v>JE13</v>
          </cell>
          <cell r="B44" t="str">
            <v>JANELAS EXISTENTES</v>
          </cell>
        </row>
        <row r="45">
          <cell r="A45" t="str">
            <v>JE14</v>
          </cell>
          <cell r="B45" t="str">
            <v>JANELAS EXISTENTES</v>
          </cell>
        </row>
        <row r="46">
          <cell r="A46" t="str">
            <v>JE15</v>
          </cell>
          <cell r="B46" t="str">
            <v>JANELAS EXISTENTES</v>
          </cell>
        </row>
        <row r="48">
          <cell r="A48" t="str">
            <v>V1</v>
          </cell>
          <cell r="B48" t="str">
            <v>ATENDIMENTO</v>
          </cell>
        </row>
        <row r="50">
          <cell r="A50" t="str">
            <v>P8</v>
          </cell>
          <cell r="B50" t="str">
            <v>PORTA DE BOX - VINCULADO DE DIVISÓRIAS</v>
          </cell>
        </row>
        <row r="51">
          <cell r="A51" t="str">
            <v>P8</v>
          </cell>
          <cell r="B51" t="str">
            <v>PORTA DE BOX – PAREDE</v>
          </cell>
        </row>
        <row r="54">
          <cell r="A54" t="str">
            <v>T O T A L</v>
          </cell>
        </row>
      </sheetData>
      <sheetData sheetId="11"/>
      <sheetData sheetId="12"/>
      <sheetData sheetId="13"/>
      <sheetData sheetId="14"/>
      <sheetData sheetId="15"/>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I S T A S"/>
      <sheetName val="M E D I Ç Ã O 8_vf"/>
      <sheetName val="REL. F A T U R A S"/>
      <sheetName val="REL. S I M E C"/>
      <sheetName val="ADIT. 01"/>
      <sheetName val="FAT.ADIT.01"/>
      <sheetName val="ADIT. 02"/>
      <sheetName val="Plan8"/>
      <sheetName val="ADIT. 03"/>
      <sheetName val="Plan9"/>
      <sheetName val="ADIT. 04"/>
      <sheetName val="Plan10"/>
      <sheetName val="ADIT. 05"/>
      <sheetName val="Plan11"/>
      <sheetName val="Plan1"/>
      <sheetName val="Rel. FOTOS"/>
      <sheetName val="CRONO.CONTRATO (2)"/>
    </sheetNames>
    <sheetDataSet>
      <sheetData sheetId="0" refreshError="1"/>
      <sheetData sheetId="1">
        <row r="7">
          <cell r="N7">
            <v>442414.66</v>
          </cell>
          <cell r="R7">
            <v>368791.54</v>
          </cell>
          <cell r="V7">
            <v>0</v>
          </cell>
          <cell r="W7">
            <v>0</v>
          </cell>
          <cell r="X7">
            <v>0.13869999999999999</v>
          </cell>
          <cell r="Y7">
            <v>61380.12</v>
          </cell>
          <cell r="Z7">
            <v>0.11609999999999999</v>
          </cell>
          <cell r="AA7">
            <v>51375.38</v>
          </cell>
          <cell r="AB7">
            <v>0.11609999999999999</v>
          </cell>
          <cell r="AC7">
            <v>51375.38</v>
          </cell>
          <cell r="AD7">
            <v>0.1207</v>
          </cell>
          <cell r="AE7">
            <v>53414.31</v>
          </cell>
          <cell r="AF7">
            <v>0</v>
          </cell>
          <cell r="AG7">
            <v>0</v>
          </cell>
          <cell r="AH7">
            <v>0</v>
          </cell>
          <cell r="AI7">
            <v>0</v>
          </cell>
          <cell r="AJ7">
            <v>0.27829999999999999</v>
          </cell>
          <cell r="AK7">
            <v>123111.09</v>
          </cell>
          <cell r="AL7">
            <v>6.3600000000000004E-2</v>
          </cell>
          <cell r="AM7">
            <v>28135.26</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row>
        <row r="8">
          <cell r="N8">
            <v>9415.0300000000007</v>
          </cell>
          <cell r="P8">
            <v>8</v>
          </cell>
          <cell r="R8">
            <v>7532.01</v>
          </cell>
          <cell r="V8">
            <v>0</v>
          </cell>
          <cell r="W8">
            <v>0</v>
          </cell>
          <cell r="X8">
            <v>1</v>
          </cell>
          <cell r="Y8">
            <v>941.5</v>
          </cell>
          <cell r="Z8">
            <v>1</v>
          </cell>
          <cell r="AA8">
            <v>941.5</v>
          </cell>
          <cell r="AB8">
            <v>1</v>
          </cell>
          <cell r="AC8">
            <v>941.5</v>
          </cell>
          <cell r="AD8">
            <v>1</v>
          </cell>
          <cell r="AE8">
            <v>941.5</v>
          </cell>
          <cell r="AG8">
            <v>0</v>
          </cell>
          <cell r="AI8">
            <v>0</v>
          </cell>
          <cell r="AJ8">
            <v>3</v>
          </cell>
          <cell r="AK8">
            <v>2824.51</v>
          </cell>
          <cell r="AL8">
            <v>1</v>
          </cell>
          <cell r="AM8">
            <v>941.5</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row>
        <row r="9">
          <cell r="N9">
            <v>3929.4</v>
          </cell>
          <cell r="P9">
            <v>30</v>
          </cell>
          <cell r="R9">
            <v>3929.4</v>
          </cell>
          <cell r="V9">
            <v>0</v>
          </cell>
          <cell r="W9">
            <v>0</v>
          </cell>
          <cell r="X9">
            <v>30</v>
          </cell>
          <cell r="Y9">
            <v>3929.4</v>
          </cell>
          <cell r="AA9">
            <v>0</v>
          </cell>
          <cell r="AC9">
            <v>0</v>
          </cell>
          <cell r="AD9">
            <v>0</v>
          </cell>
          <cell r="AE9">
            <v>0</v>
          </cell>
          <cell r="AG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row>
        <row r="10">
          <cell r="N10">
            <v>13921.83</v>
          </cell>
          <cell r="P10">
            <v>80</v>
          </cell>
          <cell r="R10">
            <v>11137.45</v>
          </cell>
          <cell r="V10">
            <v>0</v>
          </cell>
          <cell r="W10">
            <v>0</v>
          </cell>
          <cell r="X10">
            <v>10</v>
          </cell>
          <cell r="Y10">
            <v>1392.18</v>
          </cell>
          <cell r="Z10">
            <v>10</v>
          </cell>
          <cell r="AA10">
            <v>1392.18</v>
          </cell>
          <cell r="AB10">
            <v>10</v>
          </cell>
          <cell r="AC10">
            <v>1392.18</v>
          </cell>
          <cell r="AD10">
            <v>10</v>
          </cell>
          <cell r="AE10">
            <v>1392.18</v>
          </cell>
          <cell r="AF10">
            <v>0</v>
          </cell>
          <cell r="AG10">
            <v>0</v>
          </cell>
          <cell r="AH10">
            <v>0</v>
          </cell>
          <cell r="AI10">
            <v>0</v>
          </cell>
          <cell r="AJ10">
            <v>30</v>
          </cell>
          <cell r="AK10">
            <v>4176.55</v>
          </cell>
          <cell r="AL10">
            <v>10</v>
          </cell>
          <cell r="AM10">
            <v>1392.18</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row>
        <row r="11">
          <cell r="N11">
            <v>38.81</v>
          </cell>
          <cell r="P11">
            <v>56</v>
          </cell>
          <cell r="R11">
            <v>31.04</v>
          </cell>
          <cell r="V11">
            <v>0</v>
          </cell>
          <cell r="W11">
            <v>0</v>
          </cell>
          <cell r="X11">
            <v>7</v>
          </cell>
          <cell r="Y11">
            <v>3.88</v>
          </cell>
          <cell r="Z11">
            <v>7</v>
          </cell>
          <cell r="AA11">
            <v>3.88</v>
          </cell>
          <cell r="AB11">
            <v>7</v>
          </cell>
          <cell r="AC11">
            <v>3.88</v>
          </cell>
          <cell r="AD11">
            <v>7</v>
          </cell>
          <cell r="AE11">
            <v>3.88</v>
          </cell>
          <cell r="AG11">
            <v>0</v>
          </cell>
          <cell r="AI11">
            <v>0</v>
          </cell>
          <cell r="AJ11">
            <v>21</v>
          </cell>
          <cell r="AK11">
            <v>11.64</v>
          </cell>
          <cell r="AL11">
            <v>7</v>
          </cell>
          <cell r="AM11">
            <v>3.88</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row>
        <row r="12">
          <cell r="N12">
            <v>8221.5</v>
          </cell>
          <cell r="P12">
            <v>2085.3000000000002</v>
          </cell>
          <cell r="R12">
            <v>7256.84</v>
          </cell>
          <cell r="V12">
            <v>0</v>
          </cell>
          <cell r="W12">
            <v>0</v>
          </cell>
          <cell r="X12">
            <v>236.25</v>
          </cell>
          <cell r="Y12">
            <v>822.15</v>
          </cell>
          <cell r="Z12">
            <v>236.25</v>
          </cell>
          <cell r="AA12">
            <v>822.15</v>
          </cell>
          <cell r="AB12">
            <v>236.25</v>
          </cell>
          <cell r="AC12">
            <v>822.15</v>
          </cell>
          <cell r="AD12">
            <v>822.15</v>
          </cell>
          <cell r="AE12">
            <v>2861.08</v>
          </cell>
          <cell r="AF12">
            <v>0</v>
          </cell>
          <cell r="AG12">
            <v>0</v>
          </cell>
          <cell r="AH12">
            <v>0</v>
          </cell>
          <cell r="AI12">
            <v>0</v>
          </cell>
          <cell r="AJ12">
            <v>415.8</v>
          </cell>
          <cell r="AK12">
            <v>1446.98</v>
          </cell>
          <cell r="AL12">
            <v>138.6</v>
          </cell>
          <cell r="AM12">
            <v>482.33</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row>
        <row r="13">
          <cell r="N13">
            <v>252</v>
          </cell>
          <cell r="P13">
            <v>2016</v>
          </cell>
          <cell r="R13">
            <v>201.6</v>
          </cell>
          <cell r="V13">
            <v>0</v>
          </cell>
          <cell r="W13">
            <v>0</v>
          </cell>
          <cell r="X13">
            <v>252</v>
          </cell>
          <cell r="Y13">
            <v>25.2</v>
          </cell>
          <cell r="Z13">
            <v>252</v>
          </cell>
          <cell r="AA13">
            <v>25.2</v>
          </cell>
          <cell r="AB13">
            <v>252</v>
          </cell>
          <cell r="AC13">
            <v>25.2</v>
          </cell>
          <cell r="AD13">
            <v>252</v>
          </cell>
          <cell r="AE13">
            <v>25.2</v>
          </cell>
          <cell r="AF13">
            <v>0</v>
          </cell>
          <cell r="AG13">
            <v>0</v>
          </cell>
          <cell r="AH13">
            <v>0</v>
          </cell>
          <cell r="AI13">
            <v>0</v>
          </cell>
          <cell r="AJ13">
            <v>756</v>
          </cell>
          <cell r="AK13">
            <v>75.599999999999994</v>
          </cell>
          <cell r="AL13">
            <v>252</v>
          </cell>
          <cell r="AM13">
            <v>25.2</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row>
        <row r="14">
          <cell r="N14">
            <v>19023.900000000001</v>
          </cell>
          <cell r="P14">
            <v>80</v>
          </cell>
          <cell r="R14">
            <v>15219.12</v>
          </cell>
          <cell r="V14">
            <v>0</v>
          </cell>
          <cell r="W14">
            <v>0</v>
          </cell>
          <cell r="X14">
            <v>10</v>
          </cell>
          <cell r="Y14">
            <v>1902.39</v>
          </cell>
          <cell r="Z14">
            <v>10</v>
          </cell>
          <cell r="AA14">
            <v>1902.39</v>
          </cell>
          <cell r="AB14">
            <v>10</v>
          </cell>
          <cell r="AC14">
            <v>1902.39</v>
          </cell>
          <cell r="AD14">
            <v>10</v>
          </cell>
          <cell r="AE14">
            <v>1902.39</v>
          </cell>
          <cell r="AF14">
            <v>0</v>
          </cell>
          <cell r="AG14">
            <v>0</v>
          </cell>
          <cell r="AH14">
            <v>0</v>
          </cell>
          <cell r="AI14">
            <v>0</v>
          </cell>
          <cell r="AJ14">
            <v>30</v>
          </cell>
          <cell r="AK14">
            <v>5707.17</v>
          </cell>
          <cell r="AL14">
            <v>10</v>
          </cell>
          <cell r="AM14">
            <v>1902.39</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row>
        <row r="15">
          <cell r="N15">
            <v>77.62</v>
          </cell>
          <cell r="P15">
            <v>112</v>
          </cell>
          <cell r="R15">
            <v>62.08</v>
          </cell>
          <cell r="V15">
            <v>0</v>
          </cell>
          <cell r="W15">
            <v>0</v>
          </cell>
          <cell r="X15">
            <v>14</v>
          </cell>
          <cell r="Y15">
            <v>7.76</v>
          </cell>
          <cell r="Z15">
            <v>14</v>
          </cell>
          <cell r="AA15">
            <v>7.76</v>
          </cell>
          <cell r="AB15">
            <v>14</v>
          </cell>
          <cell r="AC15">
            <v>7.76</v>
          </cell>
          <cell r="AD15">
            <v>14</v>
          </cell>
          <cell r="AE15">
            <v>7.76</v>
          </cell>
          <cell r="AF15">
            <v>0</v>
          </cell>
          <cell r="AG15">
            <v>0</v>
          </cell>
          <cell r="AH15">
            <v>0</v>
          </cell>
          <cell r="AI15">
            <v>0</v>
          </cell>
          <cell r="AJ15">
            <v>42</v>
          </cell>
          <cell r="AK15">
            <v>23.28</v>
          </cell>
          <cell r="AL15">
            <v>14</v>
          </cell>
          <cell r="AM15">
            <v>7.76</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row>
        <row r="16">
          <cell r="N16">
            <v>3132</v>
          </cell>
          <cell r="P16">
            <v>720</v>
          </cell>
          <cell r="R16">
            <v>2505.6</v>
          </cell>
          <cell r="V16">
            <v>0</v>
          </cell>
          <cell r="W16">
            <v>0</v>
          </cell>
          <cell r="X16">
            <v>90</v>
          </cell>
          <cell r="Y16">
            <v>313.2</v>
          </cell>
          <cell r="Z16">
            <v>90</v>
          </cell>
          <cell r="AA16">
            <v>313.2</v>
          </cell>
          <cell r="AB16">
            <v>90</v>
          </cell>
          <cell r="AC16">
            <v>313.2</v>
          </cell>
          <cell r="AD16">
            <v>90</v>
          </cell>
          <cell r="AE16">
            <v>313.2</v>
          </cell>
          <cell r="AF16">
            <v>0</v>
          </cell>
          <cell r="AG16">
            <v>0</v>
          </cell>
          <cell r="AH16">
            <v>0</v>
          </cell>
          <cell r="AI16">
            <v>0</v>
          </cell>
          <cell r="AJ16">
            <v>270</v>
          </cell>
          <cell r="AK16">
            <v>939.6</v>
          </cell>
          <cell r="AL16">
            <v>90</v>
          </cell>
          <cell r="AM16">
            <v>313.2</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row>
        <row r="17">
          <cell r="N17">
            <v>168</v>
          </cell>
          <cell r="P17">
            <v>280</v>
          </cell>
          <cell r="R17">
            <v>134.4</v>
          </cell>
          <cell r="V17">
            <v>0</v>
          </cell>
          <cell r="W17">
            <v>0</v>
          </cell>
          <cell r="X17">
            <v>35</v>
          </cell>
          <cell r="Y17">
            <v>16.8</v>
          </cell>
          <cell r="Z17">
            <v>35</v>
          </cell>
          <cell r="AA17">
            <v>16.8</v>
          </cell>
          <cell r="AB17">
            <v>35</v>
          </cell>
          <cell r="AC17">
            <v>16.8</v>
          </cell>
          <cell r="AD17">
            <v>35</v>
          </cell>
          <cell r="AE17">
            <v>16.8</v>
          </cell>
          <cell r="AF17">
            <v>0</v>
          </cell>
          <cell r="AG17">
            <v>0</v>
          </cell>
          <cell r="AH17">
            <v>0</v>
          </cell>
          <cell r="AI17">
            <v>0</v>
          </cell>
          <cell r="AJ17">
            <v>105</v>
          </cell>
          <cell r="AK17">
            <v>50.4</v>
          </cell>
          <cell r="AL17">
            <v>35</v>
          </cell>
          <cell r="AM17">
            <v>16.8</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row>
        <row r="18">
          <cell r="N18">
            <v>81</v>
          </cell>
          <cell r="P18">
            <v>180</v>
          </cell>
          <cell r="R18">
            <v>64.8</v>
          </cell>
          <cell r="V18">
            <v>0</v>
          </cell>
          <cell r="W18">
            <v>0</v>
          </cell>
          <cell r="X18">
            <v>22.5</v>
          </cell>
          <cell r="Y18">
            <v>8.1</v>
          </cell>
          <cell r="Z18">
            <v>22.5</v>
          </cell>
          <cell r="AA18">
            <v>8.1</v>
          </cell>
          <cell r="AB18">
            <v>22.5</v>
          </cell>
          <cell r="AC18">
            <v>8.1</v>
          </cell>
          <cell r="AD18">
            <v>22.5</v>
          </cell>
          <cell r="AE18">
            <v>8.1</v>
          </cell>
          <cell r="AF18">
            <v>0</v>
          </cell>
          <cell r="AG18">
            <v>0</v>
          </cell>
          <cell r="AH18">
            <v>0</v>
          </cell>
          <cell r="AI18">
            <v>0</v>
          </cell>
          <cell r="AJ18">
            <v>67.5</v>
          </cell>
          <cell r="AK18">
            <v>24.3</v>
          </cell>
          <cell r="AL18">
            <v>22.5</v>
          </cell>
          <cell r="AM18">
            <v>8.1</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row>
        <row r="19">
          <cell r="N19">
            <v>1280.25</v>
          </cell>
          <cell r="P19">
            <v>180</v>
          </cell>
          <cell r="R19">
            <v>1024.23</v>
          </cell>
          <cell r="V19">
            <v>0</v>
          </cell>
          <cell r="W19">
            <v>0</v>
          </cell>
          <cell r="X19">
            <v>22.5</v>
          </cell>
          <cell r="Y19">
            <v>128.03</v>
          </cell>
          <cell r="Z19">
            <v>22.5</v>
          </cell>
          <cell r="AA19">
            <v>128.03</v>
          </cell>
          <cell r="AB19">
            <v>22.5</v>
          </cell>
          <cell r="AC19">
            <v>128.03</v>
          </cell>
          <cell r="AD19">
            <v>22.5</v>
          </cell>
          <cell r="AE19">
            <v>128.03</v>
          </cell>
          <cell r="AF19">
            <v>0</v>
          </cell>
          <cell r="AG19">
            <v>0</v>
          </cell>
          <cell r="AH19">
            <v>0</v>
          </cell>
          <cell r="AI19">
            <v>0</v>
          </cell>
          <cell r="AJ19">
            <v>67.5</v>
          </cell>
          <cell r="AK19">
            <v>384.08</v>
          </cell>
          <cell r="AL19">
            <v>22.5</v>
          </cell>
          <cell r="AM19">
            <v>128.03</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row>
        <row r="20">
          <cell r="N20">
            <v>11075.4</v>
          </cell>
          <cell r="P20">
            <v>504</v>
          </cell>
          <cell r="R20">
            <v>8860.32</v>
          </cell>
          <cell r="V20">
            <v>0</v>
          </cell>
          <cell r="W20">
            <v>0</v>
          </cell>
          <cell r="X20">
            <v>63</v>
          </cell>
          <cell r="Y20">
            <v>1107.54</v>
          </cell>
          <cell r="Z20">
            <v>63</v>
          </cell>
          <cell r="AA20">
            <v>1107.54</v>
          </cell>
          <cell r="AB20">
            <v>63</v>
          </cell>
          <cell r="AC20">
            <v>1107.54</v>
          </cell>
          <cell r="AD20">
            <v>63</v>
          </cell>
          <cell r="AE20">
            <v>1107.54</v>
          </cell>
          <cell r="AG20">
            <v>0</v>
          </cell>
          <cell r="AI20">
            <v>0</v>
          </cell>
          <cell r="AJ20">
            <v>189</v>
          </cell>
          <cell r="AK20">
            <v>3322.62</v>
          </cell>
          <cell r="AL20">
            <v>63</v>
          </cell>
          <cell r="AM20">
            <v>1107.54</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row>
        <row r="21">
          <cell r="N21">
            <v>2926.44</v>
          </cell>
          <cell r="P21">
            <v>180</v>
          </cell>
          <cell r="R21">
            <v>2341.13</v>
          </cell>
          <cell r="V21">
            <v>0</v>
          </cell>
          <cell r="W21">
            <v>0</v>
          </cell>
          <cell r="X21">
            <v>22.5</v>
          </cell>
          <cell r="Y21">
            <v>292.64</v>
          </cell>
          <cell r="Z21">
            <v>22.5</v>
          </cell>
          <cell r="AA21">
            <v>292.64</v>
          </cell>
          <cell r="AB21">
            <v>22.5</v>
          </cell>
          <cell r="AC21">
            <v>292.64</v>
          </cell>
          <cell r="AD21">
            <v>22.5</v>
          </cell>
          <cell r="AE21">
            <v>292.64</v>
          </cell>
          <cell r="AF21">
            <v>0</v>
          </cell>
          <cell r="AG21">
            <v>0</v>
          </cell>
          <cell r="AH21">
            <v>0</v>
          </cell>
          <cell r="AI21">
            <v>0</v>
          </cell>
          <cell r="AJ21">
            <v>67.5</v>
          </cell>
          <cell r="AK21">
            <v>877.93</v>
          </cell>
          <cell r="AL21">
            <v>22.5</v>
          </cell>
          <cell r="AM21">
            <v>292.64</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row>
        <row r="22">
          <cell r="N22">
            <v>1274.3499999999999</v>
          </cell>
          <cell r="P22">
            <v>96.8</v>
          </cell>
          <cell r="R22">
            <v>1274.3499999999999</v>
          </cell>
          <cell r="V22">
            <v>0</v>
          </cell>
          <cell r="W22">
            <v>0</v>
          </cell>
          <cell r="X22">
            <v>96.8</v>
          </cell>
          <cell r="Y22">
            <v>1274.3499999999999</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row>
        <row r="23">
          <cell r="N23">
            <v>2289.13</v>
          </cell>
          <cell r="P23">
            <v>140.80000000000001</v>
          </cell>
          <cell r="R23">
            <v>1831.29</v>
          </cell>
          <cell r="V23">
            <v>0</v>
          </cell>
          <cell r="W23">
            <v>0</v>
          </cell>
          <cell r="X23">
            <v>17.600000000000001</v>
          </cell>
          <cell r="Y23">
            <v>228.91</v>
          </cell>
          <cell r="Z23">
            <v>17.600000000000001</v>
          </cell>
          <cell r="AA23">
            <v>228.91</v>
          </cell>
          <cell r="AB23">
            <v>17.600000000000001</v>
          </cell>
          <cell r="AC23">
            <v>228.91</v>
          </cell>
          <cell r="AD23">
            <v>17.600000000000001</v>
          </cell>
          <cell r="AE23">
            <v>228.91</v>
          </cell>
          <cell r="AF23">
            <v>0</v>
          </cell>
          <cell r="AG23">
            <v>0</v>
          </cell>
          <cell r="AH23">
            <v>0</v>
          </cell>
          <cell r="AI23">
            <v>0</v>
          </cell>
          <cell r="AJ23">
            <v>52.8</v>
          </cell>
          <cell r="AK23">
            <v>686.74</v>
          </cell>
          <cell r="AL23">
            <v>17.600000000000001</v>
          </cell>
          <cell r="AM23">
            <v>228.91</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row>
        <row r="24">
          <cell r="N24">
            <v>253.76</v>
          </cell>
          <cell r="P24">
            <v>0</v>
          </cell>
          <cell r="R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row>
        <row r="25">
          <cell r="N25">
            <v>1579.78</v>
          </cell>
          <cell r="P25">
            <v>0</v>
          </cell>
          <cell r="R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row>
        <row r="26">
          <cell r="N26">
            <v>109364.6</v>
          </cell>
          <cell r="P26">
            <v>8</v>
          </cell>
          <cell r="R26">
            <v>87491.68</v>
          </cell>
          <cell r="V26">
            <v>0</v>
          </cell>
          <cell r="W26">
            <v>0</v>
          </cell>
          <cell r="X26">
            <v>1</v>
          </cell>
          <cell r="Y26">
            <v>10936.46</v>
          </cell>
          <cell r="Z26">
            <v>1</v>
          </cell>
          <cell r="AA26">
            <v>10936.46</v>
          </cell>
          <cell r="AB26">
            <v>1</v>
          </cell>
          <cell r="AC26">
            <v>10936.46</v>
          </cell>
          <cell r="AD26">
            <v>1</v>
          </cell>
          <cell r="AE26">
            <v>10936.46</v>
          </cell>
          <cell r="AG26">
            <v>0</v>
          </cell>
          <cell r="AI26">
            <v>0</v>
          </cell>
          <cell r="AJ26">
            <v>3</v>
          </cell>
          <cell r="AK26">
            <v>32809.379999999997</v>
          </cell>
          <cell r="AL26">
            <v>1</v>
          </cell>
          <cell r="AM26">
            <v>10936.46</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row>
        <row r="27">
          <cell r="N27">
            <v>28323.7</v>
          </cell>
          <cell r="P27">
            <v>8</v>
          </cell>
          <cell r="R27">
            <v>22658.959999999999</v>
          </cell>
          <cell r="V27">
            <v>0</v>
          </cell>
          <cell r="W27">
            <v>0</v>
          </cell>
          <cell r="X27">
            <v>1</v>
          </cell>
          <cell r="Y27">
            <v>2832.37</v>
          </cell>
          <cell r="Z27">
            <v>1</v>
          </cell>
          <cell r="AA27">
            <v>2832.37</v>
          </cell>
          <cell r="AB27">
            <v>1</v>
          </cell>
          <cell r="AC27">
            <v>2832.37</v>
          </cell>
          <cell r="AD27">
            <v>1</v>
          </cell>
          <cell r="AE27">
            <v>2832.37</v>
          </cell>
          <cell r="AG27">
            <v>0</v>
          </cell>
          <cell r="AI27">
            <v>0</v>
          </cell>
          <cell r="AJ27">
            <v>3</v>
          </cell>
          <cell r="AK27">
            <v>8497.11</v>
          </cell>
          <cell r="AL27">
            <v>1</v>
          </cell>
          <cell r="AM27">
            <v>2832.37</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row>
        <row r="28">
          <cell r="N28">
            <v>49058.25</v>
          </cell>
          <cell r="P28">
            <v>5</v>
          </cell>
          <cell r="R28">
            <v>49058.25</v>
          </cell>
          <cell r="V28">
            <v>0</v>
          </cell>
          <cell r="W28">
            <v>0</v>
          </cell>
          <cell r="X28">
            <v>1</v>
          </cell>
          <cell r="Y28">
            <v>9811.65</v>
          </cell>
          <cell r="Z28">
            <v>1</v>
          </cell>
          <cell r="AA28">
            <v>9811.65</v>
          </cell>
          <cell r="AB28">
            <v>1</v>
          </cell>
          <cell r="AC28">
            <v>9811.65</v>
          </cell>
          <cell r="AD28">
            <v>1</v>
          </cell>
          <cell r="AE28">
            <v>9811.65</v>
          </cell>
          <cell r="AF28">
            <v>0</v>
          </cell>
          <cell r="AG28">
            <v>0</v>
          </cell>
          <cell r="AH28">
            <v>0</v>
          </cell>
          <cell r="AI28">
            <v>0</v>
          </cell>
          <cell r="AJ28">
            <v>1</v>
          </cell>
          <cell r="AK28">
            <v>9811.65</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row>
        <row r="29">
          <cell r="N29">
            <v>49058.25</v>
          </cell>
          <cell r="P29">
            <v>5</v>
          </cell>
          <cell r="R29">
            <v>49058.25</v>
          </cell>
          <cell r="V29">
            <v>0</v>
          </cell>
          <cell r="W29">
            <v>0</v>
          </cell>
          <cell r="X29">
            <v>1</v>
          </cell>
          <cell r="Y29">
            <v>9811.65</v>
          </cell>
          <cell r="Z29">
            <v>1</v>
          </cell>
          <cell r="AA29">
            <v>9811.65</v>
          </cell>
          <cell r="AB29">
            <v>1</v>
          </cell>
          <cell r="AC29">
            <v>9811.65</v>
          </cell>
          <cell r="AD29">
            <v>1</v>
          </cell>
          <cell r="AE29">
            <v>9811.65</v>
          </cell>
          <cell r="AF29">
            <v>0</v>
          </cell>
          <cell r="AG29">
            <v>0</v>
          </cell>
          <cell r="AH29">
            <v>0</v>
          </cell>
          <cell r="AI29">
            <v>0</v>
          </cell>
          <cell r="AJ29">
            <v>1</v>
          </cell>
          <cell r="AK29">
            <v>9811.65</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row>
        <row r="30">
          <cell r="N30">
            <v>33883.5</v>
          </cell>
          <cell r="P30">
            <v>8</v>
          </cell>
          <cell r="R30">
            <v>27106.799999999999</v>
          </cell>
          <cell r="V30">
            <v>0</v>
          </cell>
          <cell r="W30">
            <v>0</v>
          </cell>
          <cell r="X30">
            <v>1</v>
          </cell>
          <cell r="Y30">
            <v>3388.35</v>
          </cell>
          <cell r="Z30">
            <v>1</v>
          </cell>
          <cell r="AA30">
            <v>3388.35</v>
          </cell>
          <cell r="AB30">
            <v>1</v>
          </cell>
          <cell r="AC30">
            <v>3388.35</v>
          </cell>
          <cell r="AD30">
            <v>1</v>
          </cell>
          <cell r="AE30">
            <v>3388.35</v>
          </cell>
          <cell r="AF30">
            <v>0</v>
          </cell>
          <cell r="AG30">
            <v>0</v>
          </cell>
          <cell r="AH30">
            <v>0</v>
          </cell>
          <cell r="AI30">
            <v>0</v>
          </cell>
          <cell r="AJ30">
            <v>3</v>
          </cell>
          <cell r="AK30">
            <v>10165.049999999999</v>
          </cell>
          <cell r="AL30">
            <v>1</v>
          </cell>
          <cell r="AM30">
            <v>3388.35</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row>
        <row r="31">
          <cell r="N31">
            <v>15474.27</v>
          </cell>
          <cell r="P31">
            <v>8</v>
          </cell>
          <cell r="R31">
            <v>12379.43</v>
          </cell>
          <cell r="V31">
            <v>0</v>
          </cell>
          <cell r="W31">
            <v>0</v>
          </cell>
          <cell r="X31">
            <v>1</v>
          </cell>
          <cell r="Y31">
            <v>1547.43</v>
          </cell>
          <cell r="Z31">
            <v>1</v>
          </cell>
          <cell r="AA31">
            <v>1547.43</v>
          </cell>
          <cell r="AB31">
            <v>1</v>
          </cell>
          <cell r="AC31">
            <v>1547.43</v>
          </cell>
          <cell r="AD31">
            <v>1</v>
          </cell>
          <cell r="AE31">
            <v>1547.43</v>
          </cell>
          <cell r="AF31">
            <v>0</v>
          </cell>
          <cell r="AG31">
            <v>0</v>
          </cell>
          <cell r="AH31">
            <v>0</v>
          </cell>
          <cell r="AI31">
            <v>0</v>
          </cell>
          <cell r="AJ31">
            <v>3</v>
          </cell>
          <cell r="AK31">
            <v>4642.28</v>
          </cell>
          <cell r="AL31">
            <v>1</v>
          </cell>
          <cell r="AM31">
            <v>1547.43</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row>
        <row r="32">
          <cell r="N32">
            <v>8401.9</v>
          </cell>
          <cell r="P32">
            <v>8</v>
          </cell>
          <cell r="R32">
            <v>6721.52</v>
          </cell>
          <cell r="V32">
            <v>0</v>
          </cell>
          <cell r="W32">
            <v>0</v>
          </cell>
          <cell r="X32">
            <v>1</v>
          </cell>
          <cell r="Y32">
            <v>840.19</v>
          </cell>
          <cell r="Z32">
            <v>1</v>
          </cell>
          <cell r="AA32">
            <v>840.19</v>
          </cell>
          <cell r="AB32">
            <v>1</v>
          </cell>
          <cell r="AC32">
            <v>840.19</v>
          </cell>
          <cell r="AD32">
            <v>1</v>
          </cell>
          <cell r="AE32">
            <v>840.19</v>
          </cell>
          <cell r="AF32">
            <v>0</v>
          </cell>
          <cell r="AG32">
            <v>0</v>
          </cell>
          <cell r="AH32">
            <v>0</v>
          </cell>
          <cell r="AI32">
            <v>0</v>
          </cell>
          <cell r="AJ32">
            <v>3</v>
          </cell>
          <cell r="AK32">
            <v>2520.5700000000002</v>
          </cell>
          <cell r="AL32">
            <v>1</v>
          </cell>
          <cell r="AM32">
            <v>840.19</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row>
        <row r="33">
          <cell r="N33">
            <v>2835.27</v>
          </cell>
          <cell r="P33">
            <v>9</v>
          </cell>
          <cell r="R33">
            <v>2835.27</v>
          </cell>
          <cell r="V33">
            <v>0</v>
          </cell>
          <cell r="W33">
            <v>0</v>
          </cell>
          <cell r="X33">
            <v>9</v>
          </cell>
          <cell r="Y33">
            <v>2835.27</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row>
        <row r="34">
          <cell r="N34">
            <v>132</v>
          </cell>
          <cell r="P34">
            <v>1</v>
          </cell>
          <cell r="R34">
            <v>132</v>
          </cell>
          <cell r="V34">
            <v>0</v>
          </cell>
          <cell r="W34">
            <v>0</v>
          </cell>
          <cell r="X34">
            <v>1</v>
          </cell>
          <cell r="Y34">
            <v>132</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row>
        <row r="35">
          <cell r="N35">
            <v>132</v>
          </cell>
          <cell r="P35">
            <v>0</v>
          </cell>
          <cell r="R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row>
        <row r="36">
          <cell r="N36">
            <v>132</v>
          </cell>
          <cell r="P36">
            <v>0</v>
          </cell>
          <cell r="R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row>
        <row r="37">
          <cell r="N37">
            <v>132</v>
          </cell>
          <cell r="P37">
            <v>0</v>
          </cell>
          <cell r="R37">
            <v>0</v>
          </cell>
          <cell r="V37">
            <v>0</v>
          </cell>
          <cell r="W37">
            <v>0</v>
          </cell>
          <cell r="X37">
            <v>0</v>
          </cell>
          <cell r="Y37">
            <v>0</v>
          </cell>
          <cell r="AA37">
            <v>0</v>
          </cell>
          <cell r="AC37">
            <v>0</v>
          </cell>
          <cell r="AD37">
            <v>0</v>
          </cell>
          <cell r="AE37">
            <v>0</v>
          </cell>
          <cell r="AG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row>
        <row r="38">
          <cell r="N38">
            <v>132</v>
          </cell>
          <cell r="P38">
            <v>0</v>
          </cell>
          <cell r="R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row>
        <row r="39">
          <cell r="N39">
            <v>132</v>
          </cell>
          <cell r="P39">
            <v>0</v>
          </cell>
          <cell r="R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row>
        <row r="40">
          <cell r="N40">
            <v>50170</v>
          </cell>
          <cell r="P40">
            <v>795</v>
          </cell>
          <cell r="R40">
            <v>46110</v>
          </cell>
          <cell r="V40">
            <v>0</v>
          </cell>
          <cell r="W40">
            <v>0</v>
          </cell>
          <cell r="X40">
            <v>86.5</v>
          </cell>
          <cell r="Y40">
            <v>5017</v>
          </cell>
          <cell r="Z40">
            <v>86.5</v>
          </cell>
          <cell r="AA40">
            <v>5017</v>
          </cell>
          <cell r="AB40">
            <v>86.5</v>
          </cell>
          <cell r="AC40">
            <v>5017</v>
          </cell>
          <cell r="AD40">
            <v>86.5</v>
          </cell>
          <cell r="AE40">
            <v>5017</v>
          </cell>
          <cell r="AF40">
            <v>0</v>
          </cell>
          <cell r="AG40">
            <v>0</v>
          </cell>
          <cell r="AH40">
            <v>0</v>
          </cell>
          <cell r="AI40">
            <v>0</v>
          </cell>
          <cell r="AJ40">
            <v>419</v>
          </cell>
          <cell r="AK40">
            <v>24302</v>
          </cell>
          <cell r="AL40">
            <v>30</v>
          </cell>
          <cell r="AM40">
            <v>1740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row>
        <row r="41">
          <cell r="N41">
            <v>1833.72</v>
          </cell>
          <cell r="P41">
            <v>12</v>
          </cell>
          <cell r="R41">
            <v>1833.72</v>
          </cell>
          <cell r="V41">
            <v>0</v>
          </cell>
          <cell r="W41">
            <v>0</v>
          </cell>
          <cell r="X41">
            <v>12</v>
          </cell>
          <cell r="Y41">
            <v>1833.72</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row>
        <row r="42">
          <cell r="N42">
            <v>14279</v>
          </cell>
          <cell r="P42">
            <v>0</v>
          </cell>
          <cell r="R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row>
        <row r="44">
          <cell r="N44">
            <v>1306365</v>
          </cell>
          <cell r="R44">
            <v>1013351.2</v>
          </cell>
          <cell r="V44">
            <v>0</v>
          </cell>
          <cell r="W44">
            <v>0</v>
          </cell>
          <cell r="X44">
            <v>5.6800000000000003E-2</v>
          </cell>
          <cell r="Y44">
            <v>74207.199999999997</v>
          </cell>
          <cell r="Z44">
            <v>5.6800000000000003E-2</v>
          </cell>
          <cell r="AA44">
            <v>74207.199999999997</v>
          </cell>
          <cell r="AB44">
            <v>2.8400000000000002E-2</v>
          </cell>
          <cell r="AC44">
            <v>37103.599999999999</v>
          </cell>
          <cell r="AD44">
            <v>0.1278</v>
          </cell>
          <cell r="AE44">
            <v>166966.20000000001</v>
          </cell>
          <cell r="AF44">
            <v>9.9299999999999999E-2</v>
          </cell>
          <cell r="AG44">
            <v>129764.5</v>
          </cell>
          <cell r="AH44">
            <v>6.6900000000000001E-2</v>
          </cell>
          <cell r="AI44">
            <v>87450.7</v>
          </cell>
          <cell r="AJ44">
            <v>0.27829999999999999</v>
          </cell>
          <cell r="AK44">
            <v>363536.8</v>
          </cell>
          <cell r="AL44">
            <v>6.13E-2</v>
          </cell>
          <cell r="AM44">
            <v>80115</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row>
        <row r="45">
          <cell r="N45">
            <v>371036</v>
          </cell>
          <cell r="P45">
            <v>10900</v>
          </cell>
          <cell r="R45">
            <v>371036</v>
          </cell>
          <cell r="V45">
            <v>0</v>
          </cell>
          <cell r="W45">
            <v>0</v>
          </cell>
          <cell r="X45">
            <v>2180</v>
          </cell>
          <cell r="Y45">
            <v>74207.199999999997</v>
          </cell>
          <cell r="Z45">
            <v>2180</v>
          </cell>
          <cell r="AA45">
            <v>74207.199999999997</v>
          </cell>
          <cell r="AB45">
            <v>1090</v>
          </cell>
          <cell r="AC45">
            <v>37103.599999999999</v>
          </cell>
          <cell r="AD45">
            <v>3270</v>
          </cell>
          <cell r="AE45">
            <v>111310.8</v>
          </cell>
          <cell r="AF45">
            <v>1090</v>
          </cell>
          <cell r="AG45">
            <v>37103.599999999999</v>
          </cell>
          <cell r="AH45">
            <v>545</v>
          </cell>
          <cell r="AI45">
            <v>18551.8</v>
          </cell>
          <cell r="AJ45">
            <v>545</v>
          </cell>
          <cell r="AK45">
            <v>18551.8</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row>
        <row r="46">
          <cell r="N46">
            <v>46434</v>
          </cell>
          <cell r="P46">
            <v>5315</v>
          </cell>
          <cell r="R46">
            <v>22641.9</v>
          </cell>
          <cell r="V46">
            <v>0</v>
          </cell>
          <cell r="W46">
            <v>0</v>
          </cell>
          <cell r="X46">
            <v>0</v>
          </cell>
          <cell r="Y46">
            <v>0</v>
          </cell>
          <cell r="Z46">
            <v>0</v>
          </cell>
          <cell r="AA46">
            <v>0</v>
          </cell>
          <cell r="AB46">
            <v>0</v>
          </cell>
          <cell r="AC46">
            <v>0</v>
          </cell>
          <cell r="AD46">
            <v>0</v>
          </cell>
          <cell r="AE46">
            <v>0</v>
          </cell>
          <cell r="AF46">
            <v>2180</v>
          </cell>
          <cell r="AG46">
            <v>9286.7999999999993</v>
          </cell>
          <cell r="AH46">
            <v>0</v>
          </cell>
          <cell r="AI46">
            <v>0</v>
          </cell>
          <cell r="AJ46">
            <v>1635</v>
          </cell>
          <cell r="AK46">
            <v>6965.1</v>
          </cell>
          <cell r="AL46">
            <v>1500</v>
          </cell>
          <cell r="AM46">
            <v>6390</v>
          </cell>
          <cell r="AO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row>
        <row r="47">
          <cell r="N47">
            <v>371036</v>
          </cell>
          <cell r="P47">
            <v>7495</v>
          </cell>
          <cell r="R47">
            <v>255129.8</v>
          </cell>
          <cell r="V47">
            <v>0</v>
          </cell>
          <cell r="W47">
            <v>0</v>
          </cell>
          <cell r="X47">
            <v>0</v>
          </cell>
          <cell r="Y47">
            <v>0</v>
          </cell>
          <cell r="Z47">
            <v>0</v>
          </cell>
          <cell r="AA47">
            <v>0</v>
          </cell>
          <cell r="AB47">
            <v>0</v>
          </cell>
          <cell r="AC47">
            <v>0</v>
          </cell>
          <cell r="AD47">
            <v>1635</v>
          </cell>
          <cell r="AE47">
            <v>55655.4</v>
          </cell>
          <cell r="AF47">
            <v>0</v>
          </cell>
          <cell r="AG47">
            <v>0</v>
          </cell>
          <cell r="AH47">
            <v>1090</v>
          </cell>
          <cell r="AI47">
            <v>37103.599999999999</v>
          </cell>
          <cell r="AJ47">
            <v>3270</v>
          </cell>
          <cell r="AK47">
            <v>111310.8</v>
          </cell>
          <cell r="AL47">
            <v>1500</v>
          </cell>
          <cell r="AM47">
            <v>51060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row>
        <row r="48">
          <cell r="N48">
            <v>12971</v>
          </cell>
          <cell r="P48">
            <v>5315</v>
          </cell>
          <cell r="R48">
            <v>6324.85</v>
          </cell>
          <cell r="V48">
            <v>0</v>
          </cell>
          <cell r="W48">
            <v>0</v>
          </cell>
          <cell r="X48">
            <v>0</v>
          </cell>
          <cell r="Y48">
            <v>0</v>
          </cell>
          <cell r="Z48">
            <v>0</v>
          </cell>
          <cell r="AA48">
            <v>0</v>
          </cell>
          <cell r="AB48">
            <v>0</v>
          </cell>
          <cell r="AC48">
            <v>0</v>
          </cell>
          <cell r="AD48">
            <v>0</v>
          </cell>
          <cell r="AE48">
            <v>0</v>
          </cell>
          <cell r="AF48">
            <v>2180</v>
          </cell>
          <cell r="AG48">
            <v>2594.1999999999998</v>
          </cell>
          <cell r="AH48">
            <v>0</v>
          </cell>
          <cell r="AI48">
            <v>0</v>
          </cell>
          <cell r="AJ48">
            <v>1635</v>
          </cell>
          <cell r="AK48">
            <v>1945.65</v>
          </cell>
          <cell r="AL48">
            <v>1500</v>
          </cell>
          <cell r="AM48">
            <v>1785</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row>
        <row r="49">
          <cell r="N49">
            <v>317953</v>
          </cell>
          <cell r="P49">
            <v>9810</v>
          </cell>
          <cell r="R49">
            <v>286157.7</v>
          </cell>
          <cell r="V49">
            <v>0</v>
          </cell>
          <cell r="W49">
            <v>0</v>
          </cell>
          <cell r="X49">
            <v>0</v>
          </cell>
          <cell r="Y49">
            <v>0</v>
          </cell>
          <cell r="Z49">
            <v>0</v>
          </cell>
          <cell r="AA49">
            <v>0</v>
          </cell>
          <cell r="AC49">
            <v>0</v>
          </cell>
          <cell r="AE49">
            <v>0</v>
          </cell>
          <cell r="AF49">
            <v>2180</v>
          </cell>
          <cell r="AG49">
            <v>63590.6</v>
          </cell>
          <cell r="AH49">
            <v>1090</v>
          </cell>
          <cell r="AI49">
            <v>31795.3</v>
          </cell>
          <cell r="AJ49">
            <v>6540</v>
          </cell>
          <cell r="AK49">
            <v>190771.8</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row>
        <row r="50">
          <cell r="N50">
            <v>42837</v>
          </cell>
          <cell r="P50">
            <v>5315</v>
          </cell>
          <cell r="R50">
            <v>20887.95</v>
          </cell>
          <cell r="V50">
            <v>0</v>
          </cell>
          <cell r="W50">
            <v>0</v>
          </cell>
          <cell r="X50">
            <v>0</v>
          </cell>
          <cell r="Y50">
            <v>0</v>
          </cell>
          <cell r="Z50">
            <v>0</v>
          </cell>
          <cell r="AA50">
            <v>0</v>
          </cell>
          <cell r="AB50">
            <v>0</v>
          </cell>
          <cell r="AC50">
            <v>0</v>
          </cell>
          <cell r="AD50">
            <v>0</v>
          </cell>
          <cell r="AE50">
            <v>0</v>
          </cell>
          <cell r="AF50">
            <v>2180</v>
          </cell>
          <cell r="AG50">
            <v>8567.4</v>
          </cell>
          <cell r="AH50">
            <v>0</v>
          </cell>
          <cell r="AI50">
            <v>0</v>
          </cell>
          <cell r="AJ50">
            <v>1635</v>
          </cell>
          <cell r="AK50">
            <v>6425.55</v>
          </cell>
          <cell r="AL50">
            <v>1500</v>
          </cell>
          <cell r="AM50">
            <v>5895</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row>
        <row r="51">
          <cell r="N51">
            <v>25506</v>
          </cell>
          <cell r="P51">
            <v>4770</v>
          </cell>
          <cell r="R51">
            <v>11161.8</v>
          </cell>
          <cell r="V51">
            <v>0</v>
          </cell>
          <cell r="W51">
            <v>0</v>
          </cell>
          <cell r="X51">
            <v>0</v>
          </cell>
          <cell r="Y51">
            <v>0</v>
          </cell>
          <cell r="Z51">
            <v>0</v>
          </cell>
          <cell r="AA51">
            <v>0</v>
          </cell>
          <cell r="AB51">
            <v>0</v>
          </cell>
          <cell r="AC51">
            <v>0</v>
          </cell>
          <cell r="AD51">
            <v>0</v>
          </cell>
          <cell r="AE51">
            <v>0</v>
          </cell>
          <cell r="AF51">
            <v>2180</v>
          </cell>
          <cell r="AG51">
            <v>5101.2</v>
          </cell>
          <cell r="AH51">
            <v>0</v>
          </cell>
          <cell r="AI51">
            <v>0</v>
          </cell>
          <cell r="AJ51">
            <v>1090</v>
          </cell>
          <cell r="AK51">
            <v>2550.6</v>
          </cell>
          <cell r="AL51">
            <v>1500</v>
          </cell>
          <cell r="AM51">
            <v>3510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row>
        <row r="52">
          <cell r="N52">
            <v>35207</v>
          </cell>
          <cell r="P52">
            <v>0</v>
          </cell>
          <cell r="R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row>
        <row r="53">
          <cell r="N53">
            <v>12971</v>
          </cell>
          <cell r="P53">
            <v>4770</v>
          </cell>
          <cell r="R53">
            <v>5676.3</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3270</v>
          </cell>
          <cell r="AK53">
            <v>3891.3</v>
          </cell>
          <cell r="AL53">
            <v>1500</v>
          </cell>
          <cell r="AM53">
            <v>1785</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row>
        <row r="54">
          <cell r="N54">
            <v>35207</v>
          </cell>
          <cell r="P54">
            <v>4770</v>
          </cell>
          <cell r="R54">
            <v>15407.1</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3270</v>
          </cell>
          <cell r="AK54">
            <v>10562.1</v>
          </cell>
          <cell r="AL54">
            <v>1500</v>
          </cell>
          <cell r="AM54">
            <v>4845</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row>
        <row r="55">
          <cell r="N55">
            <v>0</v>
          </cell>
          <cell r="P55">
            <v>0</v>
          </cell>
          <cell r="R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row>
        <row r="56">
          <cell r="N56">
            <v>0</v>
          </cell>
          <cell r="P56">
            <v>0</v>
          </cell>
          <cell r="R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row>
        <row r="57">
          <cell r="N57">
            <v>0</v>
          </cell>
          <cell r="P57">
            <v>0</v>
          </cell>
          <cell r="R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row>
        <row r="58">
          <cell r="N58">
            <v>0</v>
          </cell>
          <cell r="P58">
            <v>0</v>
          </cell>
          <cell r="R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row>
        <row r="59">
          <cell r="N59">
            <v>0</v>
          </cell>
          <cell r="P59">
            <v>0</v>
          </cell>
          <cell r="R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row>
        <row r="60">
          <cell r="N60">
            <v>0</v>
          </cell>
          <cell r="P60">
            <v>0</v>
          </cell>
          <cell r="R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row>
        <row r="61">
          <cell r="N61">
            <v>0</v>
          </cell>
          <cell r="P61">
            <v>0</v>
          </cell>
          <cell r="R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row>
        <row r="62">
          <cell r="N62">
            <v>0</v>
          </cell>
          <cell r="P62">
            <v>0</v>
          </cell>
          <cell r="R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row>
        <row r="63">
          <cell r="N63">
            <v>0</v>
          </cell>
          <cell r="P63">
            <v>0</v>
          </cell>
          <cell r="R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row>
        <row r="64">
          <cell r="N64">
            <v>0</v>
          </cell>
          <cell r="P64">
            <v>0</v>
          </cell>
          <cell r="R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row>
        <row r="65">
          <cell r="N65">
            <v>0</v>
          </cell>
          <cell r="P65">
            <v>0</v>
          </cell>
          <cell r="R65">
            <v>0</v>
          </cell>
          <cell r="V65">
            <v>0</v>
          </cell>
          <cell r="W65">
            <v>0</v>
          </cell>
          <cell r="Y65">
            <v>0</v>
          </cell>
          <cell r="AA65">
            <v>0</v>
          </cell>
          <cell r="AC65">
            <v>0</v>
          </cell>
          <cell r="AE65">
            <v>0</v>
          </cell>
          <cell r="AG65">
            <v>0</v>
          </cell>
          <cell r="AI65">
            <v>0</v>
          </cell>
          <cell r="AK65">
            <v>0</v>
          </cell>
          <cell r="AM65">
            <v>0</v>
          </cell>
          <cell r="AO65">
            <v>0</v>
          </cell>
          <cell r="AQ65">
            <v>0</v>
          </cell>
          <cell r="AS65">
            <v>0</v>
          </cell>
          <cell r="AT65">
            <v>0</v>
          </cell>
          <cell r="AU65">
            <v>0</v>
          </cell>
          <cell r="AW65">
            <v>0</v>
          </cell>
          <cell r="AY65">
            <v>0</v>
          </cell>
          <cell r="BA65">
            <v>0</v>
          </cell>
          <cell r="BC65">
            <v>0</v>
          </cell>
          <cell r="BE65">
            <v>0</v>
          </cell>
          <cell r="BG65">
            <v>0</v>
          </cell>
          <cell r="BI65">
            <v>0</v>
          </cell>
          <cell r="BK65">
            <v>0</v>
          </cell>
          <cell r="BM65">
            <v>0</v>
          </cell>
          <cell r="BO65">
            <v>0</v>
          </cell>
          <cell r="BQ65">
            <v>0</v>
          </cell>
        </row>
        <row r="66">
          <cell r="N66">
            <v>0</v>
          </cell>
          <cell r="P66">
            <v>0</v>
          </cell>
          <cell r="R66">
            <v>0</v>
          </cell>
          <cell r="W66">
            <v>0</v>
          </cell>
          <cell r="Y66">
            <v>0</v>
          </cell>
          <cell r="AA66">
            <v>0</v>
          </cell>
          <cell r="AC66">
            <v>0</v>
          </cell>
          <cell r="AE66">
            <v>0</v>
          </cell>
          <cell r="AG66">
            <v>0</v>
          </cell>
          <cell r="AI66">
            <v>0</v>
          </cell>
          <cell r="AK66">
            <v>0</v>
          </cell>
          <cell r="AM66">
            <v>0</v>
          </cell>
          <cell r="AO66">
            <v>0</v>
          </cell>
          <cell r="AQ66">
            <v>0</v>
          </cell>
          <cell r="AS66">
            <v>0</v>
          </cell>
          <cell r="AT66">
            <v>0</v>
          </cell>
          <cell r="AU66">
            <v>0</v>
          </cell>
          <cell r="AV66">
            <v>0</v>
          </cell>
          <cell r="AW66">
            <v>0</v>
          </cell>
          <cell r="AY66">
            <v>0</v>
          </cell>
          <cell r="BA66">
            <v>0</v>
          </cell>
          <cell r="BC66">
            <v>0</v>
          </cell>
          <cell r="BE66">
            <v>0</v>
          </cell>
          <cell r="BG66">
            <v>0</v>
          </cell>
          <cell r="BI66">
            <v>0</v>
          </cell>
          <cell r="BK66">
            <v>0</v>
          </cell>
          <cell r="BM66">
            <v>0</v>
          </cell>
          <cell r="BO66">
            <v>0</v>
          </cell>
          <cell r="BQ66">
            <v>0</v>
          </cell>
        </row>
        <row r="67">
          <cell r="N67">
            <v>0</v>
          </cell>
          <cell r="P67">
            <v>0</v>
          </cell>
          <cell r="W67">
            <v>0</v>
          </cell>
          <cell r="Y67">
            <v>0</v>
          </cell>
          <cell r="AA67">
            <v>0</v>
          </cell>
          <cell r="AC67">
            <v>0</v>
          </cell>
          <cell r="AE67">
            <v>0</v>
          </cell>
          <cell r="AG67">
            <v>0</v>
          </cell>
          <cell r="AI67">
            <v>0</v>
          </cell>
          <cell r="AK67">
            <v>0</v>
          </cell>
          <cell r="AM67">
            <v>0</v>
          </cell>
          <cell r="AO67">
            <v>0</v>
          </cell>
          <cell r="AQ67">
            <v>0</v>
          </cell>
          <cell r="AS67">
            <v>0</v>
          </cell>
          <cell r="AT67">
            <v>0</v>
          </cell>
          <cell r="AU67">
            <v>0</v>
          </cell>
          <cell r="AW67">
            <v>0</v>
          </cell>
          <cell r="AY67">
            <v>0</v>
          </cell>
          <cell r="BA67">
            <v>0</v>
          </cell>
          <cell r="BC67">
            <v>0</v>
          </cell>
          <cell r="BE67">
            <v>0</v>
          </cell>
          <cell r="BG67">
            <v>0</v>
          </cell>
          <cell r="BI67">
            <v>0</v>
          </cell>
          <cell r="BK67">
            <v>0</v>
          </cell>
          <cell r="BM67">
            <v>0</v>
          </cell>
          <cell r="BO67">
            <v>0</v>
          </cell>
          <cell r="BQ67">
            <v>0</v>
          </cell>
        </row>
        <row r="68">
          <cell r="N68">
            <v>0</v>
          </cell>
          <cell r="P68">
            <v>0</v>
          </cell>
          <cell r="R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row>
        <row r="69">
          <cell r="N69">
            <v>0</v>
          </cell>
          <cell r="P69">
            <v>0</v>
          </cell>
          <cell r="R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row>
        <row r="70">
          <cell r="N70">
            <v>0</v>
          </cell>
          <cell r="P70">
            <v>0</v>
          </cell>
          <cell r="R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row>
        <row r="71">
          <cell r="N71">
            <v>0</v>
          </cell>
          <cell r="P71">
            <v>0</v>
          </cell>
          <cell r="R71">
            <v>0</v>
          </cell>
          <cell r="V71">
            <v>0</v>
          </cell>
          <cell r="W71">
            <v>0</v>
          </cell>
          <cell r="Y71">
            <v>0</v>
          </cell>
          <cell r="AA71">
            <v>0</v>
          </cell>
          <cell r="AC71">
            <v>0</v>
          </cell>
          <cell r="AE71">
            <v>0</v>
          </cell>
          <cell r="AF71">
            <v>0</v>
          </cell>
          <cell r="AG71">
            <v>0</v>
          </cell>
          <cell r="AH71">
            <v>0</v>
          </cell>
          <cell r="AI71">
            <v>0</v>
          </cell>
          <cell r="AK71">
            <v>0</v>
          </cell>
          <cell r="AM71">
            <v>0</v>
          </cell>
          <cell r="AO71">
            <v>0</v>
          </cell>
          <cell r="AP71">
            <v>0</v>
          </cell>
          <cell r="AQ71">
            <v>0</v>
          </cell>
          <cell r="AS71">
            <v>0</v>
          </cell>
          <cell r="AT71">
            <v>0</v>
          </cell>
          <cell r="AU71">
            <v>0</v>
          </cell>
          <cell r="AV71">
            <v>0</v>
          </cell>
          <cell r="AW71">
            <v>0</v>
          </cell>
          <cell r="AX71">
            <v>0</v>
          </cell>
          <cell r="AY71">
            <v>0</v>
          </cell>
          <cell r="AZ71">
            <v>0</v>
          </cell>
          <cell r="BA71">
            <v>0</v>
          </cell>
          <cell r="BB71">
            <v>0</v>
          </cell>
          <cell r="BC71">
            <v>0</v>
          </cell>
          <cell r="BD71">
            <v>0</v>
          </cell>
          <cell r="BE71">
            <v>0</v>
          </cell>
          <cell r="BG71">
            <v>0</v>
          </cell>
          <cell r="BI71">
            <v>0</v>
          </cell>
          <cell r="BK71">
            <v>0</v>
          </cell>
          <cell r="BM71">
            <v>0</v>
          </cell>
          <cell r="BO71">
            <v>0</v>
          </cell>
          <cell r="BQ71">
            <v>0</v>
          </cell>
        </row>
        <row r="72">
          <cell r="N72">
            <v>0</v>
          </cell>
          <cell r="P72">
            <v>0</v>
          </cell>
          <cell r="R72">
            <v>0</v>
          </cell>
          <cell r="V72">
            <v>0</v>
          </cell>
          <cell r="W72">
            <v>0</v>
          </cell>
          <cell r="Y72">
            <v>0</v>
          </cell>
          <cell r="AA72">
            <v>0</v>
          </cell>
          <cell r="AC72">
            <v>0</v>
          </cell>
          <cell r="AE72">
            <v>0</v>
          </cell>
          <cell r="AF72">
            <v>0</v>
          </cell>
          <cell r="AG72">
            <v>0</v>
          </cell>
          <cell r="AH72">
            <v>0</v>
          </cell>
          <cell r="AI72">
            <v>0</v>
          </cell>
          <cell r="AK72">
            <v>0</v>
          </cell>
          <cell r="AM72">
            <v>0</v>
          </cell>
          <cell r="AO72">
            <v>0</v>
          </cell>
          <cell r="AP72">
            <v>0</v>
          </cell>
          <cell r="AQ72">
            <v>0</v>
          </cell>
          <cell r="AS72">
            <v>0</v>
          </cell>
          <cell r="AT72">
            <v>0</v>
          </cell>
          <cell r="AU72">
            <v>0</v>
          </cell>
          <cell r="AV72">
            <v>0</v>
          </cell>
          <cell r="AW72">
            <v>0</v>
          </cell>
          <cell r="AX72">
            <v>0</v>
          </cell>
          <cell r="AY72">
            <v>0</v>
          </cell>
          <cell r="AZ72">
            <v>0</v>
          </cell>
          <cell r="BA72">
            <v>0</v>
          </cell>
          <cell r="BB72">
            <v>0</v>
          </cell>
          <cell r="BC72">
            <v>0</v>
          </cell>
          <cell r="BD72">
            <v>0</v>
          </cell>
          <cell r="BE72">
            <v>0</v>
          </cell>
          <cell r="BG72">
            <v>0</v>
          </cell>
          <cell r="BI72">
            <v>0</v>
          </cell>
          <cell r="BK72">
            <v>0</v>
          </cell>
          <cell r="BM72">
            <v>0</v>
          </cell>
          <cell r="BO72">
            <v>0</v>
          </cell>
          <cell r="BQ72">
            <v>0</v>
          </cell>
        </row>
        <row r="73">
          <cell r="N73">
            <v>0</v>
          </cell>
          <cell r="P73">
            <v>0</v>
          </cell>
          <cell r="R73">
            <v>0</v>
          </cell>
          <cell r="V73">
            <v>0</v>
          </cell>
          <cell r="W73">
            <v>0</v>
          </cell>
          <cell r="Y73">
            <v>0</v>
          </cell>
          <cell r="AA73">
            <v>0</v>
          </cell>
          <cell r="AC73">
            <v>0</v>
          </cell>
          <cell r="AE73">
            <v>0</v>
          </cell>
          <cell r="AF73">
            <v>0</v>
          </cell>
          <cell r="AG73">
            <v>0</v>
          </cell>
          <cell r="AH73">
            <v>0</v>
          </cell>
          <cell r="AI73">
            <v>0</v>
          </cell>
          <cell r="AK73">
            <v>0</v>
          </cell>
          <cell r="AM73">
            <v>0</v>
          </cell>
          <cell r="AO73">
            <v>0</v>
          </cell>
          <cell r="AP73">
            <v>0</v>
          </cell>
          <cell r="AQ73">
            <v>0</v>
          </cell>
          <cell r="AS73">
            <v>0</v>
          </cell>
          <cell r="AT73">
            <v>0</v>
          </cell>
          <cell r="AU73">
            <v>0</v>
          </cell>
          <cell r="AV73">
            <v>0</v>
          </cell>
          <cell r="AW73">
            <v>0</v>
          </cell>
          <cell r="AX73">
            <v>0</v>
          </cell>
          <cell r="AY73">
            <v>0</v>
          </cell>
          <cell r="AZ73">
            <v>0</v>
          </cell>
          <cell r="BA73">
            <v>0</v>
          </cell>
          <cell r="BB73">
            <v>0</v>
          </cell>
          <cell r="BC73">
            <v>0</v>
          </cell>
          <cell r="BD73">
            <v>0</v>
          </cell>
          <cell r="BE73">
            <v>0</v>
          </cell>
          <cell r="BG73">
            <v>0</v>
          </cell>
          <cell r="BI73">
            <v>0</v>
          </cell>
          <cell r="BK73">
            <v>0</v>
          </cell>
          <cell r="BM73">
            <v>0</v>
          </cell>
          <cell r="BO73">
            <v>0</v>
          </cell>
          <cell r="BQ73">
            <v>0</v>
          </cell>
        </row>
        <row r="74">
          <cell r="N74">
            <v>0</v>
          </cell>
          <cell r="P74">
            <v>0</v>
          </cell>
          <cell r="R74">
            <v>0</v>
          </cell>
          <cell r="V74">
            <v>0</v>
          </cell>
          <cell r="W74">
            <v>0</v>
          </cell>
          <cell r="Y74">
            <v>0</v>
          </cell>
          <cell r="AA74">
            <v>0</v>
          </cell>
          <cell r="AC74">
            <v>0</v>
          </cell>
          <cell r="AE74">
            <v>0</v>
          </cell>
          <cell r="AF74">
            <v>0</v>
          </cell>
          <cell r="AG74">
            <v>0</v>
          </cell>
          <cell r="AH74">
            <v>0</v>
          </cell>
          <cell r="AI74">
            <v>0</v>
          </cell>
          <cell r="AK74">
            <v>0</v>
          </cell>
          <cell r="AM74">
            <v>0</v>
          </cell>
          <cell r="AO74">
            <v>0</v>
          </cell>
          <cell r="AP74">
            <v>0</v>
          </cell>
          <cell r="AQ74">
            <v>0</v>
          </cell>
          <cell r="AS74">
            <v>0</v>
          </cell>
          <cell r="AT74">
            <v>0</v>
          </cell>
          <cell r="AU74">
            <v>0</v>
          </cell>
          <cell r="AV74">
            <v>0</v>
          </cell>
          <cell r="AW74">
            <v>0</v>
          </cell>
          <cell r="AX74">
            <v>0</v>
          </cell>
          <cell r="AY74">
            <v>0</v>
          </cell>
          <cell r="AZ74">
            <v>0</v>
          </cell>
          <cell r="BA74">
            <v>0</v>
          </cell>
          <cell r="BB74">
            <v>0</v>
          </cell>
          <cell r="BC74">
            <v>0</v>
          </cell>
          <cell r="BD74">
            <v>0</v>
          </cell>
          <cell r="BE74">
            <v>0</v>
          </cell>
          <cell r="BG74">
            <v>0</v>
          </cell>
          <cell r="BI74">
            <v>0</v>
          </cell>
          <cell r="BK74">
            <v>0</v>
          </cell>
          <cell r="BM74">
            <v>0</v>
          </cell>
          <cell r="BO74">
            <v>0</v>
          </cell>
          <cell r="BQ74">
            <v>0</v>
          </cell>
        </row>
        <row r="75">
          <cell r="N75">
            <v>0</v>
          </cell>
          <cell r="P75">
            <v>0</v>
          </cell>
          <cell r="R75">
            <v>0</v>
          </cell>
          <cell r="V75">
            <v>0</v>
          </cell>
          <cell r="W75">
            <v>0</v>
          </cell>
          <cell r="Y75">
            <v>0</v>
          </cell>
          <cell r="AA75">
            <v>0</v>
          </cell>
          <cell r="AC75">
            <v>0</v>
          </cell>
          <cell r="AE75">
            <v>0</v>
          </cell>
          <cell r="AF75">
            <v>0</v>
          </cell>
          <cell r="AG75">
            <v>0</v>
          </cell>
          <cell r="AH75">
            <v>0</v>
          </cell>
          <cell r="AI75">
            <v>0</v>
          </cell>
          <cell r="AK75">
            <v>0</v>
          </cell>
          <cell r="AM75">
            <v>0</v>
          </cell>
          <cell r="AO75">
            <v>0</v>
          </cell>
          <cell r="AP75">
            <v>0</v>
          </cell>
          <cell r="AQ75">
            <v>0</v>
          </cell>
          <cell r="AS75">
            <v>0</v>
          </cell>
          <cell r="AT75">
            <v>0</v>
          </cell>
          <cell r="AU75">
            <v>0</v>
          </cell>
          <cell r="AV75">
            <v>0</v>
          </cell>
          <cell r="AW75">
            <v>0</v>
          </cell>
          <cell r="AX75">
            <v>0</v>
          </cell>
          <cell r="AY75">
            <v>0</v>
          </cell>
          <cell r="AZ75">
            <v>0</v>
          </cell>
          <cell r="BA75">
            <v>0</v>
          </cell>
          <cell r="BB75">
            <v>0</v>
          </cell>
          <cell r="BC75">
            <v>0</v>
          </cell>
          <cell r="BD75">
            <v>0</v>
          </cell>
          <cell r="BE75">
            <v>0</v>
          </cell>
          <cell r="BG75">
            <v>0</v>
          </cell>
          <cell r="BI75">
            <v>0</v>
          </cell>
          <cell r="BK75">
            <v>0</v>
          </cell>
          <cell r="BM75">
            <v>0</v>
          </cell>
          <cell r="BO75">
            <v>0</v>
          </cell>
          <cell r="BQ75">
            <v>0</v>
          </cell>
        </row>
        <row r="76">
          <cell r="N76">
            <v>0</v>
          </cell>
          <cell r="P76">
            <v>0</v>
          </cell>
          <cell r="R76">
            <v>0</v>
          </cell>
          <cell r="V76">
            <v>0</v>
          </cell>
          <cell r="W76">
            <v>0</v>
          </cell>
          <cell r="Y76">
            <v>0</v>
          </cell>
          <cell r="AA76">
            <v>0</v>
          </cell>
          <cell r="AC76">
            <v>0</v>
          </cell>
          <cell r="AE76">
            <v>0</v>
          </cell>
          <cell r="AF76">
            <v>0</v>
          </cell>
          <cell r="AG76">
            <v>0</v>
          </cell>
          <cell r="AH76">
            <v>0</v>
          </cell>
          <cell r="AI76">
            <v>0</v>
          </cell>
          <cell r="AK76">
            <v>0</v>
          </cell>
          <cell r="AM76">
            <v>0</v>
          </cell>
          <cell r="AO76">
            <v>0</v>
          </cell>
          <cell r="AP76">
            <v>0</v>
          </cell>
          <cell r="AQ76">
            <v>0</v>
          </cell>
          <cell r="AS76">
            <v>0</v>
          </cell>
          <cell r="AT76">
            <v>0</v>
          </cell>
          <cell r="AU76">
            <v>0</v>
          </cell>
          <cell r="AV76">
            <v>0</v>
          </cell>
          <cell r="AW76">
            <v>0</v>
          </cell>
          <cell r="AX76">
            <v>0</v>
          </cell>
          <cell r="AY76">
            <v>0</v>
          </cell>
          <cell r="AZ76">
            <v>0</v>
          </cell>
          <cell r="BA76">
            <v>0</v>
          </cell>
          <cell r="BB76">
            <v>0</v>
          </cell>
          <cell r="BC76">
            <v>0</v>
          </cell>
          <cell r="BD76">
            <v>0</v>
          </cell>
          <cell r="BE76">
            <v>0</v>
          </cell>
          <cell r="BG76">
            <v>0</v>
          </cell>
          <cell r="BI76">
            <v>0</v>
          </cell>
          <cell r="BK76">
            <v>0</v>
          </cell>
          <cell r="BM76">
            <v>0</v>
          </cell>
          <cell r="BO76">
            <v>0</v>
          </cell>
          <cell r="BQ76">
            <v>0</v>
          </cell>
        </row>
        <row r="77">
          <cell r="N77">
            <v>0</v>
          </cell>
          <cell r="P77">
            <v>0</v>
          </cell>
          <cell r="R77">
            <v>0</v>
          </cell>
          <cell r="V77">
            <v>0</v>
          </cell>
          <cell r="W77">
            <v>0</v>
          </cell>
          <cell r="Y77">
            <v>0</v>
          </cell>
          <cell r="AA77">
            <v>0</v>
          </cell>
          <cell r="AC77">
            <v>0</v>
          </cell>
          <cell r="AE77">
            <v>0</v>
          </cell>
          <cell r="AF77">
            <v>0</v>
          </cell>
          <cell r="AG77">
            <v>0</v>
          </cell>
          <cell r="AH77">
            <v>0</v>
          </cell>
          <cell r="AI77">
            <v>0</v>
          </cell>
          <cell r="AK77">
            <v>0</v>
          </cell>
          <cell r="AM77">
            <v>0</v>
          </cell>
          <cell r="AO77">
            <v>0</v>
          </cell>
          <cell r="AP77">
            <v>0</v>
          </cell>
          <cell r="AQ77">
            <v>0</v>
          </cell>
          <cell r="AS77">
            <v>0</v>
          </cell>
          <cell r="AT77">
            <v>0</v>
          </cell>
          <cell r="AU77">
            <v>0</v>
          </cell>
          <cell r="AV77">
            <v>0</v>
          </cell>
          <cell r="AW77">
            <v>0</v>
          </cell>
          <cell r="AX77">
            <v>0</v>
          </cell>
          <cell r="AY77">
            <v>0</v>
          </cell>
          <cell r="AZ77">
            <v>0</v>
          </cell>
          <cell r="BA77">
            <v>0</v>
          </cell>
          <cell r="BB77">
            <v>0</v>
          </cell>
          <cell r="BC77">
            <v>0</v>
          </cell>
          <cell r="BD77">
            <v>0</v>
          </cell>
          <cell r="BE77">
            <v>0</v>
          </cell>
          <cell r="BG77">
            <v>0</v>
          </cell>
          <cell r="BI77">
            <v>0</v>
          </cell>
          <cell r="BK77">
            <v>0</v>
          </cell>
          <cell r="BM77">
            <v>0</v>
          </cell>
          <cell r="BO77">
            <v>0</v>
          </cell>
          <cell r="BQ77">
            <v>0</v>
          </cell>
        </row>
        <row r="78">
          <cell r="N78">
            <v>0</v>
          </cell>
          <cell r="P78">
            <v>0</v>
          </cell>
          <cell r="R78">
            <v>0</v>
          </cell>
          <cell r="V78">
            <v>0</v>
          </cell>
          <cell r="W78">
            <v>0</v>
          </cell>
          <cell r="Y78">
            <v>0</v>
          </cell>
          <cell r="AA78">
            <v>0</v>
          </cell>
          <cell r="AC78">
            <v>0</v>
          </cell>
          <cell r="AE78">
            <v>0</v>
          </cell>
          <cell r="AF78">
            <v>0</v>
          </cell>
          <cell r="AG78">
            <v>0</v>
          </cell>
          <cell r="AH78">
            <v>0</v>
          </cell>
          <cell r="AI78">
            <v>0</v>
          </cell>
          <cell r="AK78">
            <v>0</v>
          </cell>
          <cell r="AM78">
            <v>0</v>
          </cell>
          <cell r="AO78">
            <v>0</v>
          </cell>
          <cell r="AP78">
            <v>0</v>
          </cell>
          <cell r="AQ78">
            <v>0</v>
          </cell>
          <cell r="AS78">
            <v>0</v>
          </cell>
          <cell r="AT78">
            <v>0</v>
          </cell>
          <cell r="AU78">
            <v>0</v>
          </cell>
          <cell r="AV78">
            <v>0</v>
          </cell>
          <cell r="AW78">
            <v>0</v>
          </cell>
          <cell r="AX78">
            <v>0</v>
          </cell>
          <cell r="AY78">
            <v>0</v>
          </cell>
          <cell r="AZ78">
            <v>0</v>
          </cell>
          <cell r="BA78">
            <v>0</v>
          </cell>
          <cell r="BB78">
            <v>0</v>
          </cell>
          <cell r="BC78">
            <v>0</v>
          </cell>
          <cell r="BD78">
            <v>0</v>
          </cell>
          <cell r="BE78">
            <v>0</v>
          </cell>
          <cell r="BG78">
            <v>0</v>
          </cell>
          <cell r="BI78">
            <v>0</v>
          </cell>
          <cell r="BK78">
            <v>0</v>
          </cell>
          <cell r="BM78">
            <v>0</v>
          </cell>
          <cell r="BO78">
            <v>0</v>
          </cell>
          <cell r="BQ78">
            <v>0</v>
          </cell>
        </row>
        <row r="79">
          <cell r="N79">
            <v>0</v>
          </cell>
          <cell r="P79">
            <v>0</v>
          </cell>
          <cell r="R79">
            <v>0</v>
          </cell>
          <cell r="V79">
            <v>0</v>
          </cell>
          <cell r="W79">
            <v>0</v>
          </cell>
          <cell r="Y79">
            <v>0</v>
          </cell>
          <cell r="AA79">
            <v>0</v>
          </cell>
          <cell r="AC79">
            <v>0</v>
          </cell>
          <cell r="AE79">
            <v>0</v>
          </cell>
          <cell r="AF79">
            <v>0</v>
          </cell>
          <cell r="AG79">
            <v>0</v>
          </cell>
          <cell r="AH79">
            <v>0</v>
          </cell>
          <cell r="AI79">
            <v>0</v>
          </cell>
          <cell r="AK79">
            <v>0</v>
          </cell>
          <cell r="AM79">
            <v>0</v>
          </cell>
          <cell r="AO79">
            <v>0</v>
          </cell>
          <cell r="AP79">
            <v>0</v>
          </cell>
          <cell r="AQ79">
            <v>0</v>
          </cell>
          <cell r="AS79">
            <v>0</v>
          </cell>
          <cell r="AT79">
            <v>0</v>
          </cell>
          <cell r="AU79">
            <v>0</v>
          </cell>
          <cell r="AV79">
            <v>0</v>
          </cell>
          <cell r="AW79">
            <v>0</v>
          </cell>
          <cell r="AX79">
            <v>0</v>
          </cell>
          <cell r="AY79">
            <v>0</v>
          </cell>
          <cell r="AZ79">
            <v>0</v>
          </cell>
          <cell r="BA79">
            <v>0</v>
          </cell>
          <cell r="BB79">
            <v>0</v>
          </cell>
          <cell r="BC79">
            <v>0</v>
          </cell>
          <cell r="BD79">
            <v>0</v>
          </cell>
          <cell r="BE79">
            <v>0</v>
          </cell>
          <cell r="BG79">
            <v>0</v>
          </cell>
          <cell r="BI79">
            <v>0</v>
          </cell>
          <cell r="BK79">
            <v>0</v>
          </cell>
          <cell r="BM79">
            <v>0</v>
          </cell>
          <cell r="BO79">
            <v>0</v>
          </cell>
          <cell r="BQ79">
            <v>0</v>
          </cell>
        </row>
        <row r="80">
          <cell r="N80">
            <v>0</v>
          </cell>
          <cell r="P80">
            <v>0</v>
          </cell>
          <cell r="R80">
            <v>0</v>
          </cell>
          <cell r="V80">
            <v>0</v>
          </cell>
          <cell r="W80">
            <v>0</v>
          </cell>
          <cell r="Y80">
            <v>0</v>
          </cell>
          <cell r="AA80">
            <v>0</v>
          </cell>
          <cell r="AC80">
            <v>0</v>
          </cell>
          <cell r="AE80">
            <v>0</v>
          </cell>
          <cell r="AF80">
            <v>0</v>
          </cell>
          <cell r="AG80">
            <v>0</v>
          </cell>
          <cell r="AH80">
            <v>0</v>
          </cell>
          <cell r="AI80">
            <v>0</v>
          </cell>
          <cell r="AK80">
            <v>0</v>
          </cell>
          <cell r="AM80">
            <v>0</v>
          </cell>
          <cell r="AO80">
            <v>0</v>
          </cell>
          <cell r="AP80">
            <v>0</v>
          </cell>
          <cell r="AQ80">
            <v>0</v>
          </cell>
          <cell r="AS80">
            <v>0</v>
          </cell>
          <cell r="AT80">
            <v>0</v>
          </cell>
          <cell r="AU80">
            <v>0</v>
          </cell>
          <cell r="AV80">
            <v>0</v>
          </cell>
          <cell r="AW80">
            <v>0</v>
          </cell>
          <cell r="AX80">
            <v>0</v>
          </cell>
          <cell r="AY80">
            <v>0</v>
          </cell>
          <cell r="AZ80">
            <v>0</v>
          </cell>
          <cell r="BA80">
            <v>0</v>
          </cell>
          <cell r="BB80">
            <v>0</v>
          </cell>
          <cell r="BC80">
            <v>0</v>
          </cell>
          <cell r="BD80">
            <v>0</v>
          </cell>
          <cell r="BE80">
            <v>0</v>
          </cell>
          <cell r="BG80">
            <v>0</v>
          </cell>
          <cell r="BI80">
            <v>0</v>
          </cell>
          <cell r="BK80">
            <v>0</v>
          </cell>
          <cell r="BM80">
            <v>0</v>
          </cell>
          <cell r="BO80">
            <v>0</v>
          </cell>
          <cell r="BQ80">
            <v>0</v>
          </cell>
        </row>
        <row r="81">
          <cell r="N81">
            <v>0</v>
          </cell>
          <cell r="P81">
            <v>0</v>
          </cell>
          <cell r="R81">
            <v>0</v>
          </cell>
          <cell r="V81">
            <v>0</v>
          </cell>
          <cell r="W81">
            <v>0</v>
          </cell>
          <cell r="Y81">
            <v>0</v>
          </cell>
          <cell r="AA81">
            <v>0</v>
          </cell>
          <cell r="AC81">
            <v>0</v>
          </cell>
          <cell r="AE81">
            <v>0</v>
          </cell>
          <cell r="AF81">
            <v>0</v>
          </cell>
          <cell r="AG81">
            <v>0</v>
          </cell>
          <cell r="AH81">
            <v>0</v>
          </cell>
          <cell r="AI81">
            <v>0</v>
          </cell>
          <cell r="AK81">
            <v>0</v>
          </cell>
          <cell r="AM81">
            <v>0</v>
          </cell>
          <cell r="AO81">
            <v>0</v>
          </cell>
          <cell r="AP81">
            <v>0</v>
          </cell>
          <cell r="AQ81">
            <v>0</v>
          </cell>
          <cell r="AS81">
            <v>0</v>
          </cell>
          <cell r="AT81">
            <v>0</v>
          </cell>
          <cell r="AU81">
            <v>0</v>
          </cell>
          <cell r="AV81">
            <v>0</v>
          </cell>
          <cell r="AW81">
            <v>0</v>
          </cell>
          <cell r="AX81">
            <v>0</v>
          </cell>
          <cell r="AY81">
            <v>0</v>
          </cell>
          <cell r="AZ81">
            <v>0</v>
          </cell>
          <cell r="BA81">
            <v>0</v>
          </cell>
          <cell r="BB81">
            <v>0</v>
          </cell>
          <cell r="BC81">
            <v>0</v>
          </cell>
          <cell r="BD81">
            <v>0</v>
          </cell>
          <cell r="BE81">
            <v>0</v>
          </cell>
          <cell r="BG81">
            <v>0</v>
          </cell>
          <cell r="BI81">
            <v>0</v>
          </cell>
          <cell r="BK81">
            <v>0</v>
          </cell>
          <cell r="BM81">
            <v>0</v>
          </cell>
          <cell r="BO81">
            <v>0</v>
          </cell>
          <cell r="BQ81">
            <v>0</v>
          </cell>
        </row>
        <row r="82">
          <cell r="N82">
            <v>0</v>
          </cell>
          <cell r="P82">
            <v>0</v>
          </cell>
          <cell r="R82">
            <v>0</v>
          </cell>
          <cell r="V82">
            <v>0</v>
          </cell>
          <cell r="W82">
            <v>0</v>
          </cell>
          <cell r="Y82">
            <v>0</v>
          </cell>
          <cell r="AA82">
            <v>0</v>
          </cell>
          <cell r="AC82">
            <v>0</v>
          </cell>
          <cell r="AE82">
            <v>0</v>
          </cell>
          <cell r="AF82">
            <v>0</v>
          </cell>
          <cell r="AG82">
            <v>0</v>
          </cell>
          <cell r="AH82">
            <v>0</v>
          </cell>
          <cell r="AI82">
            <v>0</v>
          </cell>
          <cell r="AK82">
            <v>0</v>
          </cell>
          <cell r="AM82">
            <v>0</v>
          </cell>
          <cell r="AO82">
            <v>0</v>
          </cell>
          <cell r="AP82">
            <v>0</v>
          </cell>
          <cell r="AQ82">
            <v>0</v>
          </cell>
          <cell r="AS82">
            <v>0</v>
          </cell>
          <cell r="AT82">
            <v>0</v>
          </cell>
          <cell r="AU82">
            <v>0</v>
          </cell>
          <cell r="AV82">
            <v>0</v>
          </cell>
          <cell r="AW82">
            <v>0</v>
          </cell>
          <cell r="AX82">
            <v>0</v>
          </cell>
          <cell r="AY82">
            <v>0</v>
          </cell>
          <cell r="AZ82">
            <v>0</v>
          </cell>
          <cell r="BA82">
            <v>0</v>
          </cell>
          <cell r="BB82">
            <v>0</v>
          </cell>
          <cell r="BC82">
            <v>0</v>
          </cell>
          <cell r="BD82">
            <v>0</v>
          </cell>
          <cell r="BE82">
            <v>0</v>
          </cell>
          <cell r="BG82">
            <v>0</v>
          </cell>
          <cell r="BI82">
            <v>0</v>
          </cell>
          <cell r="BK82">
            <v>0</v>
          </cell>
          <cell r="BM82">
            <v>0</v>
          </cell>
          <cell r="BO82">
            <v>0</v>
          </cell>
          <cell r="BQ82">
            <v>0</v>
          </cell>
        </row>
        <row r="83">
          <cell r="N83">
            <v>0</v>
          </cell>
          <cell r="P83">
            <v>0</v>
          </cell>
          <cell r="R83">
            <v>0</v>
          </cell>
          <cell r="V83">
            <v>0</v>
          </cell>
          <cell r="W83">
            <v>0</v>
          </cell>
          <cell r="Y83">
            <v>0</v>
          </cell>
          <cell r="AA83">
            <v>0</v>
          </cell>
          <cell r="AC83">
            <v>0</v>
          </cell>
          <cell r="AE83">
            <v>0</v>
          </cell>
          <cell r="AF83">
            <v>0</v>
          </cell>
          <cell r="AG83">
            <v>0</v>
          </cell>
          <cell r="AH83">
            <v>0</v>
          </cell>
          <cell r="AI83">
            <v>0</v>
          </cell>
          <cell r="AK83">
            <v>0</v>
          </cell>
          <cell r="AM83">
            <v>0</v>
          </cell>
          <cell r="AO83">
            <v>0</v>
          </cell>
          <cell r="AP83">
            <v>0</v>
          </cell>
          <cell r="AQ83">
            <v>0</v>
          </cell>
          <cell r="AS83">
            <v>0</v>
          </cell>
          <cell r="AT83">
            <v>0</v>
          </cell>
          <cell r="AU83">
            <v>0</v>
          </cell>
          <cell r="AV83">
            <v>0</v>
          </cell>
          <cell r="AW83">
            <v>0</v>
          </cell>
          <cell r="AX83">
            <v>0</v>
          </cell>
          <cell r="AY83">
            <v>0</v>
          </cell>
          <cell r="AZ83">
            <v>0</v>
          </cell>
          <cell r="BA83">
            <v>0</v>
          </cell>
          <cell r="BB83">
            <v>0</v>
          </cell>
          <cell r="BC83">
            <v>0</v>
          </cell>
          <cell r="BD83">
            <v>0</v>
          </cell>
          <cell r="BE83">
            <v>0</v>
          </cell>
          <cell r="BG83">
            <v>0</v>
          </cell>
          <cell r="BI83">
            <v>0</v>
          </cell>
          <cell r="BK83">
            <v>0</v>
          </cell>
          <cell r="BM83">
            <v>0</v>
          </cell>
          <cell r="BO83">
            <v>0</v>
          </cell>
          <cell r="BQ83">
            <v>0</v>
          </cell>
        </row>
        <row r="84">
          <cell r="N84">
            <v>0</v>
          </cell>
          <cell r="P84">
            <v>0</v>
          </cell>
          <cell r="R84">
            <v>0</v>
          </cell>
          <cell r="V84">
            <v>0</v>
          </cell>
          <cell r="W84">
            <v>0</v>
          </cell>
          <cell r="Y84">
            <v>0</v>
          </cell>
          <cell r="AA84">
            <v>0</v>
          </cell>
          <cell r="AC84">
            <v>0</v>
          </cell>
          <cell r="AE84">
            <v>0</v>
          </cell>
          <cell r="AF84">
            <v>0</v>
          </cell>
          <cell r="AG84">
            <v>0</v>
          </cell>
          <cell r="AH84">
            <v>0</v>
          </cell>
          <cell r="AI84">
            <v>0</v>
          </cell>
          <cell r="AK84">
            <v>0</v>
          </cell>
          <cell r="AM84">
            <v>0</v>
          </cell>
          <cell r="AO84">
            <v>0</v>
          </cell>
          <cell r="AP84">
            <v>0</v>
          </cell>
          <cell r="AQ84">
            <v>0</v>
          </cell>
          <cell r="AS84">
            <v>0</v>
          </cell>
          <cell r="AT84">
            <v>0</v>
          </cell>
          <cell r="AU84">
            <v>0</v>
          </cell>
          <cell r="AV84">
            <v>0</v>
          </cell>
          <cell r="AW84">
            <v>0</v>
          </cell>
          <cell r="AX84">
            <v>0</v>
          </cell>
          <cell r="AY84">
            <v>0</v>
          </cell>
          <cell r="AZ84">
            <v>0</v>
          </cell>
          <cell r="BA84">
            <v>0</v>
          </cell>
          <cell r="BB84">
            <v>0</v>
          </cell>
          <cell r="BC84">
            <v>0</v>
          </cell>
          <cell r="BD84">
            <v>0</v>
          </cell>
          <cell r="BE84">
            <v>0</v>
          </cell>
          <cell r="BG84">
            <v>0</v>
          </cell>
          <cell r="BI84">
            <v>0</v>
          </cell>
          <cell r="BK84">
            <v>0</v>
          </cell>
          <cell r="BM84">
            <v>0</v>
          </cell>
          <cell r="BO84">
            <v>0</v>
          </cell>
          <cell r="BQ84">
            <v>0</v>
          </cell>
        </row>
        <row r="85">
          <cell r="N85">
            <v>0</v>
          </cell>
          <cell r="P85">
            <v>0</v>
          </cell>
          <cell r="R85">
            <v>0</v>
          </cell>
          <cell r="V85">
            <v>0</v>
          </cell>
          <cell r="W85">
            <v>0</v>
          </cell>
          <cell r="Y85">
            <v>0</v>
          </cell>
          <cell r="AA85">
            <v>0</v>
          </cell>
          <cell r="AC85">
            <v>0</v>
          </cell>
          <cell r="AE85">
            <v>0</v>
          </cell>
          <cell r="AF85">
            <v>0</v>
          </cell>
          <cell r="AG85">
            <v>0</v>
          </cell>
          <cell r="AH85">
            <v>0</v>
          </cell>
          <cell r="AI85">
            <v>0</v>
          </cell>
          <cell r="AK85">
            <v>0</v>
          </cell>
          <cell r="AM85">
            <v>0</v>
          </cell>
          <cell r="AO85">
            <v>0</v>
          </cell>
          <cell r="AP85">
            <v>0</v>
          </cell>
          <cell r="AQ85">
            <v>0</v>
          </cell>
          <cell r="AS85">
            <v>0</v>
          </cell>
          <cell r="AT85">
            <v>0</v>
          </cell>
          <cell r="AU85">
            <v>0</v>
          </cell>
          <cell r="AV85">
            <v>0</v>
          </cell>
          <cell r="AW85">
            <v>0</v>
          </cell>
          <cell r="AX85">
            <v>0</v>
          </cell>
          <cell r="AY85">
            <v>0</v>
          </cell>
          <cell r="AZ85">
            <v>0</v>
          </cell>
          <cell r="BA85">
            <v>0</v>
          </cell>
          <cell r="BB85">
            <v>0</v>
          </cell>
          <cell r="BC85">
            <v>0</v>
          </cell>
          <cell r="BD85">
            <v>0</v>
          </cell>
          <cell r="BE85">
            <v>0</v>
          </cell>
          <cell r="BG85">
            <v>0</v>
          </cell>
          <cell r="BI85">
            <v>0</v>
          </cell>
          <cell r="BK85">
            <v>0</v>
          </cell>
          <cell r="BM85">
            <v>0</v>
          </cell>
          <cell r="BO85">
            <v>0</v>
          </cell>
          <cell r="BQ85">
            <v>0</v>
          </cell>
        </row>
        <row r="86">
          <cell r="N86">
            <v>0</v>
          </cell>
          <cell r="P86">
            <v>0</v>
          </cell>
          <cell r="R86">
            <v>0</v>
          </cell>
          <cell r="V86">
            <v>0</v>
          </cell>
          <cell r="W86">
            <v>0</v>
          </cell>
          <cell r="Y86">
            <v>0</v>
          </cell>
          <cell r="AA86">
            <v>0</v>
          </cell>
          <cell r="AC86">
            <v>0</v>
          </cell>
          <cell r="AE86">
            <v>0</v>
          </cell>
          <cell r="AF86">
            <v>0</v>
          </cell>
          <cell r="AG86">
            <v>0</v>
          </cell>
          <cell r="AH86">
            <v>0</v>
          </cell>
          <cell r="AI86">
            <v>0</v>
          </cell>
          <cell r="AK86">
            <v>0</v>
          </cell>
          <cell r="AM86">
            <v>0</v>
          </cell>
          <cell r="AO86">
            <v>0</v>
          </cell>
          <cell r="AP86">
            <v>0</v>
          </cell>
          <cell r="AQ86">
            <v>0</v>
          </cell>
          <cell r="AS86">
            <v>0</v>
          </cell>
          <cell r="AT86">
            <v>0</v>
          </cell>
          <cell r="AU86">
            <v>0</v>
          </cell>
          <cell r="AV86">
            <v>0</v>
          </cell>
          <cell r="AW86">
            <v>0</v>
          </cell>
          <cell r="AX86">
            <v>0</v>
          </cell>
          <cell r="AY86">
            <v>0</v>
          </cell>
          <cell r="AZ86">
            <v>0</v>
          </cell>
          <cell r="BA86">
            <v>0</v>
          </cell>
          <cell r="BB86">
            <v>0</v>
          </cell>
          <cell r="BC86">
            <v>0</v>
          </cell>
          <cell r="BD86">
            <v>0</v>
          </cell>
          <cell r="BE86">
            <v>0</v>
          </cell>
          <cell r="BG86">
            <v>0</v>
          </cell>
          <cell r="BI86">
            <v>0</v>
          </cell>
          <cell r="BK86">
            <v>0</v>
          </cell>
          <cell r="BM86">
            <v>0</v>
          </cell>
          <cell r="BO86">
            <v>0</v>
          </cell>
          <cell r="BQ86">
            <v>0</v>
          </cell>
        </row>
        <row r="87">
          <cell r="N87">
            <v>0</v>
          </cell>
          <cell r="P87">
            <v>0</v>
          </cell>
          <cell r="R87">
            <v>0</v>
          </cell>
          <cell r="V87">
            <v>0</v>
          </cell>
          <cell r="W87">
            <v>0</v>
          </cell>
          <cell r="Y87">
            <v>0</v>
          </cell>
          <cell r="AA87">
            <v>0</v>
          </cell>
          <cell r="AC87">
            <v>0</v>
          </cell>
          <cell r="AE87">
            <v>0</v>
          </cell>
          <cell r="AF87">
            <v>0</v>
          </cell>
          <cell r="AG87">
            <v>0</v>
          </cell>
          <cell r="AH87">
            <v>0</v>
          </cell>
          <cell r="AI87">
            <v>0</v>
          </cell>
          <cell r="AK87">
            <v>0</v>
          </cell>
          <cell r="AM87">
            <v>0</v>
          </cell>
          <cell r="AO87">
            <v>0</v>
          </cell>
          <cell r="AP87">
            <v>0</v>
          </cell>
          <cell r="AQ87">
            <v>0</v>
          </cell>
          <cell r="AS87">
            <v>0</v>
          </cell>
          <cell r="AT87">
            <v>0</v>
          </cell>
          <cell r="AU87">
            <v>0</v>
          </cell>
          <cell r="AV87">
            <v>0</v>
          </cell>
          <cell r="AW87">
            <v>0</v>
          </cell>
          <cell r="AX87">
            <v>0</v>
          </cell>
          <cell r="AY87">
            <v>0</v>
          </cell>
          <cell r="AZ87">
            <v>0</v>
          </cell>
          <cell r="BA87">
            <v>0</v>
          </cell>
          <cell r="BB87">
            <v>0</v>
          </cell>
          <cell r="BC87">
            <v>0</v>
          </cell>
          <cell r="BD87">
            <v>0</v>
          </cell>
          <cell r="BE87">
            <v>0</v>
          </cell>
          <cell r="BG87">
            <v>0</v>
          </cell>
          <cell r="BI87">
            <v>0</v>
          </cell>
          <cell r="BK87">
            <v>0</v>
          </cell>
          <cell r="BM87">
            <v>0</v>
          </cell>
          <cell r="BO87">
            <v>0</v>
          </cell>
          <cell r="BQ87">
            <v>0</v>
          </cell>
        </row>
        <row r="88">
          <cell r="N88">
            <v>0</v>
          </cell>
          <cell r="P88">
            <v>0</v>
          </cell>
          <cell r="R88">
            <v>0</v>
          </cell>
          <cell r="V88">
            <v>0</v>
          </cell>
          <cell r="W88">
            <v>0</v>
          </cell>
          <cell r="Y88">
            <v>0</v>
          </cell>
          <cell r="AA88">
            <v>0</v>
          </cell>
          <cell r="AC88">
            <v>0</v>
          </cell>
          <cell r="AE88">
            <v>0</v>
          </cell>
          <cell r="AF88">
            <v>0</v>
          </cell>
          <cell r="AG88">
            <v>0</v>
          </cell>
          <cell r="AH88">
            <v>0</v>
          </cell>
          <cell r="AI88">
            <v>0</v>
          </cell>
          <cell r="AK88">
            <v>0</v>
          </cell>
          <cell r="AM88">
            <v>0</v>
          </cell>
          <cell r="AO88">
            <v>0</v>
          </cell>
          <cell r="AP88">
            <v>0</v>
          </cell>
          <cell r="AQ88">
            <v>0</v>
          </cell>
          <cell r="AS88">
            <v>0</v>
          </cell>
          <cell r="AT88">
            <v>0</v>
          </cell>
          <cell r="AU88">
            <v>0</v>
          </cell>
          <cell r="AV88">
            <v>0</v>
          </cell>
          <cell r="AW88">
            <v>0</v>
          </cell>
          <cell r="AX88">
            <v>0</v>
          </cell>
          <cell r="AY88">
            <v>0</v>
          </cell>
          <cell r="AZ88">
            <v>0</v>
          </cell>
          <cell r="BA88">
            <v>0</v>
          </cell>
          <cell r="BB88">
            <v>0</v>
          </cell>
          <cell r="BC88">
            <v>0</v>
          </cell>
          <cell r="BD88">
            <v>0</v>
          </cell>
          <cell r="BE88">
            <v>0</v>
          </cell>
          <cell r="BG88">
            <v>0</v>
          </cell>
          <cell r="BI88">
            <v>0</v>
          </cell>
          <cell r="BK88">
            <v>0</v>
          </cell>
          <cell r="BM88">
            <v>0</v>
          </cell>
          <cell r="BO88">
            <v>0</v>
          </cell>
          <cell r="BQ88">
            <v>0</v>
          </cell>
        </row>
        <row r="89">
          <cell r="N89">
            <v>0</v>
          </cell>
          <cell r="P89">
            <v>0</v>
          </cell>
          <cell r="R89">
            <v>0</v>
          </cell>
          <cell r="V89">
            <v>0</v>
          </cell>
          <cell r="W89">
            <v>0</v>
          </cell>
          <cell r="Y89">
            <v>0</v>
          </cell>
          <cell r="AA89">
            <v>0</v>
          </cell>
          <cell r="AC89">
            <v>0</v>
          </cell>
          <cell r="AE89">
            <v>0</v>
          </cell>
          <cell r="AF89">
            <v>0</v>
          </cell>
          <cell r="AG89">
            <v>0</v>
          </cell>
          <cell r="AH89">
            <v>0</v>
          </cell>
          <cell r="AI89">
            <v>0</v>
          </cell>
          <cell r="AK89">
            <v>0</v>
          </cell>
          <cell r="AM89">
            <v>0</v>
          </cell>
          <cell r="AO89">
            <v>0</v>
          </cell>
          <cell r="AP89">
            <v>0</v>
          </cell>
          <cell r="AQ89">
            <v>0</v>
          </cell>
          <cell r="AS89">
            <v>0</v>
          </cell>
          <cell r="AT89">
            <v>0</v>
          </cell>
          <cell r="AU89">
            <v>0</v>
          </cell>
          <cell r="AV89">
            <v>0</v>
          </cell>
          <cell r="AW89">
            <v>0</v>
          </cell>
          <cell r="AX89">
            <v>0</v>
          </cell>
          <cell r="AY89">
            <v>0</v>
          </cell>
          <cell r="AZ89">
            <v>0</v>
          </cell>
          <cell r="BA89">
            <v>0</v>
          </cell>
          <cell r="BB89">
            <v>0</v>
          </cell>
          <cell r="BC89">
            <v>0</v>
          </cell>
          <cell r="BD89">
            <v>0</v>
          </cell>
          <cell r="BE89">
            <v>0</v>
          </cell>
          <cell r="BG89">
            <v>0</v>
          </cell>
          <cell r="BI89">
            <v>0</v>
          </cell>
          <cell r="BK89">
            <v>0</v>
          </cell>
          <cell r="BM89">
            <v>0</v>
          </cell>
          <cell r="BO89">
            <v>0</v>
          </cell>
          <cell r="BQ89">
            <v>0</v>
          </cell>
        </row>
        <row r="90">
          <cell r="N90">
            <v>0</v>
          </cell>
          <cell r="P90">
            <v>0</v>
          </cell>
          <cell r="R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row>
        <row r="91">
          <cell r="N91">
            <v>0</v>
          </cell>
          <cell r="P91">
            <v>0</v>
          </cell>
          <cell r="R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row>
        <row r="92">
          <cell r="N92">
            <v>0</v>
          </cell>
          <cell r="P92">
            <v>0</v>
          </cell>
          <cell r="R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row>
        <row r="93">
          <cell r="N93">
            <v>0</v>
          </cell>
          <cell r="P93">
            <v>0</v>
          </cell>
          <cell r="R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row>
        <row r="94">
          <cell r="N94">
            <v>0</v>
          </cell>
          <cell r="P94">
            <v>0</v>
          </cell>
          <cell r="R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row>
        <row r="95">
          <cell r="N95">
            <v>0</v>
          </cell>
          <cell r="P95">
            <v>0</v>
          </cell>
          <cell r="R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row>
        <row r="96">
          <cell r="N96">
            <v>0</v>
          </cell>
          <cell r="P96">
            <v>0</v>
          </cell>
          <cell r="R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row>
        <row r="97">
          <cell r="N97">
            <v>0</v>
          </cell>
          <cell r="P97">
            <v>0</v>
          </cell>
          <cell r="R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row>
        <row r="98">
          <cell r="N98">
            <v>0</v>
          </cell>
          <cell r="P98">
            <v>0</v>
          </cell>
          <cell r="R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row>
        <row r="99">
          <cell r="N99">
            <v>0</v>
          </cell>
          <cell r="P99">
            <v>0</v>
          </cell>
          <cell r="R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row>
        <row r="100">
          <cell r="N100">
            <v>0</v>
          </cell>
          <cell r="P100">
            <v>0</v>
          </cell>
          <cell r="R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row>
        <row r="101">
          <cell r="N101">
            <v>0</v>
          </cell>
          <cell r="P101">
            <v>0</v>
          </cell>
          <cell r="R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row>
        <row r="102">
          <cell r="N102">
            <v>0</v>
          </cell>
          <cell r="P102">
            <v>0</v>
          </cell>
          <cell r="R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row>
        <row r="103">
          <cell r="N103">
            <v>0</v>
          </cell>
          <cell r="P103">
            <v>0</v>
          </cell>
          <cell r="R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row>
        <row r="104">
          <cell r="N104">
            <v>0</v>
          </cell>
          <cell r="P104">
            <v>0</v>
          </cell>
          <cell r="R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row>
        <row r="105">
          <cell r="N105">
            <v>0</v>
          </cell>
          <cell r="P105">
            <v>0</v>
          </cell>
          <cell r="R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row>
        <row r="106">
          <cell r="N106">
            <v>0</v>
          </cell>
          <cell r="P106">
            <v>0</v>
          </cell>
          <cell r="R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row>
        <row r="107">
          <cell r="N107">
            <v>0</v>
          </cell>
          <cell r="P107">
            <v>0</v>
          </cell>
          <cell r="R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row>
        <row r="108">
          <cell r="N108">
            <v>0</v>
          </cell>
          <cell r="P108">
            <v>0</v>
          </cell>
          <cell r="R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row>
        <row r="109">
          <cell r="N109">
            <v>0</v>
          </cell>
          <cell r="P109">
            <v>0</v>
          </cell>
          <cell r="R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row>
        <row r="110">
          <cell r="N110">
            <v>0</v>
          </cell>
          <cell r="P110">
            <v>0</v>
          </cell>
          <cell r="R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row>
        <row r="111">
          <cell r="N111">
            <v>0</v>
          </cell>
          <cell r="P111">
            <v>0</v>
          </cell>
          <cell r="R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row>
        <row r="112">
          <cell r="N112">
            <v>0</v>
          </cell>
          <cell r="P112">
            <v>0</v>
          </cell>
          <cell r="R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row>
        <row r="113">
          <cell r="N113">
            <v>0</v>
          </cell>
          <cell r="P113">
            <v>0</v>
          </cell>
          <cell r="R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row>
        <row r="114">
          <cell r="N114">
            <v>0</v>
          </cell>
          <cell r="P114">
            <v>0</v>
          </cell>
          <cell r="R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row>
        <row r="115">
          <cell r="N115">
            <v>0</v>
          </cell>
          <cell r="P115">
            <v>0</v>
          </cell>
          <cell r="R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row>
        <row r="116">
          <cell r="N116">
            <v>0</v>
          </cell>
          <cell r="P116">
            <v>0</v>
          </cell>
          <cell r="R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row>
        <row r="117">
          <cell r="N117">
            <v>0</v>
          </cell>
          <cell r="P117">
            <v>0</v>
          </cell>
          <cell r="R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row>
        <row r="118">
          <cell r="N118">
            <v>35207</v>
          </cell>
          <cell r="P118">
            <v>5860</v>
          </cell>
          <cell r="R118">
            <v>18927.8</v>
          </cell>
          <cell r="V118">
            <v>0</v>
          </cell>
          <cell r="W118">
            <v>0</v>
          </cell>
          <cell r="X118">
            <v>0</v>
          </cell>
          <cell r="Y118">
            <v>0</v>
          </cell>
          <cell r="Z118">
            <v>0</v>
          </cell>
          <cell r="AA118">
            <v>0</v>
          </cell>
          <cell r="AB118">
            <v>0</v>
          </cell>
          <cell r="AC118">
            <v>0</v>
          </cell>
          <cell r="AD118">
            <v>0</v>
          </cell>
          <cell r="AE118">
            <v>0</v>
          </cell>
          <cell r="AF118">
            <v>1090</v>
          </cell>
          <cell r="AG118">
            <v>3520.7</v>
          </cell>
          <cell r="AH118">
            <v>0</v>
          </cell>
          <cell r="AI118">
            <v>0</v>
          </cell>
          <cell r="AJ118">
            <v>3270</v>
          </cell>
          <cell r="AK118">
            <v>10562.1</v>
          </cell>
          <cell r="AL118">
            <v>1500</v>
          </cell>
          <cell r="AM118">
            <v>4845</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row>
        <row r="120">
          <cell r="N120">
            <v>0</v>
          </cell>
          <cell r="R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row>
        <row r="121">
          <cell r="N121">
            <v>0</v>
          </cell>
          <cell r="W121">
            <v>0</v>
          </cell>
          <cell r="Y121">
            <v>0</v>
          </cell>
          <cell r="AA121">
            <v>0</v>
          </cell>
          <cell r="AC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row>
        <row r="122">
          <cell r="N122">
            <v>0</v>
          </cell>
          <cell r="W122">
            <v>0</v>
          </cell>
          <cell r="Y122">
            <v>0</v>
          </cell>
          <cell r="AA122">
            <v>0</v>
          </cell>
          <cell r="AC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row>
        <row r="123">
          <cell r="N123">
            <v>0</v>
          </cell>
          <cell r="P123">
            <v>0</v>
          </cell>
          <cell r="R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row>
        <row r="124">
          <cell r="N124">
            <v>0</v>
          </cell>
          <cell r="P124">
            <v>0</v>
          </cell>
          <cell r="R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row>
        <row r="125">
          <cell r="N125">
            <v>0</v>
          </cell>
          <cell r="W125">
            <v>0</v>
          </cell>
          <cell r="Y125">
            <v>0</v>
          </cell>
          <cell r="AA125">
            <v>0</v>
          </cell>
          <cell r="AC125">
            <v>0</v>
          </cell>
          <cell r="AE125">
            <v>0</v>
          </cell>
          <cell r="AG125">
            <v>0</v>
          </cell>
          <cell r="AI125">
            <v>0</v>
          </cell>
          <cell r="AK125">
            <v>0</v>
          </cell>
          <cell r="AM125">
            <v>0</v>
          </cell>
          <cell r="AO125">
            <v>0</v>
          </cell>
          <cell r="AQ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G125">
            <v>0</v>
          </cell>
          <cell r="BI125">
            <v>0</v>
          </cell>
          <cell r="BK125">
            <v>0</v>
          </cell>
          <cell r="BM125">
            <v>0</v>
          </cell>
          <cell r="BO125">
            <v>0</v>
          </cell>
          <cell r="BQ125">
            <v>0</v>
          </cell>
        </row>
        <row r="126">
          <cell r="N126">
            <v>0</v>
          </cell>
          <cell r="W126">
            <v>0</v>
          </cell>
          <cell r="Y126">
            <v>0</v>
          </cell>
          <cell r="AA126">
            <v>0</v>
          </cell>
          <cell r="AC126">
            <v>0</v>
          </cell>
          <cell r="AE126">
            <v>0</v>
          </cell>
          <cell r="AG126">
            <v>0</v>
          </cell>
          <cell r="AI126">
            <v>0</v>
          </cell>
          <cell r="AK126">
            <v>0</v>
          </cell>
          <cell r="AM126">
            <v>0</v>
          </cell>
          <cell r="AO126">
            <v>0</v>
          </cell>
          <cell r="AQ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G126">
            <v>0</v>
          </cell>
          <cell r="BI126">
            <v>0</v>
          </cell>
          <cell r="BK126">
            <v>0</v>
          </cell>
          <cell r="BM126">
            <v>0</v>
          </cell>
          <cell r="BO126">
            <v>0</v>
          </cell>
          <cell r="BQ126">
            <v>0</v>
          </cell>
        </row>
        <row r="127">
          <cell r="N127">
            <v>0</v>
          </cell>
          <cell r="W127">
            <v>0</v>
          </cell>
          <cell r="Y127">
            <v>0</v>
          </cell>
          <cell r="AA127">
            <v>0</v>
          </cell>
          <cell r="AC127">
            <v>0</v>
          </cell>
          <cell r="AE127">
            <v>0</v>
          </cell>
          <cell r="AG127">
            <v>0</v>
          </cell>
          <cell r="AI127">
            <v>0</v>
          </cell>
          <cell r="AK127">
            <v>0</v>
          </cell>
          <cell r="AM127">
            <v>0</v>
          </cell>
          <cell r="AO127">
            <v>0</v>
          </cell>
          <cell r="AQ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I127">
            <v>0</v>
          </cell>
          <cell r="BK127">
            <v>0</v>
          </cell>
          <cell r="BM127">
            <v>0</v>
          </cell>
          <cell r="BO127">
            <v>0</v>
          </cell>
          <cell r="BQ127">
            <v>0</v>
          </cell>
        </row>
        <row r="128">
          <cell r="N128">
            <v>0</v>
          </cell>
          <cell r="R128">
            <v>0</v>
          </cell>
          <cell r="V128">
            <v>0</v>
          </cell>
          <cell r="W128">
            <v>0</v>
          </cell>
          <cell r="X128">
            <v>0</v>
          </cell>
          <cell r="Y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row>
        <row r="129">
          <cell r="N129">
            <v>0</v>
          </cell>
          <cell r="P129">
            <v>0</v>
          </cell>
          <cell r="R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row>
        <row r="130">
          <cell r="N130">
            <v>0</v>
          </cell>
          <cell r="P130">
            <v>0</v>
          </cell>
          <cell r="R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row>
        <row r="131">
          <cell r="N131">
            <v>0</v>
          </cell>
          <cell r="R131">
            <v>0</v>
          </cell>
          <cell r="V131">
            <v>0</v>
          </cell>
          <cell r="W131">
            <v>0</v>
          </cell>
          <cell r="X131">
            <v>0</v>
          </cell>
          <cell r="Y131">
            <v>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row>
        <row r="132">
          <cell r="N132">
            <v>0</v>
          </cell>
          <cell r="R132">
            <v>0</v>
          </cell>
          <cell r="V132">
            <v>0</v>
          </cell>
          <cell r="W132">
            <v>0</v>
          </cell>
          <cell r="X132">
            <v>0</v>
          </cell>
          <cell r="Y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row>
        <row r="133">
          <cell r="N133">
            <v>0</v>
          </cell>
          <cell r="R133">
            <v>0</v>
          </cell>
          <cell r="V133">
            <v>0</v>
          </cell>
          <cell r="W133">
            <v>0</v>
          </cell>
          <cell r="X133">
            <v>0</v>
          </cell>
          <cell r="Y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row>
        <row r="134">
          <cell r="N134">
            <v>0</v>
          </cell>
          <cell r="P134">
            <v>0</v>
          </cell>
          <cell r="R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row>
        <row r="135">
          <cell r="N135">
            <v>0</v>
          </cell>
          <cell r="P135">
            <v>0</v>
          </cell>
          <cell r="R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row>
        <row r="136">
          <cell r="N136">
            <v>0</v>
          </cell>
          <cell r="P136">
            <v>0</v>
          </cell>
          <cell r="R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row>
        <row r="137">
          <cell r="N137">
            <v>0</v>
          </cell>
          <cell r="P137">
            <v>0</v>
          </cell>
          <cell r="R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row>
        <row r="138">
          <cell r="N138">
            <v>0</v>
          </cell>
          <cell r="P138">
            <v>0</v>
          </cell>
          <cell r="R138">
            <v>0</v>
          </cell>
          <cell r="V138">
            <v>0</v>
          </cell>
          <cell r="W138">
            <v>0</v>
          </cell>
          <cell r="X138">
            <v>0</v>
          </cell>
          <cell r="Y138">
            <v>0</v>
          </cell>
          <cell r="Z138">
            <v>0</v>
          </cell>
          <cell r="AA138">
            <v>0</v>
          </cell>
          <cell r="AB138">
            <v>0</v>
          </cell>
          <cell r="AC138">
            <v>0</v>
          </cell>
          <cell r="AD138">
            <v>0</v>
          </cell>
          <cell r="AE138">
            <v>0</v>
          </cell>
          <cell r="AF138">
            <v>0</v>
          </cell>
          <cell r="AG138">
            <v>0</v>
          </cell>
          <cell r="AH138">
            <v>0</v>
          </cell>
          <cell r="AI138">
            <v>0</v>
          </cell>
          <cell r="AJ138">
            <v>0</v>
          </cell>
          <cell r="AK138">
            <v>0</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row>
        <row r="139">
          <cell r="N139">
            <v>0</v>
          </cell>
          <cell r="P139">
            <v>0</v>
          </cell>
          <cell r="R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row>
        <row r="140">
          <cell r="N140">
            <v>0</v>
          </cell>
          <cell r="P140">
            <v>0</v>
          </cell>
          <cell r="R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row>
        <row r="141">
          <cell r="N141">
            <v>0</v>
          </cell>
          <cell r="P141">
            <v>0</v>
          </cell>
          <cell r="R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row>
        <row r="142">
          <cell r="N142">
            <v>0</v>
          </cell>
          <cell r="P142">
            <v>0</v>
          </cell>
          <cell r="R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row>
        <row r="143">
          <cell r="N143">
            <v>0</v>
          </cell>
          <cell r="P143">
            <v>0</v>
          </cell>
          <cell r="R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row>
        <row r="144">
          <cell r="N144">
            <v>0</v>
          </cell>
          <cell r="P144">
            <v>0</v>
          </cell>
          <cell r="R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row>
        <row r="145">
          <cell r="N145">
            <v>0</v>
          </cell>
          <cell r="P145">
            <v>0</v>
          </cell>
          <cell r="R145">
            <v>0</v>
          </cell>
          <cell r="W145">
            <v>0</v>
          </cell>
          <cell r="Y145">
            <v>0</v>
          </cell>
          <cell r="AA145">
            <v>0</v>
          </cell>
          <cell r="AC145">
            <v>0</v>
          </cell>
          <cell r="AE145">
            <v>0</v>
          </cell>
          <cell r="AF145">
            <v>0</v>
          </cell>
          <cell r="AG145">
            <v>0</v>
          </cell>
          <cell r="AH145">
            <v>0</v>
          </cell>
          <cell r="AI145">
            <v>0</v>
          </cell>
          <cell r="AK145">
            <v>0</v>
          </cell>
          <cell r="AL145">
            <v>0</v>
          </cell>
          <cell r="AM145">
            <v>0</v>
          </cell>
          <cell r="AO145">
            <v>0</v>
          </cell>
          <cell r="AP145">
            <v>0</v>
          </cell>
          <cell r="AQ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K145">
            <v>0</v>
          </cell>
          <cell r="BM145">
            <v>0</v>
          </cell>
          <cell r="BO145">
            <v>0</v>
          </cell>
          <cell r="BQ145">
            <v>0</v>
          </cell>
        </row>
        <row r="146">
          <cell r="N146">
            <v>0</v>
          </cell>
          <cell r="P146">
            <v>0</v>
          </cell>
          <cell r="R146">
            <v>0</v>
          </cell>
          <cell r="W146">
            <v>0</v>
          </cell>
          <cell r="Y146">
            <v>0</v>
          </cell>
          <cell r="AA146">
            <v>0</v>
          </cell>
          <cell r="AC146">
            <v>0</v>
          </cell>
          <cell r="AE146">
            <v>0</v>
          </cell>
          <cell r="AF146">
            <v>0</v>
          </cell>
          <cell r="AG146">
            <v>0</v>
          </cell>
          <cell r="AH146">
            <v>0</v>
          </cell>
          <cell r="AI146">
            <v>0</v>
          </cell>
          <cell r="AK146">
            <v>0</v>
          </cell>
          <cell r="AL146">
            <v>0</v>
          </cell>
          <cell r="AM146">
            <v>0</v>
          </cell>
          <cell r="AO146">
            <v>0</v>
          </cell>
          <cell r="AP146">
            <v>0</v>
          </cell>
          <cell r="AQ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K146">
            <v>0</v>
          </cell>
          <cell r="BM146">
            <v>0</v>
          </cell>
          <cell r="BO146">
            <v>0</v>
          </cell>
          <cell r="BQ146">
            <v>0</v>
          </cell>
        </row>
        <row r="147">
          <cell r="N147">
            <v>0</v>
          </cell>
          <cell r="P147">
            <v>0</v>
          </cell>
          <cell r="R147">
            <v>0</v>
          </cell>
          <cell r="W147">
            <v>0</v>
          </cell>
          <cell r="Y147">
            <v>0</v>
          </cell>
          <cell r="AA147">
            <v>0</v>
          </cell>
          <cell r="AC147">
            <v>0</v>
          </cell>
          <cell r="AE147">
            <v>0</v>
          </cell>
          <cell r="AF147">
            <v>0</v>
          </cell>
          <cell r="AG147">
            <v>0</v>
          </cell>
          <cell r="AH147">
            <v>0</v>
          </cell>
          <cell r="AI147">
            <v>0</v>
          </cell>
          <cell r="AK147">
            <v>0</v>
          </cell>
          <cell r="AL147">
            <v>0</v>
          </cell>
          <cell r="AM147">
            <v>0</v>
          </cell>
          <cell r="AO147">
            <v>0</v>
          </cell>
          <cell r="AP147">
            <v>0</v>
          </cell>
          <cell r="AQ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K147">
            <v>0</v>
          </cell>
          <cell r="BM147">
            <v>0</v>
          </cell>
          <cell r="BO147">
            <v>0</v>
          </cell>
          <cell r="BQ147">
            <v>0</v>
          </cell>
        </row>
        <row r="148">
          <cell r="N148">
            <v>0</v>
          </cell>
          <cell r="P148">
            <v>0</v>
          </cell>
          <cell r="R148">
            <v>0</v>
          </cell>
          <cell r="W148">
            <v>0</v>
          </cell>
          <cell r="Y148">
            <v>0</v>
          </cell>
          <cell r="AA148">
            <v>0</v>
          </cell>
          <cell r="AC148">
            <v>0</v>
          </cell>
          <cell r="AE148">
            <v>0</v>
          </cell>
          <cell r="AF148">
            <v>0</v>
          </cell>
          <cell r="AG148">
            <v>0</v>
          </cell>
          <cell r="AH148">
            <v>0</v>
          </cell>
          <cell r="AI148">
            <v>0</v>
          </cell>
          <cell r="AK148">
            <v>0</v>
          </cell>
          <cell r="AL148">
            <v>0</v>
          </cell>
          <cell r="AM148">
            <v>0</v>
          </cell>
          <cell r="AO148">
            <v>0</v>
          </cell>
          <cell r="AP148">
            <v>0</v>
          </cell>
          <cell r="AQ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K148">
            <v>0</v>
          </cell>
          <cell r="BM148">
            <v>0</v>
          </cell>
          <cell r="BO148">
            <v>0</v>
          </cell>
          <cell r="BQ148">
            <v>0</v>
          </cell>
        </row>
        <row r="149">
          <cell r="N149">
            <v>0</v>
          </cell>
          <cell r="P149">
            <v>0</v>
          </cell>
          <cell r="R149">
            <v>0</v>
          </cell>
          <cell r="W149">
            <v>0</v>
          </cell>
          <cell r="Y149">
            <v>0</v>
          </cell>
          <cell r="AA149">
            <v>0</v>
          </cell>
          <cell r="AC149">
            <v>0</v>
          </cell>
          <cell r="AE149">
            <v>0</v>
          </cell>
          <cell r="AF149">
            <v>0</v>
          </cell>
          <cell r="AG149">
            <v>0</v>
          </cell>
          <cell r="AH149">
            <v>0</v>
          </cell>
          <cell r="AI149">
            <v>0</v>
          </cell>
          <cell r="AK149">
            <v>0</v>
          </cell>
          <cell r="AL149">
            <v>0</v>
          </cell>
          <cell r="AM149">
            <v>0</v>
          </cell>
          <cell r="AO149">
            <v>0</v>
          </cell>
          <cell r="AP149">
            <v>0</v>
          </cell>
          <cell r="AQ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G149">
            <v>0</v>
          </cell>
          <cell r="BI149">
            <v>0</v>
          </cell>
          <cell r="BK149">
            <v>0</v>
          </cell>
          <cell r="BM149">
            <v>0</v>
          </cell>
          <cell r="BO149">
            <v>0</v>
          </cell>
          <cell r="BQ149">
            <v>0</v>
          </cell>
        </row>
        <row r="150">
          <cell r="N150">
            <v>0</v>
          </cell>
          <cell r="P150">
            <v>0</v>
          </cell>
          <cell r="R150">
            <v>0</v>
          </cell>
          <cell r="W150">
            <v>0</v>
          </cell>
          <cell r="Y150">
            <v>0</v>
          </cell>
          <cell r="AA150">
            <v>0</v>
          </cell>
          <cell r="AC150">
            <v>0</v>
          </cell>
          <cell r="AE150">
            <v>0</v>
          </cell>
          <cell r="AF150">
            <v>0</v>
          </cell>
          <cell r="AG150">
            <v>0</v>
          </cell>
          <cell r="AH150">
            <v>0</v>
          </cell>
          <cell r="AI150">
            <v>0</v>
          </cell>
          <cell r="AJ150">
            <v>0</v>
          </cell>
          <cell r="AK150">
            <v>0</v>
          </cell>
          <cell r="AL150">
            <v>0</v>
          </cell>
          <cell r="AM150">
            <v>0</v>
          </cell>
          <cell r="AO150">
            <v>0</v>
          </cell>
          <cell r="AP150">
            <v>0</v>
          </cell>
          <cell r="AQ150">
            <v>0</v>
          </cell>
          <cell r="AS150">
            <v>0</v>
          </cell>
          <cell r="AT150">
            <v>0</v>
          </cell>
          <cell r="AU150">
            <v>0</v>
          </cell>
          <cell r="AV150">
            <v>0</v>
          </cell>
          <cell r="AW150">
            <v>0</v>
          </cell>
          <cell r="AX150">
            <v>0</v>
          </cell>
          <cell r="AY150">
            <v>0</v>
          </cell>
          <cell r="AZ150">
            <v>0</v>
          </cell>
          <cell r="BA150">
            <v>0</v>
          </cell>
          <cell r="BB150">
            <v>0</v>
          </cell>
          <cell r="BC150">
            <v>0</v>
          </cell>
          <cell r="BD150">
            <v>0</v>
          </cell>
          <cell r="BE150">
            <v>0</v>
          </cell>
          <cell r="BG150">
            <v>0</v>
          </cell>
          <cell r="BI150">
            <v>0</v>
          </cell>
          <cell r="BK150">
            <v>0</v>
          </cell>
          <cell r="BM150">
            <v>0</v>
          </cell>
          <cell r="BO150">
            <v>0</v>
          </cell>
          <cell r="BQ150">
            <v>0</v>
          </cell>
        </row>
        <row r="151">
          <cell r="N151">
            <v>0</v>
          </cell>
          <cell r="P151">
            <v>0</v>
          </cell>
          <cell r="R151">
            <v>0</v>
          </cell>
          <cell r="W151">
            <v>0</v>
          </cell>
          <cell r="Y151">
            <v>0</v>
          </cell>
          <cell r="AA151">
            <v>0</v>
          </cell>
          <cell r="AC151">
            <v>0</v>
          </cell>
          <cell r="AE151">
            <v>0</v>
          </cell>
          <cell r="AF151">
            <v>0</v>
          </cell>
          <cell r="AG151">
            <v>0</v>
          </cell>
          <cell r="AH151">
            <v>0</v>
          </cell>
          <cell r="AI151">
            <v>0</v>
          </cell>
          <cell r="AJ151">
            <v>0</v>
          </cell>
          <cell r="AK151">
            <v>0</v>
          </cell>
          <cell r="AL151">
            <v>0</v>
          </cell>
          <cell r="AM151">
            <v>0</v>
          </cell>
          <cell r="AO151">
            <v>0</v>
          </cell>
          <cell r="AP151">
            <v>0</v>
          </cell>
          <cell r="AQ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G151">
            <v>0</v>
          </cell>
          <cell r="BI151">
            <v>0</v>
          </cell>
          <cell r="BK151">
            <v>0</v>
          </cell>
          <cell r="BM151">
            <v>0</v>
          </cell>
          <cell r="BO151">
            <v>0</v>
          </cell>
          <cell r="BQ151">
            <v>0</v>
          </cell>
        </row>
        <row r="152">
          <cell r="N152">
            <v>0</v>
          </cell>
          <cell r="P152">
            <v>0</v>
          </cell>
          <cell r="R152">
            <v>0</v>
          </cell>
          <cell r="W152">
            <v>0</v>
          </cell>
          <cell r="Y152">
            <v>0</v>
          </cell>
          <cell r="AA152">
            <v>0</v>
          </cell>
          <cell r="AC152">
            <v>0</v>
          </cell>
          <cell r="AE152">
            <v>0</v>
          </cell>
          <cell r="AG152">
            <v>0</v>
          </cell>
          <cell r="AI152">
            <v>0</v>
          </cell>
          <cell r="AK152">
            <v>0</v>
          </cell>
          <cell r="AM152">
            <v>0</v>
          </cell>
          <cell r="AO152">
            <v>0</v>
          </cell>
          <cell r="AQ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G152">
            <v>0</v>
          </cell>
          <cell r="BI152">
            <v>0</v>
          </cell>
          <cell r="BK152">
            <v>0</v>
          </cell>
          <cell r="BM152">
            <v>0</v>
          </cell>
          <cell r="BO152">
            <v>0</v>
          </cell>
          <cell r="BQ152">
            <v>0</v>
          </cell>
        </row>
        <row r="153">
          <cell r="N153">
            <v>0</v>
          </cell>
          <cell r="P153">
            <v>0</v>
          </cell>
          <cell r="R153">
            <v>0</v>
          </cell>
          <cell r="W153">
            <v>0</v>
          </cell>
          <cell r="Y153">
            <v>0</v>
          </cell>
          <cell r="AA153">
            <v>0</v>
          </cell>
          <cell r="AC153">
            <v>0</v>
          </cell>
          <cell r="AE153">
            <v>0</v>
          </cell>
          <cell r="AG153">
            <v>0</v>
          </cell>
          <cell r="AI153">
            <v>0</v>
          </cell>
          <cell r="AK153">
            <v>0</v>
          </cell>
          <cell r="AM153">
            <v>0</v>
          </cell>
          <cell r="AO153">
            <v>0</v>
          </cell>
          <cell r="AQ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G153">
            <v>0</v>
          </cell>
          <cell r="BI153">
            <v>0</v>
          </cell>
          <cell r="BK153">
            <v>0</v>
          </cell>
          <cell r="BM153">
            <v>0</v>
          </cell>
          <cell r="BO153">
            <v>0</v>
          </cell>
          <cell r="BQ153">
            <v>0</v>
          </cell>
        </row>
        <row r="154">
          <cell r="N154">
            <v>0</v>
          </cell>
          <cell r="P154">
            <v>0</v>
          </cell>
          <cell r="R154">
            <v>0</v>
          </cell>
          <cell r="W154">
            <v>0</v>
          </cell>
          <cell r="Y154">
            <v>0</v>
          </cell>
          <cell r="AA154">
            <v>0</v>
          </cell>
          <cell r="AC154">
            <v>0</v>
          </cell>
          <cell r="AE154">
            <v>0</v>
          </cell>
          <cell r="AG154">
            <v>0</v>
          </cell>
          <cell r="AI154">
            <v>0</v>
          </cell>
          <cell r="AK154">
            <v>0</v>
          </cell>
          <cell r="AM154">
            <v>0</v>
          </cell>
          <cell r="AO154">
            <v>0</v>
          </cell>
          <cell r="AQ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G154">
            <v>0</v>
          </cell>
          <cell r="BI154">
            <v>0</v>
          </cell>
          <cell r="BK154">
            <v>0</v>
          </cell>
          <cell r="BM154">
            <v>0</v>
          </cell>
          <cell r="BO154">
            <v>0</v>
          </cell>
          <cell r="BQ154">
            <v>0</v>
          </cell>
        </row>
        <row r="155">
          <cell r="N155">
            <v>0</v>
          </cell>
          <cell r="P155">
            <v>0</v>
          </cell>
          <cell r="R155">
            <v>0</v>
          </cell>
          <cell r="W155">
            <v>0</v>
          </cell>
          <cell r="Y155">
            <v>0</v>
          </cell>
          <cell r="AA155">
            <v>0</v>
          </cell>
          <cell r="AC155">
            <v>0</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0</v>
          </cell>
          <cell r="BL155">
            <v>0</v>
          </cell>
          <cell r="BM155">
            <v>0</v>
          </cell>
          <cell r="BN155">
            <v>0</v>
          </cell>
          <cell r="BO155">
            <v>0</v>
          </cell>
          <cell r="BP155">
            <v>0</v>
          </cell>
          <cell r="BQ155">
            <v>0</v>
          </cell>
        </row>
        <row r="156">
          <cell r="N156">
            <v>0</v>
          </cell>
          <cell r="P156">
            <v>0</v>
          </cell>
          <cell r="R156">
            <v>0</v>
          </cell>
          <cell r="V156">
            <v>0</v>
          </cell>
          <cell r="W156">
            <v>0</v>
          </cell>
          <cell r="X156">
            <v>0</v>
          </cell>
          <cell r="Y156">
            <v>0</v>
          </cell>
          <cell r="Z156">
            <v>0</v>
          </cell>
          <cell r="AA156">
            <v>0</v>
          </cell>
          <cell r="AB156">
            <v>0</v>
          </cell>
          <cell r="AC156">
            <v>0</v>
          </cell>
          <cell r="AD156">
            <v>0</v>
          </cell>
          <cell r="AE156">
            <v>0</v>
          </cell>
          <cell r="AF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row>
        <row r="157">
          <cell r="N157">
            <v>0</v>
          </cell>
          <cell r="P157">
            <v>0</v>
          </cell>
          <cell r="R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row>
        <row r="158">
          <cell r="N158">
            <v>0</v>
          </cell>
          <cell r="P158">
            <v>0</v>
          </cell>
          <cell r="R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row>
        <row r="159">
          <cell r="N159">
            <v>0</v>
          </cell>
          <cell r="P159">
            <v>0</v>
          </cell>
          <cell r="R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row>
        <row r="160">
          <cell r="N160">
            <v>0</v>
          </cell>
          <cell r="P160">
            <v>0</v>
          </cell>
          <cell r="R160">
            <v>0</v>
          </cell>
          <cell r="V160">
            <v>0</v>
          </cell>
          <cell r="W160">
            <v>0</v>
          </cell>
          <cell r="X160">
            <v>0</v>
          </cell>
          <cell r="Y160">
            <v>0</v>
          </cell>
          <cell r="Z160">
            <v>0</v>
          </cell>
          <cell r="AA160">
            <v>0</v>
          </cell>
          <cell r="AB160">
            <v>0</v>
          </cell>
          <cell r="AC160">
            <v>0</v>
          </cell>
          <cell r="AD160">
            <v>0</v>
          </cell>
          <cell r="AE160">
            <v>0</v>
          </cell>
          <cell r="AF160">
            <v>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row>
        <row r="161">
          <cell r="N161">
            <v>0</v>
          </cell>
          <cell r="P161">
            <v>0</v>
          </cell>
          <cell r="R161">
            <v>0</v>
          </cell>
          <cell r="V161">
            <v>0</v>
          </cell>
          <cell r="W161">
            <v>0</v>
          </cell>
          <cell r="X161">
            <v>0</v>
          </cell>
          <cell r="Y161">
            <v>0</v>
          </cell>
          <cell r="Z161">
            <v>0</v>
          </cell>
          <cell r="AA161">
            <v>0</v>
          </cell>
          <cell r="AB161">
            <v>0</v>
          </cell>
          <cell r="AC161">
            <v>0</v>
          </cell>
          <cell r="AD161">
            <v>0</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row>
        <row r="162">
          <cell r="N162">
            <v>0</v>
          </cell>
          <cell r="P162">
            <v>0</v>
          </cell>
          <cell r="R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row>
        <row r="163">
          <cell r="N163">
            <v>0</v>
          </cell>
          <cell r="P163">
            <v>0</v>
          </cell>
          <cell r="R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row>
        <row r="164">
          <cell r="N164">
            <v>0</v>
          </cell>
          <cell r="P164">
            <v>0</v>
          </cell>
          <cell r="R164">
            <v>0</v>
          </cell>
          <cell r="V164">
            <v>0</v>
          </cell>
          <cell r="W164">
            <v>0</v>
          </cell>
          <cell r="X164">
            <v>0</v>
          </cell>
          <cell r="Y164">
            <v>0</v>
          </cell>
          <cell r="Z164">
            <v>0</v>
          </cell>
          <cell r="AA164">
            <v>0</v>
          </cell>
          <cell r="AB164">
            <v>0</v>
          </cell>
          <cell r="AC164">
            <v>0</v>
          </cell>
          <cell r="AD164">
            <v>0</v>
          </cell>
          <cell r="AE164">
            <v>0</v>
          </cell>
          <cell r="AF164">
            <v>0</v>
          </cell>
          <cell r="AG164">
            <v>0</v>
          </cell>
          <cell r="AH164">
            <v>0</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row>
        <row r="165">
          <cell r="N165">
            <v>0</v>
          </cell>
          <cell r="P165">
            <v>0</v>
          </cell>
          <cell r="R165">
            <v>0</v>
          </cell>
          <cell r="W165">
            <v>0</v>
          </cell>
          <cell r="Y165">
            <v>0</v>
          </cell>
          <cell r="AA165">
            <v>0</v>
          </cell>
          <cell r="AC165">
            <v>0</v>
          </cell>
          <cell r="AE165">
            <v>0</v>
          </cell>
          <cell r="AF165">
            <v>0</v>
          </cell>
          <cell r="AG165">
            <v>0</v>
          </cell>
          <cell r="AH165">
            <v>0</v>
          </cell>
          <cell r="AI165">
            <v>0</v>
          </cell>
          <cell r="AK165">
            <v>0</v>
          </cell>
          <cell r="AM165">
            <v>0</v>
          </cell>
          <cell r="AO165">
            <v>0</v>
          </cell>
          <cell r="AP165">
            <v>0</v>
          </cell>
          <cell r="AQ165">
            <v>0</v>
          </cell>
          <cell r="AS165">
            <v>0</v>
          </cell>
          <cell r="AT165">
            <v>0</v>
          </cell>
          <cell r="AU165">
            <v>0</v>
          </cell>
          <cell r="AV165">
            <v>0</v>
          </cell>
          <cell r="AW165">
            <v>0</v>
          </cell>
          <cell r="AY165">
            <v>0</v>
          </cell>
          <cell r="BA165">
            <v>0</v>
          </cell>
          <cell r="BC165">
            <v>0</v>
          </cell>
          <cell r="BE165">
            <v>0</v>
          </cell>
          <cell r="BG165">
            <v>0</v>
          </cell>
          <cell r="BI165">
            <v>0</v>
          </cell>
          <cell r="BK165">
            <v>0</v>
          </cell>
          <cell r="BM165">
            <v>0</v>
          </cell>
          <cell r="BO165">
            <v>0</v>
          </cell>
          <cell r="BQ165">
            <v>0</v>
          </cell>
        </row>
        <row r="166">
          <cell r="N166">
            <v>0</v>
          </cell>
          <cell r="P166">
            <v>0</v>
          </cell>
          <cell r="R166">
            <v>0</v>
          </cell>
          <cell r="W166">
            <v>0</v>
          </cell>
          <cell r="Y166">
            <v>0</v>
          </cell>
          <cell r="AA166">
            <v>0</v>
          </cell>
          <cell r="AC166">
            <v>0</v>
          </cell>
          <cell r="AE166">
            <v>0</v>
          </cell>
          <cell r="AF166">
            <v>0</v>
          </cell>
          <cell r="AG166">
            <v>0</v>
          </cell>
          <cell r="AH166">
            <v>0</v>
          </cell>
          <cell r="AI166">
            <v>0</v>
          </cell>
          <cell r="AJ166">
            <v>0</v>
          </cell>
          <cell r="AK166">
            <v>0</v>
          </cell>
          <cell r="AM166">
            <v>0</v>
          </cell>
          <cell r="AO166">
            <v>0</v>
          </cell>
          <cell r="AP166">
            <v>0</v>
          </cell>
          <cell r="AQ166">
            <v>0</v>
          </cell>
          <cell r="AS166">
            <v>0</v>
          </cell>
          <cell r="AT166">
            <v>0</v>
          </cell>
          <cell r="AU166">
            <v>0</v>
          </cell>
          <cell r="AV166">
            <v>0</v>
          </cell>
          <cell r="AW166">
            <v>0</v>
          </cell>
          <cell r="AY166">
            <v>0</v>
          </cell>
          <cell r="BA166">
            <v>0</v>
          </cell>
          <cell r="BC166">
            <v>0</v>
          </cell>
          <cell r="BE166">
            <v>0</v>
          </cell>
          <cell r="BG166">
            <v>0</v>
          </cell>
          <cell r="BI166">
            <v>0</v>
          </cell>
          <cell r="BK166">
            <v>0</v>
          </cell>
          <cell r="BM166">
            <v>0</v>
          </cell>
          <cell r="BO166">
            <v>0</v>
          </cell>
          <cell r="BQ166">
            <v>0</v>
          </cell>
        </row>
        <row r="167">
          <cell r="N167">
            <v>0</v>
          </cell>
          <cell r="P167">
            <v>0</v>
          </cell>
          <cell r="R167">
            <v>0</v>
          </cell>
          <cell r="W167">
            <v>0</v>
          </cell>
          <cell r="Y167">
            <v>0</v>
          </cell>
          <cell r="AA167">
            <v>0</v>
          </cell>
          <cell r="AC167">
            <v>0</v>
          </cell>
          <cell r="AE167">
            <v>0</v>
          </cell>
          <cell r="AF167">
            <v>0</v>
          </cell>
          <cell r="AG167">
            <v>0</v>
          </cell>
          <cell r="AH167">
            <v>0</v>
          </cell>
          <cell r="AI167">
            <v>0</v>
          </cell>
          <cell r="AJ167">
            <v>0</v>
          </cell>
          <cell r="AK167">
            <v>0</v>
          </cell>
          <cell r="AM167">
            <v>0</v>
          </cell>
          <cell r="AO167">
            <v>0</v>
          </cell>
          <cell r="AP167">
            <v>0</v>
          </cell>
          <cell r="AQ167">
            <v>0</v>
          </cell>
          <cell r="AS167">
            <v>0</v>
          </cell>
          <cell r="AT167">
            <v>0</v>
          </cell>
          <cell r="AU167">
            <v>0</v>
          </cell>
          <cell r="AV167">
            <v>0</v>
          </cell>
          <cell r="AW167">
            <v>0</v>
          </cell>
          <cell r="AY167">
            <v>0</v>
          </cell>
          <cell r="BA167">
            <v>0</v>
          </cell>
          <cell r="BC167">
            <v>0</v>
          </cell>
          <cell r="BE167">
            <v>0</v>
          </cell>
          <cell r="BG167">
            <v>0</v>
          </cell>
          <cell r="BI167">
            <v>0</v>
          </cell>
          <cell r="BK167">
            <v>0</v>
          </cell>
          <cell r="BM167">
            <v>0</v>
          </cell>
          <cell r="BO167">
            <v>0</v>
          </cell>
          <cell r="BQ167">
            <v>0</v>
          </cell>
        </row>
        <row r="168">
          <cell r="N168">
            <v>0</v>
          </cell>
          <cell r="P168">
            <v>0</v>
          </cell>
          <cell r="R168">
            <v>0</v>
          </cell>
          <cell r="W168">
            <v>0</v>
          </cell>
          <cell r="Y168">
            <v>0</v>
          </cell>
          <cell r="AA168">
            <v>0</v>
          </cell>
          <cell r="AC168">
            <v>0</v>
          </cell>
          <cell r="AE168">
            <v>0</v>
          </cell>
          <cell r="AF168">
            <v>0</v>
          </cell>
          <cell r="AG168">
            <v>0</v>
          </cell>
          <cell r="AH168">
            <v>0</v>
          </cell>
          <cell r="AI168">
            <v>0</v>
          </cell>
          <cell r="AJ168">
            <v>0</v>
          </cell>
          <cell r="AK168">
            <v>0</v>
          </cell>
          <cell r="AM168">
            <v>0</v>
          </cell>
          <cell r="AO168">
            <v>0</v>
          </cell>
          <cell r="AP168">
            <v>0</v>
          </cell>
          <cell r="AQ168">
            <v>0</v>
          </cell>
          <cell r="AS168">
            <v>0</v>
          </cell>
          <cell r="AT168">
            <v>0</v>
          </cell>
          <cell r="AU168">
            <v>0</v>
          </cell>
          <cell r="AV168">
            <v>0</v>
          </cell>
          <cell r="AW168">
            <v>0</v>
          </cell>
          <cell r="AY168">
            <v>0</v>
          </cell>
          <cell r="BA168">
            <v>0</v>
          </cell>
          <cell r="BC168">
            <v>0</v>
          </cell>
          <cell r="BE168">
            <v>0</v>
          </cell>
          <cell r="BG168">
            <v>0</v>
          </cell>
          <cell r="BI168">
            <v>0</v>
          </cell>
          <cell r="BK168">
            <v>0</v>
          </cell>
          <cell r="BM168">
            <v>0</v>
          </cell>
          <cell r="BO168">
            <v>0</v>
          </cell>
          <cell r="BQ168">
            <v>0</v>
          </cell>
        </row>
        <row r="169">
          <cell r="N169">
            <v>0</v>
          </cell>
          <cell r="P169">
            <v>0</v>
          </cell>
          <cell r="R169">
            <v>0</v>
          </cell>
          <cell r="W169">
            <v>0</v>
          </cell>
          <cell r="Y169">
            <v>0</v>
          </cell>
          <cell r="AA169">
            <v>0</v>
          </cell>
          <cell r="AC169">
            <v>0</v>
          </cell>
          <cell r="AE169">
            <v>0</v>
          </cell>
          <cell r="AF169">
            <v>0</v>
          </cell>
          <cell r="AG169">
            <v>0</v>
          </cell>
          <cell r="AI169">
            <v>0</v>
          </cell>
          <cell r="AK169">
            <v>0</v>
          </cell>
          <cell r="AM169">
            <v>0</v>
          </cell>
          <cell r="AO169">
            <v>0</v>
          </cell>
          <cell r="AP169">
            <v>0</v>
          </cell>
          <cell r="AQ169">
            <v>0</v>
          </cell>
          <cell r="AS169">
            <v>0</v>
          </cell>
          <cell r="AT169">
            <v>0</v>
          </cell>
          <cell r="AU169">
            <v>0</v>
          </cell>
          <cell r="AV169">
            <v>0</v>
          </cell>
          <cell r="AW169">
            <v>0</v>
          </cell>
          <cell r="AY169">
            <v>0</v>
          </cell>
          <cell r="BA169">
            <v>0</v>
          </cell>
          <cell r="BC169">
            <v>0</v>
          </cell>
          <cell r="BE169">
            <v>0</v>
          </cell>
          <cell r="BG169">
            <v>0</v>
          </cell>
          <cell r="BI169">
            <v>0</v>
          </cell>
          <cell r="BK169">
            <v>0</v>
          </cell>
          <cell r="BM169">
            <v>0</v>
          </cell>
          <cell r="BO169">
            <v>0</v>
          </cell>
          <cell r="BQ169">
            <v>0</v>
          </cell>
        </row>
        <row r="170">
          <cell r="N170">
            <v>0</v>
          </cell>
          <cell r="P170">
            <v>0</v>
          </cell>
          <cell r="R170">
            <v>0</v>
          </cell>
          <cell r="V170">
            <v>0</v>
          </cell>
          <cell r="W170">
            <v>0</v>
          </cell>
          <cell r="X170">
            <v>0</v>
          </cell>
          <cell r="Y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row>
        <row r="171">
          <cell r="N171">
            <v>0</v>
          </cell>
          <cell r="P171">
            <v>0</v>
          </cell>
          <cell r="R171">
            <v>0</v>
          </cell>
          <cell r="V171">
            <v>0</v>
          </cell>
          <cell r="W171">
            <v>0</v>
          </cell>
          <cell r="X171">
            <v>0</v>
          </cell>
          <cell r="Y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row>
        <row r="172">
          <cell r="N172">
            <v>0</v>
          </cell>
          <cell r="P172">
            <v>0</v>
          </cell>
          <cell r="R172">
            <v>0</v>
          </cell>
          <cell r="V172">
            <v>0</v>
          </cell>
          <cell r="W172">
            <v>0</v>
          </cell>
          <cell r="X172">
            <v>0</v>
          </cell>
          <cell r="Y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row>
        <row r="173">
          <cell r="N173">
            <v>0</v>
          </cell>
          <cell r="P173">
            <v>0</v>
          </cell>
          <cell r="R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row>
        <row r="174">
          <cell r="N174">
            <v>0</v>
          </cell>
          <cell r="P174">
            <v>0</v>
          </cell>
          <cell r="R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row>
        <row r="175">
          <cell r="N175">
            <v>0</v>
          </cell>
          <cell r="P175">
            <v>0</v>
          </cell>
          <cell r="R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cell r="BF175">
            <v>0</v>
          </cell>
          <cell r="BG175">
            <v>0</v>
          </cell>
          <cell r="BH175">
            <v>0</v>
          </cell>
          <cell r="BI175">
            <v>0</v>
          </cell>
          <cell r="BJ175">
            <v>0</v>
          </cell>
          <cell r="BK175">
            <v>0</v>
          </cell>
          <cell r="BL175">
            <v>0</v>
          </cell>
          <cell r="BM175">
            <v>0</v>
          </cell>
          <cell r="BN175">
            <v>0</v>
          </cell>
          <cell r="BO175">
            <v>0</v>
          </cell>
          <cell r="BP175">
            <v>0</v>
          </cell>
          <cell r="BQ175">
            <v>0</v>
          </cell>
        </row>
        <row r="176">
          <cell r="N176">
            <v>0</v>
          </cell>
          <cell r="P176">
            <v>0</v>
          </cell>
          <cell r="R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cell r="BF176">
            <v>0</v>
          </cell>
          <cell r="BG176">
            <v>0</v>
          </cell>
          <cell r="BH176">
            <v>0</v>
          </cell>
          <cell r="BI176">
            <v>0</v>
          </cell>
          <cell r="BJ176">
            <v>0</v>
          </cell>
          <cell r="BK176">
            <v>0</v>
          </cell>
          <cell r="BL176">
            <v>0</v>
          </cell>
          <cell r="BM176">
            <v>0</v>
          </cell>
          <cell r="BN176">
            <v>0</v>
          </cell>
          <cell r="BO176">
            <v>0</v>
          </cell>
          <cell r="BP176">
            <v>0</v>
          </cell>
          <cell r="BQ176">
            <v>0</v>
          </cell>
        </row>
        <row r="177">
          <cell r="N177">
            <v>0</v>
          </cell>
          <cell r="P177">
            <v>0</v>
          </cell>
          <cell r="R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row>
        <row r="178">
          <cell r="N178">
            <v>0</v>
          </cell>
          <cell r="P178">
            <v>0</v>
          </cell>
          <cell r="R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0</v>
          </cell>
          <cell r="BQ178">
            <v>0</v>
          </cell>
        </row>
        <row r="179">
          <cell r="N179">
            <v>0</v>
          </cell>
          <cell r="P179">
            <v>0</v>
          </cell>
          <cell r="R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cell r="BF179">
            <v>0</v>
          </cell>
          <cell r="BG179">
            <v>0</v>
          </cell>
          <cell r="BH179">
            <v>0</v>
          </cell>
          <cell r="BI179">
            <v>0</v>
          </cell>
          <cell r="BJ179">
            <v>0</v>
          </cell>
          <cell r="BK179">
            <v>0</v>
          </cell>
          <cell r="BL179">
            <v>0</v>
          </cell>
          <cell r="BM179">
            <v>0</v>
          </cell>
          <cell r="BN179">
            <v>0</v>
          </cell>
          <cell r="BO179">
            <v>0</v>
          </cell>
          <cell r="BP179">
            <v>0</v>
          </cell>
          <cell r="BQ179">
            <v>0</v>
          </cell>
        </row>
        <row r="180">
          <cell r="N180">
            <v>0</v>
          </cell>
          <cell r="P180">
            <v>0</v>
          </cell>
          <cell r="R180">
            <v>0</v>
          </cell>
          <cell r="V180">
            <v>0</v>
          </cell>
          <cell r="W180">
            <v>0</v>
          </cell>
          <cell r="X180">
            <v>0</v>
          </cell>
          <cell r="Y180">
            <v>0</v>
          </cell>
          <cell r="Z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row>
        <row r="181">
          <cell r="N181">
            <v>0</v>
          </cell>
          <cell r="P181">
            <v>0</v>
          </cell>
          <cell r="R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0</v>
          </cell>
          <cell r="BM181">
            <v>0</v>
          </cell>
          <cell r="BN181">
            <v>0</v>
          </cell>
          <cell r="BO181">
            <v>0</v>
          </cell>
          <cell r="BP181">
            <v>0</v>
          </cell>
          <cell r="BQ181">
            <v>0</v>
          </cell>
        </row>
        <row r="182">
          <cell r="N182">
            <v>0</v>
          </cell>
          <cell r="P182">
            <v>0</v>
          </cell>
          <cell r="R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cell r="BC182">
            <v>0</v>
          </cell>
          <cell r="BD182">
            <v>0</v>
          </cell>
          <cell r="BE182">
            <v>0</v>
          </cell>
          <cell r="BF182">
            <v>0</v>
          </cell>
          <cell r="BG182">
            <v>0</v>
          </cell>
          <cell r="BH182">
            <v>0</v>
          </cell>
          <cell r="BI182">
            <v>0</v>
          </cell>
          <cell r="BJ182">
            <v>0</v>
          </cell>
          <cell r="BK182">
            <v>0</v>
          </cell>
          <cell r="BL182">
            <v>0</v>
          </cell>
          <cell r="BM182">
            <v>0</v>
          </cell>
          <cell r="BN182">
            <v>0</v>
          </cell>
          <cell r="BO182">
            <v>0</v>
          </cell>
          <cell r="BP182">
            <v>0</v>
          </cell>
          <cell r="BQ182">
            <v>0</v>
          </cell>
        </row>
        <row r="183">
          <cell r="N183">
            <v>0</v>
          </cell>
          <cell r="P183">
            <v>0</v>
          </cell>
          <cell r="R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row>
        <row r="184">
          <cell r="N184">
            <v>0</v>
          </cell>
          <cell r="P184">
            <v>0</v>
          </cell>
          <cell r="R184">
            <v>0</v>
          </cell>
          <cell r="V184">
            <v>0</v>
          </cell>
          <cell r="W184">
            <v>0</v>
          </cell>
          <cell r="X184">
            <v>0</v>
          </cell>
          <cell r="Y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row>
        <row r="185">
          <cell r="N185">
            <v>0</v>
          </cell>
          <cell r="P185">
            <v>0</v>
          </cell>
          <cell r="R185">
            <v>0</v>
          </cell>
          <cell r="V185">
            <v>0</v>
          </cell>
          <cell r="W185">
            <v>0</v>
          </cell>
          <cell r="X185">
            <v>0</v>
          </cell>
          <cell r="Y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row>
        <row r="186">
          <cell r="N186">
            <v>0</v>
          </cell>
          <cell r="P186">
            <v>0</v>
          </cell>
          <cell r="R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row>
        <row r="187">
          <cell r="N187">
            <v>0</v>
          </cell>
          <cell r="P187">
            <v>0</v>
          </cell>
          <cell r="R187">
            <v>0</v>
          </cell>
          <cell r="V187">
            <v>0</v>
          </cell>
          <cell r="W187">
            <v>0</v>
          </cell>
          <cell r="X187">
            <v>0</v>
          </cell>
          <cell r="Y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row>
        <row r="188">
          <cell r="N188">
            <v>0</v>
          </cell>
          <cell r="P188">
            <v>0</v>
          </cell>
          <cell r="R188">
            <v>0</v>
          </cell>
          <cell r="V188">
            <v>0</v>
          </cell>
          <cell r="W188">
            <v>0</v>
          </cell>
          <cell r="X188">
            <v>0</v>
          </cell>
          <cell r="Y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row>
        <row r="189">
          <cell r="N189">
            <v>0</v>
          </cell>
          <cell r="P189">
            <v>0</v>
          </cell>
          <cell r="R189">
            <v>0</v>
          </cell>
          <cell r="V189">
            <v>0</v>
          </cell>
          <cell r="W189">
            <v>0</v>
          </cell>
          <cell r="X189">
            <v>0</v>
          </cell>
          <cell r="Y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row>
        <row r="190">
          <cell r="N190">
            <v>0</v>
          </cell>
          <cell r="P190">
            <v>0</v>
          </cell>
          <cell r="R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row>
        <row r="191">
          <cell r="N191">
            <v>0</v>
          </cell>
          <cell r="P191">
            <v>0</v>
          </cell>
          <cell r="R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row>
        <row r="192">
          <cell r="N192">
            <v>0</v>
          </cell>
          <cell r="P192">
            <v>0</v>
          </cell>
          <cell r="R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row>
        <row r="193">
          <cell r="N193">
            <v>0</v>
          </cell>
          <cell r="P193">
            <v>0</v>
          </cell>
          <cell r="R193">
            <v>0</v>
          </cell>
          <cell r="V193">
            <v>0</v>
          </cell>
          <cell r="W193">
            <v>0</v>
          </cell>
          <cell r="X193">
            <v>0</v>
          </cell>
          <cell r="Y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row>
        <row r="194">
          <cell r="N194">
            <v>0</v>
          </cell>
          <cell r="P194">
            <v>0</v>
          </cell>
          <cell r="R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row>
        <row r="195">
          <cell r="N195">
            <v>0</v>
          </cell>
          <cell r="P195">
            <v>0</v>
          </cell>
          <cell r="R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row>
        <row r="196">
          <cell r="N196">
            <v>0</v>
          </cell>
          <cell r="P196">
            <v>0</v>
          </cell>
          <cell r="R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row>
        <row r="197">
          <cell r="N197">
            <v>0</v>
          </cell>
          <cell r="P197">
            <v>0</v>
          </cell>
          <cell r="R197">
            <v>0</v>
          </cell>
          <cell r="V197">
            <v>0</v>
          </cell>
          <cell r="W197">
            <v>0</v>
          </cell>
          <cell r="X197">
            <v>0</v>
          </cell>
          <cell r="Y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row>
        <row r="198">
          <cell r="N198">
            <v>0</v>
          </cell>
          <cell r="P198">
            <v>0</v>
          </cell>
          <cell r="R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row>
        <row r="199">
          <cell r="N199">
            <v>0</v>
          </cell>
          <cell r="P199">
            <v>0</v>
          </cell>
          <cell r="R199">
            <v>0</v>
          </cell>
          <cell r="W199">
            <v>0</v>
          </cell>
          <cell r="Y199">
            <v>0</v>
          </cell>
          <cell r="AA199">
            <v>0</v>
          </cell>
          <cell r="AC199">
            <v>0</v>
          </cell>
          <cell r="AE199">
            <v>0</v>
          </cell>
          <cell r="AF199">
            <v>0</v>
          </cell>
          <cell r="AG199">
            <v>0</v>
          </cell>
          <cell r="AI199">
            <v>0</v>
          </cell>
          <cell r="AJ199">
            <v>0</v>
          </cell>
          <cell r="AK199">
            <v>0</v>
          </cell>
          <cell r="AL199">
            <v>0</v>
          </cell>
          <cell r="AM199">
            <v>0</v>
          </cell>
          <cell r="AO199">
            <v>0</v>
          </cell>
          <cell r="AP199">
            <v>0</v>
          </cell>
          <cell r="AQ199">
            <v>0</v>
          </cell>
          <cell r="AS199">
            <v>0</v>
          </cell>
          <cell r="AU199">
            <v>0</v>
          </cell>
          <cell r="AV199">
            <v>0</v>
          </cell>
          <cell r="AW199">
            <v>0</v>
          </cell>
          <cell r="AY199">
            <v>0</v>
          </cell>
          <cell r="BA199">
            <v>0</v>
          </cell>
          <cell r="BC199">
            <v>0</v>
          </cell>
          <cell r="BE199">
            <v>0</v>
          </cell>
          <cell r="BG199">
            <v>0</v>
          </cell>
          <cell r="BI199">
            <v>0</v>
          </cell>
          <cell r="BK199">
            <v>0</v>
          </cell>
          <cell r="BM199">
            <v>0</v>
          </cell>
          <cell r="BO199">
            <v>0</v>
          </cell>
          <cell r="BQ199">
            <v>0</v>
          </cell>
        </row>
        <row r="200">
          <cell r="N200">
            <v>0</v>
          </cell>
          <cell r="P200">
            <v>0</v>
          </cell>
          <cell r="R200">
            <v>0</v>
          </cell>
          <cell r="W200">
            <v>0</v>
          </cell>
          <cell r="Y200">
            <v>0</v>
          </cell>
          <cell r="AA200">
            <v>0</v>
          </cell>
          <cell r="AC200">
            <v>0</v>
          </cell>
          <cell r="AE200">
            <v>0</v>
          </cell>
          <cell r="AF200">
            <v>0</v>
          </cell>
          <cell r="AG200">
            <v>0</v>
          </cell>
          <cell r="AI200">
            <v>0</v>
          </cell>
          <cell r="AJ200">
            <v>0</v>
          </cell>
          <cell r="AK200">
            <v>0</v>
          </cell>
          <cell r="AL200">
            <v>0</v>
          </cell>
          <cell r="AM200">
            <v>0</v>
          </cell>
          <cell r="AO200">
            <v>0</v>
          </cell>
          <cell r="AP200">
            <v>0</v>
          </cell>
          <cell r="AQ200">
            <v>0</v>
          </cell>
          <cell r="AS200">
            <v>0</v>
          </cell>
          <cell r="AU200">
            <v>0</v>
          </cell>
          <cell r="AV200">
            <v>0</v>
          </cell>
          <cell r="AW200">
            <v>0</v>
          </cell>
          <cell r="AY200">
            <v>0</v>
          </cell>
          <cell r="BA200">
            <v>0</v>
          </cell>
          <cell r="BC200">
            <v>0</v>
          </cell>
          <cell r="BE200">
            <v>0</v>
          </cell>
          <cell r="BG200">
            <v>0</v>
          </cell>
          <cell r="BI200">
            <v>0</v>
          </cell>
          <cell r="BK200">
            <v>0</v>
          </cell>
          <cell r="BM200">
            <v>0</v>
          </cell>
          <cell r="BO200">
            <v>0</v>
          </cell>
          <cell r="BQ200">
            <v>0</v>
          </cell>
        </row>
        <row r="201">
          <cell r="N201">
            <v>0</v>
          </cell>
          <cell r="P201">
            <v>0</v>
          </cell>
          <cell r="R201">
            <v>0</v>
          </cell>
          <cell r="W201">
            <v>0</v>
          </cell>
          <cell r="Y201">
            <v>0</v>
          </cell>
          <cell r="AA201">
            <v>0</v>
          </cell>
          <cell r="AC201">
            <v>0</v>
          </cell>
          <cell r="AE201">
            <v>0</v>
          </cell>
          <cell r="AF201">
            <v>0</v>
          </cell>
          <cell r="AG201">
            <v>0</v>
          </cell>
          <cell r="AI201">
            <v>0</v>
          </cell>
          <cell r="AJ201">
            <v>0</v>
          </cell>
          <cell r="AK201">
            <v>0</v>
          </cell>
          <cell r="AL201">
            <v>0</v>
          </cell>
          <cell r="AM201">
            <v>0</v>
          </cell>
          <cell r="AO201">
            <v>0</v>
          </cell>
          <cell r="AP201">
            <v>0</v>
          </cell>
          <cell r="AQ201">
            <v>0</v>
          </cell>
          <cell r="AS201">
            <v>0</v>
          </cell>
          <cell r="AU201">
            <v>0</v>
          </cell>
          <cell r="AV201">
            <v>0</v>
          </cell>
          <cell r="AW201">
            <v>0</v>
          </cell>
          <cell r="AY201">
            <v>0</v>
          </cell>
          <cell r="BA201">
            <v>0</v>
          </cell>
          <cell r="BC201">
            <v>0</v>
          </cell>
          <cell r="BE201">
            <v>0</v>
          </cell>
          <cell r="BG201">
            <v>0</v>
          </cell>
          <cell r="BI201">
            <v>0</v>
          </cell>
          <cell r="BK201">
            <v>0</v>
          </cell>
          <cell r="BM201">
            <v>0</v>
          </cell>
          <cell r="BO201">
            <v>0</v>
          </cell>
          <cell r="BQ201">
            <v>0</v>
          </cell>
        </row>
        <row r="202">
          <cell r="N202">
            <v>0</v>
          </cell>
          <cell r="P202">
            <v>0</v>
          </cell>
          <cell r="R202">
            <v>0</v>
          </cell>
          <cell r="V202">
            <v>0</v>
          </cell>
          <cell r="W202">
            <v>0</v>
          </cell>
          <cell r="X202">
            <v>0</v>
          </cell>
          <cell r="Y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row>
        <row r="203">
          <cell r="N203">
            <v>0</v>
          </cell>
          <cell r="P203">
            <v>0</v>
          </cell>
          <cell r="R203">
            <v>0</v>
          </cell>
          <cell r="V203">
            <v>0</v>
          </cell>
          <cell r="W203">
            <v>0</v>
          </cell>
          <cell r="X203">
            <v>0</v>
          </cell>
          <cell r="Y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row>
        <row r="204">
          <cell r="N204">
            <v>0</v>
          </cell>
          <cell r="P204">
            <v>0</v>
          </cell>
          <cell r="R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row>
        <row r="205">
          <cell r="N205">
            <v>0</v>
          </cell>
          <cell r="P205">
            <v>0</v>
          </cell>
          <cell r="R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row>
        <row r="206">
          <cell r="N206">
            <v>0</v>
          </cell>
          <cell r="P206">
            <v>0</v>
          </cell>
          <cell r="R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M206">
            <v>0</v>
          </cell>
          <cell r="BN206">
            <v>0</v>
          </cell>
          <cell r="BO206">
            <v>0</v>
          </cell>
          <cell r="BP206">
            <v>0</v>
          </cell>
          <cell r="BQ206">
            <v>0</v>
          </cell>
        </row>
        <row r="207">
          <cell r="N207">
            <v>0</v>
          </cell>
          <cell r="P207">
            <v>0</v>
          </cell>
          <cell r="R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row>
        <row r="208">
          <cell r="N208">
            <v>0</v>
          </cell>
          <cell r="P208">
            <v>0</v>
          </cell>
          <cell r="R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row>
        <row r="209">
          <cell r="N209">
            <v>0</v>
          </cell>
          <cell r="P209">
            <v>0</v>
          </cell>
          <cell r="R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row>
        <row r="210">
          <cell r="N210">
            <v>0</v>
          </cell>
          <cell r="P210">
            <v>0</v>
          </cell>
          <cell r="R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row>
        <row r="211">
          <cell r="N211">
            <v>0</v>
          </cell>
          <cell r="P211">
            <v>0</v>
          </cell>
          <cell r="R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row>
        <row r="212">
          <cell r="N212">
            <v>0</v>
          </cell>
          <cell r="P212">
            <v>0</v>
          </cell>
          <cell r="R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row>
        <row r="213">
          <cell r="N213">
            <v>0</v>
          </cell>
          <cell r="P213">
            <v>0</v>
          </cell>
          <cell r="R213">
            <v>0</v>
          </cell>
          <cell r="V213">
            <v>0</v>
          </cell>
          <cell r="W213">
            <v>0</v>
          </cell>
          <cell r="X213">
            <v>0</v>
          </cell>
          <cell r="Y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row>
        <row r="214">
          <cell r="N214">
            <v>0</v>
          </cell>
          <cell r="P214">
            <v>0</v>
          </cell>
          <cell r="R214">
            <v>0</v>
          </cell>
          <cell r="V214">
            <v>0</v>
          </cell>
          <cell r="W214">
            <v>0</v>
          </cell>
          <cell r="X214">
            <v>0</v>
          </cell>
          <cell r="Y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M214">
            <v>0</v>
          </cell>
          <cell r="BN214">
            <v>0</v>
          </cell>
          <cell r="BO214">
            <v>0</v>
          </cell>
          <cell r="BP214">
            <v>0</v>
          </cell>
          <cell r="BQ214">
            <v>0</v>
          </cell>
        </row>
        <row r="215">
          <cell r="N215">
            <v>0</v>
          </cell>
          <cell r="P215">
            <v>0</v>
          </cell>
          <cell r="R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M215">
            <v>0</v>
          </cell>
          <cell r="BN215">
            <v>0</v>
          </cell>
          <cell r="BO215">
            <v>0</v>
          </cell>
          <cell r="BP215">
            <v>0</v>
          </cell>
          <cell r="BQ215">
            <v>0</v>
          </cell>
        </row>
        <row r="216">
          <cell r="N216">
            <v>0</v>
          </cell>
          <cell r="P216">
            <v>0</v>
          </cell>
          <cell r="R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M216">
            <v>0</v>
          </cell>
          <cell r="BN216">
            <v>0</v>
          </cell>
          <cell r="BO216">
            <v>0</v>
          </cell>
          <cell r="BP216">
            <v>0</v>
          </cell>
          <cell r="BQ216">
            <v>0</v>
          </cell>
        </row>
        <row r="218">
          <cell r="N218">
            <v>0</v>
          </cell>
          <cell r="R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v>
          </cell>
          <cell r="BN218">
            <v>0</v>
          </cell>
          <cell r="BO218">
            <v>0</v>
          </cell>
          <cell r="BP218">
            <v>0</v>
          </cell>
          <cell r="BQ218">
            <v>0</v>
          </cell>
        </row>
        <row r="219">
          <cell r="N219">
            <v>0</v>
          </cell>
          <cell r="P219">
            <v>0</v>
          </cell>
          <cell r="R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v>
          </cell>
        </row>
        <row r="220">
          <cell r="N220">
            <v>0</v>
          </cell>
          <cell r="P220">
            <v>0</v>
          </cell>
          <cell r="R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v>
          </cell>
          <cell r="BN220">
            <v>0</v>
          </cell>
          <cell r="BO220">
            <v>0</v>
          </cell>
          <cell r="BP220">
            <v>0</v>
          </cell>
          <cell r="BQ220">
            <v>0</v>
          </cell>
        </row>
        <row r="221">
          <cell r="N221">
            <v>0</v>
          </cell>
          <cell r="P221">
            <v>0</v>
          </cell>
          <cell r="R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v>
          </cell>
          <cell r="BN221">
            <v>0</v>
          </cell>
          <cell r="BO221">
            <v>0</v>
          </cell>
          <cell r="BP221">
            <v>0</v>
          </cell>
          <cell r="BQ221">
            <v>0</v>
          </cell>
        </row>
        <row r="222">
          <cell r="N222">
            <v>0</v>
          </cell>
          <cell r="P222">
            <v>0</v>
          </cell>
          <cell r="R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v>
          </cell>
        </row>
        <row r="223">
          <cell r="N223">
            <v>0</v>
          </cell>
          <cell r="P223">
            <v>0</v>
          </cell>
          <cell r="R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v>
          </cell>
          <cell r="BN223">
            <v>0</v>
          </cell>
          <cell r="BO223">
            <v>0</v>
          </cell>
          <cell r="BP223">
            <v>0</v>
          </cell>
          <cell r="BQ223">
            <v>0</v>
          </cell>
        </row>
        <row r="224">
          <cell r="N224">
            <v>0</v>
          </cell>
          <cell r="P224">
            <v>0</v>
          </cell>
          <cell r="R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v>
          </cell>
          <cell r="BN224">
            <v>0</v>
          </cell>
          <cell r="BO224">
            <v>0</v>
          </cell>
          <cell r="BP224">
            <v>0</v>
          </cell>
          <cell r="BQ224">
            <v>0</v>
          </cell>
        </row>
        <row r="225">
          <cell r="N225">
            <v>0</v>
          </cell>
          <cell r="P225">
            <v>0</v>
          </cell>
          <cell r="R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v>
          </cell>
        </row>
        <row r="226">
          <cell r="N226">
            <v>0</v>
          </cell>
          <cell r="P226">
            <v>0</v>
          </cell>
          <cell r="R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C226">
            <v>0</v>
          </cell>
          <cell r="BD226">
            <v>0</v>
          </cell>
          <cell r="BE226">
            <v>0</v>
          </cell>
          <cell r="BF226">
            <v>0</v>
          </cell>
          <cell r="BG226">
            <v>0</v>
          </cell>
          <cell r="BH226">
            <v>0</v>
          </cell>
          <cell r="BI226">
            <v>0</v>
          </cell>
          <cell r="BJ226">
            <v>0</v>
          </cell>
          <cell r="BK226">
            <v>0</v>
          </cell>
          <cell r="BL226">
            <v>0</v>
          </cell>
          <cell r="BM226">
            <v>0</v>
          </cell>
          <cell r="BN226">
            <v>0</v>
          </cell>
          <cell r="BO226">
            <v>0</v>
          </cell>
          <cell r="BP226">
            <v>0</v>
          </cell>
          <cell r="BQ226">
            <v>0</v>
          </cell>
        </row>
        <row r="227">
          <cell r="N227">
            <v>0</v>
          </cell>
          <cell r="P227">
            <v>0</v>
          </cell>
          <cell r="R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cell r="BC227">
            <v>0</v>
          </cell>
          <cell r="BD227">
            <v>0</v>
          </cell>
          <cell r="BE227">
            <v>0</v>
          </cell>
          <cell r="BF227">
            <v>0</v>
          </cell>
          <cell r="BG227">
            <v>0</v>
          </cell>
          <cell r="BH227">
            <v>0</v>
          </cell>
          <cell r="BI227">
            <v>0</v>
          </cell>
          <cell r="BJ227">
            <v>0</v>
          </cell>
          <cell r="BK227">
            <v>0</v>
          </cell>
          <cell r="BL227">
            <v>0</v>
          </cell>
          <cell r="BM227">
            <v>0</v>
          </cell>
          <cell r="BN227">
            <v>0</v>
          </cell>
          <cell r="BO227">
            <v>0</v>
          </cell>
          <cell r="BP227">
            <v>0</v>
          </cell>
          <cell r="BQ227">
            <v>0</v>
          </cell>
        </row>
        <row r="228">
          <cell r="N228">
            <v>0</v>
          </cell>
          <cell r="P228">
            <v>0</v>
          </cell>
          <cell r="R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cell r="BC228">
            <v>0</v>
          </cell>
          <cell r="BD228">
            <v>0</v>
          </cell>
          <cell r="BE228">
            <v>0</v>
          </cell>
          <cell r="BF228">
            <v>0</v>
          </cell>
          <cell r="BG228">
            <v>0</v>
          </cell>
          <cell r="BH228">
            <v>0</v>
          </cell>
          <cell r="BI228">
            <v>0</v>
          </cell>
          <cell r="BJ228">
            <v>0</v>
          </cell>
          <cell r="BK228">
            <v>0</v>
          </cell>
          <cell r="BL228">
            <v>0</v>
          </cell>
          <cell r="BM228">
            <v>0</v>
          </cell>
          <cell r="BN228">
            <v>0</v>
          </cell>
          <cell r="BO228">
            <v>0</v>
          </cell>
          <cell r="BP228">
            <v>0</v>
          </cell>
          <cell r="BQ228">
            <v>0</v>
          </cell>
        </row>
        <row r="229">
          <cell r="N229">
            <v>0</v>
          </cell>
          <cell r="P229">
            <v>0</v>
          </cell>
          <cell r="R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cell r="BC229">
            <v>0</v>
          </cell>
          <cell r="BD229">
            <v>0</v>
          </cell>
          <cell r="BE229">
            <v>0</v>
          </cell>
          <cell r="BF229">
            <v>0</v>
          </cell>
          <cell r="BG229">
            <v>0</v>
          </cell>
          <cell r="BH229">
            <v>0</v>
          </cell>
          <cell r="BI229">
            <v>0</v>
          </cell>
          <cell r="BJ229">
            <v>0</v>
          </cell>
          <cell r="BK229">
            <v>0</v>
          </cell>
          <cell r="BL229">
            <v>0</v>
          </cell>
          <cell r="BM229">
            <v>0</v>
          </cell>
          <cell r="BN229">
            <v>0</v>
          </cell>
          <cell r="BO229">
            <v>0</v>
          </cell>
          <cell r="BP229">
            <v>0</v>
          </cell>
          <cell r="BQ229">
            <v>0</v>
          </cell>
        </row>
        <row r="230">
          <cell r="N230">
            <v>0</v>
          </cell>
          <cell r="P230">
            <v>0</v>
          </cell>
          <cell r="R230">
            <v>0</v>
          </cell>
          <cell r="V230">
            <v>0</v>
          </cell>
          <cell r="W230">
            <v>0</v>
          </cell>
          <cell r="Y230">
            <v>0</v>
          </cell>
          <cell r="AA230">
            <v>0</v>
          </cell>
          <cell r="AC230">
            <v>0</v>
          </cell>
          <cell r="AE230">
            <v>0</v>
          </cell>
          <cell r="AG230">
            <v>0</v>
          </cell>
          <cell r="AI230">
            <v>0</v>
          </cell>
          <cell r="AK230">
            <v>0</v>
          </cell>
          <cell r="AM230">
            <v>0</v>
          </cell>
          <cell r="AO230">
            <v>0</v>
          </cell>
          <cell r="AQ230">
            <v>0</v>
          </cell>
          <cell r="AS230">
            <v>0</v>
          </cell>
          <cell r="AU230">
            <v>0</v>
          </cell>
          <cell r="AV230">
            <v>0</v>
          </cell>
          <cell r="AW230">
            <v>0</v>
          </cell>
          <cell r="AY230">
            <v>0</v>
          </cell>
          <cell r="BA230">
            <v>0</v>
          </cell>
          <cell r="BC230">
            <v>0</v>
          </cell>
          <cell r="BE230">
            <v>0</v>
          </cell>
          <cell r="BG230">
            <v>0</v>
          </cell>
          <cell r="BI230">
            <v>0</v>
          </cell>
          <cell r="BK230">
            <v>0</v>
          </cell>
          <cell r="BM230">
            <v>0</v>
          </cell>
          <cell r="BO230">
            <v>0</v>
          </cell>
          <cell r="BQ230">
            <v>0</v>
          </cell>
        </row>
        <row r="231">
          <cell r="N231">
            <v>0</v>
          </cell>
          <cell r="P231">
            <v>0</v>
          </cell>
          <cell r="R231">
            <v>0</v>
          </cell>
          <cell r="V231">
            <v>0</v>
          </cell>
          <cell r="W231">
            <v>0</v>
          </cell>
          <cell r="Y231">
            <v>0</v>
          </cell>
          <cell r="AA231">
            <v>0</v>
          </cell>
          <cell r="AC231">
            <v>0</v>
          </cell>
          <cell r="AE231">
            <v>0</v>
          </cell>
          <cell r="AG231">
            <v>0</v>
          </cell>
          <cell r="AI231">
            <v>0</v>
          </cell>
          <cell r="AK231">
            <v>0</v>
          </cell>
          <cell r="AM231">
            <v>0</v>
          </cell>
          <cell r="AO231">
            <v>0</v>
          </cell>
          <cell r="AQ231">
            <v>0</v>
          </cell>
          <cell r="AS231">
            <v>0</v>
          </cell>
          <cell r="AU231">
            <v>0</v>
          </cell>
          <cell r="AV231">
            <v>0</v>
          </cell>
          <cell r="AW231">
            <v>0</v>
          </cell>
          <cell r="AY231">
            <v>0</v>
          </cell>
          <cell r="BA231">
            <v>0</v>
          </cell>
          <cell r="BC231">
            <v>0</v>
          </cell>
          <cell r="BE231">
            <v>0</v>
          </cell>
          <cell r="BG231">
            <v>0</v>
          </cell>
          <cell r="BI231">
            <v>0</v>
          </cell>
          <cell r="BK231">
            <v>0</v>
          </cell>
          <cell r="BM231">
            <v>0</v>
          </cell>
          <cell r="BO231">
            <v>0</v>
          </cell>
          <cell r="BQ231">
            <v>0</v>
          </cell>
        </row>
        <row r="232">
          <cell r="N232">
            <v>0</v>
          </cell>
          <cell r="P232">
            <v>0</v>
          </cell>
          <cell r="R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cell r="BC232">
            <v>0</v>
          </cell>
          <cell r="BD232">
            <v>0</v>
          </cell>
          <cell r="BE232">
            <v>0</v>
          </cell>
          <cell r="BF232">
            <v>0</v>
          </cell>
          <cell r="BG232">
            <v>0</v>
          </cell>
          <cell r="BH232">
            <v>0</v>
          </cell>
          <cell r="BI232">
            <v>0</v>
          </cell>
          <cell r="BJ232">
            <v>0</v>
          </cell>
          <cell r="BK232">
            <v>0</v>
          </cell>
          <cell r="BL232">
            <v>0</v>
          </cell>
          <cell r="BM232">
            <v>0</v>
          </cell>
          <cell r="BN232">
            <v>0</v>
          </cell>
          <cell r="BO232">
            <v>0</v>
          </cell>
          <cell r="BP232">
            <v>0</v>
          </cell>
          <cell r="BQ232">
            <v>0</v>
          </cell>
        </row>
        <row r="233">
          <cell r="N233">
            <v>0</v>
          </cell>
          <cell r="P233">
            <v>0</v>
          </cell>
          <cell r="R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cell r="BC233">
            <v>0</v>
          </cell>
          <cell r="BD233">
            <v>0</v>
          </cell>
          <cell r="BE233">
            <v>0</v>
          </cell>
          <cell r="BF233">
            <v>0</v>
          </cell>
          <cell r="BG233">
            <v>0</v>
          </cell>
          <cell r="BH233">
            <v>0</v>
          </cell>
          <cell r="BI233">
            <v>0</v>
          </cell>
          <cell r="BJ233">
            <v>0</v>
          </cell>
          <cell r="BK233">
            <v>0</v>
          </cell>
          <cell r="BL233">
            <v>0</v>
          </cell>
          <cell r="BM233">
            <v>0</v>
          </cell>
          <cell r="BN233">
            <v>0</v>
          </cell>
          <cell r="BO233">
            <v>0</v>
          </cell>
          <cell r="BP233">
            <v>0</v>
          </cell>
          <cell r="BQ233">
            <v>0</v>
          </cell>
        </row>
        <row r="234">
          <cell r="N234">
            <v>0</v>
          </cell>
          <cell r="P234">
            <v>0</v>
          </cell>
          <cell r="R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cell r="BC234">
            <v>0</v>
          </cell>
          <cell r="BD234">
            <v>0</v>
          </cell>
          <cell r="BE234">
            <v>0</v>
          </cell>
          <cell r="BF234">
            <v>0</v>
          </cell>
          <cell r="BG234">
            <v>0</v>
          </cell>
          <cell r="BH234">
            <v>0</v>
          </cell>
          <cell r="BI234">
            <v>0</v>
          </cell>
          <cell r="BJ234">
            <v>0</v>
          </cell>
          <cell r="BK234">
            <v>0</v>
          </cell>
          <cell r="BL234">
            <v>0</v>
          </cell>
          <cell r="BM234">
            <v>0</v>
          </cell>
          <cell r="BN234">
            <v>0</v>
          </cell>
          <cell r="BO234">
            <v>0</v>
          </cell>
          <cell r="BP234">
            <v>0</v>
          </cell>
          <cell r="BQ234">
            <v>0</v>
          </cell>
        </row>
        <row r="235">
          <cell r="N235">
            <v>0</v>
          </cell>
          <cell r="P235">
            <v>0</v>
          </cell>
          <cell r="R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v>
          </cell>
          <cell r="BF235">
            <v>0</v>
          </cell>
          <cell r="BG235">
            <v>0</v>
          </cell>
          <cell r="BH235">
            <v>0</v>
          </cell>
          <cell r="BI235">
            <v>0</v>
          </cell>
          <cell r="BJ235">
            <v>0</v>
          </cell>
          <cell r="BK235">
            <v>0</v>
          </cell>
          <cell r="BL235">
            <v>0</v>
          </cell>
          <cell r="BM235">
            <v>0</v>
          </cell>
          <cell r="BN235">
            <v>0</v>
          </cell>
          <cell r="BO235">
            <v>0</v>
          </cell>
          <cell r="BP235">
            <v>0</v>
          </cell>
          <cell r="BQ235">
            <v>0</v>
          </cell>
        </row>
        <row r="236">
          <cell r="N236">
            <v>0</v>
          </cell>
          <cell r="P236">
            <v>0</v>
          </cell>
          <cell r="R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cell r="BC236">
            <v>0</v>
          </cell>
          <cell r="BD236">
            <v>0</v>
          </cell>
          <cell r="BE236">
            <v>0</v>
          </cell>
          <cell r="BF236">
            <v>0</v>
          </cell>
          <cell r="BG236">
            <v>0</v>
          </cell>
          <cell r="BH236">
            <v>0</v>
          </cell>
          <cell r="BI236">
            <v>0</v>
          </cell>
          <cell r="BJ236">
            <v>0</v>
          </cell>
          <cell r="BK236">
            <v>0</v>
          </cell>
          <cell r="BL236">
            <v>0</v>
          </cell>
          <cell r="BM236">
            <v>0</v>
          </cell>
          <cell r="BN236">
            <v>0</v>
          </cell>
          <cell r="BO236">
            <v>0</v>
          </cell>
          <cell r="BP236">
            <v>0</v>
          </cell>
          <cell r="BQ236">
            <v>0</v>
          </cell>
        </row>
        <row r="237">
          <cell r="N237">
            <v>0</v>
          </cell>
          <cell r="P237">
            <v>0</v>
          </cell>
          <cell r="R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row>
        <row r="238">
          <cell r="N238">
            <v>0</v>
          </cell>
          <cell r="P238">
            <v>0</v>
          </cell>
          <cell r="R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cell r="BC238">
            <v>0</v>
          </cell>
          <cell r="BD238">
            <v>0</v>
          </cell>
          <cell r="BE238">
            <v>0</v>
          </cell>
          <cell r="BF238">
            <v>0</v>
          </cell>
          <cell r="BG238">
            <v>0</v>
          </cell>
          <cell r="BH238">
            <v>0</v>
          </cell>
          <cell r="BI238">
            <v>0</v>
          </cell>
          <cell r="BJ238">
            <v>0</v>
          </cell>
          <cell r="BK238">
            <v>0</v>
          </cell>
          <cell r="BL238">
            <v>0</v>
          </cell>
          <cell r="BM238">
            <v>0</v>
          </cell>
          <cell r="BN238">
            <v>0</v>
          </cell>
          <cell r="BO238">
            <v>0</v>
          </cell>
          <cell r="BP238">
            <v>0</v>
          </cell>
          <cell r="BQ238">
            <v>0</v>
          </cell>
        </row>
        <row r="239">
          <cell r="N239">
            <v>0</v>
          </cell>
          <cell r="P239">
            <v>0</v>
          </cell>
          <cell r="R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cell r="BC239">
            <v>0</v>
          </cell>
          <cell r="BD239">
            <v>0</v>
          </cell>
          <cell r="BE239">
            <v>0</v>
          </cell>
          <cell r="BF239">
            <v>0</v>
          </cell>
          <cell r="BG239">
            <v>0</v>
          </cell>
          <cell r="BH239">
            <v>0</v>
          </cell>
          <cell r="BI239">
            <v>0</v>
          </cell>
          <cell r="BJ239">
            <v>0</v>
          </cell>
          <cell r="BK239">
            <v>0</v>
          </cell>
          <cell r="BL239">
            <v>0</v>
          </cell>
          <cell r="BM239">
            <v>0</v>
          </cell>
          <cell r="BN239">
            <v>0</v>
          </cell>
          <cell r="BO239">
            <v>0</v>
          </cell>
          <cell r="BP239">
            <v>0</v>
          </cell>
          <cell r="BQ239">
            <v>0</v>
          </cell>
        </row>
        <row r="240">
          <cell r="N240">
            <v>0</v>
          </cell>
          <cell r="P240">
            <v>0</v>
          </cell>
          <cell r="R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cell r="BC240">
            <v>0</v>
          </cell>
          <cell r="BD240">
            <v>0</v>
          </cell>
          <cell r="BE240">
            <v>0</v>
          </cell>
          <cell r="BF240">
            <v>0</v>
          </cell>
          <cell r="BG240">
            <v>0</v>
          </cell>
          <cell r="BH240">
            <v>0</v>
          </cell>
          <cell r="BI240">
            <v>0</v>
          </cell>
          <cell r="BJ240">
            <v>0</v>
          </cell>
          <cell r="BK240">
            <v>0</v>
          </cell>
          <cell r="BL240">
            <v>0</v>
          </cell>
          <cell r="BM240">
            <v>0</v>
          </cell>
          <cell r="BN240">
            <v>0</v>
          </cell>
          <cell r="BO240">
            <v>0</v>
          </cell>
          <cell r="BP240">
            <v>0</v>
          </cell>
          <cell r="BQ240">
            <v>0</v>
          </cell>
        </row>
        <row r="241">
          <cell r="N241">
            <v>0</v>
          </cell>
          <cell r="P241">
            <v>0</v>
          </cell>
          <cell r="R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cell r="BC241">
            <v>0</v>
          </cell>
          <cell r="BD241">
            <v>0</v>
          </cell>
          <cell r="BE241">
            <v>0</v>
          </cell>
          <cell r="BF241">
            <v>0</v>
          </cell>
          <cell r="BG241">
            <v>0</v>
          </cell>
          <cell r="BH241">
            <v>0</v>
          </cell>
          <cell r="BI241">
            <v>0</v>
          </cell>
          <cell r="BJ241">
            <v>0</v>
          </cell>
          <cell r="BK241">
            <v>0</v>
          </cell>
          <cell r="BL241">
            <v>0</v>
          </cell>
          <cell r="BM241">
            <v>0</v>
          </cell>
          <cell r="BN241">
            <v>0</v>
          </cell>
          <cell r="BO241">
            <v>0</v>
          </cell>
          <cell r="BP241">
            <v>0</v>
          </cell>
          <cell r="BQ241">
            <v>0</v>
          </cell>
        </row>
        <row r="242">
          <cell r="N242">
            <v>0</v>
          </cell>
          <cell r="P242">
            <v>0</v>
          </cell>
          <cell r="R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cell r="BC242">
            <v>0</v>
          </cell>
          <cell r="BD242">
            <v>0</v>
          </cell>
          <cell r="BE242">
            <v>0</v>
          </cell>
          <cell r="BF242">
            <v>0</v>
          </cell>
          <cell r="BG242">
            <v>0</v>
          </cell>
          <cell r="BH242">
            <v>0</v>
          </cell>
          <cell r="BI242">
            <v>0</v>
          </cell>
          <cell r="BJ242">
            <v>0</v>
          </cell>
          <cell r="BK242">
            <v>0</v>
          </cell>
          <cell r="BL242">
            <v>0</v>
          </cell>
          <cell r="BM242">
            <v>0</v>
          </cell>
          <cell r="BN242">
            <v>0</v>
          </cell>
          <cell r="BO242">
            <v>0</v>
          </cell>
          <cell r="BP242">
            <v>0</v>
          </cell>
          <cell r="BQ242">
            <v>0</v>
          </cell>
        </row>
        <row r="243">
          <cell r="N243">
            <v>0</v>
          </cell>
          <cell r="P243">
            <v>0</v>
          </cell>
          <cell r="R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cell r="BC243">
            <v>0</v>
          </cell>
          <cell r="BD243">
            <v>0</v>
          </cell>
          <cell r="BE243">
            <v>0</v>
          </cell>
          <cell r="BF243">
            <v>0</v>
          </cell>
          <cell r="BG243">
            <v>0</v>
          </cell>
          <cell r="BH243">
            <v>0</v>
          </cell>
          <cell r="BI243">
            <v>0</v>
          </cell>
          <cell r="BJ243">
            <v>0</v>
          </cell>
          <cell r="BK243">
            <v>0</v>
          </cell>
          <cell r="BL243">
            <v>0</v>
          </cell>
          <cell r="BM243">
            <v>0</v>
          </cell>
          <cell r="BN243">
            <v>0</v>
          </cell>
          <cell r="BO243">
            <v>0</v>
          </cell>
          <cell r="BP243">
            <v>0</v>
          </cell>
          <cell r="BQ243">
            <v>0</v>
          </cell>
        </row>
        <row r="244">
          <cell r="N244">
            <v>0</v>
          </cell>
          <cell r="P244">
            <v>0</v>
          </cell>
          <cell r="R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cell r="BC244">
            <v>0</v>
          </cell>
          <cell r="BD244">
            <v>0</v>
          </cell>
          <cell r="BE244">
            <v>0</v>
          </cell>
          <cell r="BF244">
            <v>0</v>
          </cell>
          <cell r="BG244">
            <v>0</v>
          </cell>
          <cell r="BH244">
            <v>0</v>
          </cell>
          <cell r="BI244">
            <v>0</v>
          </cell>
          <cell r="BJ244">
            <v>0</v>
          </cell>
          <cell r="BK244">
            <v>0</v>
          </cell>
          <cell r="BL244">
            <v>0</v>
          </cell>
          <cell r="BM244">
            <v>0</v>
          </cell>
          <cell r="BN244">
            <v>0</v>
          </cell>
          <cell r="BO244">
            <v>0</v>
          </cell>
          <cell r="BP244">
            <v>0</v>
          </cell>
          <cell r="BQ244">
            <v>0</v>
          </cell>
        </row>
        <row r="245">
          <cell r="N245">
            <v>0</v>
          </cell>
          <cell r="P245">
            <v>0</v>
          </cell>
          <cell r="R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0</v>
          </cell>
          <cell r="BJ245">
            <v>0</v>
          </cell>
          <cell r="BK245">
            <v>0</v>
          </cell>
          <cell r="BL245">
            <v>0</v>
          </cell>
          <cell r="BM245">
            <v>0</v>
          </cell>
          <cell r="BN245">
            <v>0</v>
          </cell>
          <cell r="BO245">
            <v>0</v>
          </cell>
          <cell r="BP245">
            <v>0</v>
          </cell>
          <cell r="BQ245">
            <v>0</v>
          </cell>
        </row>
        <row r="246">
          <cell r="N246">
            <v>0</v>
          </cell>
          <cell r="P246">
            <v>0</v>
          </cell>
          <cell r="R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0</v>
          </cell>
          <cell r="BK246">
            <v>0</v>
          </cell>
          <cell r="BL246">
            <v>0</v>
          </cell>
          <cell r="BM246">
            <v>0</v>
          </cell>
          <cell r="BN246">
            <v>0</v>
          </cell>
          <cell r="BO246">
            <v>0</v>
          </cell>
          <cell r="BP246">
            <v>0</v>
          </cell>
          <cell r="BQ246">
            <v>0</v>
          </cell>
        </row>
        <row r="248">
          <cell r="N248">
            <v>0</v>
          </cell>
          <cell r="R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row>
        <row r="249">
          <cell r="N249">
            <v>0</v>
          </cell>
          <cell r="P249">
            <v>0</v>
          </cell>
          <cell r="R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v>
          </cell>
          <cell r="BF249">
            <v>0</v>
          </cell>
          <cell r="BG249">
            <v>0</v>
          </cell>
          <cell r="BH249">
            <v>0</v>
          </cell>
          <cell r="BI249">
            <v>0</v>
          </cell>
          <cell r="BJ249">
            <v>0</v>
          </cell>
          <cell r="BK249">
            <v>0</v>
          </cell>
          <cell r="BL249">
            <v>0</v>
          </cell>
          <cell r="BM249">
            <v>0</v>
          </cell>
          <cell r="BN249">
            <v>0</v>
          </cell>
          <cell r="BO249">
            <v>0</v>
          </cell>
          <cell r="BP249">
            <v>0</v>
          </cell>
          <cell r="BQ249">
            <v>0</v>
          </cell>
        </row>
        <row r="250">
          <cell r="N250">
            <v>0</v>
          </cell>
          <cell r="P250">
            <v>0</v>
          </cell>
          <cell r="R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cell r="BC250">
            <v>0</v>
          </cell>
          <cell r="BD250">
            <v>0</v>
          </cell>
          <cell r="BE250">
            <v>0</v>
          </cell>
          <cell r="BF250">
            <v>0</v>
          </cell>
          <cell r="BG250">
            <v>0</v>
          </cell>
          <cell r="BH250">
            <v>0</v>
          </cell>
          <cell r="BI250">
            <v>0</v>
          </cell>
          <cell r="BJ250">
            <v>0</v>
          </cell>
          <cell r="BK250">
            <v>0</v>
          </cell>
          <cell r="BL250">
            <v>0</v>
          </cell>
          <cell r="BM250">
            <v>0</v>
          </cell>
          <cell r="BN250">
            <v>0</v>
          </cell>
          <cell r="BO250">
            <v>0</v>
          </cell>
          <cell r="BP250">
            <v>0</v>
          </cell>
          <cell r="BQ250">
            <v>0</v>
          </cell>
        </row>
        <row r="251">
          <cell r="N251">
            <v>0</v>
          </cell>
          <cell r="P251">
            <v>0</v>
          </cell>
          <cell r="R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row>
        <row r="252">
          <cell r="N252">
            <v>0</v>
          </cell>
          <cell r="P252">
            <v>0</v>
          </cell>
          <cell r="R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v>
          </cell>
          <cell r="AS252">
            <v>0</v>
          </cell>
          <cell r="AT252">
            <v>0</v>
          </cell>
          <cell r="AU252">
            <v>0</v>
          </cell>
          <cell r="AV252">
            <v>0</v>
          </cell>
          <cell r="AW252">
            <v>0</v>
          </cell>
          <cell r="AX252">
            <v>0</v>
          </cell>
          <cell r="AY252">
            <v>0</v>
          </cell>
          <cell r="AZ252">
            <v>0</v>
          </cell>
          <cell r="BA252">
            <v>0</v>
          </cell>
          <cell r="BB252">
            <v>0</v>
          </cell>
          <cell r="BC252">
            <v>0</v>
          </cell>
          <cell r="BD252">
            <v>0</v>
          </cell>
          <cell r="BE252">
            <v>0</v>
          </cell>
          <cell r="BF252">
            <v>0</v>
          </cell>
          <cell r="BG252">
            <v>0</v>
          </cell>
          <cell r="BH252">
            <v>0</v>
          </cell>
          <cell r="BI252">
            <v>0</v>
          </cell>
          <cell r="BJ252">
            <v>0</v>
          </cell>
          <cell r="BK252">
            <v>0</v>
          </cell>
          <cell r="BL252">
            <v>0</v>
          </cell>
          <cell r="BM252">
            <v>0</v>
          </cell>
          <cell r="BN252">
            <v>0</v>
          </cell>
          <cell r="BO252">
            <v>0</v>
          </cell>
          <cell r="BP252">
            <v>0</v>
          </cell>
          <cell r="BQ252">
            <v>0</v>
          </cell>
        </row>
        <row r="253">
          <cell r="N253">
            <v>0</v>
          </cell>
          <cell r="P253">
            <v>0</v>
          </cell>
          <cell r="R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v>
          </cell>
          <cell r="AR253">
            <v>0</v>
          </cell>
          <cell r="AS253">
            <v>0</v>
          </cell>
          <cell r="AT253">
            <v>0</v>
          </cell>
          <cell r="AU253">
            <v>0</v>
          </cell>
          <cell r="AV253">
            <v>0</v>
          </cell>
          <cell r="AW253">
            <v>0</v>
          </cell>
          <cell r="AX253">
            <v>0</v>
          </cell>
          <cell r="AY253">
            <v>0</v>
          </cell>
          <cell r="AZ253">
            <v>0</v>
          </cell>
          <cell r="BA253">
            <v>0</v>
          </cell>
          <cell r="BB253">
            <v>0</v>
          </cell>
          <cell r="BC253">
            <v>0</v>
          </cell>
          <cell r="BD253">
            <v>0</v>
          </cell>
          <cell r="BE253">
            <v>0</v>
          </cell>
          <cell r="BF253">
            <v>0</v>
          </cell>
          <cell r="BG253">
            <v>0</v>
          </cell>
          <cell r="BH253">
            <v>0</v>
          </cell>
          <cell r="BI253">
            <v>0</v>
          </cell>
          <cell r="BJ253">
            <v>0</v>
          </cell>
          <cell r="BK253">
            <v>0</v>
          </cell>
          <cell r="BL253">
            <v>0</v>
          </cell>
          <cell r="BM253">
            <v>0</v>
          </cell>
          <cell r="BN253">
            <v>0</v>
          </cell>
          <cell r="BO253">
            <v>0</v>
          </cell>
          <cell r="BP253">
            <v>0</v>
          </cell>
          <cell r="BQ253">
            <v>0</v>
          </cell>
        </row>
        <row r="254">
          <cell r="N254">
            <v>0</v>
          </cell>
          <cell r="P254">
            <v>0</v>
          </cell>
          <cell r="R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v>
          </cell>
          <cell r="AV254">
            <v>0</v>
          </cell>
          <cell r="AW254">
            <v>0</v>
          </cell>
          <cell r="AX254">
            <v>0</v>
          </cell>
          <cell r="AY254">
            <v>0</v>
          </cell>
          <cell r="AZ254">
            <v>0</v>
          </cell>
          <cell r="BA254">
            <v>0</v>
          </cell>
          <cell r="BB254">
            <v>0</v>
          </cell>
          <cell r="BC254">
            <v>0</v>
          </cell>
          <cell r="BD254">
            <v>0</v>
          </cell>
          <cell r="BE254">
            <v>0</v>
          </cell>
          <cell r="BF254">
            <v>0</v>
          </cell>
          <cell r="BG254">
            <v>0</v>
          </cell>
          <cell r="BH254">
            <v>0</v>
          </cell>
          <cell r="BI254">
            <v>0</v>
          </cell>
          <cell r="BJ254">
            <v>0</v>
          </cell>
          <cell r="BK254">
            <v>0</v>
          </cell>
          <cell r="BL254">
            <v>0</v>
          </cell>
          <cell r="BM254">
            <v>0</v>
          </cell>
          <cell r="BN254">
            <v>0</v>
          </cell>
          <cell r="BO254">
            <v>0</v>
          </cell>
          <cell r="BP254">
            <v>0</v>
          </cell>
          <cell r="BQ254">
            <v>0</v>
          </cell>
        </row>
        <row r="255">
          <cell r="N255">
            <v>0</v>
          </cell>
          <cell r="R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row>
        <row r="256">
          <cell r="N256">
            <v>0</v>
          </cell>
          <cell r="P256">
            <v>0</v>
          </cell>
          <cell r="R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v>
          </cell>
          <cell r="AS256">
            <v>0</v>
          </cell>
          <cell r="AT256">
            <v>0</v>
          </cell>
          <cell r="AU256">
            <v>0</v>
          </cell>
          <cell r="AV256">
            <v>0</v>
          </cell>
          <cell r="AW256">
            <v>0</v>
          </cell>
          <cell r="AX256">
            <v>0</v>
          </cell>
          <cell r="AY256">
            <v>0</v>
          </cell>
          <cell r="AZ256">
            <v>0</v>
          </cell>
          <cell r="BA256">
            <v>0</v>
          </cell>
          <cell r="BB256">
            <v>0</v>
          </cell>
          <cell r="BC256">
            <v>0</v>
          </cell>
          <cell r="BD256">
            <v>0</v>
          </cell>
          <cell r="BE256">
            <v>0</v>
          </cell>
          <cell r="BF256">
            <v>0</v>
          </cell>
          <cell r="BG256">
            <v>0</v>
          </cell>
          <cell r="BH256">
            <v>0</v>
          </cell>
          <cell r="BI256">
            <v>0</v>
          </cell>
          <cell r="BJ256">
            <v>0</v>
          </cell>
          <cell r="BK256">
            <v>0</v>
          </cell>
          <cell r="BL256">
            <v>0</v>
          </cell>
          <cell r="BM256">
            <v>0</v>
          </cell>
          <cell r="BN256">
            <v>0</v>
          </cell>
          <cell r="BO256">
            <v>0</v>
          </cell>
          <cell r="BP256">
            <v>0</v>
          </cell>
          <cell r="BQ256">
            <v>0</v>
          </cell>
        </row>
        <row r="257">
          <cell r="N257">
            <v>0</v>
          </cell>
          <cell r="P257">
            <v>0</v>
          </cell>
          <cell r="R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v>
          </cell>
          <cell r="BA257">
            <v>0</v>
          </cell>
          <cell r="BB257">
            <v>0</v>
          </cell>
          <cell r="BC257">
            <v>0</v>
          </cell>
          <cell r="BD257">
            <v>0</v>
          </cell>
          <cell r="BE257">
            <v>0</v>
          </cell>
          <cell r="BF257">
            <v>0</v>
          </cell>
          <cell r="BG257">
            <v>0</v>
          </cell>
          <cell r="BH257">
            <v>0</v>
          </cell>
          <cell r="BI257">
            <v>0</v>
          </cell>
          <cell r="BJ257">
            <v>0</v>
          </cell>
          <cell r="BK257">
            <v>0</v>
          </cell>
          <cell r="BL257">
            <v>0</v>
          </cell>
          <cell r="BM257">
            <v>0</v>
          </cell>
          <cell r="BN257">
            <v>0</v>
          </cell>
          <cell r="BO257">
            <v>0</v>
          </cell>
          <cell r="BP257">
            <v>0</v>
          </cell>
          <cell r="BQ257">
            <v>0</v>
          </cell>
        </row>
        <row r="258">
          <cell r="N258">
            <v>0</v>
          </cell>
          <cell r="P258">
            <v>0</v>
          </cell>
          <cell r="R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v>
          </cell>
          <cell r="AZ258">
            <v>0</v>
          </cell>
          <cell r="BA258">
            <v>0</v>
          </cell>
          <cell r="BB258">
            <v>0</v>
          </cell>
          <cell r="BC258">
            <v>0</v>
          </cell>
          <cell r="BD258">
            <v>0</v>
          </cell>
          <cell r="BE258">
            <v>0</v>
          </cell>
          <cell r="BF258">
            <v>0</v>
          </cell>
          <cell r="BG258">
            <v>0</v>
          </cell>
          <cell r="BH258">
            <v>0</v>
          </cell>
          <cell r="BI258">
            <v>0</v>
          </cell>
          <cell r="BJ258">
            <v>0</v>
          </cell>
          <cell r="BK258">
            <v>0</v>
          </cell>
          <cell r="BL258">
            <v>0</v>
          </cell>
          <cell r="BM258">
            <v>0</v>
          </cell>
          <cell r="BN258">
            <v>0</v>
          </cell>
          <cell r="BO258">
            <v>0</v>
          </cell>
          <cell r="BP258">
            <v>0</v>
          </cell>
          <cell r="BQ258">
            <v>0</v>
          </cell>
        </row>
        <row r="259">
          <cell r="N259">
            <v>0</v>
          </cell>
          <cell r="P259">
            <v>0</v>
          </cell>
          <cell r="R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v>
          </cell>
          <cell r="AS259">
            <v>0</v>
          </cell>
          <cell r="AT259">
            <v>0</v>
          </cell>
          <cell r="AU259">
            <v>0</v>
          </cell>
          <cell r="AV259">
            <v>0</v>
          </cell>
          <cell r="AW259">
            <v>0</v>
          </cell>
          <cell r="AX259">
            <v>0</v>
          </cell>
          <cell r="AY259">
            <v>0</v>
          </cell>
          <cell r="AZ259">
            <v>0</v>
          </cell>
          <cell r="BA259">
            <v>0</v>
          </cell>
          <cell r="BB259">
            <v>0</v>
          </cell>
          <cell r="BC259">
            <v>0</v>
          </cell>
          <cell r="BD259">
            <v>0</v>
          </cell>
          <cell r="BE259">
            <v>0</v>
          </cell>
          <cell r="BF259">
            <v>0</v>
          </cell>
          <cell r="BG259">
            <v>0</v>
          </cell>
          <cell r="BH259">
            <v>0</v>
          </cell>
          <cell r="BI259">
            <v>0</v>
          </cell>
          <cell r="BJ259">
            <v>0</v>
          </cell>
          <cell r="BK259">
            <v>0</v>
          </cell>
          <cell r="BL259">
            <v>0</v>
          </cell>
          <cell r="BM259">
            <v>0</v>
          </cell>
          <cell r="BN259">
            <v>0</v>
          </cell>
          <cell r="BO259">
            <v>0</v>
          </cell>
          <cell r="BP259">
            <v>0</v>
          </cell>
          <cell r="BQ259">
            <v>0</v>
          </cell>
        </row>
        <row r="260">
          <cell r="N260">
            <v>0</v>
          </cell>
          <cell r="P260">
            <v>0</v>
          </cell>
          <cell r="R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row>
        <row r="261">
          <cell r="N261">
            <v>0</v>
          </cell>
          <cell r="P261">
            <v>0</v>
          </cell>
          <cell r="R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v>
          </cell>
          <cell r="AZ261">
            <v>0</v>
          </cell>
          <cell r="BA261">
            <v>0</v>
          </cell>
          <cell r="BB261">
            <v>0</v>
          </cell>
          <cell r="BC261">
            <v>0</v>
          </cell>
          <cell r="BD261">
            <v>0</v>
          </cell>
          <cell r="BE261">
            <v>0</v>
          </cell>
          <cell r="BF261">
            <v>0</v>
          </cell>
          <cell r="BG261">
            <v>0</v>
          </cell>
          <cell r="BH261">
            <v>0</v>
          </cell>
          <cell r="BI261">
            <v>0</v>
          </cell>
          <cell r="BJ261">
            <v>0</v>
          </cell>
          <cell r="BK261">
            <v>0</v>
          </cell>
          <cell r="BL261">
            <v>0</v>
          </cell>
          <cell r="BM261">
            <v>0</v>
          </cell>
          <cell r="BN261">
            <v>0</v>
          </cell>
          <cell r="BO261">
            <v>0</v>
          </cell>
          <cell r="BP261">
            <v>0</v>
          </cell>
          <cell r="BQ261">
            <v>0</v>
          </cell>
        </row>
        <row r="262">
          <cell r="N262">
            <v>0</v>
          </cell>
          <cell r="P262">
            <v>0</v>
          </cell>
          <cell r="R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v>
          </cell>
          <cell r="AS262">
            <v>0</v>
          </cell>
          <cell r="AT262">
            <v>0</v>
          </cell>
          <cell r="AU262">
            <v>0</v>
          </cell>
          <cell r="AV262">
            <v>0</v>
          </cell>
          <cell r="AW262">
            <v>0</v>
          </cell>
          <cell r="AX262">
            <v>0</v>
          </cell>
          <cell r="AY262">
            <v>0</v>
          </cell>
          <cell r="AZ262">
            <v>0</v>
          </cell>
          <cell r="BA262">
            <v>0</v>
          </cell>
          <cell r="BB262">
            <v>0</v>
          </cell>
          <cell r="BC262">
            <v>0</v>
          </cell>
          <cell r="BD262">
            <v>0</v>
          </cell>
          <cell r="BE262">
            <v>0</v>
          </cell>
          <cell r="BF262">
            <v>0</v>
          </cell>
          <cell r="BG262">
            <v>0</v>
          </cell>
          <cell r="BH262">
            <v>0</v>
          </cell>
          <cell r="BI262">
            <v>0</v>
          </cell>
          <cell r="BJ262">
            <v>0</v>
          </cell>
          <cell r="BK262">
            <v>0</v>
          </cell>
          <cell r="BL262">
            <v>0</v>
          </cell>
          <cell r="BM262">
            <v>0</v>
          </cell>
          <cell r="BN262">
            <v>0</v>
          </cell>
          <cell r="BO262">
            <v>0</v>
          </cell>
          <cell r="BP262">
            <v>0</v>
          </cell>
          <cell r="BQ262">
            <v>0</v>
          </cell>
        </row>
        <row r="263">
          <cell r="N263">
            <v>0</v>
          </cell>
          <cell r="W263">
            <v>0</v>
          </cell>
          <cell r="Y263">
            <v>0</v>
          </cell>
          <cell r="AA263">
            <v>0</v>
          </cell>
          <cell r="AC263">
            <v>0</v>
          </cell>
          <cell r="AE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row>
        <row r="264">
          <cell r="N264">
            <v>0</v>
          </cell>
          <cell r="P264">
            <v>0</v>
          </cell>
          <cell r="R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v>
          </cell>
          <cell r="BM264">
            <v>0</v>
          </cell>
          <cell r="BN264">
            <v>0</v>
          </cell>
          <cell r="BO264">
            <v>0</v>
          </cell>
          <cell r="BP264">
            <v>0</v>
          </cell>
          <cell r="BQ264">
            <v>0</v>
          </cell>
        </row>
        <row r="265">
          <cell r="N265">
            <v>0</v>
          </cell>
          <cell r="W265">
            <v>0</v>
          </cell>
          <cell r="Y265">
            <v>0</v>
          </cell>
          <cell r="AA265">
            <v>0</v>
          </cell>
          <cell r="AC265">
            <v>0</v>
          </cell>
          <cell r="AE265">
            <v>0</v>
          </cell>
          <cell r="AG265">
            <v>0</v>
          </cell>
          <cell r="AH265">
            <v>0</v>
          </cell>
          <cell r="AI265">
            <v>0</v>
          </cell>
          <cell r="AJ265">
            <v>0</v>
          </cell>
          <cell r="AK265">
            <v>0</v>
          </cell>
          <cell r="AL265">
            <v>0</v>
          </cell>
          <cell r="AM265">
            <v>0</v>
          </cell>
          <cell r="AN265">
            <v>0</v>
          </cell>
          <cell r="AO265">
            <v>0</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0</v>
          </cell>
          <cell r="BF265">
            <v>0</v>
          </cell>
          <cell r="BG265">
            <v>0</v>
          </cell>
          <cell r="BH265">
            <v>0</v>
          </cell>
          <cell r="BI265">
            <v>0</v>
          </cell>
          <cell r="BJ265">
            <v>0</v>
          </cell>
          <cell r="BK265">
            <v>0</v>
          </cell>
          <cell r="BL265">
            <v>0</v>
          </cell>
          <cell r="BM265">
            <v>0</v>
          </cell>
          <cell r="BN265">
            <v>0</v>
          </cell>
          <cell r="BO265">
            <v>0</v>
          </cell>
          <cell r="BP265">
            <v>0</v>
          </cell>
          <cell r="BQ265">
            <v>0</v>
          </cell>
        </row>
        <row r="266">
          <cell r="N266">
            <v>0</v>
          </cell>
          <cell r="P266">
            <v>0</v>
          </cell>
          <cell r="R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row>
        <row r="267">
          <cell r="N267">
            <v>0</v>
          </cell>
          <cell r="P267">
            <v>0</v>
          </cell>
          <cell r="R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row>
        <row r="268">
          <cell r="N268">
            <v>0</v>
          </cell>
          <cell r="P268">
            <v>0</v>
          </cell>
          <cell r="R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0</v>
          </cell>
          <cell r="BF268">
            <v>0</v>
          </cell>
          <cell r="BG268">
            <v>0</v>
          </cell>
          <cell r="BH268">
            <v>0</v>
          </cell>
          <cell r="BI268">
            <v>0</v>
          </cell>
          <cell r="BJ268">
            <v>0</v>
          </cell>
          <cell r="BK268">
            <v>0</v>
          </cell>
          <cell r="BL268">
            <v>0</v>
          </cell>
          <cell r="BM268">
            <v>0</v>
          </cell>
          <cell r="BN268">
            <v>0</v>
          </cell>
          <cell r="BO268">
            <v>0</v>
          </cell>
          <cell r="BP268">
            <v>0</v>
          </cell>
          <cell r="BQ268">
            <v>0</v>
          </cell>
        </row>
        <row r="269">
          <cell r="N269">
            <v>0</v>
          </cell>
          <cell r="P269">
            <v>0</v>
          </cell>
          <cell r="R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v>
          </cell>
          <cell r="BF269">
            <v>0</v>
          </cell>
          <cell r="BG269">
            <v>0</v>
          </cell>
          <cell r="BH269">
            <v>0</v>
          </cell>
          <cell r="BI269">
            <v>0</v>
          </cell>
          <cell r="BJ269">
            <v>0</v>
          </cell>
          <cell r="BK269">
            <v>0</v>
          </cell>
          <cell r="BL269">
            <v>0</v>
          </cell>
          <cell r="BM269">
            <v>0</v>
          </cell>
          <cell r="BN269">
            <v>0</v>
          </cell>
          <cell r="BO269">
            <v>0</v>
          </cell>
          <cell r="BP269">
            <v>0</v>
          </cell>
          <cell r="BQ269">
            <v>0</v>
          </cell>
        </row>
        <row r="270">
          <cell r="N270">
            <v>0</v>
          </cell>
          <cell r="P270">
            <v>0</v>
          </cell>
          <cell r="R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v>
          </cell>
          <cell r="BQ270">
            <v>0</v>
          </cell>
        </row>
        <row r="271">
          <cell r="N271">
            <v>0</v>
          </cell>
          <cell r="P271">
            <v>0</v>
          </cell>
          <cell r="R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0</v>
          </cell>
          <cell r="BF271">
            <v>0</v>
          </cell>
          <cell r="BG271">
            <v>0</v>
          </cell>
          <cell r="BH271">
            <v>0</v>
          </cell>
          <cell r="BI271">
            <v>0</v>
          </cell>
          <cell r="BJ271">
            <v>0</v>
          </cell>
          <cell r="BK271">
            <v>0</v>
          </cell>
          <cell r="BL271">
            <v>0</v>
          </cell>
          <cell r="BM271">
            <v>0</v>
          </cell>
          <cell r="BN271">
            <v>0</v>
          </cell>
          <cell r="BO271">
            <v>0</v>
          </cell>
          <cell r="BP271">
            <v>0</v>
          </cell>
          <cell r="BQ271">
            <v>0</v>
          </cell>
        </row>
        <row r="272">
          <cell r="N272">
            <v>0</v>
          </cell>
          <cell r="P272">
            <v>0</v>
          </cell>
          <cell r="R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v>
          </cell>
          <cell r="BP272">
            <v>0</v>
          </cell>
          <cell r="BQ272">
            <v>0</v>
          </cell>
        </row>
        <row r="273">
          <cell r="N273">
            <v>0</v>
          </cell>
          <cell r="P273">
            <v>0</v>
          </cell>
          <cell r="R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v>
          </cell>
          <cell r="BJ273">
            <v>0</v>
          </cell>
          <cell r="BK273">
            <v>0</v>
          </cell>
          <cell r="BL273">
            <v>0</v>
          </cell>
          <cell r="BM273">
            <v>0</v>
          </cell>
          <cell r="BN273">
            <v>0</v>
          </cell>
          <cell r="BO273">
            <v>0</v>
          </cell>
          <cell r="BP273">
            <v>0</v>
          </cell>
          <cell r="BQ273">
            <v>0</v>
          </cell>
        </row>
        <row r="274">
          <cell r="N274">
            <v>0</v>
          </cell>
          <cell r="P274">
            <v>0</v>
          </cell>
          <cell r="R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v>
          </cell>
          <cell r="BD274">
            <v>0</v>
          </cell>
          <cell r="BE274">
            <v>0</v>
          </cell>
          <cell r="BF274">
            <v>0</v>
          </cell>
          <cell r="BG274">
            <v>0</v>
          </cell>
          <cell r="BH274">
            <v>0</v>
          </cell>
          <cell r="BI274">
            <v>0</v>
          </cell>
          <cell r="BJ274">
            <v>0</v>
          </cell>
          <cell r="BK274">
            <v>0</v>
          </cell>
          <cell r="BL274">
            <v>0</v>
          </cell>
          <cell r="BM274">
            <v>0</v>
          </cell>
          <cell r="BN274">
            <v>0</v>
          </cell>
          <cell r="BO274">
            <v>0</v>
          </cell>
          <cell r="BP274">
            <v>0</v>
          </cell>
          <cell r="BQ274">
            <v>0</v>
          </cell>
        </row>
        <row r="275">
          <cell r="N275">
            <v>0</v>
          </cell>
          <cell r="P275">
            <v>0</v>
          </cell>
          <cell r="R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v>
          </cell>
          <cell r="BI275">
            <v>0</v>
          </cell>
          <cell r="BJ275">
            <v>0</v>
          </cell>
          <cell r="BK275">
            <v>0</v>
          </cell>
          <cell r="BL275">
            <v>0</v>
          </cell>
          <cell r="BM275">
            <v>0</v>
          </cell>
          <cell r="BN275">
            <v>0</v>
          </cell>
          <cell r="BO275">
            <v>0</v>
          </cell>
          <cell r="BP275">
            <v>0</v>
          </cell>
          <cell r="BQ275">
            <v>0</v>
          </cell>
        </row>
        <row r="276">
          <cell r="N276">
            <v>0</v>
          </cell>
          <cell r="P276">
            <v>0</v>
          </cell>
          <cell r="R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v>
          </cell>
          <cell r="BO276">
            <v>0</v>
          </cell>
          <cell r="BP276">
            <v>0</v>
          </cell>
          <cell r="BQ276">
            <v>0</v>
          </cell>
        </row>
        <row r="277">
          <cell r="N277">
            <v>0</v>
          </cell>
          <cell r="P277">
            <v>0</v>
          </cell>
          <cell r="R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row>
        <row r="278">
          <cell r="N278">
            <v>0</v>
          </cell>
          <cell r="P278">
            <v>0</v>
          </cell>
          <cell r="R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row>
        <row r="279">
          <cell r="N279">
            <v>0</v>
          </cell>
          <cell r="P279">
            <v>0</v>
          </cell>
          <cell r="R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row>
        <row r="280">
          <cell r="N280">
            <v>0</v>
          </cell>
          <cell r="P280">
            <v>0</v>
          </cell>
          <cell r="R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v>
          </cell>
          <cell r="BA280">
            <v>0</v>
          </cell>
          <cell r="BB280">
            <v>0</v>
          </cell>
          <cell r="BC280">
            <v>0</v>
          </cell>
          <cell r="BD280">
            <v>0</v>
          </cell>
          <cell r="BE280">
            <v>0</v>
          </cell>
          <cell r="BF280">
            <v>0</v>
          </cell>
          <cell r="BG280">
            <v>0</v>
          </cell>
          <cell r="BH280">
            <v>0</v>
          </cell>
          <cell r="BI280">
            <v>0</v>
          </cell>
          <cell r="BJ280">
            <v>0</v>
          </cell>
          <cell r="BK280">
            <v>0</v>
          </cell>
          <cell r="BL280">
            <v>0</v>
          </cell>
          <cell r="BM280">
            <v>0</v>
          </cell>
          <cell r="BN280">
            <v>0</v>
          </cell>
          <cell r="BO280">
            <v>0</v>
          </cell>
          <cell r="BP280">
            <v>0</v>
          </cell>
          <cell r="BQ280">
            <v>0</v>
          </cell>
        </row>
        <row r="281">
          <cell r="N281">
            <v>0</v>
          </cell>
          <cell r="P281">
            <v>0</v>
          </cell>
          <cell r="R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v>
          </cell>
          <cell r="BA281">
            <v>0</v>
          </cell>
          <cell r="BB281">
            <v>0</v>
          </cell>
          <cell r="BC281">
            <v>0</v>
          </cell>
          <cell r="BD281">
            <v>0</v>
          </cell>
          <cell r="BE281">
            <v>0</v>
          </cell>
          <cell r="BF281">
            <v>0</v>
          </cell>
          <cell r="BG281">
            <v>0</v>
          </cell>
          <cell r="BH281">
            <v>0</v>
          </cell>
          <cell r="BI281">
            <v>0</v>
          </cell>
          <cell r="BJ281">
            <v>0</v>
          </cell>
          <cell r="BK281">
            <v>0</v>
          </cell>
          <cell r="BL281">
            <v>0</v>
          </cell>
          <cell r="BM281">
            <v>0</v>
          </cell>
          <cell r="BN281">
            <v>0</v>
          </cell>
          <cell r="BO281">
            <v>0</v>
          </cell>
          <cell r="BP281">
            <v>0</v>
          </cell>
          <cell r="BQ281">
            <v>0</v>
          </cell>
        </row>
        <row r="282">
          <cell r="N282">
            <v>0</v>
          </cell>
          <cell r="P282">
            <v>0</v>
          </cell>
          <cell r="R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0</v>
          </cell>
          <cell r="BF282">
            <v>0</v>
          </cell>
          <cell r="BG282">
            <v>0</v>
          </cell>
          <cell r="BH282">
            <v>0</v>
          </cell>
          <cell r="BI282">
            <v>0</v>
          </cell>
          <cell r="BJ282">
            <v>0</v>
          </cell>
          <cell r="BK282">
            <v>0</v>
          </cell>
          <cell r="BL282">
            <v>0</v>
          </cell>
          <cell r="BM282">
            <v>0</v>
          </cell>
          <cell r="BN282">
            <v>0</v>
          </cell>
          <cell r="BO282">
            <v>0</v>
          </cell>
          <cell r="BP282">
            <v>0</v>
          </cell>
          <cell r="BQ282">
            <v>0</v>
          </cell>
        </row>
        <row r="283">
          <cell r="N283">
            <v>0</v>
          </cell>
          <cell r="P283">
            <v>0</v>
          </cell>
          <cell r="R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0</v>
          </cell>
          <cell r="BF283">
            <v>0</v>
          </cell>
          <cell r="BG283">
            <v>0</v>
          </cell>
          <cell r="BH283">
            <v>0</v>
          </cell>
          <cell r="BI283">
            <v>0</v>
          </cell>
          <cell r="BJ283">
            <v>0</v>
          </cell>
          <cell r="BK283">
            <v>0</v>
          </cell>
          <cell r="BL283">
            <v>0</v>
          </cell>
          <cell r="BM283">
            <v>0</v>
          </cell>
          <cell r="BN283">
            <v>0</v>
          </cell>
          <cell r="BO283">
            <v>0</v>
          </cell>
          <cell r="BP283">
            <v>0</v>
          </cell>
          <cell r="BQ283">
            <v>0</v>
          </cell>
        </row>
        <row r="284">
          <cell r="N284">
            <v>0</v>
          </cell>
          <cell r="P284">
            <v>0</v>
          </cell>
          <cell r="R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0</v>
          </cell>
          <cell r="BF284">
            <v>0</v>
          </cell>
          <cell r="BG284">
            <v>0</v>
          </cell>
          <cell r="BH284">
            <v>0</v>
          </cell>
          <cell r="BI284">
            <v>0</v>
          </cell>
          <cell r="BJ284">
            <v>0</v>
          </cell>
          <cell r="BK284">
            <v>0</v>
          </cell>
          <cell r="BL284">
            <v>0</v>
          </cell>
          <cell r="BM284">
            <v>0</v>
          </cell>
          <cell r="BN284">
            <v>0</v>
          </cell>
          <cell r="BO284">
            <v>0</v>
          </cell>
          <cell r="BP284">
            <v>0</v>
          </cell>
          <cell r="BQ284">
            <v>0</v>
          </cell>
        </row>
        <row r="285">
          <cell r="N285">
            <v>0</v>
          </cell>
          <cell r="P285">
            <v>0</v>
          </cell>
          <cell r="R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v>
          </cell>
          <cell r="BK285">
            <v>0</v>
          </cell>
          <cell r="BL285">
            <v>0</v>
          </cell>
          <cell r="BM285">
            <v>0</v>
          </cell>
          <cell r="BN285">
            <v>0</v>
          </cell>
          <cell r="BO285">
            <v>0</v>
          </cell>
          <cell r="BP285">
            <v>0</v>
          </cell>
          <cell r="BQ285">
            <v>0</v>
          </cell>
        </row>
        <row r="286">
          <cell r="N286">
            <v>0</v>
          </cell>
          <cell r="P286">
            <v>0</v>
          </cell>
          <cell r="R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v>
          </cell>
          <cell r="AT286">
            <v>0</v>
          </cell>
          <cell r="AU286">
            <v>0</v>
          </cell>
          <cell r="AV286">
            <v>0</v>
          </cell>
          <cell r="AW286">
            <v>0</v>
          </cell>
          <cell r="AX286">
            <v>0</v>
          </cell>
          <cell r="AY286">
            <v>0</v>
          </cell>
          <cell r="AZ286">
            <v>0</v>
          </cell>
          <cell r="BA286">
            <v>0</v>
          </cell>
          <cell r="BB286">
            <v>0</v>
          </cell>
          <cell r="BC286">
            <v>0</v>
          </cell>
          <cell r="BD286">
            <v>0</v>
          </cell>
          <cell r="BE286">
            <v>0</v>
          </cell>
          <cell r="BF286">
            <v>0</v>
          </cell>
          <cell r="BG286">
            <v>0</v>
          </cell>
          <cell r="BH286">
            <v>0</v>
          </cell>
          <cell r="BI286">
            <v>0</v>
          </cell>
          <cell r="BJ286">
            <v>0</v>
          </cell>
          <cell r="BK286">
            <v>0</v>
          </cell>
          <cell r="BL286">
            <v>0</v>
          </cell>
          <cell r="BM286">
            <v>0</v>
          </cell>
          <cell r="BN286">
            <v>0</v>
          </cell>
          <cell r="BO286">
            <v>0</v>
          </cell>
          <cell r="BP286">
            <v>0</v>
          </cell>
          <cell r="BQ286">
            <v>0</v>
          </cell>
        </row>
        <row r="287">
          <cell r="N287">
            <v>0</v>
          </cell>
          <cell r="P287">
            <v>0</v>
          </cell>
          <cell r="R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row>
        <row r="288">
          <cell r="N288">
            <v>0</v>
          </cell>
          <cell r="P288">
            <v>0</v>
          </cell>
          <cell r="R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row>
        <row r="289">
          <cell r="N289">
            <v>0</v>
          </cell>
          <cell r="P289">
            <v>0</v>
          </cell>
          <cell r="R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v>
          </cell>
          <cell r="AT289">
            <v>0</v>
          </cell>
          <cell r="AU289">
            <v>0</v>
          </cell>
          <cell r="AV289">
            <v>0</v>
          </cell>
          <cell r="AW289">
            <v>0</v>
          </cell>
          <cell r="AX289">
            <v>0</v>
          </cell>
          <cell r="AY289">
            <v>0</v>
          </cell>
          <cell r="AZ289">
            <v>0</v>
          </cell>
          <cell r="BA289">
            <v>0</v>
          </cell>
          <cell r="BB289">
            <v>0</v>
          </cell>
          <cell r="BC289">
            <v>0</v>
          </cell>
          <cell r="BD289">
            <v>0</v>
          </cell>
          <cell r="BE289">
            <v>0</v>
          </cell>
          <cell r="BF289">
            <v>0</v>
          </cell>
          <cell r="BG289">
            <v>0</v>
          </cell>
          <cell r="BH289">
            <v>0</v>
          </cell>
          <cell r="BI289">
            <v>0</v>
          </cell>
          <cell r="BJ289">
            <v>0</v>
          </cell>
          <cell r="BK289">
            <v>0</v>
          </cell>
          <cell r="BL289">
            <v>0</v>
          </cell>
          <cell r="BM289">
            <v>0</v>
          </cell>
          <cell r="BN289">
            <v>0</v>
          </cell>
          <cell r="BO289">
            <v>0</v>
          </cell>
          <cell r="BP289">
            <v>0</v>
          </cell>
          <cell r="BQ289">
            <v>0</v>
          </cell>
        </row>
        <row r="290">
          <cell r="N290">
            <v>0</v>
          </cell>
          <cell r="R290">
            <v>0</v>
          </cell>
          <cell r="V290">
            <v>0</v>
          </cell>
          <cell r="W290">
            <v>0</v>
          </cell>
          <cell r="X290">
            <v>0</v>
          </cell>
          <cell r="Y290">
            <v>0</v>
          </cell>
          <cell r="Z290">
            <v>0</v>
          </cell>
          <cell r="AA290">
            <v>0</v>
          </cell>
          <cell r="AB290">
            <v>0</v>
          </cell>
          <cell r="AC290">
            <v>0</v>
          </cell>
          <cell r="AD290">
            <v>0</v>
          </cell>
          <cell r="AE290">
            <v>0</v>
          </cell>
          <cell r="AF290">
            <v>0</v>
          </cell>
          <cell r="AG290">
            <v>0</v>
          </cell>
          <cell r="AH290">
            <v>0</v>
          </cell>
          <cell r="AI290">
            <v>0</v>
          </cell>
          <cell r="AJ290">
            <v>0</v>
          </cell>
          <cell r="AK290">
            <v>0</v>
          </cell>
          <cell r="AL290">
            <v>0</v>
          </cell>
          <cell r="AM290">
            <v>0</v>
          </cell>
          <cell r="AN290">
            <v>0</v>
          </cell>
          <cell r="AO290">
            <v>0</v>
          </cell>
          <cell r="AP290">
            <v>0</v>
          </cell>
          <cell r="AQ290">
            <v>0</v>
          </cell>
          <cell r="AR290">
            <v>0</v>
          </cell>
          <cell r="AS290">
            <v>0</v>
          </cell>
          <cell r="AT290">
            <v>0</v>
          </cell>
          <cell r="AU290">
            <v>0</v>
          </cell>
          <cell r="AV290">
            <v>0</v>
          </cell>
          <cell r="AW290">
            <v>0</v>
          </cell>
          <cell r="AX290">
            <v>0</v>
          </cell>
          <cell r="AY290">
            <v>0</v>
          </cell>
          <cell r="AZ290">
            <v>0</v>
          </cell>
          <cell r="BA290">
            <v>0</v>
          </cell>
          <cell r="BB290">
            <v>0</v>
          </cell>
          <cell r="BC290">
            <v>0</v>
          </cell>
          <cell r="BD290">
            <v>0</v>
          </cell>
          <cell r="BE290">
            <v>0</v>
          </cell>
          <cell r="BF290">
            <v>0</v>
          </cell>
          <cell r="BG290">
            <v>0</v>
          </cell>
          <cell r="BH290">
            <v>0</v>
          </cell>
          <cell r="BI290">
            <v>0</v>
          </cell>
          <cell r="BJ290">
            <v>0</v>
          </cell>
          <cell r="BK290">
            <v>0</v>
          </cell>
          <cell r="BL290">
            <v>0</v>
          </cell>
          <cell r="BM290">
            <v>0</v>
          </cell>
          <cell r="BN290">
            <v>0</v>
          </cell>
          <cell r="BO290">
            <v>0</v>
          </cell>
          <cell r="BP290">
            <v>0</v>
          </cell>
          <cell r="BQ290">
            <v>0</v>
          </cell>
        </row>
        <row r="291">
          <cell r="N291">
            <v>0</v>
          </cell>
          <cell r="P291">
            <v>0</v>
          </cell>
          <cell r="R291">
            <v>0</v>
          </cell>
          <cell r="V291">
            <v>0</v>
          </cell>
          <cell r="W291">
            <v>0</v>
          </cell>
          <cell r="X291">
            <v>0</v>
          </cell>
          <cell r="Y291">
            <v>0</v>
          </cell>
          <cell r="Z291">
            <v>0</v>
          </cell>
          <cell r="AA291">
            <v>0</v>
          </cell>
          <cell r="AB291">
            <v>0</v>
          </cell>
          <cell r="AC291">
            <v>0</v>
          </cell>
          <cell r="AD291">
            <v>0</v>
          </cell>
          <cell r="AE291">
            <v>0</v>
          </cell>
          <cell r="AF291">
            <v>0</v>
          </cell>
          <cell r="AG291">
            <v>0</v>
          </cell>
          <cell r="AH291">
            <v>0</v>
          </cell>
          <cell r="AI291">
            <v>0</v>
          </cell>
          <cell r="AJ291">
            <v>0</v>
          </cell>
          <cell r="AK291">
            <v>0</v>
          </cell>
          <cell r="AL291">
            <v>0</v>
          </cell>
          <cell r="AM291">
            <v>0</v>
          </cell>
          <cell r="AN291">
            <v>0</v>
          </cell>
          <cell r="AO291">
            <v>0</v>
          </cell>
          <cell r="AP291">
            <v>0</v>
          </cell>
          <cell r="AQ291">
            <v>0</v>
          </cell>
          <cell r="AR291">
            <v>0</v>
          </cell>
          <cell r="AS291">
            <v>0</v>
          </cell>
          <cell r="AT291">
            <v>0</v>
          </cell>
          <cell r="AU291">
            <v>0</v>
          </cell>
          <cell r="AV291">
            <v>0</v>
          </cell>
          <cell r="AW291">
            <v>0</v>
          </cell>
          <cell r="AX291">
            <v>0</v>
          </cell>
          <cell r="AY291">
            <v>0</v>
          </cell>
          <cell r="AZ291">
            <v>0</v>
          </cell>
          <cell r="BA291">
            <v>0</v>
          </cell>
          <cell r="BB291">
            <v>0</v>
          </cell>
          <cell r="BC291">
            <v>0</v>
          </cell>
          <cell r="BD291">
            <v>0</v>
          </cell>
          <cell r="BE291">
            <v>0</v>
          </cell>
          <cell r="BF291">
            <v>0</v>
          </cell>
          <cell r="BG291">
            <v>0</v>
          </cell>
          <cell r="BH291">
            <v>0</v>
          </cell>
          <cell r="BI291">
            <v>0</v>
          </cell>
          <cell r="BJ291">
            <v>0</v>
          </cell>
          <cell r="BK291">
            <v>0</v>
          </cell>
          <cell r="BL291">
            <v>0</v>
          </cell>
          <cell r="BM291">
            <v>0</v>
          </cell>
          <cell r="BN291">
            <v>0</v>
          </cell>
          <cell r="BO291">
            <v>0</v>
          </cell>
          <cell r="BP291">
            <v>0</v>
          </cell>
          <cell r="BQ291">
            <v>0</v>
          </cell>
        </row>
        <row r="292">
          <cell r="N292">
            <v>0</v>
          </cell>
          <cell r="P292">
            <v>0</v>
          </cell>
          <cell r="R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0</v>
          </cell>
          <cell r="BF292">
            <v>0</v>
          </cell>
          <cell r="BG292">
            <v>0</v>
          </cell>
          <cell r="BH292">
            <v>0</v>
          </cell>
          <cell r="BI292">
            <v>0</v>
          </cell>
          <cell r="BJ292">
            <v>0</v>
          </cell>
          <cell r="BK292">
            <v>0</v>
          </cell>
          <cell r="BL292">
            <v>0</v>
          </cell>
          <cell r="BM292">
            <v>0</v>
          </cell>
          <cell r="BN292">
            <v>0</v>
          </cell>
          <cell r="BO292">
            <v>0</v>
          </cell>
          <cell r="BP292">
            <v>0</v>
          </cell>
          <cell r="BQ292">
            <v>0</v>
          </cell>
        </row>
        <row r="293">
          <cell r="N293">
            <v>0</v>
          </cell>
          <cell r="P293">
            <v>0</v>
          </cell>
          <cell r="R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0</v>
          </cell>
          <cell r="BF293">
            <v>0</v>
          </cell>
          <cell r="BG293">
            <v>0</v>
          </cell>
          <cell r="BH293">
            <v>0</v>
          </cell>
          <cell r="BI293">
            <v>0</v>
          </cell>
          <cell r="BJ293">
            <v>0</v>
          </cell>
          <cell r="BK293">
            <v>0</v>
          </cell>
          <cell r="BL293">
            <v>0</v>
          </cell>
          <cell r="BM293">
            <v>0</v>
          </cell>
          <cell r="BN293">
            <v>0</v>
          </cell>
          <cell r="BO293">
            <v>0</v>
          </cell>
          <cell r="BP293">
            <v>0</v>
          </cell>
          <cell r="BQ293">
            <v>0</v>
          </cell>
        </row>
        <row r="294">
          <cell r="N294">
            <v>0</v>
          </cell>
          <cell r="P294">
            <v>0</v>
          </cell>
          <cell r="R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0</v>
          </cell>
          <cell r="BF294">
            <v>0</v>
          </cell>
          <cell r="BG294">
            <v>0</v>
          </cell>
          <cell r="BH294">
            <v>0</v>
          </cell>
          <cell r="BI294">
            <v>0</v>
          </cell>
          <cell r="BJ294">
            <v>0</v>
          </cell>
          <cell r="BK294">
            <v>0</v>
          </cell>
          <cell r="BL294">
            <v>0</v>
          </cell>
          <cell r="BM294">
            <v>0</v>
          </cell>
          <cell r="BN294">
            <v>0</v>
          </cell>
          <cell r="BO294">
            <v>0</v>
          </cell>
          <cell r="BP294">
            <v>0</v>
          </cell>
          <cell r="BQ294">
            <v>0</v>
          </cell>
        </row>
        <row r="295">
          <cell r="N295">
            <v>0</v>
          </cell>
          <cell r="P295">
            <v>0</v>
          </cell>
          <cell r="R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v>
          </cell>
          <cell r="AO295">
            <v>0</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0</v>
          </cell>
          <cell r="BF295">
            <v>0</v>
          </cell>
          <cell r="BG295">
            <v>0</v>
          </cell>
          <cell r="BH295">
            <v>0</v>
          </cell>
          <cell r="BI295">
            <v>0</v>
          </cell>
          <cell r="BJ295">
            <v>0</v>
          </cell>
          <cell r="BK295">
            <v>0</v>
          </cell>
          <cell r="BL295">
            <v>0</v>
          </cell>
          <cell r="BM295">
            <v>0</v>
          </cell>
          <cell r="BN295">
            <v>0</v>
          </cell>
          <cell r="BO295">
            <v>0</v>
          </cell>
          <cell r="BP295">
            <v>0</v>
          </cell>
          <cell r="BQ295">
            <v>0</v>
          </cell>
        </row>
        <row r="296">
          <cell r="N296">
            <v>0</v>
          </cell>
          <cell r="P296">
            <v>0</v>
          </cell>
          <cell r="R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row>
        <row r="297">
          <cell r="N297">
            <v>0</v>
          </cell>
          <cell r="P297">
            <v>0</v>
          </cell>
          <cell r="R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row>
        <row r="298">
          <cell r="N298">
            <v>0</v>
          </cell>
          <cell r="W298">
            <v>0</v>
          </cell>
          <cell r="Y298">
            <v>0</v>
          </cell>
          <cell r="AA298">
            <v>0</v>
          </cell>
          <cell r="AC298">
            <v>0</v>
          </cell>
          <cell r="AE298">
            <v>0</v>
          </cell>
          <cell r="AG298">
            <v>0</v>
          </cell>
          <cell r="AH298">
            <v>0</v>
          </cell>
          <cell r="AI298">
            <v>0</v>
          </cell>
          <cell r="AJ298">
            <v>0</v>
          </cell>
          <cell r="AK298">
            <v>0</v>
          </cell>
          <cell r="AL298">
            <v>0</v>
          </cell>
          <cell r="AM298">
            <v>0</v>
          </cell>
          <cell r="AN298">
            <v>0</v>
          </cell>
          <cell r="AO298">
            <v>0</v>
          </cell>
          <cell r="AP298">
            <v>0</v>
          </cell>
          <cell r="AQ298">
            <v>0</v>
          </cell>
          <cell r="AR298">
            <v>0</v>
          </cell>
          <cell r="AS298">
            <v>0</v>
          </cell>
          <cell r="AT298">
            <v>0</v>
          </cell>
          <cell r="AU298">
            <v>0</v>
          </cell>
          <cell r="AV298">
            <v>0</v>
          </cell>
          <cell r="AW298">
            <v>0</v>
          </cell>
          <cell r="AX298">
            <v>0</v>
          </cell>
          <cell r="AY298">
            <v>0</v>
          </cell>
          <cell r="AZ298">
            <v>0</v>
          </cell>
          <cell r="BA298">
            <v>0</v>
          </cell>
          <cell r="BB298">
            <v>0</v>
          </cell>
          <cell r="BC298">
            <v>0</v>
          </cell>
          <cell r="BD298">
            <v>0</v>
          </cell>
          <cell r="BE298">
            <v>0</v>
          </cell>
          <cell r="BF298">
            <v>0</v>
          </cell>
          <cell r="BG298">
            <v>0</v>
          </cell>
          <cell r="BH298">
            <v>0</v>
          </cell>
          <cell r="BI298">
            <v>0</v>
          </cell>
          <cell r="BJ298">
            <v>0</v>
          </cell>
          <cell r="BK298">
            <v>0</v>
          </cell>
          <cell r="BL298">
            <v>0</v>
          </cell>
          <cell r="BM298">
            <v>0</v>
          </cell>
          <cell r="BN298">
            <v>0</v>
          </cell>
          <cell r="BO298">
            <v>0</v>
          </cell>
          <cell r="BP298">
            <v>0</v>
          </cell>
          <cell r="BQ298">
            <v>0</v>
          </cell>
        </row>
        <row r="299">
          <cell r="N299">
            <v>0</v>
          </cell>
          <cell r="W299">
            <v>0</v>
          </cell>
          <cell r="Y299">
            <v>0</v>
          </cell>
          <cell r="AA299">
            <v>0</v>
          </cell>
          <cell r="AC299">
            <v>0</v>
          </cell>
          <cell r="AE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row>
        <row r="300">
          <cell r="N300">
            <v>0</v>
          </cell>
          <cell r="W300">
            <v>0</v>
          </cell>
          <cell r="Y300">
            <v>0</v>
          </cell>
          <cell r="AA300">
            <v>0</v>
          </cell>
          <cell r="AC300">
            <v>0</v>
          </cell>
          <cell r="AE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row>
        <row r="301">
          <cell r="N301">
            <v>0</v>
          </cell>
          <cell r="P301">
            <v>0</v>
          </cell>
          <cell r="R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v>
          </cell>
          <cell r="AR301">
            <v>0</v>
          </cell>
          <cell r="AS301">
            <v>0</v>
          </cell>
          <cell r="AT301">
            <v>0</v>
          </cell>
          <cell r="AU301">
            <v>0</v>
          </cell>
          <cell r="AV301">
            <v>0</v>
          </cell>
          <cell r="AW301">
            <v>0</v>
          </cell>
          <cell r="AX301">
            <v>0</v>
          </cell>
          <cell r="AY301">
            <v>0</v>
          </cell>
          <cell r="AZ301">
            <v>0</v>
          </cell>
          <cell r="BA301">
            <v>0</v>
          </cell>
          <cell r="BB301">
            <v>0</v>
          </cell>
          <cell r="BC301">
            <v>0</v>
          </cell>
          <cell r="BD301">
            <v>0</v>
          </cell>
          <cell r="BE301">
            <v>0</v>
          </cell>
          <cell r="BF301">
            <v>0</v>
          </cell>
          <cell r="BG301">
            <v>0</v>
          </cell>
          <cell r="BH301">
            <v>0</v>
          </cell>
          <cell r="BI301">
            <v>0</v>
          </cell>
          <cell r="BJ301">
            <v>0</v>
          </cell>
          <cell r="BK301">
            <v>0</v>
          </cell>
          <cell r="BL301">
            <v>0</v>
          </cell>
          <cell r="BM301">
            <v>0</v>
          </cell>
          <cell r="BN301">
            <v>0</v>
          </cell>
          <cell r="BO301">
            <v>0</v>
          </cell>
          <cell r="BP301">
            <v>0</v>
          </cell>
          <cell r="BQ301">
            <v>0</v>
          </cell>
        </row>
        <row r="302">
          <cell r="N302">
            <v>0</v>
          </cell>
          <cell r="P302">
            <v>0</v>
          </cell>
          <cell r="R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row>
        <row r="303">
          <cell r="N303">
            <v>0</v>
          </cell>
          <cell r="P303">
            <v>0</v>
          </cell>
          <cell r="R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row>
        <row r="304">
          <cell r="N304">
            <v>0</v>
          </cell>
          <cell r="P304">
            <v>0</v>
          </cell>
          <cell r="R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0</v>
          </cell>
          <cell r="BF304">
            <v>0</v>
          </cell>
          <cell r="BG304">
            <v>0</v>
          </cell>
          <cell r="BH304">
            <v>0</v>
          </cell>
          <cell r="BI304">
            <v>0</v>
          </cell>
          <cell r="BJ304">
            <v>0</v>
          </cell>
          <cell r="BK304">
            <v>0</v>
          </cell>
          <cell r="BL304">
            <v>0</v>
          </cell>
          <cell r="BM304">
            <v>0</v>
          </cell>
          <cell r="BN304">
            <v>0</v>
          </cell>
          <cell r="BO304">
            <v>0</v>
          </cell>
          <cell r="BP304">
            <v>0</v>
          </cell>
          <cell r="BQ304">
            <v>0</v>
          </cell>
        </row>
        <row r="305">
          <cell r="N305">
            <v>0</v>
          </cell>
          <cell r="P305">
            <v>0</v>
          </cell>
          <cell r="R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row>
        <row r="306">
          <cell r="N306">
            <v>0</v>
          </cell>
          <cell r="P306">
            <v>0</v>
          </cell>
          <cell r="R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row>
        <row r="307">
          <cell r="N307">
            <v>0</v>
          </cell>
          <cell r="P307">
            <v>0</v>
          </cell>
          <cell r="R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v>
          </cell>
          <cell r="AT307">
            <v>0</v>
          </cell>
          <cell r="AU307">
            <v>0</v>
          </cell>
          <cell r="AV307">
            <v>0</v>
          </cell>
          <cell r="AW307">
            <v>0</v>
          </cell>
          <cell r="AX307">
            <v>0</v>
          </cell>
          <cell r="AY307">
            <v>0</v>
          </cell>
          <cell r="AZ307">
            <v>0</v>
          </cell>
          <cell r="BA307">
            <v>0</v>
          </cell>
          <cell r="BB307">
            <v>0</v>
          </cell>
          <cell r="BC307">
            <v>0</v>
          </cell>
          <cell r="BD307">
            <v>0</v>
          </cell>
          <cell r="BE307">
            <v>0</v>
          </cell>
          <cell r="BF307">
            <v>0</v>
          </cell>
          <cell r="BG307">
            <v>0</v>
          </cell>
          <cell r="BH307">
            <v>0</v>
          </cell>
          <cell r="BI307">
            <v>0</v>
          </cell>
          <cell r="BJ307">
            <v>0</v>
          </cell>
          <cell r="BK307">
            <v>0</v>
          </cell>
          <cell r="BL307">
            <v>0</v>
          </cell>
          <cell r="BM307">
            <v>0</v>
          </cell>
          <cell r="BN307">
            <v>0</v>
          </cell>
          <cell r="BO307">
            <v>0</v>
          </cell>
          <cell r="BP307">
            <v>0</v>
          </cell>
          <cell r="BQ307">
            <v>0</v>
          </cell>
        </row>
        <row r="308">
          <cell r="N308">
            <v>0</v>
          </cell>
          <cell r="P308">
            <v>0</v>
          </cell>
          <cell r="R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v>
          </cell>
          <cell r="BP308">
            <v>0</v>
          </cell>
          <cell r="BQ308">
            <v>0</v>
          </cell>
        </row>
        <row r="309">
          <cell r="N309">
            <v>0</v>
          </cell>
          <cell r="P309">
            <v>0</v>
          </cell>
          <cell r="R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v>
          </cell>
          <cell r="BQ309">
            <v>0</v>
          </cell>
        </row>
        <row r="310">
          <cell r="N310">
            <v>0</v>
          </cell>
          <cell r="P310">
            <v>0</v>
          </cell>
          <cell r="R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v>
          </cell>
          <cell r="AT310">
            <v>0</v>
          </cell>
          <cell r="AU310">
            <v>0</v>
          </cell>
          <cell r="AV310">
            <v>0</v>
          </cell>
          <cell r="AW310">
            <v>0</v>
          </cell>
          <cell r="AX310">
            <v>0</v>
          </cell>
          <cell r="AY310">
            <v>0</v>
          </cell>
          <cell r="AZ310">
            <v>0</v>
          </cell>
          <cell r="BA310">
            <v>0</v>
          </cell>
          <cell r="BB310">
            <v>0</v>
          </cell>
          <cell r="BC310">
            <v>0</v>
          </cell>
          <cell r="BD310">
            <v>0</v>
          </cell>
          <cell r="BE310">
            <v>0</v>
          </cell>
          <cell r="BF310">
            <v>0</v>
          </cell>
          <cell r="BG310">
            <v>0</v>
          </cell>
          <cell r="BH310">
            <v>0</v>
          </cell>
          <cell r="BI310">
            <v>0</v>
          </cell>
          <cell r="BJ310">
            <v>0</v>
          </cell>
          <cell r="BK310">
            <v>0</v>
          </cell>
          <cell r="BL310">
            <v>0</v>
          </cell>
          <cell r="BM310">
            <v>0</v>
          </cell>
          <cell r="BN310">
            <v>0</v>
          </cell>
          <cell r="BO310">
            <v>0</v>
          </cell>
          <cell r="BP310">
            <v>0</v>
          </cell>
          <cell r="BQ310">
            <v>0</v>
          </cell>
        </row>
        <row r="311">
          <cell r="N311">
            <v>0</v>
          </cell>
          <cell r="P311">
            <v>0</v>
          </cell>
          <cell r="R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v>
          </cell>
          <cell r="BP311">
            <v>0</v>
          </cell>
          <cell r="BQ311">
            <v>0</v>
          </cell>
        </row>
        <row r="312">
          <cell r="N312">
            <v>0</v>
          </cell>
          <cell r="P312">
            <v>0</v>
          </cell>
          <cell r="R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v>
          </cell>
          <cell r="BQ312">
            <v>0</v>
          </cell>
        </row>
        <row r="313">
          <cell r="N313">
            <v>0</v>
          </cell>
          <cell r="P313">
            <v>0</v>
          </cell>
          <cell r="R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0</v>
          </cell>
          <cell r="BF313">
            <v>0</v>
          </cell>
          <cell r="BG313">
            <v>0</v>
          </cell>
          <cell r="BH313">
            <v>0</v>
          </cell>
          <cell r="BI313">
            <v>0</v>
          </cell>
          <cell r="BJ313">
            <v>0</v>
          </cell>
          <cell r="BK313">
            <v>0</v>
          </cell>
          <cell r="BL313">
            <v>0</v>
          </cell>
          <cell r="BM313">
            <v>0</v>
          </cell>
          <cell r="BN313">
            <v>0</v>
          </cell>
          <cell r="BO313">
            <v>0</v>
          </cell>
          <cell r="BP313">
            <v>0</v>
          </cell>
          <cell r="BQ313">
            <v>0</v>
          </cell>
        </row>
        <row r="314">
          <cell r="N314">
            <v>0</v>
          </cell>
          <cell r="P314">
            <v>0</v>
          </cell>
          <cell r="R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v>
          </cell>
          <cell r="BG314">
            <v>0</v>
          </cell>
          <cell r="BH314">
            <v>0</v>
          </cell>
          <cell r="BI314">
            <v>0</v>
          </cell>
          <cell r="BJ314">
            <v>0</v>
          </cell>
          <cell r="BK314">
            <v>0</v>
          </cell>
          <cell r="BL314">
            <v>0</v>
          </cell>
          <cell r="BM314">
            <v>0</v>
          </cell>
          <cell r="BN314">
            <v>0</v>
          </cell>
          <cell r="BO314">
            <v>0</v>
          </cell>
          <cell r="BP314">
            <v>0</v>
          </cell>
          <cell r="BQ314">
            <v>0</v>
          </cell>
        </row>
        <row r="315">
          <cell r="N315">
            <v>0</v>
          </cell>
          <cell r="P315">
            <v>0</v>
          </cell>
          <cell r="R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v>
          </cell>
          <cell r="BJ315">
            <v>0</v>
          </cell>
          <cell r="BK315">
            <v>0</v>
          </cell>
          <cell r="BL315">
            <v>0</v>
          </cell>
          <cell r="BM315">
            <v>0</v>
          </cell>
          <cell r="BN315">
            <v>0</v>
          </cell>
          <cell r="BO315">
            <v>0</v>
          </cell>
          <cell r="BP315">
            <v>0</v>
          </cell>
          <cell r="BQ315">
            <v>0</v>
          </cell>
        </row>
        <row r="316">
          <cell r="N316">
            <v>0</v>
          </cell>
          <cell r="P316">
            <v>0</v>
          </cell>
          <cell r="R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0</v>
          </cell>
          <cell r="BF316">
            <v>0</v>
          </cell>
          <cell r="BG316">
            <v>0</v>
          </cell>
          <cell r="BH316">
            <v>0</v>
          </cell>
          <cell r="BI316">
            <v>0</v>
          </cell>
          <cell r="BJ316">
            <v>0</v>
          </cell>
          <cell r="BK316">
            <v>0</v>
          </cell>
          <cell r="BL316">
            <v>0</v>
          </cell>
          <cell r="BM316">
            <v>0</v>
          </cell>
          <cell r="BN316">
            <v>0</v>
          </cell>
          <cell r="BO316">
            <v>0</v>
          </cell>
          <cell r="BP316">
            <v>0</v>
          </cell>
          <cell r="BQ316">
            <v>0</v>
          </cell>
        </row>
        <row r="317">
          <cell r="N317">
            <v>0</v>
          </cell>
          <cell r="P317">
            <v>0</v>
          </cell>
          <cell r="R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v>
          </cell>
          <cell r="BB317">
            <v>0</v>
          </cell>
          <cell r="BC317">
            <v>0</v>
          </cell>
          <cell r="BD317">
            <v>0</v>
          </cell>
          <cell r="BE317">
            <v>0</v>
          </cell>
          <cell r="BF317">
            <v>0</v>
          </cell>
          <cell r="BG317">
            <v>0</v>
          </cell>
          <cell r="BH317">
            <v>0</v>
          </cell>
          <cell r="BI317">
            <v>0</v>
          </cell>
          <cell r="BJ317">
            <v>0</v>
          </cell>
          <cell r="BK317">
            <v>0</v>
          </cell>
          <cell r="BL317">
            <v>0</v>
          </cell>
          <cell r="BM317">
            <v>0</v>
          </cell>
          <cell r="BN317">
            <v>0</v>
          </cell>
          <cell r="BO317">
            <v>0</v>
          </cell>
          <cell r="BP317">
            <v>0</v>
          </cell>
          <cell r="BQ317">
            <v>0</v>
          </cell>
        </row>
        <row r="318">
          <cell r="N318">
            <v>0</v>
          </cell>
          <cell r="P318">
            <v>0</v>
          </cell>
          <cell r="R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v>
          </cell>
          <cell r="AO318">
            <v>0</v>
          </cell>
          <cell r="AP318">
            <v>0</v>
          </cell>
          <cell r="AQ318">
            <v>0</v>
          </cell>
          <cell r="AR318">
            <v>0</v>
          </cell>
          <cell r="AS318">
            <v>0</v>
          </cell>
          <cell r="AT318">
            <v>0</v>
          </cell>
          <cell r="AU318">
            <v>0</v>
          </cell>
          <cell r="AV318">
            <v>0</v>
          </cell>
          <cell r="AW318">
            <v>0</v>
          </cell>
          <cell r="AX318">
            <v>0</v>
          </cell>
          <cell r="AY318">
            <v>0</v>
          </cell>
          <cell r="AZ318">
            <v>0</v>
          </cell>
          <cell r="BA318">
            <v>0</v>
          </cell>
          <cell r="BB318">
            <v>0</v>
          </cell>
          <cell r="BC318">
            <v>0</v>
          </cell>
          <cell r="BD318">
            <v>0</v>
          </cell>
          <cell r="BE318">
            <v>0</v>
          </cell>
          <cell r="BF318">
            <v>0</v>
          </cell>
          <cell r="BG318">
            <v>0</v>
          </cell>
          <cell r="BH318">
            <v>0</v>
          </cell>
          <cell r="BI318">
            <v>0</v>
          </cell>
          <cell r="BJ318">
            <v>0</v>
          </cell>
          <cell r="BK318">
            <v>0</v>
          </cell>
          <cell r="BL318">
            <v>0</v>
          </cell>
          <cell r="BM318">
            <v>0</v>
          </cell>
          <cell r="BN318">
            <v>0</v>
          </cell>
          <cell r="BO318">
            <v>0</v>
          </cell>
          <cell r="BP318">
            <v>0</v>
          </cell>
          <cell r="BQ318">
            <v>0</v>
          </cell>
        </row>
        <row r="319">
          <cell r="N319">
            <v>0</v>
          </cell>
          <cell r="P319">
            <v>0</v>
          </cell>
          <cell r="R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row>
        <row r="320">
          <cell r="N320">
            <v>0</v>
          </cell>
          <cell r="P320">
            <v>0</v>
          </cell>
          <cell r="R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row>
        <row r="321">
          <cell r="N321">
            <v>0</v>
          </cell>
          <cell r="P321">
            <v>0</v>
          </cell>
          <cell r="R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row>
        <row r="322">
          <cell r="N322">
            <v>0</v>
          </cell>
          <cell r="P322">
            <v>0</v>
          </cell>
          <cell r="R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row>
        <row r="323">
          <cell r="N323">
            <v>0</v>
          </cell>
          <cell r="P323">
            <v>0</v>
          </cell>
          <cell r="R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row>
        <row r="324">
          <cell r="N324">
            <v>0</v>
          </cell>
          <cell r="P324">
            <v>0</v>
          </cell>
          <cell r="R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row>
        <row r="325">
          <cell r="N325">
            <v>0</v>
          </cell>
          <cell r="P325">
            <v>0</v>
          </cell>
          <cell r="R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row>
        <row r="326">
          <cell r="N326">
            <v>0</v>
          </cell>
          <cell r="P326">
            <v>0</v>
          </cell>
          <cell r="R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row>
        <row r="327">
          <cell r="N327">
            <v>0</v>
          </cell>
          <cell r="P327">
            <v>0</v>
          </cell>
          <cell r="R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row>
        <row r="328">
          <cell r="N328">
            <v>0</v>
          </cell>
          <cell r="P328">
            <v>0</v>
          </cell>
          <cell r="R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row>
        <row r="329">
          <cell r="N329">
            <v>0</v>
          </cell>
          <cell r="P329">
            <v>0</v>
          </cell>
          <cell r="R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row>
        <row r="330">
          <cell r="N330">
            <v>0</v>
          </cell>
          <cell r="P330">
            <v>0</v>
          </cell>
          <cell r="R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row>
        <row r="331">
          <cell r="N331">
            <v>0</v>
          </cell>
          <cell r="P331">
            <v>0</v>
          </cell>
          <cell r="R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row>
        <row r="332">
          <cell r="N332">
            <v>0</v>
          </cell>
          <cell r="P332">
            <v>0</v>
          </cell>
          <cell r="R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row>
        <row r="333">
          <cell r="N333">
            <v>0</v>
          </cell>
          <cell r="P333">
            <v>0</v>
          </cell>
          <cell r="R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row>
        <row r="334">
          <cell r="N334">
            <v>0</v>
          </cell>
          <cell r="P334">
            <v>0</v>
          </cell>
          <cell r="R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row>
        <row r="335">
          <cell r="N335">
            <v>0</v>
          </cell>
          <cell r="P335">
            <v>0</v>
          </cell>
          <cell r="R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row>
        <row r="336">
          <cell r="N336">
            <v>0</v>
          </cell>
          <cell r="P336">
            <v>0</v>
          </cell>
          <cell r="R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row>
        <row r="337">
          <cell r="N337">
            <v>0</v>
          </cell>
          <cell r="P337">
            <v>0</v>
          </cell>
          <cell r="R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row>
        <row r="338">
          <cell r="N338">
            <v>0</v>
          </cell>
          <cell r="P338">
            <v>0</v>
          </cell>
          <cell r="R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row>
        <row r="339">
          <cell r="N339">
            <v>0</v>
          </cell>
          <cell r="P339">
            <v>0</v>
          </cell>
          <cell r="R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row>
        <row r="340">
          <cell r="N340">
            <v>0</v>
          </cell>
          <cell r="P340">
            <v>0</v>
          </cell>
          <cell r="R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row>
        <row r="341">
          <cell r="N341">
            <v>0</v>
          </cell>
          <cell r="P341">
            <v>0</v>
          </cell>
          <cell r="R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row>
        <row r="342">
          <cell r="N342">
            <v>0</v>
          </cell>
          <cell r="P342">
            <v>0</v>
          </cell>
          <cell r="R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row>
        <row r="343">
          <cell r="N343">
            <v>0</v>
          </cell>
          <cell r="P343">
            <v>0</v>
          </cell>
          <cell r="R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row>
        <row r="344">
          <cell r="N344">
            <v>0</v>
          </cell>
          <cell r="P344">
            <v>0</v>
          </cell>
          <cell r="R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row>
        <row r="345">
          <cell r="N345">
            <v>0</v>
          </cell>
          <cell r="P345">
            <v>0</v>
          </cell>
          <cell r="R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row>
        <row r="346">
          <cell r="N346">
            <v>0</v>
          </cell>
          <cell r="P346">
            <v>0</v>
          </cell>
          <cell r="R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row>
        <row r="347">
          <cell r="N347">
            <v>0</v>
          </cell>
          <cell r="P347">
            <v>0</v>
          </cell>
          <cell r="R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row>
        <row r="348">
          <cell r="N348">
            <v>0</v>
          </cell>
          <cell r="P348">
            <v>0</v>
          </cell>
          <cell r="R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row>
        <row r="349">
          <cell r="N349">
            <v>0</v>
          </cell>
          <cell r="P349">
            <v>0</v>
          </cell>
          <cell r="R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row>
        <row r="350">
          <cell r="N350">
            <v>0</v>
          </cell>
          <cell r="P350">
            <v>0</v>
          </cell>
          <cell r="R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row>
        <row r="351">
          <cell r="N351">
            <v>0</v>
          </cell>
          <cell r="P351">
            <v>0</v>
          </cell>
          <cell r="R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row>
        <row r="352">
          <cell r="N352">
            <v>0</v>
          </cell>
          <cell r="P352">
            <v>0</v>
          </cell>
          <cell r="R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row>
        <row r="353">
          <cell r="N353">
            <v>0</v>
          </cell>
          <cell r="P353">
            <v>0</v>
          </cell>
          <cell r="R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row>
        <row r="354">
          <cell r="N354">
            <v>0</v>
          </cell>
          <cell r="P354">
            <v>0</v>
          </cell>
          <cell r="R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row>
        <row r="355">
          <cell r="N355">
            <v>0</v>
          </cell>
          <cell r="P355">
            <v>0</v>
          </cell>
          <cell r="R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row>
        <row r="356">
          <cell r="N356">
            <v>0</v>
          </cell>
          <cell r="P356">
            <v>0</v>
          </cell>
          <cell r="R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row>
        <row r="357">
          <cell r="N357">
            <v>0</v>
          </cell>
          <cell r="P357">
            <v>0</v>
          </cell>
          <cell r="R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row>
        <row r="358">
          <cell r="N358">
            <v>0</v>
          </cell>
          <cell r="P358">
            <v>0</v>
          </cell>
          <cell r="R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row>
        <row r="359">
          <cell r="N359">
            <v>0</v>
          </cell>
          <cell r="P359">
            <v>0</v>
          </cell>
          <cell r="R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row>
        <row r="360">
          <cell r="N360">
            <v>0</v>
          </cell>
          <cell r="P360">
            <v>0</v>
          </cell>
          <cell r="R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row>
        <row r="361">
          <cell r="N361">
            <v>0</v>
          </cell>
          <cell r="P361">
            <v>0</v>
          </cell>
          <cell r="R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row>
        <row r="362">
          <cell r="N362">
            <v>0</v>
          </cell>
          <cell r="P362">
            <v>0</v>
          </cell>
          <cell r="R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row>
        <row r="363">
          <cell r="N363">
            <v>0</v>
          </cell>
          <cell r="P363">
            <v>0</v>
          </cell>
          <cell r="R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row>
        <row r="364">
          <cell r="N364">
            <v>0</v>
          </cell>
          <cell r="P364">
            <v>0</v>
          </cell>
          <cell r="R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row>
        <row r="365">
          <cell r="N365">
            <v>0</v>
          </cell>
          <cell r="P365">
            <v>0</v>
          </cell>
          <cell r="R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row>
        <row r="366">
          <cell r="N366">
            <v>0</v>
          </cell>
          <cell r="P366">
            <v>0</v>
          </cell>
          <cell r="R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row>
        <row r="367">
          <cell r="N367">
            <v>0</v>
          </cell>
          <cell r="P367">
            <v>0</v>
          </cell>
          <cell r="R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row>
        <row r="368">
          <cell r="N368">
            <v>0</v>
          </cell>
          <cell r="P368">
            <v>0</v>
          </cell>
          <cell r="R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row>
        <row r="369">
          <cell r="N369">
            <v>0</v>
          </cell>
          <cell r="P369">
            <v>0</v>
          </cell>
          <cell r="R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row>
        <row r="370">
          <cell r="N370">
            <v>0</v>
          </cell>
          <cell r="P370">
            <v>0</v>
          </cell>
          <cell r="R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row>
        <row r="371">
          <cell r="N371">
            <v>0</v>
          </cell>
          <cell r="P371">
            <v>0</v>
          </cell>
          <cell r="R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v>
          </cell>
          <cell r="BK371">
            <v>0</v>
          </cell>
          <cell r="BL371">
            <v>0</v>
          </cell>
          <cell r="BM371">
            <v>0</v>
          </cell>
          <cell r="BN371">
            <v>0</v>
          </cell>
          <cell r="BO371">
            <v>0</v>
          </cell>
          <cell r="BP371">
            <v>0</v>
          </cell>
          <cell r="BQ371">
            <v>0</v>
          </cell>
        </row>
        <row r="372">
          <cell r="N372">
            <v>0</v>
          </cell>
          <cell r="P372">
            <v>0</v>
          </cell>
          <cell r="R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v>
          </cell>
          <cell r="BK372">
            <v>0</v>
          </cell>
          <cell r="BL372">
            <v>0</v>
          </cell>
          <cell r="BM372">
            <v>0</v>
          </cell>
          <cell r="BN372">
            <v>0</v>
          </cell>
          <cell r="BO372">
            <v>0</v>
          </cell>
          <cell r="BP372">
            <v>0</v>
          </cell>
          <cell r="BQ372">
            <v>0</v>
          </cell>
        </row>
        <row r="373">
          <cell r="N373">
            <v>0</v>
          </cell>
          <cell r="P373">
            <v>0</v>
          </cell>
          <cell r="R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0</v>
          </cell>
          <cell r="BF373">
            <v>0</v>
          </cell>
          <cell r="BG373">
            <v>0</v>
          </cell>
          <cell r="BH373">
            <v>0</v>
          </cell>
          <cell r="BI373">
            <v>0</v>
          </cell>
          <cell r="BJ373">
            <v>0</v>
          </cell>
          <cell r="BK373">
            <v>0</v>
          </cell>
          <cell r="BL373">
            <v>0</v>
          </cell>
          <cell r="BM373">
            <v>0</v>
          </cell>
          <cell r="BN373">
            <v>0</v>
          </cell>
          <cell r="BO373">
            <v>0</v>
          </cell>
          <cell r="BP373">
            <v>0</v>
          </cell>
          <cell r="BQ373">
            <v>0</v>
          </cell>
        </row>
        <row r="374">
          <cell r="N374">
            <v>0</v>
          </cell>
          <cell r="P374">
            <v>0</v>
          </cell>
          <cell r="R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v>
          </cell>
          <cell r="BG374">
            <v>0</v>
          </cell>
          <cell r="BH374">
            <v>0</v>
          </cell>
          <cell r="BI374">
            <v>0</v>
          </cell>
          <cell r="BJ374">
            <v>0</v>
          </cell>
          <cell r="BK374">
            <v>0</v>
          </cell>
          <cell r="BL374">
            <v>0</v>
          </cell>
          <cell r="BM374">
            <v>0</v>
          </cell>
          <cell r="BN374">
            <v>0</v>
          </cell>
          <cell r="BO374">
            <v>0</v>
          </cell>
          <cell r="BP374">
            <v>0</v>
          </cell>
          <cell r="BQ374">
            <v>0</v>
          </cell>
        </row>
        <row r="375">
          <cell r="N375">
            <v>0</v>
          </cell>
          <cell r="P375">
            <v>0</v>
          </cell>
          <cell r="R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v>
          </cell>
          <cell r="BJ375">
            <v>0</v>
          </cell>
          <cell r="BK375">
            <v>0</v>
          </cell>
          <cell r="BL375">
            <v>0</v>
          </cell>
          <cell r="BM375">
            <v>0</v>
          </cell>
          <cell r="BN375">
            <v>0</v>
          </cell>
          <cell r="BO375">
            <v>0</v>
          </cell>
          <cell r="BP375">
            <v>0</v>
          </cell>
          <cell r="BQ375">
            <v>0</v>
          </cell>
        </row>
        <row r="376">
          <cell r="N376">
            <v>0</v>
          </cell>
          <cell r="P376">
            <v>0</v>
          </cell>
          <cell r="R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v>
          </cell>
          <cell r="AR376">
            <v>0</v>
          </cell>
          <cell r="AS376">
            <v>0</v>
          </cell>
          <cell r="AT376">
            <v>0</v>
          </cell>
          <cell r="AU376">
            <v>0</v>
          </cell>
          <cell r="AV376">
            <v>0</v>
          </cell>
          <cell r="AW376">
            <v>0</v>
          </cell>
          <cell r="AX376">
            <v>0</v>
          </cell>
          <cell r="AY376">
            <v>0</v>
          </cell>
          <cell r="AZ376">
            <v>0</v>
          </cell>
          <cell r="BA376">
            <v>0</v>
          </cell>
          <cell r="BB376">
            <v>0</v>
          </cell>
          <cell r="BC376">
            <v>0</v>
          </cell>
          <cell r="BD376">
            <v>0</v>
          </cell>
          <cell r="BE376">
            <v>0</v>
          </cell>
          <cell r="BF376">
            <v>0</v>
          </cell>
          <cell r="BG376">
            <v>0</v>
          </cell>
          <cell r="BH376">
            <v>0</v>
          </cell>
          <cell r="BI376">
            <v>0</v>
          </cell>
          <cell r="BJ376">
            <v>0</v>
          </cell>
          <cell r="BK376">
            <v>0</v>
          </cell>
          <cell r="BL376">
            <v>0</v>
          </cell>
          <cell r="BM376">
            <v>0</v>
          </cell>
          <cell r="BN376">
            <v>0</v>
          </cell>
          <cell r="BO376">
            <v>0</v>
          </cell>
          <cell r="BP376">
            <v>0</v>
          </cell>
          <cell r="BQ376">
            <v>0</v>
          </cell>
        </row>
        <row r="377">
          <cell r="N377">
            <v>0</v>
          </cell>
          <cell r="P377">
            <v>0</v>
          </cell>
          <cell r="R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row>
        <row r="378">
          <cell r="N378">
            <v>0</v>
          </cell>
          <cell r="P378">
            <v>0</v>
          </cell>
          <cell r="R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v>
          </cell>
          <cell r="BJ378">
            <v>0</v>
          </cell>
          <cell r="BK378">
            <v>0</v>
          </cell>
          <cell r="BL378">
            <v>0</v>
          </cell>
          <cell r="BM378">
            <v>0</v>
          </cell>
          <cell r="BN378">
            <v>0</v>
          </cell>
          <cell r="BO378">
            <v>0</v>
          </cell>
          <cell r="BP378">
            <v>0</v>
          </cell>
          <cell r="BQ378">
            <v>0</v>
          </cell>
        </row>
        <row r="379">
          <cell r="N379">
            <v>0</v>
          </cell>
          <cell r="P379">
            <v>0</v>
          </cell>
          <cell r="R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v>
          </cell>
          <cell r="AR379">
            <v>0</v>
          </cell>
          <cell r="AS379">
            <v>0</v>
          </cell>
          <cell r="AT379">
            <v>0</v>
          </cell>
          <cell r="AU379">
            <v>0</v>
          </cell>
          <cell r="AV379">
            <v>0</v>
          </cell>
          <cell r="AW379">
            <v>0</v>
          </cell>
          <cell r="AX379">
            <v>0</v>
          </cell>
          <cell r="AY379">
            <v>0</v>
          </cell>
          <cell r="AZ379">
            <v>0</v>
          </cell>
          <cell r="BA379">
            <v>0</v>
          </cell>
          <cell r="BB379">
            <v>0</v>
          </cell>
          <cell r="BC379">
            <v>0</v>
          </cell>
          <cell r="BD379">
            <v>0</v>
          </cell>
          <cell r="BE379">
            <v>0</v>
          </cell>
          <cell r="BF379">
            <v>0</v>
          </cell>
          <cell r="BG379">
            <v>0</v>
          </cell>
          <cell r="BH379">
            <v>0</v>
          </cell>
          <cell r="BI379">
            <v>0</v>
          </cell>
          <cell r="BJ379">
            <v>0</v>
          </cell>
          <cell r="BK379">
            <v>0</v>
          </cell>
          <cell r="BL379">
            <v>0</v>
          </cell>
          <cell r="BM379">
            <v>0</v>
          </cell>
          <cell r="BN379">
            <v>0</v>
          </cell>
          <cell r="BO379">
            <v>0</v>
          </cell>
          <cell r="BP379">
            <v>0</v>
          </cell>
          <cell r="BQ379">
            <v>0</v>
          </cell>
        </row>
        <row r="380">
          <cell r="N380">
            <v>0</v>
          </cell>
          <cell r="P380">
            <v>0</v>
          </cell>
          <cell r="R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v>
          </cell>
          <cell r="BP380">
            <v>0</v>
          </cell>
          <cell r="BQ380">
            <v>0</v>
          </cell>
        </row>
        <row r="381">
          <cell r="N381">
            <v>0</v>
          </cell>
          <cell r="P381">
            <v>0</v>
          </cell>
          <cell r="R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v>
          </cell>
          <cell r="BO381">
            <v>0</v>
          </cell>
          <cell r="BP381">
            <v>0</v>
          </cell>
          <cell r="BQ381">
            <v>0</v>
          </cell>
        </row>
        <row r="382">
          <cell r="N382">
            <v>0</v>
          </cell>
          <cell r="P382">
            <v>0</v>
          </cell>
          <cell r="R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v>
          </cell>
          <cell r="AR382">
            <v>0</v>
          </cell>
          <cell r="AS382">
            <v>0</v>
          </cell>
          <cell r="AT382">
            <v>0</v>
          </cell>
          <cell r="AU382">
            <v>0</v>
          </cell>
          <cell r="AV382">
            <v>0</v>
          </cell>
          <cell r="AW382">
            <v>0</v>
          </cell>
          <cell r="AX382">
            <v>0</v>
          </cell>
          <cell r="AY382">
            <v>0</v>
          </cell>
          <cell r="AZ382">
            <v>0</v>
          </cell>
          <cell r="BA382">
            <v>0</v>
          </cell>
          <cell r="BB382">
            <v>0</v>
          </cell>
          <cell r="BC382">
            <v>0</v>
          </cell>
          <cell r="BD382">
            <v>0</v>
          </cell>
          <cell r="BE382">
            <v>0</v>
          </cell>
          <cell r="BF382">
            <v>0</v>
          </cell>
          <cell r="BG382">
            <v>0</v>
          </cell>
          <cell r="BH382">
            <v>0</v>
          </cell>
          <cell r="BI382">
            <v>0</v>
          </cell>
          <cell r="BJ382">
            <v>0</v>
          </cell>
          <cell r="BK382">
            <v>0</v>
          </cell>
          <cell r="BL382">
            <v>0</v>
          </cell>
          <cell r="BM382">
            <v>0</v>
          </cell>
          <cell r="BN382">
            <v>0</v>
          </cell>
          <cell r="BO382">
            <v>0</v>
          </cell>
          <cell r="BP382">
            <v>0</v>
          </cell>
          <cell r="BQ382">
            <v>0</v>
          </cell>
        </row>
        <row r="383">
          <cell r="N383">
            <v>0</v>
          </cell>
          <cell r="P383">
            <v>0</v>
          </cell>
          <cell r="R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v>
          </cell>
          <cell r="BC383">
            <v>0</v>
          </cell>
          <cell r="BD383">
            <v>0</v>
          </cell>
          <cell r="BE383">
            <v>0</v>
          </cell>
          <cell r="BF383">
            <v>0</v>
          </cell>
          <cell r="BG383">
            <v>0</v>
          </cell>
          <cell r="BH383">
            <v>0</v>
          </cell>
          <cell r="BI383">
            <v>0</v>
          </cell>
          <cell r="BJ383">
            <v>0</v>
          </cell>
          <cell r="BK383">
            <v>0</v>
          </cell>
          <cell r="BL383">
            <v>0</v>
          </cell>
          <cell r="BM383">
            <v>0</v>
          </cell>
          <cell r="BN383">
            <v>0</v>
          </cell>
          <cell r="BO383">
            <v>0</v>
          </cell>
          <cell r="BP383">
            <v>0</v>
          </cell>
          <cell r="BQ383">
            <v>0</v>
          </cell>
        </row>
        <row r="384">
          <cell r="N384">
            <v>0</v>
          </cell>
          <cell r="P384">
            <v>0</v>
          </cell>
          <cell r="R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row>
        <row r="385">
          <cell r="N385">
            <v>0</v>
          </cell>
          <cell r="P385">
            <v>0</v>
          </cell>
          <cell r="R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v>
          </cell>
          <cell r="AR385">
            <v>0</v>
          </cell>
          <cell r="AS385">
            <v>0</v>
          </cell>
          <cell r="AT385">
            <v>0</v>
          </cell>
          <cell r="AU385">
            <v>0</v>
          </cell>
          <cell r="AV385">
            <v>0</v>
          </cell>
          <cell r="AW385">
            <v>0</v>
          </cell>
          <cell r="AX385">
            <v>0</v>
          </cell>
          <cell r="AY385">
            <v>0</v>
          </cell>
          <cell r="AZ385">
            <v>0</v>
          </cell>
          <cell r="BA385">
            <v>0</v>
          </cell>
          <cell r="BB385">
            <v>0</v>
          </cell>
          <cell r="BC385">
            <v>0</v>
          </cell>
          <cell r="BD385">
            <v>0</v>
          </cell>
          <cell r="BE385">
            <v>0</v>
          </cell>
          <cell r="BF385">
            <v>0</v>
          </cell>
          <cell r="BG385">
            <v>0</v>
          </cell>
          <cell r="BH385">
            <v>0</v>
          </cell>
          <cell r="BI385">
            <v>0</v>
          </cell>
          <cell r="BJ385">
            <v>0</v>
          </cell>
          <cell r="BK385">
            <v>0</v>
          </cell>
          <cell r="BL385">
            <v>0</v>
          </cell>
          <cell r="BM385">
            <v>0</v>
          </cell>
          <cell r="BN385">
            <v>0</v>
          </cell>
          <cell r="BO385">
            <v>0</v>
          </cell>
          <cell r="BP385">
            <v>0</v>
          </cell>
          <cell r="BQ385">
            <v>0</v>
          </cell>
        </row>
        <row r="386">
          <cell r="N386">
            <v>0</v>
          </cell>
          <cell r="P386">
            <v>0</v>
          </cell>
          <cell r="R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v>
          </cell>
          <cell r="BI386">
            <v>0</v>
          </cell>
          <cell r="BJ386">
            <v>0</v>
          </cell>
          <cell r="BK386">
            <v>0</v>
          </cell>
          <cell r="BL386">
            <v>0</v>
          </cell>
          <cell r="BM386">
            <v>0</v>
          </cell>
          <cell r="BN386">
            <v>0</v>
          </cell>
          <cell r="BO386">
            <v>0</v>
          </cell>
          <cell r="BP386">
            <v>0</v>
          </cell>
          <cell r="BQ386">
            <v>0</v>
          </cell>
        </row>
        <row r="387">
          <cell r="N387">
            <v>0</v>
          </cell>
          <cell r="P387">
            <v>0</v>
          </cell>
          <cell r="R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v>
          </cell>
          <cell r="BO387">
            <v>0</v>
          </cell>
          <cell r="BP387">
            <v>0</v>
          </cell>
          <cell r="BQ387">
            <v>0</v>
          </cell>
        </row>
        <row r="388">
          <cell r="N388">
            <v>0</v>
          </cell>
          <cell r="P388">
            <v>0</v>
          </cell>
          <cell r="R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v>
          </cell>
          <cell r="AR388">
            <v>0</v>
          </cell>
          <cell r="AS388">
            <v>0</v>
          </cell>
          <cell r="AT388">
            <v>0</v>
          </cell>
          <cell r="AU388">
            <v>0</v>
          </cell>
          <cell r="AV388">
            <v>0</v>
          </cell>
          <cell r="AW388">
            <v>0</v>
          </cell>
          <cell r="AX388">
            <v>0</v>
          </cell>
          <cell r="AY388">
            <v>0</v>
          </cell>
          <cell r="AZ388">
            <v>0</v>
          </cell>
          <cell r="BA388">
            <v>0</v>
          </cell>
          <cell r="BB388">
            <v>0</v>
          </cell>
          <cell r="BC388">
            <v>0</v>
          </cell>
          <cell r="BD388">
            <v>0</v>
          </cell>
          <cell r="BE388">
            <v>0</v>
          </cell>
          <cell r="BF388">
            <v>0</v>
          </cell>
          <cell r="BG388">
            <v>0</v>
          </cell>
          <cell r="BH388">
            <v>0</v>
          </cell>
          <cell r="BI388">
            <v>0</v>
          </cell>
          <cell r="BJ388">
            <v>0</v>
          </cell>
          <cell r="BK388">
            <v>0</v>
          </cell>
          <cell r="BL388">
            <v>0</v>
          </cell>
          <cell r="BM388">
            <v>0</v>
          </cell>
          <cell r="BN388">
            <v>0</v>
          </cell>
          <cell r="BO388">
            <v>0</v>
          </cell>
          <cell r="BP388">
            <v>0</v>
          </cell>
          <cell r="BQ388">
            <v>0</v>
          </cell>
        </row>
        <row r="389">
          <cell r="N389">
            <v>0</v>
          </cell>
          <cell r="P389">
            <v>0</v>
          </cell>
          <cell r="R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v>
          </cell>
          <cell r="AR389">
            <v>0</v>
          </cell>
          <cell r="AS389">
            <v>0</v>
          </cell>
          <cell r="AT389">
            <v>0</v>
          </cell>
          <cell r="AU389">
            <v>0</v>
          </cell>
          <cell r="AV389">
            <v>0</v>
          </cell>
          <cell r="AW389">
            <v>0</v>
          </cell>
          <cell r="AX389">
            <v>0</v>
          </cell>
          <cell r="AY389">
            <v>0</v>
          </cell>
          <cell r="AZ389">
            <v>0</v>
          </cell>
          <cell r="BA389">
            <v>0</v>
          </cell>
          <cell r="BB389">
            <v>0</v>
          </cell>
          <cell r="BC389">
            <v>0</v>
          </cell>
          <cell r="BD389">
            <v>0</v>
          </cell>
          <cell r="BE389">
            <v>0</v>
          </cell>
          <cell r="BF389">
            <v>0</v>
          </cell>
          <cell r="BG389">
            <v>0</v>
          </cell>
          <cell r="BH389">
            <v>0</v>
          </cell>
          <cell r="BI389">
            <v>0</v>
          </cell>
          <cell r="BJ389">
            <v>0</v>
          </cell>
          <cell r="BK389">
            <v>0</v>
          </cell>
          <cell r="BL389">
            <v>0</v>
          </cell>
          <cell r="BM389">
            <v>0</v>
          </cell>
          <cell r="BN389">
            <v>0</v>
          </cell>
          <cell r="BO389">
            <v>0</v>
          </cell>
          <cell r="BP389">
            <v>0</v>
          </cell>
          <cell r="BQ389">
            <v>0</v>
          </cell>
        </row>
        <row r="390">
          <cell r="N390">
            <v>0</v>
          </cell>
          <cell r="P390">
            <v>0</v>
          </cell>
          <cell r="R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row>
        <row r="391">
          <cell r="N391">
            <v>0</v>
          </cell>
          <cell r="P391">
            <v>0</v>
          </cell>
          <cell r="R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v>
          </cell>
          <cell r="AQ391">
            <v>0</v>
          </cell>
          <cell r="AR391">
            <v>0</v>
          </cell>
          <cell r="AS391">
            <v>0</v>
          </cell>
          <cell r="AT391">
            <v>0</v>
          </cell>
          <cell r="AU391">
            <v>0</v>
          </cell>
          <cell r="AV391">
            <v>0</v>
          </cell>
          <cell r="AW391">
            <v>0</v>
          </cell>
          <cell r="AX391">
            <v>0</v>
          </cell>
          <cell r="AY391">
            <v>0</v>
          </cell>
          <cell r="AZ391">
            <v>0</v>
          </cell>
          <cell r="BA391">
            <v>0</v>
          </cell>
          <cell r="BB391">
            <v>0</v>
          </cell>
          <cell r="BC391">
            <v>0</v>
          </cell>
          <cell r="BD391">
            <v>0</v>
          </cell>
          <cell r="BE391">
            <v>0</v>
          </cell>
          <cell r="BF391">
            <v>0</v>
          </cell>
          <cell r="BG391">
            <v>0</v>
          </cell>
          <cell r="BH391">
            <v>0</v>
          </cell>
          <cell r="BI391">
            <v>0</v>
          </cell>
          <cell r="BJ391">
            <v>0</v>
          </cell>
          <cell r="BK391">
            <v>0</v>
          </cell>
          <cell r="BL391">
            <v>0</v>
          </cell>
          <cell r="BM391">
            <v>0</v>
          </cell>
          <cell r="BN391">
            <v>0</v>
          </cell>
          <cell r="BO391">
            <v>0</v>
          </cell>
          <cell r="BP391">
            <v>0</v>
          </cell>
          <cell r="BQ391">
            <v>0</v>
          </cell>
        </row>
        <row r="392">
          <cell r="N392">
            <v>0</v>
          </cell>
          <cell r="P392">
            <v>0</v>
          </cell>
          <cell r="R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v>
          </cell>
          <cell r="BP392">
            <v>0</v>
          </cell>
          <cell r="BQ392">
            <v>0</v>
          </cell>
        </row>
        <row r="393">
          <cell r="N393">
            <v>0</v>
          </cell>
          <cell r="P393">
            <v>0</v>
          </cell>
          <cell r="R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v>
          </cell>
          <cell r="BO393">
            <v>0</v>
          </cell>
          <cell r="BP393">
            <v>0</v>
          </cell>
          <cell r="BQ393">
            <v>0</v>
          </cell>
        </row>
        <row r="394">
          <cell r="N394">
            <v>0</v>
          </cell>
          <cell r="P394">
            <v>0</v>
          </cell>
          <cell r="R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0</v>
          </cell>
          <cell r="BF394">
            <v>0</v>
          </cell>
          <cell r="BG394">
            <v>0</v>
          </cell>
          <cell r="BH394">
            <v>0</v>
          </cell>
          <cell r="BI394">
            <v>0</v>
          </cell>
          <cell r="BJ394">
            <v>0</v>
          </cell>
          <cell r="BK394">
            <v>0</v>
          </cell>
          <cell r="BL394">
            <v>0</v>
          </cell>
          <cell r="BM394">
            <v>0</v>
          </cell>
          <cell r="BN394">
            <v>0</v>
          </cell>
          <cell r="BO394">
            <v>0</v>
          </cell>
          <cell r="BP394">
            <v>0</v>
          </cell>
          <cell r="BQ394">
            <v>0</v>
          </cell>
        </row>
        <row r="395">
          <cell r="N395">
            <v>0</v>
          </cell>
          <cell r="P395">
            <v>0</v>
          </cell>
          <cell r="R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v>
          </cell>
          <cell r="BA395">
            <v>0</v>
          </cell>
          <cell r="BB395">
            <v>0</v>
          </cell>
          <cell r="BC395">
            <v>0</v>
          </cell>
          <cell r="BD395">
            <v>0</v>
          </cell>
          <cell r="BE395">
            <v>0</v>
          </cell>
          <cell r="BF395">
            <v>0</v>
          </cell>
          <cell r="BG395">
            <v>0</v>
          </cell>
          <cell r="BH395">
            <v>0</v>
          </cell>
          <cell r="BI395">
            <v>0</v>
          </cell>
          <cell r="BJ395">
            <v>0</v>
          </cell>
          <cell r="BK395">
            <v>0</v>
          </cell>
          <cell r="BL395">
            <v>0</v>
          </cell>
          <cell r="BM395">
            <v>0</v>
          </cell>
          <cell r="BN395">
            <v>0</v>
          </cell>
          <cell r="BO395">
            <v>0</v>
          </cell>
          <cell r="BP395">
            <v>0</v>
          </cell>
          <cell r="BQ395">
            <v>0</v>
          </cell>
        </row>
        <row r="396">
          <cell r="N396">
            <v>0</v>
          </cell>
          <cell r="P396">
            <v>0</v>
          </cell>
          <cell r="R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v>
          </cell>
          <cell r="BA396">
            <v>0</v>
          </cell>
          <cell r="BB396">
            <v>0</v>
          </cell>
          <cell r="BC396">
            <v>0</v>
          </cell>
          <cell r="BD396">
            <v>0</v>
          </cell>
          <cell r="BE396">
            <v>0</v>
          </cell>
          <cell r="BF396">
            <v>0</v>
          </cell>
          <cell r="BG396">
            <v>0</v>
          </cell>
          <cell r="BH396">
            <v>0</v>
          </cell>
          <cell r="BI396">
            <v>0</v>
          </cell>
          <cell r="BJ396">
            <v>0</v>
          </cell>
          <cell r="BK396">
            <v>0</v>
          </cell>
          <cell r="BL396">
            <v>0</v>
          </cell>
          <cell r="BM396">
            <v>0</v>
          </cell>
          <cell r="BN396">
            <v>0</v>
          </cell>
          <cell r="BO396">
            <v>0</v>
          </cell>
          <cell r="BP396">
            <v>0</v>
          </cell>
          <cell r="BQ396">
            <v>0</v>
          </cell>
        </row>
        <row r="397">
          <cell r="N397">
            <v>0</v>
          </cell>
          <cell r="P397">
            <v>0</v>
          </cell>
          <cell r="R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v>
          </cell>
          <cell r="AQ397">
            <v>0</v>
          </cell>
          <cell r="AR397">
            <v>0</v>
          </cell>
          <cell r="AS397">
            <v>0</v>
          </cell>
          <cell r="AT397">
            <v>0</v>
          </cell>
          <cell r="AU397">
            <v>0</v>
          </cell>
          <cell r="AV397">
            <v>0</v>
          </cell>
          <cell r="AW397">
            <v>0</v>
          </cell>
          <cell r="AX397">
            <v>0</v>
          </cell>
          <cell r="AY397">
            <v>0</v>
          </cell>
          <cell r="AZ397">
            <v>0</v>
          </cell>
          <cell r="BA397">
            <v>0</v>
          </cell>
          <cell r="BB397">
            <v>0</v>
          </cell>
          <cell r="BC397">
            <v>0</v>
          </cell>
          <cell r="BD397">
            <v>0</v>
          </cell>
          <cell r="BE397">
            <v>0</v>
          </cell>
          <cell r="BF397">
            <v>0</v>
          </cell>
          <cell r="BG397">
            <v>0</v>
          </cell>
          <cell r="BH397">
            <v>0</v>
          </cell>
          <cell r="BI397">
            <v>0</v>
          </cell>
          <cell r="BJ397">
            <v>0</v>
          </cell>
          <cell r="BK397">
            <v>0</v>
          </cell>
          <cell r="BL397">
            <v>0</v>
          </cell>
          <cell r="BM397">
            <v>0</v>
          </cell>
          <cell r="BN397">
            <v>0</v>
          </cell>
          <cell r="BO397">
            <v>0</v>
          </cell>
          <cell r="BP397">
            <v>0</v>
          </cell>
          <cell r="BQ397">
            <v>0</v>
          </cell>
        </row>
        <row r="398">
          <cell r="N398">
            <v>0</v>
          </cell>
          <cell r="P398">
            <v>0</v>
          </cell>
          <cell r="R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v>
          </cell>
          <cell r="BB398">
            <v>0</v>
          </cell>
          <cell r="BC398">
            <v>0</v>
          </cell>
          <cell r="BD398">
            <v>0</v>
          </cell>
          <cell r="BE398">
            <v>0</v>
          </cell>
          <cell r="BF398">
            <v>0</v>
          </cell>
          <cell r="BG398">
            <v>0</v>
          </cell>
          <cell r="BH398">
            <v>0</v>
          </cell>
          <cell r="BI398">
            <v>0</v>
          </cell>
          <cell r="BJ398">
            <v>0</v>
          </cell>
          <cell r="BK398">
            <v>0</v>
          </cell>
          <cell r="BL398">
            <v>0</v>
          </cell>
          <cell r="BM398">
            <v>0</v>
          </cell>
          <cell r="BN398">
            <v>0</v>
          </cell>
          <cell r="BO398">
            <v>0</v>
          </cell>
          <cell r="BP398">
            <v>0</v>
          </cell>
          <cell r="BQ398">
            <v>0</v>
          </cell>
        </row>
        <row r="399">
          <cell r="N399">
            <v>0</v>
          </cell>
          <cell r="P399">
            <v>0</v>
          </cell>
          <cell r="R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row>
        <row r="400">
          <cell r="N400">
            <v>0</v>
          </cell>
          <cell r="P400">
            <v>0</v>
          </cell>
          <cell r="R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v>
          </cell>
          <cell r="AN400">
            <v>0</v>
          </cell>
          <cell r="AO400">
            <v>0</v>
          </cell>
          <cell r="AP400">
            <v>0</v>
          </cell>
          <cell r="AQ400">
            <v>0</v>
          </cell>
          <cell r="AR400">
            <v>0</v>
          </cell>
          <cell r="AS400">
            <v>0</v>
          </cell>
          <cell r="AT400">
            <v>0</v>
          </cell>
          <cell r="AU400">
            <v>0</v>
          </cell>
          <cell r="AV400">
            <v>0</v>
          </cell>
          <cell r="AW400">
            <v>0</v>
          </cell>
          <cell r="AX400">
            <v>0</v>
          </cell>
          <cell r="AY400">
            <v>0</v>
          </cell>
          <cell r="AZ400">
            <v>0</v>
          </cell>
          <cell r="BA400">
            <v>0</v>
          </cell>
          <cell r="BB400">
            <v>0</v>
          </cell>
          <cell r="BC400">
            <v>0</v>
          </cell>
          <cell r="BD400">
            <v>0</v>
          </cell>
          <cell r="BE400">
            <v>0</v>
          </cell>
          <cell r="BF400">
            <v>0</v>
          </cell>
          <cell r="BG400">
            <v>0</v>
          </cell>
          <cell r="BH400">
            <v>0</v>
          </cell>
          <cell r="BI400">
            <v>0</v>
          </cell>
          <cell r="BJ400">
            <v>0</v>
          </cell>
          <cell r="BK400">
            <v>0</v>
          </cell>
          <cell r="BL400">
            <v>0</v>
          </cell>
          <cell r="BM400">
            <v>0</v>
          </cell>
          <cell r="BN400">
            <v>0</v>
          </cell>
          <cell r="BO400">
            <v>0</v>
          </cell>
          <cell r="BP400">
            <v>0</v>
          </cell>
          <cell r="BQ400">
            <v>0</v>
          </cell>
        </row>
        <row r="401">
          <cell r="N401">
            <v>0</v>
          </cell>
          <cell r="P401">
            <v>0</v>
          </cell>
          <cell r="R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v>
          </cell>
          <cell r="BF401">
            <v>0</v>
          </cell>
          <cell r="BG401">
            <v>0</v>
          </cell>
          <cell r="BH401">
            <v>0</v>
          </cell>
          <cell r="BI401">
            <v>0</v>
          </cell>
          <cell r="BJ401">
            <v>0</v>
          </cell>
          <cell r="BK401">
            <v>0</v>
          </cell>
          <cell r="BL401">
            <v>0</v>
          </cell>
          <cell r="BM401">
            <v>0</v>
          </cell>
          <cell r="BN401">
            <v>0</v>
          </cell>
          <cell r="BO401">
            <v>0</v>
          </cell>
          <cell r="BP401">
            <v>0</v>
          </cell>
          <cell r="BQ401">
            <v>0</v>
          </cell>
        </row>
        <row r="402">
          <cell r="N402">
            <v>0</v>
          </cell>
          <cell r="P402">
            <v>0</v>
          </cell>
          <cell r="R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v>
          </cell>
          <cell r="BJ402">
            <v>0</v>
          </cell>
          <cell r="BK402">
            <v>0</v>
          </cell>
          <cell r="BL402">
            <v>0</v>
          </cell>
          <cell r="BM402">
            <v>0</v>
          </cell>
          <cell r="BN402">
            <v>0</v>
          </cell>
          <cell r="BO402">
            <v>0</v>
          </cell>
          <cell r="BP402">
            <v>0</v>
          </cell>
          <cell r="BQ402">
            <v>0</v>
          </cell>
        </row>
        <row r="403">
          <cell r="N403">
            <v>0</v>
          </cell>
          <cell r="P403">
            <v>0</v>
          </cell>
          <cell r="R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v>
          </cell>
          <cell r="BA403">
            <v>0</v>
          </cell>
          <cell r="BB403">
            <v>0</v>
          </cell>
          <cell r="BC403">
            <v>0</v>
          </cell>
          <cell r="BD403">
            <v>0</v>
          </cell>
          <cell r="BE403">
            <v>0</v>
          </cell>
          <cell r="BF403">
            <v>0</v>
          </cell>
          <cell r="BG403">
            <v>0</v>
          </cell>
          <cell r="BH403">
            <v>0</v>
          </cell>
          <cell r="BI403">
            <v>0</v>
          </cell>
          <cell r="BJ403">
            <v>0</v>
          </cell>
          <cell r="BK403">
            <v>0</v>
          </cell>
          <cell r="BL403">
            <v>0</v>
          </cell>
          <cell r="BM403">
            <v>0</v>
          </cell>
          <cell r="BN403">
            <v>0</v>
          </cell>
          <cell r="BO403">
            <v>0</v>
          </cell>
          <cell r="BP403">
            <v>0</v>
          </cell>
          <cell r="BQ403">
            <v>0</v>
          </cell>
        </row>
        <row r="404">
          <cell r="N404">
            <v>0</v>
          </cell>
          <cell r="P404">
            <v>0</v>
          </cell>
          <cell r="R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v>
          </cell>
          <cell r="BA404">
            <v>0</v>
          </cell>
          <cell r="BB404">
            <v>0</v>
          </cell>
          <cell r="BC404">
            <v>0</v>
          </cell>
          <cell r="BD404">
            <v>0</v>
          </cell>
          <cell r="BE404">
            <v>0</v>
          </cell>
          <cell r="BF404">
            <v>0</v>
          </cell>
          <cell r="BG404">
            <v>0</v>
          </cell>
          <cell r="BH404">
            <v>0</v>
          </cell>
          <cell r="BI404">
            <v>0</v>
          </cell>
          <cell r="BJ404">
            <v>0</v>
          </cell>
          <cell r="BK404">
            <v>0</v>
          </cell>
          <cell r="BL404">
            <v>0</v>
          </cell>
          <cell r="BM404">
            <v>0</v>
          </cell>
          <cell r="BN404">
            <v>0</v>
          </cell>
          <cell r="BO404">
            <v>0</v>
          </cell>
          <cell r="BP404">
            <v>0</v>
          </cell>
          <cell r="BQ404">
            <v>0</v>
          </cell>
        </row>
        <row r="405">
          <cell r="N405">
            <v>0</v>
          </cell>
          <cell r="P405">
            <v>0</v>
          </cell>
          <cell r="R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row>
        <row r="406">
          <cell r="N406">
            <v>0</v>
          </cell>
          <cell r="P406">
            <v>0</v>
          </cell>
          <cell r="R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v>
          </cell>
          <cell r="BP406">
            <v>0</v>
          </cell>
          <cell r="BQ406">
            <v>0</v>
          </cell>
        </row>
        <row r="407">
          <cell r="N407">
            <v>0</v>
          </cell>
          <cell r="P407">
            <v>0</v>
          </cell>
          <cell r="R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v>
          </cell>
          <cell r="BP407">
            <v>0</v>
          </cell>
          <cell r="BQ407">
            <v>0</v>
          </cell>
        </row>
        <row r="408">
          <cell r="N408">
            <v>0</v>
          </cell>
          <cell r="P408">
            <v>0</v>
          </cell>
          <cell r="R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0</v>
          </cell>
          <cell r="BF408">
            <v>0</v>
          </cell>
          <cell r="BG408">
            <v>0</v>
          </cell>
          <cell r="BH408">
            <v>0</v>
          </cell>
          <cell r="BI408">
            <v>0</v>
          </cell>
          <cell r="BJ408">
            <v>0</v>
          </cell>
          <cell r="BK408">
            <v>0</v>
          </cell>
          <cell r="BL408">
            <v>0</v>
          </cell>
          <cell r="BM408">
            <v>0</v>
          </cell>
          <cell r="BN408">
            <v>0</v>
          </cell>
          <cell r="BO408">
            <v>0</v>
          </cell>
          <cell r="BP408">
            <v>0</v>
          </cell>
          <cell r="BQ408">
            <v>0</v>
          </cell>
        </row>
        <row r="409">
          <cell r="N409">
            <v>0</v>
          </cell>
          <cell r="P409">
            <v>0</v>
          </cell>
          <cell r="R409">
            <v>0</v>
          </cell>
          <cell r="V409">
            <v>0</v>
          </cell>
          <cell r="W409">
            <v>0</v>
          </cell>
          <cell r="X409">
            <v>0</v>
          </cell>
          <cell r="Y409">
            <v>0</v>
          </cell>
          <cell r="Z409">
            <v>0</v>
          </cell>
          <cell r="AA409">
            <v>0</v>
          </cell>
          <cell r="AB409">
            <v>0</v>
          </cell>
          <cell r="AC409">
            <v>0</v>
          </cell>
          <cell r="AD409">
            <v>0</v>
          </cell>
          <cell r="AE409">
            <v>0</v>
          </cell>
          <cell r="AF409">
            <v>0</v>
          </cell>
          <cell r="AG409">
            <v>0</v>
          </cell>
          <cell r="AH409">
            <v>0</v>
          </cell>
          <cell r="AI409">
            <v>0</v>
          </cell>
          <cell r="AJ409">
            <v>0</v>
          </cell>
          <cell r="AK409">
            <v>0</v>
          </cell>
          <cell r="AL409">
            <v>0</v>
          </cell>
          <cell r="AM409">
            <v>0</v>
          </cell>
          <cell r="AN409">
            <v>0</v>
          </cell>
          <cell r="AO409">
            <v>0</v>
          </cell>
          <cell r="AP409">
            <v>0</v>
          </cell>
          <cell r="AQ409">
            <v>0</v>
          </cell>
          <cell r="AR409">
            <v>0</v>
          </cell>
          <cell r="AS409">
            <v>0</v>
          </cell>
          <cell r="AT409">
            <v>0</v>
          </cell>
          <cell r="AU409">
            <v>0</v>
          </cell>
          <cell r="AV409">
            <v>0</v>
          </cell>
          <cell r="AW409">
            <v>0</v>
          </cell>
          <cell r="AX409">
            <v>0</v>
          </cell>
          <cell r="AY409">
            <v>0</v>
          </cell>
          <cell r="AZ409">
            <v>0</v>
          </cell>
          <cell r="BA409">
            <v>0</v>
          </cell>
          <cell r="BB409">
            <v>0</v>
          </cell>
          <cell r="BC409">
            <v>0</v>
          </cell>
          <cell r="BD409">
            <v>0</v>
          </cell>
          <cell r="BE409">
            <v>0</v>
          </cell>
          <cell r="BF409">
            <v>0</v>
          </cell>
          <cell r="BG409">
            <v>0</v>
          </cell>
          <cell r="BH409">
            <v>0</v>
          </cell>
          <cell r="BI409">
            <v>0</v>
          </cell>
          <cell r="BJ409">
            <v>0</v>
          </cell>
          <cell r="BK409">
            <v>0</v>
          </cell>
          <cell r="BL409">
            <v>0</v>
          </cell>
          <cell r="BM409">
            <v>0</v>
          </cell>
          <cell r="BN409">
            <v>0</v>
          </cell>
          <cell r="BO409">
            <v>0</v>
          </cell>
          <cell r="BP409">
            <v>0</v>
          </cell>
          <cell r="BQ409">
            <v>0</v>
          </cell>
        </row>
        <row r="410">
          <cell r="N410">
            <v>0</v>
          </cell>
          <cell r="P410">
            <v>0</v>
          </cell>
          <cell r="R410">
            <v>0</v>
          </cell>
          <cell r="V410">
            <v>0</v>
          </cell>
          <cell r="W410">
            <v>0</v>
          </cell>
          <cell r="X410">
            <v>0</v>
          </cell>
          <cell r="Y410">
            <v>0</v>
          </cell>
          <cell r="Z410">
            <v>0</v>
          </cell>
          <cell r="AA410">
            <v>0</v>
          </cell>
          <cell r="AB410">
            <v>0</v>
          </cell>
          <cell r="AC410">
            <v>0</v>
          </cell>
          <cell r="AD410">
            <v>0</v>
          </cell>
          <cell r="AE410">
            <v>0</v>
          </cell>
          <cell r="AF410">
            <v>0</v>
          </cell>
          <cell r="AG410">
            <v>0</v>
          </cell>
          <cell r="AH410">
            <v>0</v>
          </cell>
          <cell r="AI410">
            <v>0</v>
          </cell>
          <cell r="AJ410">
            <v>0</v>
          </cell>
          <cell r="AK410">
            <v>0</v>
          </cell>
          <cell r="AL410">
            <v>0</v>
          </cell>
          <cell r="AM410">
            <v>0</v>
          </cell>
          <cell r="AN410">
            <v>0</v>
          </cell>
          <cell r="AO410">
            <v>0</v>
          </cell>
          <cell r="AP410">
            <v>0</v>
          </cell>
          <cell r="AQ410">
            <v>0</v>
          </cell>
          <cell r="AR410">
            <v>0</v>
          </cell>
          <cell r="AS410">
            <v>0</v>
          </cell>
          <cell r="AT410">
            <v>0</v>
          </cell>
          <cell r="AU410">
            <v>0</v>
          </cell>
          <cell r="AV410">
            <v>0</v>
          </cell>
          <cell r="AW410">
            <v>0</v>
          </cell>
          <cell r="AX410">
            <v>0</v>
          </cell>
          <cell r="AY410">
            <v>0</v>
          </cell>
          <cell r="AZ410">
            <v>0</v>
          </cell>
          <cell r="BA410">
            <v>0</v>
          </cell>
          <cell r="BB410">
            <v>0</v>
          </cell>
          <cell r="BC410">
            <v>0</v>
          </cell>
          <cell r="BD410">
            <v>0</v>
          </cell>
          <cell r="BE410">
            <v>0</v>
          </cell>
          <cell r="BF410">
            <v>0</v>
          </cell>
          <cell r="BG410">
            <v>0</v>
          </cell>
          <cell r="BH410">
            <v>0</v>
          </cell>
          <cell r="BI410">
            <v>0</v>
          </cell>
          <cell r="BJ410">
            <v>0</v>
          </cell>
          <cell r="BK410">
            <v>0</v>
          </cell>
          <cell r="BL410">
            <v>0</v>
          </cell>
          <cell r="BM410">
            <v>0</v>
          </cell>
          <cell r="BN410">
            <v>0</v>
          </cell>
          <cell r="BO410">
            <v>0</v>
          </cell>
          <cell r="BP410">
            <v>0</v>
          </cell>
          <cell r="BQ410">
            <v>0</v>
          </cell>
        </row>
        <row r="411">
          <cell r="N411">
            <v>0</v>
          </cell>
          <cell r="P411">
            <v>0</v>
          </cell>
          <cell r="R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v>
          </cell>
          <cell r="AO411">
            <v>0</v>
          </cell>
          <cell r="AP411">
            <v>0</v>
          </cell>
          <cell r="AQ411">
            <v>0</v>
          </cell>
          <cell r="AR411">
            <v>0</v>
          </cell>
          <cell r="AS411">
            <v>0</v>
          </cell>
          <cell r="AT411">
            <v>0</v>
          </cell>
          <cell r="AU411">
            <v>0</v>
          </cell>
          <cell r="AV411">
            <v>0</v>
          </cell>
          <cell r="AW411">
            <v>0</v>
          </cell>
          <cell r="AX411">
            <v>0</v>
          </cell>
          <cell r="AY411">
            <v>0</v>
          </cell>
          <cell r="AZ411">
            <v>0</v>
          </cell>
          <cell r="BA411">
            <v>0</v>
          </cell>
          <cell r="BB411">
            <v>0</v>
          </cell>
          <cell r="BC411">
            <v>0</v>
          </cell>
          <cell r="BD411">
            <v>0</v>
          </cell>
          <cell r="BE411">
            <v>0</v>
          </cell>
          <cell r="BF411">
            <v>0</v>
          </cell>
          <cell r="BG411">
            <v>0</v>
          </cell>
          <cell r="BH411">
            <v>0</v>
          </cell>
          <cell r="BI411">
            <v>0</v>
          </cell>
          <cell r="BJ411">
            <v>0</v>
          </cell>
          <cell r="BK411">
            <v>0</v>
          </cell>
          <cell r="BL411">
            <v>0</v>
          </cell>
          <cell r="BM411">
            <v>0</v>
          </cell>
          <cell r="BN411">
            <v>0</v>
          </cell>
          <cell r="BO411">
            <v>0</v>
          </cell>
          <cell r="BP411">
            <v>0</v>
          </cell>
          <cell r="BQ411">
            <v>0</v>
          </cell>
        </row>
        <row r="412">
          <cell r="N412">
            <v>0</v>
          </cell>
          <cell r="P412">
            <v>0</v>
          </cell>
          <cell r="R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v>
          </cell>
          <cell r="AJ412">
            <v>0</v>
          </cell>
          <cell r="AK412">
            <v>0</v>
          </cell>
          <cell r="AL412">
            <v>0</v>
          </cell>
          <cell r="AM412">
            <v>0</v>
          </cell>
          <cell r="AN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row>
        <row r="413">
          <cell r="N413">
            <v>0</v>
          </cell>
          <cell r="P413">
            <v>0</v>
          </cell>
          <cell r="R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v>
          </cell>
          <cell r="AJ413">
            <v>0</v>
          </cell>
          <cell r="AK413">
            <v>0</v>
          </cell>
          <cell r="AL413">
            <v>0</v>
          </cell>
          <cell r="AM413">
            <v>0</v>
          </cell>
          <cell r="AN413">
            <v>0</v>
          </cell>
          <cell r="AO413">
            <v>0</v>
          </cell>
          <cell r="AP413">
            <v>0</v>
          </cell>
          <cell r="AQ413">
            <v>0</v>
          </cell>
          <cell r="AR413">
            <v>0</v>
          </cell>
          <cell r="AS413">
            <v>0</v>
          </cell>
          <cell r="AT413">
            <v>0</v>
          </cell>
          <cell r="AU413">
            <v>0</v>
          </cell>
          <cell r="AV413">
            <v>0</v>
          </cell>
          <cell r="AW413">
            <v>0</v>
          </cell>
          <cell r="AX413">
            <v>0</v>
          </cell>
          <cell r="AY413">
            <v>0</v>
          </cell>
          <cell r="AZ413">
            <v>0</v>
          </cell>
          <cell r="BA413">
            <v>0</v>
          </cell>
          <cell r="BB413">
            <v>0</v>
          </cell>
          <cell r="BC413">
            <v>0</v>
          </cell>
          <cell r="BD413">
            <v>0</v>
          </cell>
          <cell r="BE413">
            <v>0</v>
          </cell>
          <cell r="BF413">
            <v>0</v>
          </cell>
          <cell r="BG413">
            <v>0</v>
          </cell>
          <cell r="BH413">
            <v>0</v>
          </cell>
          <cell r="BI413">
            <v>0</v>
          </cell>
          <cell r="BJ413">
            <v>0</v>
          </cell>
          <cell r="BK413">
            <v>0</v>
          </cell>
          <cell r="BL413">
            <v>0</v>
          </cell>
          <cell r="BM413">
            <v>0</v>
          </cell>
          <cell r="BN413">
            <v>0</v>
          </cell>
          <cell r="BO413">
            <v>0</v>
          </cell>
          <cell r="BP413">
            <v>0</v>
          </cell>
          <cell r="BQ413">
            <v>0</v>
          </cell>
        </row>
        <row r="414">
          <cell r="N414">
            <v>0</v>
          </cell>
          <cell r="P414">
            <v>0</v>
          </cell>
          <cell r="R414">
            <v>0</v>
          </cell>
          <cell r="V414">
            <v>0</v>
          </cell>
          <cell r="W414">
            <v>0</v>
          </cell>
          <cell r="X414">
            <v>0</v>
          </cell>
          <cell r="Y414">
            <v>0</v>
          </cell>
          <cell r="Z414">
            <v>0</v>
          </cell>
          <cell r="AA414">
            <v>0</v>
          </cell>
          <cell r="AB414">
            <v>0</v>
          </cell>
          <cell r="AC414">
            <v>0</v>
          </cell>
          <cell r="AD414">
            <v>0</v>
          </cell>
          <cell r="AE414">
            <v>0</v>
          </cell>
          <cell r="AF414">
            <v>0</v>
          </cell>
          <cell r="AG414">
            <v>0</v>
          </cell>
          <cell r="AH414">
            <v>0</v>
          </cell>
          <cell r="AI414">
            <v>0</v>
          </cell>
          <cell r="AJ414">
            <v>0</v>
          </cell>
          <cell r="AK414">
            <v>0</v>
          </cell>
          <cell r="AL414">
            <v>0</v>
          </cell>
          <cell r="AM414">
            <v>0</v>
          </cell>
          <cell r="AN414">
            <v>0</v>
          </cell>
          <cell r="AO414">
            <v>0</v>
          </cell>
          <cell r="AP414">
            <v>0</v>
          </cell>
          <cell r="AQ414">
            <v>0</v>
          </cell>
          <cell r="AR414">
            <v>0</v>
          </cell>
          <cell r="AS414">
            <v>0</v>
          </cell>
          <cell r="AT414">
            <v>0</v>
          </cell>
          <cell r="AU414">
            <v>0</v>
          </cell>
          <cell r="AV414">
            <v>0</v>
          </cell>
          <cell r="AW414">
            <v>0</v>
          </cell>
          <cell r="AX414">
            <v>0</v>
          </cell>
          <cell r="AY414">
            <v>0</v>
          </cell>
          <cell r="AZ414">
            <v>0</v>
          </cell>
          <cell r="BA414">
            <v>0</v>
          </cell>
          <cell r="BB414">
            <v>0</v>
          </cell>
          <cell r="BC414">
            <v>0</v>
          </cell>
          <cell r="BD414">
            <v>0</v>
          </cell>
          <cell r="BE414">
            <v>0</v>
          </cell>
          <cell r="BF414">
            <v>0</v>
          </cell>
          <cell r="BG414">
            <v>0</v>
          </cell>
          <cell r="BH414">
            <v>0</v>
          </cell>
          <cell r="BI414">
            <v>0</v>
          </cell>
          <cell r="BJ414">
            <v>0</v>
          </cell>
          <cell r="BK414">
            <v>0</v>
          </cell>
          <cell r="BL414">
            <v>0</v>
          </cell>
          <cell r="BM414">
            <v>0</v>
          </cell>
          <cell r="BN414">
            <v>0</v>
          </cell>
          <cell r="BO414">
            <v>0</v>
          </cell>
          <cell r="BP414">
            <v>0</v>
          </cell>
          <cell r="BQ414">
            <v>0</v>
          </cell>
        </row>
        <row r="415">
          <cell r="N415">
            <v>0</v>
          </cell>
          <cell r="P415">
            <v>0</v>
          </cell>
          <cell r="R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0</v>
          </cell>
          <cell r="BF415">
            <v>0</v>
          </cell>
          <cell r="BG415">
            <v>0</v>
          </cell>
          <cell r="BH415">
            <v>0</v>
          </cell>
          <cell r="BI415">
            <v>0</v>
          </cell>
          <cell r="BJ415">
            <v>0</v>
          </cell>
          <cell r="BK415">
            <v>0</v>
          </cell>
          <cell r="BL415">
            <v>0</v>
          </cell>
          <cell r="BM415">
            <v>0</v>
          </cell>
          <cell r="BN415">
            <v>0</v>
          </cell>
          <cell r="BO415">
            <v>0</v>
          </cell>
          <cell r="BP415">
            <v>0</v>
          </cell>
          <cell r="BQ415">
            <v>0</v>
          </cell>
        </row>
        <row r="416">
          <cell r="N416">
            <v>0</v>
          </cell>
          <cell r="P416">
            <v>0</v>
          </cell>
          <cell r="R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0</v>
          </cell>
          <cell r="BF416">
            <v>0</v>
          </cell>
          <cell r="BG416">
            <v>0</v>
          </cell>
          <cell r="BH416">
            <v>0</v>
          </cell>
          <cell r="BI416">
            <v>0</v>
          </cell>
          <cell r="BJ416">
            <v>0</v>
          </cell>
          <cell r="BK416">
            <v>0</v>
          </cell>
          <cell r="BL416">
            <v>0</v>
          </cell>
          <cell r="BM416">
            <v>0</v>
          </cell>
          <cell r="BN416">
            <v>0</v>
          </cell>
          <cell r="BO416">
            <v>0</v>
          </cell>
          <cell r="BP416">
            <v>0</v>
          </cell>
          <cell r="BQ416">
            <v>0</v>
          </cell>
        </row>
        <row r="417">
          <cell r="N417">
            <v>0</v>
          </cell>
          <cell r="P417">
            <v>0</v>
          </cell>
          <cell r="R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v>
          </cell>
          <cell r="AJ417">
            <v>0</v>
          </cell>
          <cell r="AK417">
            <v>0</v>
          </cell>
          <cell r="AL417">
            <v>0</v>
          </cell>
          <cell r="AM417">
            <v>0</v>
          </cell>
          <cell r="AN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row>
        <row r="418">
          <cell r="N418">
            <v>0</v>
          </cell>
          <cell r="P418">
            <v>0</v>
          </cell>
          <cell r="R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v>
          </cell>
          <cell r="AJ418">
            <v>0</v>
          </cell>
          <cell r="AK418">
            <v>0</v>
          </cell>
          <cell r="AL418">
            <v>0</v>
          </cell>
          <cell r="AM418">
            <v>0</v>
          </cell>
          <cell r="AN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row>
        <row r="419">
          <cell r="N419">
            <v>0</v>
          </cell>
          <cell r="P419">
            <v>0</v>
          </cell>
          <cell r="R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v>
          </cell>
          <cell r="AJ419">
            <v>0</v>
          </cell>
          <cell r="AK419">
            <v>0</v>
          </cell>
          <cell r="AL419">
            <v>0</v>
          </cell>
          <cell r="AM419">
            <v>0</v>
          </cell>
          <cell r="AN419">
            <v>0</v>
          </cell>
          <cell r="AO419">
            <v>0</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0</v>
          </cell>
          <cell r="BF419">
            <v>0</v>
          </cell>
          <cell r="BG419">
            <v>0</v>
          </cell>
          <cell r="BH419">
            <v>0</v>
          </cell>
          <cell r="BI419">
            <v>0</v>
          </cell>
          <cell r="BJ419">
            <v>0</v>
          </cell>
          <cell r="BK419">
            <v>0</v>
          </cell>
          <cell r="BL419">
            <v>0</v>
          </cell>
          <cell r="BM419">
            <v>0</v>
          </cell>
          <cell r="BN419">
            <v>0</v>
          </cell>
          <cell r="BO419">
            <v>0</v>
          </cell>
          <cell r="BP419">
            <v>0</v>
          </cell>
          <cell r="BQ419">
            <v>0</v>
          </cell>
        </row>
        <row r="420">
          <cell r="N420">
            <v>0</v>
          </cell>
          <cell r="P420">
            <v>0</v>
          </cell>
          <cell r="R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v>
          </cell>
          <cell r="AJ420">
            <v>0</v>
          </cell>
          <cell r="AK420">
            <v>0</v>
          </cell>
          <cell r="AL420">
            <v>0</v>
          </cell>
          <cell r="AM420">
            <v>0</v>
          </cell>
          <cell r="AN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row>
        <row r="421">
          <cell r="N421">
            <v>0</v>
          </cell>
          <cell r="P421">
            <v>0</v>
          </cell>
          <cell r="R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row>
        <row r="422">
          <cell r="N422">
            <v>0</v>
          </cell>
          <cell r="P422">
            <v>0</v>
          </cell>
          <cell r="R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row>
        <row r="423">
          <cell r="N423">
            <v>0</v>
          </cell>
          <cell r="P423">
            <v>0</v>
          </cell>
          <cell r="R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0</v>
          </cell>
          <cell r="BF423">
            <v>0</v>
          </cell>
          <cell r="BG423">
            <v>0</v>
          </cell>
          <cell r="BH423">
            <v>0</v>
          </cell>
          <cell r="BI423">
            <v>0</v>
          </cell>
          <cell r="BJ423">
            <v>0</v>
          </cell>
          <cell r="BK423">
            <v>0</v>
          </cell>
          <cell r="BL423">
            <v>0</v>
          </cell>
          <cell r="BM423">
            <v>0</v>
          </cell>
          <cell r="BN423">
            <v>0</v>
          </cell>
          <cell r="BO423">
            <v>0</v>
          </cell>
          <cell r="BP423">
            <v>0</v>
          </cell>
          <cell r="BQ423">
            <v>0</v>
          </cell>
        </row>
        <row r="424">
          <cell r="N424">
            <v>0</v>
          </cell>
          <cell r="P424">
            <v>0</v>
          </cell>
          <cell r="R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v>
          </cell>
          <cell r="AT424">
            <v>0</v>
          </cell>
          <cell r="AU424">
            <v>0</v>
          </cell>
          <cell r="AV424">
            <v>0</v>
          </cell>
          <cell r="AW424">
            <v>0</v>
          </cell>
          <cell r="AX424">
            <v>0</v>
          </cell>
          <cell r="AY424">
            <v>0</v>
          </cell>
          <cell r="AZ424">
            <v>0</v>
          </cell>
          <cell r="BA424">
            <v>0</v>
          </cell>
          <cell r="BB424">
            <v>0</v>
          </cell>
          <cell r="BC424">
            <v>0</v>
          </cell>
          <cell r="BD424">
            <v>0</v>
          </cell>
          <cell r="BE424">
            <v>0</v>
          </cell>
          <cell r="BF424">
            <v>0</v>
          </cell>
          <cell r="BG424">
            <v>0</v>
          </cell>
          <cell r="BH424">
            <v>0</v>
          </cell>
          <cell r="BI424">
            <v>0</v>
          </cell>
          <cell r="BJ424">
            <v>0</v>
          </cell>
          <cell r="BK424">
            <v>0</v>
          </cell>
          <cell r="BL424">
            <v>0</v>
          </cell>
          <cell r="BM424">
            <v>0</v>
          </cell>
          <cell r="BN424">
            <v>0</v>
          </cell>
          <cell r="BO424">
            <v>0</v>
          </cell>
          <cell r="BP424">
            <v>0</v>
          </cell>
          <cell r="BQ424">
            <v>0</v>
          </cell>
        </row>
        <row r="425">
          <cell r="N425">
            <v>0</v>
          </cell>
          <cell r="P425">
            <v>0</v>
          </cell>
          <cell r="R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v>
          </cell>
          <cell r="BF425">
            <v>0</v>
          </cell>
          <cell r="BG425">
            <v>0</v>
          </cell>
          <cell r="BH425">
            <v>0</v>
          </cell>
          <cell r="BI425">
            <v>0</v>
          </cell>
          <cell r="BJ425">
            <v>0</v>
          </cell>
          <cell r="BK425">
            <v>0</v>
          </cell>
          <cell r="BL425">
            <v>0</v>
          </cell>
          <cell r="BM425">
            <v>0</v>
          </cell>
          <cell r="BN425">
            <v>0</v>
          </cell>
          <cell r="BO425">
            <v>0</v>
          </cell>
          <cell r="BP425">
            <v>0</v>
          </cell>
          <cell r="BQ425">
            <v>0</v>
          </cell>
        </row>
        <row r="426">
          <cell r="N426">
            <v>0</v>
          </cell>
          <cell r="P426">
            <v>0</v>
          </cell>
          <cell r="R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v>
          </cell>
          <cell r="BJ426">
            <v>0</v>
          </cell>
          <cell r="BK426">
            <v>0</v>
          </cell>
          <cell r="BL426">
            <v>0</v>
          </cell>
          <cell r="BM426">
            <v>0</v>
          </cell>
          <cell r="BN426">
            <v>0</v>
          </cell>
          <cell r="BO426">
            <v>0</v>
          </cell>
          <cell r="BP426">
            <v>0</v>
          </cell>
          <cell r="BQ426">
            <v>0</v>
          </cell>
        </row>
        <row r="427">
          <cell r="N427">
            <v>0</v>
          </cell>
          <cell r="P427">
            <v>0</v>
          </cell>
          <cell r="R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v>
          </cell>
          <cell r="BD427">
            <v>0</v>
          </cell>
          <cell r="BE427">
            <v>0</v>
          </cell>
          <cell r="BF427">
            <v>0</v>
          </cell>
          <cell r="BG427">
            <v>0</v>
          </cell>
          <cell r="BH427">
            <v>0</v>
          </cell>
          <cell r="BI427">
            <v>0</v>
          </cell>
          <cell r="BJ427">
            <v>0</v>
          </cell>
          <cell r="BK427">
            <v>0</v>
          </cell>
          <cell r="BL427">
            <v>0</v>
          </cell>
          <cell r="BM427">
            <v>0</v>
          </cell>
          <cell r="BN427">
            <v>0</v>
          </cell>
          <cell r="BO427">
            <v>0</v>
          </cell>
          <cell r="BP427">
            <v>0</v>
          </cell>
          <cell r="BQ427">
            <v>0</v>
          </cell>
        </row>
        <row r="428">
          <cell r="N428">
            <v>0</v>
          </cell>
          <cell r="P428">
            <v>0</v>
          </cell>
          <cell r="R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row>
        <row r="429">
          <cell r="N429">
            <v>0</v>
          </cell>
          <cell r="P429">
            <v>0</v>
          </cell>
          <cell r="R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v>
          </cell>
          <cell r="BK429">
            <v>0</v>
          </cell>
          <cell r="BL429">
            <v>0</v>
          </cell>
          <cell r="BM429">
            <v>0</v>
          </cell>
          <cell r="BN429">
            <v>0</v>
          </cell>
          <cell r="BO429">
            <v>0</v>
          </cell>
          <cell r="BP429">
            <v>0</v>
          </cell>
          <cell r="BQ429">
            <v>0</v>
          </cell>
        </row>
        <row r="430">
          <cell r="N430">
            <v>0</v>
          </cell>
          <cell r="P430">
            <v>0</v>
          </cell>
          <cell r="R430">
            <v>0</v>
          </cell>
          <cell r="V430">
            <v>0</v>
          </cell>
          <cell r="W430">
            <v>0</v>
          </cell>
          <cell r="X430">
            <v>0</v>
          </cell>
          <cell r="Y430">
            <v>0</v>
          </cell>
          <cell r="Z430">
            <v>0</v>
          </cell>
          <cell r="AA430">
            <v>0</v>
          </cell>
          <cell r="AB430">
            <v>0</v>
          </cell>
          <cell r="AC430">
            <v>0</v>
          </cell>
          <cell r="AD430">
            <v>0</v>
          </cell>
          <cell r="AE430">
            <v>0</v>
          </cell>
          <cell r="AF430">
            <v>0</v>
          </cell>
          <cell r="AG430">
            <v>0</v>
          </cell>
          <cell r="AH430">
            <v>0</v>
          </cell>
          <cell r="AI430">
            <v>0</v>
          </cell>
          <cell r="AJ430">
            <v>0</v>
          </cell>
          <cell r="AK430">
            <v>0</v>
          </cell>
          <cell r="AL430">
            <v>0</v>
          </cell>
          <cell r="AM430">
            <v>0</v>
          </cell>
          <cell r="AN430">
            <v>0</v>
          </cell>
          <cell r="AO430">
            <v>0</v>
          </cell>
          <cell r="AP430">
            <v>0</v>
          </cell>
          <cell r="AQ430">
            <v>0</v>
          </cell>
          <cell r="AR430">
            <v>0</v>
          </cell>
          <cell r="AS430">
            <v>0</v>
          </cell>
          <cell r="AT430">
            <v>0</v>
          </cell>
          <cell r="AU430">
            <v>0</v>
          </cell>
          <cell r="AV430">
            <v>0</v>
          </cell>
          <cell r="AW430">
            <v>0</v>
          </cell>
          <cell r="AX430">
            <v>0</v>
          </cell>
          <cell r="AY430">
            <v>0</v>
          </cell>
          <cell r="AZ430">
            <v>0</v>
          </cell>
          <cell r="BA430">
            <v>0</v>
          </cell>
          <cell r="BB430">
            <v>0</v>
          </cell>
          <cell r="BC430">
            <v>0</v>
          </cell>
          <cell r="BD430">
            <v>0</v>
          </cell>
          <cell r="BE430">
            <v>0</v>
          </cell>
          <cell r="BF430">
            <v>0</v>
          </cell>
          <cell r="BG430">
            <v>0</v>
          </cell>
          <cell r="BH430">
            <v>0</v>
          </cell>
          <cell r="BI430">
            <v>0</v>
          </cell>
          <cell r="BJ430">
            <v>0</v>
          </cell>
          <cell r="BK430">
            <v>0</v>
          </cell>
          <cell r="BL430">
            <v>0</v>
          </cell>
          <cell r="BM430">
            <v>0</v>
          </cell>
          <cell r="BN430">
            <v>0</v>
          </cell>
          <cell r="BO430">
            <v>0</v>
          </cell>
          <cell r="BP430">
            <v>0</v>
          </cell>
          <cell r="BQ430">
            <v>0</v>
          </cell>
        </row>
        <row r="431">
          <cell r="N431">
            <v>0</v>
          </cell>
          <cell r="P431">
            <v>0</v>
          </cell>
          <cell r="R431">
            <v>0</v>
          </cell>
          <cell r="V431">
            <v>0</v>
          </cell>
          <cell r="W431">
            <v>0</v>
          </cell>
          <cell r="X431">
            <v>0</v>
          </cell>
          <cell r="Y431">
            <v>0</v>
          </cell>
          <cell r="Z431">
            <v>0</v>
          </cell>
          <cell r="AA431">
            <v>0</v>
          </cell>
          <cell r="AB431">
            <v>0</v>
          </cell>
          <cell r="AC431">
            <v>0</v>
          </cell>
          <cell r="AD431">
            <v>0</v>
          </cell>
          <cell r="AE431">
            <v>0</v>
          </cell>
          <cell r="AF431">
            <v>0</v>
          </cell>
          <cell r="AG431">
            <v>0</v>
          </cell>
          <cell r="AH431">
            <v>0</v>
          </cell>
          <cell r="AI431">
            <v>0</v>
          </cell>
          <cell r="AJ431">
            <v>0</v>
          </cell>
          <cell r="AK431">
            <v>0</v>
          </cell>
          <cell r="AL431">
            <v>0</v>
          </cell>
          <cell r="AM431">
            <v>0</v>
          </cell>
          <cell r="AN431">
            <v>0</v>
          </cell>
          <cell r="AO431">
            <v>0</v>
          </cell>
          <cell r="AP431">
            <v>0</v>
          </cell>
          <cell r="AQ431">
            <v>0</v>
          </cell>
          <cell r="AR431">
            <v>0</v>
          </cell>
          <cell r="AS431">
            <v>0</v>
          </cell>
          <cell r="AT431">
            <v>0</v>
          </cell>
          <cell r="AU431">
            <v>0</v>
          </cell>
          <cell r="AV431">
            <v>0</v>
          </cell>
          <cell r="AW431">
            <v>0</v>
          </cell>
          <cell r="AX431">
            <v>0</v>
          </cell>
          <cell r="AY431">
            <v>0</v>
          </cell>
          <cell r="AZ431">
            <v>0</v>
          </cell>
          <cell r="BA431">
            <v>0</v>
          </cell>
          <cell r="BB431">
            <v>0</v>
          </cell>
          <cell r="BC431">
            <v>0</v>
          </cell>
          <cell r="BD431">
            <v>0</v>
          </cell>
          <cell r="BE431">
            <v>0</v>
          </cell>
          <cell r="BF431">
            <v>0</v>
          </cell>
          <cell r="BG431">
            <v>0</v>
          </cell>
          <cell r="BH431">
            <v>0</v>
          </cell>
          <cell r="BI431">
            <v>0</v>
          </cell>
          <cell r="BJ431">
            <v>0</v>
          </cell>
          <cell r="BK431">
            <v>0</v>
          </cell>
          <cell r="BL431">
            <v>0</v>
          </cell>
          <cell r="BM431">
            <v>0</v>
          </cell>
          <cell r="BN431">
            <v>0</v>
          </cell>
          <cell r="BO431">
            <v>0</v>
          </cell>
          <cell r="BP431">
            <v>0</v>
          </cell>
          <cell r="BQ431">
            <v>0</v>
          </cell>
        </row>
        <row r="432">
          <cell r="N432">
            <v>0</v>
          </cell>
          <cell r="P432">
            <v>0</v>
          </cell>
          <cell r="R432">
            <v>0</v>
          </cell>
          <cell r="V432">
            <v>0</v>
          </cell>
          <cell r="W432">
            <v>0</v>
          </cell>
          <cell r="X432">
            <v>0</v>
          </cell>
          <cell r="Y432">
            <v>0</v>
          </cell>
          <cell r="Z432">
            <v>0</v>
          </cell>
          <cell r="AA432">
            <v>0</v>
          </cell>
          <cell r="AB432">
            <v>0</v>
          </cell>
          <cell r="AC432">
            <v>0</v>
          </cell>
          <cell r="AD432">
            <v>0</v>
          </cell>
          <cell r="AE432">
            <v>0</v>
          </cell>
          <cell r="AF432">
            <v>0</v>
          </cell>
          <cell r="AG432">
            <v>0</v>
          </cell>
          <cell r="AH432">
            <v>0</v>
          </cell>
          <cell r="AI432">
            <v>0</v>
          </cell>
          <cell r="AJ432">
            <v>0</v>
          </cell>
          <cell r="AK432">
            <v>0</v>
          </cell>
          <cell r="AL432">
            <v>0</v>
          </cell>
          <cell r="AM432">
            <v>0</v>
          </cell>
          <cell r="AN432">
            <v>0</v>
          </cell>
          <cell r="AO432">
            <v>0</v>
          </cell>
          <cell r="AP432">
            <v>0</v>
          </cell>
          <cell r="AQ432">
            <v>0</v>
          </cell>
          <cell r="AR432">
            <v>0</v>
          </cell>
          <cell r="AS432">
            <v>0</v>
          </cell>
          <cell r="AT432">
            <v>0</v>
          </cell>
          <cell r="AU432">
            <v>0</v>
          </cell>
          <cell r="AV432">
            <v>0</v>
          </cell>
          <cell r="AW432">
            <v>0</v>
          </cell>
          <cell r="AX432">
            <v>0</v>
          </cell>
          <cell r="AY432">
            <v>0</v>
          </cell>
          <cell r="AZ432">
            <v>0</v>
          </cell>
          <cell r="BA432">
            <v>0</v>
          </cell>
          <cell r="BB432">
            <v>0</v>
          </cell>
          <cell r="BC432">
            <v>0</v>
          </cell>
          <cell r="BD432">
            <v>0</v>
          </cell>
          <cell r="BE432">
            <v>0</v>
          </cell>
          <cell r="BF432">
            <v>0</v>
          </cell>
          <cell r="BG432">
            <v>0</v>
          </cell>
          <cell r="BH432">
            <v>0</v>
          </cell>
          <cell r="BI432">
            <v>0</v>
          </cell>
          <cell r="BJ432">
            <v>0</v>
          </cell>
          <cell r="BK432">
            <v>0</v>
          </cell>
          <cell r="BL432">
            <v>0</v>
          </cell>
          <cell r="BM432">
            <v>0</v>
          </cell>
          <cell r="BN432">
            <v>0</v>
          </cell>
          <cell r="BO432">
            <v>0</v>
          </cell>
          <cell r="BP432">
            <v>0</v>
          </cell>
          <cell r="BQ432">
            <v>0</v>
          </cell>
        </row>
        <row r="433">
          <cell r="N433">
            <v>0</v>
          </cell>
          <cell r="P433">
            <v>0</v>
          </cell>
          <cell r="R433">
            <v>0</v>
          </cell>
          <cell r="V433">
            <v>0</v>
          </cell>
          <cell r="W433">
            <v>0</v>
          </cell>
          <cell r="X433">
            <v>0</v>
          </cell>
          <cell r="Y433">
            <v>0</v>
          </cell>
          <cell r="Z433">
            <v>0</v>
          </cell>
          <cell r="AA433">
            <v>0</v>
          </cell>
          <cell r="AB433">
            <v>0</v>
          </cell>
          <cell r="AC433">
            <v>0</v>
          </cell>
          <cell r="AD433">
            <v>0</v>
          </cell>
          <cell r="AE433">
            <v>0</v>
          </cell>
          <cell r="AF433">
            <v>0</v>
          </cell>
          <cell r="AG433">
            <v>0</v>
          </cell>
          <cell r="AH433">
            <v>0</v>
          </cell>
          <cell r="AI433">
            <v>0</v>
          </cell>
          <cell r="AJ433">
            <v>0</v>
          </cell>
          <cell r="AK433">
            <v>0</v>
          </cell>
          <cell r="AL433">
            <v>0</v>
          </cell>
          <cell r="AM433">
            <v>0</v>
          </cell>
          <cell r="AN433">
            <v>0</v>
          </cell>
          <cell r="AO433">
            <v>0</v>
          </cell>
          <cell r="AP433">
            <v>0</v>
          </cell>
          <cell r="AQ433">
            <v>0</v>
          </cell>
          <cell r="AR433">
            <v>0</v>
          </cell>
          <cell r="AS433">
            <v>0</v>
          </cell>
          <cell r="AT433">
            <v>0</v>
          </cell>
          <cell r="AU433">
            <v>0</v>
          </cell>
          <cell r="AV433">
            <v>0</v>
          </cell>
          <cell r="AW433">
            <v>0</v>
          </cell>
          <cell r="AX433">
            <v>0</v>
          </cell>
          <cell r="AY433">
            <v>0</v>
          </cell>
          <cell r="AZ433">
            <v>0</v>
          </cell>
          <cell r="BA433">
            <v>0</v>
          </cell>
          <cell r="BB433">
            <v>0</v>
          </cell>
          <cell r="BC433">
            <v>0</v>
          </cell>
          <cell r="BD433">
            <v>0</v>
          </cell>
          <cell r="BE433">
            <v>0</v>
          </cell>
          <cell r="BF433">
            <v>0</v>
          </cell>
          <cell r="BG433">
            <v>0</v>
          </cell>
          <cell r="BH433">
            <v>0</v>
          </cell>
          <cell r="BI433">
            <v>0</v>
          </cell>
          <cell r="BJ433">
            <v>0</v>
          </cell>
          <cell r="BK433">
            <v>0</v>
          </cell>
          <cell r="BL433">
            <v>0</v>
          </cell>
          <cell r="BM433">
            <v>0</v>
          </cell>
          <cell r="BN433">
            <v>0</v>
          </cell>
          <cell r="BO433">
            <v>0</v>
          </cell>
          <cell r="BP433">
            <v>0</v>
          </cell>
          <cell r="BQ433">
            <v>0</v>
          </cell>
        </row>
        <row r="434">
          <cell r="N434">
            <v>0</v>
          </cell>
          <cell r="P434">
            <v>0</v>
          </cell>
          <cell r="R434">
            <v>0</v>
          </cell>
          <cell r="V434">
            <v>0</v>
          </cell>
          <cell r="W434">
            <v>0</v>
          </cell>
          <cell r="X434">
            <v>0</v>
          </cell>
          <cell r="Y434">
            <v>0</v>
          </cell>
          <cell r="Z434">
            <v>0</v>
          </cell>
          <cell r="AA434">
            <v>0</v>
          </cell>
          <cell r="AB434">
            <v>0</v>
          </cell>
          <cell r="AC434">
            <v>0</v>
          </cell>
          <cell r="AD434">
            <v>0</v>
          </cell>
          <cell r="AE434">
            <v>0</v>
          </cell>
          <cell r="AF434">
            <v>0</v>
          </cell>
          <cell r="AG434">
            <v>0</v>
          </cell>
          <cell r="AH434">
            <v>0</v>
          </cell>
          <cell r="AI434">
            <v>0</v>
          </cell>
          <cell r="AJ434">
            <v>0</v>
          </cell>
          <cell r="AK434">
            <v>0</v>
          </cell>
          <cell r="AL434">
            <v>0</v>
          </cell>
          <cell r="AM434">
            <v>0</v>
          </cell>
          <cell r="AN434">
            <v>0</v>
          </cell>
          <cell r="AO434">
            <v>0</v>
          </cell>
          <cell r="AP434">
            <v>0</v>
          </cell>
          <cell r="AQ434">
            <v>0</v>
          </cell>
          <cell r="AR434">
            <v>0</v>
          </cell>
          <cell r="AS434">
            <v>0</v>
          </cell>
          <cell r="AT434">
            <v>0</v>
          </cell>
          <cell r="AU434">
            <v>0</v>
          </cell>
          <cell r="AV434">
            <v>0</v>
          </cell>
          <cell r="AW434">
            <v>0</v>
          </cell>
          <cell r="AX434">
            <v>0</v>
          </cell>
          <cell r="AY434">
            <v>0</v>
          </cell>
          <cell r="AZ434">
            <v>0</v>
          </cell>
          <cell r="BA434">
            <v>0</v>
          </cell>
          <cell r="BB434">
            <v>0</v>
          </cell>
          <cell r="BC434">
            <v>0</v>
          </cell>
          <cell r="BD434">
            <v>0</v>
          </cell>
          <cell r="BE434">
            <v>0</v>
          </cell>
          <cell r="BF434">
            <v>0</v>
          </cell>
          <cell r="BG434">
            <v>0</v>
          </cell>
          <cell r="BH434">
            <v>0</v>
          </cell>
          <cell r="BI434">
            <v>0</v>
          </cell>
          <cell r="BJ434">
            <v>0</v>
          </cell>
          <cell r="BK434">
            <v>0</v>
          </cell>
          <cell r="BL434">
            <v>0</v>
          </cell>
          <cell r="BM434">
            <v>0</v>
          </cell>
          <cell r="BN434">
            <v>0</v>
          </cell>
          <cell r="BO434">
            <v>0</v>
          </cell>
          <cell r="BP434">
            <v>0</v>
          </cell>
          <cell r="BQ434">
            <v>0</v>
          </cell>
        </row>
        <row r="435">
          <cell r="N435">
            <v>0</v>
          </cell>
          <cell r="P435">
            <v>0</v>
          </cell>
          <cell r="R435">
            <v>0</v>
          </cell>
          <cell r="V435">
            <v>0</v>
          </cell>
          <cell r="W435">
            <v>0</v>
          </cell>
          <cell r="X435">
            <v>0</v>
          </cell>
          <cell r="Y435">
            <v>0</v>
          </cell>
          <cell r="Z435">
            <v>0</v>
          </cell>
          <cell r="AA435">
            <v>0</v>
          </cell>
          <cell r="AB435">
            <v>0</v>
          </cell>
          <cell r="AC435">
            <v>0</v>
          </cell>
          <cell r="AD435">
            <v>0</v>
          </cell>
          <cell r="AE435">
            <v>0</v>
          </cell>
          <cell r="AF435">
            <v>0</v>
          </cell>
          <cell r="AG435">
            <v>0</v>
          </cell>
          <cell r="AH435">
            <v>0</v>
          </cell>
          <cell r="AI435">
            <v>0</v>
          </cell>
          <cell r="AJ435">
            <v>0</v>
          </cell>
          <cell r="AK435">
            <v>0</v>
          </cell>
          <cell r="AL435">
            <v>0</v>
          </cell>
          <cell r="AM435">
            <v>0</v>
          </cell>
          <cell r="AN435">
            <v>0</v>
          </cell>
          <cell r="AO435">
            <v>0</v>
          </cell>
          <cell r="AP435">
            <v>0</v>
          </cell>
          <cell r="AQ435">
            <v>0</v>
          </cell>
          <cell r="AR435">
            <v>0</v>
          </cell>
          <cell r="AS435">
            <v>0</v>
          </cell>
          <cell r="AT435">
            <v>0</v>
          </cell>
          <cell r="AU435">
            <v>0</v>
          </cell>
          <cell r="AV435">
            <v>0</v>
          </cell>
          <cell r="AW435">
            <v>0</v>
          </cell>
          <cell r="AX435">
            <v>0</v>
          </cell>
          <cell r="AY435">
            <v>0</v>
          </cell>
          <cell r="AZ435">
            <v>0</v>
          </cell>
          <cell r="BA435">
            <v>0</v>
          </cell>
          <cell r="BB435">
            <v>0</v>
          </cell>
          <cell r="BC435">
            <v>0</v>
          </cell>
          <cell r="BD435">
            <v>0</v>
          </cell>
          <cell r="BE435">
            <v>0</v>
          </cell>
          <cell r="BF435">
            <v>0</v>
          </cell>
          <cell r="BG435">
            <v>0</v>
          </cell>
          <cell r="BH435">
            <v>0</v>
          </cell>
          <cell r="BI435">
            <v>0</v>
          </cell>
          <cell r="BJ435">
            <v>0</v>
          </cell>
          <cell r="BK435">
            <v>0</v>
          </cell>
          <cell r="BL435">
            <v>0</v>
          </cell>
          <cell r="BM435">
            <v>0</v>
          </cell>
          <cell r="BN435">
            <v>0</v>
          </cell>
          <cell r="BO435">
            <v>0</v>
          </cell>
          <cell r="BP435">
            <v>0</v>
          </cell>
          <cell r="BQ435">
            <v>0</v>
          </cell>
        </row>
        <row r="436">
          <cell r="N436">
            <v>0</v>
          </cell>
          <cell r="P436">
            <v>0</v>
          </cell>
          <cell r="R436">
            <v>0</v>
          </cell>
          <cell r="V436">
            <v>0</v>
          </cell>
          <cell r="W436">
            <v>0</v>
          </cell>
          <cell r="X436">
            <v>0</v>
          </cell>
          <cell r="Y436">
            <v>0</v>
          </cell>
          <cell r="Z436">
            <v>0</v>
          </cell>
          <cell r="AA436">
            <v>0</v>
          </cell>
          <cell r="AB436">
            <v>0</v>
          </cell>
          <cell r="AC436">
            <v>0</v>
          </cell>
          <cell r="AD436">
            <v>0</v>
          </cell>
          <cell r="AE436">
            <v>0</v>
          </cell>
          <cell r="AF436">
            <v>0</v>
          </cell>
          <cell r="AG436">
            <v>0</v>
          </cell>
          <cell r="AH436">
            <v>0</v>
          </cell>
          <cell r="AI436">
            <v>0</v>
          </cell>
          <cell r="AJ436">
            <v>0</v>
          </cell>
          <cell r="AK436">
            <v>0</v>
          </cell>
          <cell r="AL436">
            <v>0</v>
          </cell>
          <cell r="AM436">
            <v>0</v>
          </cell>
          <cell r="AN436">
            <v>0</v>
          </cell>
          <cell r="AO436">
            <v>0</v>
          </cell>
          <cell r="AP436">
            <v>0</v>
          </cell>
          <cell r="AQ436">
            <v>0</v>
          </cell>
          <cell r="AR436">
            <v>0</v>
          </cell>
          <cell r="AS436">
            <v>0</v>
          </cell>
          <cell r="AT436">
            <v>0</v>
          </cell>
          <cell r="AU436">
            <v>0</v>
          </cell>
          <cell r="AV436">
            <v>0</v>
          </cell>
          <cell r="AW436">
            <v>0</v>
          </cell>
          <cell r="AX436">
            <v>0</v>
          </cell>
          <cell r="AY436">
            <v>0</v>
          </cell>
          <cell r="AZ436">
            <v>0</v>
          </cell>
          <cell r="BA436">
            <v>0</v>
          </cell>
          <cell r="BB436">
            <v>0</v>
          </cell>
          <cell r="BC436">
            <v>0</v>
          </cell>
          <cell r="BD436">
            <v>0</v>
          </cell>
          <cell r="BE436">
            <v>0</v>
          </cell>
          <cell r="BF436">
            <v>0</v>
          </cell>
          <cell r="BG436">
            <v>0</v>
          </cell>
          <cell r="BH436">
            <v>0</v>
          </cell>
          <cell r="BI436">
            <v>0</v>
          </cell>
          <cell r="BJ436">
            <v>0</v>
          </cell>
          <cell r="BK436">
            <v>0</v>
          </cell>
          <cell r="BL436">
            <v>0</v>
          </cell>
          <cell r="BM436">
            <v>0</v>
          </cell>
          <cell r="BN436">
            <v>0</v>
          </cell>
          <cell r="BO436">
            <v>0</v>
          </cell>
          <cell r="BP436">
            <v>0</v>
          </cell>
          <cell r="BQ436">
            <v>0</v>
          </cell>
        </row>
        <row r="437">
          <cell r="N437">
            <v>0</v>
          </cell>
          <cell r="P437">
            <v>0</v>
          </cell>
          <cell r="R437">
            <v>0</v>
          </cell>
          <cell r="V437">
            <v>0</v>
          </cell>
          <cell r="W437">
            <v>0</v>
          </cell>
          <cell r="X437">
            <v>0</v>
          </cell>
          <cell r="Y437">
            <v>0</v>
          </cell>
          <cell r="Z437">
            <v>0</v>
          </cell>
          <cell r="AA437">
            <v>0</v>
          </cell>
          <cell r="AB437">
            <v>0</v>
          </cell>
          <cell r="AC437">
            <v>0</v>
          </cell>
          <cell r="AD437">
            <v>0</v>
          </cell>
          <cell r="AE437">
            <v>0</v>
          </cell>
          <cell r="AF437">
            <v>0</v>
          </cell>
          <cell r="AG437">
            <v>0</v>
          </cell>
          <cell r="AH437">
            <v>0</v>
          </cell>
          <cell r="AI437">
            <v>0</v>
          </cell>
          <cell r="AJ437">
            <v>0</v>
          </cell>
          <cell r="AK437">
            <v>0</v>
          </cell>
          <cell r="AL437">
            <v>0</v>
          </cell>
          <cell r="AM437">
            <v>0</v>
          </cell>
          <cell r="AN437">
            <v>0</v>
          </cell>
          <cell r="AO437">
            <v>0</v>
          </cell>
          <cell r="AP437">
            <v>0</v>
          </cell>
          <cell r="AQ437">
            <v>0</v>
          </cell>
          <cell r="AR437">
            <v>0</v>
          </cell>
          <cell r="AS437">
            <v>0</v>
          </cell>
          <cell r="AT437">
            <v>0</v>
          </cell>
          <cell r="AU437">
            <v>0</v>
          </cell>
          <cell r="AV437">
            <v>0</v>
          </cell>
          <cell r="AW437">
            <v>0</v>
          </cell>
          <cell r="AX437">
            <v>0</v>
          </cell>
          <cell r="AY437">
            <v>0</v>
          </cell>
          <cell r="AZ437">
            <v>0</v>
          </cell>
          <cell r="BA437">
            <v>0</v>
          </cell>
          <cell r="BB437">
            <v>0</v>
          </cell>
          <cell r="BC437">
            <v>0</v>
          </cell>
          <cell r="BD437">
            <v>0</v>
          </cell>
          <cell r="BE437">
            <v>0</v>
          </cell>
          <cell r="BF437">
            <v>0</v>
          </cell>
          <cell r="BG437">
            <v>0</v>
          </cell>
          <cell r="BH437">
            <v>0</v>
          </cell>
          <cell r="BI437">
            <v>0</v>
          </cell>
          <cell r="BJ437">
            <v>0</v>
          </cell>
          <cell r="BK437">
            <v>0</v>
          </cell>
          <cell r="BL437">
            <v>0</v>
          </cell>
          <cell r="BM437">
            <v>0</v>
          </cell>
          <cell r="BN437">
            <v>0</v>
          </cell>
          <cell r="BO437">
            <v>0</v>
          </cell>
          <cell r="BP437">
            <v>0</v>
          </cell>
          <cell r="BQ437">
            <v>0</v>
          </cell>
        </row>
        <row r="438">
          <cell r="N438">
            <v>0</v>
          </cell>
          <cell r="P438">
            <v>0</v>
          </cell>
          <cell r="R438">
            <v>0</v>
          </cell>
          <cell r="V438">
            <v>0</v>
          </cell>
          <cell r="W438">
            <v>0</v>
          </cell>
          <cell r="X438">
            <v>0</v>
          </cell>
          <cell r="Y438">
            <v>0</v>
          </cell>
          <cell r="Z438">
            <v>0</v>
          </cell>
          <cell r="AA438">
            <v>0</v>
          </cell>
          <cell r="AB438">
            <v>0</v>
          </cell>
          <cell r="AC438">
            <v>0</v>
          </cell>
          <cell r="AD438">
            <v>0</v>
          </cell>
          <cell r="AE438">
            <v>0</v>
          </cell>
          <cell r="AF438">
            <v>0</v>
          </cell>
          <cell r="AG438">
            <v>0</v>
          </cell>
          <cell r="AH438">
            <v>0</v>
          </cell>
          <cell r="AI438">
            <v>0</v>
          </cell>
          <cell r="AJ438">
            <v>0</v>
          </cell>
          <cell r="AK438">
            <v>0</v>
          </cell>
          <cell r="AL438">
            <v>0</v>
          </cell>
          <cell r="AM438">
            <v>0</v>
          </cell>
          <cell r="AN438">
            <v>0</v>
          </cell>
          <cell r="AO438">
            <v>0</v>
          </cell>
          <cell r="AP438">
            <v>0</v>
          </cell>
          <cell r="AQ438">
            <v>0</v>
          </cell>
          <cell r="AR438">
            <v>0</v>
          </cell>
          <cell r="AS438">
            <v>0</v>
          </cell>
          <cell r="AT438">
            <v>0</v>
          </cell>
          <cell r="AU438">
            <v>0</v>
          </cell>
          <cell r="AV438">
            <v>0</v>
          </cell>
          <cell r="AW438">
            <v>0</v>
          </cell>
          <cell r="AX438">
            <v>0</v>
          </cell>
          <cell r="AY438">
            <v>0</v>
          </cell>
          <cell r="AZ438">
            <v>0</v>
          </cell>
          <cell r="BA438">
            <v>0</v>
          </cell>
          <cell r="BB438">
            <v>0</v>
          </cell>
          <cell r="BC438">
            <v>0</v>
          </cell>
          <cell r="BD438">
            <v>0</v>
          </cell>
          <cell r="BE438">
            <v>0</v>
          </cell>
          <cell r="BF438">
            <v>0</v>
          </cell>
          <cell r="BG438">
            <v>0</v>
          </cell>
          <cell r="BH438">
            <v>0</v>
          </cell>
          <cell r="BI438">
            <v>0</v>
          </cell>
          <cell r="BJ438">
            <v>0</v>
          </cell>
          <cell r="BK438">
            <v>0</v>
          </cell>
          <cell r="BL438">
            <v>0</v>
          </cell>
          <cell r="BM438">
            <v>0</v>
          </cell>
          <cell r="BN438">
            <v>0</v>
          </cell>
          <cell r="BO438">
            <v>0</v>
          </cell>
          <cell r="BP438">
            <v>0</v>
          </cell>
          <cell r="BQ438">
            <v>0</v>
          </cell>
        </row>
        <row r="439">
          <cell r="N439">
            <v>0</v>
          </cell>
          <cell r="P439">
            <v>0</v>
          </cell>
          <cell r="R439">
            <v>0</v>
          </cell>
          <cell r="V439">
            <v>0</v>
          </cell>
          <cell r="W439">
            <v>0</v>
          </cell>
          <cell r="X439">
            <v>0</v>
          </cell>
          <cell r="Y439">
            <v>0</v>
          </cell>
          <cell r="Z439">
            <v>0</v>
          </cell>
          <cell r="AA439">
            <v>0</v>
          </cell>
          <cell r="AB439">
            <v>0</v>
          </cell>
          <cell r="AC439">
            <v>0</v>
          </cell>
          <cell r="AD439">
            <v>0</v>
          </cell>
          <cell r="AE439">
            <v>0</v>
          </cell>
          <cell r="AF439">
            <v>0</v>
          </cell>
          <cell r="AG439">
            <v>0</v>
          </cell>
          <cell r="AH439">
            <v>0</v>
          </cell>
          <cell r="AI439">
            <v>0</v>
          </cell>
          <cell r="AJ439">
            <v>0</v>
          </cell>
          <cell r="AK439">
            <v>0</v>
          </cell>
          <cell r="AL439">
            <v>0</v>
          </cell>
          <cell r="AM439">
            <v>0</v>
          </cell>
          <cell r="AN439">
            <v>0</v>
          </cell>
          <cell r="AO439">
            <v>0</v>
          </cell>
          <cell r="AP439">
            <v>0</v>
          </cell>
          <cell r="AQ439">
            <v>0</v>
          </cell>
          <cell r="AR439">
            <v>0</v>
          </cell>
          <cell r="AS439">
            <v>0</v>
          </cell>
          <cell r="AT439">
            <v>0</v>
          </cell>
          <cell r="AU439">
            <v>0</v>
          </cell>
          <cell r="AV439">
            <v>0</v>
          </cell>
          <cell r="AW439">
            <v>0</v>
          </cell>
          <cell r="AX439">
            <v>0</v>
          </cell>
          <cell r="AY439">
            <v>0</v>
          </cell>
          <cell r="AZ439">
            <v>0</v>
          </cell>
          <cell r="BA439">
            <v>0</v>
          </cell>
          <cell r="BB439">
            <v>0</v>
          </cell>
          <cell r="BC439">
            <v>0</v>
          </cell>
          <cell r="BD439">
            <v>0</v>
          </cell>
          <cell r="BE439">
            <v>0</v>
          </cell>
          <cell r="BF439">
            <v>0</v>
          </cell>
          <cell r="BG439">
            <v>0</v>
          </cell>
          <cell r="BH439">
            <v>0</v>
          </cell>
          <cell r="BI439">
            <v>0</v>
          </cell>
          <cell r="BJ439">
            <v>0</v>
          </cell>
          <cell r="BK439">
            <v>0</v>
          </cell>
          <cell r="BL439">
            <v>0</v>
          </cell>
          <cell r="BM439">
            <v>0</v>
          </cell>
          <cell r="BN439">
            <v>0</v>
          </cell>
          <cell r="BO439">
            <v>0</v>
          </cell>
          <cell r="BP439">
            <v>0</v>
          </cell>
          <cell r="BQ439">
            <v>0</v>
          </cell>
        </row>
        <row r="440">
          <cell r="N440">
            <v>0</v>
          </cell>
          <cell r="P440">
            <v>0</v>
          </cell>
          <cell r="R440">
            <v>0</v>
          </cell>
          <cell r="V440">
            <v>0</v>
          </cell>
          <cell r="W440">
            <v>0</v>
          </cell>
          <cell r="X440">
            <v>0</v>
          </cell>
          <cell r="Y440">
            <v>0</v>
          </cell>
          <cell r="Z440">
            <v>0</v>
          </cell>
          <cell r="AA440">
            <v>0</v>
          </cell>
          <cell r="AB440">
            <v>0</v>
          </cell>
          <cell r="AC440">
            <v>0</v>
          </cell>
          <cell r="AD440">
            <v>0</v>
          </cell>
          <cell r="AE440">
            <v>0</v>
          </cell>
          <cell r="AF440">
            <v>0</v>
          </cell>
          <cell r="AG440">
            <v>0</v>
          </cell>
          <cell r="AH440">
            <v>0</v>
          </cell>
          <cell r="AI440">
            <v>0</v>
          </cell>
          <cell r="AJ440">
            <v>0</v>
          </cell>
          <cell r="AK440">
            <v>0</v>
          </cell>
          <cell r="AL440">
            <v>0</v>
          </cell>
          <cell r="AM440">
            <v>0</v>
          </cell>
          <cell r="AN440">
            <v>0</v>
          </cell>
          <cell r="AO440">
            <v>0</v>
          </cell>
          <cell r="AP440">
            <v>0</v>
          </cell>
          <cell r="AQ440">
            <v>0</v>
          </cell>
          <cell r="AR440">
            <v>0</v>
          </cell>
          <cell r="AS440">
            <v>0</v>
          </cell>
          <cell r="AT440">
            <v>0</v>
          </cell>
          <cell r="AU440">
            <v>0</v>
          </cell>
          <cell r="AV440">
            <v>0</v>
          </cell>
          <cell r="AW440">
            <v>0</v>
          </cell>
          <cell r="AX440">
            <v>0</v>
          </cell>
          <cell r="AY440">
            <v>0</v>
          </cell>
          <cell r="AZ440">
            <v>0</v>
          </cell>
          <cell r="BA440">
            <v>0</v>
          </cell>
          <cell r="BB440">
            <v>0</v>
          </cell>
          <cell r="BC440">
            <v>0</v>
          </cell>
          <cell r="BD440">
            <v>0</v>
          </cell>
          <cell r="BE440">
            <v>0</v>
          </cell>
          <cell r="BF440">
            <v>0</v>
          </cell>
          <cell r="BG440">
            <v>0</v>
          </cell>
          <cell r="BH440">
            <v>0</v>
          </cell>
          <cell r="BI440">
            <v>0</v>
          </cell>
          <cell r="BJ440">
            <v>0</v>
          </cell>
          <cell r="BK440">
            <v>0</v>
          </cell>
          <cell r="BL440">
            <v>0</v>
          </cell>
          <cell r="BM440">
            <v>0</v>
          </cell>
          <cell r="BN440">
            <v>0</v>
          </cell>
          <cell r="BO440">
            <v>0</v>
          </cell>
          <cell r="BP440">
            <v>0</v>
          </cell>
          <cell r="BQ440">
            <v>0</v>
          </cell>
        </row>
        <row r="441">
          <cell r="N441">
            <v>0</v>
          </cell>
          <cell r="P441">
            <v>0</v>
          </cell>
          <cell r="R441">
            <v>0</v>
          </cell>
          <cell r="V441">
            <v>0</v>
          </cell>
          <cell r="W441">
            <v>0</v>
          </cell>
          <cell r="X441">
            <v>0</v>
          </cell>
          <cell r="Y441">
            <v>0</v>
          </cell>
          <cell r="Z441">
            <v>0</v>
          </cell>
          <cell r="AA441">
            <v>0</v>
          </cell>
          <cell r="AB441">
            <v>0</v>
          </cell>
          <cell r="AC441">
            <v>0</v>
          </cell>
          <cell r="AD441">
            <v>0</v>
          </cell>
          <cell r="AE441">
            <v>0</v>
          </cell>
          <cell r="AF441">
            <v>0</v>
          </cell>
          <cell r="AG441">
            <v>0</v>
          </cell>
          <cell r="AH441">
            <v>0</v>
          </cell>
          <cell r="AI441">
            <v>0</v>
          </cell>
          <cell r="AJ441">
            <v>0</v>
          </cell>
          <cell r="AK441">
            <v>0</v>
          </cell>
          <cell r="AL441">
            <v>0</v>
          </cell>
          <cell r="AM441">
            <v>0</v>
          </cell>
          <cell r="AN441">
            <v>0</v>
          </cell>
          <cell r="AO441">
            <v>0</v>
          </cell>
          <cell r="AP441">
            <v>0</v>
          </cell>
          <cell r="AQ441">
            <v>0</v>
          </cell>
          <cell r="AR441">
            <v>0</v>
          </cell>
          <cell r="AS441">
            <v>0</v>
          </cell>
          <cell r="AT441">
            <v>0</v>
          </cell>
          <cell r="AU441">
            <v>0</v>
          </cell>
          <cell r="AV441">
            <v>0</v>
          </cell>
          <cell r="AW441">
            <v>0</v>
          </cell>
          <cell r="AX441">
            <v>0</v>
          </cell>
          <cell r="AY441">
            <v>0</v>
          </cell>
          <cell r="AZ441">
            <v>0</v>
          </cell>
          <cell r="BA441">
            <v>0</v>
          </cell>
          <cell r="BB441">
            <v>0</v>
          </cell>
          <cell r="BC441">
            <v>0</v>
          </cell>
          <cell r="BD441">
            <v>0</v>
          </cell>
          <cell r="BE441">
            <v>0</v>
          </cell>
          <cell r="BF441">
            <v>0</v>
          </cell>
          <cell r="BG441">
            <v>0</v>
          </cell>
          <cell r="BH441">
            <v>0</v>
          </cell>
          <cell r="BI441">
            <v>0</v>
          </cell>
          <cell r="BJ441">
            <v>0</v>
          </cell>
          <cell r="BK441">
            <v>0</v>
          </cell>
          <cell r="BL441">
            <v>0</v>
          </cell>
          <cell r="BM441">
            <v>0</v>
          </cell>
          <cell r="BN441">
            <v>0</v>
          </cell>
          <cell r="BO441">
            <v>0</v>
          </cell>
          <cell r="BP441">
            <v>0</v>
          </cell>
          <cell r="BQ441">
            <v>0</v>
          </cell>
        </row>
        <row r="442">
          <cell r="N442">
            <v>0</v>
          </cell>
          <cell r="P442">
            <v>0</v>
          </cell>
          <cell r="R442">
            <v>0</v>
          </cell>
          <cell r="V442">
            <v>0</v>
          </cell>
          <cell r="W442">
            <v>0</v>
          </cell>
          <cell r="X442">
            <v>0</v>
          </cell>
          <cell r="Y442">
            <v>0</v>
          </cell>
          <cell r="Z442">
            <v>0</v>
          </cell>
          <cell r="AA442">
            <v>0</v>
          </cell>
          <cell r="AB442">
            <v>0</v>
          </cell>
          <cell r="AC442">
            <v>0</v>
          </cell>
          <cell r="AD442">
            <v>0</v>
          </cell>
          <cell r="AE442">
            <v>0</v>
          </cell>
          <cell r="AF442">
            <v>0</v>
          </cell>
          <cell r="AG442">
            <v>0</v>
          </cell>
          <cell r="AH442">
            <v>0</v>
          </cell>
          <cell r="AI442">
            <v>0</v>
          </cell>
          <cell r="AJ442">
            <v>0</v>
          </cell>
          <cell r="AK442">
            <v>0</v>
          </cell>
          <cell r="AL442">
            <v>0</v>
          </cell>
          <cell r="AM442">
            <v>0</v>
          </cell>
          <cell r="AN442">
            <v>0</v>
          </cell>
          <cell r="AO442">
            <v>0</v>
          </cell>
          <cell r="AP442">
            <v>0</v>
          </cell>
          <cell r="AQ442">
            <v>0</v>
          </cell>
          <cell r="AR442">
            <v>0</v>
          </cell>
          <cell r="AS442">
            <v>0</v>
          </cell>
          <cell r="AT442">
            <v>0</v>
          </cell>
          <cell r="AU442">
            <v>0</v>
          </cell>
          <cell r="AV442">
            <v>0</v>
          </cell>
          <cell r="AW442">
            <v>0</v>
          </cell>
          <cell r="AX442">
            <v>0</v>
          </cell>
          <cell r="AY442">
            <v>0</v>
          </cell>
          <cell r="AZ442">
            <v>0</v>
          </cell>
          <cell r="BA442">
            <v>0</v>
          </cell>
          <cell r="BB442">
            <v>0</v>
          </cell>
          <cell r="BC442">
            <v>0</v>
          </cell>
          <cell r="BD442">
            <v>0</v>
          </cell>
          <cell r="BE442">
            <v>0</v>
          </cell>
          <cell r="BF442">
            <v>0</v>
          </cell>
          <cell r="BG442">
            <v>0</v>
          </cell>
          <cell r="BH442">
            <v>0</v>
          </cell>
          <cell r="BI442">
            <v>0</v>
          </cell>
          <cell r="BJ442">
            <v>0</v>
          </cell>
          <cell r="BK442">
            <v>0</v>
          </cell>
          <cell r="BL442">
            <v>0</v>
          </cell>
          <cell r="BM442">
            <v>0</v>
          </cell>
          <cell r="BN442">
            <v>0</v>
          </cell>
          <cell r="BO442">
            <v>0</v>
          </cell>
          <cell r="BP442">
            <v>0</v>
          </cell>
          <cell r="BQ442">
            <v>0</v>
          </cell>
        </row>
        <row r="443">
          <cell r="N443">
            <v>0</v>
          </cell>
          <cell r="P443">
            <v>0</v>
          </cell>
          <cell r="R443">
            <v>0</v>
          </cell>
          <cell r="V443">
            <v>0</v>
          </cell>
          <cell r="W443">
            <v>0</v>
          </cell>
          <cell r="X443">
            <v>0</v>
          </cell>
          <cell r="Y443">
            <v>0</v>
          </cell>
          <cell r="Z443">
            <v>0</v>
          </cell>
          <cell r="AA443">
            <v>0</v>
          </cell>
          <cell r="AB443">
            <v>0</v>
          </cell>
          <cell r="AC443">
            <v>0</v>
          </cell>
          <cell r="AD443">
            <v>0</v>
          </cell>
          <cell r="AE443">
            <v>0</v>
          </cell>
          <cell r="AF443">
            <v>0</v>
          </cell>
          <cell r="AG443">
            <v>0</v>
          </cell>
          <cell r="AH443">
            <v>0</v>
          </cell>
          <cell r="AI443">
            <v>0</v>
          </cell>
          <cell r="AJ443">
            <v>0</v>
          </cell>
          <cell r="AK443">
            <v>0</v>
          </cell>
          <cell r="AL443">
            <v>0</v>
          </cell>
          <cell r="AM443">
            <v>0</v>
          </cell>
          <cell r="AN443">
            <v>0</v>
          </cell>
          <cell r="AO443">
            <v>0</v>
          </cell>
          <cell r="AP443">
            <v>0</v>
          </cell>
          <cell r="AQ443">
            <v>0</v>
          </cell>
          <cell r="AR443">
            <v>0</v>
          </cell>
          <cell r="AS443">
            <v>0</v>
          </cell>
          <cell r="AT443">
            <v>0</v>
          </cell>
          <cell r="AU443">
            <v>0</v>
          </cell>
          <cell r="AV443">
            <v>0</v>
          </cell>
          <cell r="AW443">
            <v>0</v>
          </cell>
          <cell r="AX443">
            <v>0</v>
          </cell>
          <cell r="AY443">
            <v>0</v>
          </cell>
          <cell r="AZ443">
            <v>0</v>
          </cell>
          <cell r="BA443">
            <v>0</v>
          </cell>
          <cell r="BB443">
            <v>0</v>
          </cell>
          <cell r="BC443">
            <v>0</v>
          </cell>
          <cell r="BD443">
            <v>0</v>
          </cell>
          <cell r="BE443">
            <v>0</v>
          </cell>
          <cell r="BF443">
            <v>0</v>
          </cell>
          <cell r="BG443">
            <v>0</v>
          </cell>
          <cell r="BH443">
            <v>0</v>
          </cell>
          <cell r="BI443">
            <v>0</v>
          </cell>
          <cell r="BJ443">
            <v>0</v>
          </cell>
          <cell r="BK443">
            <v>0</v>
          </cell>
          <cell r="BL443">
            <v>0</v>
          </cell>
          <cell r="BM443">
            <v>0</v>
          </cell>
          <cell r="BN443">
            <v>0</v>
          </cell>
          <cell r="BO443">
            <v>0</v>
          </cell>
          <cell r="BP443">
            <v>0</v>
          </cell>
          <cell r="BQ443">
            <v>0</v>
          </cell>
        </row>
        <row r="444">
          <cell r="N444">
            <v>0</v>
          </cell>
          <cell r="P444">
            <v>0</v>
          </cell>
          <cell r="R444">
            <v>0</v>
          </cell>
          <cell r="V444">
            <v>0</v>
          </cell>
          <cell r="W444">
            <v>0</v>
          </cell>
          <cell r="X444">
            <v>0</v>
          </cell>
          <cell r="Y444">
            <v>0</v>
          </cell>
          <cell r="Z444">
            <v>0</v>
          </cell>
          <cell r="AA444">
            <v>0</v>
          </cell>
          <cell r="AB444">
            <v>0</v>
          </cell>
          <cell r="AC444">
            <v>0</v>
          </cell>
          <cell r="AD444">
            <v>0</v>
          </cell>
          <cell r="AE444">
            <v>0</v>
          </cell>
          <cell r="AF444">
            <v>0</v>
          </cell>
          <cell r="AG444">
            <v>0</v>
          </cell>
          <cell r="AH444">
            <v>0</v>
          </cell>
          <cell r="AI444">
            <v>0</v>
          </cell>
          <cell r="AJ444">
            <v>0</v>
          </cell>
          <cell r="AK444">
            <v>0</v>
          </cell>
          <cell r="AL444">
            <v>0</v>
          </cell>
          <cell r="AM444">
            <v>0</v>
          </cell>
          <cell r="AN444">
            <v>0</v>
          </cell>
          <cell r="AO444">
            <v>0</v>
          </cell>
          <cell r="AP444">
            <v>0</v>
          </cell>
          <cell r="AQ444">
            <v>0</v>
          </cell>
          <cell r="AR444">
            <v>0</v>
          </cell>
          <cell r="AS444">
            <v>0</v>
          </cell>
          <cell r="AT444">
            <v>0</v>
          </cell>
          <cell r="AU444">
            <v>0</v>
          </cell>
          <cell r="AV444">
            <v>0</v>
          </cell>
          <cell r="AW444">
            <v>0</v>
          </cell>
          <cell r="AX444">
            <v>0</v>
          </cell>
          <cell r="AY444">
            <v>0</v>
          </cell>
          <cell r="AZ444">
            <v>0</v>
          </cell>
          <cell r="BA444">
            <v>0</v>
          </cell>
          <cell r="BB444">
            <v>0</v>
          </cell>
          <cell r="BC444">
            <v>0</v>
          </cell>
          <cell r="BD444">
            <v>0</v>
          </cell>
          <cell r="BE444">
            <v>0</v>
          </cell>
          <cell r="BF444">
            <v>0</v>
          </cell>
          <cell r="BG444">
            <v>0</v>
          </cell>
          <cell r="BH444">
            <v>0</v>
          </cell>
          <cell r="BI444">
            <v>0</v>
          </cell>
          <cell r="BJ444">
            <v>0</v>
          </cell>
          <cell r="BK444">
            <v>0</v>
          </cell>
          <cell r="BL444">
            <v>0</v>
          </cell>
          <cell r="BM444">
            <v>0</v>
          </cell>
          <cell r="BN444">
            <v>0</v>
          </cell>
          <cell r="BO444">
            <v>0</v>
          </cell>
          <cell r="BP444">
            <v>0</v>
          </cell>
          <cell r="BQ444">
            <v>0</v>
          </cell>
        </row>
        <row r="445">
          <cell r="N445">
            <v>0</v>
          </cell>
          <cell r="P445">
            <v>0</v>
          </cell>
          <cell r="R445">
            <v>0</v>
          </cell>
          <cell r="V445">
            <v>0</v>
          </cell>
          <cell r="W445">
            <v>0</v>
          </cell>
          <cell r="X445">
            <v>0</v>
          </cell>
          <cell r="Y445">
            <v>0</v>
          </cell>
          <cell r="Z445">
            <v>0</v>
          </cell>
          <cell r="AA445">
            <v>0</v>
          </cell>
          <cell r="AB445">
            <v>0</v>
          </cell>
          <cell r="AC445">
            <v>0</v>
          </cell>
          <cell r="AD445">
            <v>0</v>
          </cell>
          <cell r="AE445">
            <v>0</v>
          </cell>
          <cell r="AF445">
            <v>0</v>
          </cell>
          <cell r="AG445">
            <v>0</v>
          </cell>
          <cell r="AH445">
            <v>0</v>
          </cell>
          <cell r="AI445">
            <v>0</v>
          </cell>
          <cell r="AJ445">
            <v>0</v>
          </cell>
          <cell r="AK445">
            <v>0</v>
          </cell>
          <cell r="AL445">
            <v>0</v>
          </cell>
          <cell r="AM445">
            <v>0</v>
          </cell>
          <cell r="AN445">
            <v>0</v>
          </cell>
          <cell r="AO445">
            <v>0</v>
          </cell>
          <cell r="AP445">
            <v>0</v>
          </cell>
          <cell r="AQ445">
            <v>0</v>
          </cell>
          <cell r="AR445">
            <v>0</v>
          </cell>
          <cell r="AS445">
            <v>0</v>
          </cell>
          <cell r="AT445">
            <v>0</v>
          </cell>
          <cell r="AU445">
            <v>0</v>
          </cell>
          <cell r="AV445">
            <v>0</v>
          </cell>
          <cell r="AW445">
            <v>0</v>
          </cell>
          <cell r="AX445">
            <v>0</v>
          </cell>
          <cell r="AY445">
            <v>0</v>
          </cell>
          <cell r="AZ445">
            <v>0</v>
          </cell>
          <cell r="BA445">
            <v>0</v>
          </cell>
          <cell r="BB445">
            <v>0</v>
          </cell>
          <cell r="BC445">
            <v>0</v>
          </cell>
          <cell r="BD445">
            <v>0</v>
          </cell>
          <cell r="BE445">
            <v>0</v>
          </cell>
          <cell r="BF445">
            <v>0</v>
          </cell>
          <cell r="BG445">
            <v>0</v>
          </cell>
          <cell r="BH445">
            <v>0</v>
          </cell>
          <cell r="BI445">
            <v>0</v>
          </cell>
          <cell r="BJ445">
            <v>0</v>
          </cell>
          <cell r="BK445">
            <v>0</v>
          </cell>
          <cell r="BL445">
            <v>0</v>
          </cell>
          <cell r="BM445">
            <v>0</v>
          </cell>
          <cell r="BN445">
            <v>0</v>
          </cell>
          <cell r="BO445">
            <v>0</v>
          </cell>
          <cell r="BP445">
            <v>0</v>
          </cell>
          <cell r="BQ445">
            <v>0</v>
          </cell>
        </row>
        <row r="446">
          <cell r="N446">
            <v>0</v>
          </cell>
          <cell r="P446">
            <v>0</v>
          </cell>
          <cell r="R446">
            <v>0</v>
          </cell>
          <cell r="V446">
            <v>0</v>
          </cell>
          <cell r="W446">
            <v>0</v>
          </cell>
          <cell r="X446">
            <v>0</v>
          </cell>
          <cell r="Y446">
            <v>0</v>
          </cell>
          <cell r="Z446">
            <v>0</v>
          </cell>
          <cell r="AA446">
            <v>0</v>
          </cell>
          <cell r="AB446">
            <v>0</v>
          </cell>
          <cell r="AC446">
            <v>0</v>
          </cell>
          <cell r="AD446">
            <v>0</v>
          </cell>
          <cell r="AE446">
            <v>0</v>
          </cell>
          <cell r="AF446">
            <v>0</v>
          </cell>
          <cell r="AG446">
            <v>0</v>
          </cell>
          <cell r="AH446">
            <v>0</v>
          </cell>
          <cell r="AI446">
            <v>0</v>
          </cell>
          <cell r="AJ446">
            <v>0</v>
          </cell>
          <cell r="AK446">
            <v>0</v>
          </cell>
          <cell r="AL446">
            <v>0</v>
          </cell>
          <cell r="AM446">
            <v>0</v>
          </cell>
          <cell r="AN446">
            <v>0</v>
          </cell>
          <cell r="AO446">
            <v>0</v>
          </cell>
          <cell r="AP446">
            <v>0</v>
          </cell>
          <cell r="AQ446">
            <v>0</v>
          </cell>
          <cell r="AR446">
            <v>0</v>
          </cell>
          <cell r="AS446">
            <v>0</v>
          </cell>
          <cell r="AT446">
            <v>0</v>
          </cell>
          <cell r="AU446">
            <v>0</v>
          </cell>
          <cell r="AV446">
            <v>0</v>
          </cell>
          <cell r="AW446">
            <v>0</v>
          </cell>
          <cell r="AX446">
            <v>0</v>
          </cell>
          <cell r="AY446">
            <v>0</v>
          </cell>
          <cell r="AZ446">
            <v>0</v>
          </cell>
          <cell r="BA446">
            <v>0</v>
          </cell>
          <cell r="BB446">
            <v>0</v>
          </cell>
          <cell r="BC446">
            <v>0</v>
          </cell>
          <cell r="BD446">
            <v>0</v>
          </cell>
          <cell r="BE446">
            <v>0</v>
          </cell>
          <cell r="BF446">
            <v>0</v>
          </cell>
          <cell r="BG446">
            <v>0</v>
          </cell>
          <cell r="BH446">
            <v>0</v>
          </cell>
          <cell r="BI446">
            <v>0</v>
          </cell>
          <cell r="BJ446">
            <v>0</v>
          </cell>
          <cell r="BK446">
            <v>0</v>
          </cell>
          <cell r="BL446">
            <v>0</v>
          </cell>
          <cell r="BM446">
            <v>0</v>
          </cell>
          <cell r="BN446">
            <v>0</v>
          </cell>
          <cell r="BO446">
            <v>0</v>
          </cell>
          <cell r="BP446">
            <v>0</v>
          </cell>
          <cell r="BQ446">
            <v>0</v>
          </cell>
        </row>
        <row r="447">
          <cell r="N447">
            <v>0</v>
          </cell>
          <cell r="P447">
            <v>0</v>
          </cell>
          <cell r="R447">
            <v>0</v>
          </cell>
          <cell r="V447">
            <v>0</v>
          </cell>
          <cell r="W447">
            <v>0</v>
          </cell>
          <cell r="X447">
            <v>0</v>
          </cell>
          <cell r="Y447">
            <v>0</v>
          </cell>
          <cell r="Z447">
            <v>0</v>
          </cell>
          <cell r="AA447">
            <v>0</v>
          </cell>
          <cell r="AB447">
            <v>0</v>
          </cell>
          <cell r="AC447">
            <v>0</v>
          </cell>
          <cell r="AD447">
            <v>0</v>
          </cell>
          <cell r="AE447">
            <v>0</v>
          </cell>
          <cell r="AF447">
            <v>0</v>
          </cell>
          <cell r="AG447">
            <v>0</v>
          </cell>
          <cell r="AH447">
            <v>0</v>
          </cell>
          <cell r="AI447">
            <v>0</v>
          </cell>
          <cell r="AJ447">
            <v>0</v>
          </cell>
          <cell r="AK447">
            <v>0</v>
          </cell>
          <cell r="AL447">
            <v>0</v>
          </cell>
          <cell r="AM447">
            <v>0</v>
          </cell>
          <cell r="AN447">
            <v>0</v>
          </cell>
          <cell r="AO447">
            <v>0</v>
          </cell>
          <cell r="AP447">
            <v>0</v>
          </cell>
          <cell r="AQ447">
            <v>0</v>
          </cell>
          <cell r="AR447">
            <v>0</v>
          </cell>
          <cell r="AS447">
            <v>0</v>
          </cell>
          <cell r="AT447">
            <v>0</v>
          </cell>
          <cell r="AU447">
            <v>0</v>
          </cell>
          <cell r="AV447">
            <v>0</v>
          </cell>
          <cell r="AW447">
            <v>0</v>
          </cell>
          <cell r="AX447">
            <v>0</v>
          </cell>
          <cell r="AY447">
            <v>0</v>
          </cell>
          <cell r="AZ447">
            <v>0</v>
          </cell>
          <cell r="BA447">
            <v>0</v>
          </cell>
          <cell r="BB447">
            <v>0</v>
          </cell>
          <cell r="BC447">
            <v>0</v>
          </cell>
          <cell r="BD447">
            <v>0</v>
          </cell>
          <cell r="BE447">
            <v>0</v>
          </cell>
          <cell r="BF447">
            <v>0</v>
          </cell>
          <cell r="BG447">
            <v>0</v>
          </cell>
          <cell r="BH447">
            <v>0</v>
          </cell>
          <cell r="BI447">
            <v>0</v>
          </cell>
          <cell r="BJ447">
            <v>0</v>
          </cell>
          <cell r="BK447">
            <v>0</v>
          </cell>
          <cell r="BL447">
            <v>0</v>
          </cell>
          <cell r="BM447">
            <v>0</v>
          </cell>
          <cell r="BN447">
            <v>0</v>
          </cell>
          <cell r="BO447">
            <v>0</v>
          </cell>
          <cell r="BP447">
            <v>0</v>
          </cell>
          <cell r="BQ447">
            <v>0</v>
          </cell>
        </row>
        <row r="448">
          <cell r="N448">
            <v>0</v>
          </cell>
          <cell r="P448">
            <v>0</v>
          </cell>
          <cell r="R448">
            <v>0</v>
          </cell>
          <cell r="V448">
            <v>0</v>
          </cell>
          <cell r="W448">
            <v>0</v>
          </cell>
          <cell r="X448">
            <v>0</v>
          </cell>
          <cell r="Y448">
            <v>0</v>
          </cell>
          <cell r="Z448">
            <v>0</v>
          </cell>
          <cell r="AA448">
            <v>0</v>
          </cell>
          <cell r="AB448">
            <v>0</v>
          </cell>
          <cell r="AC448">
            <v>0</v>
          </cell>
          <cell r="AD448">
            <v>0</v>
          </cell>
          <cell r="AE448">
            <v>0</v>
          </cell>
          <cell r="AF448">
            <v>0</v>
          </cell>
          <cell r="AG448">
            <v>0</v>
          </cell>
          <cell r="AH448">
            <v>0</v>
          </cell>
          <cell r="AI448">
            <v>0</v>
          </cell>
          <cell r="AJ448">
            <v>0</v>
          </cell>
          <cell r="AK448">
            <v>0</v>
          </cell>
          <cell r="AL448">
            <v>0</v>
          </cell>
          <cell r="AM448">
            <v>0</v>
          </cell>
          <cell r="AN448">
            <v>0</v>
          </cell>
          <cell r="AO448">
            <v>0</v>
          </cell>
          <cell r="AP448">
            <v>0</v>
          </cell>
          <cell r="AQ448">
            <v>0</v>
          </cell>
          <cell r="AR448">
            <v>0</v>
          </cell>
          <cell r="AS448">
            <v>0</v>
          </cell>
          <cell r="AT448">
            <v>0</v>
          </cell>
          <cell r="AU448">
            <v>0</v>
          </cell>
          <cell r="AV448">
            <v>0</v>
          </cell>
          <cell r="AW448">
            <v>0</v>
          </cell>
          <cell r="AX448">
            <v>0</v>
          </cell>
          <cell r="AY448">
            <v>0</v>
          </cell>
          <cell r="AZ448">
            <v>0</v>
          </cell>
          <cell r="BA448">
            <v>0</v>
          </cell>
          <cell r="BB448">
            <v>0</v>
          </cell>
          <cell r="BC448">
            <v>0</v>
          </cell>
          <cell r="BD448">
            <v>0</v>
          </cell>
          <cell r="BE448">
            <v>0</v>
          </cell>
          <cell r="BF448">
            <v>0</v>
          </cell>
          <cell r="BG448">
            <v>0</v>
          </cell>
          <cell r="BH448">
            <v>0</v>
          </cell>
          <cell r="BI448">
            <v>0</v>
          </cell>
          <cell r="BJ448">
            <v>0</v>
          </cell>
          <cell r="BK448">
            <v>0</v>
          </cell>
          <cell r="BL448">
            <v>0</v>
          </cell>
          <cell r="BM448">
            <v>0</v>
          </cell>
          <cell r="BN448">
            <v>0</v>
          </cell>
          <cell r="BO448">
            <v>0</v>
          </cell>
          <cell r="BP448">
            <v>0</v>
          </cell>
          <cell r="BQ448">
            <v>0</v>
          </cell>
        </row>
        <row r="449">
          <cell r="N449">
            <v>0</v>
          </cell>
          <cell r="P449">
            <v>0</v>
          </cell>
          <cell r="R449">
            <v>0</v>
          </cell>
          <cell r="V449">
            <v>0</v>
          </cell>
          <cell r="W449">
            <v>0</v>
          </cell>
          <cell r="X449">
            <v>0</v>
          </cell>
          <cell r="Y449">
            <v>0</v>
          </cell>
          <cell r="Z449">
            <v>0</v>
          </cell>
          <cell r="AA449">
            <v>0</v>
          </cell>
          <cell r="AB449">
            <v>0</v>
          </cell>
          <cell r="AC449">
            <v>0</v>
          </cell>
          <cell r="AD449">
            <v>0</v>
          </cell>
          <cell r="AE449">
            <v>0</v>
          </cell>
          <cell r="AF449">
            <v>0</v>
          </cell>
          <cell r="AG449">
            <v>0</v>
          </cell>
          <cell r="AH449">
            <v>0</v>
          </cell>
          <cell r="AI449">
            <v>0</v>
          </cell>
          <cell r="AJ449">
            <v>0</v>
          </cell>
          <cell r="AK449">
            <v>0</v>
          </cell>
          <cell r="AL449">
            <v>0</v>
          </cell>
          <cell r="AM449">
            <v>0</v>
          </cell>
          <cell r="AN449">
            <v>0</v>
          </cell>
          <cell r="AO449">
            <v>0</v>
          </cell>
          <cell r="AP449">
            <v>0</v>
          </cell>
          <cell r="AQ449">
            <v>0</v>
          </cell>
          <cell r="AR449">
            <v>0</v>
          </cell>
          <cell r="AS449">
            <v>0</v>
          </cell>
          <cell r="AT449">
            <v>0</v>
          </cell>
          <cell r="AU449">
            <v>0</v>
          </cell>
          <cell r="AV449">
            <v>0</v>
          </cell>
          <cell r="AW449">
            <v>0</v>
          </cell>
          <cell r="AX449">
            <v>0</v>
          </cell>
          <cell r="AY449">
            <v>0</v>
          </cell>
          <cell r="AZ449">
            <v>0</v>
          </cell>
          <cell r="BA449">
            <v>0</v>
          </cell>
          <cell r="BB449">
            <v>0</v>
          </cell>
          <cell r="BC449">
            <v>0</v>
          </cell>
          <cell r="BD449">
            <v>0</v>
          </cell>
          <cell r="BE449">
            <v>0</v>
          </cell>
          <cell r="BF449">
            <v>0</v>
          </cell>
          <cell r="BG449">
            <v>0</v>
          </cell>
          <cell r="BH449">
            <v>0</v>
          </cell>
          <cell r="BI449">
            <v>0</v>
          </cell>
          <cell r="BJ449">
            <v>0</v>
          </cell>
          <cell r="BK449">
            <v>0</v>
          </cell>
          <cell r="BL449">
            <v>0</v>
          </cell>
          <cell r="BM449">
            <v>0</v>
          </cell>
          <cell r="BN449">
            <v>0</v>
          </cell>
          <cell r="BO449">
            <v>0</v>
          </cell>
          <cell r="BP449">
            <v>0</v>
          </cell>
          <cell r="BQ449">
            <v>0</v>
          </cell>
        </row>
        <row r="450">
          <cell r="N450">
            <v>0</v>
          </cell>
          <cell r="P450">
            <v>0</v>
          </cell>
          <cell r="R450">
            <v>0</v>
          </cell>
          <cell r="V450">
            <v>0</v>
          </cell>
          <cell r="W450">
            <v>0</v>
          </cell>
          <cell r="X450">
            <v>0</v>
          </cell>
          <cell r="Y450">
            <v>0</v>
          </cell>
          <cell r="Z450">
            <v>0</v>
          </cell>
          <cell r="AA450">
            <v>0</v>
          </cell>
          <cell r="AB450">
            <v>0</v>
          </cell>
          <cell r="AC450">
            <v>0</v>
          </cell>
          <cell r="AD450">
            <v>0</v>
          </cell>
          <cell r="AE450">
            <v>0</v>
          </cell>
          <cell r="AF450">
            <v>0</v>
          </cell>
          <cell r="AG450">
            <v>0</v>
          </cell>
          <cell r="AH450">
            <v>0</v>
          </cell>
          <cell r="AI450">
            <v>0</v>
          </cell>
          <cell r="AJ450">
            <v>0</v>
          </cell>
          <cell r="AK450">
            <v>0</v>
          </cell>
          <cell r="AL450">
            <v>0</v>
          </cell>
          <cell r="AM450">
            <v>0</v>
          </cell>
          <cell r="AN450">
            <v>0</v>
          </cell>
          <cell r="AO450">
            <v>0</v>
          </cell>
          <cell r="AP450">
            <v>0</v>
          </cell>
          <cell r="AQ450">
            <v>0</v>
          </cell>
          <cell r="AR450">
            <v>0</v>
          </cell>
          <cell r="AS450">
            <v>0</v>
          </cell>
          <cell r="AT450">
            <v>0</v>
          </cell>
          <cell r="AU450">
            <v>0</v>
          </cell>
          <cell r="AV450">
            <v>0</v>
          </cell>
          <cell r="AW450">
            <v>0</v>
          </cell>
          <cell r="AX450">
            <v>0</v>
          </cell>
          <cell r="AY450">
            <v>0</v>
          </cell>
          <cell r="AZ450">
            <v>0</v>
          </cell>
          <cell r="BA450">
            <v>0</v>
          </cell>
          <cell r="BB450">
            <v>0</v>
          </cell>
          <cell r="BC450">
            <v>0</v>
          </cell>
          <cell r="BD450">
            <v>0</v>
          </cell>
          <cell r="BE450">
            <v>0</v>
          </cell>
          <cell r="BF450">
            <v>0</v>
          </cell>
          <cell r="BG450">
            <v>0</v>
          </cell>
          <cell r="BH450">
            <v>0</v>
          </cell>
          <cell r="BI450">
            <v>0</v>
          </cell>
          <cell r="BJ450">
            <v>0</v>
          </cell>
          <cell r="BK450">
            <v>0</v>
          </cell>
          <cell r="BL450">
            <v>0</v>
          </cell>
          <cell r="BM450">
            <v>0</v>
          </cell>
          <cell r="BN450">
            <v>0</v>
          </cell>
          <cell r="BO450">
            <v>0</v>
          </cell>
          <cell r="BP450">
            <v>0</v>
          </cell>
          <cell r="BQ450">
            <v>0</v>
          </cell>
        </row>
        <row r="451">
          <cell r="N451">
            <v>0</v>
          </cell>
          <cell r="P451">
            <v>0</v>
          </cell>
          <cell r="R451">
            <v>0</v>
          </cell>
          <cell r="V451">
            <v>0</v>
          </cell>
          <cell r="W451">
            <v>0</v>
          </cell>
          <cell r="X451">
            <v>0</v>
          </cell>
          <cell r="Y451">
            <v>0</v>
          </cell>
          <cell r="Z451">
            <v>0</v>
          </cell>
          <cell r="AA451">
            <v>0</v>
          </cell>
          <cell r="AB451">
            <v>0</v>
          </cell>
          <cell r="AC451">
            <v>0</v>
          </cell>
          <cell r="AD451">
            <v>0</v>
          </cell>
          <cell r="AE451">
            <v>0</v>
          </cell>
          <cell r="AF451">
            <v>0</v>
          </cell>
          <cell r="AG451">
            <v>0</v>
          </cell>
          <cell r="AH451">
            <v>0</v>
          </cell>
          <cell r="AI451">
            <v>0</v>
          </cell>
          <cell r="AJ451">
            <v>0</v>
          </cell>
          <cell r="AK451">
            <v>0</v>
          </cell>
          <cell r="AL451">
            <v>0</v>
          </cell>
          <cell r="AM451">
            <v>0</v>
          </cell>
          <cell r="AN451">
            <v>0</v>
          </cell>
          <cell r="AO451">
            <v>0</v>
          </cell>
          <cell r="AP451">
            <v>0</v>
          </cell>
          <cell r="AQ451">
            <v>0</v>
          </cell>
          <cell r="AR451">
            <v>0</v>
          </cell>
          <cell r="AS451">
            <v>0</v>
          </cell>
          <cell r="AT451">
            <v>0</v>
          </cell>
          <cell r="AU451">
            <v>0</v>
          </cell>
          <cell r="AV451">
            <v>0</v>
          </cell>
          <cell r="AW451">
            <v>0</v>
          </cell>
          <cell r="AX451">
            <v>0</v>
          </cell>
          <cell r="AY451">
            <v>0</v>
          </cell>
          <cell r="AZ451">
            <v>0</v>
          </cell>
          <cell r="BA451">
            <v>0</v>
          </cell>
          <cell r="BB451">
            <v>0</v>
          </cell>
          <cell r="BC451">
            <v>0</v>
          </cell>
          <cell r="BD451">
            <v>0</v>
          </cell>
          <cell r="BE451">
            <v>0</v>
          </cell>
          <cell r="BF451">
            <v>0</v>
          </cell>
          <cell r="BG451">
            <v>0</v>
          </cell>
          <cell r="BH451">
            <v>0</v>
          </cell>
          <cell r="BI451">
            <v>0</v>
          </cell>
          <cell r="BJ451">
            <v>0</v>
          </cell>
          <cell r="BK451">
            <v>0</v>
          </cell>
          <cell r="BL451">
            <v>0</v>
          </cell>
          <cell r="BM451">
            <v>0</v>
          </cell>
          <cell r="BN451">
            <v>0</v>
          </cell>
          <cell r="BO451">
            <v>0</v>
          </cell>
          <cell r="BP451">
            <v>0</v>
          </cell>
          <cell r="BQ451">
            <v>0</v>
          </cell>
        </row>
        <row r="452">
          <cell r="N452">
            <v>0</v>
          </cell>
          <cell r="P452">
            <v>0</v>
          </cell>
          <cell r="R452">
            <v>0</v>
          </cell>
          <cell r="V452">
            <v>0</v>
          </cell>
          <cell r="W452">
            <v>0</v>
          </cell>
          <cell r="X452">
            <v>0</v>
          </cell>
          <cell r="Y452">
            <v>0</v>
          </cell>
          <cell r="Z452">
            <v>0</v>
          </cell>
          <cell r="AA452">
            <v>0</v>
          </cell>
          <cell r="AB452">
            <v>0</v>
          </cell>
          <cell r="AC452">
            <v>0</v>
          </cell>
          <cell r="AD452">
            <v>0</v>
          </cell>
          <cell r="AE452">
            <v>0</v>
          </cell>
          <cell r="AF452">
            <v>0</v>
          </cell>
          <cell r="AG452">
            <v>0</v>
          </cell>
          <cell r="AH452">
            <v>0</v>
          </cell>
          <cell r="AI452">
            <v>0</v>
          </cell>
          <cell r="AJ452">
            <v>0</v>
          </cell>
          <cell r="AK452">
            <v>0</v>
          </cell>
          <cell r="AL452">
            <v>0</v>
          </cell>
          <cell r="AM452">
            <v>0</v>
          </cell>
          <cell r="AN452">
            <v>0</v>
          </cell>
          <cell r="AO452">
            <v>0</v>
          </cell>
          <cell r="AP452">
            <v>0</v>
          </cell>
          <cell r="AQ452">
            <v>0</v>
          </cell>
          <cell r="AR452">
            <v>0</v>
          </cell>
          <cell r="AS452">
            <v>0</v>
          </cell>
          <cell r="AT452">
            <v>0</v>
          </cell>
          <cell r="AU452">
            <v>0</v>
          </cell>
          <cell r="AV452">
            <v>0</v>
          </cell>
          <cell r="AW452">
            <v>0</v>
          </cell>
          <cell r="AX452">
            <v>0</v>
          </cell>
          <cell r="AY452">
            <v>0</v>
          </cell>
          <cell r="AZ452">
            <v>0</v>
          </cell>
          <cell r="BA452">
            <v>0</v>
          </cell>
          <cell r="BB452">
            <v>0</v>
          </cell>
          <cell r="BC452">
            <v>0</v>
          </cell>
          <cell r="BD452">
            <v>0</v>
          </cell>
          <cell r="BE452">
            <v>0</v>
          </cell>
          <cell r="BF452">
            <v>0</v>
          </cell>
          <cell r="BG452">
            <v>0</v>
          </cell>
          <cell r="BH452">
            <v>0</v>
          </cell>
          <cell r="BI452">
            <v>0</v>
          </cell>
          <cell r="BJ452">
            <v>0</v>
          </cell>
          <cell r="BK452">
            <v>0</v>
          </cell>
          <cell r="BL452">
            <v>0</v>
          </cell>
          <cell r="BM452">
            <v>0</v>
          </cell>
          <cell r="BN452">
            <v>0</v>
          </cell>
          <cell r="BO452">
            <v>0</v>
          </cell>
          <cell r="BP452">
            <v>0</v>
          </cell>
          <cell r="BQ452">
            <v>0</v>
          </cell>
        </row>
        <row r="453">
          <cell r="N453">
            <v>0</v>
          </cell>
          <cell r="P453">
            <v>0</v>
          </cell>
          <cell r="R453">
            <v>0</v>
          </cell>
          <cell r="V453">
            <v>0</v>
          </cell>
          <cell r="W453">
            <v>0</v>
          </cell>
          <cell r="X453">
            <v>0</v>
          </cell>
          <cell r="Y453">
            <v>0</v>
          </cell>
          <cell r="Z453">
            <v>0</v>
          </cell>
          <cell r="AA453">
            <v>0</v>
          </cell>
          <cell r="AB453">
            <v>0</v>
          </cell>
          <cell r="AC453">
            <v>0</v>
          </cell>
          <cell r="AD453">
            <v>0</v>
          </cell>
          <cell r="AE453">
            <v>0</v>
          </cell>
          <cell r="AF453">
            <v>0</v>
          </cell>
          <cell r="AG453">
            <v>0</v>
          </cell>
          <cell r="AH453">
            <v>0</v>
          </cell>
          <cell r="AI453">
            <v>0</v>
          </cell>
          <cell r="AJ453">
            <v>0</v>
          </cell>
          <cell r="AK453">
            <v>0</v>
          </cell>
          <cell r="AL453">
            <v>0</v>
          </cell>
          <cell r="AM453">
            <v>0</v>
          </cell>
          <cell r="AN453">
            <v>0</v>
          </cell>
          <cell r="AO453">
            <v>0</v>
          </cell>
          <cell r="AP453">
            <v>0</v>
          </cell>
          <cell r="AQ453">
            <v>0</v>
          </cell>
          <cell r="AR453">
            <v>0</v>
          </cell>
          <cell r="AS453">
            <v>0</v>
          </cell>
          <cell r="AT453">
            <v>0</v>
          </cell>
          <cell r="AU453">
            <v>0</v>
          </cell>
          <cell r="AV453">
            <v>0</v>
          </cell>
          <cell r="AW453">
            <v>0</v>
          </cell>
          <cell r="AX453">
            <v>0</v>
          </cell>
          <cell r="AY453">
            <v>0</v>
          </cell>
          <cell r="AZ453">
            <v>0</v>
          </cell>
          <cell r="BA453">
            <v>0</v>
          </cell>
          <cell r="BB453">
            <v>0</v>
          </cell>
          <cell r="BC453">
            <v>0</v>
          </cell>
          <cell r="BD453">
            <v>0</v>
          </cell>
          <cell r="BE453">
            <v>0</v>
          </cell>
          <cell r="BF453">
            <v>0</v>
          </cell>
          <cell r="BG453">
            <v>0</v>
          </cell>
          <cell r="BH453">
            <v>0</v>
          </cell>
          <cell r="BI453">
            <v>0</v>
          </cell>
          <cell r="BJ453">
            <v>0</v>
          </cell>
          <cell r="BK453">
            <v>0</v>
          </cell>
          <cell r="BL453">
            <v>0</v>
          </cell>
          <cell r="BM453">
            <v>0</v>
          </cell>
          <cell r="BN453">
            <v>0</v>
          </cell>
          <cell r="BO453">
            <v>0</v>
          </cell>
          <cell r="BP453">
            <v>0</v>
          </cell>
          <cell r="BQ453">
            <v>0</v>
          </cell>
        </row>
        <row r="454">
          <cell r="N454">
            <v>0</v>
          </cell>
          <cell r="P454">
            <v>0</v>
          </cell>
          <cell r="R454">
            <v>0</v>
          </cell>
          <cell r="V454">
            <v>0</v>
          </cell>
          <cell r="W454">
            <v>0</v>
          </cell>
          <cell r="X454">
            <v>0</v>
          </cell>
          <cell r="Y454">
            <v>0</v>
          </cell>
          <cell r="Z454">
            <v>0</v>
          </cell>
          <cell r="AA454">
            <v>0</v>
          </cell>
          <cell r="AB454">
            <v>0</v>
          </cell>
          <cell r="AC454">
            <v>0</v>
          </cell>
          <cell r="AD454">
            <v>0</v>
          </cell>
          <cell r="AE454">
            <v>0</v>
          </cell>
          <cell r="AF454">
            <v>0</v>
          </cell>
          <cell r="AG454">
            <v>0</v>
          </cell>
          <cell r="AH454">
            <v>0</v>
          </cell>
          <cell r="AI454">
            <v>0</v>
          </cell>
          <cell r="AJ454">
            <v>0</v>
          </cell>
          <cell r="AK454">
            <v>0</v>
          </cell>
          <cell r="AL454">
            <v>0</v>
          </cell>
          <cell r="AM454">
            <v>0</v>
          </cell>
          <cell r="AN454">
            <v>0</v>
          </cell>
          <cell r="AO454">
            <v>0</v>
          </cell>
          <cell r="AP454">
            <v>0</v>
          </cell>
          <cell r="AQ454">
            <v>0</v>
          </cell>
          <cell r="AR454">
            <v>0</v>
          </cell>
          <cell r="AS454">
            <v>0</v>
          </cell>
          <cell r="AT454">
            <v>0</v>
          </cell>
          <cell r="AU454">
            <v>0</v>
          </cell>
          <cell r="AV454">
            <v>0</v>
          </cell>
          <cell r="AW454">
            <v>0</v>
          </cell>
          <cell r="AX454">
            <v>0</v>
          </cell>
          <cell r="AY454">
            <v>0</v>
          </cell>
          <cell r="AZ454">
            <v>0</v>
          </cell>
          <cell r="BA454">
            <v>0</v>
          </cell>
          <cell r="BB454">
            <v>0</v>
          </cell>
          <cell r="BC454">
            <v>0</v>
          </cell>
          <cell r="BD454">
            <v>0</v>
          </cell>
          <cell r="BE454">
            <v>0</v>
          </cell>
          <cell r="BF454">
            <v>0</v>
          </cell>
          <cell r="BG454">
            <v>0</v>
          </cell>
          <cell r="BH454">
            <v>0</v>
          </cell>
          <cell r="BI454">
            <v>0</v>
          </cell>
          <cell r="BJ454">
            <v>0</v>
          </cell>
          <cell r="BK454">
            <v>0</v>
          </cell>
          <cell r="BL454">
            <v>0</v>
          </cell>
          <cell r="BM454">
            <v>0</v>
          </cell>
          <cell r="BN454">
            <v>0</v>
          </cell>
          <cell r="BO454">
            <v>0</v>
          </cell>
          <cell r="BP454">
            <v>0</v>
          </cell>
          <cell r="BQ454">
            <v>0</v>
          </cell>
        </row>
        <row r="455">
          <cell r="N455">
            <v>0</v>
          </cell>
          <cell r="P455">
            <v>0</v>
          </cell>
          <cell r="R455">
            <v>0</v>
          </cell>
          <cell r="V455">
            <v>0</v>
          </cell>
          <cell r="W455">
            <v>0</v>
          </cell>
          <cell r="X455">
            <v>0</v>
          </cell>
          <cell r="Y455">
            <v>0</v>
          </cell>
          <cell r="Z455">
            <v>0</v>
          </cell>
          <cell r="AA455">
            <v>0</v>
          </cell>
          <cell r="AB455">
            <v>0</v>
          </cell>
          <cell r="AC455">
            <v>0</v>
          </cell>
          <cell r="AD455">
            <v>0</v>
          </cell>
          <cell r="AE455">
            <v>0</v>
          </cell>
          <cell r="AF455">
            <v>0</v>
          </cell>
          <cell r="AG455">
            <v>0</v>
          </cell>
          <cell r="AH455">
            <v>0</v>
          </cell>
          <cell r="AI455">
            <v>0</v>
          </cell>
          <cell r="AJ455">
            <v>0</v>
          </cell>
          <cell r="AK455">
            <v>0</v>
          </cell>
          <cell r="AL455">
            <v>0</v>
          </cell>
          <cell r="AM455">
            <v>0</v>
          </cell>
          <cell r="AN455">
            <v>0</v>
          </cell>
          <cell r="AO455">
            <v>0</v>
          </cell>
          <cell r="AP455">
            <v>0</v>
          </cell>
          <cell r="AQ455">
            <v>0</v>
          </cell>
          <cell r="AR455">
            <v>0</v>
          </cell>
          <cell r="AS455">
            <v>0</v>
          </cell>
          <cell r="AT455">
            <v>0</v>
          </cell>
          <cell r="AU455">
            <v>0</v>
          </cell>
          <cell r="AV455">
            <v>0</v>
          </cell>
          <cell r="AW455">
            <v>0</v>
          </cell>
          <cell r="AX455">
            <v>0</v>
          </cell>
          <cell r="AY455">
            <v>0</v>
          </cell>
          <cell r="AZ455">
            <v>0</v>
          </cell>
          <cell r="BA455">
            <v>0</v>
          </cell>
          <cell r="BB455">
            <v>0</v>
          </cell>
          <cell r="BC455">
            <v>0</v>
          </cell>
          <cell r="BD455">
            <v>0</v>
          </cell>
          <cell r="BE455">
            <v>0</v>
          </cell>
          <cell r="BF455">
            <v>0</v>
          </cell>
          <cell r="BG455">
            <v>0</v>
          </cell>
          <cell r="BH455">
            <v>0</v>
          </cell>
          <cell r="BI455">
            <v>0</v>
          </cell>
          <cell r="BJ455">
            <v>0</v>
          </cell>
          <cell r="BK455">
            <v>0</v>
          </cell>
          <cell r="BL455">
            <v>0</v>
          </cell>
          <cell r="BM455">
            <v>0</v>
          </cell>
          <cell r="BN455">
            <v>0</v>
          </cell>
          <cell r="BO455">
            <v>0</v>
          </cell>
          <cell r="BP455">
            <v>0</v>
          </cell>
          <cell r="BQ455">
            <v>0</v>
          </cell>
        </row>
        <row r="456">
          <cell r="N456">
            <v>0</v>
          </cell>
          <cell r="P456">
            <v>0</v>
          </cell>
          <cell r="R456">
            <v>0</v>
          </cell>
          <cell r="V456">
            <v>0</v>
          </cell>
          <cell r="W456">
            <v>0</v>
          </cell>
          <cell r="X456">
            <v>0</v>
          </cell>
          <cell r="Y456">
            <v>0</v>
          </cell>
          <cell r="Z456">
            <v>0</v>
          </cell>
          <cell r="AA456">
            <v>0</v>
          </cell>
          <cell r="AB456">
            <v>0</v>
          </cell>
          <cell r="AC456">
            <v>0</v>
          </cell>
          <cell r="AD456">
            <v>0</v>
          </cell>
          <cell r="AE456">
            <v>0</v>
          </cell>
          <cell r="AF456">
            <v>0</v>
          </cell>
          <cell r="AG456">
            <v>0</v>
          </cell>
          <cell r="AH456">
            <v>0</v>
          </cell>
          <cell r="AI456">
            <v>0</v>
          </cell>
          <cell r="AJ456">
            <v>0</v>
          </cell>
          <cell r="AK456">
            <v>0</v>
          </cell>
          <cell r="AL456">
            <v>0</v>
          </cell>
          <cell r="AM456">
            <v>0</v>
          </cell>
          <cell r="AN456">
            <v>0</v>
          </cell>
          <cell r="AO456">
            <v>0</v>
          </cell>
          <cell r="AP456">
            <v>0</v>
          </cell>
          <cell r="AQ456">
            <v>0</v>
          </cell>
          <cell r="AR456">
            <v>0</v>
          </cell>
          <cell r="AS456">
            <v>0</v>
          </cell>
          <cell r="AT456">
            <v>0</v>
          </cell>
          <cell r="AU456">
            <v>0</v>
          </cell>
          <cell r="AV456">
            <v>0</v>
          </cell>
          <cell r="AW456">
            <v>0</v>
          </cell>
          <cell r="AX456">
            <v>0</v>
          </cell>
          <cell r="AY456">
            <v>0</v>
          </cell>
          <cell r="AZ456">
            <v>0</v>
          </cell>
          <cell r="BA456">
            <v>0</v>
          </cell>
          <cell r="BB456">
            <v>0</v>
          </cell>
          <cell r="BC456">
            <v>0</v>
          </cell>
          <cell r="BD456">
            <v>0</v>
          </cell>
          <cell r="BE456">
            <v>0</v>
          </cell>
          <cell r="BF456">
            <v>0</v>
          </cell>
          <cell r="BG456">
            <v>0</v>
          </cell>
          <cell r="BH456">
            <v>0</v>
          </cell>
          <cell r="BI456">
            <v>0</v>
          </cell>
          <cell r="BJ456">
            <v>0</v>
          </cell>
          <cell r="BK456">
            <v>0</v>
          </cell>
          <cell r="BL456">
            <v>0</v>
          </cell>
          <cell r="BM456">
            <v>0</v>
          </cell>
          <cell r="BN456">
            <v>0</v>
          </cell>
          <cell r="BO456">
            <v>0</v>
          </cell>
          <cell r="BP456">
            <v>0</v>
          </cell>
          <cell r="BQ456">
            <v>0</v>
          </cell>
        </row>
        <row r="457">
          <cell r="N457">
            <v>0</v>
          </cell>
          <cell r="P457">
            <v>0</v>
          </cell>
          <cell r="R457">
            <v>0</v>
          </cell>
          <cell r="V457">
            <v>0</v>
          </cell>
          <cell r="W457">
            <v>0</v>
          </cell>
          <cell r="X457">
            <v>0</v>
          </cell>
          <cell r="Y457">
            <v>0</v>
          </cell>
          <cell r="Z457">
            <v>0</v>
          </cell>
          <cell r="AA457">
            <v>0</v>
          </cell>
          <cell r="AB457">
            <v>0</v>
          </cell>
          <cell r="AC457">
            <v>0</v>
          </cell>
          <cell r="AD457">
            <v>0</v>
          </cell>
          <cell r="AE457">
            <v>0</v>
          </cell>
          <cell r="AF457">
            <v>0</v>
          </cell>
          <cell r="AG457">
            <v>0</v>
          </cell>
          <cell r="AH457">
            <v>0</v>
          </cell>
          <cell r="AI457">
            <v>0</v>
          </cell>
          <cell r="AJ457">
            <v>0</v>
          </cell>
          <cell r="AK457">
            <v>0</v>
          </cell>
          <cell r="AL457">
            <v>0</v>
          </cell>
          <cell r="AM457">
            <v>0</v>
          </cell>
          <cell r="AN457">
            <v>0</v>
          </cell>
          <cell r="AO457">
            <v>0</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0</v>
          </cell>
          <cell r="BF457">
            <v>0</v>
          </cell>
          <cell r="BG457">
            <v>0</v>
          </cell>
          <cell r="BH457">
            <v>0</v>
          </cell>
          <cell r="BI457">
            <v>0</v>
          </cell>
          <cell r="BJ457">
            <v>0</v>
          </cell>
          <cell r="BK457">
            <v>0</v>
          </cell>
          <cell r="BL457">
            <v>0</v>
          </cell>
          <cell r="BM457">
            <v>0</v>
          </cell>
          <cell r="BN457">
            <v>0</v>
          </cell>
          <cell r="BO457">
            <v>0</v>
          </cell>
          <cell r="BP457">
            <v>0</v>
          </cell>
          <cell r="BQ457">
            <v>0</v>
          </cell>
        </row>
        <row r="458">
          <cell r="N458">
            <v>0</v>
          </cell>
          <cell r="P458">
            <v>0</v>
          </cell>
          <cell r="R458">
            <v>0</v>
          </cell>
          <cell r="V458">
            <v>0</v>
          </cell>
          <cell r="W458">
            <v>0</v>
          </cell>
          <cell r="X458">
            <v>0</v>
          </cell>
          <cell r="Y458">
            <v>0</v>
          </cell>
          <cell r="Z458">
            <v>0</v>
          </cell>
          <cell r="AA458">
            <v>0</v>
          </cell>
          <cell r="AB458">
            <v>0</v>
          </cell>
          <cell r="AC458">
            <v>0</v>
          </cell>
          <cell r="AD458">
            <v>0</v>
          </cell>
          <cell r="AE458">
            <v>0</v>
          </cell>
          <cell r="AF458">
            <v>0</v>
          </cell>
          <cell r="AG458">
            <v>0</v>
          </cell>
          <cell r="AH458">
            <v>0</v>
          </cell>
          <cell r="AI458">
            <v>0</v>
          </cell>
          <cell r="AJ458">
            <v>0</v>
          </cell>
          <cell r="AK458">
            <v>0</v>
          </cell>
          <cell r="AL458">
            <v>0</v>
          </cell>
          <cell r="AM458">
            <v>0</v>
          </cell>
          <cell r="AN458">
            <v>0</v>
          </cell>
          <cell r="AO458">
            <v>0</v>
          </cell>
          <cell r="AP458">
            <v>0</v>
          </cell>
          <cell r="AQ458">
            <v>0</v>
          </cell>
          <cell r="AR458">
            <v>0</v>
          </cell>
          <cell r="AS458">
            <v>0</v>
          </cell>
          <cell r="AT458">
            <v>0</v>
          </cell>
          <cell r="AU458">
            <v>0</v>
          </cell>
          <cell r="AV458">
            <v>0</v>
          </cell>
          <cell r="AW458">
            <v>0</v>
          </cell>
          <cell r="AX458">
            <v>0</v>
          </cell>
          <cell r="AY458">
            <v>0</v>
          </cell>
          <cell r="AZ458">
            <v>0</v>
          </cell>
          <cell r="BA458">
            <v>0</v>
          </cell>
          <cell r="BB458">
            <v>0</v>
          </cell>
          <cell r="BC458">
            <v>0</v>
          </cell>
          <cell r="BD458">
            <v>0</v>
          </cell>
          <cell r="BE458">
            <v>0</v>
          </cell>
          <cell r="BF458">
            <v>0</v>
          </cell>
          <cell r="BG458">
            <v>0</v>
          </cell>
          <cell r="BH458">
            <v>0</v>
          </cell>
          <cell r="BI458">
            <v>0</v>
          </cell>
          <cell r="BJ458">
            <v>0</v>
          </cell>
          <cell r="BK458">
            <v>0</v>
          </cell>
          <cell r="BL458">
            <v>0</v>
          </cell>
          <cell r="BM458">
            <v>0</v>
          </cell>
          <cell r="BN458">
            <v>0</v>
          </cell>
          <cell r="BO458">
            <v>0</v>
          </cell>
          <cell r="BP458">
            <v>0</v>
          </cell>
          <cell r="BQ458">
            <v>0</v>
          </cell>
        </row>
        <row r="459">
          <cell r="N459">
            <v>0</v>
          </cell>
          <cell r="P459">
            <v>0</v>
          </cell>
          <cell r="R459">
            <v>0</v>
          </cell>
          <cell r="V459">
            <v>0</v>
          </cell>
          <cell r="W459">
            <v>0</v>
          </cell>
          <cell r="X459">
            <v>0</v>
          </cell>
          <cell r="Y459">
            <v>0</v>
          </cell>
          <cell r="Z459">
            <v>0</v>
          </cell>
          <cell r="AA459">
            <v>0</v>
          </cell>
          <cell r="AB459">
            <v>0</v>
          </cell>
          <cell r="AC459">
            <v>0</v>
          </cell>
          <cell r="AD459">
            <v>0</v>
          </cell>
          <cell r="AE459">
            <v>0</v>
          </cell>
          <cell r="AF459">
            <v>0</v>
          </cell>
          <cell r="AG459">
            <v>0</v>
          </cell>
          <cell r="AH459">
            <v>0</v>
          </cell>
          <cell r="AI459">
            <v>0</v>
          </cell>
          <cell r="AJ459">
            <v>0</v>
          </cell>
          <cell r="AK459">
            <v>0</v>
          </cell>
          <cell r="AL459">
            <v>0</v>
          </cell>
          <cell r="AM459">
            <v>0</v>
          </cell>
          <cell r="AN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row>
        <row r="460">
          <cell r="N460">
            <v>0</v>
          </cell>
          <cell r="P460">
            <v>0</v>
          </cell>
          <cell r="R460">
            <v>0</v>
          </cell>
          <cell r="V460">
            <v>0</v>
          </cell>
          <cell r="W460">
            <v>0</v>
          </cell>
          <cell r="X460">
            <v>0</v>
          </cell>
          <cell r="Y460">
            <v>0</v>
          </cell>
          <cell r="Z460">
            <v>0</v>
          </cell>
          <cell r="AA460">
            <v>0</v>
          </cell>
          <cell r="AB460">
            <v>0</v>
          </cell>
          <cell r="AC460">
            <v>0</v>
          </cell>
          <cell r="AD460">
            <v>0</v>
          </cell>
          <cell r="AE460">
            <v>0</v>
          </cell>
          <cell r="AF460">
            <v>0</v>
          </cell>
          <cell r="AG460">
            <v>0</v>
          </cell>
          <cell r="AH460">
            <v>0</v>
          </cell>
          <cell r="AI460">
            <v>0</v>
          </cell>
          <cell r="AJ460">
            <v>0</v>
          </cell>
          <cell r="AK460">
            <v>0</v>
          </cell>
          <cell r="AL460">
            <v>0</v>
          </cell>
          <cell r="AM460">
            <v>0</v>
          </cell>
          <cell r="AN460">
            <v>0</v>
          </cell>
          <cell r="AO460">
            <v>0</v>
          </cell>
          <cell r="AP460">
            <v>0</v>
          </cell>
          <cell r="AQ460">
            <v>0</v>
          </cell>
          <cell r="AR460">
            <v>0</v>
          </cell>
          <cell r="AS460">
            <v>0</v>
          </cell>
          <cell r="AT460">
            <v>0</v>
          </cell>
          <cell r="AU460">
            <v>0</v>
          </cell>
          <cell r="AV460">
            <v>0</v>
          </cell>
          <cell r="AW460">
            <v>0</v>
          </cell>
          <cell r="AX460">
            <v>0</v>
          </cell>
          <cell r="AY460">
            <v>0</v>
          </cell>
          <cell r="AZ460">
            <v>0</v>
          </cell>
          <cell r="BA460">
            <v>0</v>
          </cell>
          <cell r="BB460">
            <v>0</v>
          </cell>
          <cell r="BC460">
            <v>0</v>
          </cell>
          <cell r="BD460">
            <v>0</v>
          </cell>
          <cell r="BE460">
            <v>0</v>
          </cell>
          <cell r="BF460">
            <v>0</v>
          </cell>
          <cell r="BG460">
            <v>0</v>
          </cell>
          <cell r="BH460">
            <v>0</v>
          </cell>
          <cell r="BI460">
            <v>0</v>
          </cell>
          <cell r="BJ460">
            <v>0</v>
          </cell>
          <cell r="BK460">
            <v>0</v>
          </cell>
          <cell r="BL460">
            <v>0</v>
          </cell>
          <cell r="BM460">
            <v>0</v>
          </cell>
          <cell r="BN460">
            <v>0</v>
          </cell>
          <cell r="BO460">
            <v>0</v>
          </cell>
          <cell r="BP460">
            <v>0</v>
          </cell>
          <cell r="BQ460">
            <v>0</v>
          </cell>
        </row>
        <row r="461">
          <cell r="N461">
            <v>0</v>
          </cell>
          <cell r="P461">
            <v>0</v>
          </cell>
          <cell r="R461">
            <v>0</v>
          </cell>
          <cell r="V461">
            <v>0</v>
          </cell>
          <cell r="W461">
            <v>0</v>
          </cell>
          <cell r="X461">
            <v>0</v>
          </cell>
          <cell r="Y461">
            <v>0</v>
          </cell>
          <cell r="Z461">
            <v>0</v>
          </cell>
          <cell r="AA461">
            <v>0</v>
          </cell>
          <cell r="AB461">
            <v>0</v>
          </cell>
          <cell r="AC461">
            <v>0</v>
          </cell>
          <cell r="AD461">
            <v>0</v>
          </cell>
          <cell r="AE461">
            <v>0</v>
          </cell>
          <cell r="AF461">
            <v>0</v>
          </cell>
          <cell r="AG461">
            <v>0</v>
          </cell>
          <cell r="AH461">
            <v>0</v>
          </cell>
          <cell r="AI461">
            <v>0</v>
          </cell>
          <cell r="AJ461">
            <v>0</v>
          </cell>
          <cell r="AK461">
            <v>0</v>
          </cell>
          <cell r="AL461">
            <v>0</v>
          </cell>
          <cell r="AM461">
            <v>0</v>
          </cell>
          <cell r="AN461">
            <v>0</v>
          </cell>
          <cell r="AO461">
            <v>0</v>
          </cell>
          <cell r="AP461">
            <v>0</v>
          </cell>
          <cell r="AQ461">
            <v>0</v>
          </cell>
          <cell r="AR461">
            <v>0</v>
          </cell>
          <cell r="AS461">
            <v>0</v>
          </cell>
          <cell r="AT461">
            <v>0</v>
          </cell>
          <cell r="AU461">
            <v>0</v>
          </cell>
          <cell r="AV461">
            <v>0</v>
          </cell>
          <cell r="AW461">
            <v>0</v>
          </cell>
          <cell r="AX461">
            <v>0</v>
          </cell>
          <cell r="AY461">
            <v>0</v>
          </cell>
          <cell r="AZ461">
            <v>0</v>
          </cell>
          <cell r="BA461">
            <v>0</v>
          </cell>
          <cell r="BB461">
            <v>0</v>
          </cell>
          <cell r="BC461">
            <v>0</v>
          </cell>
          <cell r="BD461">
            <v>0</v>
          </cell>
          <cell r="BE461">
            <v>0</v>
          </cell>
          <cell r="BF461">
            <v>0</v>
          </cell>
          <cell r="BG461">
            <v>0</v>
          </cell>
          <cell r="BH461">
            <v>0</v>
          </cell>
          <cell r="BI461">
            <v>0</v>
          </cell>
          <cell r="BJ461">
            <v>0</v>
          </cell>
          <cell r="BK461">
            <v>0</v>
          </cell>
          <cell r="BL461">
            <v>0</v>
          </cell>
          <cell r="BM461">
            <v>0</v>
          </cell>
          <cell r="BN461">
            <v>0</v>
          </cell>
          <cell r="BO461">
            <v>0</v>
          </cell>
          <cell r="BP461">
            <v>0</v>
          </cell>
          <cell r="BQ461">
            <v>0</v>
          </cell>
        </row>
        <row r="462">
          <cell r="N462">
            <v>0</v>
          </cell>
          <cell r="P462">
            <v>0</v>
          </cell>
          <cell r="R462">
            <v>0</v>
          </cell>
          <cell r="V462">
            <v>0</v>
          </cell>
          <cell r="W462">
            <v>0</v>
          </cell>
          <cell r="X462">
            <v>0</v>
          </cell>
          <cell r="Y462">
            <v>0</v>
          </cell>
          <cell r="Z462">
            <v>0</v>
          </cell>
          <cell r="AA462">
            <v>0</v>
          </cell>
          <cell r="AB462">
            <v>0</v>
          </cell>
          <cell r="AC462">
            <v>0</v>
          </cell>
          <cell r="AD462">
            <v>0</v>
          </cell>
          <cell r="AE462">
            <v>0</v>
          </cell>
          <cell r="AF462">
            <v>0</v>
          </cell>
          <cell r="AG462">
            <v>0</v>
          </cell>
          <cell r="AH462">
            <v>0</v>
          </cell>
          <cell r="AI462">
            <v>0</v>
          </cell>
          <cell r="AJ462">
            <v>0</v>
          </cell>
          <cell r="AK462">
            <v>0</v>
          </cell>
          <cell r="AL462">
            <v>0</v>
          </cell>
          <cell r="AM462">
            <v>0</v>
          </cell>
          <cell r="AN462">
            <v>0</v>
          </cell>
          <cell r="AO462">
            <v>0</v>
          </cell>
          <cell r="AP462">
            <v>0</v>
          </cell>
          <cell r="AQ462">
            <v>0</v>
          </cell>
          <cell r="AR462">
            <v>0</v>
          </cell>
          <cell r="AS462">
            <v>0</v>
          </cell>
          <cell r="AT462">
            <v>0</v>
          </cell>
          <cell r="AU462">
            <v>0</v>
          </cell>
          <cell r="AV462">
            <v>0</v>
          </cell>
          <cell r="AW462">
            <v>0</v>
          </cell>
          <cell r="AX462">
            <v>0</v>
          </cell>
          <cell r="AY462">
            <v>0</v>
          </cell>
          <cell r="AZ462">
            <v>0</v>
          </cell>
          <cell r="BA462">
            <v>0</v>
          </cell>
          <cell r="BB462">
            <v>0</v>
          </cell>
          <cell r="BC462">
            <v>0</v>
          </cell>
          <cell r="BD462">
            <v>0</v>
          </cell>
          <cell r="BE462">
            <v>0</v>
          </cell>
          <cell r="BF462">
            <v>0</v>
          </cell>
          <cell r="BG462">
            <v>0</v>
          </cell>
          <cell r="BH462">
            <v>0</v>
          </cell>
          <cell r="BI462">
            <v>0</v>
          </cell>
          <cell r="BJ462">
            <v>0</v>
          </cell>
          <cell r="BK462">
            <v>0</v>
          </cell>
          <cell r="BL462">
            <v>0</v>
          </cell>
          <cell r="BM462">
            <v>0</v>
          </cell>
          <cell r="BN462">
            <v>0</v>
          </cell>
          <cell r="BO462">
            <v>0</v>
          </cell>
          <cell r="BP462">
            <v>0</v>
          </cell>
          <cell r="BQ462">
            <v>0</v>
          </cell>
        </row>
        <row r="463">
          <cell r="N463">
            <v>0</v>
          </cell>
          <cell r="P463">
            <v>0</v>
          </cell>
          <cell r="R463">
            <v>0</v>
          </cell>
          <cell r="V463">
            <v>0</v>
          </cell>
          <cell r="W463">
            <v>0</v>
          </cell>
          <cell r="X463">
            <v>0</v>
          </cell>
          <cell r="Y463">
            <v>0</v>
          </cell>
          <cell r="Z463">
            <v>0</v>
          </cell>
          <cell r="AA463">
            <v>0</v>
          </cell>
          <cell r="AB463">
            <v>0</v>
          </cell>
          <cell r="AC463">
            <v>0</v>
          </cell>
          <cell r="AD463">
            <v>0</v>
          </cell>
          <cell r="AE463">
            <v>0</v>
          </cell>
          <cell r="AF463">
            <v>0</v>
          </cell>
          <cell r="AG463">
            <v>0</v>
          </cell>
          <cell r="AH463">
            <v>0</v>
          </cell>
          <cell r="AI463">
            <v>0</v>
          </cell>
          <cell r="AJ463">
            <v>0</v>
          </cell>
          <cell r="AK463">
            <v>0</v>
          </cell>
          <cell r="AL463">
            <v>0</v>
          </cell>
          <cell r="AM463">
            <v>0</v>
          </cell>
          <cell r="AN463">
            <v>0</v>
          </cell>
          <cell r="AO463">
            <v>0</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0</v>
          </cell>
          <cell r="BQ463">
            <v>0</v>
          </cell>
        </row>
        <row r="464">
          <cell r="N464">
            <v>0</v>
          </cell>
          <cell r="P464">
            <v>0</v>
          </cell>
          <cell r="R464">
            <v>0</v>
          </cell>
          <cell r="V464">
            <v>0</v>
          </cell>
          <cell r="W464">
            <v>0</v>
          </cell>
          <cell r="X464">
            <v>0</v>
          </cell>
          <cell r="Y464">
            <v>0</v>
          </cell>
          <cell r="Z464">
            <v>0</v>
          </cell>
          <cell r="AA464">
            <v>0</v>
          </cell>
          <cell r="AB464">
            <v>0</v>
          </cell>
          <cell r="AC464">
            <v>0</v>
          </cell>
          <cell r="AD464">
            <v>0</v>
          </cell>
          <cell r="AE464">
            <v>0</v>
          </cell>
          <cell r="AF464">
            <v>0</v>
          </cell>
          <cell r="AG464">
            <v>0</v>
          </cell>
          <cell r="AH464">
            <v>0</v>
          </cell>
          <cell r="AI464">
            <v>0</v>
          </cell>
          <cell r="AJ464">
            <v>0</v>
          </cell>
          <cell r="AK464">
            <v>0</v>
          </cell>
          <cell r="AL464">
            <v>0</v>
          </cell>
          <cell r="AM464">
            <v>0</v>
          </cell>
          <cell r="AN464">
            <v>0</v>
          </cell>
          <cell r="AO464">
            <v>0</v>
          </cell>
          <cell r="AP464">
            <v>0</v>
          </cell>
          <cell r="AQ464">
            <v>0</v>
          </cell>
          <cell r="AR464">
            <v>0</v>
          </cell>
          <cell r="AS464">
            <v>0</v>
          </cell>
          <cell r="AT464">
            <v>0</v>
          </cell>
          <cell r="AU464">
            <v>0</v>
          </cell>
          <cell r="AV464">
            <v>0</v>
          </cell>
          <cell r="AW464">
            <v>0</v>
          </cell>
          <cell r="AX464">
            <v>0</v>
          </cell>
          <cell r="AY464">
            <v>0</v>
          </cell>
          <cell r="AZ464">
            <v>0</v>
          </cell>
          <cell r="BA464">
            <v>0</v>
          </cell>
          <cell r="BB464">
            <v>0</v>
          </cell>
          <cell r="BC464">
            <v>0</v>
          </cell>
          <cell r="BD464">
            <v>0</v>
          </cell>
          <cell r="BE464">
            <v>0</v>
          </cell>
          <cell r="BF464">
            <v>0</v>
          </cell>
          <cell r="BG464">
            <v>0</v>
          </cell>
          <cell r="BH464">
            <v>0</v>
          </cell>
          <cell r="BI464">
            <v>0</v>
          </cell>
          <cell r="BJ464">
            <v>0</v>
          </cell>
          <cell r="BK464">
            <v>0</v>
          </cell>
          <cell r="BL464">
            <v>0</v>
          </cell>
          <cell r="BM464">
            <v>0</v>
          </cell>
          <cell r="BN464">
            <v>0</v>
          </cell>
          <cell r="BO464">
            <v>0</v>
          </cell>
          <cell r="BP464">
            <v>0</v>
          </cell>
          <cell r="BQ464">
            <v>0</v>
          </cell>
        </row>
        <row r="465">
          <cell r="N465">
            <v>0</v>
          </cell>
          <cell r="P465">
            <v>0</v>
          </cell>
          <cell r="R465">
            <v>0</v>
          </cell>
          <cell r="V465">
            <v>0</v>
          </cell>
          <cell r="W465">
            <v>0</v>
          </cell>
          <cell r="X465">
            <v>0</v>
          </cell>
          <cell r="Y465">
            <v>0</v>
          </cell>
          <cell r="Z465">
            <v>0</v>
          </cell>
          <cell r="AA465">
            <v>0</v>
          </cell>
          <cell r="AB465">
            <v>0</v>
          </cell>
          <cell r="AC465">
            <v>0</v>
          </cell>
          <cell r="AD465">
            <v>0</v>
          </cell>
          <cell r="AE465">
            <v>0</v>
          </cell>
          <cell r="AF465">
            <v>0</v>
          </cell>
          <cell r="AG465">
            <v>0</v>
          </cell>
          <cell r="AH465">
            <v>0</v>
          </cell>
          <cell r="AI465">
            <v>0</v>
          </cell>
          <cell r="AJ465">
            <v>0</v>
          </cell>
          <cell r="AK465">
            <v>0</v>
          </cell>
          <cell r="AL465">
            <v>0</v>
          </cell>
          <cell r="AM465">
            <v>0</v>
          </cell>
          <cell r="AN465">
            <v>0</v>
          </cell>
          <cell r="AO465">
            <v>0</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0</v>
          </cell>
          <cell r="BF465">
            <v>0</v>
          </cell>
          <cell r="BG465">
            <v>0</v>
          </cell>
          <cell r="BH465">
            <v>0</v>
          </cell>
          <cell r="BI465">
            <v>0</v>
          </cell>
          <cell r="BJ465">
            <v>0</v>
          </cell>
          <cell r="BK465">
            <v>0</v>
          </cell>
          <cell r="BL465">
            <v>0</v>
          </cell>
          <cell r="BM465">
            <v>0</v>
          </cell>
          <cell r="BN465">
            <v>0</v>
          </cell>
          <cell r="BO465">
            <v>0</v>
          </cell>
          <cell r="BP465">
            <v>0</v>
          </cell>
          <cell r="BQ465">
            <v>0</v>
          </cell>
        </row>
        <row r="466">
          <cell r="N466">
            <v>0</v>
          </cell>
          <cell r="P466">
            <v>0</v>
          </cell>
          <cell r="R466">
            <v>0</v>
          </cell>
          <cell r="V466">
            <v>0</v>
          </cell>
          <cell r="W466">
            <v>0</v>
          </cell>
          <cell r="X466">
            <v>0</v>
          </cell>
          <cell r="Y466">
            <v>0</v>
          </cell>
          <cell r="Z466">
            <v>0</v>
          </cell>
          <cell r="AA466">
            <v>0</v>
          </cell>
          <cell r="AB466">
            <v>0</v>
          </cell>
          <cell r="AC466">
            <v>0</v>
          </cell>
          <cell r="AD466">
            <v>0</v>
          </cell>
          <cell r="AE466">
            <v>0</v>
          </cell>
          <cell r="AF466">
            <v>0</v>
          </cell>
          <cell r="AG466">
            <v>0</v>
          </cell>
          <cell r="AH466">
            <v>0</v>
          </cell>
          <cell r="AI466">
            <v>0</v>
          </cell>
          <cell r="AJ466">
            <v>0</v>
          </cell>
          <cell r="AK466">
            <v>0</v>
          </cell>
          <cell r="AL466">
            <v>0</v>
          </cell>
          <cell r="AM466">
            <v>0</v>
          </cell>
          <cell r="AN466">
            <v>0</v>
          </cell>
          <cell r="AO466">
            <v>0</v>
          </cell>
          <cell r="AP466">
            <v>0</v>
          </cell>
          <cell r="AQ466">
            <v>0</v>
          </cell>
          <cell r="AR466">
            <v>0</v>
          </cell>
          <cell r="AS466">
            <v>0</v>
          </cell>
          <cell r="AT466">
            <v>0</v>
          </cell>
          <cell r="AU466">
            <v>0</v>
          </cell>
          <cell r="AV466">
            <v>0</v>
          </cell>
          <cell r="AW466">
            <v>0</v>
          </cell>
          <cell r="AX466">
            <v>0</v>
          </cell>
          <cell r="AY466">
            <v>0</v>
          </cell>
          <cell r="AZ466">
            <v>0</v>
          </cell>
          <cell r="BA466">
            <v>0</v>
          </cell>
          <cell r="BB466">
            <v>0</v>
          </cell>
          <cell r="BC466">
            <v>0</v>
          </cell>
          <cell r="BD466">
            <v>0</v>
          </cell>
          <cell r="BE466">
            <v>0</v>
          </cell>
          <cell r="BF466">
            <v>0</v>
          </cell>
          <cell r="BG466">
            <v>0</v>
          </cell>
          <cell r="BH466">
            <v>0</v>
          </cell>
          <cell r="BI466">
            <v>0</v>
          </cell>
          <cell r="BJ466">
            <v>0</v>
          </cell>
          <cell r="BK466">
            <v>0</v>
          </cell>
          <cell r="BL466">
            <v>0</v>
          </cell>
          <cell r="BM466">
            <v>0</v>
          </cell>
          <cell r="BN466">
            <v>0</v>
          </cell>
          <cell r="BO466">
            <v>0</v>
          </cell>
          <cell r="BP466">
            <v>0</v>
          </cell>
          <cell r="BQ466">
            <v>0</v>
          </cell>
        </row>
        <row r="467">
          <cell r="N467">
            <v>0</v>
          </cell>
          <cell r="P467">
            <v>0</v>
          </cell>
          <cell r="R467">
            <v>0</v>
          </cell>
          <cell r="V467">
            <v>0</v>
          </cell>
          <cell r="W467">
            <v>0</v>
          </cell>
          <cell r="X467">
            <v>0</v>
          </cell>
          <cell r="Y467">
            <v>0</v>
          </cell>
          <cell r="Z467">
            <v>0</v>
          </cell>
          <cell r="AA467">
            <v>0</v>
          </cell>
          <cell r="AB467">
            <v>0</v>
          </cell>
          <cell r="AC467">
            <v>0</v>
          </cell>
          <cell r="AD467">
            <v>0</v>
          </cell>
          <cell r="AE467">
            <v>0</v>
          </cell>
          <cell r="AF467">
            <v>0</v>
          </cell>
          <cell r="AG467">
            <v>0</v>
          </cell>
          <cell r="AH467">
            <v>0</v>
          </cell>
          <cell r="AI467">
            <v>0</v>
          </cell>
          <cell r="AJ467">
            <v>0</v>
          </cell>
          <cell r="AK467">
            <v>0</v>
          </cell>
          <cell r="AL467">
            <v>0</v>
          </cell>
          <cell r="AM467">
            <v>0</v>
          </cell>
          <cell r="AN467">
            <v>0</v>
          </cell>
          <cell r="AO467">
            <v>0</v>
          </cell>
          <cell r="AP467">
            <v>0</v>
          </cell>
          <cell r="AQ467">
            <v>0</v>
          </cell>
          <cell r="AR467">
            <v>0</v>
          </cell>
          <cell r="AS467">
            <v>0</v>
          </cell>
          <cell r="AT467">
            <v>0</v>
          </cell>
          <cell r="AU467">
            <v>0</v>
          </cell>
          <cell r="AV467">
            <v>0</v>
          </cell>
          <cell r="AW467">
            <v>0</v>
          </cell>
          <cell r="AX467">
            <v>0</v>
          </cell>
          <cell r="AY467">
            <v>0</v>
          </cell>
          <cell r="AZ467">
            <v>0</v>
          </cell>
          <cell r="BA467">
            <v>0</v>
          </cell>
          <cell r="BB467">
            <v>0</v>
          </cell>
          <cell r="BC467">
            <v>0</v>
          </cell>
          <cell r="BD467">
            <v>0</v>
          </cell>
          <cell r="BE467">
            <v>0</v>
          </cell>
          <cell r="BF467">
            <v>0</v>
          </cell>
          <cell r="BG467">
            <v>0</v>
          </cell>
          <cell r="BH467">
            <v>0</v>
          </cell>
          <cell r="BI467">
            <v>0</v>
          </cell>
          <cell r="BJ467">
            <v>0</v>
          </cell>
          <cell r="BK467">
            <v>0</v>
          </cell>
          <cell r="BL467">
            <v>0</v>
          </cell>
          <cell r="BM467">
            <v>0</v>
          </cell>
          <cell r="BN467">
            <v>0</v>
          </cell>
          <cell r="BO467">
            <v>0</v>
          </cell>
          <cell r="BP467">
            <v>0</v>
          </cell>
          <cell r="BQ467">
            <v>0</v>
          </cell>
        </row>
        <row r="468">
          <cell r="N468">
            <v>0</v>
          </cell>
          <cell r="P468">
            <v>0</v>
          </cell>
          <cell r="R468">
            <v>0</v>
          </cell>
          <cell r="V468">
            <v>0</v>
          </cell>
          <cell r="W468">
            <v>0</v>
          </cell>
          <cell r="X468">
            <v>0</v>
          </cell>
          <cell r="Y468">
            <v>0</v>
          </cell>
          <cell r="Z468">
            <v>0</v>
          </cell>
          <cell r="AA468">
            <v>0</v>
          </cell>
          <cell r="AB468">
            <v>0</v>
          </cell>
          <cell r="AC468">
            <v>0</v>
          </cell>
          <cell r="AD468">
            <v>0</v>
          </cell>
          <cell r="AE468">
            <v>0</v>
          </cell>
          <cell r="AF468">
            <v>0</v>
          </cell>
          <cell r="AG468">
            <v>0</v>
          </cell>
          <cell r="AH468">
            <v>0</v>
          </cell>
          <cell r="AI468">
            <v>0</v>
          </cell>
          <cell r="AJ468">
            <v>0</v>
          </cell>
          <cell r="AK468">
            <v>0</v>
          </cell>
          <cell r="AL468">
            <v>0</v>
          </cell>
          <cell r="AM468">
            <v>0</v>
          </cell>
          <cell r="AN468">
            <v>0</v>
          </cell>
          <cell r="AO468">
            <v>0</v>
          </cell>
          <cell r="AP468">
            <v>0</v>
          </cell>
          <cell r="AQ468">
            <v>0</v>
          </cell>
          <cell r="AR468">
            <v>0</v>
          </cell>
          <cell r="AS468">
            <v>0</v>
          </cell>
          <cell r="AT468">
            <v>0</v>
          </cell>
          <cell r="AU468">
            <v>0</v>
          </cell>
          <cell r="AV468">
            <v>0</v>
          </cell>
          <cell r="AW468">
            <v>0</v>
          </cell>
          <cell r="AX468">
            <v>0</v>
          </cell>
          <cell r="AY468">
            <v>0</v>
          </cell>
          <cell r="AZ468">
            <v>0</v>
          </cell>
          <cell r="BA468">
            <v>0</v>
          </cell>
          <cell r="BB468">
            <v>0</v>
          </cell>
          <cell r="BC468">
            <v>0</v>
          </cell>
          <cell r="BD468">
            <v>0</v>
          </cell>
          <cell r="BE468">
            <v>0</v>
          </cell>
          <cell r="BF468">
            <v>0</v>
          </cell>
          <cell r="BG468">
            <v>0</v>
          </cell>
          <cell r="BH468">
            <v>0</v>
          </cell>
          <cell r="BI468">
            <v>0</v>
          </cell>
          <cell r="BJ468">
            <v>0</v>
          </cell>
          <cell r="BK468">
            <v>0</v>
          </cell>
          <cell r="BL468">
            <v>0</v>
          </cell>
          <cell r="BM468">
            <v>0</v>
          </cell>
          <cell r="BN468">
            <v>0</v>
          </cell>
          <cell r="BO468">
            <v>0</v>
          </cell>
          <cell r="BP468">
            <v>0</v>
          </cell>
          <cell r="BQ468">
            <v>0</v>
          </cell>
        </row>
        <row r="469">
          <cell r="N469">
            <v>0</v>
          </cell>
          <cell r="P469">
            <v>0</v>
          </cell>
          <cell r="R469">
            <v>0</v>
          </cell>
          <cell r="V469">
            <v>0</v>
          </cell>
          <cell r="W469">
            <v>0</v>
          </cell>
          <cell r="X469">
            <v>0</v>
          </cell>
          <cell r="Y469">
            <v>0</v>
          </cell>
          <cell r="Z469">
            <v>0</v>
          </cell>
          <cell r="AA469">
            <v>0</v>
          </cell>
          <cell r="AB469">
            <v>0</v>
          </cell>
          <cell r="AC469">
            <v>0</v>
          </cell>
          <cell r="AD469">
            <v>0</v>
          </cell>
          <cell r="AE469">
            <v>0</v>
          </cell>
          <cell r="AF469">
            <v>0</v>
          </cell>
          <cell r="AG469">
            <v>0</v>
          </cell>
          <cell r="AH469">
            <v>0</v>
          </cell>
          <cell r="AI469">
            <v>0</v>
          </cell>
          <cell r="AJ469">
            <v>0</v>
          </cell>
          <cell r="AK469">
            <v>0</v>
          </cell>
          <cell r="AL469">
            <v>0</v>
          </cell>
          <cell r="AM469">
            <v>0</v>
          </cell>
          <cell r="AN469">
            <v>0</v>
          </cell>
          <cell r="AO469">
            <v>0</v>
          </cell>
          <cell r="AP469">
            <v>0</v>
          </cell>
          <cell r="AQ469">
            <v>0</v>
          </cell>
          <cell r="AR469">
            <v>0</v>
          </cell>
          <cell r="AS469">
            <v>0</v>
          </cell>
          <cell r="AT469">
            <v>0</v>
          </cell>
          <cell r="AU469">
            <v>0</v>
          </cell>
          <cell r="AV469">
            <v>0</v>
          </cell>
          <cell r="AW469">
            <v>0</v>
          </cell>
          <cell r="AX469">
            <v>0</v>
          </cell>
          <cell r="AY469">
            <v>0</v>
          </cell>
          <cell r="AZ469">
            <v>0</v>
          </cell>
          <cell r="BA469">
            <v>0</v>
          </cell>
          <cell r="BB469">
            <v>0</v>
          </cell>
          <cell r="BC469">
            <v>0</v>
          </cell>
          <cell r="BD469">
            <v>0</v>
          </cell>
          <cell r="BE469">
            <v>0</v>
          </cell>
          <cell r="BF469">
            <v>0</v>
          </cell>
          <cell r="BG469">
            <v>0</v>
          </cell>
          <cell r="BH469">
            <v>0</v>
          </cell>
          <cell r="BI469">
            <v>0</v>
          </cell>
          <cell r="BJ469">
            <v>0</v>
          </cell>
          <cell r="BK469">
            <v>0</v>
          </cell>
          <cell r="BL469">
            <v>0</v>
          </cell>
          <cell r="BM469">
            <v>0</v>
          </cell>
          <cell r="BN469">
            <v>0</v>
          </cell>
          <cell r="BO469">
            <v>0</v>
          </cell>
          <cell r="BP469">
            <v>0</v>
          </cell>
          <cell r="BQ469">
            <v>0</v>
          </cell>
        </row>
        <row r="470">
          <cell r="N470">
            <v>0</v>
          </cell>
          <cell r="P470">
            <v>0</v>
          </cell>
          <cell r="R470">
            <v>0</v>
          </cell>
          <cell r="V470">
            <v>0</v>
          </cell>
          <cell r="W470">
            <v>0</v>
          </cell>
          <cell r="X470">
            <v>0</v>
          </cell>
          <cell r="Y470">
            <v>0</v>
          </cell>
          <cell r="Z470">
            <v>0</v>
          </cell>
          <cell r="AA470">
            <v>0</v>
          </cell>
          <cell r="AB470">
            <v>0</v>
          </cell>
          <cell r="AC470">
            <v>0</v>
          </cell>
          <cell r="AD470">
            <v>0</v>
          </cell>
          <cell r="AE470">
            <v>0</v>
          </cell>
          <cell r="AF470">
            <v>0</v>
          </cell>
          <cell r="AG470">
            <v>0</v>
          </cell>
          <cell r="AH470">
            <v>0</v>
          </cell>
          <cell r="AI470">
            <v>0</v>
          </cell>
          <cell r="AJ470">
            <v>0</v>
          </cell>
          <cell r="AK470">
            <v>0</v>
          </cell>
          <cell r="AL470">
            <v>0</v>
          </cell>
          <cell r="AM470">
            <v>0</v>
          </cell>
          <cell r="AN470">
            <v>0</v>
          </cell>
          <cell r="AO470">
            <v>0</v>
          </cell>
          <cell r="AP470">
            <v>0</v>
          </cell>
          <cell r="AQ470">
            <v>0</v>
          </cell>
          <cell r="AR470">
            <v>0</v>
          </cell>
          <cell r="AS470">
            <v>0</v>
          </cell>
          <cell r="AT470">
            <v>0</v>
          </cell>
          <cell r="AU470">
            <v>0</v>
          </cell>
          <cell r="AV470">
            <v>0</v>
          </cell>
          <cell r="AW470">
            <v>0</v>
          </cell>
          <cell r="AX470">
            <v>0</v>
          </cell>
          <cell r="AY470">
            <v>0</v>
          </cell>
          <cell r="AZ470">
            <v>0</v>
          </cell>
          <cell r="BA470">
            <v>0</v>
          </cell>
          <cell r="BB470">
            <v>0</v>
          </cell>
          <cell r="BC470">
            <v>0</v>
          </cell>
          <cell r="BD470">
            <v>0</v>
          </cell>
          <cell r="BE470">
            <v>0</v>
          </cell>
          <cell r="BF470">
            <v>0</v>
          </cell>
          <cell r="BG470">
            <v>0</v>
          </cell>
          <cell r="BH470">
            <v>0</v>
          </cell>
          <cell r="BI470">
            <v>0</v>
          </cell>
          <cell r="BJ470">
            <v>0</v>
          </cell>
          <cell r="BK470">
            <v>0</v>
          </cell>
          <cell r="BL470">
            <v>0</v>
          </cell>
          <cell r="BM470">
            <v>0</v>
          </cell>
          <cell r="BN470">
            <v>0</v>
          </cell>
          <cell r="BO470">
            <v>0</v>
          </cell>
          <cell r="BP470">
            <v>0</v>
          </cell>
          <cell r="BQ470">
            <v>0</v>
          </cell>
        </row>
        <row r="471">
          <cell r="N471">
            <v>0</v>
          </cell>
          <cell r="P471">
            <v>0</v>
          </cell>
          <cell r="R471">
            <v>0</v>
          </cell>
          <cell r="V471">
            <v>0</v>
          </cell>
          <cell r="W471">
            <v>0</v>
          </cell>
          <cell r="X471">
            <v>0</v>
          </cell>
          <cell r="Y471">
            <v>0</v>
          </cell>
          <cell r="Z471">
            <v>0</v>
          </cell>
          <cell r="AA471">
            <v>0</v>
          </cell>
          <cell r="AB471">
            <v>0</v>
          </cell>
          <cell r="AC471">
            <v>0</v>
          </cell>
          <cell r="AD471">
            <v>0</v>
          </cell>
          <cell r="AE471">
            <v>0</v>
          </cell>
          <cell r="AF471">
            <v>0</v>
          </cell>
          <cell r="AG471">
            <v>0</v>
          </cell>
          <cell r="AH471">
            <v>0</v>
          </cell>
          <cell r="AI471">
            <v>0</v>
          </cell>
          <cell r="AJ471">
            <v>0</v>
          </cell>
          <cell r="AK471">
            <v>0</v>
          </cell>
          <cell r="AL471">
            <v>0</v>
          </cell>
          <cell r="AM471">
            <v>0</v>
          </cell>
          <cell r="AN471">
            <v>0</v>
          </cell>
          <cell r="AO471">
            <v>0</v>
          </cell>
          <cell r="AP471">
            <v>0</v>
          </cell>
          <cell r="AQ471">
            <v>0</v>
          </cell>
          <cell r="AR471">
            <v>0</v>
          </cell>
          <cell r="AS471">
            <v>0</v>
          </cell>
          <cell r="AT471">
            <v>0</v>
          </cell>
          <cell r="AU471">
            <v>0</v>
          </cell>
          <cell r="AV471">
            <v>0</v>
          </cell>
          <cell r="AW471">
            <v>0</v>
          </cell>
          <cell r="AX471">
            <v>0</v>
          </cell>
          <cell r="AY471">
            <v>0</v>
          </cell>
          <cell r="AZ471">
            <v>0</v>
          </cell>
          <cell r="BA471">
            <v>0</v>
          </cell>
          <cell r="BB471">
            <v>0</v>
          </cell>
          <cell r="BC471">
            <v>0</v>
          </cell>
          <cell r="BD471">
            <v>0</v>
          </cell>
          <cell r="BE471">
            <v>0</v>
          </cell>
          <cell r="BF471">
            <v>0</v>
          </cell>
          <cell r="BG471">
            <v>0</v>
          </cell>
          <cell r="BH471">
            <v>0</v>
          </cell>
          <cell r="BI471">
            <v>0</v>
          </cell>
          <cell r="BJ471">
            <v>0</v>
          </cell>
          <cell r="BK471">
            <v>0</v>
          </cell>
          <cell r="BL471">
            <v>0</v>
          </cell>
          <cell r="BM471">
            <v>0</v>
          </cell>
          <cell r="BN471">
            <v>0</v>
          </cell>
          <cell r="BO471">
            <v>0</v>
          </cell>
          <cell r="BP471">
            <v>0</v>
          </cell>
          <cell r="BQ471">
            <v>0</v>
          </cell>
        </row>
        <row r="472">
          <cell r="N472">
            <v>0</v>
          </cell>
          <cell r="P472">
            <v>0</v>
          </cell>
          <cell r="R472">
            <v>0</v>
          </cell>
          <cell r="V472">
            <v>0</v>
          </cell>
          <cell r="W472">
            <v>0</v>
          </cell>
          <cell r="X472">
            <v>0</v>
          </cell>
          <cell r="Y472">
            <v>0</v>
          </cell>
          <cell r="Z472">
            <v>0</v>
          </cell>
          <cell r="AA472">
            <v>0</v>
          </cell>
          <cell r="AB472">
            <v>0</v>
          </cell>
          <cell r="AC472">
            <v>0</v>
          </cell>
          <cell r="AD472">
            <v>0</v>
          </cell>
          <cell r="AE472">
            <v>0</v>
          </cell>
          <cell r="AF472">
            <v>0</v>
          </cell>
          <cell r="AG472">
            <v>0</v>
          </cell>
          <cell r="AH472">
            <v>0</v>
          </cell>
          <cell r="AI472">
            <v>0</v>
          </cell>
          <cell r="AJ472">
            <v>0</v>
          </cell>
          <cell r="AK472">
            <v>0</v>
          </cell>
          <cell r="AL472">
            <v>0</v>
          </cell>
          <cell r="AM472">
            <v>0</v>
          </cell>
          <cell r="AN472">
            <v>0</v>
          </cell>
          <cell r="AO472">
            <v>0</v>
          </cell>
          <cell r="AP472">
            <v>0</v>
          </cell>
          <cell r="AQ472">
            <v>0</v>
          </cell>
          <cell r="AR472">
            <v>0</v>
          </cell>
          <cell r="AS472">
            <v>0</v>
          </cell>
          <cell r="AT472">
            <v>0</v>
          </cell>
          <cell r="AU472">
            <v>0</v>
          </cell>
          <cell r="AV472">
            <v>0</v>
          </cell>
          <cell r="AW472">
            <v>0</v>
          </cell>
          <cell r="AX472">
            <v>0</v>
          </cell>
          <cell r="AY472">
            <v>0</v>
          </cell>
          <cell r="AZ472">
            <v>0</v>
          </cell>
          <cell r="BA472">
            <v>0</v>
          </cell>
          <cell r="BB472">
            <v>0</v>
          </cell>
          <cell r="BC472">
            <v>0</v>
          </cell>
          <cell r="BD472">
            <v>0</v>
          </cell>
          <cell r="BE472">
            <v>0</v>
          </cell>
          <cell r="BF472">
            <v>0</v>
          </cell>
          <cell r="BG472">
            <v>0</v>
          </cell>
          <cell r="BH472">
            <v>0</v>
          </cell>
          <cell r="BI472">
            <v>0</v>
          </cell>
          <cell r="BJ472">
            <v>0</v>
          </cell>
          <cell r="BK472">
            <v>0</v>
          </cell>
          <cell r="BL472">
            <v>0</v>
          </cell>
          <cell r="BM472">
            <v>0</v>
          </cell>
          <cell r="BN472">
            <v>0</v>
          </cell>
          <cell r="BO472">
            <v>0</v>
          </cell>
          <cell r="BP472">
            <v>0</v>
          </cell>
          <cell r="BQ472">
            <v>0</v>
          </cell>
        </row>
        <row r="473">
          <cell r="N473">
            <v>0</v>
          </cell>
          <cell r="P473">
            <v>0</v>
          </cell>
          <cell r="R473">
            <v>0</v>
          </cell>
          <cell r="V473">
            <v>0</v>
          </cell>
          <cell r="W473">
            <v>0</v>
          </cell>
          <cell r="X473">
            <v>0</v>
          </cell>
          <cell r="Y473">
            <v>0</v>
          </cell>
          <cell r="Z473">
            <v>0</v>
          </cell>
          <cell r="AA473">
            <v>0</v>
          </cell>
          <cell r="AB473">
            <v>0</v>
          </cell>
          <cell r="AC473">
            <v>0</v>
          </cell>
          <cell r="AD473">
            <v>0</v>
          </cell>
          <cell r="AE473">
            <v>0</v>
          </cell>
          <cell r="AF473">
            <v>0</v>
          </cell>
          <cell r="AG473">
            <v>0</v>
          </cell>
          <cell r="AH473">
            <v>0</v>
          </cell>
          <cell r="AI473">
            <v>0</v>
          </cell>
          <cell r="AJ473">
            <v>0</v>
          </cell>
          <cell r="AK473">
            <v>0</v>
          </cell>
          <cell r="AL473">
            <v>0</v>
          </cell>
          <cell r="AM473">
            <v>0</v>
          </cell>
          <cell r="AN473">
            <v>0</v>
          </cell>
          <cell r="AO473">
            <v>0</v>
          </cell>
          <cell r="AP473">
            <v>0</v>
          </cell>
          <cell r="AQ473">
            <v>0</v>
          </cell>
          <cell r="AR473">
            <v>0</v>
          </cell>
          <cell r="AS473">
            <v>0</v>
          </cell>
          <cell r="AT473">
            <v>0</v>
          </cell>
          <cell r="AU473">
            <v>0</v>
          </cell>
          <cell r="AV473">
            <v>0</v>
          </cell>
          <cell r="AW473">
            <v>0</v>
          </cell>
          <cell r="AX473">
            <v>0</v>
          </cell>
          <cell r="AY473">
            <v>0</v>
          </cell>
          <cell r="AZ473">
            <v>0</v>
          </cell>
          <cell r="BA473">
            <v>0</v>
          </cell>
          <cell r="BB473">
            <v>0</v>
          </cell>
          <cell r="BC473">
            <v>0</v>
          </cell>
          <cell r="BD473">
            <v>0</v>
          </cell>
          <cell r="BE473">
            <v>0</v>
          </cell>
          <cell r="BF473">
            <v>0</v>
          </cell>
          <cell r="BG473">
            <v>0</v>
          </cell>
          <cell r="BH473">
            <v>0</v>
          </cell>
          <cell r="BI473">
            <v>0</v>
          </cell>
          <cell r="BJ473">
            <v>0</v>
          </cell>
          <cell r="BK473">
            <v>0</v>
          </cell>
          <cell r="BL473">
            <v>0</v>
          </cell>
          <cell r="BM473">
            <v>0</v>
          </cell>
          <cell r="BN473">
            <v>0</v>
          </cell>
          <cell r="BO473">
            <v>0</v>
          </cell>
          <cell r="BP473">
            <v>0</v>
          </cell>
          <cell r="BQ473">
            <v>0</v>
          </cell>
        </row>
        <row r="474">
          <cell r="N474">
            <v>0</v>
          </cell>
          <cell r="P474">
            <v>0</v>
          </cell>
          <cell r="R474">
            <v>0</v>
          </cell>
          <cell r="V474">
            <v>0</v>
          </cell>
          <cell r="W474">
            <v>0</v>
          </cell>
          <cell r="X474">
            <v>0</v>
          </cell>
          <cell r="Y474">
            <v>0</v>
          </cell>
          <cell r="Z474">
            <v>0</v>
          </cell>
          <cell r="AA474">
            <v>0</v>
          </cell>
          <cell r="AB474">
            <v>0</v>
          </cell>
          <cell r="AC474">
            <v>0</v>
          </cell>
          <cell r="AD474">
            <v>0</v>
          </cell>
          <cell r="AE474">
            <v>0</v>
          </cell>
          <cell r="AF474">
            <v>0</v>
          </cell>
          <cell r="AG474">
            <v>0</v>
          </cell>
          <cell r="AH474">
            <v>0</v>
          </cell>
          <cell r="AI474">
            <v>0</v>
          </cell>
          <cell r="AJ474">
            <v>0</v>
          </cell>
          <cell r="AK474">
            <v>0</v>
          </cell>
          <cell r="AL474">
            <v>0</v>
          </cell>
          <cell r="AM474">
            <v>0</v>
          </cell>
          <cell r="AN474">
            <v>0</v>
          </cell>
          <cell r="AO474">
            <v>0</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0</v>
          </cell>
          <cell r="BF474">
            <v>0</v>
          </cell>
          <cell r="BG474">
            <v>0</v>
          </cell>
          <cell r="BH474">
            <v>0</v>
          </cell>
          <cell r="BI474">
            <v>0</v>
          </cell>
          <cell r="BJ474">
            <v>0</v>
          </cell>
          <cell r="BK474">
            <v>0</v>
          </cell>
          <cell r="BL474">
            <v>0</v>
          </cell>
          <cell r="BM474">
            <v>0</v>
          </cell>
          <cell r="BN474">
            <v>0</v>
          </cell>
          <cell r="BO474">
            <v>0</v>
          </cell>
          <cell r="BP474">
            <v>0</v>
          </cell>
          <cell r="BQ474">
            <v>0</v>
          </cell>
        </row>
        <row r="475">
          <cell r="N475">
            <v>0</v>
          </cell>
          <cell r="P475">
            <v>0</v>
          </cell>
          <cell r="R475">
            <v>0</v>
          </cell>
          <cell r="V475">
            <v>0</v>
          </cell>
          <cell r="W475">
            <v>0</v>
          </cell>
          <cell r="X475">
            <v>0</v>
          </cell>
          <cell r="Y475">
            <v>0</v>
          </cell>
          <cell r="Z475">
            <v>0</v>
          </cell>
          <cell r="AA475">
            <v>0</v>
          </cell>
          <cell r="AB475">
            <v>0</v>
          </cell>
          <cell r="AC475">
            <v>0</v>
          </cell>
          <cell r="AD475">
            <v>0</v>
          </cell>
          <cell r="AE475">
            <v>0</v>
          </cell>
          <cell r="AF475">
            <v>0</v>
          </cell>
          <cell r="AG475">
            <v>0</v>
          </cell>
          <cell r="AH475">
            <v>0</v>
          </cell>
          <cell r="AI475">
            <v>0</v>
          </cell>
          <cell r="AJ475">
            <v>0</v>
          </cell>
          <cell r="AK475">
            <v>0</v>
          </cell>
          <cell r="AL475">
            <v>0</v>
          </cell>
          <cell r="AM475">
            <v>0</v>
          </cell>
          <cell r="AN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row>
        <row r="476">
          <cell r="N476">
            <v>0</v>
          </cell>
          <cell r="P476">
            <v>0</v>
          </cell>
          <cell r="R476">
            <v>0</v>
          </cell>
          <cell r="V476">
            <v>0</v>
          </cell>
          <cell r="W476">
            <v>0</v>
          </cell>
          <cell r="X476">
            <v>0</v>
          </cell>
          <cell r="Y476">
            <v>0</v>
          </cell>
          <cell r="Z476">
            <v>0</v>
          </cell>
          <cell r="AA476">
            <v>0</v>
          </cell>
          <cell r="AB476">
            <v>0</v>
          </cell>
          <cell r="AC476">
            <v>0</v>
          </cell>
          <cell r="AD476">
            <v>0</v>
          </cell>
          <cell r="AE476">
            <v>0</v>
          </cell>
          <cell r="AF476">
            <v>0</v>
          </cell>
          <cell r="AG476">
            <v>0</v>
          </cell>
          <cell r="AH476">
            <v>0</v>
          </cell>
          <cell r="AI476">
            <v>0</v>
          </cell>
          <cell r="AJ476">
            <v>0</v>
          </cell>
          <cell r="AK476">
            <v>0</v>
          </cell>
          <cell r="AL476">
            <v>0</v>
          </cell>
          <cell r="AM476">
            <v>0</v>
          </cell>
          <cell r="AN476">
            <v>0</v>
          </cell>
          <cell r="AO476">
            <v>0</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0</v>
          </cell>
          <cell r="BF476">
            <v>0</v>
          </cell>
          <cell r="BG476">
            <v>0</v>
          </cell>
          <cell r="BH476">
            <v>0</v>
          </cell>
          <cell r="BI476">
            <v>0</v>
          </cell>
          <cell r="BJ476">
            <v>0</v>
          </cell>
          <cell r="BK476">
            <v>0</v>
          </cell>
          <cell r="BL476">
            <v>0</v>
          </cell>
          <cell r="BM476">
            <v>0</v>
          </cell>
          <cell r="BN476">
            <v>0</v>
          </cell>
          <cell r="BO476">
            <v>0</v>
          </cell>
          <cell r="BP476">
            <v>0</v>
          </cell>
          <cell r="BQ476">
            <v>0</v>
          </cell>
        </row>
        <row r="477">
          <cell r="N477">
            <v>0</v>
          </cell>
          <cell r="P477">
            <v>0</v>
          </cell>
          <cell r="R477">
            <v>0</v>
          </cell>
          <cell r="V477">
            <v>0</v>
          </cell>
          <cell r="W477">
            <v>0</v>
          </cell>
          <cell r="X477">
            <v>0</v>
          </cell>
          <cell r="Y477">
            <v>0</v>
          </cell>
          <cell r="Z477">
            <v>0</v>
          </cell>
          <cell r="AA477">
            <v>0</v>
          </cell>
          <cell r="AB477">
            <v>0</v>
          </cell>
          <cell r="AC477">
            <v>0</v>
          </cell>
          <cell r="AD477">
            <v>0</v>
          </cell>
          <cell r="AE477">
            <v>0</v>
          </cell>
          <cell r="AF477">
            <v>0</v>
          </cell>
          <cell r="AG477">
            <v>0</v>
          </cell>
          <cell r="AH477">
            <v>0</v>
          </cell>
          <cell r="AI477">
            <v>0</v>
          </cell>
          <cell r="AJ477">
            <v>0</v>
          </cell>
          <cell r="AK477">
            <v>0</v>
          </cell>
          <cell r="AL477">
            <v>0</v>
          </cell>
          <cell r="AM477">
            <v>0</v>
          </cell>
          <cell r="AN477">
            <v>0</v>
          </cell>
          <cell r="AO477">
            <v>0</v>
          </cell>
          <cell r="AP477">
            <v>0</v>
          </cell>
          <cell r="AQ477">
            <v>0</v>
          </cell>
          <cell r="AR477">
            <v>0</v>
          </cell>
          <cell r="AS477">
            <v>0</v>
          </cell>
          <cell r="AT477">
            <v>0</v>
          </cell>
          <cell r="AU477">
            <v>0</v>
          </cell>
          <cell r="AV477">
            <v>0</v>
          </cell>
          <cell r="AW477">
            <v>0</v>
          </cell>
          <cell r="AX477">
            <v>0</v>
          </cell>
          <cell r="AY477">
            <v>0</v>
          </cell>
          <cell r="AZ477">
            <v>0</v>
          </cell>
          <cell r="BA477">
            <v>0</v>
          </cell>
          <cell r="BB477">
            <v>0</v>
          </cell>
          <cell r="BC477">
            <v>0</v>
          </cell>
          <cell r="BD477">
            <v>0</v>
          </cell>
          <cell r="BE477">
            <v>0</v>
          </cell>
          <cell r="BF477">
            <v>0</v>
          </cell>
          <cell r="BG477">
            <v>0</v>
          </cell>
          <cell r="BH477">
            <v>0</v>
          </cell>
          <cell r="BI477">
            <v>0</v>
          </cell>
          <cell r="BJ477">
            <v>0</v>
          </cell>
          <cell r="BK477">
            <v>0</v>
          </cell>
          <cell r="BL477">
            <v>0</v>
          </cell>
          <cell r="BM477">
            <v>0</v>
          </cell>
          <cell r="BN477">
            <v>0</v>
          </cell>
          <cell r="BO477">
            <v>0</v>
          </cell>
          <cell r="BP477">
            <v>0</v>
          </cell>
          <cell r="BQ477">
            <v>0</v>
          </cell>
        </row>
        <row r="478">
          <cell r="N478">
            <v>0</v>
          </cell>
          <cell r="P478">
            <v>0</v>
          </cell>
          <cell r="R478">
            <v>0</v>
          </cell>
          <cell r="V478">
            <v>0</v>
          </cell>
          <cell r="W478">
            <v>0</v>
          </cell>
          <cell r="X478">
            <v>0</v>
          </cell>
          <cell r="Y478">
            <v>0</v>
          </cell>
          <cell r="Z478">
            <v>0</v>
          </cell>
          <cell r="AA478">
            <v>0</v>
          </cell>
          <cell r="AB478">
            <v>0</v>
          </cell>
          <cell r="AC478">
            <v>0</v>
          </cell>
          <cell r="AD478">
            <v>0</v>
          </cell>
          <cell r="AE478">
            <v>0</v>
          </cell>
          <cell r="AF478">
            <v>0</v>
          </cell>
          <cell r="AG478">
            <v>0</v>
          </cell>
          <cell r="AH478">
            <v>0</v>
          </cell>
          <cell r="AI478">
            <v>0</v>
          </cell>
          <cell r="AJ478">
            <v>0</v>
          </cell>
          <cell r="AK478">
            <v>0</v>
          </cell>
          <cell r="AL478">
            <v>0</v>
          </cell>
          <cell r="AM478">
            <v>0</v>
          </cell>
          <cell r="AN478">
            <v>0</v>
          </cell>
          <cell r="AO478">
            <v>0</v>
          </cell>
          <cell r="AP478">
            <v>0</v>
          </cell>
          <cell r="AQ478">
            <v>0</v>
          </cell>
          <cell r="AR478">
            <v>0</v>
          </cell>
          <cell r="AS478">
            <v>0</v>
          </cell>
          <cell r="AT478">
            <v>0</v>
          </cell>
          <cell r="AU478">
            <v>0</v>
          </cell>
          <cell r="AV478">
            <v>0</v>
          </cell>
          <cell r="AW478">
            <v>0</v>
          </cell>
          <cell r="AX478">
            <v>0</v>
          </cell>
          <cell r="AY478">
            <v>0</v>
          </cell>
          <cell r="AZ478">
            <v>0</v>
          </cell>
          <cell r="BA478">
            <v>0</v>
          </cell>
          <cell r="BB478">
            <v>0</v>
          </cell>
          <cell r="BC478">
            <v>0</v>
          </cell>
          <cell r="BD478">
            <v>0</v>
          </cell>
          <cell r="BE478">
            <v>0</v>
          </cell>
          <cell r="BF478">
            <v>0</v>
          </cell>
          <cell r="BG478">
            <v>0</v>
          </cell>
          <cell r="BH478">
            <v>0</v>
          </cell>
          <cell r="BI478">
            <v>0</v>
          </cell>
          <cell r="BJ478">
            <v>0</v>
          </cell>
          <cell r="BK478">
            <v>0</v>
          </cell>
          <cell r="BL478">
            <v>0</v>
          </cell>
          <cell r="BM478">
            <v>0</v>
          </cell>
          <cell r="BN478">
            <v>0</v>
          </cell>
          <cell r="BO478">
            <v>0</v>
          </cell>
          <cell r="BP478">
            <v>0</v>
          </cell>
          <cell r="BQ478">
            <v>0</v>
          </cell>
        </row>
        <row r="479">
          <cell r="N479">
            <v>0</v>
          </cell>
          <cell r="P479">
            <v>0</v>
          </cell>
          <cell r="R479">
            <v>0</v>
          </cell>
          <cell r="V479">
            <v>0</v>
          </cell>
          <cell r="W479">
            <v>0</v>
          </cell>
          <cell r="X479">
            <v>0</v>
          </cell>
          <cell r="Y479">
            <v>0</v>
          </cell>
          <cell r="Z479">
            <v>0</v>
          </cell>
          <cell r="AA479">
            <v>0</v>
          </cell>
          <cell r="AB479">
            <v>0</v>
          </cell>
          <cell r="AC479">
            <v>0</v>
          </cell>
          <cell r="AD479">
            <v>0</v>
          </cell>
          <cell r="AE479">
            <v>0</v>
          </cell>
          <cell r="AF479">
            <v>0</v>
          </cell>
          <cell r="AG479">
            <v>0</v>
          </cell>
          <cell r="AH479">
            <v>0</v>
          </cell>
          <cell r="AI479">
            <v>0</v>
          </cell>
          <cell r="AJ479">
            <v>0</v>
          </cell>
          <cell r="AK479">
            <v>0</v>
          </cell>
          <cell r="AL479">
            <v>0</v>
          </cell>
          <cell r="AM479">
            <v>0</v>
          </cell>
          <cell r="AN479">
            <v>0</v>
          </cell>
          <cell r="AO479">
            <v>0</v>
          </cell>
          <cell r="AP479">
            <v>0</v>
          </cell>
          <cell r="AQ479">
            <v>0</v>
          </cell>
          <cell r="AR479">
            <v>0</v>
          </cell>
          <cell r="AS479">
            <v>0</v>
          </cell>
          <cell r="AT479">
            <v>0</v>
          </cell>
          <cell r="AU479">
            <v>0</v>
          </cell>
          <cell r="AV479">
            <v>0</v>
          </cell>
          <cell r="AW479">
            <v>0</v>
          </cell>
          <cell r="AX479">
            <v>0</v>
          </cell>
          <cell r="AY479">
            <v>0</v>
          </cell>
          <cell r="AZ479">
            <v>0</v>
          </cell>
          <cell r="BA479">
            <v>0</v>
          </cell>
          <cell r="BB479">
            <v>0</v>
          </cell>
          <cell r="BC479">
            <v>0</v>
          </cell>
          <cell r="BD479">
            <v>0</v>
          </cell>
          <cell r="BE479">
            <v>0</v>
          </cell>
          <cell r="BF479">
            <v>0</v>
          </cell>
          <cell r="BG479">
            <v>0</v>
          </cell>
          <cell r="BH479">
            <v>0</v>
          </cell>
          <cell r="BI479">
            <v>0</v>
          </cell>
          <cell r="BJ479">
            <v>0</v>
          </cell>
          <cell r="BK479">
            <v>0</v>
          </cell>
          <cell r="BL479">
            <v>0</v>
          </cell>
          <cell r="BM479">
            <v>0</v>
          </cell>
          <cell r="BN479">
            <v>0</v>
          </cell>
          <cell r="BO479">
            <v>0</v>
          </cell>
          <cell r="BP479">
            <v>0</v>
          </cell>
          <cell r="BQ479">
            <v>0</v>
          </cell>
        </row>
        <row r="480">
          <cell r="N480">
            <v>0</v>
          </cell>
          <cell r="P480">
            <v>0</v>
          </cell>
          <cell r="R480">
            <v>0</v>
          </cell>
          <cell r="V480">
            <v>0</v>
          </cell>
          <cell r="W480">
            <v>0</v>
          </cell>
          <cell r="X480">
            <v>0</v>
          </cell>
          <cell r="Y480">
            <v>0</v>
          </cell>
          <cell r="Z480">
            <v>0</v>
          </cell>
          <cell r="AA480">
            <v>0</v>
          </cell>
          <cell r="AB480">
            <v>0</v>
          </cell>
          <cell r="AC480">
            <v>0</v>
          </cell>
          <cell r="AD480">
            <v>0</v>
          </cell>
          <cell r="AE480">
            <v>0</v>
          </cell>
          <cell r="AF480">
            <v>0</v>
          </cell>
          <cell r="AG480">
            <v>0</v>
          </cell>
          <cell r="AH480">
            <v>0</v>
          </cell>
          <cell r="AI480">
            <v>0</v>
          </cell>
          <cell r="AJ480">
            <v>0</v>
          </cell>
          <cell r="AK480">
            <v>0</v>
          </cell>
          <cell r="AL480">
            <v>0</v>
          </cell>
          <cell r="AM480">
            <v>0</v>
          </cell>
          <cell r="AN480">
            <v>0</v>
          </cell>
          <cell r="AO480">
            <v>0</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0</v>
          </cell>
          <cell r="BF480">
            <v>0</v>
          </cell>
          <cell r="BG480">
            <v>0</v>
          </cell>
          <cell r="BH480">
            <v>0</v>
          </cell>
          <cell r="BI480">
            <v>0</v>
          </cell>
          <cell r="BJ480">
            <v>0</v>
          </cell>
          <cell r="BK480">
            <v>0</v>
          </cell>
          <cell r="BL480">
            <v>0</v>
          </cell>
          <cell r="BM480">
            <v>0</v>
          </cell>
          <cell r="BN480">
            <v>0</v>
          </cell>
          <cell r="BO480">
            <v>0</v>
          </cell>
          <cell r="BP480">
            <v>0</v>
          </cell>
          <cell r="BQ480">
            <v>0</v>
          </cell>
        </row>
        <row r="481">
          <cell r="N481">
            <v>0</v>
          </cell>
          <cell r="P481">
            <v>0</v>
          </cell>
          <cell r="R481">
            <v>0</v>
          </cell>
          <cell r="V481">
            <v>0</v>
          </cell>
          <cell r="W481">
            <v>0</v>
          </cell>
          <cell r="X481">
            <v>0</v>
          </cell>
          <cell r="Y481">
            <v>0</v>
          </cell>
          <cell r="Z481">
            <v>0</v>
          </cell>
          <cell r="AA481">
            <v>0</v>
          </cell>
          <cell r="AB481">
            <v>0</v>
          </cell>
          <cell r="AC481">
            <v>0</v>
          </cell>
          <cell r="AD481">
            <v>0</v>
          </cell>
          <cell r="AE481">
            <v>0</v>
          </cell>
          <cell r="AF481">
            <v>0</v>
          </cell>
          <cell r="AG481">
            <v>0</v>
          </cell>
          <cell r="AH481">
            <v>0</v>
          </cell>
          <cell r="AI481">
            <v>0</v>
          </cell>
          <cell r="AJ481">
            <v>0</v>
          </cell>
          <cell r="AK481">
            <v>0</v>
          </cell>
          <cell r="AL481">
            <v>0</v>
          </cell>
          <cell r="AM481">
            <v>0</v>
          </cell>
          <cell r="AN481">
            <v>0</v>
          </cell>
          <cell r="AO481">
            <v>0</v>
          </cell>
          <cell r="AP481">
            <v>0</v>
          </cell>
          <cell r="AQ481">
            <v>0</v>
          </cell>
          <cell r="AR481">
            <v>0</v>
          </cell>
          <cell r="AS481">
            <v>0</v>
          </cell>
          <cell r="AT481">
            <v>0</v>
          </cell>
          <cell r="AU481">
            <v>0</v>
          </cell>
          <cell r="AV481">
            <v>0</v>
          </cell>
          <cell r="AW481">
            <v>0</v>
          </cell>
          <cell r="AX481">
            <v>0</v>
          </cell>
          <cell r="AY481">
            <v>0</v>
          </cell>
          <cell r="AZ481">
            <v>0</v>
          </cell>
          <cell r="BA481">
            <v>0</v>
          </cell>
          <cell r="BB481">
            <v>0</v>
          </cell>
          <cell r="BC481">
            <v>0</v>
          </cell>
          <cell r="BD481">
            <v>0</v>
          </cell>
          <cell r="BE481">
            <v>0</v>
          </cell>
          <cell r="BF481">
            <v>0</v>
          </cell>
          <cell r="BG481">
            <v>0</v>
          </cell>
          <cell r="BH481">
            <v>0</v>
          </cell>
          <cell r="BI481">
            <v>0</v>
          </cell>
          <cell r="BJ481">
            <v>0</v>
          </cell>
          <cell r="BK481">
            <v>0</v>
          </cell>
          <cell r="BL481">
            <v>0</v>
          </cell>
          <cell r="BM481">
            <v>0</v>
          </cell>
          <cell r="BN481">
            <v>0</v>
          </cell>
          <cell r="BO481">
            <v>0</v>
          </cell>
          <cell r="BP481">
            <v>0</v>
          </cell>
          <cell r="BQ481">
            <v>0</v>
          </cell>
        </row>
        <row r="482">
          <cell r="N482">
            <v>0</v>
          </cell>
          <cell r="P482">
            <v>0</v>
          </cell>
          <cell r="R482">
            <v>0</v>
          </cell>
          <cell r="V482">
            <v>0</v>
          </cell>
          <cell r="W482">
            <v>0</v>
          </cell>
          <cell r="X482">
            <v>0</v>
          </cell>
          <cell r="Y482">
            <v>0</v>
          </cell>
          <cell r="Z482">
            <v>0</v>
          </cell>
          <cell r="AA482">
            <v>0</v>
          </cell>
          <cell r="AB482">
            <v>0</v>
          </cell>
          <cell r="AC482">
            <v>0</v>
          </cell>
          <cell r="AD482">
            <v>0</v>
          </cell>
          <cell r="AE482">
            <v>0</v>
          </cell>
          <cell r="AF482">
            <v>0</v>
          </cell>
          <cell r="AG482">
            <v>0</v>
          </cell>
          <cell r="AH482">
            <v>0</v>
          </cell>
          <cell r="AI482">
            <v>0</v>
          </cell>
          <cell r="AJ482">
            <v>0</v>
          </cell>
          <cell r="AK482">
            <v>0</v>
          </cell>
          <cell r="AL482">
            <v>0</v>
          </cell>
          <cell r="AM482">
            <v>0</v>
          </cell>
          <cell r="AN482">
            <v>0</v>
          </cell>
          <cell r="AO482">
            <v>0</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0</v>
          </cell>
          <cell r="BF482">
            <v>0</v>
          </cell>
          <cell r="BG482">
            <v>0</v>
          </cell>
          <cell r="BH482">
            <v>0</v>
          </cell>
          <cell r="BI482">
            <v>0</v>
          </cell>
          <cell r="BJ482">
            <v>0</v>
          </cell>
          <cell r="BK482">
            <v>0</v>
          </cell>
          <cell r="BL482">
            <v>0</v>
          </cell>
          <cell r="BM482">
            <v>0</v>
          </cell>
          <cell r="BN482">
            <v>0</v>
          </cell>
          <cell r="BO482">
            <v>0</v>
          </cell>
          <cell r="BP482">
            <v>0</v>
          </cell>
          <cell r="BQ482">
            <v>0</v>
          </cell>
        </row>
        <row r="483">
          <cell r="N483">
            <v>0</v>
          </cell>
          <cell r="P483">
            <v>0</v>
          </cell>
          <cell r="R483">
            <v>0</v>
          </cell>
          <cell r="V483">
            <v>0</v>
          </cell>
          <cell r="W483">
            <v>0</v>
          </cell>
          <cell r="X483">
            <v>0</v>
          </cell>
          <cell r="Y483">
            <v>0</v>
          </cell>
          <cell r="Z483">
            <v>0</v>
          </cell>
          <cell r="AA483">
            <v>0</v>
          </cell>
          <cell r="AB483">
            <v>0</v>
          </cell>
          <cell r="AC483">
            <v>0</v>
          </cell>
          <cell r="AD483">
            <v>0</v>
          </cell>
          <cell r="AE483">
            <v>0</v>
          </cell>
          <cell r="AF483">
            <v>0</v>
          </cell>
          <cell r="AG483">
            <v>0</v>
          </cell>
          <cell r="AH483">
            <v>0</v>
          </cell>
          <cell r="AI483">
            <v>0</v>
          </cell>
          <cell r="AJ483">
            <v>0</v>
          </cell>
          <cell r="AK483">
            <v>0</v>
          </cell>
          <cell r="AL483">
            <v>0</v>
          </cell>
          <cell r="AM483">
            <v>0</v>
          </cell>
          <cell r="AN483">
            <v>0</v>
          </cell>
          <cell r="AO483">
            <v>0</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0</v>
          </cell>
          <cell r="BF483">
            <v>0</v>
          </cell>
          <cell r="BG483">
            <v>0</v>
          </cell>
          <cell r="BH483">
            <v>0</v>
          </cell>
          <cell r="BI483">
            <v>0</v>
          </cell>
          <cell r="BJ483">
            <v>0</v>
          </cell>
          <cell r="BK483">
            <v>0</v>
          </cell>
          <cell r="BL483">
            <v>0</v>
          </cell>
          <cell r="BM483">
            <v>0</v>
          </cell>
          <cell r="BN483">
            <v>0</v>
          </cell>
          <cell r="BO483">
            <v>0</v>
          </cell>
          <cell r="BP483">
            <v>0</v>
          </cell>
          <cell r="BQ483">
            <v>0</v>
          </cell>
        </row>
        <row r="484">
          <cell r="N484">
            <v>0</v>
          </cell>
          <cell r="P484">
            <v>0</v>
          </cell>
          <cell r="R484">
            <v>0</v>
          </cell>
          <cell r="V484">
            <v>0</v>
          </cell>
          <cell r="W484">
            <v>0</v>
          </cell>
          <cell r="X484">
            <v>0</v>
          </cell>
          <cell r="Y484">
            <v>0</v>
          </cell>
          <cell r="Z484">
            <v>0</v>
          </cell>
          <cell r="AA484">
            <v>0</v>
          </cell>
          <cell r="AB484">
            <v>0</v>
          </cell>
          <cell r="AC484">
            <v>0</v>
          </cell>
          <cell r="AD484">
            <v>0</v>
          </cell>
          <cell r="AE484">
            <v>0</v>
          </cell>
          <cell r="AF484">
            <v>0</v>
          </cell>
          <cell r="AG484">
            <v>0</v>
          </cell>
          <cell r="AH484">
            <v>0</v>
          </cell>
          <cell r="AI484">
            <v>0</v>
          </cell>
          <cell r="AJ484">
            <v>0</v>
          </cell>
          <cell r="AK484">
            <v>0</v>
          </cell>
          <cell r="AL484">
            <v>0</v>
          </cell>
          <cell r="AM484">
            <v>0</v>
          </cell>
          <cell r="AN484">
            <v>0</v>
          </cell>
          <cell r="AO484">
            <v>0</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0</v>
          </cell>
          <cell r="BF484">
            <v>0</v>
          </cell>
          <cell r="BG484">
            <v>0</v>
          </cell>
          <cell r="BH484">
            <v>0</v>
          </cell>
          <cell r="BI484">
            <v>0</v>
          </cell>
          <cell r="BJ484">
            <v>0</v>
          </cell>
          <cell r="BK484">
            <v>0</v>
          </cell>
          <cell r="BL484">
            <v>0</v>
          </cell>
          <cell r="BM484">
            <v>0</v>
          </cell>
          <cell r="BN484">
            <v>0</v>
          </cell>
          <cell r="BO484">
            <v>0</v>
          </cell>
          <cell r="BP484">
            <v>0</v>
          </cell>
          <cell r="BQ484">
            <v>0</v>
          </cell>
        </row>
        <row r="485">
          <cell r="N485">
            <v>0</v>
          </cell>
          <cell r="P485">
            <v>0</v>
          </cell>
          <cell r="R485">
            <v>0</v>
          </cell>
          <cell r="V485">
            <v>0</v>
          </cell>
          <cell r="W485">
            <v>0</v>
          </cell>
          <cell r="X485">
            <v>0</v>
          </cell>
          <cell r="Y485">
            <v>0</v>
          </cell>
          <cell r="Z485">
            <v>0</v>
          </cell>
          <cell r="AA485">
            <v>0</v>
          </cell>
          <cell r="AB485">
            <v>0</v>
          </cell>
          <cell r="AC485">
            <v>0</v>
          </cell>
          <cell r="AD485">
            <v>0</v>
          </cell>
          <cell r="AE485">
            <v>0</v>
          </cell>
          <cell r="AF485">
            <v>0</v>
          </cell>
          <cell r="AG485">
            <v>0</v>
          </cell>
          <cell r="AH485">
            <v>0</v>
          </cell>
          <cell r="AI485">
            <v>0</v>
          </cell>
          <cell r="AJ485">
            <v>0</v>
          </cell>
          <cell r="AK485">
            <v>0</v>
          </cell>
          <cell r="AL485">
            <v>0</v>
          </cell>
          <cell r="AM485">
            <v>0</v>
          </cell>
          <cell r="AN485">
            <v>0</v>
          </cell>
          <cell r="AO485">
            <v>0</v>
          </cell>
          <cell r="AP485">
            <v>0</v>
          </cell>
          <cell r="AQ485">
            <v>0</v>
          </cell>
          <cell r="AR485">
            <v>0</v>
          </cell>
          <cell r="AS485">
            <v>0</v>
          </cell>
          <cell r="AT485">
            <v>0</v>
          </cell>
          <cell r="AU485">
            <v>0</v>
          </cell>
          <cell r="AV485">
            <v>0</v>
          </cell>
          <cell r="AW485">
            <v>0</v>
          </cell>
          <cell r="AX485">
            <v>0</v>
          </cell>
          <cell r="AY485">
            <v>0</v>
          </cell>
          <cell r="AZ485">
            <v>0</v>
          </cell>
          <cell r="BA485">
            <v>0</v>
          </cell>
          <cell r="BB485">
            <v>0</v>
          </cell>
          <cell r="BC485">
            <v>0</v>
          </cell>
          <cell r="BD485">
            <v>0</v>
          </cell>
          <cell r="BE485">
            <v>0</v>
          </cell>
          <cell r="BF485">
            <v>0</v>
          </cell>
          <cell r="BG485">
            <v>0</v>
          </cell>
          <cell r="BH485">
            <v>0</v>
          </cell>
          <cell r="BI485">
            <v>0</v>
          </cell>
          <cell r="BJ485">
            <v>0</v>
          </cell>
          <cell r="BK485">
            <v>0</v>
          </cell>
          <cell r="BL485">
            <v>0</v>
          </cell>
          <cell r="BM485">
            <v>0</v>
          </cell>
          <cell r="BN485">
            <v>0</v>
          </cell>
          <cell r="BO485">
            <v>0</v>
          </cell>
          <cell r="BP485">
            <v>0</v>
          </cell>
          <cell r="BQ485">
            <v>0</v>
          </cell>
        </row>
        <row r="486">
          <cell r="N486">
            <v>0</v>
          </cell>
          <cell r="P486">
            <v>0</v>
          </cell>
          <cell r="R486">
            <v>0</v>
          </cell>
          <cell r="V486">
            <v>0</v>
          </cell>
          <cell r="W486">
            <v>0</v>
          </cell>
          <cell r="X486">
            <v>0</v>
          </cell>
          <cell r="Y486">
            <v>0</v>
          </cell>
          <cell r="Z486">
            <v>0</v>
          </cell>
          <cell r="AA486">
            <v>0</v>
          </cell>
          <cell r="AB486">
            <v>0</v>
          </cell>
          <cell r="AC486">
            <v>0</v>
          </cell>
          <cell r="AD486">
            <v>0</v>
          </cell>
          <cell r="AE486">
            <v>0</v>
          </cell>
          <cell r="AF486">
            <v>0</v>
          </cell>
          <cell r="AG486">
            <v>0</v>
          </cell>
          <cell r="AH486">
            <v>0</v>
          </cell>
          <cell r="AI486">
            <v>0</v>
          </cell>
          <cell r="AJ486">
            <v>0</v>
          </cell>
          <cell r="AK486">
            <v>0</v>
          </cell>
          <cell r="AL486">
            <v>0</v>
          </cell>
          <cell r="AM486">
            <v>0</v>
          </cell>
          <cell r="AN486">
            <v>0</v>
          </cell>
          <cell r="AO486">
            <v>0</v>
          </cell>
          <cell r="AP486">
            <v>0</v>
          </cell>
          <cell r="AQ486">
            <v>0</v>
          </cell>
          <cell r="AR486">
            <v>0</v>
          </cell>
          <cell r="AS486">
            <v>0</v>
          </cell>
          <cell r="AT486">
            <v>0</v>
          </cell>
          <cell r="AU486">
            <v>0</v>
          </cell>
          <cell r="AV486">
            <v>0</v>
          </cell>
          <cell r="AW486">
            <v>0</v>
          </cell>
          <cell r="AX486">
            <v>0</v>
          </cell>
          <cell r="AY486">
            <v>0</v>
          </cell>
          <cell r="AZ486">
            <v>0</v>
          </cell>
          <cell r="BA486">
            <v>0</v>
          </cell>
          <cell r="BB486">
            <v>0</v>
          </cell>
          <cell r="BC486">
            <v>0</v>
          </cell>
          <cell r="BD486">
            <v>0</v>
          </cell>
          <cell r="BE486">
            <v>0</v>
          </cell>
          <cell r="BF486">
            <v>0</v>
          </cell>
          <cell r="BG486">
            <v>0</v>
          </cell>
          <cell r="BH486">
            <v>0</v>
          </cell>
          <cell r="BI486">
            <v>0</v>
          </cell>
          <cell r="BJ486">
            <v>0</v>
          </cell>
          <cell r="BK486">
            <v>0</v>
          </cell>
          <cell r="BL486">
            <v>0</v>
          </cell>
          <cell r="BM486">
            <v>0</v>
          </cell>
          <cell r="BN486">
            <v>0</v>
          </cell>
          <cell r="BO486">
            <v>0</v>
          </cell>
          <cell r="BP486">
            <v>0</v>
          </cell>
          <cell r="BQ486">
            <v>0</v>
          </cell>
        </row>
        <row r="487">
          <cell r="N487">
            <v>0</v>
          </cell>
          <cell r="P487">
            <v>0</v>
          </cell>
          <cell r="R487">
            <v>0</v>
          </cell>
          <cell r="V487">
            <v>0</v>
          </cell>
          <cell r="W487">
            <v>0</v>
          </cell>
          <cell r="X487">
            <v>0</v>
          </cell>
          <cell r="Y487">
            <v>0</v>
          </cell>
          <cell r="Z487">
            <v>0</v>
          </cell>
          <cell r="AA487">
            <v>0</v>
          </cell>
          <cell r="AB487">
            <v>0</v>
          </cell>
          <cell r="AC487">
            <v>0</v>
          </cell>
          <cell r="AD487">
            <v>0</v>
          </cell>
          <cell r="AE487">
            <v>0</v>
          </cell>
          <cell r="AF487">
            <v>0</v>
          </cell>
          <cell r="AG487">
            <v>0</v>
          </cell>
          <cell r="AH487">
            <v>0</v>
          </cell>
          <cell r="AI487">
            <v>0</v>
          </cell>
          <cell r="AJ487">
            <v>0</v>
          </cell>
          <cell r="AK487">
            <v>0</v>
          </cell>
          <cell r="AL487">
            <v>0</v>
          </cell>
          <cell r="AM487">
            <v>0</v>
          </cell>
          <cell r="AN487">
            <v>0</v>
          </cell>
          <cell r="AO487">
            <v>0</v>
          </cell>
          <cell r="AP487">
            <v>0</v>
          </cell>
          <cell r="AQ487">
            <v>0</v>
          </cell>
          <cell r="AR487">
            <v>0</v>
          </cell>
          <cell r="AS487">
            <v>0</v>
          </cell>
          <cell r="AT487">
            <v>0</v>
          </cell>
          <cell r="AU487">
            <v>0</v>
          </cell>
          <cell r="AV487">
            <v>0</v>
          </cell>
          <cell r="AW487">
            <v>0</v>
          </cell>
          <cell r="AX487">
            <v>0</v>
          </cell>
          <cell r="AY487">
            <v>0</v>
          </cell>
          <cell r="AZ487">
            <v>0</v>
          </cell>
          <cell r="BA487">
            <v>0</v>
          </cell>
          <cell r="BB487">
            <v>0</v>
          </cell>
          <cell r="BC487">
            <v>0</v>
          </cell>
          <cell r="BD487">
            <v>0</v>
          </cell>
          <cell r="BE487">
            <v>0</v>
          </cell>
          <cell r="BF487">
            <v>0</v>
          </cell>
          <cell r="BG487">
            <v>0</v>
          </cell>
          <cell r="BH487">
            <v>0</v>
          </cell>
          <cell r="BI487">
            <v>0</v>
          </cell>
          <cell r="BJ487">
            <v>0</v>
          </cell>
          <cell r="BK487">
            <v>0</v>
          </cell>
          <cell r="BL487">
            <v>0</v>
          </cell>
          <cell r="BM487">
            <v>0</v>
          </cell>
          <cell r="BN487">
            <v>0</v>
          </cell>
          <cell r="BO487">
            <v>0</v>
          </cell>
          <cell r="BP487">
            <v>0</v>
          </cell>
          <cell r="BQ487">
            <v>0</v>
          </cell>
        </row>
        <row r="488">
          <cell r="N488">
            <v>0</v>
          </cell>
          <cell r="P488">
            <v>0</v>
          </cell>
          <cell r="R488">
            <v>0</v>
          </cell>
          <cell r="V488">
            <v>0</v>
          </cell>
          <cell r="W488">
            <v>0</v>
          </cell>
          <cell r="X488">
            <v>0</v>
          </cell>
          <cell r="Y488">
            <v>0</v>
          </cell>
          <cell r="Z488">
            <v>0</v>
          </cell>
          <cell r="AA488">
            <v>0</v>
          </cell>
          <cell r="AB488">
            <v>0</v>
          </cell>
          <cell r="AC488">
            <v>0</v>
          </cell>
          <cell r="AD488">
            <v>0</v>
          </cell>
          <cell r="AE488">
            <v>0</v>
          </cell>
          <cell r="AF488">
            <v>0</v>
          </cell>
          <cell r="AG488">
            <v>0</v>
          </cell>
          <cell r="AH488">
            <v>0</v>
          </cell>
          <cell r="AI488">
            <v>0</v>
          </cell>
          <cell r="AJ488">
            <v>0</v>
          </cell>
          <cell r="AK488">
            <v>0</v>
          </cell>
          <cell r="AL488">
            <v>0</v>
          </cell>
          <cell r="AM488">
            <v>0</v>
          </cell>
          <cell r="AN488">
            <v>0</v>
          </cell>
          <cell r="AO488">
            <v>0</v>
          </cell>
          <cell r="AP488">
            <v>0</v>
          </cell>
          <cell r="AQ488">
            <v>0</v>
          </cell>
          <cell r="AR488">
            <v>0</v>
          </cell>
          <cell r="AS488">
            <v>0</v>
          </cell>
          <cell r="AT488">
            <v>0</v>
          </cell>
          <cell r="AU488">
            <v>0</v>
          </cell>
          <cell r="AV488">
            <v>0</v>
          </cell>
          <cell r="AW488">
            <v>0</v>
          </cell>
          <cell r="AX488">
            <v>0</v>
          </cell>
          <cell r="AY488">
            <v>0</v>
          </cell>
          <cell r="AZ488">
            <v>0</v>
          </cell>
          <cell r="BA488">
            <v>0</v>
          </cell>
          <cell r="BB488">
            <v>0</v>
          </cell>
          <cell r="BC488">
            <v>0</v>
          </cell>
          <cell r="BD488">
            <v>0</v>
          </cell>
          <cell r="BE488">
            <v>0</v>
          </cell>
          <cell r="BF488">
            <v>0</v>
          </cell>
          <cell r="BG488">
            <v>0</v>
          </cell>
          <cell r="BH488">
            <v>0</v>
          </cell>
          <cell r="BI488">
            <v>0</v>
          </cell>
          <cell r="BJ488">
            <v>0</v>
          </cell>
          <cell r="BK488">
            <v>0</v>
          </cell>
          <cell r="BL488">
            <v>0</v>
          </cell>
          <cell r="BM488">
            <v>0</v>
          </cell>
          <cell r="BN488">
            <v>0</v>
          </cell>
          <cell r="BO488">
            <v>0</v>
          </cell>
          <cell r="BP488">
            <v>0</v>
          </cell>
          <cell r="BQ488">
            <v>0</v>
          </cell>
        </row>
        <row r="489">
          <cell r="N489">
            <v>0</v>
          </cell>
          <cell r="P489">
            <v>0</v>
          </cell>
          <cell r="R489">
            <v>0</v>
          </cell>
          <cell r="V489">
            <v>0</v>
          </cell>
          <cell r="W489">
            <v>0</v>
          </cell>
          <cell r="X489">
            <v>0</v>
          </cell>
          <cell r="Y489">
            <v>0</v>
          </cell>
          <cell r="Z489">
            <v>0</v>
          </cell>
          <cell r="AA489">
            <v>0</v>
          </cell>
          <cell r="AB489">
            <v>0</v>
          </cell>
          <cell r="AC489">
            <v>0</v>
          </cell>
          <cell r="AD489">
            <v>0</v>
          </cell>
          <cell r="AE489">
            <v>0</v>
          </cell>
          <cell r="AF489">
            <v>0</v>
          </cell>
          <cell r="AG489">
            <v>0</v>
          </cell>
          <cell r="AH489">
            <v>0</v>
          </cell>
          <cell r="AI489">
            <v>0</v>
          </cell>
          <cell r="AJ489">
            <v>0</v>
          </cell>
          <cell r="AK489">
            <v>0</v>
          </cell>
          <cell r="AL489">
            <v>0</v>
          </cell>
          <cell r="AM489">
            <v>0</v>
          </cell>
          <cell r="AN489">
            <v>0</v>
          </cell>
          <cell r="AO489">
            <v>0</v>
          </cell>
          <cell r="AP489">
            <v>0</v>
          </cell>
          <cell r="AQ489">
            <v>0</v>
          </cell>
          <cell r="AR489">
            <v>0</v>
          </cell>
          <cell r="AS489">
            <v>0</v>
          </cell>
          <cell r="AT489">
            <v>0</v>
          </cell>
          <cell r="AU489">
            <v>0</v>
          </cell>
          <cell r="AV489">
            <v>0</v>
          </cell>
          <cell r="AW489">
            <v>0</v>
          </cell>
          <cell r="AX489">
            <v>0</v>
          </cell>
          <cell r="AY489">
            <v>0</v>
          </cell>
          <cell r="AZ489">
            <v>0</v>
          </cell>
          <cell r="BA489">
            <v>0</v>
          </cell>
          <cell r="BB489">
            <v>0</v>
          </cell>
          <cell r="BC489">
            <v>0</v>
          </cell>
          <cell r="BD489">
            <v>0</v>
          </cell>
          <cell r="BE489">
            <v>0</v>
          </cell>
          <cell r="BF489">
            <v>0</v>
          </cell>
          <cell r="BG489">
            <v>0</v>
          </cell>
          <cell r="BH489">
            <v>0</v>
          </cell>
          <cell r="BI489">
            <v>0</v>
          </cell>
          <cell r="BJ489">
            <v>0</v>
          </cell>
          <cell r="BK489">
            <v>0</v>
          </cell>
          <cell r="BL489">
            <v>0</v>
          </cell>
          <cell r="BM489">
            <v>0</v>
          </cell>
          <cell r="BN489">
            <v>0</v>
          </cell>
          <cell r="BO489">
            <v>0</v>
          </cell>
          <cell r="BP489">
            <v>0</v>
          </cell>
          <cell r="BQ489">
            <v>0</v>
          </cell>
        </row>
        <row r="490">
          <cell r="N490">
            <v>0</v>
          </cell>
          <cell r="P490">
            <v>0</v>
          </cell>
          <cell r="R490">
            <v>0</v>
          </cell>
          <cell r="V490">
            <v>0</v>
          </cell>
          <cell r="W490">
            <v>0</v>
          </cell>
          <cell r="X490">
            <v>0</v>
          </cell>
          <cell r="Y490">
            <v>0</v>
          </cell>
          <cell r="Z490">
            <v>0</v>
          </cell>
          <cell r="AA490">
            <v>0</v>
          </cell>
          <cell r="AB490">
            <v>0</v>
          </cell>
          <cell r="AC490">
            <v>0</v>
          </cell>
          <cell r="AD490">
            <v>0</v>
          </cell>
          <cell r="AE490">
            <v>0</v>
          </cell>
          <cell r="AF490">
            <v>0</v>
          </cell>
          <cell r="AG490">
            <v>0</v>
          </cell>
          <cell r="AH490">
            <v>0</v>
          </cell>
          <cell r="AI490">
            <v>0</v>
          </cell>
          <cell r="AJ490">
            <v>0</v>
          </cell>
          <cell r="AK490">
            <v>0</v>
          </cell>
          <cell r="AL490">
            <v>0</v>
          </cell>
          <cell r="AM490">
            <v>0</v>
          </cell>
          <cell r="AN490">
            <v>0</v>
          </cell>
          <cell r="AO490">
            <v>0</v>
          </cell>
          <cell r="AP490">
            <v>0</v>
          </cell>
          <cell r="AQ490">
            <v>0</v>
          </cell>
          <cell r="AR490">
            <v>0</v>
          </cell>
          <cell r="AS490">
            <v>0</v>
          </cell>
          <cell r="AT490">
            <v>0</v>
          </cell>
          <cell r="AU490">
            <v>0</v>
          </cell>
          <cell r="AV490">
            <v>0</v>
          </cell>
          <cell r="AW490">
            <v>0</v>
          </cell>
          <cell r="AX490">
            <v>0</v>
          </cell>
          <cell r="AY490">
            <v>0</v>
          </cell>
          <cell r="AZ490">
            <v>0</v>
          </cell>
          <cell r="BA490">
            <v>0</v>
          </cell>
          <cell r="BB490">
            <v>0</v>
          </cell>
          <cell r="BC490">
            <v>0</v>
          </cell>
          <cell r="BD490">
            <v>0</v>
          </cell>
          <cell r="BE490">
            <v>0</v>
          </cell>
          <cell r="BF490">
            <v>0</v>
          </cell>
          <cell r="BG490">
            <v>0</v>
          </cell>
          <cell r="BH490">
            <v>0</v>
          </cell>
          <cell r="BI490">
            <v>0</v>
          </cell>
          <cell r="BJ490">
            <v>0</v>
          </cell>
          <cell r="BK490">
            <v>0</v>
          </cell>
          <cell r="BL490">
            <v>0</v>
          </cell>
          <cell r="BM490">
            <v>0</v>
          </cell>
          <cell r="BN490">
            <v>0</v>
          </cell>
          <cell r="BO490">
            <v>0</v>
          </cell>
          <cell r="BP490">
            <v>0</v>
          </cell>
          <cell r="BQ490">
            <v>0</v>
          </cell>
        </row>
        <row r="491">
          <cell r="N491">
            <v>0</v>
          </cell>
          <cell r="P491">
            <v>0</v>
          </cell>
          <cell r="R491">
            <v>0</v>
          </cell>
          <cell r="V491">
            <v>0</v>
          </cell>
          <cell r="W491">
            <v>0</v>
          </cell>
          <cell r="X491">
            <v>0</v>
          </cell>
          <cell r="Y491">
            <v>0</v>
          </cell>
          <cell r="Z491">
            <v>0</v>
          </cell>
          <cell r="AA491">
            <v>0</v>
          </cell>
          <cell r="AB491">
            <v>0</v>
          </cell>
          <cell r="AC491">
            <v>0</v>
          </cell>
          <cell r="AD491">
            <v>0</v>
          </cell>
          <cell r="AE491">
            <v>0</v>
          </cell>
          <cell r="AF491">
            <v>0</v>
          </cell>
          <cell r="AG491">
            <v>0</v>
          </cell>
          <cell r="AH491">
            <v>0</v>
          </cell>
          <cell r="AI491">
            <v>0</v>
          </cell>
          <cell r="AJ491">
            <v>0</v>
          </cell>
          <cell r="AK491">
            <v>0</v>
          </cell>
          <cell r="AL491">
            <v>0</v>
          </cell>
          <cell r="AM491">
            <v>0</v>
          </cell>
          <cell r="AN491">
            <v>0</v>
          </cell>
          <cell r="AO491">
            <v>0</v>
          </cell>
          <cell r="AP491">
            <v>0</v>
          </cell>
          <cell r="AQ491">
            <v>0</v>
          </cell>
          <cell r="AR491">
            <v>0</v>
          </cell>
          <cell r="AS491">
            <v>0</v>
          </cell>
          <cell r="AT491">
            <v>0</v>
          </cell>
          <cell r="AU491">
            <v>0</v>
          </cell>
          <cell r="AV491">
            <v>0</v>
          </cell>
          <cell r="AW491">
            <v>0</v>
          </cell>
          <cell r="AX491">
            <v>0</v>
          </cell>
          <cell r="AY491">
            <v>0</v>
          </cell>
          <cell r="AZ491">
            <v>0</v>
          </cell>
          <cell r="BA491">
            <v>0</v>
          </cell>
          <cell r="BB491">
            <v>0</v>
          </cell>
          <cell r="BC491">
            <v>0</v>
          </cell>
          <cell r="BD491">
            <v>0</v>
          </cell>
          <cell r="BE491">
            <v>0</v>
          </cell>
          <cell r="BF491">
            <v>0</v>
          </cell>
          <cell r="BG491">
            <v>0</v>
          </cell>
          <cell r="BH491">
            <v>0</v>
          </cell>
          <cell r="BI491">
            <v>0</v>
          </cell>
          <cell r="BJ491">
            <v>0</v>
          </cell>
          <cell r="BK491">
            <v>0</v>
          </cell>
          <cell r="BL491">
            <v>0</v>
          </cell>
          <cell r="BM491">
            <v>0</v>
          </cell>
          <cell r="BN491">
            <v>0</v>
          </cell>
          <cell r="BO491">
            <v>0</v>
          </cell>
          <cell r="BP491">
            <v>0</v>
          </cell>
          <cell r="BQ491">
            <v>0</v>
          </cell>
        </row>
        <row r="492">
          <cell r="N492">
            <v>0</v>
          </cell>
          <cell r="P492">
            <v>0</v>
          </cell>
          <cell r="R492">
            <v>0</v>
          </cell>
          <cell r="V492">
            <v>0</v>
          </cell>
          <cell r="W492">
            <v>0</v>
          </cell>
          <cell r="X492">
            <v>0</v>
          </cell>
          <cell r="Y492">
            <v>0</v>
          </cell>
          <cell r="Z492">
            <v>0</v>
          </cell>
          <cell r="AA492">
            <v>0</v>
          </cell>
          <cell r="AB492">
            <v>0</v>
          </cell>
          <cell r="AC492">
            <v>0</v>
          </cell>
          <cell r="AD492">
            <v>0</v>
          </cell>
          <cell r="AE492">
            <v>0</v>
          </cell>
          <cell r="AF492">
            <v>0</v>
          </cell>
          <cell r="AG492">
            <v>0</v>
          </cell>
          <cell r="AH492">
            <v>0</v>
          </cell>
          <cell r="AI492">
            <v>0</v>
          </cell>
          <cell r="AJ492">
            <v>0</v>
          </cell>
          <cell r="AK492">
            <v>0</v>
          </cell>
          <cell r="AL492">
            <v>0</v>
          </cell>
          <cell r="AM492">
            <v>0</v>
          </cell>
          <cell r="AN492">
            <v>0</v>
          </cell>
          <cell r="AO492">
            <v>0</v>
          </cell>
          <cell r="AP492">
            <v>0</v>
          </cell>
          <cell r="AQ492">
            <v>0</v>
          </cell>
          <cell r="AR492">
            <v>0</v>
          </cell>
          <cell r="AS492">
            <v>0</v>
          </cell>
          <cell r="AT492">
            <v>0</v>
          </cell>
          <cell r="AU492">
            <v>0</v>
          </cell>
          <cell r="AV492">
            <v>0</v>
          </cell>
          <cell r="AW492">
            <v>0</v>
          </cell>
          <cell r="AX492">
            <v>0</v>
          </cell>
          <cell r="AY492">
            <v>0</v>
          </cell>
          <cell r="AZ492">
            <v>0</v>
          </cell>
          <cell r="BA492">
            <v>0</v>
          </cell>
          <cell r="BB492">
            <v>0</v>
          </cell>
          <cell r="BC492">
            <v>0</v>
          </cell>
          <cell r="BD492">
            <v>0</v>
          </cell>
          <cell r="BE492">
            <v>0</v>
          </cell>
          <cell r="BF492">
            <v>0</v>
          </cell>
          <cell r="BG492">
            <v>0</v>
          </cell>
          <cell r="BH492">
            <v>0</v>
          </cell>
          <cell r="BI492">
            <v>0</v>
          </cell>
          <cell r="BJ492">
            <v>0</v>
          </cell>
          <cell r="BK492">
            <v>0</v>
          </cell>
          <cell r="BL492">
            <v>0</v>
          </cell>
          <cell r="BM492">
            <v>0</v>
          </cell>
          <cell r="BN492">
            <v>0</v>
          </cell>
          <cell r="BO492">
            <v>0</v>
          </cell>
          <cell r="BP492">
            <v>0</v>
          </cell>
          <cell r="BQ492">
            <v>0</v>
          </cell>
        </row>
        <row r="493">
          <cell r="N493">
            <v>0</v>
          </cell>
          <cell r="P493">
            <v>0</v>
          </cell>
          <cell r="R493">
            <v>0</v>
          </cell>
          <cell r="V493">
            <v>0</v>
          </cell>
          <cell r="W493">
            <v>0</v>
          </cell>
          <cell r="X493">
            <v>0</v>
          </cell>
          <cell r="Y493">
            <v>0</v>
          </cell>
          <cell r="Z493">
            <v>0</v>
          </cell>
          <cell r="AA493">
            <v>0</v>
          </cell>
          <cell r="AB493">
            <v>0</v>
          </cell>
          <cell r="AC493">
            <v>0</v>
          </cell>
          <cell r="AD493">
            <v>0</v>
          </cell>
          <cell r="AE493">
            <v>0</v>
          </cell>
          <cell r="AF493">
            <v>0</v>
          </cell>
          <cell r="AG493">
            <v>0</v>
          </cell>
          <cell r="AH493">
            <v>0</v>
          </cell>
          <cell r="AI493">
            <v>0</v>
          </cell>
          <cell r="AJ493">
            <v>0</v>
          </cell>
          <cell r="AK493">
            <v>0</v>
          </cell>
          <cell r="AL493">
            <v>0</v>
          </cell>
          <cell r="AM493">
            <v>0</v>
          </cell>
          <cell r="AN493">
            <v>0</v>
          </cell>
          <cell r="AO493">
            <v>0</v>
          </cell>
          <cell r="AP493">
            <v>0</v>
          </cell>
          <cell r="AQ493">
            <v>0</v>
          </cell>
          <cell r="AR493">
            <v>0</v>
          </cell>
          <cell r="AS493">
            <v>0</v>
          </cell>
          <cell r="AT493">
            <v>0</v>
          </cell>
          <cell r="AU493">
            <v>0</v>
          </cell>
          <cell r="AV493">
            <v>0</v>
          </cell>
          <cell r="AW493">
            <v>0</v>
          </cell>
          <cell r="AX493">
            <v>0</v>
          </cell>
          <cell r="AY493">
            <v>0</v>
          </cell>
          <cell r="AZ493">
            <v>0</v>
          </cell>
          <cell r="BA493">
            <v>0</v>
          </cell>
          <cell r="BB493">
            <v>0</v>
          </cell>
          <cell r="BC493">
            <v>0</v>
          </cell>
          <cell r="BD493">
            <v>0</v>
          </cell>
          <cell r="BE493">
            <v>0</v>
          </cell>
          <cell r="BF493">
            <v>0</v>
          </cell>
          <cell r="BG493">
            <v>0</v>
          </cell>
          <cell r="BH493">
            <v>0</v>
          </cell>
          <cell r="BI493">
            <v>0</v>
          </cell>
          <cell r="BJ493">
            <v>0</v>
          </cell>
          <cell r="BK493">
            <v>0</v>
          </cell>
          <cell r="BL493">
            <v>0</v>
          </cell>
          <cell r="BM493">
            <v>0</v>
          </cell>
          <cell r="BN493">
            <v>0</v>
          </cell>
          <cell r="BO493">
            <v>0</v>
          </cell>
          <cell r="BP493">
            <v>0</v>
          </cell>
          <cell r="BQ493">
            <v>0</v>
          </cell>
        </row>
        <row r="494">
          <cell r="N494">
            <v>0</v>
          </cell>
          <cell r="P494">
            <v>0</v>
          </cell>
          <cell r="R494">
            <v>0</v>
          </cell>
          <cell r="V494">
            <v>0</v>
          </cell>
          <cell r="W494">
            <v>0</v>
          </cell>
          <cell r="X494">
            <v>0</v>
          </cell>
          <cell r="Y494">
            <v>0</v>
          </cell>
          <cell r="Z494">
            <v>0</v>
          </cell>
          <cell r="AA494">
            <v>0</v>
          </cell>
          <cell r="AB494">
            <v>0</v>
          </cell>
          <cell r="AC494">
            <v>0</v>
          </cell>
          <cell r="AD494">
            <v>0</v>
          </cell>
          <cell r="AE494">
            <v>0</v>
          </cell>
          <cell r="AF494">
            <v>0</v>
          </cell>
          <cell r="AG494">
            <v>0</v>
          </cell>
          <cell r="AH494">
            <v>0</v>
          </cell>
          <cell r="AI494">
            <v>0</v>
          </cell>
          <cell r="AJ494">
            <v>0</v>
          </cell>
          <cell r="AK494">
            <v>0</v>
          </cell>
          <cell r="AL494">
            <v>0</v>
          </cell>
          <cell r="AM494">
            <v>0</v>
          </cell>
          <cell r="AN494">
            <v>0</v>
          </cell>
          <cell r="AO494">
            <v>0</v>
          </cell>
          <cell r="AP494">
            <v>0</v>
          </cell>
          <cell r="AQ494">
            <v>0</v>
          </cell>
          <cell r="AR494">
            <v>0</v>
          </cell>
          <cell r="AS494">
            <v>0</v>
          </cell>
          <cell r="AT494">
            <v>0</v>
          </cell>
          <cell r="AU494">
            <v>0</v>
          </cell>
          <cell r="AV494">
            <v>0</v>
          </cell>
          <cell r="AW494">
            <v>0</v>
          </cell>
          <cell r="AX494">
            <v>0</v>
          </cell>
          <cell r="AY494">
            <v>0</v>
          </cell>
          <cell r="AZ494">
            <v>0</v>
          </cell>
          <cell r="BA494">
            <v>0</v>
          </cell>
          <cell r="BB494">
            <v>0</v>
          </cell>
          <cell r="BC494">
            <v>0</v>
          </cell>
          <cell r="BD494">
            <v>0</v>
          </cell>
          <cell r="BE494">
            <v>0</v>
          </cell>
          <cell r="BF494">
            <v>0</v>
          </cell>
          <cell r="BG494">
            <v>0</v>
          </cell>
          <cell r="BH494">
            <v>0</v>
          </cell>
          <cell r="BI494">
            <v>0</v>
          </cell>
          <cell r="BJ494">
            <v>0</v>
          </cell>
          <cell r="BK494">
            <v>0</v>
          </cell>
          <cell r="BL494">
            <v>0</v>
          </cell>
          <cell r="BM494">
            <v>0</v>
          </cell>
          <cell r="BN494">
            <v>0</v>
          </cell>
          <cell r="BO494">
            <v>0</v>
          </cell>
          <cell r="BP494">
            <v>0</v>
          </cell>
          <cell r="BQ494">
            <v>0</v>
          </cell>
        </row>
        <row r="495">
          <cell r="N495">
            <v>0</v>
          </cell>
          <cell r="P495">
            <v>0</v>
          </cell>
          <cell r="R495">
            <v>0</v>
          </cell>
          <cell r="V495">
            <v>0</v>
          </cell>
          <cell r="W495">
            <v>0</v>
          </cell>
          <cell r="X495">
            <v>0</v>
          </cell>
          <cell r="Y495">
            <v>0</v>
          </cell>
          <cell r="Z495">
            <v>0</v>
          </cell>
          <cell r="AA495">
            <v>0</v>
          </cell>
          <cell r="AB495">
            <v>0</v>
          </cell>
          <cell r="AC495">
            <v>0</v>
          </cell>
          <cell r="AD495">
            <v>0</v>
          </cell>
          <cell r="AE495">
            <v>0</v>
          </cell>
          <cell r="AF495">
            <v>0</v>
          </cell>
          <cell r="AG495">
            <v>0</v>
          </cell>
          <cell r="AH495">
            <v>0</v>
          </cell>
          <cell r="AI495">
            <v>0</v>
          </cell>
          <cell r="AJ495">
            <v>0</v>
          </cell>
          <cell r="AK495">
            <v>0</v>
          </cell>
          <cell r="AL495">
            <v>0</v>
          </cell>
          <cell r="AM495">
            <v>0</v>
          </cell>
          <cell r="AN495">
            <v>0</v>
          </cell>
          <cell r="AO495">
            <v>0</v>
          </cell>
          <cell r="AP495">
            <v>0</v>
          </cell>
          <cell r="AQ495">
            <v>0</v>
          </cell>
          <cell r="AR495">
            <v>0</v>
          </cell>
          <cell r="AS495">
            <v>0</v>
          </cell>
          <cell r="AT495">
            <v>0</v>
          </cell>
          <cell r="AU495">
            <v>0</v>
          </cell>
          <cell r="AV495">
            <v>0</v>
          </cell>
          <cell r="AW495">
            <v>0</v>
          </cell>
          <cell r="AX495">
            <v>0</v>
          </cell>
          <cell r="AY495">
            <v>0</v>
          </cell>
          <cell r="AZ495">
            <v>0</v>
          </cell>
          <cell r="BA495">
            <v>0</v>
          </cell>
          <cell r="BB495">
            <v>0</v>
          </cell>
          <cell r="BC495">
            <v>0</v>
          </cell>
          <cell r="BD495">
            <v>0</v>
          </cell>
          <cell r="BE495">
            <v>0</v>
          </cell>
          <cell r="BF495">
            <v>0</v>
          </cell>
          <cell r="BG495">
            <v>0</v>
          </cell>
          <cell r="BH495">
            <v>0</v>
          </cell>
          <cell r="BI495">
            <v>0</v>
          </cell>
          <cell r="BJ495">
            <v>0</v>
          </cell>
          <cell r="BK495">
            <v>0</v>
          </cell>
          <cell r="BL495">
            <v>0</v>
          </cell>
          <cell r="BM495">
            <v>0</v>
          </cell>
          <cell r="BN495">
            <v>0</v>
          </cell>
          <cell r="BO495">
            <v>0</v>
          </cell>
          <cell r="BP495">
            <v>0</v>
          </cell>
          <cell r="BQ495">
            <v>0</v>
          </cell>
        </row>
        <row r="496">
          <cell r="N496">
            <v>0</v>
          </cell>
          <cell r="P496">
            <v>0</v>
          </cell>
          <cell r="R496">
            <v>0</v>
          </cell>
          <cell r="V496">
            <v>0</v>
          </cell>
          <cell r="W496">
            <v>0</v>
          </cell>
          <cell r="X496">
            <v>0</v>
          </cell>
          <cell r="Y496">
            <v>0</v>
          </cell>
          <cell r="Z496">
            <v>0</v>
          </cell>
          <cell r="AA496">
            <v>0</v>
          </cell>
          <cell r="AB496">
            <v>0</v>
          </cell>
          <cell r="AC496">
            <v>0</v>
          </cell>
          <cell r="AD496">
            <v>0</v>
          </cell>
          <cell r="AE496">
            <v>0</v>
          </cell>
          <cell r="AF496">
            <v>0</v>
          </cell>
          <cell r="AG496">
            <v>0</v>
          </cell>
          <cell r="AH496">
            <v>0</v>
          </cell>
          <cell r="AI496">
            <v>0</v>
          </cell>
          <cell r="AJ496">
            <v>0</v>
          </cell>
          <cell r="AK496">
            <v>0</v>
          </cell>
          <cell r="AL496">
            <v>0</v>
          </cell>
          <cell r="AM496">
            <v>0</v>
          </cell>
          <cell r="AN496">
            <v>0</v>
          </cell>
          <cell r="AO496">
            <v>0</v>
          </cell>
          <cell r="AP496">
            <v>0</v>
          </cell>
          <cell r="AQ496">
            <v>0</v>
          </cell>
          <cell r="AR496">
            <v>0</v>
          </cell>
          <cell r="AS496">
            <v>0</v>
          </cell>
          <cell r="AT496">
            <v>0</v>
          </cell>
          <cell r="AU496">
            <v>0</v>
          </cell>
          <cell r="AV496">
            <v>0</v>
          </cell>
          <cell r="AW496">
            <v>0</v>
          </cell>
          <cell r="AX496">
            <v>0</v>
          </cell>
          <cell r="AY496">
            <v>0</v>
          </cell>
          <cell r="AZ496">
            <v>0</v>
          </cell>
          <cell r="BA496">
            <v>0</v>
          </cell>
          <cell r="BB496">
            <v>0</v>
          </cell>
          <cell r="BC496">
            <v>0</v>
          </cell>
          <cell r="BD496">
            <v>0</v>
          </cell>
          <cell r="BE496">
            <v>0</v>
          </cell>
          <cell r="BF496">
            <v>0</v>
          </cell>
          <cell r="BG496">
            <v>0</v>
          </cell>
          <cell r="BH496">
            <v>0</v>
          </cell>
          <cell r="BI496">
            <v>0</v>
          </cell>
          <cell r="BJ496">
            <v>0</v>
          </cell>
          <cell r="BK496">
            <v>0</v>
          </cell>
          <cell r="BL496">
            <v>0</v>
          </cell>
          <cell r="BM496">
            <v>0</v>
          </cell>
          <cell r="BN496">
            <v>0</v>
          </cell>
          <cell r="BO496">
            <v>0</v>
          </cell>
          <cell r="BP496">
            <v>0</v>
          </cell>
          <cell r="BQ496">
            <v>0</v>
          </cell>
        </row>
        <row r="497">
          <cell r="N497">
            <v>0</v>
          </cell>
          <cell r="P497">
            <v>0</v>
          </cell>
          <cell r="R497">
            <v>0</v>
          </cell>
          <cell r="V497">
            <v>0</v>
          </cell>
          <cell r="W497">
            <v>0</v>
          </cell>
          <cell r="X497">
            <v>0</v>
          </cell>
          <cell r="Y497">
            <v>0</v>
          </cell>
          <cell r="Z497">
            <v>0</v>
          </cell>
          <cell r="AA497">
            <v>0</v>
          </cell>
          <cell r="AB497">
            <v>0</v>
          </cell>
          <cell r="AC497">
            <v>0</v>
          </cell>
          <cell r="AD497">
            <v>0</v>
          </cell>
          <cell r="AE497">
            <v>0</v>
          </cell>
          <cell r="AF497">
            <v>0</v>
          </cell>
          <cell r="AG497">
            <v>0</v>
          </cell>
          <cell r="AH497">
            <v>0</v>
          </cell>
          <cell r="AI497">
            <v>0</v>
          </cell>
          <cell r="AJ497">
            <v>0</v>
          </cell>
          <cell r="AK497">
            <v>0</v>
          </cell>
          <cell r="AL497">
            <v>0</v>
          </cell>
          <cell r="AM497">
            <v>0</v>
          </cell>
          <cell r="AN497">
            <v>0</v>
          </cell>
          <cell r="AO497">
            <v>0</v>
          </cell>
          <cell r="AP497">
            <v>0</v>
          </cell>
          <cell r="AQ497">
            <v>0</v>
          </cell>
          <cell r="AR497">
            <v>0</v>
          </cell>
          <cell r="AS497">
            <v>0</v>
          </cell>
          <cell r="AT497">
            <v>0</v>
          </cell>
          <cell r="AU497">
            <v>0</v>
          </cell>
          <cell r="AV497">
            <v>0</v>
          </cell>
          <cell r="AW497">
            <v>0</v>
          </cell>
          <cell r="AX497">
            <v>0</v>
          </cell>
          <cell r="AY497">
            <v>0</v>
          </cell>
          <cell r="AZ497">
            <v>0</v>
          </cell>
          <cell r="BA497">
            <v>0</v>
          </cell>
          <cell r="BB497">
            <v>0</v>
          </cell>
          <cell r="BC497">
            <v>0</v>
          </cell>
          <cell r="BD497">
            <v>0</v>
          </cell>
          <cell r="BE497">
            <v>0</v>
          </cell>
          <cell r="BF497">
            <v>0</v>
          </cell>
          <cell r="BG497">
            <v>0</v>
          </cell>
          <cell r="BH497">
            <v>0</v>
          </cell>
          <cell r="BI497">
            <v>0</v>
          </cell>
          <cell r="BJ497">
            <v>0</v>
          </cell>
          <cell r="BK497">
            <v>0</v>
          </cell>
          <cell r="BL497">
            <v>0</v>
          </cell>
          <cell r="BM497">
            <v>0</v>
          </cell>
          <cell r="BN497">
            <v>0</v>
          </cell>
          <cell r="BO497">
            <v>0</v>
          </cell>
          <cell r="BP497">
            <v>0</v>
          </cell>
          <cell r="BQ497">
            <v>0</v>
          </cell>
        </row>
        <row r="498">
          <cell r="N498">
            <v>0</v>
          </cell>
          <cell r="P498">
            <v>0</v>
          </cell>
          <cell r="R498">
            <v>0</v>
          </cell>
          <cell r="V498">
            <v>0</v>
          </cell>
          <cell r="W498">
            <v>0</v>
          </cell>
          <cell r="X498">
            <v>0</v>
          </cell>
          <cell r="Y498">
            <v>0</v>
          </cell>
          <cell r="Z498">
            <v>0</v>
          </cell>
          <cell r="AA498">
            <v>0</v>
          </cell>
          <cell r="AB498">
            <v>0</v>
          </cell>
          <cell r="AC498">
            <v>0</v>
          </cell>
          <cell r="AD498">
            <v>0</v>
          </cell>
          <cell r="AE498">
            <v>0</v>
          </cell>
          <cell r="AF498">
            <v>0</v>
          </cell>
          <cell r="AG498">
            <v>0</v>
          </cell>
          <cell r="AH498">
            <v>0</v>
          </cell>
          <cell r="AI498">
            <v>0</v>
          </cell>
          <cell r="AJ498">
            <v>0</v>
          </cell>
          <cell r="AK498">
            <v>0</v>
          </cell>
          <cell r="AL498">
            <v>0</v>
          </cell>
          <cell r="AM498">
            <v>0</v>
          </cell>
          <cell r="AN498">
            <v>0</v>
          </cell>
          <cell r="AO498">
            <v>0</v>
          </cell>
          <cell r="AP498">
            <v>0</v>
          </cell>
          <cell r="AQ498">
            <v>0</v>
          </cell>
          <cell r="AR498">
            <v>0</v>
          </cell>
          <cell r="AS498">
            <v>0</v>
          </cell>
          <cell r="AT498">
            <v>0</v>
          </cell>
          <cell r="AU498">
            <v>0</v>
          </cell>
          <cell r="AV498">
            <v>0</v>
          </cell>
          <cell r="AW498">
            <v>0</v>
          </cell>
          <cell r="AX498">
            <v>0</v>
          </cell>
          <cell r="AY498">
            <v>0</v>
          </cell>
          <cell r="AZ498">
            <v>0</v>
          </cell>
          <cell r="BA498">
            <v>0</v>
          </cell>
          <cell r="BB498">
            <v>0</v>
          </cell>
          <cell r="BC498">
            <v>0</v>
          </cell>
          <cell r="BD498">
            <v>0</v>
          </cell>
          <cell r="BE498">
            <v>0</v>
          </cell>
          <cell r="BF498">
            <v>0</v>
          </cell>
          <cell r="BG498">
            <v>0</v>
          </cell>
          <cell r="BH498">
            <v>0</v>
          </cell>
          <cell r="BI498">
            <v>0</v>
          </cell>
          <cell r="BJ498">
            <v>0</v>
          </cell>
          <cell r="BK498">
            <v>0</v>
          </cell>
          <cell r="BL498">
            <v>0</v>
          </cell>
          <cell r="BM498">
            <v>0</v>
          </cell>
          <cell r="BN498">
            <v>0</v>
          </cell>
          <cell r="BO498">
            <v>0</v>
          </cell>
          <cell r="BP498">
            <v>0</v>
          </cell>
          <cell r="BQ498">
            <v>0</v>
          </cell>
        </row>
        <row r="499">
          <cell r="N499">
            <v>0</v>
          </cell>
          <cell r="P499">
            <v>0</v>
          </cell>
          <cell r="R499">
            <v>0</v>
          </cell>
          <cell r="V499">
            <v>0</v>
          </cell>
          <cell r="W499">
            <v>0</v>
          </cell>
          <cell r="X499">
            <v>0</v>
          </cell>
          <cell r="Y499">
            <v>0</v>
          </cell>
          <cell r="Z499">
            <v>0</v>
          </cell>
          <cell r="AA499">
            <v>0</v>
          </cell>
          <cell r="AB499">
            <v>0</v>
          </cell>
          <cell r="AC499">
            <v>0</v>
          </cell>
          <cell r="AD499">
            <v>0</v>
          </cell>
          <cell r="AE499">
            <v>0</v>
          </cell>
          <cell r="AF499">
            <v>0</v>
          </cell>
          <cell r="AG499">
            <v>0</v>
          </cell>
          <cell r="AH499">
            <v>0</v>
          </cell>
          <cell r="AI499">
            <v>0</v>
          </cell>
          <cell r="AJ499">
            <v>0</v>
          </cell>
          <cell r="AK499">
            <v>0</v>
          </cell>
          <cell r="AL499">
            <v>0</v>
          </cell>
          <cell r="AM499">
            <v>0</v>
          </cell>
          <cell r="AN499">
            <v>0</v>
          </cell>
          <cell r="AO499">
            <v>0</v>
          </cell>
          <cell r="AP499">
            <v>0</v>
          </cell>
          <cell r="AQ499">
            <v>0</v>
          </cell>
          <cell r="AR499">
            <v>0</v>
          </cell>
          <cell r="AS499">
            <v>0</v>
          </cell>
          <cell r="AT499">
            <v>0</v>
          </cell>
          <cell r="AU499">
            <v>0</v>
          </cell>
          <cell r="AV499">
            <v>0</v>
          </cell>
          <cell r="AW499">
            <v>0</v>
          </cell>
          <cell r="AX499">
            <v>0</v>
          </cell>
          <cell r="AY499">
            <v>0</v>
          </cell>
          <cell r="AZ499">
            <v>0</v>
          </cell>
          <cell r="BA499">
            <v>0</v>
          </cell>
          <cell r="BB499">
            <v>0</v>
          </cell>
          <cell r="BC499">
            <v>0</v>
          </cell>
          <cell r="BD499">
            <v>0</v>
          </cell>
          <cell r="BE499">
            <v>0</v>
          </cell>
          <cell r="BF499">
            <v>0</v>
          </cell>
          <cell r="BG499">
            <v>0</v>
          </cell>
          <cell r="BH499">
            <v>0</v>
          </cell>
          <cell r="BI499">
            <v>0</v>
          </cell>
          <cell r="BJ499">
            <v>0</v>
          </cell>
          <cell r="BK499">
            <v>0</v>
          </cell>
          <cell r="BL499">
            <v>0</v>
          </cell>
          <cell r="BM499">
            <v>0</v>
          </cell>
          <cell r="BN499">
            <v>0</v>
          </cell>
          <cell r="BO499">
            <v>0</v>
          </cell>
          <cell r="BP499">
            <v>0</v>
          </cell>
          <cell r="BQ499">
            <v>0</v>
          </cell>
        </row>
        <row r="500">
          <cell r="N500">
            <v>0</v>
          </cell>
          <cell r="P500">
            <v>0</v>
          </cell>
          <cell r="R500">
            <v>0</v>
          </cell>
          <cell r="V500">
            <v>0</v>
          </cell>
          <cell r="W500">
            <v>0</v>
          </cell>
          <cell r="X500">
            <v>0</v>
          </cell>
          <cell r="Y500">
            <v>0</v>
          </cell>
          <cell r="Z500">
            <v>0</v>
          </cell>
          <cell r="AA500">
            <v>0</v>
          </cell>
          <cell r="AB500">
            <v>0</v>
          </cell>
          <cell r="AC500">
            <v>0</v>
          </cell>
          <cell r="AD500">
            <v>0</v>
          </cell>
          <cell r="AE500">
            <v>0</v>
          </cell>
          <cell r="AF500">
            <v>0</v>
          </cell>
          <cell r="AG500">
            <v>0</v>
          </cell>
          <cell r="AH500">
            <v>0</v>
          </cell>
          <cell r="AI500">
            <v>0</v>
          </cell>
          <cell r="AJ500">
            <v>0</v>
          </cell>
          <cell r="AK500">
            <v>0</v>
          </cell>
          <cell r="AL500">
            <v>0</v>
          </cell>
          <cell r="AM500">
            <v>0</v>
          </cell>
          <cell r="AN500">
            <v>0</v>
          </cell>
          <cell r="AO500">
            <v>0</v>
          </cell>
          <cell r="AP500">
            <v>0</v>
          </cell>
          <cell r="AQ500">
            <v>0</v>
          </cell>
          <cell r="AR500">
            <v>0</v>
          </cell>
          <cell r="AS500">
            <v>0</v>
          </cell>
          <cell r="AT500">
            <v>0</v>
          </cell>
          <cell r="AU500">
            <v>0</v>
          </cell>
          <cell r="AV500">
            <v>0</v>
          </cell>
          <cell r="AW500">
            <v>0</v>
          </cell>
          <cell r="AX500">
            <v>0</v>
          </cell>
          <cell r="AY500">
            <v>0</v>
          </cell>
          <cell r="AZ500">
            <v>0</v>
          </cell>
          <cell r="BA500">
            <v>0</v>
          </cell>
          <cell r="BB500">
            <v>0</v>
          </cell>
          <cell r="BC500">
            <v>0</v>
          </cell>
          <cell r="BD500">
            <v>0</v>
          </cell>
          <cell r="BE500">
            <v>0</v>
          </cell>
          <cell r="BF500">
            <v>0</v>
          </cell>
          <cell r="BG500">
            <v>0</v>
          </cell>
          <cell r="BH500">
            <v>0</v>
          </cell>
          <cell r="BI500">
            <v>0</v>
          </cell>
          <cell r="BJ500">
            <v>0</v>
          </cell>
          <cell r="BK500">
            <v>0</v>
          </cell>
          <cell r="BL500">
            <v>0</v>
          </cell>
          <cell r="BM500">
            <v>0</v>
          </cell>
          <cell r="BN500">
            <v>0</v>
          </cell>
          <cell r="BO500">
            <v>0</v>
          </cell>
          <cell r="BP500">
            <v>0</v>
          </cell>
          <cell r="BQ500">
            <v>0</v>
          </cell>
        </row>
        <row r="501">
          <cell r="N501">
            <v>0</v>
          </cell>
          <cell r="P501">
            <v>0</v>
          </cell>
          <cell r="R501">
            <v>0</v>
          </cell>
          <cell r="V501">
            <v>0</v>
          </cell>
          <cell r="W501">
            <v>0</v>
          </cell>
          <cell r="X501">
            <v>0</v>
          </cell>
          <cell r="Y501">
            <v>0</v>
          </cell>
          <cell r="Z501">
            <v>0</v>
          </cell>
          <cell r="AA501">
            <v>0</v>
          </cell>
          <cell r="AB501">
            <v>0</v>
          </cell>
          <cell r="AC501">
            <v>0</v>
          </cell>
          <cell r="AD501">
            <v>0</v>
          </cell>
          <cell r="AE501">
            <v>0</v>
          </cell>
          <cell r="AF501">
            <v>0</v>
          </cell>
          <cell r="AG501">
            <v>0</v>
          </cell>
          <cell r="AH501">
            <v>0</v>
          </cell>
          <cell r="AI501">
            <v>0</v>
          </cell>
          <cell r="AJ501">
            <v>0</v>
          </cell>
          <cell r="AK501">
            <v>0</v>
          </cell>
          <cell r="AL501">
            <v>0</v>
          </cell>
          <cell r="AM501">
            <v>0</v>
          </cell>
          <cell r="AN501">
            <v>0</v>
          </cell>
          <cell r="AO501">
            <v>0</v>
          </cell>
          <cell r="AP501">
            <v>0</v>
          </cell>
          <cell r="AQ501">
            <v>0</v>
          </cell>
          <cell r="AR501">
            <v>0</v>
          </cell>
          <cell r="AS501">
            <v>0</v>
          </cell>
          <cell r="AT501">
            <v>0</v>
          </cell>
          <cell r="AU501">
            <v>0</v>
          </cell>
          <cell r="AV501">
            <v>0</v>
          </cell>
          <cell r="AW501">
            <v>0</v>
          </cell>
          <cell r="AX501">
            <v>0</v>
          </cell>
          <cell r="AY501">
            <v>0</v>
          </cell>
          <cell r="AZ501">
            <v>0</v>
          </cell>
          <cell r="BA501">
            <v>0</v>
          </cell>
          <cell r="BB501">
            <v>0</v>
          </cell>
          <cell r="BC501">
            <v>0</v>
          </cell>
          <cell r="BD501">
            <v>0</v>
          </cell>
          <cell r="BE501">
            <v>0</v>
          </cell>
          <cell r="BF501">
            <v>0</v>
          </cell>
          <cell r="BG501">
            <v>0</v>
          </cell>
          <cell r="BH501">
            <v>0</v>
          </cell>
          <cell r="BI501">
            <v>0</v>
          </cell>
          <cell r="BJ501">
            <v>0</v>
          </cell>
          <cell r="BK501">
            <v>0</v>
          </cell>
          <cell r="BL501">
            <v>0</v>
          </cell>
          <cell r="BM501">
            <v>0</v>
          </cell>
          <cell r="BN501">
            <v>0</v>
          </cell>
          <cell r="BO501">
            <v>0</v>
          </cell>
          <cell r="BP501">
            <v>0</v>
          </cell>
          <cell r="BQ501">
            <v>0</v>
          </cell>
        </row>
        <row r="502">
          <cell r="N502">
            <v>0</v>
          </cell>
          <cell r="P502">
            <v>0</v>
          </cell>
          <cell r="R502">
            <v>0</v>
          </cell>
          <cell r="V502">
            <v>0</v>
          </cell>
          <cell r="W502">
            <v>0</v>
          </cell>
          <cell r="X502">
            <v>0</v>
          </cell>
          <cell r="Y502">
            <v>0</v>
          </cell>
          <cell r="Z502">
            <v>0</v>
          </cell>
          <cell r="AA502">
            <v>0</v>
          </cell>
          <cell r="AB502">
            <v>0</v>
          </cell>
          <cell r="AC502">
            <v>0</v>
          </cell>
          <cell r="AD502">
            <v>0</v>
          </cell>
          <cell r="AE502">
            <v>0</v>
          </cell>
          <cell r="AF502">
            <v>0</v>
          </cell>
          <cell r="AG502">
            <v>0</v>
          </cell>
          <cell r="AH502">
            <v>0</v>
          </cell>
          <cell r="AI502">
            <v>0</v>
          </cell>
          <cell r="AJ502">
            <v>0</v>
          </cell>
          <cell r="AK502">
            <v>0</v>
          </cell>
          <cell r="AL502">
            <v>0</v>
          </cell>
          <cell r="AM502">
            <v>0</v>
          </cell>
          <cell r="AN502">
            <v>0</v>
          </cell>
          <cell r="AO502">
            <v>0</v>
          </cell>
          <cell r="AP502">
            <v>0</v>
          </cell>
          <cell r="AQ502">
            <v>0</v>
          </cell>
          <cell r="AR502">
            <v>0</v>
          </cell>
          <cell r="AS502">
            <v>0</v>
          </cell>
          <cell r="AT502">
            <v>0</v>
          </cell>
          <cell r="AU502">
            <v>0</v>
          </cell>
          <cell r="AV502">
            <v>0</v>
          </cell>
          <cell r="AW502">
            <v>0</v>
          </cell>
          <cell r="AX502">
            <v>0</v>
          </cell>
          <cell r="AY502">
            <v>0</v>
          </cell>
          <cell r="AZ502">
            <v>0</v>
          </cell>
          <cell r="BA502">
            <v>0</v>
          </cell>
          <cell r="BB502">
            <v>0</v>
          </cell>
          <cell r="BC502">
            <v>0</v>
          </cell>
          <cell r="BD502">
            <v>0</v>
          </cell>
          <cell r="BE502">
            <v>0</v>
          </cell>
          <cell r="BF502">
            <v>0</v>
          </cell>
          <cell r="BG502">
            <v>0</v>
          </cell>
          <cell r="BH502">
            <v>0</v>
          </cell>
          <cell r="BI502">
            <v>0</v>
          </cell>
          <cell r="BJ502">
            <v>0</v>
          </cell>
          <cell r="BK502">
            <v>0</v>
          </cell>
          <cell r="BL502">
            <v>0</v>
          </cell>
          <cell r="BM502">
            <v>0</v>
          </cell>
          <cell r="BN502">
            <v>0</v>
          </cell>
          <cell r="BO502">
            <v>0</v>
          </cell>
          <cell r="BP502">
            <v>0</v>
          </cell>
          <cell r="BQ502">
            <v>0</v>
          </cell>
        </row>
        <row r="503">
          <cell r="N503">
            <v>0</v>
          </cell>
          <cell r="P503">
            <v>0</v>
          </cell>
          <cell r="R503">
            <v>0</v>
          </cell>
          <cell r="V503">
            <v>0</v>
          </cell>
          <cell r="W503">
            <v>0</v>
          </cell>
          <cell r="X503">
            <v>0</v>
          </cell>
          <cell r="Y503">
            <v>0</v>
          </cell>
          <cell r="Z503">
            <v>0</v>
          </cell>
          <cell r="AA503">
            <v>0</v>
          </cell>
          <cell r="AB503">
            <v>0</v>
          </cell>
          <cell r="AC503">
            <v>0</v>
          </cell>
          <cell r="AD503">
            <v>0</v>
          </cell>
          <cell r="AE503">
            <v>0</v>
          </cell>
          <cell r="AF503">
            <v>0</v>
          </cell>
          <cell r="AG503">
            <v>0</v>
          </cell>
          <cell r="AH503">
            <v>0</v>
          </cell>
          <cell r="AI503">
            <v>0</v>
          </cell>
          <cell r="AJ503">
            <v>0</v>
          </cell>
          <cell r="AK503">
            <v>0</v>
          </cell>
          <cell r="AL503">
            <v>0</v>
          </cell>
          <cell r="AM503">
            <v>0</v>
          </cell>
          <cell r="AN503">
            <v>0</v>
          </cell>
          <cell r="AO503">
            <v>0</v>
          </cell>
          <cell r="AP503">
            <v>0</v>
          </cell>
          <cell r="AQ503">
            <v>0</v>
          </cell>
          <cell r="AR503">
            <v>0</v>
          </cell>
          <cell r="AS503">
            <v>0</v>
          </cell>
          <cell r="AT503">
            <v>0</v>
          </cell>
          <cell r="AU503">
            <v>0</v>
          </cell>
          <cell r="AV503">
            <v>0</v>
          </cell>
          <cell r="AW503">
            <v>0</v>
          </cell>
          <cell r="AX503">
            <v>0</v>
          </cell>
          <cell r="AY503">
            <v>0</v>
          </cell>
          <cell r="AZ503">
            <v>0</v>
          </cell>
          <cell r="BA503">
            <v>0</v>
          </cell>
          <cell r="BB503">
            <v>0</v>
          </cell>
          <cell r="BC503">
            <v>0</v>
          </cell>
          <cell r="BD503">
            <v>0</v>
          </cell>
          <cell r="BE503">
            <v>0</v>
          </cell>
          <cell r="BF503">
            <v>0</v>
          </cell>
          <cell r="BG503">
            <v>0</v>
          </cell>
          <cell r="BH503">
            <v>0</v>
          </cell>
          <cell r="BI503">
            <v>0</v>
          </cell>
          <cell r="BJ503">
            <v>0</v>
          </cell>
          <cell r="BK503">
            <v>0</v>
          </cell>
          <cell r="BL503">
            <v>0</v>
          </cell>
          <cell r="BM503">
            <v>0</v>
          </cell>
          <cell r="BN503">
            <v>0</v>
          </cell>
          <cell r="BO503">
            <v>0</v>
          </cell>
          <cell r="BP503">
            <v>0</v>
          </cell>
          <cell r="BQ503">
            <v>0</v>
          </cell>
        </row>
        <row r="504">
          <cell r="N504">
            <v>0</v>
          </cell>
          <cell r="P504">
            <v>0</v>
          </cell>
          <cell r="R504">
            <v>0</v>
          </cell>
          <cell r="V504">
            <v>0</v>
          </cell>
          <cell r="W504">
            <v>0</v>
          </cell>
          <cell r="X504">
            <v>0</v>
          </cell>
          <cell r="Y504">
            <v>0</v>
          </cell>
          <cell r="Z504">
            <v>0</v>
          </cell>
          <cell r="AA504">
            <v>0</v>
          </cell>
          <cell r="AB504">
            <v>0</v>
          </cell>
          <cell r="AC504">
            <v>0</v>
          </cell>
          <cell r="AD504">
            <v>0</v>
          </cell>
          <cell r="AE504">
            <v>0</v>
          </cell>
          <cell r="AF504">
            <v>0</v>
          </cell>
          <cell r="AG504">
            <v>0</v>
          </cell>
          <cell r="AH504">
            <v>0</v>
          </cell>
          <cell r="AI504">
            <v>0</v>
          </cell>
          <cell r="AJ504">
            <v>0</v>
          </cell>
          <cell r="AK504">
            <v>0</v>
          </cell>
          <cell r="AL504">
            <v>0</v>
          </cell>
          <cell r="AM504">
            <v>0</v>
          </cell>
          <cell r="AN504">
            <v>0</v>
          </cell>
          <cell r="AO504">
            <v>0</v>
          </cell>
          <cell r="AP504">
            <v>0</v>
          </cell>
          <cell r="AQ504">
            <v>0</v>
          </cell>
          <cell r="AR504">
            <v>0</v>
          </cell>
          <cell r="AS504">
            <v>0</v>
          </cell>
          <cell r="AT504">
            <v>0</v>
          </cell>
          <cell r="AU504">
            <v>0</v>
          </cell>
          <cell r="AV504">
            <v>0</v>
          </cell>
          <cell r="AW504">
            <v>0</v>
          </cell>
          <cell r="AX504">
            <v>0</v>
          </cell>
          <cell r="AY504">
            <v>0</v>
          </cell>
          <cell r="AZ504">
            <v>0</v>
          </cell>
          <cell r="BA504">
            <v>0</v>
          </cell>
          <cell r="BB504">
            <v>0</v>
          </cell>
          <cell r="BC504">
            <v>0</v>
          </cell>
          <cell r="BD504">
            <v>0</v>
          </cell>
          <cell r="BE504">
            <v>0</v>
          </cell>
          <cell r="BF504">
            <v>0</v>
          </cell>
          <cell r="BG504">
            <v>0</v>
          </cell>
          <cell r="BH504">
            <v>0</v>
          </cell>
          <cell r="BI504">
            <v>0</v>
          </cell>
          <cell r="BJ504">
            <v>0</v>
          </cell>
          <cell r="BK504">
            <v>0</v>
          </cell>
          <cell r="BL504">
            <v>0</v>
          </cell>
          <cell r="BM504">
            <v>0</v>
          </cell>
          <cell r="BN504">
            <v>0</v>
          </cell>
          <cell r="BO504">
            <v>0</v>
          </cell>
          <cell r="BP504">
            <v>0</v>
          </cell>
          <cell r="BQ504">
            <v>0</v>
          </cell>
        </row>
        <row r="505">
          <cell r="N505">
            <v>0</v>
          </cell>
          <cell r="P505">
            <v>0</v>
          </cell>
          <cell r="R505">
            <v>0</v>
          </cell>
          <cell r="V505">
            <v>0</v>
          </cell>
          <cell r="W505">
            <v>0</v>
          </cell>
          <cell r="X505">
            <v>0</v>
          </cell>
          <cell r="Y505">
            <v>0</v>
          </cell>
          <cell r="Z505">
            <v>0</v>
          </cell>
          <cell r="AA505">
            <v>0</v>
          </cell>
          <cell r="AB505">
            <v>0</v>
          </cell>
          <cell r="AC505">
            <v>0</v>
          </cell>
          <cell r="AD505">
            <v>0</v>
          </cell>
          <cell r="AE505">
            <v>0</v>
          </cell>
          <cell r="AF505">
            <v>0</v>
          </cell>
          <cell r="AG505">
            <v>0</v>
          </cell>
          <cell r="AH505">
            <v>0</v>
          </cell>
          <cell r="AI505">
            <v>0</v>
          </cell>
          <cell r="AJ505">
            <v>0</v>
          </cell>
          <cell r="AK505">
            <v>0</v>
          </cell>
          <cell r="AL505">
            <v>0</v>
          </cell>
          <cell r="AM505">
            <v>0</v>
          </cell>
          <cell r="AN505">
            <v>0</v>
          </cell>
          <cell r="AO505">
            <v>0</v>
          </cell>
          <cell r="AP505">
            <v>0</v>
          </cell>
          <cell r="AQ505">
            <v>0</v>
          </cell>
          <cell r="AR505">
            <v>0</v>
          </cell>
          <cell r="AS505">
            <v>0</v>
          </cell>
          <cell r="AT505">
            <v>0</v>
          </cell>
          <cell r="AU505">
            <v>0</v>
          </cell>
          <cell r="AV505">
            <v>0</v>
          </cell>
          <cell r="AW505">
            <v>0</v>
          </cell>
          <cell r="AX505">
            <v>0</v>
          </cell>
          <cell r="AY505">
            <v>0</v>
          </cell>
          <cell r="AZ505">
            <v>0</v>
          </cell>
          <cell r="BA505">
            <v>0</v>
          </cell>
          <cell r="BB505">
            <v>0</v>
          </cell>
          <cell r="BC505">
            <v>0</v>
          </cell>
          <cell r="BD505">
            <v>0</v>
          </cell>
          <cell r="BE505">
            <v>0</v>
          </cell>
          <cell r="BF505">
            <v>0</v>
          </cell>
          <cell r="BG505">
            <v>0</v>
          </cell>
          <cell r="BH505">
            <v>0</v>
          </cell>
          <cell r="BI505">
            <v>0</v>
          </cell>
          <cell r="BJ505">
            <v>0</v>
          </cell>
          <cell r="BK505">
            <v>0</v>
          </cell>
          <cell r="BL505">
            <v>0</v>
          </cell>
          <cell r="BM505">
            <v>0</v>
          </cell>
          <cell r="BN505">
            <v>0</v>
          </cell>
          <cell r="BO505">
            <v>0</v>
          </cell>
          <cell r="BP505">
            <v>0</v>
          </cell>
          <cell r="BQ505">
            <v>0</v>
          </cell>
        </row>
        <row r="506">
          <cell r="N506">
            <v>0</v>
          </cell>
          <cell r="P506">
            <v>0</v>
          </cell>
          <cell r="R506">
            <v>0</v>
          </cell>
          <cell r="V506">
            <v>0</v>
          </cell>
          <cell r="W506">
            <v>0</v>
          </cell>
          <cell r="X506">
            <v>0</v>
          </cell>
          <cell r="Y506">
            <v>0</v>
          </cell>
          <cell r="Z506">
            <v>0</v>
          </cell>
          <cell r="AA506">
            <v>0</v>
          </cell>
          <cell r="AB506">
            <v>0</v>
          </cell>
          <cell r="AC506">
            <v>0</v>
          </cell>
          <cell r="AD506">
            <v>0</v>
          </cell>
          <cell r="AE506">
            <v>0</v>
          </cell>
          <cell r="AF506">
            <v>0</v>
          </cell>
          <cell r="AG506">
            <v>0</v>
          </cell>
          <cell r="AH506">
            <v>0</v>
          </cell>
          <cell r="AI506">
            <v>0</v>
          </cell>
          <cell r="AJ506">
            <v>0</v>
          </cell>
          <cell r="AK506">
            <v>0</v>
          </cell>
          <cell r="AL506">
            <v>0</v>
          </cell>
          <cell r="AM506">
            <v>0</v>
          </cell>
          <cell r="AN506">
            <v>0</v>
          </cell>
          <cell r="AO506">
            <v>0</v>
          </cell>
          <cell r="AP506">
            <v>0</v>
          </cell>
          <cell r="AQ506">
            <v>0</v>
          </cell>
          <cell r="AR506">
            <v>0</v>
          </cell>
          <cell r="AS506">
            <v>0</v>
          </cell>
          <cell r="AT506">
            <v>0</v>
          </cell>
          <cell r="AU506">
            <v>0</v>
          </cell>
          <cell r="AV506">
            <v>0</v>
          </cell>
          <cell r="AW506">
            <v>0</v>
          </cell>
          <cell r="AX506">
            <v>0</v>
          </cell>
          <cell r="AY506">
            <v>0</v>
          </cell>
          <cell r="AZ506">
            <v>0</v>
          </cell>
          <cell r="BA506">
            <v>0</v>
          </cell>
          <cell r="BB506">
            <v>0</v>
          </cell>
          <cell r="BC506">
            <v>0</v>
          </cell>
          <cell r="BD506">
            <v>0</v>
          </cell>
          <cell r="BE506">
            <v>0</v>
          </cell>
          <cell r="BF506">
            <v>0</v>
          </cell>
          <cell r="BG506">
            <v>0</v>
          </cell>
          <cell r="BH506">
            <v>0</v>
          </cell>
          <cell r="BI506">
            <v>0</v>
          </cell>
          <cell r="BJ506">
            <v>0</v>
          </cell>
          <cell r="BK506">
            <v>0</v>
          </cell>
          <cell r="BL506">
            <v>0</v>
          </cell>
          <cell r="BM506">
            <v>0</v>
          </cell>
          <cell r="BN506">
            <v>0</v>
          </cell>
          <cell r="BO506">
            <v>0</v>
          </cell>
          <cell r="BP506">
            <v>0</v>
          </cell>
          <cell r="BQ506">
            <v>0</v>
          </cell>
        </row>
        <row r="507">
          <cell r="N507">
            <v>0</v>
          </cell>
          <cell r="P507">
            <v>0</v>
          </cell>
          <cell r="R507">
            <v>0</v>
          </cell>
          <cell r="V507">
            <v>0</v>
          </cell>
          <cell r="W507">
            <v>0</v>
          </cell>
          <cell r="X507">
            <v>0</v>
          </cell>
          <cell r="Y507">
            <v>0</v>
          </cell>
          <cell r="Z507">
            <v>0</v>
          </cell>
          <cell r="AA507">
            <v>0</v>
          </cell>
          <cell r="AB507">
            <v>0</v>
          </cell>
          <cell r="AC507">
            <v>0</v>
          </cell>
          <cell r="AD507">
            <v>0</v>
          </cell>
          <cell r="AE507">
            <v>0</v>
          </cell>
          <cell r="AF507">
            <v>0</v>
          </cell>
          <cell r="AG507">
            <v>0</v>
          </cell>
          <cell r="AH507">
            <v>0</v>
          </cell>
          <cell r="AI507">
            <v>0</v>
          </cell>
          <cell r="AJ507">
            <v>0</v>
          </cell>
          <cell r="AK507">
            <v>0</v>
          </cell>
          <cell r="AL507">
            <v>0</v>
          </cell>
          <cell r="AM507">
            <v>0</v>
          </cell>
          <cell r="AN507">
            <v>0</v>
          </cell>
          <cell r="AO507">
            <v>0</v>
          </cell>
          <cell r="AP507">
            <v>0</v>
          </cell>
          <cell r="AQ507">
            <v>0</v>
          </cell>
          <cell r="AR507">
            <v>0</v>
          </cell>
          <cell r="AS507">
            <v>0</v>
          </cell>
          <cell r="AT507">
            <v>0</v>
          </cell>
          <cell r="AU507">
            <v>0</v>
          </cell>
          <cell r="AV507">
            <v>0</v>
          </cell>
          <cell r="AW507">
            <v>0</v>
          </cell>
          <cell r="AX507">
            <v>0</v>
          </cell>
          <cell r="AY507">
            <v>0</v>
          </cell>
          <cell r="AZ507">
            <v>0</v>
          </cell>
          <cell r="BA507">
            <v>0</v>
          </cell>
          <cell r="BB507">
            <v>0</v>
          </cell>
          <cell r="BC507">
            <v>0</v>
          </cell>
          <cell r="BD507">
            <v>0</v>
          </cell>
          <cell r="BE507">
            <v>0</v>
          </cell>
          <cell r="BF507">
            <v>0</v>
          </cell>
          <cell r="BG507">
            <v>0</v>
          </cell>
          <cell r="BH507">
            <v>0</v>
          </cell>
          <cell r="BI507">
            <v>0</v>
          </cell>
          <cell r="BJ507">
            <v>0</v>
          </cell>
          <cell r="BK507">
            <v>0</v>
          </cell>
          <cell r="BL507">
            <v>0</v>
          </cell>
          <cell r="BM507">
            <v>0</v>
          </cell>
          <cell r="BN507">
            <v>0</v>
          </cell>
          <cell r="BO507">
            <v>0</v>
          </cell>
          <cell r="BP507">
            <v>0</v>
          </cell>
          <cell r="BQ507">
            <v>0</v>
          </cell>
        </row>
        <row r="508">
          <cell r="N508">
            <v>0</v>
          </cell>
          <cell r="P508">
            <v>0</v>
          </cell>
          <cell r="R508">
            <v>0</v>
          </cell>
          <cell r="V508">
            <v>0</v>
          </cell>
          <cell r="W508">
            <v>0</v>
          </cell>
          <cell r="X508">
            <v>0</v>
          </cell>
          <cell r="Y508">
            <v>0</v>
          </cell>
          <cell r="Z508">
            <v>0</v>
          </cell>
          <cell r="AA508">
            <v>0</v>
          </cell>
          <cell r="AB508">
            <v>0</v>
          </cell>
          <cell r="AC508">
            <v>0</v>
          </cell>
          <cell r="AD508">
            <v>0</v>
          </cell>
          <cell r="AE508">
            <v>0</v>
          </cell>
          <cell r="AF508">
            <v>0</v>
          </cell>
          <cell r="AG508">
            <v>0</v>
          </cell>
          <cell r="AH508">
            <v>0</v>
          </cell>
          <cell r="AI508">
            <v>0</v>
          </cell>
          <cell r="AJ508">
            <v>0</v>
          </cell>
          <cell r="AK508">
            <v>0</v>
          </cell>
          <cell r="AL508">
            <v>0</v>
          </cell>
          <cell r="AM508">
            <v>0</v>
          </cell>
          <cell r="AN508">
            <v>0</v>
          </cell>
          <cell r="AO508">
            <v>0</v>
          </cell>
          <cell r="AP508">
            <v>0</v>
          </cell>
          <cell r="AQ508">
            <v>0</v>
          </cell>
          <cell r="AR508">
            <v>0</v>
          </cell>
          <cell r="AS508">
            <v>0</v>
          </cell>
          <cell r="AT508">
            <v>0</v>
          </cell>
          <cell r="AU508">
            <v>0</v>
          </cell>
          <cell r="AV508">
            <v>0</v>
          </cell>
          <cell r="AW508">
            <v>0</v>
          </cell>
          <cell r="AX508">
            <v>0</v>
          </cell>
          <cell r="AY508">
            <v>0</v>
          </cell>
          <cell r="AZ508">
            <v>0</v>
          </cell>
          <cell r="BA508">
            <v>0</v>
          </cell>
          <cell r="BB508">
            <v>0</v>
          </cell>
          <cell r="BC508">
            <v>0</v>
          </cell>
          <cell r="BD508">
            <v>0</v>
          </cell>
          <cell r="BE508">
            <v>0</v>
          </cell>
          <cell r="BF508">
            <v>0</v>
          </cell>
          <cell r="BG508">
            <v>0</v>
          </cell>
          <cell r="BH508">
            <v>0</v>
          </cell>
          <cell r="BI508">
            <v>0</v>
          </cell>
          <cell r="BJ508">
            <v>0</v>
          </cell>
          <cell r="BK508">
            <v>0</v>
          </cell>
          <cell r="BL508">
            <v>0</v>
          </cell>
          <cell r="BM508">
            <v>0</v>
          </cell>
          <cell r="BN508">
            <v>0</v>
          </cell>
          <cell r="BO508">
            <v>0</v>
          </cell>
          <cell r="BP508">
            <v>0</v>
          </cell>
          <cell r="BQ508">
            <v>0</v>
          </cell>
        </row>
        <row r="509">
          <cell r="N509">
            <v>0</v>
          </cell>
          <cell r="P509">
            <v>0</v>
          </cell>
          <cell r="R509">
            <v>0</v>
          </cell>
          <cell r="V509">
            <v>0</v>
          </cell>
          <cell r="W509">
            <v>0</v>
          </cell>
          <cell r="X509">
            <v>0</v>
          </cell>
          <cell r="Y509">
            <v>0</v>
          </cell>
          <cell r="Z509">
            <v>0</v>
          </cell>
          <cell r="AA509">
            <v>0</v>
          </cell>
          <cell r="AB509">
            <v>0</v>
          </cell>
          <cell r="AC509">
            <v>0</v>
          </cell>
          <cell r="AD509">
            <v>0</v>
          </cell>
          <cell r="AE509">
            <v>0</v>
          </cell>
          <cell r="AF509">
            <v>0</v>
          </cell>
          <cell r="AG509">
            <v>0</v>
          </cell>
          <cell r="AH509">
            <v>0</v>
          </cell>
          <cell r="AI509">
            <v>0</v>
          </cell>
          <cell r="AJ509">
            <v>0</v>
          </cell>
          <cell r="AK509">
            <v>0</v>
          </cell>
          <cell r="AL509">
            <v>0</v>
          </cell>
          <cell r="AM509">
            <v>0</v>
          </cell>
          <cell r="AN509">
            <v>0</v>
          </cell>
          <cell r="AO509">
            <v>0</v>
          </cell>
          <cell r="AP509">
            <v>0</v>
          </cell>
          <cell r="AQ509">
            <v>0</v>
          </cell>
          <cell r="AR509">
            <v>0</v>
          </cell>
          <cell r="AS509">
            <v>0</v>
          </cell>
          <cell r="AT509">
            <v>0</v>
          </cell>
          <cell r="AU509">
            <v>0</v>
          </cell>
          <cell r="AV509">
            <v>0</v>
          </cell>
          <cell r="AW509">
            <v>0</v>
          </cell>
          <cell r="AX509">
            <v>0</v>
          </cell>
          <cell r="AY509">
            <v>0</v>
          </cell>
          <cell r="AZ509">
            <v>0</v>
          </cell>
          <cell r="BA509">
            <v>0</v>
          </cell>
          <cell r="BB509">
            <v>0</v>
          </cell>
          <cell r="BC509">
            <v>0</v>
          </cell>
          <cell r="BD509">
            <v>0</v>
          </cell>
          <cell r="BE509">
            <v>0</v>
          </cell>
          <cell r="BF509">
            <v>0</v>
          </cell>
          <cell r="BG509">
            <v>0</v>
          </cell>
          <cell r="BH509">
            <v>0</v>
          </cell>
          <cell r="BI509">
            <v>0</v>
          </cell>
          <cell r="BJ509">
            <v>0</v>
          </cell>
          <cell r="BK509">
            <v>0</v>
          </cell>
          <cell r="BL509">
            <v>0</v>
          </cell>
          <cell r="BM509">
            <v>0</v>
          </cell>
          <cell r="BN509">
            <v>0</v>
          </cell>
          <cell r="BO509">
            <v>0</v>
          </cell>
          <cell r="BP509">
            <v>0</v>
          </cell>
          <cell r="BQ509">
            <v>0</v>
          </cell>
        </row>
        <row r="510">
          <cell r="N510">
            <v>0</v>
          </cell>
          <cell r="P510">
            <v>0</v>
          </cell>
          <cell r="R510">
            <v>0</v>
          </cell>
          <cell r="V510">
            <v>0</v>
          </cell>
          <cell r="W510">
            <v>0</v>
          </cell>
          <cell r="X510">
            <v>0</v>
          </cell>
          <cell r="Y510">
            <v>0</v>
          </cell>
          <cell r="Z510">
            <v>0</v>
          </cell>
          <cell r="AA510">
            <v>0</v>
          </cell>
          <cell r="AB510">
            <v>0</v>
          </cell>
          <cell r="AC510">
            <v>0</v>
          </cell>
          <cell r="AD510">
            <v>0</v>
          </cell>
          <cell r="AE510">
            <v>0</v>
          </cell>
          <cell r="AF510">
            <v>0</v>
          </cell>
          <cell r="AG510">
            <v>0</v>
          </cell>
          <cell r="AH510">
            <v>0</v>
          </cell>
          <cell r="AI510">
            <v>0</v>
          </cell>
          <cell r="AJ510">
            <v>0</v>
          </cell>
          <cell r="AK510">
            <v>0</v>
          </cell>
          <cell r="AL510">
            <v>0</v>
          </cell>
          <cell r="AM510">
            <v>0</v>
          </cell>
          <cell r="AN510">
            <v>0</v>
          </cell>
          <cell r="AO510">
            <v>0</v>
          </cell>
          <cell r="AP510">
            <v>0</v>
          </cell>
          <cell r="AQ510">
            <v>0</v>
          </cell>
          <cell r="AR510">
            <v>0</v>
          </cell>
          <cell r="AS510">
            <v>0</v>
          </cell>
          <cell r="AT510">
            <v>0</v>
          </cell>
          <cell r="AU510">
            <v>0</v>
          </cell>
          <cell r="AV510">
            <v>0</v>
          </cell>
          <cell r="AW510">
            <v>0</v>
          </cell>
          <cell r="AX510">
            <v>0</v>
          </cell>
          <cell r="AY510">
            <v>0</v>
          </cell>
          <cell r="AZ510">
            <v>0</v>
          </cell>
          <cell r="BA510">
            <v>0</v>
          </cell>
          <cell r="BB510">
            <v>0</v>
          </cell>
          <cell r="BC510">
            <v>0</v>
          </cell>
          <cell r="BD510">
            <v>0</v>
          </cell>
          <cell r="BE510">
            <v>0</v>
          </cell>
          <cell r="BF510">
            <v>0</v>
          </cell>
          <cell r="BG510">
            <v>0</v>
          </cell>
          <cell r="BH510">
            <v>0</v>
          </cell>
          <cell r="BI510">
            <v>0</v>
          </cell>
          <cell r="BJ510">
            <v>0</v>
          </cell>
          <cell r="BK510">
            <v>0</v>
          </cell>
          <cell r="BL510">
            <v>0</v>
          </cell>
          <cell r="BM510">
            <v>0</v>
          </cell>
          <cell r="BN510">
            <v>0</v>
          </cell>
          <cell r="BO510">
            <v>0</v>
          </cell>
          <cell r="BP510">
            <v>0</v>
          </cell>
          <cell r="BQ510">
            <v>0</v>
          </cell>
        </row>
        <row r="511">
          <cell r="N511">
            <v>0</v>
          </cell>
          <cell r="P511">
            <v>0</v>
          </cell>
          <cell r="R511">
            <v>0</v>
          </cell>
          <cell r="V511">
            <v>0</v>
          </cell>
          <cell r="W511">
            <v>0</v>
          </cell>
          <cell r="X511">
            <v>0</v>
          </cell>
          <cell r="Y511">
            <v>0</v>
          </cell>
          <cell r="Z511">
            <v>0</v>
          </cell>
          <cell r="AA511">
            <v>0</v>
          </cell>
          <cell r="AB511">
            <v>0</v>
          </cell>
          <cell r="AC511">
            <v>0</v>
          </cell>
          <cell r="AD511">
            <v>0</v>
          </cell>
          <cell r="AE511">
            <v>0</v>
          </cell>
          <cell r="AF511">
            <v>0</v>
          </cell>
          <cell r="AG511">
            <v>0</v>
          </cell>
          <cell r="AH511">
            <v>0</v>
          </cell>
          <cell r="AI511">
            <v>0</v>
          </cell>
          <cell r="AJ511">
            <v>0</v>
          </cell>
          <cell r="AK511">
            <v>0</v>
          </cell>
          <cell r="AL511">
            <v>0</v>
          </cell>
          <cell r="AM511">
            <v>0</v>
          </cell>
          <cell r="AN511">
            <v>0</v>
          </cell>
          <cell r="AO511">
            <v>0</v>
          </cell>
          <cell r="AP511">
            <v>0</v>
          </cell>
          <cell r="AQ511">
            <v>0</v>
          </cell>
          <cell r="AR511">
            <v>0</v>
          </cell>
          <cell r="AS511">
            <v>0</v>
          </cell>
          <cell r="AT511">
            <v>0</v>
          </cell>
          <cell r="AU511">
            <v>0</v>
          </cell>
          <cell r="AV511">
            <v>0</v>
          </cell>
          <cell r="AW511">
            <v>0</v>
          </cell>
          <cell r="AX511">
            <v>0</v>
          </cell>
          <cell r="AY511">
            <v>0</v>
          </cell>
          <cell r="AZ511">
            <v>0</v>
          </cell>
          <cell r="BA511">
            <v>0</v>
          </cell>
          <cell r="BB511">
            <v>0</v>
          </cell>
          <cell r="BC511">
            <v>0</v>
          </cell>
          <cell r="BD511">
            <v>0</v>
          </cell>
          <cell r="BE511">
            <v>0</v>
          </cell>
          <cell r="BF511">
            <v>0</v>
          </cell>
          <cell r="BG511">
            <v>0</v>
          </cell>
          <cell r="BH511">
            <v>0</v>
          </cell>
          <cell r="BI511">
            <v>0</v>
          </cell>
          <cell r="BJ511">
            <v>0</v>
          </cell>
          <cell r="BK511">
            <v>0</v>
          </cell>
          <cell r="BL511">
            <v>0</v>
          </cell>
          <cell r="BM511">
            <v>0</v>
          </cell>
          <cell r="BN511">
            <v>0</v>
          </cell>
          <cell r="BO511">
            <v>0</v>
          </cell>
          <cell r="BP511">
            <v>0</v>
          </cell>
          <cell r="BQ511">
            <v>0</v>
          </cell>
        </row>
        <row r="512">
          <cell r="N512">
            <v>0</v>
          </cell>
          <cell r="P512">
            <v>0</v>
          </cell>
          <cell r="R512">
            <v>0</v>
          </cell>
          <cell r="V512">
            <v>0</v>
          </cell>
          <cell r="W512">
            <v>0</v>
          </cell>
          <cell r="X512">
            <v>0</v>
          </cell>
          <cell r="Y512">
            <v>0</v>
          </cell>
          <cell r="Z512">
            <v>0</v>
          </cell>
          <cell r="AA512">
            <v>0</v>
          </cell>
          <cell r="AB512">
            <v>0</v>
          </cell>
          <cell r="AC512">
            <v>0</v>
          </cell>
          <cell r="AD512">
            <v>0</v>
          </cell>
          <cell r="AE512">
            <v>0</v>
          </cell>
          <cell r="AF512">
            <v>0</v>
          </cell>
          <cell r="AG512">
            <v>0</v>
          </cell>
          <cell r="AH512">
            <v>0</v>
          </cell>
          <cell r="AI512">
            <v>0</v>
          </cell>
          <cell r="AJ512">
            <v>0</v>
          </cell>
          <cell r="AK512">
            <v>0</v>
          </cell>
          <cell r="AL512">
            <v>0</v>
          </cell>
          <cell r="AM512">
            <v>0</v>
          </cell>
          <cell r="AN512">
            <v>0</v>
          </cell>
          <cell r="AO512">
            <v>0</v>
          </cell>
          <cell r="AP512">
            <v>0</v>
          </cell>
          <cell r="AQ512">
            <v>0</v>
          </cell>
          <cell r="AR512">
            <v>0</v>
          </cell>
          <cell r="AS512">
            <v>0</v>
          </cell>
          <cell r="AT512">
            <v>0</v>
          </cell>
          <cell r="AU512">
            <v>0</v>
          </cell>
          <cell r="AV512">
            <v>0</v>
          </cell>
          <cell r="AW512">
            <v>0</v>
          </cell>
          <cell r="AX512">
            <v>0</v>
          </cell>
          <cell r="AY512">
            <v>0</v>
          </cell>
          <cell r="AZ512">
            <v>0</v>
          </cell>
          <cell r="BA512">
            <v>0</v>
          </cell>
          <cell r="BB512">
            <v>0</v>
          </cell>
          <cell r="BC512">
            <v>0</v>
          </cell>
          <cell r="BD512">
            <v>0</v>
          </cell>
          <cell r="BE512">
            <v>0</v>
          </cell>
          <cell r="BF512">
            <v>0</v>
          </cell>
          <cell r="BG512">
            <v>0</v>
          </cell>
          <cell r="BH512">
            <v>0</v>
          </cell>
          <cell r="BI512">
            <v>0</v>
          </cell>
          <cell r="BJ512">
            <v>0</v>
          </cell>
          <cell r="BK512">
            <v>0</v>
          </cell>
          <cell r="BL512">
            <v>0</v>
          </cell>
          <cell r="BM512">
            <v>0</v>
          </cell>
          <cell r="BN512">
            <v>0</v>
          </cell>
          <cell r="BO512">
            <v>0</v>
          </cell>
          <cell r="BP512">
            <v>0</v>
          </cell>
          <cell r="BQ512">
            <v>0</v>
          </cell>
        </row>
        <row r="513">
          <cell r="N513">
            <v>0</v>
          </cell>
          <cell r="P513">
            <v>0</v>
          </cell>
          <cell r="R513">
            <v>0</v>
          </cell>
          <cell r="V513">
            <v>0</v>
          </cell>
          <cell r="W513">
            <v>0</v>
          </cell>
          <cell r="X513">
            <v>0</v>
          </cell>
          <cell r="Y513">
            <v>0</v>
          </cell>
          <cell r="Z513">
            <v>0</v>
          </cell>
          <cell r="AA513">
            <v>0</v>
          </cell>
          <cell r="AB513">
            <v>0</v>
          </cell>
          <cell r="AC513">
            <v>0</v>
          </cell>
          <cell r="AD513">
            <v>0</v>
          </cell>
          <cell r="AE513">
            <v>0</v>
          </cell>
          <cell r="AF513">
            <v>0</v>
          </cell>
          <cell r="AG513">
            <v>0</v>
          </cell>
          <cell r="AH513">
            <v>0</v>
          </cell>
          <cell r="AI513">
            <v>0</v>
          </cell>
          <cell r="AJ513">
            <v>0</v>
          </cell>
          <cell r="AK513">
            <v>0</v>
          </cell>
          <cell r="AL513">
            <v>0</v>
          </cell>
          <cell r="AM513">
            <v>0</v>
          </cell>
          <cell r="AN513">
            <v>0</v>
          </cell>
          <cell r="AO513">
            <v>0</v>
          </cell>
          <cell r="AP513">
            <v>0</v>
          </cell>
          <cell r="AQ513">
            <v>0</v>
          </cell>
          <cell r="AR513">
            <v>0</v>
          </cell>
          <cell r="AS513">
            <v>0</v>
          </cell>
          <cell r="AT513">
            <v>0</v>
          </cell>
          <cell r="AU513">
            <v>0</v>
          </cell>
          <cell r="AV513">
            <v>0</v>
          </cell>
          <cell r="AW513">
            <v>0</v>
          </cell>
          <cell r="AX513">
            <v>0</v>
          </cell>
          <cell r="AY513">
            <v>0</v>
          </cell>
          <cell r="AZ513">
            <v>0</v>
          </cell>
          <cell r="BA513">
            <v>0</v>
          </cell>
          <cell r="BB513">
            <v>0</v>
          </cell>
          <cell r="BC513">
            <v>0</v>
          </cell>
          <cell r="BD513">
            <v>0</v>
          </cell>
          <cell r="BE513">
            <v>0</v>
          </cell>
          <cell r="BF513">
            <v>0</v>
          </cell>
          <cell r="BG513">
            <v>0</v>
          </cell>
          <cell r="BH513">
            <v>0</v>
          </cell>
          <cell r="BI513">
            <v>0</v>
          </cell>
          <cell r="BJ513">
            <v>0</v>
          </cell>
          <cell r="BK513">
            <v>0</v>
          </cell>
          <cell r="BL513">
            <v>0</v>
          </cell>
          <cell r="BM513">
            <v>0</v>
          </cell>
          <cell r="BN513">
            <v>0</v>
          </cell>
          <cell r="BO513">
            <v>0</v>
          </cell>
          <cell r="BP513">
            <v>0</v>
          </cell>
          <cell r="BQ513">
            <v>0</v>
          </cell>
        </row>
        <row r="514">
          <cell r="N514">
            <v>0</v>
          </cell>
          <cell r="P514">
            <v>0</v>
          </cell>
          <cell r="R514">
            <v>0</v>
          </cell>
          <cell r="V514">
            <v>0</v>
          </cell>
          <cell r="W514">
            <v>0</v>
          </cell>
          <cell r="X514">
            <v>0</v>
          </cell>
          <cell r="Y514">
            <v>0</v>
          </cell>
          <cell r="Z514">
            <v>0</v>
          </cell>
          <cell r="AA514">
            <v>0</v>
          </cell>
          <cell r="AB514">
            <v>0</v>
          </cell>
          <cell r="AC514">
            <v>0</v>
          </cell>
          <cell r="AD514">
            <v>0</v>
          </cell>
          <cell r="AE514">
            <v>0</v>
          </cell>
          <cell r="AF514">
            <v>0</v>
          </cell>
          <cell r="AG514">
            <v>0</v>
          </cell>
          <cell r="AH514">
            <v>0</v>
          </cell>
          <cell r="AI514">
            <v>0</v>
          </cell>
          <cell r="AJ514">
            <v>0</v>
          </cell>
          <cell r="AK514">
            <v>0</v>
          </cell>
          <cell r="AL514">
            <v>0</v>
          </cell>
          <cell r="AM514">
            <v>0</v>
          </cell>
          <cell r="AN514">
            <v>0</v>
          </cell>
          <cell r="AO514">
            <v>0</v>
          </cell>
          <cell r="AP514">
            <v>0</v>
          </cell>
          <cell r="AQ514">
            <v>0</v>
          </cell>
          <cell r="AR514">
            <v>0</v>
          </cell>
          <cell r="AS514">
            <v>0</v>
          </cell>
          <cell r="AT514">
            <v>0</v>
          </cell>
          <cell r="AU514">
            <v>0</v>
          </cell>
          <cell r="AV514">
            <v>0</v>
          </cell>
          <cell r="AW514">
            <v>0</v>
          </cell>
          <cell r="AX514">
            <v>0</v>
          </cell>
          <cell r="AY514">
            <v>0</v>
          </cell>
          <cell r="AZ514">
            <v>0</v>
          </cell>
          <cell r="BA514">
            <v>0</v>
          </cell>
          <cell r="BB514">
            <v>0</v>
          </cell>
          <cell r="BC514">
            <v>0</v>
          </cell>
          <cell r="BD514">
            <v>0</v>
          </cell>
          <cell r="BE514">
            <v>0</v>
          </cell>
          <cell r="BF514">
            <v>0</v>
          </cell>
          <cell r="BG514">
            <v>0</v>
          </cell>
          <cell r="BH514">
            <v>0</v>
          </cell>
          <cell r="BI514">
            <v>0</v>
          </cell>
          <cell r="BJ514">
            <v>0</v>
          </cell>
          <cell r="BK514">
            <v>0</v>
          </cell>
          <cell r="BL514">
            <v>0</v>
          </cell>
          <cell r="BM514">
            <v>0</v>
          </cell>
          <cell r="BN514">
            <v>0</v>
          </cell>
          <cell r="BO514">
            <v>0</v>
          </cell>
          <cell r="BP514">
            <v>0</v>
          </cell>
          <cell r="BQ514">
            <v>0</v>
          </cell>
        </row>
        <row r="515">
          <cell r="N515">
            <v>0</v>
          </cell>
          <cell r="P515">
            <v>0</v>
          </cell>
          <cell r="R515">
            <v>0</v>
          </cell>
          <cell r="V515">
            <v>0</v>
          </cell>
          <cell r="W515">
            <v>0</v>
          </cell>
          <cell r="X515">
            <v>0</v>
          </cell>
          <cell r="Y515">
            <v>0</v>
          </cell>
          <cell r="Z515">
            <v>0</v>
          </cell>
          <cell r="AA515">
            <v>0</v>
          </cell>
          <cell r="AB515">
            <v>0</v>
          </cell>
          <cell r="AC515">
            <v>0</v>
          </cell>
          <cell r="AD515">
            <v>0</v>
          </cell>
          <cell r="AE515">
            <v>0</v>
          </cell>
          <cell r="AF515">
            <v>0</v>
          </cell>
          <cell r="AG515">
            <v>0</v>
          </cell>
          <cell r="AH515">
            <v>0</v>
          </cell>
          <cell r="AI515">
            <v>0</v>
          </cell>
          <cell r="AJ515">
            <v>0</v>
          </cell>
          <cell r="AK515">
            <v>0</v>
          </cell>
          <cell r="AL515">
            <v>0</v>
          </cell>
          <cell r="AM515">
            <v>0</v>
          </cell>
          <cell r="AN515">
            <v>0</v>
          </cell>
          <cell r="AO515">
            <v>0</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0</v>
          </cell>
          <cell r="BF515">
            <v>0</v>
          </cell>
          <cell r="BG515">
            <v>0</v>
          </cell>
          <cell r="BH515">
            <v>0</v>
          </cell>
          <cell r="BI515">
            <v>0</v>
          </cell>
          <cell r="BJ515">
            <v>0</v>
          </cell>
          <cell r="BK515">
            <v>0</v>
          </cell>
          <cell r="BL515">
            <v>0</v>
          </cell>
          <cell r="BM515">
            <v>0</v>
          </cell>
          <cell r="BN515">
            <v>0</v>
          </cell>
          <cell r="BO515">
            <v>0</v>
          </cell>
          <cell r="BP515">
            <v>0</v>
          </cell>
          <cell r="BQ515">
            <v>0</v>
          </cell>
        </row>
        <row r="516">
          <cell r="N516">
            <v>0</v>
          </cell>
          <cell r="P516">
            <v>0</v>
          </cell>
          <cell r="R516">
            <v>0</v>
          </cell>
          <cell r="V516">
            <v>0</v>
          </cell>
          <cell r="W516">
            <v>0</v>
          </cell>
          <cell r="X516">
            <v>0</v>
          </cell>
          <cell r="Y516">
            <v>0</v>
          </cell>
          <cell r="Z516">
            <v>0</v>
          </cell>
          <cell r="AA516">
            <v>0</v>
          </cell>
          <cell r="AB516">
            <v>0</v>
          </cell>
          <cell r="AC516">
            <v>0</v>
          </cell>
          <cell r="AD516">
            <v>0</v>
          </cell>
          <cell r="AE516">
            <v>0</v>
          </cell>
          <cell r="AF516">
            <v>0</v>
          </cell>
          <cell r="AG516">
            <v>0</v>
          </cell>
          <cell r="AH516">
            <v>0</v>
          </cell>
          <cell r="AI516">
            <v>0</v>
          </cell>
          <cell r="AJ516">
            <v>0</v>
          </cell>
          <cell r="AK516">
            <v>0</v>
          </cell>
          <cell r="AL516">
            <v>0</v>
          </cell>
          <cell r="AM516">
            <v>0</v>
          </cell>
          <cell r="AN516">
            <v>0</v>
          </cell>
          <cell r="AO516">
            <v>0</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0</v>
          </cell>
          <cell r="BF516">
            <v>0</v>
          </cell>
          <cell r="BG516">
            <v>0</v>
          </cell>
          <cell r="BH516">
            <v>0</v>
          </cell>
          <cell r="BI516">
            <v>0</v>
          </cell>
          <cell r="BJ516">
            <v>0</v>
          </cell>
          <cell r="BK516">
            <v>0</v>
          </cell>
          <cell r="BL516">
            <v>0</v>
          </cell>
          <cell r="BM516">
            <v>0</v>
          </cell>
          <cell r="BN516">
            <v>0</v>
          </cell>
          <cell r="BO516">
            <v>0</v>
          </cell>
          <cell r="BP516">
            <v>0</v>
          </cell>
          <cell r="BQ516">
            <v>0</v>
          </cell>
        </row>
        <row r="517">
          <cell r="N517">
            <v>0</v>
          </cell>
          <cell r="P517">
            <v>0</v>
          </cell>
          <cell r="R517">
            <v>0</v>
          </cell>
          <cell r="V517">
            <v>0</v>
          </cell>
          <cell r="W517">
            <v>0</v>
          </cell>
          <cell r="X517">
            <v>0</v>
          </cell>
          <cell r="Y517">
            <v>0</v>
          </cell>
          <cell r="Z517">
            <v>0</v>
          </cell>
          <cell r="AA517">
            <v>0</v>
          </cell>
          <cell r="AB517">
            <v>0</v>
          </cell>
          <cell r="AC517">
            <v>0</v>
          </cell>
          <cell r="AD517">
            <v>0</v>
          </cell>
          <cell r="AE517">
            <v>0</v>
          </cell>
          <cell r="AF517">
            <v>0</v>
          </cell>
          <cell r="AG517">
            <v>0</v>
          </cell>
          <cell r="AH517">
            <v>0</v>
          </cell>
          <cell r="AI517">
            <v>0</v>
          </cell>
          <cell r="AJ517">
            <v>0</v>
          </cell>
          <cell r="AK517">
            <v>0</v>
          </cell>
          <cell r="AL517">
            <v>0</v>
          </cell>
          <cell r="AM517">
            <v>0</v>
          </cell>
          <cell r="AN517">
            <v>0</v>
          </cell>
          <cell r="AO517">
            <v>0</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0</v>
          </cell>
          <cell r="BF517">
            <v>0</v>
          </cell>
          <cell r="BG517">
            <v>0</v>
          </cell>
          <cell r="BH517">
            <v>0</v>
          </cell>
          <cell r="BI517">
            <v>0</v>
          </cell>
          <cell r="BJ517">
            <v>0</v>
          </cell>
          <cell r="BK517">
            <v>0</v>
          </cell>
          <cell r="BL517">
            <v>0</v>
          </cell>
          <cell r="BM517">
            <v>0</v>
          </cell>
          <cell r="BN517">
            <v>0</v>
          </cell>
          <cell r="BO517">
            <v>0</v>
          </cell>
          <cell r="BP517">
            <v>0</v>
          </cell>
          <cell r="BQ517">
            <v>0</v>
          </cell>
        </row>
        <row r="518">
          <cell r="N518">
            <v>0</v>
          </cell>
          <cell r="P518">
            <v>0</v>
          </cell>
          <cell r="R518">
            <v>0</v>
          </cell>
          <cell r="V518">
            <v>0</v>
          </cell>
          <cell r="W518">
            <v>0</v>
          </cell>
          <cell r="X518">
            <v>0</v>
          </cell>
          <cell r="Y518">
            <v>0</v>
          </cell>
          <cell r="Z518">
            <v>0</v>
          </cell>
          <cell r="AA518">
            <v>0</v>
          </cell>
          <cell r="AB518">
            <v>0</v>
          </cell>
          <cell r="AC518">
            <v>0</v>
          </cell>
          <cell r="AD518">
            <v>0</v>
          </cell>
          <cell r="AE518">
            <v>0</v>
          </cell>
          <cell r="AF518">
            <v>0</v>
          </cell>
          <cell r="AG518">
            <v>0</v>
          </cell>
          <cell r="AH518">
            <v>0</v>
          </cell>
          <cell r="AI518">
            <v>0</v>
          </cell>
          <cell r="AJ518">
            <v>0</v>
          </cell>
          <cell r="AK518">
            <v>0</v>
          </cell>
          <cell r="AL518">
            <v>0</v>
          </cell>
          <cell r="AM518">
            <v>0</v>
          </cell>
          <cell r="AN518">
            <v>0</v>
          </cell>
          <cell r="AO518">
            <v>0</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0</v>
          </cell>
          <cell r="BF518">
            <v>0</v>
          </cell>
          <cell r="BG518">
            <v>0</v>
          </cell>
          <cell r="BH518">
            <v>0</v>
          </cell>
          <cell r="BI518">
            <v>0</v>
          </cell>
          <cell r="BJ518">
            <v>0</v>
          </cell>
          <cell r="BK518">
            <v>0</v>
          </cell>
          <cell r="BL518">
            <v>0</v>
          </cell>
          <cell r="BM518">
            <v>0</v>
          </cell>
          <cell r="BN518">
            <v>0</v>
          </cell>
          <cell r="BO518">
            <v>0</v>
          </cell>
          <cell r="BP518">
            <v>0</v>
          </cell>
          <cell r="BQ518">
            <v>0</v>
          </cell>
        </row>
        <row r="519">
          <cell r="N519">
            <v>0</v>
          </cell>
          <cell r="P519">
            <v>0</v>
          </cell>
          <cell r="R519">
            <v>0</v>
          </cell>
          <cell r="V519">
            <v>0</v>
          </cell>
          <cell r="W519">
            <v>0</v>
          </cell>
          <cell r="X519">
            <v>0</v>
          </cell>
          <cell r="Y519">
            <v>0</v>
          </cell>
          <cell r="Z519">
            <v>0</v>
          </cell>
          <cell r="AA519">
            <v>0</v>
          </cell>
          <cell r="AB519">
            <v>0</v>
          </cell>
          <cell r="AC519">
            <v>0</v>
          </cell>
          <cell r="AD519">
            <v>0</v>
          </cell>
          <cell r="AE519">
            <v>0</v>
          </cell>
          <cell r="AF519">
            <v>0</v>
          </cell>
          <cell r="AG519">
            <v>0</v>
          </cell>
          <cell r="AH519">
            <v>0</v>
          </cell>
          <cell r="AI519">
            <v>0</v>
          </cell>
          <cell r="AJ519">
            <v>0</v>
          </cell>
          <cell r="AK519">
            <v>0</v>
          </cell>
          <cell r="AL519">
            <v>0</v>
          </cell>
          <cell r="AM519">
            <v>0</v>
          </cell>
          <cell r="AN519">
            <v>0</v>
          </cell>
          <cell r="AO519">
            <v>0</v>
          </cell>
          <cell r="AP519">
            <v>0</v>
          </cell>
          <cell r="AQ519">
            <v>0</v>
          </cell>
          <cell r="AR519">
            <v>0</v>
          </cell>
          <cell r="AS519">
            <v>0</v>
          </cell>
          <cell r="AT519">
            <v>0</v>
          </cell>
          <cell r="AU519">
            <v>0</v>
          </cell>
          <cell r="AV519">
            <v>0</v>
          </cell>
          <cell r="AW519">
            <v>0</v>
          </cell>
          <cell r="AX519">
            <v>0</v>
          </cell>
          <cell r="AY519">
            <v>0</v>
          </cell>
          <cell r="AZ519">
            <v>0</v>
          </cell>
          <cell r="BA519">
            <v>0</v>
          </cell>
          <cell r="BB519">
            <v>0</v>
          </cell>
          <cell r="BC519">
            <v>0</v>
          </cell>
          <cell r="BD519">
            <v>0</v>
          </cell>
          <cell r="BE519">
            <v>0</v>
          </cell>
          <cell r="BF519">
            <v>0</v>
          </cell>
          <cell r="BG519">
            <v>0</v>
          </cell>
          <cell r="BH519">
            <v>0</v>
          </cell>
          <cell r="BI519">
            <v>0</v>
          </cell>
          <cell r="BJ519">
            <v>0</v>
          </cell>
          <cell r="BK519">
            <v>0</v>
          </cell>
          <cell r="BL519">
            <v>0</v>
          </cell>
          <cell r="BM519">
            <v>0</v>
          </cell>
          <cell r="BN519">
            <v>0</v>
          </cell>
          <cell r="BO519">
            <v>0</v>
          </cell>
          <cell r="BP519">
            <v>0</v>
          </cell>
          <cell r="BQ519">
            <v>0</v>
          </cell>
        </row>
        <row r="520">
          <cell r="N520">
            <v>0</v>
          </cell>
          <cell r="P520">
            <v>0</v>
          </cell>
          <cell r="R520">
            <v>0</v>
          </cell>
          <cell r="V520">
            <v>0</v>
          </cell>
          <cell r="W520">
            <v>0</v>
          </cell>
          <cell r="X520">
            <v>0</v>
          </cell>
          <cell r="Y520">
            <v>0</v>
          </cell>
          <cell r="Z520">
            <v>0</v>
          </cell>
          <cell r="AA520">
            <v>0</v>
          </cell>
          <cell r="AB520">
            <v>0</v>
          </cell>
          <cell r="AC520">
            <v>0</v>
          </cell>
          <cell r="AD520">
            <v>0</v>
          </cell>
          <cell r="AE520">
            <v>0</v>
          </cell>
          <cell r="AF520">
            <v>0</v>
          </cell>
          <cell r="AG520">
            <v>0</v>
          </cell>
          <cell r="AH520">
            <v>0</v>
          </cell>
          <cell r="AI520">
            <v>0</v>
          </cell>
          <cell r="AJ520">
            <v>0</v>
          </cell>
          <cell r="AK520">
            <v>0</v>
          </cell>
          <cell r="AL520">
            <v>0</v>
          </cell>
          <cell r="AM520">
            <v>0</v>
          </cell>
          <cell r="AN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row>
        <row r="521">
          <cell r="N521">
            <v>0</v>
          </cell>
          <cell r="P521">
            <v>0</v>
          </cell>
          <cell r="R521">
            <v>0</v>
          </cell>
          <cell r="V521">
            <v>0</v>
          </cell>
          <cell r="W521">
            <v>0</v>
          </cell>
          <cell r="X521">
            <v>0</v>
          </cell>
          <cell r="Y521">
            <v>0</v>
          </cell>
          <cell r="Z521">
            <v>0</v>
          </cell>
          <cell r="AA521">
            <v>0</v>
          </cell>
          <cell r="AB521">
            <v>0</v>
          </cell>
          <cell r="AC521">
            <v>0</v>
          </cell>
          <cell r="AD521">
            <v>0</v>
          </cell>
          <cell r="AE521">
            <v>0</v>
          </cell>
          <cell r="AF521">
            <v>0</v>
          </cell>
          <cell r="AG521">
            <v>0</v>
          </cell>
          <cell r="AH521">
            <v>0</v>
          </cell>
          <cell r="AI521">
            <v>0</v>
          </cell>
          <cell r="AJ521">
            <v>0</v>
          </cell>
          <cell r="AK521">
            <v>0</v>
          </cell>
          <cell r="AL521">
            <v>0</v>
          </cell>
          <cell r="AM521">
            <v>0</v>
          </cell>
          <cell r="AN521">
            <v>0</v>
          </cell>
          <cell r="AO521">
            <v>0</v>
          </cell>
          <cell r="AP521">
            <v>0</v>
          </cell>
          <cell r="AQ521">
            <v>0</v>
          </cell>
          <cell r="AR521">
            <v>0</v>
          </cell>
          <cell r="AS521">
            <v>0</v>
          </cell>
          <cell r="AT521">
            <v>0</v>
          </cell>
          <cell r="AU521">
            <v>0</v>
          </cell>
          <cell r="AV521">
            <v>0</v>
          </cell>
          <cell r="AW521">
            <v>0</v>
          </cell>
          <cell r="AX521">
            <v>0</v>
          </cell>
          <cell r="AY521">
            <v>0</v>
          </cell>
          <cell r="AZ521">
            <v>0</v>
          </cell>
          <cell r="BA521">
            <v>0</v>
          </cell>
          <cell r="BB521">
            <v>0</v>
          </cell>
          <cell r="BC521">
            <v>0</v>
          </cell>
          <cell r="BD521">
            <v>0</v>
          </cell>
          <cell r="BE521">
            <v>0</v>
          </cell>
          <cell r="BF521">
            <v>0</v>
          </cell>
          <cell r="BG521">
            <v>0</v>
          </cell>
          <cell r="BH521">
            <v>0</v>
          </cell>
          <cell r="BI521">
            <v>0</v>
          </cell>
          <cell r="BJ521">
            <v>0</v>
          </cell>
          <cell r="BK521">
            <v>0</v>
          </cell>
          <cell r="BL521">
            <v>0</v>
          </cell>
          <cell r="BM521">
            <v>0</v>
          </cell>
          <cell r="BN521">
            <v>0</v>
          </cell>
          <cell r="BO521">
            <v>0</v>
          </cell>
          <cell r="BP521">
            <v>0</v>
          </cell>
          <cell r="BQ521">
            <v>0</v>
          </cell>
        </row>
        <row r="522">
          <cell r="N522">
            <v>0</v>
          </cell>
          <cell r="P522">
            <v>0</v>
          </cell>
          <cell r="R522">
            <v>0</v>
          </cell>
          <cell r="V522">
            <v>0</v>
          </cell>
          <cell r="W522">
            <v>0</v>
          </cell>
          <cell r="X522">
            <v>0</v>
          </cell>
          <cell r="Y522">
            <v>0</v>
          </cell>
          <cell r="Z522">
            <v>0</v>
          </cell>
          <cell r="AA522">
            <v>0</v>
          </cell>
          <cell r="AB522">
            <v>0</v>
          </cell>
          <cell r="AC522">
            <v>0</v>
          </cell>
          <cell r="AD522">
            <v>0</v>
          </cell>
          <cell r="AE522">
            <v>0</v>
          </cell>
          <cell r="AF522">
            <v>0</v>
          </cell>
          <cell r="AG522">
            <v>0</v>
          </cell>
          <cell r="AH522">
            <v>0</v>
          </cell>
          <cell r="AI522">
            <v>0</v>
          </cell>
          <cell r="AJ522">
            <v>0</v>
          </cell>
          <cell r="AK522">
            <v>0</v>
          </cell>
          <cell r="AL522">
            <v>0</v>
          </cell>
          <cell r="AM522">
            <v>0</v>
          </cell>
          <cell r="AN522">
            <v>0</v>
          </cell>
          <cell r="AO522">
            <v>0</v>
          </cell>
          <cell r="AP522">
            <v>0</v>
          </cell>
          <cell r="AQ522">
            <v>0</v>
          </cell>
          <cell r="AR522">
            <v>0</v>
          </cell>
          <cell r="AS522">
            <v>0</v>
          </cell>
          <cell r="AT522">
            <v>0</v>
          </cell>
          <cell r="AU522">
            <v>0</v>
          </cell>
          <cell r="AV522">
            <v>0</v>
          </cell>
          <cell r="AW522">
            <v>0</v>
          </cell>
          <cell r="AX522">
            <v>0</v>
          </cell>
          <cell r="AY522">
            <v>0</v>
          </cell>
          <cell r="AZ522">
            <v>0</v>
          </cell>
          <cell r="BA522">
            <v>0</v>
          </cell>
          <cell r="BB522">
            <v>0</v>
          </cell>
          <cell r="BC522">
            <v>0</v>
          </cell>
          <cell r="BD522">
            <v>0</v>
          </cell>
          <cell r="BE522">
            <v>0</v>
          </cell>
          <cell r="BF522">
            <v>0</v>
          </cell>
          <cell r="BG522">
            <v>0</v>
          </cell>
          <cell r="BH522">
            <v>0</v>
          </cell>
          <cell r="BI522">
            <v>0</v>
          </cell>
          <cell r="BJ522">
            <v>0</v>
          </cell>
          <cell r="BK522">
            <v>0</v>
          </cell>
          <cell r="BL522">
            <v>0</v>
          </cell>
          <cell r="BM522">
            <v>0</v>
          </cell>
          <cell r="BN522">
            <v>0</v>
          </cell>
          <cell r="BO522">
            <v>0</v>
          </cell>
          <cell r="BP522">
            <v>0</v>
          </cell>
          <cell r="BQ522">
            <v>0</v>
          </cell>
        </row>
        <row r="523">
          <cell r="N523">
            <v>0</v>
          </cell>
          <cell r="P523">
            <v>0</v>
          </cell>
          <cell r="R523">
            <v>0</v>
          </cell>
          <cell r="V523">
            <v>0</v>
          </cell>
          <cell r="W523">
            <v>0</v>
          </cell>
          <cell r="X523">
            <v>0</v>
          </cell>
          <cell r="Y523">
            <v>0</v>
          </cell>
          <cell r="Z523">
            <v>0</v>
          </cell>
          <cell r="AA523">
            <v>0</v>
          </cell>
          <cell r="AB523">
            <v>0</v>
          </cell>
          <cell r="AC523">
            <v>0</v>
          </cell>
          <cell r="AD523">
            <v>0</v>
          </cell>
          <cell r="AE523">
            <v>0</v>
          </cell>
          <cell r="AF523">
            <v>0</v>
          </cell>
          <cell r="AG523">
            <v>0</v>
          </cell>
          <cell r="AH523">
            <v>0</v>
          </cell>
          <cell r="AI523">
            <v>0</v>
          </cell>
          <cell r="AJ523">
            <v>0</v>
          </cell>
          <cell r="AK523">
            <v>0</v>
          </cell>
          <cell r="AL523">
            <v>0</v>
          </cell>
          <cell r="AM523">
            <v>0</v>
          </cell>
          <cell r="AN523">
            <v>0</v>
          </cell>
          <cell r="AO523">
            <v>0</v>
          </cell>
          <cell r="AP523">
            <v>0</v>
          </cell>
          <cell r="AQ523">
            <v>0</v>
          </cell>
          <cell r="AR523">
            <v>0</v>
          </cell>
          <cell r="AS523">
            <v>0</v>
          </cell>
          <cell r="AT523">
            <v>0</v>
          </cell>
          <cell r="AU523">
            <v>0</v>
          </cell>
          <cell r="AV523">
            <v>0</v>
          </cell>
          <cell r="AW523">
            <v>0</v>
          </cell>
          <cell r="AX523">
            <v>0</v>
          </cell>
          <cell r="AY523">
            <v>0</v>
          </cell>
          <cell r="AZ523">
            <v>0</v>
          </cell>
          <cell r="BA523">
            <v>0</v>
          </cell>
          <cell r="BB523">
            <v>0</v>
          </cell>
          <cell r="BC523">
            <v>0</v>
          </cell>
          <cell r="BD523">
            <v>0</v>
          </cell>
          <cell r="BE523">
            <v>0</v>
          </cell>
          <cell r="BF523">
            <v>0</v>
          </cell>
          <cell r="BG523">
            <v>0</v>
          </cell>
          <cell r="BH523">
            <v>0</v>
          </cell>
          <cell r="BI523">
            <v>0</v>
          </cell>
          <cell r="BJ523">
            <v>0</v>
          </cell>
          <cell r="BK523">
            <v>0</v>
          </cell>
          <cell r="BL523">
            <v>0</v>
          </cell>
          <cell r="BM523">
            <v>0</v>
          </cell>
          <cell r="BN523">
            <v>0</v>
          </cell>
          <cell r="BO523">
            <v>0</v>
          </cell>
          <cell r="BP523">
            <v>0</v>
          </cell>
          <cell r="BQ523">
            <v>0</v>
          </cell>
        </row>
        <row r="524">
          <cell r="N524">
            <v>0</v>
          </cell>
          <cell r="P524">
            <v>0</v>
          </cell>
          <cell r="R524">
            <v>0</v>
          </cell>
          <cell r="V524">
            <v>0</v>
          </cell>
          <cell r="W524">
            <v>0</v>
          </cell>
          <cell r="X524">
            <v>0</v>
          </cell>
          <cell r="Y524">
            <v>0</v>
          </cell>
          <cell r="Z524">
            <v>0</v>
          </cell>
          <cell r="AA524">
            <v>0</v>
          </cell>
          <cell r="AB524">
            <v>0</v>
          </cell>
          <cell r="AC524">
            <v>0</v>
          </cell>
          <cell r="AD524">
            <v>0</v>
          </cell>
          <cell r="AE524">
            <v>0</v>
          </cell>
          <cell r="AF524">
            <v>0</v>
          </cell>
          <cell r="AG524">
            <v>0</v>
          </cell>
          <cell r="AH524">
            <v>0</v>
          </cell>
          <cell r="AI524">
            <v>0</v>
          </cell>
          <cell r="AJ524">
            <v>0</v>
          </cell>
          <cell r="AK524">
            <v>0</v>
          </cell>
          <cell r="AL524">
            <v>0</v>
          </cell>
          <cell r="AM524">
            <v>0</v>
          </cell>
          <cell r="AN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row>
        <row r="525">
          <cell r="N525">
            <v>0</v>
          </cell>
          <cell r="P525">
            <v>0</v>
          </cell>
          <cell r="R525">
            <v>0</v>
          </cell>
          <cell r="V525">
            <v>0</v>
          </cell>
          <cell r="W525">
            <v>0</v>
          </cell>
          <cell r="X525">
            <v>0</v>
          </cell>
          <cell r="Y525">
            <v>0</v>
          </cell>
          <cell r="Z525">
            <v>0</v>
          </cell>
          <cell r="AA525">
            <v>0</v>
          </cell>
          <cell r="AB525">
            <v>0</v>
          </cell>
          <cell r="AC525">
            <v>0</v>
          </cell>
          <cell r="AD525">
            <v>0</v>
          </cell>
          <cell r="AE525">
            <v>0</v>
          </cell>
          <cell r="AF525">
            <v>0</v>
          </cell>
          <cell r="AG525">
            <v>0</v>
          </cell>
          <cell r="AH525">
            <v>0</v>
          </cell>
          <cell r="AI525">
            <v>0</v>
          </cell>
          <cell r="AJ525">
            <v>0</v>
          </cell>
          <cell r="AK525">
            <v>0</v>
          </cell>
          <cell r="AL525">
            <v>0</v>
          </cell>
          <cell r="AM525">
            <v>0</v>
          </cell>
          <cell r="AN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row>
        <row r="526">
          <cell r="N526">
            <v>0</v>
          </cell>
          <cell r="P526">
            <v>0</v>
          </cell>
          <cell r="R526">
            <v>0</v>
          </cell>
          <cell r="V526">
            <v>0</v>
          </cell>
          <cell r="W526">
            <v>0</v>
          </cell>
          <cell r="X526">
            <v>0</v>
          </cell>
          <cell r="Y526">
            <v>0</v>
          </cell>
          <cell r="Z526">
            <v>0</v>
          </cell>
          <cell r="AA526">
            <v>0</v>
          </cell>
          <cell r="AB526">
            <v>0</v>
          </cell>
          <cell r="AC526">
            <v>0</v>
          </cell>
          <cell r="AD526">
            <v>0</v>
          </cell>
          <cell r="AE526">
            <v>0</v>
          </cell>
          <cell r="AF526">
            <v>0</v>
          </cell>
          <cell r="AG526">
            <v>0</v>
          </cell>
          <cell r="AH526">
            <v>0</v>
          </cell>
          <cell r="AI526">
            <v>0</v>
          </cell>
          <cell r="AJ526">
            <v>0</v>
          </cell>
          <cell r="AK526">
            <v>0</v>
          </cell>
          <cell r="AL526">
            <v>0</v>
          </cell>
          <cell r="AM526">
            <v>0</v>
          </cell>
          <cell r="AN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row>
        <row r="527">
          <cell r="N527">
            <v>0</v>
          </cell>
          <cell r="P527">
            <v>0</v>
          </cell>
          <cell r="R527">
            <v>0</v>
          </cell>
          <cell r="V527">
            <v>0</v>
          </cell>
          <cell r="W527">
            <v>0</v>
          </cell>
          <cell r="X527">
            <v>0</v>
          </cell>
          <cell r="Y527">
            <v>0</v>
          </cell>
          <cell r="Z527">
            <v>0</v>
          </cell>
          <cell r="AA527">
            <v>0</v>
          </cell>
          <cell r="AB527">
            <v>0</v>
          </cell>
          <cell r="AC527">
            <v>0</v>
          </cell>
          <cell r="AD527">
            <v>0</v>
          </cell>
          <cell r="AE527">
            <v>0</v>
          </cell>
          <cell r="AF527">
            <v>0</v>
          </cell>
          <cell r="AG527">
            <v>0</v>
          </cell>
          <cell r="AH527">
            <v>0</v>
          </cell>
          <cell r="AI527">
            <v>0</v>
          </cell>
          <cell r="AJ527">
            <v>0</v>
          </cell>
          <cell r="AK527">
            <v>0</v>
          </cell>
          <cell r="AL527">
            <v>0</v>
          </cell>
          <cell r="AM527">
            <v>0</v>
          </cell>
          <cell r="AN527">
            <v>0</v>
          </cell>
          <cell r="AO527">
            <v>0</v>
          </cell>
          <cell r="AP527">
            <v>0</v>
          </cell>
          <cell r="AQ527">
            <v>0</v>
          </cell>
          <cell r="AR527">
            <v>0</v>
          </cell>
          <cell r="AS527">
            <v>0</v>
          </cell>
          <cell r="AT527">
            <v>0</v>
          </cell>
          <cell r="AU527">
            <v>0</v>
          </cell>
          <cell r="AV527">
            <v>0</v>
          </cell>
          <cell r="AW527">
            <v>0</v>
          </cell>
          <cell r="AX527">
            <v>0</v>
          </cell>
          <cell r="AY527">
            <v>0</v>
          </cell>
          <cell r="AZ527">
            <v>0</v>
          </cell>
          <cell r="BA527">
            <v>0</v>
          </cell>
          <cell r="BB527">
            <v>0</v>
          </cell>
          <cell r="BC527">
            <v>0</v>
          </cell>
          <cell r="BD527">
            <v>0</v>
          </cell>
          <cell r="BE527">
            <v>0</v>
          </cell>
          <cell r="BF527">
            <v>0</v>
          </cell>
          <cell r="BG527">
            <v>0</v>
          </cell>
          <cell r="BH527">
            <v>0</v>
          </cell>
          <cell r="BI527">
            <v>0</v>
          </cell>
          <cell r="BJ527">
            <v>0</v>
          </cell>
          <cell r="BK527">
            <v>0</v>
          </cell>
          <cell r="BL527">
            <v>0</v>
          </cell>
          <cell r="BM527">
            <v>0</v>
          </cell>
          <cell r="BN527">
            <v>0</v>
          </cell>
          <cell r="BO527">
            <v>0</v>
          </cell>
          <cell r="BP527">
            <v>0</v>
          </cell>
          <cell r="BQ527">
            <v>0</v>
          </cell>
        </row>
        <row r="528">
          <cell r="N528">
            <v>0</v>
          </cell>
          <cell r="P528">
            <v>0</v>
          </cell>
          <cell r="R528">
            <v>0</v>
          </cell>
          <cell r="V528">
            <v>0</v>
          </cell>
          <cell r="W528">
            <v>0</v>
          </cell>
          <cell r="X528">
            <v>0</v>
          </cell>
          <cell r="Y528">
            <v>0</v>
          </cell>
          <cell r="Z528">
            <v>0</v>
          </cell>
          <cell r="AA528">
            <v>0</v>
          </cell>
          <cell r="AB528">
            <v>0</v>
          </cell>
          <cell r="AC528">
            <v>0</v>
          </cell>
          <cell r="AD528">
            <v>0</v>
          </cell>
          <cell r="AE528">
            <v>0</v>
          </cell>
          <cell r="AF528">
            <v>0</v>
          </cell>
          <cell r="AG528">
            <v>0</v>
          </cell>
          <cell r="AH528">
            <v>0</v>
          </cell>
          <cell r="AI528">
            <v>0</v>
          </cell>
          <cell r="AJ528">
            <v>0</v>
          </cell>
          <cell r="AK528">
            <v>0</v>
          </cell>
          <cell r="AL528">
            <v>0</v>
          </cell>
          <cell r="AM528">
            <v>0</v>
          </cell>
          <cell r="AN528">
            <v>0</v>
          </cell>
          <cell r="AO528">
            <v>0</v>
          </cell>
          <cell r="AP528">
            <v>0</v>
          </cell>
          <cell r="AQ528">
            <v>0</v>
          </cell>
          <cell r="AR528">
            <v>0</v>
          </cell>
          <cell r="AS528">
            <v>0</v>
          </cell>
          <cell r="AT528">
            <v>0</v>
          </cell>
          <cell r="AU528">
            <v>0</v>
          </cell>
          <cell r="AV528">
            <v>0</v>
          </cell>
          <cell r="AW528">
            <v>0</v>
          </cell>
          <cell r="AX528">
            <v>0</v>
          </cell>
          <cell r="AY528">
            <v>0</v>
          </cell>
          <cell r="AZ528">
            <v>0</v>
          </cell>
          <cell r="BA528">
            <v>0</v>
          </cell>
          <cell r="BB528">
            <v>0</v>
          </cell>
          <cell r="BC528">
            <v>0</v>
          </cell>
          <cell r="BD528">
            <v>0</v>
          </cell>
          <cell r="BE528">
            <v>0</v>
          </cell>
          <cell r="BF528">
            <v>0</v>
          </cell>
          <cell r="BG528">
            <v>0</v>
          </cell>
          <cell r="BH528">
            <v>0</v>
          </cell>
          <cell r="BI528">
            <v>0</v>
          </cell>
          <cell r="BJ528">
            <v>0</v>
          </cell>
          <cell r="BK528">
            <v>0</v>
          </cell>
          <cell r="BL528">
            <v>0</v>
          </cell>
          <cell r="BM528">
            <v>0</v>
          </cell>
          <cell r="BN528">
            <v>0</v>
          </cell>
          <cell r="BO528">
            <v>0</v>
          </cell>
          <cell r="BP528">
            <v>0</v>
          </cell>
          <cell r="BQ528">
            <v>0</v>
          </cell>
        </row>
        <row r="529">
          <cell r="N529">
            <v>0</v>
          </cell>
          <cell r="P529">
            <v>0</v>
          </cell>
          <cell r="R529">
            <v>0</v>
          </cell>
          <cell r="V529">
            <v>0</v>
          </cell>
          <cell r="W529">
            <v>0</v>
          </cell>
          <cell r="X529">
            <v>0</v>
          </cell>
          <cell r="Y529">
            <v>0</v>
          </cell>
          <cell r="Z529">
            <v>0</v>
          </cell>
          <cell r="AA529">
            <v>0</v>
          </cell>
          <cell r="AB529">
            <v>0</v>
          </cell>
          <cell r="AC529">
            <v>0</v>
          </cell>
          <cell r="AD529">
            <v>0</v>
          </cell>
          <cell r="AE529">
            <v>0</v>
          </cell>
          <cell r="AF529">
            <v>0</v>
          </cell>
          <cell r="AG529">
            <v>0</v>
          </cell>
          <cell r="AH529">
            <v>0</v>
          </cell>
          <cell r="AI529">
            <v>0</v>
          </cell>
          <cell r="AJ529">
            <v>0</v>
          </cell>
          <cell r="AK529">
            <v>0</v>
          </cell>
          <cell r="AL529">
            <v>0</v>
          </cell>
          <cell r="AM529">
            <v>0</v>
          </cell>
          <cell r="AN529">
            <v>0</v>
          </cell>
          <cell r="AO529">
            <v>0</v>
          </cell>
          <cell r="AP529">
            <v>0</v>
          </cell>
          <cell r="AQ529">
            <v>0</v>
          </cell>
          <cell r="AR529">
            <v>0</v>
          </cell>
          <cell r="AS529">
            <v>0</v>
          </cell>
          <cell r="AT529">
            <v>0</v>
          </cell>
          <cell r="AU529">
            <v>0</v>
          </cell>
          <cell r="AV529">
            <v>0</v>
          </cell>
          <cell r="AW529">
            <v>0</v>
          </cell>
          <cell r="AX529">
            <v>0</v>
          </cell>
          <cell r="AY529">
            <v>0</v>
          </cell>
          <cell r="AZ529">
            <v>0</v>
          </cell>
          <cell r="BA529">
            <v>0</v>
          </cell>
          <cell r="BB529">
            <v>0</v>
          </cell>
          <cell r="BC529">
            <v>0</v>
          </cell>
          <cell r="BD529">
            <v>0</v>
          </cell>
          <cell r="BE529">
            <v>0</v>
          </cell>
          <cell r="BF529">
            <v>0</v>
          </cell>
          <cell r="BG529">
            <v>0</v>
          </cell>
          <cell r="BH529">
            <v>0</v>
          </cell>
          <cell r="BI529">
            <v>0</v>
          </cell>
          <cell r="BJ529">
            <v>0</v>
          </cell>
          <cell r="BK529">
            <v>0</v>
          </cell>
          <cell r="BL529">
            <v>0</v>
          </cell>
          <cell r="BM529">
            <v>0</v>
          </cell>
          <cell r="BN529">
            <v>0</v>
          </cell>
          <cell r="BO529">
            <v>0</v>
          </cell>
          <cell r="BP529">
            <v>0</v>
          </cell>
          <cell r="BQ529">
            <v>0</v>
          </cell>
        </row>
        <row r="530">
          <cell r="N530">
            <v>0</v>
          </cell>
          <cell r="P530">
            <v>0</v>
          </cell>
          <cell r="R530">
            <v>0</v>
          </cell>
          <cell r="V530">
            <v>0</v>
          </cell>
          <cell r="W530">
            <v>0</v>
          </cell>
          <cell r="X530">
            <v>0</v>
          </cell>
          <cell r="Y530">
            <v>0</v>
          </cell>
          <cell r="Z530">
            <v>0</v>
          </cell>
          <cell r="AA530">
            <v>0</v>
          </cell>
          <cell r="AB530">
            <v>0</v>
          </cell>
          <cell r="AC530">
            <v>0</v>
          </cell>
          <cell r="AD530">
            <v>0</v>
          </cell>
          <cell r="AE530">
            <v>0</v>
          </cell>
          <cell r="AF530">
            <v>0</v>
          </cell>
          <cell r="AG530">
            <v>0</v>
          </cell>
          <cell r="AH530">
            <v>0</v>
          </cell>
          <cell r="AI530">
            <v>0</v>
          </cell>
          <cell r="AJ530">
            <v>0</v>
          </cell>
          <cell r="AK530">
            <v>0</v>
          </cell>
          <cell r="AL530">
            <v>0</v>
          </cell>
          <cell r="AM530">
            <v>0</v>
          </cell>
          <cell r="AN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row>
        <row r="531">
          <cell r="N531">
            <v>0</v>
          </cell>
          <cell r="P531">
            <v>0</v>
          </cell>
          <cell r="R531">
            <v>0</v>
          </cell>
          <cell r="V531">
            <v>0</v>
          </cell>
          <cell r="W531">
            <v>0</v>
          </cell>
          <cell r="X531">
            <v>0</v>
          </cell>
          <cell r="Y531">
            <v>0</v>
          </cell>
          <cell r="Z531">
            <v>0</v>
          </cell>
          <cell r="AA531">
            <v>0</v>
          </cell>
          <cell r="AB531">
            <v>0</v>
          </cell>
          <cell r="AC531">
            <v>0</v>
          </cell>
          <cell r="AD531">
            <v>0</v>
          </cell>
          <cell r="AE531">
            <v>0</v>
          </cell>
          <cell r="AF531">
            <v>0</v>
          </cell>
          <cell r="AG531">
            <v>0</v>
          </cell>
          <cell r="AH531">
            <v>0</v>
          </cell>
          <cell r="AI531">
            <v>0</v>
          </cell>
          <cell r="AJ531">
            <v>0</v>
          </cell>
          <cell r="AK531">
            <v>0</v>
          </cell>
          <cell r="AL531">
            <v>0</v>
          </cell>
          <cell r="AM531">
            <v>0</v>
          </cell>
          <cell r="AN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row>
        <row r="532">
          <cell r="N532">
            <v>0</v>
          </cell>
          <cell r="P532">
            <v>0</v>
          </cell>
          <cell r="R532">
            <v>0</v>
          </cell>
          <cell r="V532">
            <v>0</v>
          </cell>
          <cell r="W532">
            <v>0</v>
          </cell>
          <cell r="X532">
            <v>0</v>
          </cell>
          <cell r="Y532">
            <v>0</v>
          </cell>
          <cell r="Z532">
            <v>0</v>
          </cell>
          <cell r="AA532">
            <v>0</v>
          </cell>
          <cell r="AB532">
            <v>0</v>
          </cell>
          <cell r="AC532">
            <v>0</v>
          </cell>
          <cell r="AD532">
            <v>0</v>
          </cell>
          <cell r="AE532">
            <v>0</v>
          </cell>
          <cell r="AF532">
            <v>0</v>
          </cell>
          <cell r="AG532">
            <v>0</v>
          </cell>
          <cell r="AH532">
            <v>0</v>
          </cell>
          <cell r="AI532">
            <v>0</v>
          </cell>
          <cell r="AJ532">
            <v>0</v>
          </cell>
          <cell r="AK532">
            <v>0</v>
          </cell>
          <cell r="AL532">
            <v>0</v>
          </cell>
          <cell r="AM532">
            <v>0</v>
          </cell>
          <cell r="AN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row>
        <row r="533">
          <cell r="N533">
            <v>0</v>
          </cell>
          <cell r="P533">
            <v>0</v>
          </cell>
          <cell r="R533">
            <v>0</v>
          </cell>
          <cell r="V533">
            <v>0</v>
          </cell>
          <cell r="W533">
            <v>0</v>
          </cell>
          <cell r="X533">
            <v>0</v>
          </cell>
          <cell r="Y533">
            <v>0</v>
          </cell>
          <cell r="Z533">
            <v>0</v>
          </cell>
          <cell r="AA533">
            <v>0</v>
          </cell>
          <cell r="AB533">
            <v>0</v>
          </cell>
          <cell r="AC533">
            <v>0</v>
          </cell>
          <cell r="AD533">
            <v>0</v>
          </cell>
          <cell r="AE533">
            <v>0</v>
          </cell>
          <cell r="AF533">
            <v>0</v>
          </cell>
          <cell r="AG533">
            <v>0</v>
          </cell>
          <cell r="AH533">
            <v>0</v>
          </cell>
          <cell r="AI533">
            <v>0</v>
          </cell>
          <cell r="AJ533">
            <v>0</v>
          </cell>
          <cell r="AK533">
            <v>0</v>
          </cell>
          <cell r="AL533">
            <v>0</v>
          </cell>
          <cell r="AM533">
            <v>0</v>
          </cell>
          <cell r="AN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row>
        <row r="534">
          <cell r="N534">
            <v>0</v>
          </cell>
          <cell r="P534">
            <v>0</v>
          </cell>
          <cell r="R534">
            <v>0</v>
          </cell>
          <cell r="V534">
            <v>0</v>
          </cell>
          <cell r="W534">
            <v>0</v>
          </cell>
          <cell r="X534">
            <v>0</v>
          </cell>
          <cell r="Y534">
            <v>0</v>
          </cell>
          <cell r="Z534">
            <v>0</v>
          </cell>
          <cell r="AA534">
            <v>0</v>
          </cell>
          <cell r="AB534">
            <v>0</v>
          </cell>
          <cell r="AC534">
            <v>0</v>
          </cell>
          <cell r="AD534">
            <v>0</v>
          </cell>
          <cell r="AE534">
            <v>0</v>
          </cell>
          <cell r="AF534">
            <v>0</v>
          </cell>
          <cell r="AG534">
            <v>0</v>
          </cell>
          <cell r="AH534">
            <v>0</v>
          </cell>
          <cell r="AI534">
            <v>0</v>
          </cell>
          <cell r="AJ534">
            <v>0</v>
          </cell>
          <cell r="AK534">
            <v>0</v>
          </cell>
          <cell r="AL534">
            <v>0</v>
          </cell>
          <cell r="AM534">
            <v>0</v>
          </cell>
          <cell r="AN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row>
        <row r="535">
          <cell r="N535">
            <v>0</v>
          </cell>
          <cell r="P535">
            <v>0</v>
          </cell>
          <cell r="R535">
            <v>0</v>
          </cell>
          <cell r="V535">
            <v>0</v>
          </cell>
          <cell r="W535">
            <v>0</v>
          </cell>
          <cell r="X535">
            <v>0</v>
          </cell>
          <cell r="Y535">
            <v>0</v>
          </cell>
          <cell r="Z535">
            <v>0</v>
          </cell>
          <cell r="AA535">
            <v>0</v>
          </cell>
          <cell r="AB535">
            <v>0</v>
          </cell>
          <cell r="AC535">
            <v>0</v>
          </cell>
          <cell r="AD535">
            <v>0</v>
          </cell>
          <cell r="AE535">
            <v>0</v>
          </cell>
          <cell r="AF535">
            <v>0</v>
          </cell>
          <cell r="AG535">
            <v>0</v>
          </cell>
          <cell r="AH535">
            <v>0</v>
          </cell>
          <cell r="AI535">
            <v>0</v>
          </cell>
          <cell r="AJ535">
            <v>0</v>
          </cell>
          <cell r="AK535">
            <v>0</v>
          </cell>
          <cell r="AL535">
            <v>0</v>
          </cell>
          <cell r="AM535">
            <v>0</v>
          </cell>
          <cell r="AN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row>
        <row r="536">
          <cell r="N536">
            <v>0</v>
          </cell>
          <cell r="P536">
            <v>0</v>
          </cell>
          <cell r="R536">
            <v>0</v>
          </cell>
          <cell r="V536">
            <v>0</v>
          </cell>
          <cell r="W536">
            <v>0</v>
          </cell>
          <cell r="X536">
            <v>0</v>
          </cell>
          <cell r="Y536">
            <v>0</v>
          </cell>
          <cell r="Z536">
            <v>0</v>
          </cell>
          <cell r="AA536">
            <v>0</v>
          </cell>
          <cell r="AB536">
            <v>0</v>
          </cell>
          <cell r="AC536">
            <v>0</v>
          </cell>
          <cell r="AD536">
            <v>0</v>
          </cell>
          <cell r="AE536">
            <v>0</v>
          </cell>
          <cell r="AF536">
            <v>0</v>
          </cell>
          <cell r="AG536">
            <v>0</v>
          </cell>
          <cell r="AH536">
            <v>0</v>
          </cell>
          <cell r="AI536">
            <v>0</v>
          </cell>
          <cell r="AJ536">
            <v>0</v>
          </cell>
          <cell r="AK536">
            <v>0</v>
          </cell>
          <cell r="AL536">
            <v>0</v>
          </cell>
          <cell r="AM536">
            <v>0</v>
          </cell>
          <cell r="AN536">
            <v>0</v>
          </cell>
          <cell r="AO536">
            <v>0</v>
          </cell>
          <cell r="AP536">
            <v>0</v>
          </cell>
          <cell r="AQ536">
            <v>0</v>
          </cell>
          <cell r="AR536">
            <v>0</v>
          </cell>
          <cell r="AS536">
            <v>0</v>
          </cell>
          <cell r="AT536">
            <v>0</v>
          </cell>
          <cell r="AU536">
            <v>0</v>
          </cell>
          <cell r="AV536">
            <v>0</v>
          </cell>
          <cell r="AW536">
            <v>0</v>
          </cell>
          <cell r="AX536">
            <v>0</v>
          </cell>
          <cell r="AY536">
            <v>0</v>
          </cell>
          <cell r="AZ536">
            <v>0</v>
          </cell>
          <cell r="BA536">
            <v>0</v>
          </cell>
          <cell r="BB536">
            <v>0</v>
          </cell>
          <cell r="BC536">
            <v>0</v>
          </cell>
          <cell r="BD536">
            <v>0</v>
          </cell>
          <cell r="BE536">
            <v>0</v>
          </cell>
          <cell r="BF536">
            <v>0</v>
          </cell>
          <cell r="BG536">
            <v>0</v>
          </cell>
          <cell r="BH536">
            <v>0</v>
          </cell>
          <cell r="BI536">
            <v>0</v>
          </cell>
          <cell r="BJ536">
            <v>0</v>
          </cell>
          <cell r="BK536">
            <v>0</v>
          </cell>
          <cell r="BL536">
            <v>0</v>
          </cell>
          <cell r="BM536">
            <v>0</v>
          </cell>
          <cell r="BN536">
            <v>0</v>
          </cell>
          <cell r="BO536">
            <v>0</v>
          </cell>
          <cell r="BP536">
            <v>0</v>
          </cell>
          <cell r="BQ536">
            <v>0</v>
          </cell>
        </row>
        <row r="537">
          <cell r="N537">
            <v>0</v>
          </cell>
          <cell r="P537">
            <v>0</v>
          </cell>
          <cell r="R537">
            <v>0</v>
          </cell>
          <cell r="V537">
            <v>0</v>
          </cell>
          <cell r="W537">
            <v>0</v>
          </cell>
          <cell r="X537">
            <v>0</v>
          </cell>
          <cell r="Y537">
            <v>0</v>
          </cell>
          <cell r="Z537">
            <v>0</v>
          </cell>
          <cell r="AA537">
            <v>0</v>
          </cell>
          <cell r="AB537">
            <v>0</v>
          </cell>
          <cell r="AC537">
            <v>0</v>
          </cell>
          <cell r="AD537">
            <v>0</v>
          </cell>
          <cell r="AE537">
            <v>0</v>
          </cell>
          <cell r="AF537">
            <v>0</v>
          </cell>
          <cell r="AG537">
            <v>0</v>
          </cell>
          <cell r="AH537">
            <v>0</v>
          </cell>
          <cell r="AI537">
            <v>0</v>
          </cell>
          <cell r="AJ537">
            <v>0</v>
          </cell>
          <cell r="AK537">
            <v>0</v>
          </cell>
          <cell r="AL537">
            <v>0</v>
          </cell>
          <cell r="AM537">
            <v>0</v>
          </cell>
          <cell r="AN537">
            <v>0</v>
          </cell>
          <cell r="AO537">
            <v>0</v>
          </cell>
          <cell r="AP537">
            <v>0</v>
          </cell>
          <cell r="AQ537">
            <v>0</v>
          </cell>
          <cell r="AR537">
            <v>0</v>
          </cell>
          <cell r="AS537">
            <v>0</v>
          </cell>
          <cell r="AT537">
            <v>0</v>
          </cell>
          <cell r="AU537">
            <v>0</v>
          </cell>
          <cell r="AV537">
            <v>0</v>
          </cell>
          <cell r="AW537">
            <v>0</v>
          </cell>
          <cell r="AX537">
            <v>0</v>
          </cell>
          <cell r="AY537">
            <v>0</v>
          </cell>
          <cell r="AZ537">
            <v>0</v>
          </cell>
          <cell r="BA537">
            <v>0</v>
          </cell>
          <cell r="BB537">
            <v>0</v>
          </cell>
          <cell r="BC537">
            <v>0</v>
          </cell>
          <cell r="BD537">
            <v>0</v>
          </cell>
          <cell r="BE537">
            <v>0</v>
          </cell>
          <cell r="BF537">
            <v>0</v>
          </cell>
          <cell r="BG537">
            <v>0</v>
          </cell>
          <cell r="BH537">
            <v>0</v>
          </cell>
          <cell r="BI537">
            <v>0</v>
          </cell>
          <cell r="BJ537">
            <v>0</v>
          </cell>
          <cell r="BK537">
            <v>0</v>
          </cell>
          <cell r="BL537">
            <v>0</v>
          </cell>
          <cell r="BM537">
            <v>0</v>
          </cell>
          <cell r="BN537">
            <v>0</v>
          </cell>
          <cell r="BO537">
            <v>0</v>
          </cell>
          <cell r="BP537">
            <v>0</v>
          </cell>
          <cell r="BQ537">
            <v>0</v>
          </cell>
        </row>
        <row r="538">
          <cell r="N538">
            <v>0</v>
          </cell>
          <cell r="P538">
            <v>0</v>
          </cell>
          <cell r="R538">
            <v>0</v>
          </cell>
          <cell r="V538">
            <v>0</v>
          </cell>
          <cell r="W538">
            <v>0</v>
          </cell>
          <cell r="X538">
            <v>0</v>
          </cell>
          <cell r="Y538">
            <v>0</v>
          </cell>
          <cell r="Z538">
            <v>0</v>
          </cell>
          <cell r="AA538">
            <v>0</v>
          </cell>
          <cell r="AB538">
            <v>0</v>
          </cell>
          <cell r="AC538">
            <v>0</v>
          </cell>
          <cell r="AD538">
            <v>0</v>
          </cell>
          <cell r="AE538">
            <v>0</v>
          </cell>
          <cell r="AF538">
            <v>0</v>
          </cell>
          <cell r="AG538">
            <v>0</v>
          </cell>
          <cell r="AH538">
            <v>0</v>
          </cell>
          <cell r="AI538">
            <v>0</v>
          </cell>
          <cell r="AJ538">
            <v>0</v>
          </cell>
          <cell r="AK538">
            <v>0</v>
          </cell>
          <cell r="AL538">
            <v>0</v>
          </cell>
          <cell r="AM538">
            <v>0</v>
          </cell>
          <cell r="AN538">
            <v>0</v>
          </cell>
          <cell r="AO538">
            <v>0</v>
          </cell>
          <cell r="AP538">
            <v>0</v>
          </cell>
          <cell r="AQ538">
            <v>0</v>
          </cell>
          <cell r="AR538">
            <v>0</v>
          </cell>
          <cell r="AS538">
            <v>0</v>
          </cell>
          <cell r="AT538">
            <v>0</v>
          </cell>
          <cell r="AU538">
            <v>0</v>
          </cell>
          <cell r="AV538">
            <v>0</v>
          </cell>
          <cell r="AW538">
            <v>0</v>
          </cell>
          <cell r="AX538">
            <v>0</v>
          </cell>
          <cell r="AY538">
            <v>0</v>
          </cell>
          <cell r="AZ538">
            <v>0</v>
          </cell>
          <cell r="BA538">
            <v>0</v>
          </cell>
          <cell r="BB538">
            <v>0</v>
          </cell>
          <cell r="BC538">
            <v>0</v>
          </cell>
          <cell r="BD538">
            <v>0</v>
          </cell>
          <cell r="BE538">
            <v>0</v>
          </cell>
          <cell r="BF538">
            <v>0</v>
          </cell>
          <cell r="BG538">
            <v>0</v>
          </cell>
          <cell r="BH538">
            <v>0</v>
          </cell>
          <cell r="BI538">
            <v>0</v>
          </cell>
          <cell r="BJ538">
            <v>0</v>
          </cell>
          <cell r="BK538">
            <v>0</v>
          </cell>
          <cell r="BL538">
            <v>0</v>
          </cell>
          <cell r="BM538">
            <v>0</v>
          </cell>
          <cell r="BN538">
            <v>0</v>
          </cell>
          <cell r="BO538">
            <v>0</v>
          </cell>
          <cell r="BP538">
            <v>0</v>
          </cell>
          <cell r="BQ538">
            <v>0</v>
          </cell>
        </row>
        <row r="539">
          <cell r="N539">
            <v>0</v>
          </cell>
          <cell r="P539">
            <v>0</v>
          </cell>
          <cell r="R539">
            <v>0</v>
          </cell>
          <cell r="V539">
            <v>0</v>
          </cell>
          <cell r="W539">
            <v>0</v>
          </cell>
          <cell r="X539">
            <v>0</v>
          </cell>
          <cell r="Y539">
            <v>0</v>
          </cell>
          <cell r="Z539">
            <v>0</v>
          </cell>
          <cell r="AA539">
            <v>0</v>
          </cell>
          <cell r="AB539">
            <v>0</v>
          </cell>
          <cell r="AC539">
            <v>0</v>
          </cell>
          <cell r="AD539">
            <v>0</v>
          </cell>
          <cell r="AE539">
            <v>0</v>
          </cell>
          <cell r="AF539">
            <v>0</v>
          </cell>
          <cell r="AG539">
            <v>0</v>
          </cell>
          <cell r="AH539">
            <v>0</v>
          </cell>
          <cell r="AI539">
            <v>0</v>
          </cell>
          <cell r="AJ539">
            <v>0</v>
          </cell>
          <cell r="AK539">
            <v>0</v>
          </cell>
          <cell r="AL539">
            <v>0</v>
          </cell>
          <cell r="AM539">
            <v>0</v>
          </cell>
          <cell r="AN539">
            <v>0</v>
          </cell>
          <cell r="AO539">
            <v>0</v>
          </cell>
          <cell r="AP539">
            <v>0</v>
          </cell>
          <cell r="AQ539">
            <v>0</v>
          </cell>
          <cell r="AR539">
            <v>0</v>
          </cell>
          <cell r="AS539">
            <v>0</v>
          </cell>
          <cell r="AT539">
            <v>0</v>
          </cell>
          <cell r="AU539">
            <v>0</v>
          </cell>
          <cell r="AV539">
            <v>0</v>
          </cell>
          <cell r="AW539">
            <v>0</v>
          </cell>
          <cell r="AX539">
            <v>0</v>
          </cell>
          <cell r="AY539">
            <v>0</v>
          </cell>
          <cell r="AZ539">
            <v>0</v>
          </cell>
          <cell r="BA539">
            <v>0</v>
          </cell>
          <cell r="BB539">
            <v>0</v>
          </cell>
          <cell r="BC539">
            <v>0</v>
          </cell>
          <cell r="BD539">
            <v>0</v>
          </cell>
          <cell r="BE539">
            <v>0</v>
          </cell>
          <cell r="BF539">
            <v>0</v>
          </cell>
          <cell r="BG539">
            <v>0</v>
          </cell>
          <cell r="BH539">
            <v>0</v>
          </cell>
          <cell r="BI539">
            <v>0</v>
          </cell>
          <cell r="BJ539">
            <v>0</v>
          </cell>
          <cell r="BK539">
            <v>0</v>
          </cell>
          <cell r="BL539">
            <v>0</v>
          </cell>
          <cell r="BM539">
            <v>0</v>
          </cell>
          <cell r="BN539">
            <v>0</v>
          </cell>
          <cell r="BO539">
            <v>0</v>
          </cell>
          <cell r="BP539">
            <v>0</v>
          </cell>
          <cell r="BQ539">
            <v>0</v>
          </cell>
        </row>
        <row r="540">
          <cell r="N540">
            <v>0</v>
          </cell>
          <cell r="P540">
            <v>0</v>
          </cell>
          <cell r="R540">
            <v>0</v>
          </cell>
          <cell r="V540">
            <v>0</v>
          </cell>
          <cell r="W540">
            <v>0</v>
          </cell>
          <cell r="X540">
            <v>0</v>
          </cell>
          <cell r="Y540">
            <v>0</v>
          </cell>
          <cell r="Z540">
            <v>0</v>
          </cell>
          <cell r="AA540">
            <v>0</v>
          </cell>
          <cell r="AB540">
            <v>0</v>
          </cell>
          <cell r="AC540">
            <v>0</v>
          </cell>
          <cell r="AD540">
            <v>0</v>
          </cell>
          <cell r="AE540">
            <v>0</v>
          </cell>
          <cell r="AF540">
            <v>0</v>
          </cell>
          <cell r="AG540">
            <v>0</v>
          </cell>
          <cell r="AH540">
            <v>0</v>
          </cell>
          <cell r="AI540">
            <v>0</v>
          </cell>
          <cell r="AJ540">
            <v>0</v>
          </cell>
          <cell r="AK540">
            <v>0</v>
          </cell>
          <cell r="AL540">
            <v>0</v>
          </cell>
          <cell r="AM540">
            <v>0</v>
          </cell>
          <cell r="AN540">
            <v>0</v>
          </cell>
          <cell r="AO540">
            <v>0</v>
          </cell>
          <cell r="AP540">
            <v>0</v>
          </cell>
          <cell r="AQ540">
            <v>0</v>
          </cell>
          <cell r="AR540">
            <v>0</v>
          </cell>
          <cell r="AS540">
            <v>0</v>
          </cell>
          <cell r="AT540">
            <v>0</v>
          </cell>
          <cell r="AU540">
            <v>0</v>
          </cell>
          <cell r="AV540">
            <v>0</v>
          </cell>
          <cell r="AW540">
            <v>0</v>
          </cell>
          <cell r="AX540">
            <v>0</v>
          </cell>
          <cell r="AY540">
            <v>0</v>
          </cell>
          <cell r="AZ540">
            <v>0</v>
          </cell>
          <cell r="BA540">
            <v>0</v>
          </cell>
          <cell r="BB540">
            <v>0</v>
          </cell>
          <cell r="BC540">
            <v>0</v>
          </cell>
          <cell r="BD540">
            <v>0</v>
          </cell>
          <cell r="BE540">
            <v>0</v>
          </cell>
          <cell r="BF540">
            <v>0</v>
          </cell>
          <cell r="BG540">
            <v>0</v>
          </cell>
          <cell r="BH540">
            <v>0</v>
          </cell>
          <cell r="BI540">
            <v>0</v>
          </cell>
          <cell r="BJ540">
            <v>0</v>
          </cell>
          <cell r="BK540">
            <v>0</v>
          </cell>
          <cell r="BL540">
            <v>0</v>
          </cell>
          <cell r="BM540">
            <v>0</v>
          </cell>
          <cell r="BN540">
            <v>0</v>
          </cell>
          <cell r="BO540">
            <v>0</v>
          </cell>
          <cell r="BP540">
            <v>0</v>
          </cell>
          <cell r="BQ540">
            <v>0</v>
          </cell>
        </row>
        <row r="541">
          <cell r="N541">
            <v>0</v>
          </cell>
          <cell r="P541">
            <v>0</v>
          </cell>
          <cell r="R541">
            <v>0</v>
          </cell>
          <cell r="V541">
            <v>0</v>
          </cell>
          <cell r="W541">
            <v>0</v>
          </cell>
          <cell r="X541">
            <v>0</v>
          </cell>
          <cell r="Y541">
            <v>0</v>
          </cell>
          <cell r="Z541">
            <v>0</v>
          </cell>
          <cell r="AA541">
            <v>0</v>
          </cell>
          <cell r="AB541">
            <v>0</v>
          </cell>
          <cell r="AC541">
            <v>0</v>
          </cell>
          <cell r="AD541">
            <v>0</v>
          </cell>
          <cell r="AE541">
            <v>0</v>
          </cell>
          <cell r="AF541">
            <v>0</v>
          </cell>
          <cell r="AG541">
            <v>0</v>
          </cell>
          <cell r="AH541">
            <v>0</v>
          </cell>
          <cell r="AI541">
            <v>0</v>
          </cell>
          <cell r="AJ541">
            <v>0</v>
          </cell>
          <cell r="AK541">
            <v>0</v>
          </cell>
          <cell r="AL541">
            <v>0</v>
          </cell>
          <cell r="AM541">
            <v>0</v>
          </cell>
          <cell r="AN541">
            <v>0</v>
          </cell>
          <cell r="AO541">
            <v>0</v>
          </cell>
          <cell r="AP541">
            <v>0</v>
          </cell>
          <cell r="AQ541">
            <v>0</v>
          </cell>
          <cell r="AR541">
            <v>0</v>
          </cell>
          <cell r="AS541">
            <v>0</v>
          </cell>
          <cell r="AT541">
            <v>0</v>
          </cell>
          <cell r="AU541">
            <v>0</v>
          </cell>
          <cell r="AV541">
            <v>0</v>
          </cell>
          <cell r="AW541">
            <v>0</v>
          </cell>
          <cell r="AX541">
            <v>0</v>
          </cell>
          <cell r="AY541">
            <v>0</v>
          </cell>
          <cell r="AZ541">
            <v>0</v>
          </cell>
          <cell r="BA541">
            <v>0</v>
          </cell>
          <cell r="BB541">
            <v>0</v>
          </cell>
          <cell r="BC541">
            <v>0</v>
          </cell>
          <cell r="BD541">
            <v>0</v>
          </cell>
          <cell r="BE541">
            <v>0</v>
          </cell>
          <cell r="BF541">
            <v>0</v>
          </cell>
          <cell r="BG541">
            <v>0</v>
          </cell>
          <cell r="BH541">
            <v>0</v>
          </cell>
          <cell r="BI541">
            <v>0</v>
          </cell>
          <cell r="BJ541">
            <v>0</v>
          </cell>
          <cell r="BK541">
            <v>0</v>
          </cell>
          <cell r="BL541">
            <v>0</v>
          </cell>
          <cell r="BM541">
            <v>0</v>
          </cell>
          <cell r="BN541">
            <v>0</v>
          </cell>
          <cell r="BO541">
            <v>0</v>
          </cell>
          <cell r="BP541">
            <v>0</v>
          </cell>
          <cell r="BQ541">
            <v>0</v>
          </cell>
        </row>
        <row r="542">
          <cell r="N542">
            <v>0</v>
          </cell>
          <cell r="P542">
            <v>0</v>
          </cell>
          <cell r="R542">
            <v>0</v>
          </cell>
          <cell r="V542">
            <v>0</v>
          </cell>
          <cell r="W542">
            <v>0</v>
          </cell>
          <cell r="X542">
            <v>0</v>
          </cell>
          <cell r="Y542">
            <v>0</v>
          </cell>
          <cell r="Z542">
            <v>0</v>
          </cell>
          <cell r="AA542">
            <v>0</v>
          </cell>
          <cell r="AB542">
            <v>0</v>
          </cell>
          <cell r="AC542">
            <v>0</v>
          </cell>
          <cell r="AD542">
            <v>0</v>
          </cell>
          <cell r="AE542">
            <v>0</v>
          </cell>
          <cell r="AF542">
            <v>0</v>
          </cell>
          <cell r="AG542">
            <v>0</v>
          </cell>
          <cell r="AH542">
            <v>0</v>
          </cell>
          <cell r="AI542">
            <v>0</v>
          </cell>
          <cell r="AJ542">
            <v>0</v>
          </cell>
          <cell r="AK542">
            <v>0</v>
          </cell>
          <cell r="AL542">
            <v>0</v>
          </cell>
          <cell r="AM542">
            <v>0</v>
          </cell>
          <cell r="AN542">
            <v>0</v>
          </cell>
          <cell r="AO542">
            <v>0</v>
          </cell>
          <cell r="AP542">
            <v>0</v>
          </cell>
          <cell r="AQ542">
            <v>0</v>
          </cell>
          <cell r="AR542">
            <v>0</v>
          </cell>
          <cell r="AS542">
            <v>0</v>
          </cell>
          <cell r="AT542">
            <v>0</v>
          </cell>
          <cell r="AU542">
            <v>0</v>
          </cell>
          <cell r="AV542">
            <v>0</v>
          </cell>
          <cell r="AW542">
            <v>0</v>
          </cell>
          <cell r="AX542">
            <v>0</v>
          </cell>
          <cell r="AY542">
            <v>0</v>
          </cell>
          <cell r="AZ542">
            <v>0</v>
          </cell>
          <cell r="BA542">
            <v>0</v>
          </cell>
          <cell r="BB542">
            <v>0</v>
          </cell>
          <cell r="BC542">
            <v>0</v>
          </cell>
          <cell r="BD542">
            <v>0</v>
          </cell>
          <cell r="BE542">
            <v>0</v>
          </cell>
          <cell r="BF542">
            <v>0</v>
          </cell>
          <cell r="BG542">
            <v>0</v>
          </cell>
          <cell r="BH542">
            <v>0</v>
          </cell>
          <cell r="BI542">
            <v>0</v>
          </cell>
          <cell r="BJ542">
            <v>0</v>
          </cell>
          <cell r="BK542">
            <v>0</v>
          </cell>
          <cell r="BL542">
            <v>0</v>
          </cell>
          <cell r="BM542">
            <v>0</v>
          </cell>
          <cell r="BN542">
            <v>0</v>
          </cell>
          <cell r="BO542">
            <v>0</v>
          </cell>
          <cell r="BP542">
            <v>0</v>
          </cell>
          <cell r="BQ542">
            <v>0</v>
          </cell>
        </row>
        <row r="543">
          <cell r="N543">
            <v>0</v>
          </cell>
          <cell r="P543">
            <v>0</v>
          </cell>
          <cell r="R543">
            <v>0</v>
          </cell>
          <cell r="V543">
            <v>0</v>
          </cell>
          <cell r="W543">
            <v>0</v>
          </cell>
          <cell r="X543">
            <v>0</v>
          </cell>
          <cell r="Y543">
            <v>0</v>
          </cell>
          <cell r="Z543">
            <v>0</v>
          </cell>
          <cell r="AA543">
            <v>0</v>
          </cell>
          <cell r="AB543">
            <v>0</v>
          </cell>
          <cell r="AC543">
            <v>0</v>
          </cell>
          <cell r="AD543">
            <v>0</v>
          </cell>
          <cell r="AE543">
            <v>0</v>
          </cell>
          <cell r="AF543">
            <v>0</v>
          </cell>
          <cell r="AG543">
            <v>0</v>
          </cell>
          <cell r="AH543">
            <v>0</v>
          </cell>
          <cell r="AI543">
            <v>0</v>
          </cell>
          <cell r="AJ543">
            <v>0</v>
          </cell>
          <cell r="AK543">
            <v>0</v>
          </cell>
          <cell r="AL543">
            <v>0</v>
          </cell>
          <cell r="AM543">
            <v>0</v>
          </cell>
          <cell r="AN543">
            <v>0</v>
          </cell>
          <cell r="AO543">
            <v>0</v>
          </cell>
          <cell r="AP543">
            <v>0</v>
          </cell>
          <cell r="AQ543">
            <v>0</v>
          </cell>
          <cell r="AR543">
            <v>0</v>
          </cell>
          <cell r="AS543">
            <v>0</v>
          </cell>
          <cell r="AT543">
            <v>0</v>
          </cell>
          <cell r="AU543">
            <v>0</v>
          </cell>
          <cell r="AV543">
            <v>0</v>
          </cell>
          <cell r="AW543">
            <v>0</v>
          </cell>
          <cell r="AX543">
            <v>0</v>
          </cell>
          <cell r="AY543">
            <v>0</v>
          </cell>
          <cell r="AZ543">
            <v>0</v>
          </cell>
          <cell r="BA543">
            <v>0</v>
          </cell>
          <cell r="BB543">
            <v>0</v>
          </cell>
          <cell r="BC543">
            <v>0</v>
          </cell>
          <cell r="BD543">
            <v>0</v>
          </cell>
          <cell r="BE543">
            <v>0</v>
          </cell>
          <cell r="BF543">
            <v>0</v>
          </cell>
          <cell r="BG543">
            <v>0</v>
          </cell>
          <cell r="BH543">
            <v>0</v>
          </cell>
          <cell r="BI543">
            <v>0</v>
          </cell>
          <cell r="BJ543">
            <v>0</v>
          </cell>
          <cell r="BK543">
            <v>0</v>
          </cell>
          <cell r="BL543">
            <v>0</v>
          </cell>
          <cell r="BM543">
            <v>0</v>
          </cell>
          <cell r="BN543">
            <v>0</v>
          </cell>
          <cell r="BO543">
            <v>0</v>
          </cell>
          <cell r="BP543">
            <v>0</v>
          </cell>
          <cell r="BQ543">
            <v>0</v>
          </cell>
        </row>
        <row r="544">
          <cell r="N544">
            <v>0</v>
          </cell>
          <cell r="P544">
            <v>0</v>
          </cell>
          <cell r="R544">
            <v>0</v>
          </cell>
          <cell r="V544">
            <v>0</v>
          </cell>
          <cell r="W544">
            <v>0</v>
          </cell>
          <cell r="X544">
            <v>0</v>
          </cell>
          <cell r="Y544">
            <v>0</v>
          </cell>
          <cell r="Z544">
            <v>0</v>
          </cell>
          <cell r="AA544">
            <v>0</v>
          </cell>
          <cell r="AB544">
            <v>0</v>
          </cell>
          <cell r="AC544">
            <v>0</v>
          </cell>
          <cell r="AD544">
            <v>0</v>
          </cell>
          <cell r="AE544">
            <v>0</v>
          </cell>
          <cell r="AF544">
            <v>0</v>
          </cell>
          <cell r="AG544">
            <v>0</v>
          </cell>
          <cell r="AH544">
            <v>0</v>
          </cell>
          <cell r="AI544">
            <v>0</v>
          </cell>
          <cell r="AJ544">
            <v>0</v>
          </cell>
          <cell r="AK544">
            <v>0</v>
          </cell>
          <cell r="AL544">
            <v>0</v>
          </cell>
          <cell r="AM544">
            <v>0</v>
          </cell>
          <cell r="AN544">
            <v>0</v>
          </cell>
          <cell r="AO544">
            <v>0</v>
          </cell>
          <cell r="AP544">
            <v>0</v>
          </cell>
          <cell r="AQ544">
            <v>0</v>
          </cell>
          <cell r="AR544">
            <v>0</v>
          </cell>
          <cell r="AS544">
            <v>0</v>
          </cell>
          <cell r="AT544">
            <v>0</v>
          </cell>
          <cell r="AU544">
            <v>0</v>
          </cell>
          <cell r="AV544">
            <v>0</v>
          </cell>
          <cell r="AW544">
            <v>0</v>
          </cell>
          <cell r="AX544">
            <v>0</v>
          </cell>
          <cell r="AY544">
            <v>0</v>
          </cell>
          <cell r="AZ544">
            <v>0</v>
          </cell>
          <cell r="BA544">
            <v>0</v>
          </cell>
          <cell r="BB544">
            <v>0</v>
          </cell>
          <cell r="BC544">
            <v>0</v>
          </cell>
          <cell r="BD544">
            <v>0</v>
          </cell>
          <cell r="BE544">
            <v>0</v>
          </cell>
          <cell r="BF544">
            <v>0</v>
          </cell>
          <cell r="BG544">
            <v>0</v>
          </cell>
          <cell r="BH544">
            <v>0</v>
          </cell>
          <cell r="BI544">
            <v>0</v>
          </cell>
          <cell r="BJ544">
            <v>0</v>
          </cell>
          <cell r="BK544">
            <v>0</v>
          </cell>
          <cell r="BL544">
            <v>0</v>
          </cell>
          <cell r="BM544">
            <v>0</v>
          </cell>
          <cell r="BN544">
            <v>0</v>
          </cell>
          <cell r="BO544">
            <v>0</v>
          </cell>
          <cell r="BP544">
            <v>0</v>
          </cell>
          <cell r="BQ544">
            <v>0</v>
          </cell>
        </row>
        <row r="545">
          <cell r="N545">
            <v>0</v>
          </cell>
          <cell r="P545">
            <v>0</v>
          </cell>
          <cell r="R545">
            <v>0</v>
          </cell>
          <cell r="V545">
            <v>0</v>
          </cell>
          <cell r="W545">
            <v>0</v>
          </cell>
          <cell r="X545">
            <v>0</v>
          </cell>
          <cell r="Y545">
            <v>0</v>
          </cell>
          <cell r="Z545">
            <v>0</v>
          </cell>
          <cell r="AA545">
            <v>0</v>
          </cell>
          <cell r="AB545">
            <v>0</v>
          </cell>
          <cell r="AC545">
            <v>0</v>
          </cell>
          <cell r="AD545">
            <v>0</v>
          </cell>
          <cell r="AE545">
            <v>0</v>
          </cell>
          <cell r="AF545">
            <v>0</v>
          </cell>
          <cell r="AG545">
            <v>0</v>
          </cell>
          <cell r="AH545">
            <v>0</v>
          </cell>
          <cell r="AI545">
            <v>0</v>
          </cell>
          <cell r="AJ545">
            <v>0</v>
          </cell>
          <cell r="AK545">
            <v>0</v>
          </cell>
          <cell r="AL545">
            <v>0</v>
          </cell>
          <cell r="AM545">
            <v>0</v>
          </cell>
          <cell r="AN545">
            <v>0</v>
          </cell>
          <cell r="AO545">
            <v>0</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0</v>
          </cell>
          <cell r="BF545">
            <v>0</v>
          </cell>
          <cell r="BG545">
            <v>0</v>
          </cell>
          <cell r="BH545">
            <v>0</v>
          </cell>
          <cell r="BI545">
            <v>0</v>
          </cell>
          <cell r="BJ545">
            <v>0</v>
          </cell>
          <cell r="BK545">
            <v>0</v>
          </cell>
          <cell r="BL545">
            <v>0</v>
          </cell>
          <cell r="BM545">
            <v>0</v>
          </cell>
          <cell r="BN545">
            <v>0</v>
          </cell>
          <cell r="BO545">
            <v>0</v>
          </cell>
          <cell r="BP545">
            <v>0</v>
          </cell>
          <cell r="BQ545">
            <v>0</v>
          </cell>
        </row>
        <row r="546">
          <cell r="N546">
            <v>0</v>
          </cell>
          <cell r="P546">
            <v>0</v>
          </cell>
          <cell r="R546">
            <v>0</v>
          </cell>
          <cell r="V546">
            <v>0</v>
          </cell>
          <cell r="W546">
            <v>0</v>
          </cell>
          <cell r="X546">
            <v>0</v>
          </cell>
          <cell r="Y546">
            <v>0</v>
          </cell>
          <cell r="Z546">
            <v>0</v>
          </cell>
          <cell r="AA546">
            <v>0</v>
          </cell>
          <cell r="AB546">
            <v>0</v>
          </cell>
          <cell r="AC546">
            <v>0</v>
          </cell>
          <cell r="AD546">
            <v>0</v>
          </cell>
          <cell r="AE546">
            <v>0</v>
          </cell>
          <cell r="AF546">
            <v>0</v>
          </cell>
          <cell r="AG546">
            <v>0</v>
          </cell>
          <cell r="AH546">
            <v>0</v>
          </cell>
          <cell r="AI546">
            <v>0</v>
          </cell>
          <cell r="AJ546">
            <v>0</v>
          </cell>
          <cell r="AK546">
            <v>0</v>
          </cell>
          <cell r="AL546">
            <v>0</v>
          </cell>
          <cell r="AM546">
            <v>0</v>
          </cell>
          <cell r="AN546">
            <v>0</v>
          </cell>
          <cell r="AO546">
            <v>0</v>
          </cell>
          <cell r="AP546">
            <v>0</v>
          </cell>
          <cell r="AQ546">
            <v>0</v>
          </cell>
          <cell r="AR546">
            <v>0</v>
          </cell>
          <cell r="AS546">
            <v>0</v>
          </cell>
          <cell r="AT546">
            <v>0</v>
          </cell>
          <cell r="AU546">
            <v>0</v>
          </cell>
          <cell r="AV546">
            <v>0</v>
          </cell>
          <cell r="AW546">
            <v>0</v>
          </cell>
          <cell r="AX546">
            <v>0</v>
          </cell>
          <cell r="AY546">
            <v>0</v>
          </cell>
          <cell r="AZ546">
            <v>0</v>
          </cell>
          <cell r="BA546">
            <v>0</v>
          </cell>
          <cell r="BB546">
            <v>0</v>
          </cell>
          <cell r="BC546">
            <v>0</v>
          </cell>
          <cell r="BD546">
            <v>0</v>
          </cell>
          <cell r="BE546">
            <v>0</v>
          </cell>
          <cell r="BF546">
            <v>0</v>
          </cell>
          <cell r="BG546">
            <v>0</v>
          </cell>
          <cell r="BH546">
            <v>0</v>
          </cell>
          <cell r="BI546">
            <v>0</v>
          </cell>
          <cell r="BJ546">
            <v>0</v>
          </cell>
          <cell r="BK546">
            <v>0</v>
          </cell>
          <cell r="BL546">
            <v>0</v>
          </cell>
          <cell r="BM546">
            <v>0</v>
          </cell>
          <cell r="BN546">
            <v>0</v>
          </cell>
          <cell r="BO546">
            <v>0</v>
          </cell>
          <cell r="BP546">
            <v>0</v>
          </cell>
          <cell r="BQ546">
            <v>0</v>
          </cell>
        </row>
        <row r="547">
          <cell r="N547">
            <v>0</v>
          </cell>
          <cell r="P547">
            <v>0</v>
          </cell>
          <cell r="R547">
            <v>0</v>
          </cell>
          <cell r="V547">
            <v>0</v>
          </cell>
          <cell r="W547">
            <v>0</v>
          </cell>
          <cell r="X547">
            <v>0</v>
          </cell>
          <cell r="Y547">
            <v>0</v>
          </cell>
          <cell r="Z547">
            <v>0</v>
          </cell>
          <cell r="AA547">
            <v>0</v>
          </cell>
          <cell r="AB547">
            <v>0</v>
          </cell>
          <cell r="AC547">
            <v>0</v>
          </cell>
          <cell r="AD547">
            <v>0</v>
          </cell>
          <cell r="AE547">
            <v>0</v>
          </cell>
          <cell r="AF547">
            <v>0</v>
          </cell>
          <cell r="AG547">
            <v>0</v>
          </cell>
          <cell r="AH547">
            <v>0</v>
          </cell>
          <cell r="AI547">
            <v>0</v>
          </cell>
          <cell r="AJ547">
            <v>0</v>
          </cell>
          <cell r="AK547">
            <v>0</v>
          </cell>
          <cell r="AL547">
            <v>0</v>
          </cell>
          <cell r="AM547">
            <v>0</v>
          </cell>
          <cell r="AN547">
            <v>0</v>
          </cell>
          <cell r="AO547">
            <v>0</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0</v>
          </cell>
          <cell r="BF547">
            <v>0</v>
          </cell>
          <cell r="BG547">
            <v>0</v>
          </cell>
          <cell r="BH547">
            <v>0</v>
          </cell>
          <cell r="BI547">
            <v>0</v>
          </cell>
          <cell r="BJ547">
            <v>0</v>
          </cell>
          <cell r="BK547">
            <v>0</v>
          </cell>
          <cell r="BL547">
            <v>0</v>
          </cell>
          <cell r="BM547">
            <v>0</v>
          </cell>
          <cell r="BN547">
            <v>0</v>
          </cell>
          <cell r="BO547">
            <v>0</v>
          </cell>
          <cell r="BP547">
            <v>0</v>
          </cell>
          <cell r="BQ547">
            <v>0</v>
          </cell>
        </row>
        <row r="548">
          <cell r="N548">
            <v>0</v>
          </cell>
          <cell r="P548">
            <v>0</v>
          </cell>
          <cell r="R548">
            <v>0</v>
          </cell>
          <cell r="V548">
            <v>0</v>
          </cell>
          <cell r="W548">
            <v>0</v>
          </cell>
          <cell r="X548">
            <v>0</v>
          </cell>
          <cell r="Y548">
            <v>0</v>
          </cell>
          <cell r="Z548">
            <v>0</v>
          </cell>
          <cell r="AA548">
            <v>0</v>
          </cell>
          <cell r="AB548">
            <v>0</v>
          </cell>
          <cell r="AC548">
            <v>0</v>
          </cell>
          <cell r="AD548">
            <v>0</v>
          </cell>
          <cell r="AE548">
            <v>0</v>
          </cell>
          <cell r="AF548">
            <v>0</v>
          </cell>
          <cell r="AG548">
            <v>0</v>
          </cell>
          <cell r="AH548">
            <v>0</v>
          </cell>
          <cell r="AI548">
            <v>0</v>
          </cell>
          <cell r="AJ548">
            <v>0</v>
          </cell>
          <cell r="AK548">
            <v>0</v>
          </cell>
          <cell r="AL548">
            <v>0</v>
          </cell>
          <cell r="AM548">
            <v>0</v>
          </cell>
          <cell r="AN548">
            <v>0</v>
          </cell>
          <cell r="AO548">
            <v>0</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0</v>
          </cell>
          <cell r="BF548">
            <v>0</v>
          </cell>
          <cell r="BG548">
            <v>0</v>
          </cell>
          <cell r="BH548">
            <v>0</v>
          </cell>
          <cell r="BI548">
            <v>0</v>
          </cell>
          <cell r="BJ548">
            <v>0</v>
          </cell>
          <cell r="BK548">
            <v>0</v>
          </cell>
          <cell r="BL548">
            <v>0</v>
          </cell>
          <cell r="BM548">
            <v>0</v>
          </cell>
          <cell r="BN548">
            <v>0</v>
          </cell>
          <cell r="BO548">
            <v>0</v>
          </cell>
          <cell r="BP548">
            <v>0</v>
          </cell>
          <cell r="BQ548">
            <v>0</v>
          </cell>
        </row>
        <row r="549">
          <cell r="N549">
            <v>0</v>
          </cell>
          <cell r="P549">
            <v>0</v>
          </cell>
          <cell r="R549">
            <v>0</v>
          </cell>
          <cell r="V549">
            <v>0</v>
          </cell>
          <cell r="W549">
            <v>0</v>
          </cell>
          <cell r="X549">
            <v>0</v>
          </cell>
          <cell r="Y549">
            <v>0</v>
          </cell>
          <cell r="Z549">
            <v>0</v>
          </cell>
          <cell r="AA549">
            <v>0</v>
          </cell>
          <cell r="AB549">
            <v>0</v>
          </cell>
          <cell r="AC549">
            <v>0</v>
          </cell>
          <cell r="AD549">
            <v>0</v>
          </cell>
          <cell r="AE549">
            <v>0</v>
          </cell>
          <cell r="AF549">
            <v>0</v>
          </cell>
          <cell r="AG549">
            <v>0</v>
          </cell>
          <cell r="AH549">
            <v>0</v>
          </cell>
          <cell r="AI549">
            <v>0</v>
          </cell>
          <cell r="AJ549">
            <v>0</v>
          </cell>
          <cell r="AK549">
            <v>0</v>
          </cell>
          <cell r="AL549">
            <v>0</v>
          </cell>
          <cell r="AM549">
            <v>0</v>
          </cell>
          <cell r="AN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row>
        <row r="550">
          <cell r="N550">
            <v>0</v>
          </cell>
          <cell r="P550">
            <v>0</v>
          </cell>
          <cell r="R550">
            <v>0</v>
          </cell>
          <cell r="V550">
            <v>0</v>
          </cell>
          <cell r="W550">
            <v>0</v>
          </cell>
          <cell r="X550">
            <v>0</v>
          </cell>
          <cell r="Y550">
            <v>0</v>
          </cell>
          <cell r="Z550">
            <v>0</v>
          </cell>
          <cell r="AA550">
            <v>0</v>
          </cell>
          <cell r="AB550">
            <v>0</v>
          </cell>
          <cell r="AC550">
            <v>0</v>
          </cell>
          <cell r="AD550">
            <v>0</v>
          </cell>
          <cell r="AE550">
            <v>0</v>
          </cell>
          <cell r="AF550">
            <v>0</v>
          </cell>
          <cell r="AG550">
            <v>0</v>
          </cell>
          <cell r="AH550">
            <v>0</v>
          </cell>
          <cell r="AI550">
            <v>0</v>
          </cell>
          <cell r="AJ550">
            <v>0</v>
          </cell>
          <cell r="AK550">
            <v>0</v>
          </cell>
          <cell r="AL550">
            <v>0</v>
          </cell>
          <cell r="AM550">
            <v>0</v>
          </cell>
          <cell r="AN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row>
        <row r="551">
          <cell r="N551">
            <v>0</v>
          </cell>
          <cell r="P551">
            <v>0</v>
          </cell>
          <cell r="R551">
            <v>0</v>
          </cell>
          <cell r="V551">
            <v>0</v>
          </cell>
          <cell r="W551">
            <v>0</v>
          </cell>
          <cell r="X551">
            <v>0</v>
          </cell>
          <cell r="Y551">
            <v>0</v>
          </cell>
          <cell r="Z551">
            <v>0</v>
          </cell>
          <cell r="AA551">
            <v>0</v>
          </cell>
          <cell r="AB551">
            <v>0</v>
          </cell>
          <cell r="AC551">
            <v>0</v>
          </cell>
          <cell r="AD551">
            <v>0</v>
          </cell>
          <cell r="AE551">
            <v>0</v>
          </cell>
          <cell r="AF551">
            <v>0</v>
          </cell>
          <cell r="AG551">
            <v>0</v>
          </cell>
          <cell r="AH551">
            <v>0</v>
          </cell>
          <cell r="AI551">
            <v>0</v>
          </cell>
          <cell r="AJ551">
            <v>0</v>
          </cell>
          <cell r="AK551">
            <v>0</v>
          </cell>
          <cell r="AL551">
            <v>0</v>
          </cell>
          <cell r="AM551">
            <v>0</v>
          </cell>
          <cell r="AN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row>
        <row r="552">
          <cell r="N552">
            <v>0</v>
          </cell>
          <cell r="P552">
            <v>0</v>
          </cell>
          <cell r="R552">
            <v>0</v>
          </cell>
          <cell r="V552">
            <v>0</v>
          </cell>
          <cell r="W552">
            <v>0</v>
          </cell>
          <cell r="X552">
            <v>0</v>
          </cell>
          <cell r="Y552">
            <v>0</v>
          </cell>
          <cell r="Z552">
            <v>0</v>
          </cell>
          <cell r="AA552">
            <v>0</v>
          </cell>
          <cell r="AB552">
            <v>0</v>
          </cell>
          <cell r="AC552">
            <v>0</v>
          </cell>
          <cell r="AD552">
            <v>0</v>
          </cell>
          <cell r="AE552">
            <v>0</v>
          </cell>
          <cell r="AF552">
            <v>0</v>
          </cell>
          <cell r="AG552">
            <v>0</v>
          </cell>
          <cell r="AH552">
            <v>0</v>
          </cell>
          <cell r="AI552">
            <v>0</v>
          </cell>
          <cell r="AJ552">
            <v>0</v>
          </cell>
          <cell r="AK552">
            <v>0</v>
          </cell>
          <cell r="AL552">
            <v>0</v>
          </cell>
          <cell r="AM552">
            <v>0</v>
          </cell>
          <cell r="AN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row>
        <row r="553">
          <cell r="N553">
            <v>0</v>
          </cell>
          <cell r="P553">
            <v>0</v>
          </cell>
          <cell r="R553">
            <v>0</v>
          </cell>
          <cell r="V553">
            <v>0</v>
          </cell>
          <cell r="W553">
            <v>0</v>
          </cell>
          <cell r="X553">
            <v>0</v>
          </cell>
          <cell r="Y553">
            <v>0</v>
          </cell>
          <cell r="Z553">
            <v>0</v>
          </cell>
          <cell r="AA553">
            <v>0</v>
          </cell>
          <cell r="AB553">
            <v>0</v>
          </cell>
          <cell r="AC553">
            <v>0</v>
          </cell>
          <cell r="AD553">
            <v>0</v>
          </cell>
          <cell r="AE553">
            <v>0</v>
          </cell>
          <cell r="AF553">
            <v>0</v>
          </cell>
          <cell r="AG553">
            <v>0</v>
          </cell>
          <cell r="AH553">
            <v>0</v>
          </cell>
          <cell r="AI553">
            <v>0</v>
          </cell>
          <cell r="AJ553">
            <v>0</v>
          </cell>
          <cell r="AK553">
            <v>0</v>
          </cell>
          <cell r="AL553">
            <v>0</v>
          </cell>
          <cell r="AM553">
            <v>0</v>
          </cell>
          <cell r="AN553">
            <v>0</v>
          </cell>
          <cell r="AO553">
            <v>0</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0</v>
          </cell>
          <cell r="BF553">
            <v>0</v>
          </cell>
          <cell r="BG553">
            <v>0</v>
          </cell>
          <cell r="BH553">
            <v>0</v>
          </cell>
          <cell r="BI553">
            <v>0</v>
          </cell>
          <cell r="BJ553">
            <v>0</v>
          </cell>
          <cell r="BK553">
            <v>0</v>
          </cell>
          <cell r="BL553">
            <v>0</v>
          </cell>
          <cell r="BM553">
            <v>0</v>
          </cell>
          <cell r="BN553">
            <v>0</v>
          </cell>
          <cell r="BO553">
            <v>0</v>
          </cell>
          <cell r="BP553">
            <v>0</v>
          </cell>
          <cell r="BQ553">
            <v>0</v>
          </cell>
        </row>
        <row r="554">
          <cell r="N554">
            <v>0</v>
          </cell>
          <cell r="P554">
            <v>0</v>
          </cell>
          <cell r="R554">
            <v>0</v>
          </cell>
          <cell r="V554">
            <v>0</v>
          </cell>
          <cell r="W554">
            <v>0</v>
          </cell>
          <cell r="X554">
            <v>0</v>
          </cell>
          <cell r="Y554">
            <v>0</v>
          </cell>
          <cell r="Z554">
            <v>0</v>
          </cell>
          <cell r="AA554">
            <v>0</v>
          </cell>
          <cell r="AB554">
            <v>0</v>
          </cell>
          <cell r="AC554">
            <v>0</v>
          </cell>
          <cell r="AD554">
            <v>0</v>
          </cell>
          <cell r="AE554">
            <v>0</v>
          </cell>
          <cell r="AF554">
            <v>0</v>
          </cell>
          <cell r="AG554">
            <v>0</v>
          </cell>
          <cell r="AH554">
            <v>0</v>
          </cell>
          <cell r="AI554">
            <v>0</v>
          </cell>
          <cell r="AJ554">
            <v>0</v>
          </cell>
          <cell r="AK554">
            <v>0</v>
          </cell>
          <cell r="AL554">
            <v>0</v>
          </cell>
          <cell r="AM554">
            <v>0</v>
          </cell>
          <cell r="AN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row>
        <row r="555">
          <cell r="N555">
            <v>0</v>
          </cell>
          <cell r="P555">
            <v>0</v>
          </cell>
          <cell r="R555">
            <v>0</v>
          </cell>
          <cell r="V555">
            <v>0</v>
          </cell>
          <cell r="W555">
            <v>0</v>
          </cell>
          <cell r="X555">
            <v>0</v>
          </cell>
          <cell r="Y555">
            <v>0</v>
          </cell>
          <cell r="Z555">
            <v>0</v>
          </cell>
          <cell r="AA555">
            <v>0</v>
          </cell>
          <cell r="AB555">
            <v>0</v>
          </cell>
          <cell r="AC555">
            <v>0</v>
          </cell>
          <cell r="AD555">
            <v>0</v>
          </cell>
          <cell r="AE555">
            <v>0</v>
          </cell>
          <cell r="AF555">
            <v>0</v>
          </cell>
          <cell r="AG555">
            <v>0</v>
          </cell>
          <cell r="AH555">
            <v>0</v>
          </cell>
          <cell r="AI555">
            <v>0</v>
          </cell>
          <cell r="AJ555">
            <v>0</v>
          </cell>
          <cell r="AK555">
            <v>0</v>
          </cell>
          <cell r="AL555">
            <v>0</v>
          </cell>
          <cell r="AM555">
            <v>0</v>
          </cell>
          <cell r="AN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row>
        <row r="556">
          <cell r="N556">
            <v>0</v>
          </cell>
          <cell r="P556">
            <v>0</v>
          </cell>
          <cell r="R556">
            <v>0</v>
          </cell>
          <cell r="V556">
            <v>0</v>
          </cell>
          <cell r="W556">
            <v>0</v>
          </cell>
          <cell r="X556">
            <v>0</v>
          </cell>
          <cell r="Y556">
            <v>0</v>
          </cell>
          <cell r="Z556">
            <v>0</v>
          </cell>
          <cell r="AA556">
            <v>0</v>
          </cell>
          <cell r="AB556">
            <v>0</v>
          </cell>
          <cell r="AC556">
            <v>0</v>
          </cell>
          <cell r="AD556">
            <v>0</v>
          </cell>
          <cell r="AE556">
            <v>0</v>
          </cell>
          <cell r="AF556">
            <v>0</v>
          </cell>
          <cell r="AG556">
            <v>0</v>
          </cell>
          <cell r="AH556">
            <v>0</v>
          </cell>
          <cell r="AI556">
            <v>0</v>
          </cell>
          <cell r="AJ556">
            <v>0</v>
          </cell>
          <cell r="AK556">
            <v>0</v>
          </cell>
          <cell r="AL556">
            <v>0</v>
          </cell>
          <cell r="AM556">
            <v>0</v>
          </cell>
          <cell r="AN556">
            <v>0</v>
          </cell>
          <cell r="AO556">
            <v>0</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0</v>
          </cell>
          <cell r="BF556">
            <v>0</v>
          </cell>
          <cell r="BG556">
            <v>0</v>
          </cell>
          <cell r="BH556">
            <v>0</v>
          </cell>
          <cell r="BI556">
            <v>0</v>
          </cell>
          <cell r="BJ556">
            <v>0</v>
          </cell>
          <cell r="BK556">
            <v>0</v>
          </cell>
          <cell r="BL556">
            <v>0</v>
          </cell>
          <cell r="BM556">
            <v>0</v>
          </cell>
          <cell r="BN556">
            <v>0</v>
          </cell>
          <cell r="BO556">
            <v>0</v>
          </cell>
          <cell r="BP556">
            <v>0</v>
          </cell>
          <cell r="BQ556">
            <v>0</v>
          </cell>
        </row>
        <row r="557">
          <cell r="N557">
            <v>0</v>
          </cell>
          <cell r="P557">
            <v>0</v>
          </cell>
          <cell r="R557">
            <v>0</v>
          </cell>
          <cell r="V557">
            <v>0</v>
          </cell>
          <cell r="W557">
            <v>0</v>
          </cell>
          <cell r="X557">
            <v>0</v>
          </cell>
          <cell r="Y557">
            <v>0</v>
          </cell>
          <cell r="Z557">
            <v>0</v>
          </cell>
          <cell r="AA557">
            <v>0</v>
          </cell>
          <cell r="AB557">
            <v>0</v>
          </cell>
          <cell r="AC557">
            <v>0</v>
          </cell>
          <cell r="AD557">
            <v>0</v>
          </cell>
          <cell r="AE557">
            <v>0</v>
          </cell>
          <cell r="AF557">
            <v>0</v>
          </cell>
          <cell r="AG557">
            <v>0</v>
          </cell>
          <cell r="AH557">
            <v>0</v>
          </cell>
          <cell r="AI557">
            <v>0</v>
          </cell>
          <cell r="AJ557">
            <v>0</v>
          </cell>
          <cell r="AK557">
            <v>0</v>
          </cell>
          <cell r="AL557">
            <v>0</v>
          </cell>
          <cell r="AM557">
            <v>0</v>
          </cell>
          <cell r="AN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row>
        <row r="558">
          <cell r="N558">
            <v>0</v>
          </cell>
          <cell r="P558">
            <v>0</v>
          </cell>
          <cell r="R558">
            <v>0</v>
          </cell>
          <cell r="V558">
            <v>0</v>
          </cell>
          <cell r="W558">
            <v>0</v>
          </cell>
          <cell r="X558">
            <v>0</v>
          </cell>
          <cell r="Y558">
            <v>0</v>
          </cell>
          <cell r="Z558">
            <v>0</v>
          </cell>
          <cell r="AA558">
            <v>0</v>
          </cell>
          <cell r="AB558">
            <v>0</v>
          </cell>
          <cell r="AC558">
            <v>0</v>
          </cell>
          <cell r="AD558">
            <v>0</v>
          </cell>
          <cell r="AE558">
            <v>0</v>
          </cell>
          <cell r="AF558">
            <v>0</v>
          </cell>
          <cell r="AG558">
            <v>0</v>
          </cell>
          <cell r="AH558">
            <v>0</v>
          </cell>
          <cell r="AI558">
            <v>0</v>
          </cell>
          <cell r="AJ558">
            <v>0</v>
          </cell>
          <cell r="AK558">
            <v>0</v>
          </cell>
          <cell r="AL558">
            <v>0</v>
          </cell>
          <cell r="AM558">
            <v>0</v>
          </cell>
          <cell r="AN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row>
        <row r="559">
          <cell r="N559">
            <v>0</v>
          </cell>
          <cell r="P559">
            <v>0</v>
          </cell>
          <cell r="R559">
            <v>0</v>
          </cell>
          <cell r="V559">
            <v>0</v>
          </cell>
          <cell r="W559">
            <v>0</v>
          </cell>
          <cell r="X559">
            <v>0</v>
          </cell>
          <cell r="Y559">
            <v>0</v>
          </cell>
          <cell r="Z559">
            <v>0</v>
          </cell>
          <cell r="AA559">
            <v>0</v>
          </cell>
          <cell r="AB559">
            <v>0</v>
          </cell>
          <cell r="AC559">
            <v>0</v>
          </cell>
          <cell r="AD559">
            <v>0</v>
          </cell>
          <cell r="AE559">
            <v>0</v>
          </cell>
          <cell r="AF559">
            <v>0</v>
          </cell>
          <cell r="AG559">
            <v>0</v>
          </cell>
          <cell r="AH559">
            <v>0</v>
          </cell>
          <cell r="AI559">
            <v>0</v>
          </cell>
          <cell r="AJ559">
            <v>0</v>
          </cell>
          <cell r="AK559">
            <v>0</v>
          </cell>
          <cell r="AL559">
            <v>0</v>
          </cell>
          <cell r="AM559">
            <v>0</v>
          </cell>
          <cell r="AN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row>
        <row r="560">
          <cell r="N560">
            <v>0</v>
          </cell>
          <cell r="P560">
            <v>0</v>
          </cell>
          <cell r="R560">
            <v>0</v>
          </cell>
          <cell r="V560">
            <v>0</v>
          </cell>
          <cell r="W560">
            <v>0</v>
          </cell>
          <cell r="X560">
            <v>0</v>
          </cell>
          <cell r="Y560">
            <v>0</v>
          </cell>
          <cell r="Z560">
            <v>0</v>
          </cell>
          <cell r="AA560">
            <v>0</v>
          </cell>
          <cell r="AB560">
            <v>0</v>
          </cell>
          <cell r="AC560">
            <v>0</v>
          </cell>
          <cell r="AD560">
            <v>0</v>
          </cell>
          <cell r="AE560">
            <v>0</v>
          </cell>
          <cell r="AF560">
            <v>0</v>
          </cell>
          <cell r="AG560">
            <v>0</v>
          </cell>
          <cell r="AH560">
            <v>0</v>
          </cell>
          <cell r="AI560">
            <v>0</v>
          </cell>
          <cell r="AJ560">
            <v>0</v>
          </cell>
          <cell r="AK560">
            <v>0</v>
          </cell>
          <cell r="AL560">
            <v>0</v>
          </cell>
          <cell r="AM560">
            <v>0</v>
          </cell>
          <cell r="AN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row>
        <row r="561">
          <cell r="N561">
            <v>0</v>
          </cell>
          <cell r="P561">
            <v>0</v>
          </cell>
          <cell r="R561">
            <v>0</v>
          </cell>
          <cell r="V561">
            <v>0</v>
          </cell>
          <cell r="W561">
            <v>0</v>
          </cell>
          <cell r="X561">
            <v>0</v>
          </cell>
          <cell r="Y561">
            <v>0</v>
          </cell>
          <cell r="Z561">
            <v>0</v>
          </cell>
          <cell r="AA561">
            <v>0</v>
          </cell>
          <cell r="AB561">
            <v>0</v>
          </cell>
          <cell r="AC561">
            <v>0</v>
          </cell>
          <cell r="AD561">
            <v>0</v>
          </cell>
          <cell r="AE561">
            <v>0</v>
          </cell>
          <cell r="AF561">
            <v>0</v>
          </cell>
          <cell r="AG561">
            <v>0</v>
          </cell>
          <cell r="AH561">
            <v>0</v>
          </cell>
          <cell r="AI561">
            <v>0</v>
          </cell>
          <cell r="AJ561">
            <v>0</v>
          </cell>
          <cell r="AK561">
            <v>0</v>
          </cell>
          <cell r="AL561">
            <v>0</v>
          </cell>
          <cell r="AM561">
            <v>0</v>
          </cell>
          <cell r="AN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row>
        <row r="562">
          <cell r="N562">
            <v>0</v>
          </cell>
          <cell r="P562">
            <v>0</v>
          </cell>
          <cell r="R562">
            <v>0</v>
          </cell>
          <cell r="V562">
            <v>0</v>
          </cell>
          <cell r="W562">
            <v>0</v>
          </cell>
          <cell r="X562">
            <v>0</v>
          </cell>
          <cell r="Y562">
            <v>0</v>
          </cell>
          <cell r="Z562">
            <v>0</v>
          </cell>
          <cell r="AA562">
            <v>0</v>
          </cell>
          <cell r="AB562">
            <v>0</v>
          </cell>
          <cell r="AC562">
            <v>0</v>
          </cell>
          <cell r="AD562">
            <v>0</v>
          </cell>
          <cell r="AE562">
            <v>0</v>
          </cell>
          <cell r="AF562">
            <v>0</v>
          </cell>
          <cell r="AG562">
            <v>0</v>
          </cell>
          <cell r="AH562">
            <v>0</v>
          </cell>
          <cell r="AI562">
            <v>0</v>
          </cell>
          <cell r="AJ562">
            <v>0</v>
          </cell>
          <cell r="AK562">
            <v>0</v>
          </cell>
          <cell r="AL562">
            <v>0</v>
          </cell>
          <cell r="AM562">
            <v>0</v>
          </cell>
          <cell r="AN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row>
        <row r="563">
          <cell r="N563">
            <v>0</v>
          </cell>
          <cell r="P563">
            <v>0</v>
          </cell>
          <cell r="R563">
            <v>0</v>
          </cell>
          <cell r="V563">
            <v>0</v>
          </cell>
          <cell r="W563">
            <v>0</v>
          </cell>
          <cell r="X563">
            <v>0</v>
          </cell>
          <cell r="Y563">
            <v>0</v>
          </cell>
          <cell r="Z563">
            <v>0</v>
          </cell>
          <cell r="AA563">
            <v>0</v>
          </cell>
          <cell r="AB563">
            <v>0</v>
          </cell>
          <cell r="AC563">
            <v>0</v>
          </cell>
          <cell r="AD563">
            <v>0</v>
          </cell>
          <cell r="AE563">
            <v>0</v>
          </cell>
          <cell r="AF563">
            <v>0</v>
          </cell>
          <cell r="AG563">
            <v>0</v>
          </cell>
          <cell r="AH563">
            <v>0</v>
          </cell>
          <cell r="AI563">
            <v>0</v>
          </cell>
          <cell r="AJ563">
            <v>0</v>
          </cell>
          <cell r="AK563">
            <v>0</v>
          </cell>
          <cell r="AL563">
            <v>0</v>
          </cell>
          <cell r="AM563">
            <v>0</v>
          </cell>
          <cell r="AN563">
            <v>0</v>
          </cell>
          <cell r="AO563">
            <v>0</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0</v>
          </cell>
          <cell r="BF563">
            <v>0</v>
          </cell>
          <cell r="BG563">
            <v>0</v>
          </cell>
          <cell r="BH563">
            <v>0</v>
          </cell>
          <cell r="BI563">
            <v>0</v>
          </cell>
          <cell r="BJ563">
            <v>0</v>
          </cell>
          <cell r="BK563">
            <v>0</v>
          </cell>
          <cell r="BL563">
            <v>0</v>
          </cell>
          <cell r="BM563">
            <v>0</v>
          </cell>
          <cell r="BN563">
            <v>0</v>
          </cell>
          <cell r="BO563">
            <v>0</v>
          </cell>
          <cell r="BP563">
            <v>0</v>
          </cell>
          <cell r="BQ563">
            <v>0</v>
          </cell>
        </row>
        <row r="564">
          <cell r="N564">
            <v>0</v>
          </cell>
          <cell r="P564">
            <v>0</v>
          </cell>
          <cell r="R564">
            <v>0</v>
          </cell>
          <cell r="V564">
            <v>0</v>
          </cell>
          <cell r="W564">
            <v>0</v>
          </cell>
          <cell r="X564">
            <v>0</v>
          </cell>
          <cell r="Y564">
            <v>0</v>
          </cell>
          <cell r="Z564">
            <v>0</v>
          </cell>
          <cell r="AA564">
            <v>0</v>
          </cell>
          <cell r="AB564">
            <v>0</v>
          </cell>
          <cell r="AC564">
            <v>0</v>
          </cell>
          <cell r="AD564">
            <v>0</v>
          </cell>
          <cell r="AE564">
            <v>0</v>
          </cell>
          <cell r="AF564">
            <v>0</v>
          </cell>
          <cell r="AG564">
            <v>0</v>
          </cell>
          <cell r="AH564">
            <v>0</v>
          </cell>
          <cell r="AI564">
            <v>0</v>
          </cell>
          <cell r="AJ564">
            <v>0</v>
          </cell>
          <cell r="AK564">
            <v>0</v>
          </cell>
          <cell r="AL564">
            <v>0</v>
          </cell>
          <cell r="AM564">
            <v>0</v>
          </cell>
          <cell r="AN564">
            <v>0</v>
          </cell>
          <cell r="AO564">
            <v>0</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0</v>
          </cell>
          <cell r="BF564">
            <v>0</v>
          </cell>
          <cell r="BG564">
            <v>0</v>
          </cell>
          <cell r="BH564">
            <v>0</v>
          </cell>
          <cell r="BI564">
            <v>0</v>
          </cell>
          <cell r="BJ564">
            <v>0</v>
          </cell>
          <cell r="BK564">
            <v>0</v>
          </cell>
          <cell r="BL564">
            <v>0</v>
          </cell>
          <cell r="BM564">
            <v>0</v>
          </cell>
          <cell r="BN564">
            <v>0</v>
          </cell>
          <cell r="BO564">
            <v>0</v>
          </cell>
          <cell r="BP564">
            <v>0</v>
          </cell>
          <cell r="BQ564">
            <v>0</v>
          </cell>
        </row>
        <row r="565">
          <cell r="N565">
            <v>0</v>
          </cell>
          <cell r="P565">
            <v>0</v>
          </cell>
          <cell r="R565">
            <v>0</v>
          </cell>
          <cell r="V565">
            <v>0</v>
          </cell>
          <cell r="W565">
            <v>0</v>
          </cell>
          <cell r="X565">
            <v>0</v>
          </cell>
          <cell r="Y565">
            <v>0</v>
          </cell>
          <cell r="Z565">
            <v>0</v>
          </cell>
          <cell r="AA565">
            <v>0</v>
          </cell>
          <cell r="AB565">
            <v>0</v>
          </cell>
          <cell r="AC565">
            <v>0</v>
          </cell>
          <cell r="AD565">
            <v>0</v>
          </cell>
          <cell r="AE565">
            <v>0</v>
          </cell>
          <cell r="AF565">
            <v>0</v>
          </cell>
          <cell r="AG565">
            <v>0</v>
          </cell>
          <cell r="AH565">
            <v>0</v>
          </cell>
          <cell r="AI565">
            <v>0</v>
          </cell>
          <cell r="AJ565">
            <v>0</v>
          </cell>
          <cell r="AK565">
            <v>0</v>
          </cell>
          <cell r="AL565">
            <v>0</v>
          </cell>
          <cell r="AM565">
            <v>0</v>
          </cell>
          <cell r="AN565">
            <v>0</v>
          </cell>
          <cell r="AO565">
            <v>0</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0</v>
          </cell>
          <cell r="BF565">
            <v>0</v>
          </cell>
          <cell r="BG565">
            <v>0</v>
          </cell>
          <cell r="BH565">
            <v>0</v>
          </cell>
          <cell r="BI565">
            <v>0</v>
          </cell>
          <cell r="BJ565">
            <v>0</v>
          </cell>
          <cell r="BK565">
            <v>0</v>
          </cell>
          <cell r="BL565">
            <v>0</v>
          </cell>
          <cell r="BM565">
            <v>0</v>
          </cell>
          <cell r="BN565">
            <v>0</v>
          </cell>
          <cell r="BO565">
            <v>0</v>
          </cell>
          <cell r="BP565">
            <v>0</v>
          </cell>
          <cell r="BQ565">
            <v>0</v>
          </cell>
        </row>
        <row r="566">
          <cell r="N566">
            <v>0</v>
          </cell>
          <cell r="P566">
            <v>0</v>
          </cell>
          <cell r="R566">
            <v>0</v>
          </cell>
          <cell r="V566">
            <v>0</v>
          </cell>
          <cell r="W566">
            <v>0</v>
          </cell>
          <cell r="X566">
            <v>0</v>
          </cell>
          <cell r="Y566">
            <v>0</v>
          </cell>
          <cell r="Z566">
            <v>0</v>
          </cell>
          <cell r="AA566">
            <v>0</v>
          </cell>
          <cell r="AB566">
            <v>0</v>
          </cell>
          <cell r="AC566">
            <v>0</v>
          </cell>
          <cell r="AD566">
            <v>0</v>
          </cell>
          <cell r="AE566">
            <v>0</v>
          </cell>
          <cell r="AF566">
            <v>0</v>
          </cell>
          <cell r="AG566">
            <v>0</v>
          </cell>
          <cell r="AH566">
            <v>0</v>
          </cell>
          <cell r="AI566">
            <v>0</v>
          </cell>
          <cell r="AJ566">
            <v>0</v>
          </cell>
          <cell r="AK566">
            <v>0</v>
          </cell>
          <cell r="AL566">
            <v>0</v>
          </cell>
          <cell r="AM566">
            <v>0</v>
          </cell>
          <cell r="AN566">
            <v>0</v>
          </cell>
          <cell r="AO566">
            <v>0</v>
          </cell>
          <cell r="AP566">
            <v>0</v>
          </cell>
          <cell r="AQ566">
            <v>0</v>
          </cell>
          <cell r="AR566">
            <v>0</v>
          </cell>
          <cell r="AS566">
            <v>0</v>
          </cell>
          <cell r="AT566">
            <v>0</v>
          </cell>
          <cell r="AU566">
            <v>0</v>
          </cell>
          <cell r="AV566">
            <v>0</v>
          </cell>
          <cell r="AW566">
            <v>0</v>
          </cell>
          <cell r="AX566">
            <v>0</v>
          </cell>
          <cell r="AY566">
            <v>0</v>
          </cell>
          <cell r="AZ566">
            <v>0</v>
          </cell>
          <cell r="BA566">
            <v>0</v>
          </cell>
          <cell r="BB566">
            <v>0</v>
          </cell>
          <cell r="BC566">
            <v>0</v>
          </cell>
          <cell r="BD566">
            <v>0</v>
          </cell>
          <cell r="BE566">
            <v>0</v>
          </cell>
          <cell r="BF566">
            <v>0</v>
          </cell>
          <cell r="BG566">
            <v>0</v>
          </cell>
          <cell r="BH566">
            <v>0</v>
          </cell>
          <cell r="BI566">
            <v>0</v>
          </cell>
          <cell r="BJ566">
            <v>0</v>
          </cell>
          <cell r="BK566">
            <v>0</v>
          </cell>
          <cell r="BL566">
            <v>0</v>
          </cell>
          <cell r="BM566">
            <v>0</v>
          </cell>
          <cell r="BN566">
            <v>0</v>
          </cell>
          <cell r="BO566">
            <v>0</v>
          </cell>
          <cell r="BP566">
            <v>0</v>
          </cell>
          <cell r="BQ566">
            <v>0</v>
          </cell>
        </row>
        <row r="567">
          <cell r="N567">
            <v>0</v>
          </cell>
          <cell r="P567">
            <v>0</v>
          </cell>
          <cell r="R567">
            <v>0</v>
          </cell>
          <cell r="V567">
            <v>0</v>
          </cell>
          <cell r="W567">
            <v>0</v>
          </cell>
          <cell r="X567">
            <v>0</v>
          </cell>
          <cell r="Y567">
            <v>0</v>
          </cell>
          <cell r="Z567">
            <v>0</v>
          </cell>
          <cell r="AA567">
            <v>0</v>
          </cell>
          <cell r="AB567">
            <v>0</v>
          </cell>
          <cell r="AC567">
            <v>0</v>
          </cell>
          <cell r="AD567">
            <v>0</v>
          </cell>
          <cell r="AE567">
            <v>0</v>
          </cell>
          <cell r="AF567">
            <v>0</v>
          </cell>
          <cell r="AG567">
            <v>0</v>
          </cell>
          <cell r="AH567">
            <v>0</v>
          </cell>
          <cell r="AI567">
            <v>0</v>
          </cell>
          <cell r="AJ567">
            <v>0</v>
          </cell>
          <cell r="AK567">
            <v>0</v>
          </cell>
          <cell r="AL567">
            <v>0</v>
          </cell>
          <cell r="AM567">
            <v>0</v>
          </cell>
          <cell r="AN567">
            <v>0</v>
          </cell>
          <cell r="AO567">
            <v>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0</v>
          </cell>
          <cell r="BF567">
            <v>0</v>
          </cell>
          <cell r="BG567">
            <v>0</v>
          </cell>
          <cell r="BH567">
            <v>0</v>
          </cell>
          <cell r="BI567">
            <v>0</v>
          </cell>
          <cell r="BJ567">
            <v>0</v>
          </cell>
          <cell r="BK567">
            <v>0</v>
          </cell>
          <cell r="BL567">
            <v>0</v>
          </cell>
          <cell r="BM567">
            <v>0</v>
          </cell>
          <cell r="BN567">
            <v>0</v>
          </cell>
          <cell r="BO567">
            <v>0</v>
          </cell>
          <cell r="BP567">
            <v>0</v>
          </cell>
          <cell r="BQ567">
            <v>0</v>
          </cell>
        </row>
        <row r="568">
          <cell r="N568">
            <v>0</v>
          </cell>
          <cell r="P568">
            <v>0</v>
          </cell>
          <cell r="R568">
            <v>0</v>
          </cell>
          <cell r="V568">
            <v>0</v>
          </cell>
          <cell r="W568">
            <v>0</v>
          </cell>
          <cell r="X568">
            <v>0</v>
          </cell>
          <cell r="Y568">
            <v>0</v>
          </cell>
          <cell r="Z568">
            <v>0</v>
          </cell>
          <cell r="AA568">
            <v>0</v>
          </cell>
          <cell r="AB568">
            <v>0</v>
          </cell>
          <cell r="AC568">
            <v>0</v>
          </cell>
          <cell r="AD568">
            <v>0</v>
          </cell>
          <cell r="AE568">
            <v>0</v>
          </cell>
          <cell r="AF568">
            <v>0</v>
          </cell>
          <cell r="AG568">
            <v>0</v>
          </cell>
          <cell r="AH568">
            <v>0</v>
          </cell>
          <cell r="AI568">
            <v>0</v>
          </cell>
          <cell r="AJ568">
            <v>0</v>
          </cell>
          <cell r="AK568">
            <v>0</v>
          </cell>
          <cell r="AL568">
            <v>0</v>
          </cell>
          <cell r="AM568">
            <v>0</v>
          </cell>
          <cell r="AN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row>
        <row r="569">
          <cell r="N569">
            <v>0</v>
          </cell>
          <cell r="P569">
            <v>0</v>
          </cell>
          <cell r="R569">
            <v>0</v>
          </cell>
          <cell r="V569">
            <v>0</v>
          </cell>
          <cell r="W569">
            <v>0</v>
          </cell>
          <cell r="X569">
            <v>0</v>
          </cell>
          <cell r="Y569">
            <v>0</v>
          </cell>
          <cell r="Z569">
            <v>0</v>
          </cell>
          <cell r="AA569">
            <v>0</v>
          </cell>
          <cell r="AB569">
            <v>0</v>
          </cell>
          <cell r="AC569">
            <v>0</v>
          </cell>
          <cell r="AD569">
            <v>0</v>
          </cell>
          <cell r="AE569">
            <v>0</v>
          </cell>
          <cell r="AF569">
            <v>0</v>
          </cell>
          <cell r="AG569">
            <v>0</v>
          </cell>
          <cell r="AH569">
            <v>0</v>
          </cell>
          <cell r="AI569">
            <v>0</v>
          </cell>
          <cell r="AJ569">
            <v>0</v>
          </cell>
          <cell r="AK569">
            <v>0</v>
          </cell>
          <cell r="AL569">
            <v>0</v>
          </cell>
          <cell r="AM569">
            <v>0</v>
          </cell>
          <cell r="AN569">
            <v>0</v>
          </cell>
          <cell r="AO569">
            <v>0</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0</v>
          </cell>
          <cell r="BF569">
            <v>0</v>
          </cell>
          <cell r="BG569">
            <v>0</v>
          </cell>
          <cell r="BH569">
            <v>0</v>
          </cell>
          <cell r="BI569">
            <v>0</v>
          </cell>
          <cell r="BJ569">
            <v>0</v>
          </cell>
          <cell r="BK569">
            <v>0</v>
          </cell>
          <cell r="BL569">
            <v>0</v>
          </cell>
          <cell r="BM569">
            <v>0</v>
          </cell>
          <cell r="BN569">
            <v>0</v>
          </cell>
          <cell r="BO569">
            <v>0</v>
          </cell>
          <cell r="BP569">
            <v>0</v>
          </cell>
          <cell r="BQ569">
            <v>0</v>
          </cell>
        </row>
        <row r="570">
          <cell r="N570">
            <v>0</v>
          </cell>
          <cell r="P570">
            <v>0</v>
          </cell>
          <cell r="R570">
            <v>0</v>
          </cell>
          <cell r="V570">
            <v>0</v>
          </cell>
          <cell r="W570">
            <v>0</v>
          </cell>
          <cell r="X570">
            <v>0</v>
          </cell>
          <cell r="Y570">
            <v>0</v>
          </cell>
          <cell r="Z570">
            <v>0</v>
          </cell>
          <cell r="AA570">
            <v>0</v>
          </cell>
          <cell r="AB570">
            <v>0</v>
          </cell>
          <cell r="AC570">
            <v>0</v>
          </cell>
          <cell r="AD570">
            <v>0</v>
          </cell>
          <cell r="AE570">
            <v>0</v>
          </cell>
          <cell r="AF570">
            <v>0</v>
          </cell>
          <cell r="AG570">
            <v>0</v>
          </cell>
          <cell r="AH570">
            <v>0</v>
          </cell>
          <cell r="AI570">
            <v>0</v>
          </cell>
          <cell r="AJ570">
            <v>0</v>
          </cell>
          <cell r="AK570">
            <v>0</v>
          </cell>
          <cell r="AL570">
            <v>0</v>
          </cell>
          <cell r="AM570">
            <v>0</v>
          </cell>
          <cell r="AN570">
            <v>0</v>
          </cell>
          <cell r="AO570">
            <v>0</v>
          </cell>
          <cell r="AP570">
            <v>0</v>
          </cell>
          <cell r="AQ570">
            <v>0</v>
          </cell>
          <cell r="AR570">
            <v>0</v>
          </cell>
          <cell r="AS570">
            <v>0</v>
          </cell>
          <cell r="AT570">
            <v>0</v>
          </cell>
          <cell r="AU570">
            <v>0</v>
          </cell>
          <cell r="AV570">
            <v>0</v>
          </cell>
          <cell r="AW570">
            <v>0</v>
          </cell>
          <cell r="AX570">
            <v>0</v>
          </cell>
          <cell r="AY570">
            <v>0</v>
          </cell>
          <cell r="AZ570">
            <v>0</v>
          </cell>
          <cell r="BA570">
            <v>0</v>
          </cell>
          <cell r="BB570">
            <v>0</v>
          </cell>
          <cell r="BC570">
            <v>0</v>
          </cell>
          <cell r="BD570">
            <v>0</v>
          </cell>
          <cell r="BE570">
            <v>0</v>
          </cell>
          <cell r="BF570">
            <v>0</v>
          </cell>
          <cell r="BG570">
            <v>0</v>
          </cell>
          <cell r="BH570">
            <v>0</v>
          </cell>
          <cell r="BI570">
            <v>0</v>
          </cell>
          <cell r="BJ570">
            <v>0</v>
          </cell>
          <cell r="BK570">
            <v>0</v>
          </cell>
          <cell r="BL570">
            <v>0</v>
          </cell>
          <cell r="BM570">
            <v>0</v>
          </cell>
          <cell r="BN570">
            <v>0</v>
          </cell>
          <cell r="BO570">
            <v>0</v>
          </cell>
          <cell r="BP570">
            <v>0</v>
          </cell>
          <cell r="BQ570">
            <v>0</v>
          </cell>
        </row>
        <row r="571">
          <cell r="N571">
            <v>0</v>
          </cell>
          <cell r="P571">
            <v>0</v>
          </cell>
          <cell r="R571">
            <v>0</v>
          </cell>
          <cell r="V571">
            <v>0</v>
          </cell>
          <cell r="W571">
            <v>0</v>
          </cell>
          <cell r="X571">
            <v>0</v>
          </cell>
          <cell r="Y571">
            <v>0</v>
          </cell>
          <cell r="Z571">
            <v>0</v>
          </cell>
          <cell r="AA571">
            <v>0</v>
          </cell>
          <cell r="AB571">
            <v>0</v>
          </cell>
          <cell r="AC571">
            <v>0</v>
          </cell>
          <cell r="AD571">
            <v>0</v>
          </cell>
          <cell r="AE571">
            <v>0</v>
          </cell>
          <cell r="AF571">
            <v>0</v>
          </cell>
          <cell r="AG571">
            <v>0</v>
          </cell>
          <cell r="AH571">
            <v>0</v>
          </cell>
          <cell r="AI571">
            <v>0</v>
          </cell>
          <cell r="AJ571">
            <v>0</v>
          </cell>
          <cell r="AK571">
            <v>0</v>
          </cell>
          <cell r="AL571">
            <v>0</v>
          </cell>
          <cell r="AM571">
            <v>0</v>
          </cell>
          <cell r="AN571">
            <v>0</v>
          </cell>
          <cell r="AO571">
            <v>0</v>
          </cell>
          <cell r="AP571">
            <v>0</v>
          </cell>
          <cell r="AQ571">
            <v>0</v>
          </cell>
          <cell r="AR571">
            <v>0</v>
          </cell>
          <cell r="AS571">
            <v>0</v>
          </cell>
          <cell r="AT571">
            <v>0</v>
          </cell>
          <cell r="AU571">
            <v>0</v>
          </cell>
          <cell r="AV571">
            <v>0</v>
          </cell>
          <cell r="AW571">
            <v>0</v>
          </cell>
          <cell r="AX571">
            <v>0</v>
          </cell>
          <cell r="AY571">
            <v>0</v>
          </cell>
          <cell r="AZ571">
            <v>0</v>
          </cell>
          <cell r="BA571">
            <v>0</v>
          </cell>
          <cell r="BB571">
            <v>0</v>
          </cell>
          <cell r="BC571">
            <v>0</v>
          </cell>
          <cell r="BD571">
            <v>0</v>
          </cell>
          <cell r="BE571">
            <v>0</v>
          </cell>
          <cell r="BF571">
            <v>0</v>
          </cell>
          <cell r="BG571">
            <v>0</v>
          </cell>
          <cell r="BH571">
            <v>0</v>
          </cell>
          <cell r="BI571">
            <v>0</v>
          </cell>
          <cell r="BJ571">
            <v>0</v>
          </cell>
          <cell r="BK571">
            <v>0</v>
          </cell>
          <cell r="BL571">
            <v>0</v>
          </cell>
          <cell r="BM571">
            <v>0</v>
          </cell>
          <cell r="BN571">
            <v>0</v>
          </cell>
          <cell r="BO571">
            <v>0</v>
          </cell>
          <cell r="BP571">
            <v>0</v>
          </cell>
          <cell r="BQ571">
            <v>0</v>
          </cell>
        </row>
        <row r="572">
          <cell r="N572">
            <v>0</v>
          </cell>
          <cell r="P572">
            <v>0</v>
          </cell>
          <cell r="R572">
            <v>0</v>
          </cell>
          <cell r="V572">
            <v>0</v>
          </cell>
          <cell r="W572">
            <v>0</v>
          </cell>
          <cell r="X572">
            <v>0</v>
          </cell>
          <cell r="Y572">
            <v>0</v>
          </cell>
          <cell r="Z572">
            <v>0</v>
          </cell>
          <cell r="AA572">
            <v>0</v>
          </cell>
          <cell r="AB572">
            <v>0</v>
          </cell>
          <cell r="AC572">
            <v>0</v>
          </cell>
          <cell r="AD572">
            <v>0</v>
          </cell>
          <cell r="AE572">
            <v>0</v>
          </cell>
          <cell r="AF572">
            <v>0</v>
          </cell>
          <cell r="AG572">
            <v>0</v>
          </cell>
          <cell r="AH572">
            <v>0</v>
          </cell>
          <cell r="AI572">
            <v>0</v>
          </cell>
          <cell r="AJ572">
            <v>0</v>
          </cell>
          <cell r="AK572">
            <v>0</v>
          </cell>
          <cell r="AL572">
            <v>0</v>
          </cell>
          <cell r="AM572">
            <v>0</v>
          </cell>
          <cell r="AN572">
            <v>0</v>
          </cell>
          <cell r="AO572">
            <v>0</v>
          </cell>
          <cell r="AP572">
            <v>0</v>
          </cell>
          <cell r="AQ572">
            <v>0</v>
          </cell>
          <cell r="AR572">
            <v>0</v>
          </cell>
          <cell r="AS572">
            <v>0</v>
          </cell>
          <cell r="AT572">
            <v>0</v>
          </cell>
          <cell r="AU572">
            <v>0</v>
          </cell>
          <cell r="AV572">
            <v>0</v>
          </cell>
          <cell r="AW572">
            <v>0</v>
          </cell>
          <cell r="AX572">
            <v>0</v>
          </cell>
          <cell r="AY572">
            <v>0</v>
          </cell>
          <cell r="AZ572">
            <v>0</v>
          </cell>
          <cell r="BA572">
            <v>0</v>
          </cell>
          <cell r="BB572">
            <v>0</v>
          </cell>
          <cell r="BC572">
            <v>0</v>
          </cell>
          <cell r="BD572">
            <v>0</v>
          </cell>
          <cell r="BE572">
            <v>0</v>
          </cell>
          <cell r="BF572">
            <v>0</v>
          </cell>
          <cell r="BG572">
            <v>0</v>
          </cell>
          <cell r="BH572">
            <v>0</v>
          </cell>
          <cell r="BI572">
            <v>0</v>
          </cell>
          <cell r="BJ572">
            <v>0</v>
          </cell>
          <cell r="BK572">
            <v>0</v>
          </cell>
          <cell r="BL572">
            <v>0</v>
          </cell>
          <cell r="BM572">
            <v>0</v>
          </cell>
          <cell r="BN572">
            <v>0</v>
          </cell>
          <cell r="BO572">
            <v>0</v>
          </cell>
          <cell r="BP572">
            <v>0</v>
          </cell>
          <cell r="BQ572">
            <v>0</v>
          </cell>
        </row>
        <row r="573">
          <cell r="N573">
            <v>0</v>
          </cell>
          <cell r="P573">
            <v>0</v>
          </cell>
          <cell r="R573">
            <v>0</v>
          </cell>
          <cell r="V573">
            <v>0</v>
          </cell>
          <cell r="W573">
            <v>0</v>
          </cell>
          <cell r="X573">
            <v>0</v>
          </cell>
          <cell r="Y573">
            <v>0</v>
          </cell>
          <cell r="Z573">
            <v>0</v>
          </cell>
          <cell r="AA573">
            <v>0</v>
          </cell>
          <cell r="AB573">
            <v>0</v>
          </cell>
          <cell r="AC573">
            <v>0</v>
          </cell>
          <cell r="AD573">
            <v>0</v>
          </cell>
          <cell r="AE573">
            <v>0</v>
          </cell>
          <cell r="AF573">
            <v>0</v>
          </cell>
          <cell r="AG573">
            <v>0</v>
          </cell>
          <cell r="AH573">
            <v>0</v>
          </cell>
          <cell r="AI573">
            <v>0</v>
          </cell>
          <cell r="AJ573">
            <v>0</v>
          </cell>
          <cell r="AK573">
            <v>0</v>
          </cell>
          <cell r="AL573">
            <v>0</v>
          </cell>
          <cell r="AM573">
            <v>0</v>
          </cell>
          <cell r="AN573">
            <v>0</v>
          </cell>
          <cell r="AO573">
            <v>0</v>
          </cell>
          <cell r="AP573">
            <v>0</v>
          </cell>
          <cell r="AQ573">
            <v>0</v>
          </cell>
          <cell r="AR573">
            <v>0</v>
          </cell>
          <cell r="AS573">
            <v>0</v>
          </cell>
          <cell r="AT573">
            <v>0</v>
          </cell>
          <cell r="AU573">
            <v>0</v>
          </cell>
          <cell r="AV573">
            <v>0</v>
          </cell>
          <cell r="AW573">
            <v>0</v>
          </cell>
          <cell r="AX573">
            <v>0</v>
          </cell>
          <cell r="AY573">
            <v>0</v>
          </cell>
          <cell r="AZ573">
            <v>0</v>
          </cell>
          <cell r="BA573">
            <v>0</v>
          </cell>
          <cell r="BB573">
            <v>0</v>
          </cell>
          <cell r="BC573">
            <v>0</v>
          </cell>
          <cell r="BD573">
            <v>0</v>
          </cell>
          <cell r="BE573">
            <v>0</v>
          </cell>
          <cell r="BF573">
            <v>0</v>
          </cell>
          <cell r="BG573">
            <v>0</v>
          </cell>
          <cell r="BH573">
            <v>0</v>
          </cell>
          <cell r="BI573">
            <v>0</v>
          </cell>
          <cell r="BJ573">
            <v>0</v>
          </cell>
          <cell r="BK573">
            <v>0</v>
          </cell>
          <cell r="BL573">
            <v>0</v>
          </cell>
          <cell r="BM573">
            <v>0</v>
          </cell>
          <cell r="BN573">
            <v>0</v>
          </cell>
          <cell r="BO573">
            <v>0</v>
          </cell>
          <cell r="BP573">
            <v>0</v>
          </cell>
          <cell r="BQ573">
            <v>0</v>
          </cell>
        </row>
        <row r="574">
          <cell r="N574">
            <v>0</v>
          </cell>
          <cell r="P574">
            <v>0</v>
          </cell>
          <cell r="R574">
            <v>0</v>
          </cell>
          <cell r="V574">
            <v>0</v>
          </cell>
          <cell r="W574">
            <v>0</v>
          </cell>
          <cell r="X574">
            <v>0</v>
          </cell>
          <cell r="Y574">
            <v>0</v>
          </cell>
          <cell r="Z574">
            <v>0</v>
          </cell>
          <cell r="AA574">
            <v>0</v>
          </cell>
          <cell r="AB574">
            <v>0</v>
          </cell>
          <cell r="AC574">
            <v>0</v>
          </cell>
          <cell r="AD574">
            <v>0</v>
          </cell>
          <cell r="AE574">
            <v>0</v>
          </cell>
          <cell r="AF574">
            <v>0</v>
          </cell>
          <cell r="AG574">
            <v>0</v>
          </cell>
          <cell r="AH574">
            <v>0</v>
          </cell>
          <cell r="AI574">
            <v>0</v>
          </cell>
          <cell r="AJ574">
            <v>0</v>
          </cell>
          <cell r="AK574">
            <v>0</v>
          </cell>
          <cell r="AL574">
            <v>0</v>
          </cell>
          <cell r="AM574">
            <v>0</v>
          </cell>
          <cell r="AN574">
            <v>0</v>
          </cell>
          <cell r="AO574">
            <v>0</v>
          </cell>
          <cell r="AP574">
            <v>0</v>
          </cell>
          <cell r="AQ574">
            <v>0</v>
          </cell>
          <cell r="AR574">
            <v>0</v>
          </cell>
          <cell r="AS574">
            <v>0</v>
          </cell>
          <cell r="AT574">
            <v>0</v>
          </cell>
          <cell r="AU574">
            <v>0</v>
          </cell>
          <cell r="AV574">
            <v>0</v>
          </cell>
          <cell r="AW574">
            <v>0</v>
          </cell>
          <cell r="AX574">
            <v>0</v>
          </cell>
          <cell r="AY574">
            <v>0</v>
          </cell>
          <cell r="AZ574">
            <v>0</v>
          </cell>
          <cell r="BA574">
            <v>0</v>
          </cell>
          <cell r="BB574">
            <v>0</v>
          </cell>
          <cell r="BC574">
            <v>0</v>
          </cell>
          <cell r="BD574">
            <v>0</v>
          </cell>
          <cell r="BE574">
            <v>0</v>
          </cell>
          <cell r="BF574">
            <v>0</v>
          </cell>
          <cell r="BG574">
            <v>0</v>
          </cell>
          <cell r="BH574">
            <v>0</v>
          </cell>
          <cell r="BI574">
            <v>0</v>
          </cell>
          <cell r="BJ574">
            <v>0</v>
          </cell>
          <cell r="BK574">
            <v>0</v>
          </cell>
          <cell r="BL574">
            <v>0</v>
          </cell>
          <cell r="BM574">
            <v>0</v>
          </cell>
          <cell r="BN574">
            <v>0</v>
          </cell>
          <cell r="BO574">
            <v>0</v>
          </cell>
          <cell r="BP574">
            <v>0</v>
          </cell>
          <cell r="BQ574">
            <v>0</v>
          </cell>
        </row>
        <row r="575">
          <cell r="N575">
            <v>0</v>
          </cell>
          <cell r="P575">
            <v>0</v>
          </cell>
          <cell r="R575">
            <v>0</v>
          </cell>
          <cell r="V575">
            <v>0</v>
          </cell>
          <cell r="W575">
            <v>0</v>
          </cell>
          <cell r="X575">
            <v>0</v>
          </cell>
          <cell r="Y575">
            <v>0</v>
          </cell>
          <cell r="Z575">
            <v>0</v>
          </cell>
          <cell r="AA575">
            <v>0</v>
          </cell>
          <cell r="AB575">
            <v>0</v>
          </cell>
          <cell r="AC575">
            <v>0</v>
          </cell>
          <cell r="AD575">
            <v>0</v>
          </cell>
          <cell r="AE575">
            <v>0</v>
          </cell>
          <cell r="AF575">
            <v>0</v>
          </cell>
          <cell r="AG575">
            <v>0</v>
          </cell>
          <cell r="AH575">
            <v>0</v>
          </cell>
          <cell r="AI575">
            <v>0</v>
          </cell>
          <cell r="AJ575">
            <v>0</v>
          </cell>
          <cell r="AK575">
            <v>0</v>
          </cell>
          <cell r="AL575">
            <v>0</v>
          </cell>
          <cell r="AM575">
            <v>0</v>
          </cell>
          <cell r="AN575">
            <v>0</v>
          </cell>
          <cell r="AO575">
            <v>0</v>
          </cell>
          <cell r="AP575">
            <v>0</v>
          </cell>
          <cell r="AQ575">
            <v>0</v>
          </cell>
          <cell r="AR575">
            <v>0</v>
          </cell>
          <cell r="AS575">
            <v>0</v>
          </cell>
          <cell r="AT575">
            <v>0</v>
          </cell>
          <cell r="AU575">
            <v>0</v>
          </cell>
          <cell r="AV575">
            <v>0</v>
          </cell>
          <cell r="AW575">
            <v>0</v>
          </cell>
          <cell r="AX575">
            <v>0</v>
          </cell>
          <cell r="AY575">
            <v>0</v>
          </cell>
          <cell r="AZ575">
            <v>0</v>
          </cell>
          <cell r="BA575">
            <v>0</v>
          </cell>
          <cell r="BB575">
            <v>0</v>
          </cell>
          <cell r="BC575">
            <v>0</v>
          </cell>
          <cell r="BD575">
            <v>0</v>
          </cell>
          <cell r="BE575">
            <v>0</v>
          </cell>
          <cell r="BF575">
            <v>0</v>
          </cell>
          <cell r="BG575">
            <v>0</v>
          </cell>
          <cell r="BH575">
            <v>0</v>
          </cell>
          <cell r="BI575">
            <v>0</v>
          </cell>
          <cell r="BJ575">
            <v>0</v>
          </cell>
          <cell r="BK575">
            <v>0</v>
          </cell>
          <cell r="BL575">
            <v>0</v>
          </cell>
          <cell r="BM575">
            <v>0</v>
          </cell>
          <cell r="BN575">
            <v>0</v>
          </cell>
          <cell r="BO575">
            <v>0</v>
          </cell>
          <cell r="BP575">
            <v>0</v>
          </cell>
          <cell r="BQ575">
            <v>0</v>
          </cell>
        </row>
        <row r="576">
          <cell r="N576">
            <v>0</v>
          </cell>
          <cell r="P576">
            <v>0</v>
          </cell>
          <cell r="R576">
            <v>0</v>
          </cell>
          <cell r="V576">
            <v>0</v>
          </cell>
          <cell r="W576">
            <v>0</v>
          </cell>
          <cell r="X576">
            <v>0</v>
          </cell>
          <cell r="Y576">
            <v>0</v>
          </cell>
          <cell r="Z576">
            <v>0</v>
          </cell>
          <cell r="AA576">
            <v>0</v>
          </cell>
          <cell r="AB576">
            <v>0</v>
          </cell>
          <cell r="AC576">
            <v>0</v>
          </cell>
          <cell r="AD576">
            <v>0</v>
          </cell>
          <cell r="AE576">
            <v>0</v>
          </cell>
          <cell r="AF576">
            <v>0</v>
          </cell>
          <cell r="AG576">
            <v>0</v>
          </cell>
          <cell r="AH576">
            <v>0</v>
          </cell>
          <cell r="AI576">
            <v>0</v>
          </cell>
          <cell r="AJ576">
            <v>0</v>
          </cell>
          <cell r="AK576">
            <v>0</v>
          </cell>
          <cell r="AL576">
            <v>0</v>
          </cell>
          <cell r="AM576">
            <v>0</v>
          </cell>
          <cell r="AN576">
            <v>0</v>
          </cell>
          <cell r="AO576">
            <v>0</v>
          </cell>
          <cell r="AP576">
            <v>0</v>
          </cell>
          <cell r="AQ576">
            <v>0</v>
          </cell>
          <cell r="AR576">
            <v>0</v>
          </cell>
          <cell r="AS576">
            <v>0</v>
          </cell>
          <cell r="AT576">
            <v>0</v>
          </cell>
          <cell r="AU576">
            <v>0</v>
          </cell>
          <cell r="AV576">
            <v>0</v>
          </cell>
          <cell r="AW576">
            <v>0</v>
          </cell>
          <cell r="AX576">
            <v>0</v>
          </cell>
          <cell r="AY576">
            <v>0</v>
          </cell>
          <cell r="AZ576">
            <v>0</v>
          </cell>
          <cell r="BA576">
            <v>0</v>
          </cell>
          <cell r="BB576">
            <v>0</v>
          </cell>
          <cell r="BC576">
            <v>0</v>
          </cell>
          <cell r="BD576">
            <v>0</v>
          </cell>
          <cell r="BE576">
            <v>0</v>
          </cell>
          <cell r="BF576">
            <v>0</v>
          </cell>
          <cell r="BG576">
            <v>0</v>
          </cell>
          <cell r="BH576">
            <v>0</v>
          </cell>
          <cell r="BI576">
            <v>0</v>
          </cell>
          <cell r="BJ576">
            <v>0</v>
          </cell>
          <cell r="BK576">
            <v>0</v>
          </cell>
          <cell r="BL576">
            <v>0</v>
          </cell>
          <cell r="BM576">
            <v>0</v>
          </cell>
          <cell r="BN576">
            <v>0</v>
          </cell>
          <cell r="BO576">
            <v>0</v>
          </cell>
          <cell r="BP576">
            <v>0</v>
          </cell>
          <cell r="BQ576">
            <v>0</v>
          </cell>
        </row>
        <row r="577">
          <cell r="N577">
            <v>0</v>
          </cell>
          <cell r="P577">
            <v>0</v>
          </cell>
          <cell r="R577">
            <v>0</v>
          </cell>
          <cell r="V577">
            <v>0</v>
          </cell>
          <cell r="W577">
            <v>0</v>
          </cell>
          <cell r="X577">
            <v>0</v>
          </cell>
          <cell r="Y577">
            <v>0</v>
          </cell>
          <cell r="Z577">
            <v>0</v>
          </cell>
          <cell r="AA577">
            <v>0</v>
          </cell>
          <cell r="AB577">
            <v>0</v>
          </cell>
          <cell r="AC577">
            <v>0</v>
          </cell>
          <cell r="AD577">
            <v>0</v>
          </cell>
          <cell r="AE577">
            <v>0</v>
          </cell>
          <cell r="AF577">
            <v>0</v>
          </cell>
          <cell r="AG577">
            <v>0</v>
          </cell>
          <cell r="AH577">
            <v>0</v>
          </cell>
          <cell r="AI577">
            <v>0</v>
          </cell>
          <cell r="AJ577">
            <v>0</v>
          </cell>
          <cell r="AK577">
            <v>0</v>
          </cell>
          <cell r="AL577">
            <v>0</v>
          </cell>
          <cell r="AM577">
            <v>0</v>
          </cell>
          <cell r="AN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row>
        <row r="578">
          <cell r="N578">
            <v>0</v>
          </cell>
          <cell r="P578">
            <v>0</v>
          </cell>
          <cell r="R578">
            <v>0</v>
          </cell>
          <cell r="V578">
            <v>0</v>
          </cell>
          <cell r="W578">
            <v>0</v>
          </cell>
          <cell r="X578">
            <v>0</v>
          </cell>
          <cell r="Y578">
            <v>0</v>
          </cell>
          <cell r="Z578">
            <v>0</v>
          </cell>
          <cell r="AA578">
            <v>0</v>
          </cell>
          <cell r="AB578">
            <v>0</v>
          </cell>
          <cell r="AC578">
            <v>0</v>
          </cell>
          <cell r="AD578">
            <v>0</v>
          </cell>
          <cell r="AE578">
            <v>0</v>
          </cell>
          <cell r="AF578">
            <v>0</v>
          </cell>
          <cell r="AG578">
            <v>0</v>
          </cell>
          <cell r="AH578">
            <v>0</v>
          </cell>
          <cell r="AI578">
            <v>0</v>
          </cell>
          <cell r="AJ578">
            <v>0</v>
          </cell>
          <cell r="AK578">
            <v>0</v>
          </cell>
          <cell r="AL578">
            <v>0</v>
          </cell>
          <cell r="AM578">
            <v>0</v>
          </cell>
          <cell r="AN578">
            <v>0</v>
          </cell>
          <cell r="AO578">
            <v>0</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0</v>
          </cell>
          <cell r="BF578">
            <v>0</v>
          </cell>
          <cell r="BG578">
            <v>0</v>
          </cell>
          <cell r="BH578">
            <v>0</v>
          </cell>
          <cell r="BI578">
            <v>0</v>
          </cell>
          <cell r="BJ578">
            <v>0</v>
          </cell>
          <cell r="BK578">
            <v>0</v>
          </cell>
          <cell r="BL578">
            <v>0</v>
          </cell>
          <cell r="BM578">
            <v>0</v>
          </cell>
          <cell r="BN578">
            <v>0</v>
          </cell>
          <cell r="BO578">
            <v>0</v>
          </cell>
          <cell r="BP578">
            <v>0</v>
          </cell>
          <cell r="BQ578">
            <v>0</v>
          </cell>
        </row>
        <row r="579">
          <cell r="N579">
            <v>0</v>
          </cell>
          <cell r="P579">
            <v>0</v>
          </cell>
          <cell r="R579">
            <v>0</v>
          </cell>
          <cell r="V579">
            <v>0</v>
          </cell>
          <cell r="W579">
            <v>0</v>
          </cell>
          <cell r="X579">
            <v>0</v>
          </cell>
          <cell r="Y579">
            <v>0</v>
          </cell>
          <cell r="Z579">
            <v>0</v>
          </cell>
          <cell r="AA579">
            <v>0</v>
          </cell>
          <cell r="AB579">
            <v>0</v>
          </cell>
          <cell r="AC579">
            <v>0</v>
          </cell>
          <cell r="AD579">
            <v>0</v>
          </cell>
          <cell r="AE579">
            <v>0</v>
          </cell>
          <cell r="AF579">
            <v>0</v>
          </cell>
          <cell r="AG579">
            <v>0</v>
          </cell>
          <cell r="AH579">
            <v>0</v>
          </cell>
          <cell r="AI579">
            <v>0</v>
          </cell>
          <cell r="AJ579">
            <v>0</v>
          </cell>
          <cell r="AK579">
            <v>0</v>
          </cell>
          <cell r="AL579">
            <v>0</v>
          </cell>
          <cell r="AM579">
            <v>0</v>
          </cell>
          <cell r="AN579">
            <v>0</v>
          </cell>
          <cell r="AO579">
            <v>0</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0</v>
          </cell>
          <cell r="BF579">
            <v>0</v>
          </cell>
          <cell r="BG579">
            <v>0</v>
          </cell>
          <cell r="BH579">
            <v>0</v>
          </cell>
          <cell r="BI579">
            <v>0</v>
          </cell>
          <cell r="BJ579">
            <v>0</v>
          </cell>
          <cell r="BK579">
            <v>0</v>
          </cell>
          <cell r="BL579">
            <v>0</v>
          </cell>
          <cell r="BM579">
            <v>0</v>
          </cell>
          <cell r="BN579">
            <v>0</v>
          </cell>
          <cell r="BO579">
            <v>0</v>
          </cell>
          <cell r="BP579">
            <v>0</v>
          </cell>
          <cell r="BQ579">
            <v>0</v>
          </cell>
        </row>
        <row r="580">
          <cell r="N580">
            <v>0</v>
          </cell>
          <cell r="P580">
            <v>0</v>
          </cell>
          <cell r="R580">
            <v>0</v>
          </cell>
          <cell r="V580">
            <v>0</v>
          </cell>
          <cell r="W580">
            <v>0</v>
          </cell>
          <cell r="X580">
            <v>0</v>
          </cell>
          <cell r="Y580">
            <v>0</v>
          </cell>
          <cell r="Z580">
            <v>0</v>
          </cell>
          <cell r="AA580">
            <v>0</v>
          </cell>
          <cell r="AB580">
            <v>0</v>
          </cell>
          <cell r="AC580">
            <v>0</v>
          </cell>
          <cell r="AD580">
            <v>0</v>
          </cell>
          <cell r="AE580">
            <v>0</v>
          </cell>
          <cell r="AF580">
            <v>0</v>
          </cell>
          <cell r="AG580">
            <v>0</v>
          </cell>
          <cell r="AH580">
            <v>0</v>
          </cell>
          <cell r="AI580">
            <v>0</v>
          </cell>
          <cell r="AJ580">
            <v>0</v>
          </cell>
          <cell r="AK580">
            <v>0</v>
          </cell>
          <cell r="AL580">
            <v>0</v>
          </cell>
          <cell r="AM580">
            <v>0</v>
          </cell>
          <cell r="AN580">
            <v>0</v>
          </cell>
          <cell r="AO580">
            <v>0</v>
          </cell>
          <cell r="AP580">
            <v>0</v>
          </cell>
          <cell r="AQ580">
            <v>0</v>
          </cell>
          <cell r="AR580">
            <v>0</v>
          </cell>
          <cell r="AS580">
            <v>0</v>
          </cell>
          <cell r="AT580">
            <v>0</v>
          </cell>
          <cell r="AU580">
            <v>0</v>
          </cell>
          <cell r="AV580">
            <v>0</v>
          </cell>
          <cell r="AW580">
            <v>0</v>
          </cell>
          <cell r="AX580">
            <v>0</v>
          </cell>
          <cell r="AY580">
            <v>0</v>
          </cell>
          <cell r="AZ580">
            <v>0</v>
          </cell>
          <cell r="BA580">
            <v>0</v>
          </cell>
          <cell r="BB580">
            <v>0</v>
          </cell>
          <cell r="BC580">
            <v>0</v>
          </cell>
          <cell r="BD580">
            <v>0</v>
          </cell>
          <cell r="BE580">
            <v>0</v>
          </cell>
          <cell r="BF580">
            <v>0</v>
          </cell>
          <cell r="BG580">
            <v>0</v>
          </cell>
          <cell r="BH580">
            <v>0</v>
          </cell>
          <cell r="BI580">
            <v>0</v>
          </cell>
          <cell r="BJ580">
            <v>0</v>
          </cell>
          <cell r="BK580">
            <v>0</v>
          </cell>
          <cell r="BL580">
            <v>0</v>
          </cell>
          <cell r="BM580">
            <v>0</v>
          </cell>
          <cell r="BN580">
            <v>0</v>
          </cell>
          <cell r="BO580">
            <v>0</v>
          </cell>
          <cell r="BP580">
            <v>0</v>
          </cell>
          <cell r="BQ580">
            <v>0</v>
          </cell>
        </row>
        <row r="581">
          <cell r="N581">
            <v>0</v>
          </cell>
          <cell r="P581">
            <v>0</v>
          </cell>
          <cell r="R581">
            <v>0</v>
          </cell>
          <cell r="V581">
            <v>0</v>
          </cell>
          <cell r="W581">
            <v>0</v>
          </cell>
          <cell r="X581">
            <v>0</v>
          </cell>
          <cell r="Y581">
            <v>0</v>
          </cell>
          <cell r="Z581">
            <v>0</v>
          </cell>
          <cell r="AA581">
            <v>0</v>
          </cell>
          <cell r="AB581">
            <v>0</v>
          </cell>
          <cell r="AC581">
            <v>0</v>
          </cell>
          <cell r="AD581">
            <v>0</v>
          </cell>
          <cell r="AE581">
            <v>0</v>
          </cell>
          <cell r="AF581">
            <v>0</v>
          </cell>
          <cell r="AG581">
            <v>0</v>
          </cell>
          <cell r="AH581">
            <v>0</v>
          </cell>
          <cell r="AI581">
            <v>0</v>
          </cell>
          <cell r="AJ581">
            <v>0</v>
          </cell>
          <cell r="AK581">
            <v>0</v>
          </cell>
          <cell r="AL581">
            <v>0</v>
          </cell>
          <cell r="AM581">
            <v>0</v>
          </cell>
          <cell r="AN581">
            <v>0</v>
          </cell>
          <cell r="AO581">
            <v>0</v>
          </cell>
          <cell r="AP581">
            <v>0</v>
          </cell>
          <cell r="AQ581">
            <v>0</v>
          </cell>
          <cell r="AR581">
            <v>0</v>
          </cell>
          <cell r="AS581">
            <v>0</v>
          </cell>
          <cell r="AT581">
            <v>0</v>
          </cell>
          <cell r="AU581">
            <v>0</v>
          </cell>
          <cell r="AV581">
            <v>0</v>
          </cell>
          <cell r="AW581">
            <v>0</v>
          </cell>
          <cell r="AX581">
            <v>0</v>
          </cell>
          <cell r="AY581">
            <v>0</v>
          </cell>
          <cell r="AZ581">
            <v>0</v>
          </cell>
          <cell r="BA581">
            <v>0</v>
          </cell>
          <cell r="BB581">
            <v>0</v>
          </cell>
          <cell r="BC581">
            <v>0</v>
          </cell>
          <cell r="BD581">
            <v>0</v>
          </cell>
          <cell r="BE581">
            <v>0</v>
          </cell>
          <cell r="BF581">
            <v>0</v>
          </cell>
          <cell r="BG581">
            <v>0</v>
          </cell>
          <cell r="BH581">
            <v>0</v>
          </cell>
          <cell r="BI581">
            <v>0</v>
          </cell>
          <cell r="BJ581">
            <v>0</v>
          </cell>
          <cell r="BK581">
            <v>0</v>
          </cell>
          <cell r="BL581">
            <v>0</v>
          </cell>
          <cell r="BM581">
            <v>0</v>
          </cell>
          <cell r="BN581">
            <v>0</v>
          </cell>
          <cell r="BO581">
            <v>0</v>
          </cell>
          <cell r="BP581">
            <v>0</v>
          </cell>
          <cell r="BQ581">
            <v>0</v>
          </cell>
        </row>
        <row r="582">
          <cell r="N582">
            <v>0</v>
          </cell>
          <cell r="P582">
            <v>0</v>
          </cell>
          <cell r="R582">
            <v>0</v>
          </cell>
          <cell r="V582">
            <v>0</v>
          </cell>
          <cell r="W582">
            <v>0</v>
          </cell>
          <cell r="X582">
            <v>0</v>
          </cell>
          <cell r="Y582">
            <v>0</v>
          </cell>
          <cell r="Z582">
            <v>0</v>
          </cell>
          <cell r="AA582">
            <v>0</v>
          </cell>
          <cell r="AB582">
            <v>0</v>
          </cell>
          <cell r="AC582">
            <v>0</v>
          </cell>
          <cell r="AD582">
            <v>0</v>
          </cell>
          <cell r="AE582">
            <v>0</v>
          </cell>
          <cell r="AF582">
            <v>0</v>
          </cell>
          <cell r="AG582">
            <v>0</v>
          </cell>
          <cell r="AH582">
            <v>0</v>
          </cell>
          <cell r="AI582">
            <v>0</v>
          </cell>
          <cell r="AJ582">
            <v>0</v>
          </cell>
          <cell r="AK582">
            <v>0</v>
          </cell>
          <cell r="AL582">
            <v>0</v>
          </cell>
          <cell r="AM582">
            <v>0</v>
          </cell>
          <cell r="AN582">
            <v>0</v>
          </cell>
          <cell r="AO582">
            <v>0</v>
          </cell>
          <cell r="AP582">
            <v>0</v>
          </cell>
          <cell r="AQ582">
            <v>0</v>
          </cell>
          <cell r="AR582">
            <v>0</v>
          </cell>
          <cell r="AS582">
            <v>0</v>
          </cell>
          <cell r="AT582">
            <v>0</v>
          </cell>
          <cell r="AU582">
            <v>0</v>
          </cell>
          <cell r="AV582">
            <v>0</v>
          </cell>
          <cell r="AW582">
            <v>0</v>
          </cell>
          <cell r="AX582">
            <v>0</v>
          </cell>
          <cell r="AY582">
            <v>0</v>
          </cell>
          <cell r="AZ582">
            <v>0</v>
          </cell>
          <cell r="BA582">
            <v>0</v>
          </cell>
          <cell r="BB582">
            <v>0</v>
          </cell>
          <cell r="BC582">
            <v>0</v>
          </cell>
          <cell r="BD582">
            <v>0</v>
          </cell>
          <cell r="BE582">
            <v>0</v>
          </cell>
          <cell r="BF582">
            <v>0</v>
          </cell>
          <cell r="BG582">
            <v>0</v>
          </cell>
          <cell r="BH582">
            <v>0</v>
          </cell>
          <cell r="BI582">
            <v>0</v>
          </cell>
          <cell r="BJ582">
            <v>0</v>
          </cell>
          <cell r="BK582">
            <v>0</v>
          </cell>
          <cell r="BL582">
            <v>0</v>
          </cell>
          <cell r="BM582">
            <v>0</v>
          </cell>
          <cell r="BN582">
            <v>0</v>
          </cell>
          <cell r="BO582">
            <v>0</v>
          </cell>
          <cell r="BP582">
            <v>0</v>
          </cell>
          <cell r="BQ582">
            <v>0</v>
          </cell>
        </row>
        <row r="583">
          <cell r="N583">
            <v>0</v>
          </cell>
          <cell r="P583">
            <v>0</v>
          </cell>
          <cell r="R583">
            <v>0</v>
          </cell>
          <cell r="V583">
            <v>0</v>
          </cell>
          <cell r="W583">
            <v>0</v>
          </cell>
          <cell r="X583">
            <v>0</v>
          </cell>
          <cell r="Y583">
            <v>0</v>
          </cell>
          <cell r="Z583">
            <v>0</v>
          </cell>
          <cell r="AA583">
            <v>0</v>
          </cell>
          <cell r="AB583">
            <v>0</v>
          </cell>
          <cell r="AC583">
            <v>0</v>
          </cell>
          <cell r="AD583">
            <v>0</v>
          </cell>
          <cell r="AE583">
            <v>0</v>
          </cell>
          <cell r="AF583">
            <v>0</v>
          </cell>
          <cell r="AG583">
            <v>0</v>
          </cell>
          <cell r="AH583">
            <v>0</v>
          </cell>
          <cell r="AI583">
            <v>0</v>
          </cell>
          <cell r="AJ583">
            <v>0</v>
          </cell>
          <cell r="AK583">
            <v>0</v>
          </cell>
          <cell r="AL583">
            <v>0</v>
          </cell>
          <cell r="AM583">
            <v>0</v>
          </cell>
          <cell r="AN583">
            <v>0</v>
          </cell>
          <cell r="AO583">
            <v>0</v>
          </cell>
          <cell r="AP583">
            <v>0</v>
          </cell>
          <cell r="AQ583">
            <v>0</v>
          </cell>
          <cell r="AR583">
            <v>0</v>
          </cell>
          <cell r="AS583">
            <v>0</v>
          </cell>
          <cell r="AT583">
            <v>0</v>
          </cell>
          <cell r="AU583">
            <v>0</v>
          </cell>
          <cell r="AV583">
            <v>0</v>
          </cell>
          <cell r="AW583">
            <v>0</v>
          </cell>
          <cell r="AX583">
            <v>0</v>
          </cell>
          <cell r="AY583">
            <v>0</v>
          </cell>
          <cell r="AZ583">
            <v>0</v>
          </cell>
          <cell r="BA583">
            <v>0</v>
          </cell>
          <cell r="BB583">
            <v>0</v>
          </cell>
          <cell r="BC583">
            <v>0</v>
          </cell>
          <cell r="BD583">
            <v>0</v>
          </cell>
          <cell r="BE583">
            <v>0</v>
          </cell>
          <cell r="BF583">
            <v>0</v>
          </cell>
          <cell r="BG583">
            <v>0</v>
          </cell>
          <cell r="BH583">
            <v>0</v>
          </cell>
          <cell r="BI583">
            <v>0</v>
          </cell>
          <cell r="BJ583">
            <v>0</v>
          </cell>
          <cell r="BK583">
            <v>0</v>
          </cell>
          <cell r="BL583">
            <v>0</v>
          </cell>
          <cell r="BM583">
            <v>0</v>
          </cell>
          <cell r="BN583">
            <v>0</v>
          </cell>
          <cell r="BO583">
            <v>0</v>
          </cell>
          <cell r="BP583">
            <v>0</v>
          </cell>
          <cell r="BQ583">
            <v>0</v>
          </cell>
        </row>
        <row r="584">
          <cell r="N584">
            <v>0</v>
          </cell>
          <cell r="P584">
            <v>0</v>
          </cell>
          <cell r="R584">
            <v>0</v>
          </cell>
          <cell r="V584">
            <v>0</v>
          </cell>
          <cell r="W584">
            <v>0</v>
          </cell>
          <cell r="X584">
            <v>0</v>
          </cell>
          <cell r="Y584">
            <v>0</v>
          </cell>
          <cell r="Z584">
            <v>0</v>
          </cell>
          <cell r="AA584">
            <v>0</v>
          </cell>
          <cell r="AB584">
            <v>0</v>
          </cell>
          <cell r="AC584">
            <v>0</v>
          </cell>
          <cell r="AD584">
            <v>0</v>
          </cell>
          <cell r="AE584">
            <v>0</v>
          </cell>
          <cell r="AF584">
            <v>0</v>
          </cell>
          <cell r="AG584">
            <v>0</v>
          </cell>
          <cell r="AH584">
            <v>0</v>
          </cell>
          <cell r="AI584">
            <v>0</v>
          </cell>
          <cell r="AJ584">
            <v>0</v>
          </cell>
          <cell r="AK584">
            <v>0</v>
          </cell>
          <cell r="AL584">
            <v>0</v>
          </cell>
          <cell r="AM584">
            <v>0</v>
          </cell>
          <cell r="AN584">
            <v>0</v>
          </cell>
          <cell r="AO584">
            <v>0</v>
          </cell>
          <cell r="AP584">
            <v>0</v>
          </cell>
          <cell r="AQ584">
            <v>0</v>
          </cell>
          <cell r="AR584">
            <v>0</v>
          </cell>
          <cell r="AS584">
            <v>0</v>
          </cell>
          <cell r="AT584">
            <v>0</v>
          </cell>
          <cell r="AU584">
            <v>0</v>
          </cell>
          <cell r="AV584">
            <v>0</v>
          </cell>
          <cell r="AW584">
            <v>0</v>
          </cell>
          <cell r="AX584">
            <v>0</v>
          </cell>
          <cell r="AY584">
            <v>0</v>
          </cell>
          <cell r="AZ584">
            <v>0</v>
          </cell>
          <cell r="BA584">
            <v>0</v>
          </cell>
          <cell r="BB584">
            <v>0</v>
          </cell>
          <cell r="BC584">
            <v>0</v>
          </cell>
          <cell r="BD584">
            <v>0</v>
          </cell>
          <cell r="BE584">
            <v>0</v>
          </cell>
          <cell r="BF584">
            <v>0</v>
          </cell>
          <cell r="BG584">
            <v>0</v>
          </cell>
          <cell r="BH584">
            <v>0</v>
          </cell>
          <cell r="BI584">
            <v>0</v>
          </cell>
          <cell r="BJ584">
            <v>0</v>
          </cell>
          <cell r="BK584">
            <v>0</v>
          </cell>
          <cell r="BL584">
            <v>0</v>
          </cell>
          <cell r="BM584">
            <v>0</v>
          </cell>
          <cell r="BN584">
            <v>0</v>
          </cell>
          <cell r="BO584">
            <v>0</v>
          </cell>
          <cell r="BP584">
            <v>0</v>
          </cell>
          <cell r="BQ584">
            <v>0</v>
          </cell>
        </row>
        <row r="585">
          <cell r="N585">
            <v>0</v>
          </cell>
          <cell r="P585">
            <v>0</v>
          </cell>
          <cell r="R585">
            <v>0</v>
          </cell>
          <cell r="V585">
            <v>0</v>
          </cell>
          <cell r="W585">
            <v>0</v>
          </cell>
          <cell r="X585">
            <v>0</v>
          </cell>
          <cell r="Y585">
            <v>0</v>
          </cell>
          <cell r="Z585">
            <v>0</v>
          </cell>
          <cell r="AA585">
            <v>0</v>
          </cell>
          <cell r="AB585">
            <v>0</v>
          </cell>
          <cell r="AC585">
            <v>0</v>
          </cell>
          <cell r="AD585">
            <v>0</v>
          </cell>
          <cell r="AE585">
            <v>0</v>
          </cell>
          <cell r="AF585">
            <v>0</v>
          </cell>
          <cell r="AG585">
            <v>0</v>
          </cell>
          <cell r="AH585">
            <v>0</v>
          </cell>
          <cell r="AI585">
            <v>0</v>
          </cell>
          <cell r="AJ585">
            <v>0</v>
          </cell>
          <cell r="AK585">
            <v>0</v>
          </cell>
          <cell r="AL585">
            <v>0</v>
          </cell>
          <cell r="AM585">
            <v>0</v>
          </cell>
          <cell r="AN585">
            <v>0</v>
          </cell>
          <cell r="AO585">
            <v>0</v>
          </cell>
          <cell r="AP585">
            <v>0</v>
          </cell>
          <cell r="AQ585">
            <v>0</v>
          </cell>
          <cell r="AR585">
            <v>0</v>
          </cell>
          <cell r="AS585">
            <v>0</v>
          </cell>
          <cell r="AT585">
            <v>0</v>
          </cell>
          <cell r="AU585">
            <v>0</v>
          </cell>
          <cell r="AV585">
            <v>0</v>
          </cell>
          <cell r="AW585">
            <v>0</v>
          </cell>
          <cell r="AX585">
            <v>0</v>
          </cell>
          <cell r="AY585">
            <v>0</v>
          </cell>
          <cell r="AZ585">
            <v>0</v>
          </cell>
          <cell r="BA585">
            <v>0</v>
          </cell>
          <cell r="BB585">
            <v>0</v>
          </cell>
          <cell r="BC585">
            <v>0</v>
          </cell>
          <cell r="BD585">
            <v>0</v>
          </cell>
          <cell r="BE585">
            <v>0</v>
          </cell>
          <cell r="BF585">
            <v>0</v>
          </cell>
          <cell r="BG585">
            <v>0</v>
          </cell>
          <cell r="BH585">
            <v>0</v>
          </cell>
          <cell r="BI585">
            <v>0</v>
          </cell>
          <cell r="BJ585">
            <v>0</v>
          </cell>
          <cell r="BK585">
            <v>0</v>
          </cell>
          <cell r="BL585">
            <v>0</v>
          </cell>
          <cell r="BM585">
            <v>0</v>
          </cell>
          <cell r="BN585">
            <v>0</v>
          </cell>
          <cell r="BO585">
            <v>0</v>
          </cell>
          <cell r="BP585">
            <v>0</v>
          </cell>
          <cell r="BQ585">
            <v>0</v>
          </cell>
        </row>
        <row r="586">
          <cell r="N586">
            <v>0</v>
          </cell>
          <cell r="P586">
            <v>0</v>
          </cell>
          <cell r="R586">
            <v>0</v>
          </cell>
          <cell r="V586">
            <v>0</v>
          </cell>
          <cell r="W586">
            <v>0</v>
          </cell>
          <cell r="X586">
            <v>0</v>
          </cell>
          <cell r="Y586">
            <v>0</v>
          </cell>
          <cell r="Z586">
            <v>0</v>
          </cell>
          <cell r="AA586">
            <v>0</v>
          </cell>
          <cell r="AB586">
            <v>0</v>
          </cell>
          <cell r="AC586">
            <v>0</v>
          </cell>
          <cell r="AD586">
            <v>0</v>
          </cell>
          <cell r="AE586">
            <v>0</v>
          </cell>
          <cell r="AF586">
            <v>0</v>
          </cell>
          <cell r="AG586">
            <v>0</v>
          </cell>
          <cell r="AH586">
            <v>0</v>
          </cell>
          <cell r="AI586">
            <v>0</v>
          </cell>
          <cell r="AJ586">
            <v>0</v>
          </cell>
          <cell r="AK586">
            <v>0</v>
          </cell>
          <cell r="AL586">
            <v>0</v>
          </cell>
          <cell r="AM586">
            <v>0</v>
          </cell>
          <cell r="AN586">
            <v>0</v>
          </cell>
          <cell r="AO586">
            <v>0</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0</v>
          </cell>
          <cell r="BF586">
            <v>0</v>
          </cell>
          <cell r="BG586">
            <v>0</v>
          </cell>
          <cell r="BH586">
            <v>0</v>
          </cell>
          <cell r="BI586">
            <v>0</v>
          </cell>
          <cell r="BJ586">
            <v>0</v>
          </cell>
          <cell r="BK586">
            <v>0</v>
          </cell>
          <cell r="BL586">
            <v>0</v>
          </cell>
          <cell r="BM586">
            <v>0</v>
          </cell>
          <cell r="BN586">
            <v>0</v>
          </cell>
          <cell r="BO586">
            <v>0</v>
          </cell>
          <cell r="BP586">
            <v>0</v>
          </cell>
          <cell r="BQ586">
            <v>0</v>
          </cell>
        </row>
        <row r="587">
          <cell r="N587">
            <v>0</v>
          </cell>
          <cell r="P587">
            <v>0</v>
          </cell>
          <cell r="R587">
            <v>0</v>
          </cell>
          <cell r="V587">
            <v>0</v>
          </cell>
          <cell r="W587">
            <v>0</v>
          </cell>
          <cell r="X587">
            <v>0</v>
          </cell>
          <cell r="Y587">
            <v>0</v>
          </cell>
          <cell r="Z587">
            <v>0</v>
          </cell>
          <cell r="AA587">
            <v>0</v>
          </cell>
          <cell r="AB587">
            <v>0</v>
          </cell>
          <cell r="AC587">
            <v>0</v>
          </cell>
          <cell r="AD587">
            <v>0</v>
          </cell>
          <cell r="AE587">
            <v>0</v>
          </cell>
          <cell r="AF587">
            <v>0</v>
          </cell>
          <cell r="AG587">
            <v>0</v>
          </cell>
          <cell r="AH587">
            <v>0</v>
          </cell>
          <cell r="AI587">
            <v>0</v>
          </cell>
          <cell r="AJ587">
            <v>0</v>
          </cell>
          <cell r="AK587">
            <v>0</v>
          </cell>
          <cell r="AL587">
            <v>0</v>
          </cell>
          <cell r="AM587">
            <v>0</v>
          </cell>
          <cell r="AN587">
            <v>0</v>
          </cell>
          <cell r="AO587">
            <v>0</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0</v>
          </cell>
          <cell r="BF587">
            <v>0</v>
          </cell>
          <cell r="BG587">
            <v>0</v>
          </cell>
          <cell r="BH587">
            <v>0</v>
          </cell>
          <cell r="BI587">
            <v>0</v>
          </cell>
          <cell r="BJ587">
            <v>0</v>
          </cell>
          <cell r="BK587">
            <v>0</v>
          </cell>
          <cell r="BL587">
            <v>0</v>
          </cell>
          <cell r="BM587">
            <v>0</v>
          </cell>
          <cell r="BN587">
            <v>0</v>
          </cell>
          <cell r="BO587">
            <v>0</v>
          </cell>
          <cell r="BP587">
            <v>0</v>
          </cell>
          <cell r="BQ587">
            <v>0</v>
          </cell>
        </row>
        <row r="588">
          <cell r="N588">
            <v>0</v>
          </cell>
          <cell r="P588">
            <v>0</v>
          </cell>
          <cell r="R588">
            <v>0</v>
          </cell>
          <cell r="V588">
            <v>0</v>
          </cell>
          <cell r="W588">
            <v>0</v>
          </cell>
          <cell r="X588">
            <v>0</v>
          </cell>
          <cell r="Y588">
            <v>0</v>
          </cell>
          <cell r="Z588">
            <v>0</v>
          </cell>
          <cell r="AA588">
            <v>0</v>
          </cell>
          <cell r="AB588">
            <v>0</v>
          </cell>
          <cell r="AC588">
            <v>0</v>
          </cell>
          <cell r="AD588">
            <v>0</v>
          </cell>
          <cell r="AE588">
            <v>0</v>
          </cell>
          <cell r="AF588">
            <v>0</v>
          </cell>
          <cell r="AG588">
            <v>0</v>
          </cell>
          <cell r="AH588">
            <v>0</v>
          </cell>
          <cell r="AI588">
            <v>0</v>
          </cell>
          <cell r="AJ588">
            <v>0</v>
          </cell>
          <cell r="AK588">
            <v>0</v>
          </cell>
          <cell r="AL588">
            <v>0</v>
          </cell>
          <cell r="AM588">
            <v>0</v>
          </cell>
          <cell r="AN588">
            <v>0</v>
          </cell>
          <cell r="AO588">
            <v>0</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0</v>
          </cell>
          <cell r="BF588">
            <v>0</v>
          </cell>
          <cell r="BG588">
            <v>0</v>
          </cell>
          <cell r="BH588">
            <v>0</v>
          </cell>
          <cell r="BI588">
            <v>0</v>
          </cell>
          <cell r="BJ588">
            <v>0</v>
          </cell>
          <cell r="BK588">
            <v>0</v>
          </cell>
          <cell r="BL588">
            <v>0</v>
          </cell>
          <cell r="BM588">
            <v>0</v>
          </cell>
          <cell r="BN588">
            <v>0</v>
          </cell>
          <cell r="BO588">
            <v>0</v>
          </cell>
          <cell r="BP588">
            <v>0</v>
          </cell>
          <cell r="BQ588">
            <v>0</v>
          </cell>
        </row>
        <row r="589">
          <cell r="N589">
            <v>0</v>
          </cell>
          <cell r="P589">
            <v>0</v>
          </cell>
          <cell r="R589">
            <v>0</v>
          </cell>
          <cell r="V589">
            <v>0</v>
          </cell>
          <cell r="W589">
            <v>0</v>
          </cell>
          <cell r="X589">
            <v>0</v>
          </cell>
          <cell r="Y589">
            <v>0</v>
          </cell>
          <cell r="Z589">
            <v>0</v>
          </cell>
          <cell r="AA589">
            <v>0</v>
          </cell>
          <cell r="AB589">
            <v>0</v>
          </cell>
          <cell r="AC589">
            <v>0</v>
          </cell>
          <cell r="AD589">
            <v>0</v>
          </cell>
          <cell r="AE589">
            <v>0</v>
          </cell>
          <cell r="AF589">
            <v>0</v>
          </cell>
          <cell r="AG589">
            <v>0</v>
          </cell>
          <cell r="AH589">
            <v>0</v>
          </cell>
          <cell r="AI589">
            <v>0</v>
          </cell>
          <cell r="AJ589">
            <v>0</v>
          </cell>
          <cell r="AK589">
            <v>0</v>
          </cell>
          <cell r="AL589">
            <v>0</v>
          </cell>
          <cell r="AM589">
            <v>0</v>
          </cell>
          <cell r="AN589">
            <v>0</v>
          </cell>
          <cell r="AO589">
            <v>0</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0</v>
          </cell>
          <cell r="BF589">
            <v>0</v>
          </cell>
          <cell r="BG589">
            <v>0</v>
          </cell>
          <cell r="BH589">
            <v>0</v>
          </cell>
          <cell r="BI589">
            <v>0</v>
          </cell>
          <cell r="BJ589">
            <v>0</v>
          </cell>
          <cell r="BK589">
            <v>0</v>
          </cell>
          <cell r="BL589">
            <v>0</v>
          </cell>
          <cell r="BM589">
            <v>0</v>
          </cell>
          <cell r="BN589">
            <v>0</v>
          </cell>
          <cell r="BO589">
            <v>0</v>
          </cell>
          <cell r="BP589">
            <v>0</v>
          </cell>
          <cell r="BQ589">
            <v>0</v>
          </cell>
        </row>
        <row r="590">
          <cell r="N590">
            <v>0</v>
          </cell>
          <cell r="P590">
            <v>0</v>
          </cell>
          <cell r="R590">
            <v>0</v>
          </cell>
          <cell r="V590">
            <v>0</v>
          </cell>
          <cell r="W590">
            <v>0</v>
          </cell>
          <cell r="X590">
            <v>0</v>
          </cell>
          <cell r="Y590">
            <v>0</v>
          </cell>
          <cell r="Z590">
            <v>0</v>
          </cell>
          <cell r="AA590">
            <v>0</v>
          </cell>
          <cell r="AB590">
            <v>0</v>
          </cell>
          <cell r="AC590">
            <v>0</v>
          </cell>
          <cell r="AD590">
            <v>0</v>
          </cell>
          <cell r="AE590">
            <v>0</v>
          </cell>
          <cell r="AF590">
            <v>0</v>
          </cell>
          <cell r="AG590">
            <v>0</v>
          </cell>
          <cell r="AH590">
            <v>0</v>
          </cell>
          <cell r="AI590">
            <v>0</v>
          </cell>
          <cell r="AJ590">
            <v>0</v>
          </cell>
          <cell r="AK590">
            <v>0</v>
          </cell>
          <cell r="AL590">
            <v>0</v>
          </cell>
          <cell r="AM590">
            <v>0</v>
          </cell>
          <cell r="AN590">
            <v>0</v>
          </cell>
          <cell r="AO590">
            <v>0</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0</v>
          </cell>
          <cell r="BF590">
            <v>0</v>
          </cell>
          <cell r="BG590">
            <v>0</v>
          </cell>
          <cell r="BH590">
            <v>0</v>
          </cell>
          <cell r="BI590">
            <v>0</v>
          </cell>
          <cell r="BJ590">
            <v>0</v>
          </cell>
          <cell r="BK590">
            <v>0</v>
          </cell>
          <cell r="BL590">
            <v>0</v>
          </cell>
          <cell r="BM590">
            <v>0</v>
          </cell>
          <cell r="BN590">
            <v>0</v>
          </cell>
          <cell r="BO590">
            <v>0</v>
          </cell>
          <cell r="BP590">
            <v>0</v>
          </cell>
          <cell r="BQ590">
            <v>0</v>
          </cell>
        </row>
        <row r="591">
          <cell r="N591">
            <v>0</v>
          </cell>
          <cell r="P591">
            <v>0</v>
          </cell>
          <cell r="R591">
            <v>0</v>
          </cell>
          <cell r="V591">
            <v>0</v>
          </cell>
          <cell r="W591">
            <v>0</v>
          </cell>
          <cell r="X591">
            <v>0</v>
          </cell>
          <cell r="Y591">
            <v>0</v>
          </cell>
          <cell r="Z591">
            <v>0</v>
          </cell>
          <cell r="AA591">
            <v>0</v>
          </cell>
          <cell r="AB591">
            <v>0</v>
          </cell>
          <cell r="AC591">
            <v>0</v>
          </cell>
          <cell r="AD591">
            <v>0</v>
          </cell>
          <cell r="AE591">
            <v>0</v>
          </cell>
          <cell r="AF591">
            <v>0</v>
          </cell>
          <cell r="AG591">
            <v>0</v>
          </cell>
          <cell r="AH591">
            <v>0</v>
          </cell>
          <cell r="AI591">
            <v>0</v>
          </cell>
          <cell r="AJ591">
            <v>0</v>
          </cell>
          <cell r="AK591">
            <v>0</v>
          </cell>
          <cell r="AL591">
            <v>0</v>
          </cell>
          <cell r="AM591">
            <v>0</v>
          </cell>
          <cell r="AN591">
            <v>0</v>
          </cell>
          <cell r="AO591">
            <v>0</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0</v>
          </cell>
          <cell r="BF591">
            <v>0</v>
          </cell>
          <cell r="BG591">
            <v>0</v>
          </cell>
          <cell r="BH591">
            <v>0</v>
          </cell>
          <cell r="BI591">
            <v>0</v>
          </cell>
          <cell r="BJ591">
            <v>0</v>
          </cell>
          <cell r="BK591">
            <v>0</v>
          </cell>
          <cell r="BL591">
            <v>0</v>
          </cell>
          <cell r="BM591">
            <v>0</v>
          </cell>
          <cell r="BN591">
            <v>0</v>
          </cell>
          <cell r="BO591">
            <v>0</v>
          </cell>
          <cell r="BP591">
            <v>0</v>
          </cell>
          <cell r="BQ591">
            <v>0</v>
          </cell>
        </row>
        <row r="592">
          <cell r="N592">
            <v>0</v>
          </cell>
          <cell r="P592">
            <v>0</v>
          </cell>
          <cell r="R592">
            <v>0</v>
          </cell>
          <cell r="V592">
            <v>0</v>
          </cell>
          <cell r="W592">
            <v>0</v>
          </cell>
          <cell r="X592">
            <v>0</v>
          </cell>
          <cell r="Y592">
            <v>0</v>
          </cell>
          <cell r="Z592">
            <v>0</v>
          </cell>
          <cell r="AA592">
            <v>0</v>
          </cell>
          <cell r="AB592">
            <v>0</v>
          </cell>
          <cell r="AC592">
            <v>0</v>
          </cell>
          <cell r="AD592">
            <v>0</v>
          </cell>
          <cell r="AE592">
            <v>0</v>
          </cell>
          <cell r="AF592">
            <v>0</v>
          </cell>
          <cell r="AG592">
            <v>0</v>
          </cell>
          <cell r="AH592">
            <v>0</v>
          </cell>
          <cell r="AI592">
            <v>0</v>
          </cell>
          <cell r="AJ592">
            <v>0</v>
          </cell>
          <cell r="AK592">
            <v>0</v>
          </cell>
          <cell r="AL592">
            <v>0</v>
          </cell>
          <cell r="AM592">
            <v>0</v>
          </cell>
          <cell r="AN592">
            <v>0</v>
          </cell>
          <cell r="AO592">
            <v>0</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0</v>
          </cell>
          <cell r="BF592">
            <v>0</v>
          </cell>
          <cell r="BG592">
            <v>0</v>
          </cell>
          <cell r="BH592">
            <v>0</v>
          </cell>
          <cell r="BI592">
            <v>0</v>
          </cell>
          <cell r="BJ592">
            <v>0</v>
          </cell>
          <cell r="BK592">
            <v>0</v>
          </cell>
          <cell r="BL592">
            <v>0</v>
          </cell>
          <cell r="BM592">
            <v>0</v>
          </cell>
          <cell r="BN592">
            <v>0</v>
          </cell>
          <cell r="BO592">
            <v>0</v>
          </cell>
          <cell r="BP592">
            <v>0</v>
          </cell>
          <cell r="BQ592">
            <v>0</v>
          </cell>
        </row>
        <row r="593">
          <cell r="N593">
            <v>0</v>
          </cell>
          <cell r="P593">
            <v>0</v>
          </cell>
          <cell r="R593">
            <v>0</v>
          </cell>
          <cell r="V593">
            <v>0</v>
          </cell>
          <cell r="W593">
            <v>0</v>
          </cell>
          <cell r="X593">
            <v>0</v>
          </cell>
          <cell r="Y593">
            <v>0</v>
          </cell>
          <cell r="Z593">
            <v>0</v>
          </cell>
          <cell r="AA593">
            <v>0</v>
          </cell>
          <cell r="AB593">
            <v>0</v>
          </cell>
          <cell r="AC593">
            <v>0</v>
          </cell>
          <cell r="AD593">
            <v>0</v>
          </cell>
          <cell r="AE593">
            <v>0</v>
          </cell>
          <cell r="AF593">
            <v>0</v>
          </cell>
          <cell r="AG593">
            <v>0</v>
          </cell>
          <cell r="AH593">
            <v>0</v>
          </cell>
          <cell r="AI593">
            <v>0</v>
          </cell>
          <cell r="AJ593">
            <v>0</v>
          </cell>
          <cell r="AK593">
            <v>0</v>
          </cell>
          <cell r="AL593">
            <v>0</v>
          </cell>
          <cell r="AM593">
            <v>0</v>
          </cell>
          <cell r="AN593">
            <v>0</v>
          </cell>
          <cell r="AO593">
            <v>0</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0</v>
          </cell>
          <cell r="BF593">
            <v>0</v>
          </cell>
          <cell r="BG593">
            <v>0</v>
          </cell>
          <cell r="BH593">
            <v>0</v>
          </cell>
          <cell r="BI593">
            <v>0</v>
          </cell>
          <cell r="BJ593">
            <v>0</v>
          </cell>
          <cell r="BK593">
            <v>0</v>
          </cell>
          <cell r="BL593">
            <v>0</v>
          </cell>
          <cell r="BM593">
            <v>0</v>
          </cell>
          <cell r="BN593">
            <v>0</v>
          </cell>
          <cell r="BO593">
            <v>0</v>
          </cell>
          <cell r="BP593">
            <v>0</v>
          </cell>
          <cell r="BQ593">
            <v>0</v>
          </cell>
        </row>
        <row r="594">
          <cell r="N594">
            <v>0</v>
          </cell>
          <cell r="P594">
            <v>0</v>
          </cell>
          <cell r="R594">
            <v>0</v>
          </cell>
          <cell r="V594">
            <v>0</v>
          </cell>
          <cell r="W594">
            <v>0</v>
          </cell>
          <cell r="X594">
            <v>0</v>
          </cell>
          <cell r="Y594">
            <v>0</v>
          </cell>
          <cell r="Z594">
            <v>0</v>
          </cell>
          <cell r="AA594">
            <v>0</v>
          </cell>
          <cell r="AB594">
            <v>0</v>
          </cell>
          <cell r="AC594">
            <v>0</v>
          </cell>
          <cell r="AD594">
            <v>0</v>
          </cell>
          <cell r="AE594">
            <v>0</v>
          </cell>
          <cell r="AF594">
            <v>0</v>
          </cell>
          <cell r="AG594">
            <v>0</v>
          </cell>
          <cell r="AH594">
            <v>0</v>
          </cell>
          <cell r="AI594">
            <v>0</v>
          </cell>
          <cell r="AJ594">
            <v>0</v>
          </cell>
          <cell r="AK594">
            <v>0</v>
          </cell>
          <cell r="AL594">
            <v>0</v>
          </cell>
          <cell r="AM594">
            <v>0</v>
          </cell>
          <cell r="AN594">
            <v>0</v>
          </cell>
          <cell r="AO594">
            <v>0</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0</v>
          </cell>
          <cell r="BF594">
            <v>0</v>
          </cell>
          <cell r="BG594">
            <v>0</v>
          </cell>
          <cell r="BH594">
            <v>0</v>
          </cell>
          <cell r="BI594">
            <v>0</v>
          </cell>
          <cell r="BJ594">
            <v>0</v>
          </cell>
          <cell r="BK594">
            <v>0</v>
          </cell>
          <cell r="BL594">
            <v>0</v>
          </cell>
          <cell r="BM594">
            <v>0</v>
          </cell>
          <cell r="BN594">
            <v>0</v>
          </cell>
          <cell r="BO594">
            <v>0</v>
          </cell>
          <cell r="BP594">
            <v>0</v>
          </cell>
          <cell r="BQ594">
            <v>0</v>
          </cell>
        </row>
        <row r="595">
          <cell r="N595">
            <v>0</v>
          </cell>
          <cell r="P595">
            <v>0</v>
          </cell>
          <cell r="R595">
            <v>0</v>
          </cell>
          <cell r="V595">
            <v>0</v>
          </cell>
          <cell r="W595">
            <v>0</v>
          </cell>
          <cell r="X595">
            <v>0</v>
          </cell>
          <cell r="Y595">
            <v>0</v>
          </cell>
          <cell r="Z595">
            <v>0</v>
          </cell>
          <cell r="AA595">
            <v>0</v>
          </cell>
          <cell r="AB595">
            <v>0</v>
          </cell>
          <cell r="AC595">
            <v>0</v>
          </cell>
          <cell r="AD595">
            <v>0</v>
          </cell>
          <cell r="AE595">
            <v>0</v>
          </cell>
          <cell r="AF595">
            <v>0</v>
          </cell>
          <cell r="AG595">
            <v>0</v>
          </cell>
          <cell r="AH595">
            <v>0</v>
          </cell>
          <cell r="AI595">
            <v>0</v>
          </cell>
          <cell r="AJ595">
            <v>0</v>
          </cell>
          <cell r="AK595">
            <v>0</v>
          </cell>
          <cell r="AL595">
            <v>0</v>
          </cell>
          <cell r="AM595">
            <v>0</v>
          </cell>
          <cell r="AN595">
            <v>0</v>
          </cell>
          <cell r="AO595">
            <v>0</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0</v>
          </cell>
          <cell r="BF595">
            <v>0</v>
          </cell>
          <cell r="BG595">
            <v>0</v>
          </cell>
          <cell r="BH595">
            <v>0</v>
          </cell>
          <cell r="BI595">
            <v>0</v>
          </cell>
          <cell r="BJ595">
            <v>0</v>
          </cell>
          <cell r="BK595">
            <v>0</v>
          </cell>
          <cell r="BL595">
            <v>0</v>
          </cell>
          <cell r="BM595">
            <v>0</v>
          </cell>
          <cell r="BN595">
            <v>0</v>
          </cell>
          <cell r="BO595">
            <v>0</v>
          </cell>
          <cell r="BP595">
            <v>0</v>
          </cell>
          <cell r="BQ595">
            <v>0</v>
          </cell>
        </row>
        <row r="596">
          <cell r="N596">
            <v>0</v>
          </cell>
          <cell r="P596">
            <v>0</v>
          </cell>
          <cell r="R596">
            <v>0</v>
          </cell>
          <cell r="V596">
            <v>0</v>
          </cell>
          <cell r="W596">
            <v>0</v>
          </cell>
          <cell r="X596">
            <v>0</v>
          </cell>
          <cell r="Y596">
            <v>0</v>
          </cell>
          <cell r="Z596">
            <v>0</v>
          </cell>
          <cell r="AA596">
            <v>0</v>
          </cell>
          <cell r="AB596">
            <v>0</v>
          </cell>
          <cell r="AC596">
            <v>0</v>
          </cell>
          <cell r="AD596">
            <v>0</v>
          </cell>
          <cell r="AE596">
            <v>0</v>
          </cell>
          <cell r="AF596">
            <v>0</v>
          </cell>
          <cell r="AG596">
            <v>0</v>
          </cell>
          <cell r="AH596">
            <v>0</v>
          </cell>
          <cell r="AI596">
            <v>0</v>
          </cell>
          <cell r="AJ596">
            <v>0</v>
          </cell>
          <cell r="AK596">
            <v>0</v>
          </cell>
          <cell r="AL596">
            <v>0</v>
          </cell>
          <cell r="AM596">
            <v>0</v>
          </cell>
          <cell r="AN596">
            <v>0</v>
          </cell>
          <cell r="AO596">
            <v>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0</v>
          </cell>
          <cell r="BF596">
            <v>0</v>
          </cell>
          <cell r="BG596">
            <v>0</v>
          </cell>
          <cell r="BH596">
            <v>0</v>
          </cell>
          <cell r="BI596">
            <v>0</v>
          </cell>
          <cell r="BJ596">
            <v>0</v>
          </cell>
          <cell r="BK596">
            <v>0</v>
          </cell>
          <cell r="BL596">
            <v>0</v>
          </cell>
          <cell r="BM596">
            <v>0</v>
          </cell>
          <cell r="BN596">
            <v>0</v>
          </cell>
          <cell r="BO596">
            <v>0</v>
          </cell>
          <cell r="BP596">
            <v>0</v>
          </cell>
          <cell r="BQ596">
            <v>0</v>
          </cell>
        </row>
        <row r="597">
          <cell r="N597">
            <v>0</v>
          </cell>
          <cell r="P597">
            <v>0</v>
          </cell>
          <cell r="R597">
            <v>0</v>
          </cell>
          <cell r="V597">
            <v>0</v>
          </cell>
          <cell r="W597">
            <v>0</v>
          </cell>
          <cell r="X597">
            <v>0</v>
          </cell>
          <cell r="Y597">
            <v>0</v>
          </cell>
          <cell r="Z597">
            <v>0</v>
          </cell>
          <cell r="AA597">
            <v>0</v>
          </cell>
          <cell r="AB597">
            <v>0</v>
          </cell>
          <cell r="AC597">
            <v>0</v>
          </cell>
          <cell r="AD597">
            <v>0</v>
          </cell>
          <cell r="AE597">
            <v>0</v>
          </cell>
          <cell r="AF597">
            <v>0</v>
          </cell>
          <cell r="AG597">
            <v>0</v>
          </cell>
          <cell r="AH597">
            <v>0</v>
          </cell>
          <cell r="AI597">
            <v>0</v>
          </cell>
          <cell r="AJ597">
            <v>0</v>
          </cell>
          <cell r="AK597">
            <v>0</v>
          </cell>
          <cell r="AL597">
            <v>0</v>
          </cell>
          <cell r="AM597">
            <v>0</v>
          </cell>
          <cell r="AN597">
            <v>0</v>
          </cell>
          <cell r="AO597">
            <v>0</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0</v>
          </cell>
          <cell r="BF597">
            <v>0</v>
          </cell>
          <cell r="BG597">
            <v>0</v>
          </cell>
          <cell r="BH597">
            <v>0</v>
          </cell>
          <cell r="BI597">
            <v>0</v>
          </cell>
          <cell r="BJ597">
            <v>0</v>
          </cell>
          <cell r="BK597">
            <v>0</v>
          </cell>
          <cell r="BL597">
            <v>0</v>
          </cell>
          <cell r="BM597">
            <v>0</v>
          </cell>
          <cell r="BN597">
            <v>0</v>
          </cell>
          <cell r="BO597">
            <v>0</v>
          </cell>
          <cell r="BP597">
            <v>0</v>
          </cell>
          <cell r="BQ597">
            <v>0</v>
          </cell>
        </row>
        <row r="598">
          <cell r="N598">
            <v>0</v>
          </cell>
          <cell r="P598">
            <v>0</v>
          </cell>
          <cell r="R598">
            <v>0</v>
          </cell>
          <cell r="V598">
            <v>0</v>
          </cell>
          <cell r="W598">
            <v>0</v>
          </cell>
          <cell r="X598">
            <v>0</v>
          </cell>
          <cell r="Y598">
            <v>0</v>
          </cell>
          <cell r="Z598">
            <v>0</v>
          </cell>
          <cell r="AA598">
            <v>0</v>
          </cell>
          <cell r="AB598">
            <v>0</v>
          </cell>
          <cell r="AC598">
            <v>0</v>
          </cell>
          <cell r="AD598">
            <v>0</v>
          </cell>
          <cell r="AE598">
            <v>0</v>
          </cell>
          <cell r="AF598">
            <v>0</v>
          </cell>
          <cell r="AG598">
            <v>0</v>
          </cell>
          <cell r="AH598">
            <v>0</v>
          </cell>
          <cell r="AI598">
            <v>0</v>
          </cell>
          <cell r="AJ598">
            <v>0</v>
          </cell>
          <cell r="AK598">
            <v>0</v>
          </cell>
          <cell r="AL598">
            <v>0</v>
          </cell>
          <cell r="AM598">
            <v>0</v>
          </cell>
          <cell r="AN598">
            <v>0</v>
          </cell>
          <cell r="AO598">
            <v>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0</v>
          </cell>
          <cell r="BF598">
            <v>0</v>
          </cell>
          <cell r="BG598">
            <v>0</v>
          </cell>
          <cell r="BH598">
            <v>0</v>
          </cell>
          <cell r="BI598">
            <v>0</v>
          </cell>
          <cell r="BJ598">
            <v>0</v>
          </cell>
          <cell r="BK598">
            <v>0</v>
          </cell>
          <cell r="BL598">
            <v>0</v>
          </cell>
          <cell r="BM598">
            <v>0</v>
          </cell>
          <cell r="BN598">
            <v>0</v>
          </cell>
          <cell r="BO598">
            <v>0</v>
          </cell>
          <cell r="BP598">
            <v>0</v>
          </cell>
          <cell r="BQ598">
            <v>0</v>
          </cell>
        </row>
        <row r="599">
          <cell r="N599">
            <v>0</v>
          </cell>
          <cell r="P599">
            <v>0</v>
          </cell>
          <cell r="R599">
            <v>0</v>
          </cell>
          <cell r="V599">
            <v>0</v>
          </cell>
          <cell r="W599">
            <v>0</v>
          </cell>
          <cell r="X599">
            <v>0</v>
          </cell>
          <cell r="Y599">
            <v>0</v>
          </cell>
          <cell r="Z599">
            <v>0</v>
          </cell>
          <cell r="AA599">
            <v>0</v>
          </cell>
          <cell r="AB599">
            <v>0</v>
          </cell>
          <cell r="AC599">
            <v>0</v>
          </cell>
          <cell r="AD599">
            <v>0</v>
          </cell>
          <cell r="AE599">
            <v>0</v>
          </cell>
          <cell r="AF599">
            <v>0</v>
          </cell>
          <cell r="AG599">
            <v>0</v>
          </cell>
          <cell r="AH599">
            <v>0</v>
          </cell>
          <cell r="AI599">
            <v>0</v>
          </cell>
          <cell r="AJ599">
            <v>0</v>
          </cell>
          <cell r="AK599">
            <v>0</v>
          </cell>
          <cell r="AL599">
            <v>0</v>
          </cell>
          <cell r="AM599">
            <v>0</v>
          </cell>
          <cell r="AN599">
            <v>0</v>
          </cell>
          <cell r="AO599">
            <v>0</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0</v>
          </cell>
          <cell r="BF599">
            <v>0</v>
          </cell>
          <cell r="BG599">
            <v>0</v>
          </cell>
          <cell r="BH599">
            <v>0</v>
          </cell>
          <cell r="BI599">
            <v>0</v>
          </cell>
          <cell r="BJ599">
            <v>0</v>
          </cell>
          <cell r="BK599">
            <v>0</v>
          </cell>
          <cell r="BL599">
            <v>0</v>
          </cell>
          <cell r="BM599">
            <v>0</v>
          </cell>
          <cell r="BN599">
            <v>0</v>
          </cell>
          <cell r="BO599">
            <v>0</v>
          </cell>
          <cell r="BP599">
            <v>0</v>
          </cell>
          <cell r="BQ599">
            <v>0</v>
          </cell>
        </row>
        <row r="600">
          <cell r="N600">
            <v>0</v>
          </cell>
          <cell r="P600">
            <v>0</v>
          </cell>
          <cell r="R600">
            <v>0</v>
          </cell>
          <cell r="V600">
            <v>0</v>
          </cell>
          <cell r="W600">
            <v>0</v>
          </cell>
          <cell r="X600">
            <v>0</v>
          </cell>
          <cell r="Y600">
            <v>0</v>
          </cell>
          <cell r="Z600">
            <v>0</v>
          </cell>
          <cell r="AA600">
            <v>0</v>
          </cell>
          <cell r="AB600">
            <v>0</v>
          </cell>
          <cell r="AC600">
            <v>0</v>
          </cell>
          <cell r="AD600">
            <v>0</v>
          </cell>
          <cell r="AE600">
            <v>0</v>
          </cell>
          <cell r="AF600">
            <v>0</v>
          </cell>
          <cell r="AG600">
            <v>0</v>
          </cell>
          <cell r="AH600">
            <v>0</v>
          </cell>
          <cell r="AI600">
            <v>0</v>
          </cell>
          <cell r="AJ600">
            <v>0</v>
          </cell>
          <cell r="AK600">
            <v>0</v>
          </cell>
          <cell r="AL600">
            <v>0</v>
          </cell>
          <cell r="AM600">
            <v>0</v>
          </cell>
          <cell r="AN600">
            <v>0</v>
          </cell>
          <cell r="AO600">
            <v>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0</v>
          </cell>
          <cell r="BF600">
            <v>0</v>
          </cell>
          <cell r="BG600">
            <v>0</v>
          </cell>
          <cell r="BH600">
            <v>0</v>
          </cell>
          <cell r="BI600">
            <v>0</v>
          </cell>
          <cell r="BJ600">
            <v>0</v>
          </cell>
          <cell r="BK600">
            <v>0</v>
          </cell>
          <cell r="BL600">
            <v>0</v>
          </cell>
          <cell r="BM600">
            <v>0</v>
          </cell>
          <cell r="BN600">
            <v>0</v>
          </cell>
          <cell r="BO600">
            <v>0</v>
          </cell>
          <cell r="BP600">
            <v>0</v>
          </cell>
          <cell r="BQ600">
            <v>0</v>
          </cell>
        </row>
        <row r="601">
          <cell r="N601">
            <v>0</v>
          </cell>
          <cell r="P601">
            <v>0</v>
          </cell>
          <cell r="R601">
            <v>0</v>
          </cell>
          <cell r="V601">
            <v>0</v>
          </cell>
          <cell r="W601">
            <v>0</v>
          </cell>
          <cell r="X601">
            <v>0</v>
          </cell>
          <cell r="Y601">
            <v>0</v>
          </cell>
          <cell r="Z601">
            <v>0</v>
          </cell>
          <cell r="AA601">
            <v>0</v>
          </cell>
          <cell r="AB601">
            <v>0</v>
          </cell>
          <cell r="AC601">
            <v>0</v>
          </cell>
          <cell r="AD601">
            <v>0</v>
          </cell>
          <cell r="AE601">
            <v>0</v>
          </cell>
          <cell r="AF601">
            <v>0</v>
          </cell>
          <cell r="AG601">
            <v>0</v>
          </cell>
          <cell r="AH601">
            <v>0</v>
          </cell>
          <cell r="AI601">
            <v>0</v>
          </cell>
          <cell r="AJ601">
            <v>0</v>
          </cell>
          <cell r="AK601">
            <v>0</v>
          </cell>
          <cell r="AL601">
            <v>0</v>
          </cell>
          <cell r="AM601">
            <v>0</v>
          </cell>
          <cell r="AN601">
            <v>0</v>
          </cell>
          <cell r="AO601">
            <v>0</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0</v>
          </cell>
          <cell r="BF601">
            <v>0</v>
          </cell>
          <cell r="BG601">
            <v>0</v>
          </cell>
          <cell r="BH601">
            <v>0</v>
          </cell>
          <cell r="BI601">
            <v>0</v>
          </cell>
          <cell r="BJ601">
            <v>0</v>
          </cell>
          <cell r="BK601">
            <v>0</v>
          </cell>
          <cell r="BL601">
            <v>0</v>
          </cell>
          <cell r="BM601">
            <v>0</v>
          </cell>
          <cell r="BN601">
            <v>0</v>
          </cell>
          <cell r="BO601">
            <v>0</v>
          </cell>
          <cell r="BP601">
            <v>0</v>
          </cell>
          <cell r="BQ601">
            <v>0</v>
          </cell>
        </row>
        <row r="602">
          <cell r="N602">
            <v>0</v>
          </cell>
          <cell r="P602">
            <v>0</v>
          </cell>
          <cell r="R602">
            <v>0</v>
          </cell>
          <cell r="V602">
            <v>0</v>
          </cell>
          <cell r="W602">
            <v>0</v>
          </cell>
          <cell r="X602">
            <v>0</v>
          </cell>
          <cell r="Y602">
            <v>0</v>
          </cell>
          <cell r="Z602">
            <v>0</v>
          </cell>
          <cell r="AA602">
            <v>0</v>
          </cell>
          <cell r="AB602">
            <v>0</v>
          </cell>
          <cell r="AC602">
            <v>0</v>
          </cell>
          <cell r="AD602">
            <v>0</v>
          </cell>
          <cell r="AE602">
            <v>0</v>
          </cell>
          <cell r="AF602">
            <v>0</v>
          </cell>
          <cell r="AG602">
            <v>0</v>
          </cell>
          <cell r="AH602">
            <v>0</v>
          </cell>
          <cell r="AI602">
            <v>0</v>
          </cell>
          <cell r="AJ602">
            <v>0</v>
          </cell>
          <cell r="AK602">
            <v>0</v>
          </cell>
          <cell r="AL602">
            <v>0</v>
          </cell>
          <cell r="AM602">
            <v>0</v>
          </cell>
          <cell r="AN602">
            <v>0</v>
          </cell>
          <cell r="AO602">
            <v>0</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0</v>
          </cell>
          <cell r="BF602">
            <v>0</v>
          </cell>
          <cell r="BG602">
            <v>0</v>
          </cell>
          <cell r="BH602">
            <v>0</v>
          </cell>
          <cell r="BI602">
            <v>0</v>
          </cell>
          <cell r="BJ602">
            <v>0</v>
          </cell>
          <cell r="BK602">
            <v>0</v>
          </cell>
          <cell r="BL602">
            <v>0</v>
          </cell>
          <cell r="BM602">
            <v>0</v>
          </cell>
          <cell r="BN602">
            <v>0</v>
          </cell>
          <cell r="BO602">
            <v>0</v>
          </cell>
          <cell r="BP602">
            <v>0</v>
          </cell>
          <cell r="BQ602">
            <v>0</v>
          </cell>
        </row>
        <row r="603">
          <cell r="N603">
            <v>0</v>
          </cell>
          <cell r="P603">
            <v>0</v>
          </cell>
          <cell r="R603">
            <v>0</v>
          </cell>
          <cell r="V603">
            <v>0</v>
          </cell>
          <cell r="W603">
            <v>0</v>
          </cell>
          <cell r="X603">
            <v>0</v>
          </cell>
          <cell r="Y603">
            <v>0</v>
          </cell>
          <cell r="Z603">
            <v>0</v>
          </cell>
          <cell r="AA603">
            <v>0</v>
          </cell>
          <cell r="AB603">
            <v>0</v>
          </cell>
          <cell r="AC603">
            <v>0</v>
          </cell>
          <cell r="AD603">
            <v>0</v>
          </cell>
          <cell r="AE603">
            <v>0</v>
          </cell>
          <cell r="AF603">
            <v>0</v>
          </cell>
          <cell r="AG603">
            <v>0</v>
          </cell>
          <cell r="AH603">
            <v>0</v>
          </cell>
          <cell r="AI603">
            <v>0</v>
          </cell>
          <cell r="AJ603">
            <v>0</v>
          </cell>
          <cell r="AK603">
            <v>0</v>
          </cell>
          <cell r="AL603">
            <v>0</v>
          </cell>
          <cell r="AM603">
            <v>0</v>
          </cell>
          <cell r="AN603">
            <v>0</v>
          </cell>
          <cell r="AO603">
            <v>0</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0</v>
          </cell>
          <cell r="BF603">
            <v>0</v>
          </cell>
          <cell r="BG603">
            <v>0</v>
          </cell>
          <cell r="BH603">
            <v>0</v>
          </cell>
          <cell r="BI603">
            <v>0</v>
          </cell>
          <cell r="BJ603">
            <v>0</v>
          </cell>
          <cell r="BK603">
            <v>0</v>
          </cell>
          <cell r="BL603">
            <v>0</v>
          </cell>
          <cell r="BM603">
            <v>0</v>
          </cell>
          <cell r="BN603">
            <v>0</v>
          </cell>
          <cell r="BO603">
            <v>0</v>
          </cell>
          <cell r="BP603">
            <v>0</v>
          </cell>
          <cell r="BQ603">
            <v>0</v>
          </cell>
        </row>
        <row r="604">
          <cell r="N604">
            <v>0</v>
          </cell>
          <cell r="P604">
            <v>0</v>
          </cell>
          <cell r="R604">
            <v>0</v>
          </cell>
          <cell r="V604">
            <v>0</v>
          </cell>
          <cell r="W604">
            <v>0</v>
          </cell>
          <cell r="X604">
            <v>0</v>
          </cell>
          <cell r="Y604">
            <v>0</v>
          </cell>
          <cell r="Z604">
            <v>0</v>
          </cell>
          <cell r="AA604">
            <v>0</v>
          </cell>
          <cell r="AB604">
            <v>0</v>
          </cell>
          <cell r="AC604">
            <v>0</v>
          </cell>
          <cell r="AD604">
            <v>0</v>
          </cell>
          <cell r="AE604">
            <v>0</v>
          </cell>
          <cell r="AF604">
            <v>0</v>
          </cell>
          <cell r="AG604">
            <v>0</v>
          </cell>
          <cell r="AH604">
            <v>0</v>
          </cell>
          <cell r="AI604">
            <v>0</v>
          </cell>
          <cell r="AJ604">
            <v>0</v>
          </cell>
          <cell r="AK604">
            <v>0</v>
          </cell>
          <cell r="AL604">
            <v>0</v>
          </cell>
          <cell r="AM604">
            <v>0</v>
          </cell>
          <cell r="AN604">
            <v>0</v>
          </cell>
          <cell r="AO604">
            <v>0</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0</v>
          </cell>
          <cell r="BF604">
            <v>0</v>
          </cell>
          <cell r="BG604">
            <v>0</v>
          </cell>
          <cell r="BH604">
            <v>0</v>
          </cell>
          <cell r="BI604">
            <v>0</v>
          </cell>
          <cell r="BJ604">
            <v>0</v>
          </cell>
          <cell r="BK604">
            <v>0</v>
          </cell>
          <cell r="BL604">
            <v>0</v>
          </cell>
          <cell r="BM604">
            <v>0</v>
          </cell>
          <cell r="BN604">
            <v>0</v>
          </cell>
          <cell r="BO604">
            <v>0</v>
          </cell>
          <cell r="BP604">
            <v>0</v>
          </cell>
          <cell r="BQ604">
            <v>0</v>
          </cell>
        </row>
        <row r="605">
          <cell r="N605">
            <v>0</v>
          </cell>
          <cell r="P605">
            <v>0</v>
          </cell>
          <cell r="R605">
            <v>0</v>
          </cell>
          <cell r="V605">
            <v>0</v>
          </cell>
          <cell r="W605">
            <v>0</v>
          </cell>
          <cell r="X605">
            <v>0</v>
          </cell>
          <cell r="Y605">
            <v>0</v>
          </cell>
          <cell r="Z605">
            <v>0</v>
          </cell>
          <cell r="AA605">
            <v>0</v>
          </cell>
          <cell r="AB605">
            <v>0</v>
          </cell>
          <cell r="AC605">
            <v>0</v>
          </cell>
          <cell r="AD605">
            <v>0</v>
          </cell>
          <cell r="AE605">
            <v>0</v>
          </cell>
          <cell r="AF605">
            <v>0</v>
          </cell>
          <cell r="AG605">
            <v>0</v>
          </cell>
          <cell r="AH605">
            <v>0</v>
          </cell>
          <cell r="AI605">
            <v>0</v>
          </cell>
          <cell r="AJ605">
            <v>0</v>
          </cell>
          <cell r="AK605">
            <v>0</v>
          </cell>
          <cell r="AL605">
            <v>0</v>
          </cell>
          <cell r="AM605">
            <v>0</v>
          </cell>
          <cell r="AN605">
            <v>0</v>
          </cell>
          <cell r="AO605">
            <v>0</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0</v>
          </cell>
          <cell r="BF605">
            <v>0</v>
          </cell>
          <cell r="BG605">
            <v>0</v>
          </cell>
          <cell r="BH605">
            <v>0</v>
          </cell>
          <cell r="BI605">
            <v>0</v>
          </cell>
          <cell r="BJ605">
            <v>0</v>
          </cell>
          <cell r="BK605">
            <v>0</v>
          </cell>
          <cell r="BL605">
            <v>0</v>
          </cell>
          <cell r="BM605">
            <v>0</v>
          </cell>
          <cell r="BN605">
            <v>0</v>
          </cell>
          <cell r="BO605">
            <v>0</v>
          </cell>
          <cell r="BP605">
            <v>0</v>
          </cell>
          <cell r="BQ605">
            <v>0</v>
          </cell>
        </row>
        <row r="606">
          <cell r="N606">
            <v>0</v>
          </cell>
          <cell r="P606">
            <v>0</v>
          </cell>
          <cell r="R606">
            <v>0</v>
          </cell>
          <cell r="V606">
            <v>0</v>
          </cell>
          <cell r="W606">
            <v>0</v>
          </cell>
          <cell r="X606">
            <v>0</v>
          </cell>
          <cell r="Y606">
            <v>0</v>
          </cell>
          <cell r="Z606">
            <v>0</v>
          </cell>
          <cell r="AA606">
            <v>0</v>
          </cell>
          <cell r="AB606">
            <v>0</v>
          </cell>
          <cell r="AC606">
            <v>0</v>
          </cell>
          <cell r="AD606">
            <v>0</v>
          </cell>
          <cell r="AE606">
            <v>0</v>
          </cell>
          <cell r="AF606">
            <v>0</v>
          </cell>
          <cell r="AG606">
            <v>0</v>
          </cell>
          <cell r="AH606">
            <v>0</v>
          </cell>
          <cell r="AI606">
            <v>0</v>
          </cell>
          <cell r="AJ606">
            <v>0</v>
          </cell>
          <cell r="AK606">
            <v>0</v>
          </cell>
          <cell r="AL606">
            <v>0</v>
          </cell>
          <cell r="AM606">
            <v>0</v>
          </cell>
          <cell r="AN606">
            <v>0</v>
          </cell>
          <cell r="AO606">
            <v>0</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0</v>
          </cell>
          <cell r="BF606">
            <v>0</v>
          </cell>
          <cell r="BG606">
            <v>0</v>
          </cell>
          <cell r="BH606">
            <v>0</v>
          </cell>
          <cell r="BI606">
            <v>0</v>
          </cell>
          <cell r="BJ606">
            <v>0</v>
          </cell>
          <cell r="BK606">
            <v>0</v>
          </cell>
          <cell r="BL606">
            <v>0</v>
          </cell>
          <cell r="BM606">
            <v>0</v>
          </cell>
          <cell r="BN606">
            <v>0</v>
          </cell>
          <cell r="BO606">
            <v>0</v>
          </cell>
          <cell r="BP606">
            <v>0</v>
          </cell>
          <cell r="BQ606">
            <v>0</v>
          </cell>
        </row>
        <row r="607">
          <cell r="N607">
            <v>0</v>
          </cell>
          <cell r="P607">
            <v>0</v>
          </cell>
          <cell r="R607">
            <v>0</v>
          </cell>
          <cell r="V607">
            <v>0</v>
          </cell>
          <cell r="W607">
            <v>0</v>
          </cell>
          <cell r="X607">
            <v>0</v>
          </cell>
          <cell r="Y607">
            <v>0</v>
          </cell>
          <cell r="Z607">
            <v>0</v>
          </cell>
          <cell r="AA607">
            <v>0</v>
          </cell>
          <cell r="AB607">
            <v>0</v>
          </cell>
          <cell r="AC607">
            <v>0</v>
          </cell>
          <cell r="AD607">
            <v>0</v>
          </cell>
          <cell r="AE607">
            <v>0</v>
          </cell>
          <cell r="AF607">
            <v>0</v>
          </cell>
          <cell r="AG607">
            <v>0</v>
          </cell>
          <cell r="AH607">
            <v>0</v>
          </cell>
          <cell r="AI607">
            <v>0</v>
          </cell>
          <cell r="AJ607">
            <v>0</v>
          </cell>
          <cell r="AK607">
            <v>0</v>
          </cell>
          <cell r="AL607">
            <v>0</v>
          </cell>
          <cell r="AM607">
            <v>0</v>
          </cell>
          <cell r="AN607">
            <v>0</v>
          </cell>
          <cell r="AO607">
            <v>0</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0</v>
          </cell>
          <cell r="BF607">
            <v>0</v>
          </cell>
          <cell r="BG607">
            <v>0</v>
          </cell>
          <cell r="BH607">
            <v>0</v>
          </cell>
          <cell r="BI607">
            <v>0</v>
          </cell>
          <cell r="BJ607">
            <v>0</v>
          </cell>
          <cell r="BK607">
            <v>0</v>
          </cell>
          <cell r="BL607">
            <v>0</v>
          </cell>
          <cell r="BM607">
            <v>0</v>
          </cell>
          <cell r="BN607">
            <v>0</v>
          </cell>
          <cell r="BO607">
            <v>0</v>
          </cell>
          <cell r="BP607">
            <v>0</v>
          </cell>
          <cell r="BQ607">
            <v>0</v>
          </cell>
        </row>
        <row r="608">
          <cell r="N608">
            <v>0</v>
          </cell>
          <cell r="P608">
            <v>0</v>
          </cell>
          <cell r="R608">
            <v>0</v>
          </cell>
          <cell r="V608">
            <v>0</v>
          </cell>
          <cell r="W608">
            <v>0</v>
          </cell>
          <cell r="X608">
            <v>0</v>
          </cell>
          <cell r="Y608">
            <v>0</v>
          </cell>
          <cell r="Z608">
            <v>0</v>
          </cell>
          <cell r="AA608">
            <v>0</v>
          </cell>
          <cell r="AB608">
            <v>0</v>
          </cell>
          <cell r="AC608">
            <v>0</v>
          </cell>
          <cell r="AD608">
            <v>0</v>
          </cell>
          <cell r="AE608">
            <v>0</v>
          </cell>
          <cell r="AF608">
            <v>0</v>
          </cell>
          <cell r="AG608">
            <v>0</v>
          </cell>
          <cell r="AH608">
            <v>0</v>
          </cell>
          <cell r="AI608">
            <v>0</v>
          </cell>
          <cell r="AJ608">
            <v>0</v>
          </cell>
          <cell r="AK608">
            <v>0</v>
          </cell>
          <cell r="AL608">
            <v>0</v>
          </cell>
          <cell r="AM608">
            <v>0</v>
          </cell>
          <cell r="AN608">
            <v>0</v>
          </cell>
          <cell r="AO608">
            <v>0</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0</v>
          </cell>
          <cell r="BF608">
            <v>0</v>
          </cell>
          <cell r="BG608">
            <v>0</v>
          </cell>
          <cell r="BH608">
            <v>0</v>
          </cell>
          <cell r="BI608">
            <v>0</v>
          </cell>
          <cell r="BJ608">
            <v>0</v>
          </cell>
          <cell r="BK608">
            <v>0</v>
          </cell>
          <cell r="BL608">
            <v>0</v>
          </cell>
          <cell r="BM608">
            <v>0</v>
          </cell>
          <cell r="BN608">
            <v>0</v>
          </cell>
          <cell r="BO608">
            <v>0</v>
          </cell>
          <cell r="BP608">
            <v>0</v>
          </cell>
          <cell r="BQ608">
            <v>0</v>
          </cell>
        </row>
        <row r="609">
          <cell r="N609">
            <v>0</v>
          </cell>
          <cell r="P609">
            <v>0</v>
          </cell>
          <cell r="R609">
            <v>0</v>
          </cell>
          <cell r="V609">
            <v>0</v>
          </cell>
          <cell r="W609">
            <v>0</v>
          </cell>
          <cell r="X609">
            <v>0</v>
          </cell>
          <cell r="Y609">
            <v>0</v>
          </cell>
          <cell r="Z609">
            <v>0</v>
          </cell>
          <cell r="AA609">
            <v>0</v>
          </cell>
          <cell r="AB609">
            <v>0</v>
          </cell>
          <cell r="AC609">
            <v>0</v>
          </cell>
          <cell r="AD609">
            <v>0</v>
          </cell>
          <cell r="AE609">
            <v>0</v>
          </cell>
          <cell r="AF609">
            <v>0</v>
          </cell>
          <cell r="AG609">
            <v>0</v>
          </cell>
          <cell r="AH609">
            <v>0</v>
          </cell>
          <cell r="AI609">
            <v>0</v>
          </cell>
          <cell r="AJ609">
            <v>0</v>
          </cell>
          <cell r="AK609">
            <v>0</v>
          </cell>
          <cell r="AL609">
            <v>0</v>
          </cell>
          <cell r="AM609">
            <v>0</v>
          </cell>
          <cell r="AN609">
            <v>0</v>
          </cell>
          <cell r="AO609">
            <v>0</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0</v>
          </cell>
          <cell r="BF609">
            <v>0</v>
          </cell>
          <cell r="BG609">
            <v>0</v>
          </cell>
          <cell r="BH609">
            <v>0</v>
          </cell>
          <cell r="BI609">
            <v>0</v>
          </cell>
          <cell r="BJ609">
            <v>0</v>
          </cell>
          <cell r="BK609">
            <v>0</v>
          </cell>
          <cell r="BL609">
            <v>0</v>
          </cell>
          <cell r="BM609">
            <v>0</v>
          </cell>
          <cell r="BN609">
            <v>0</v>
          </cell>
          <cell r="BO609">
            <v>0</v>
          </cell>
          <cell r="BP609">
            <v>0</v>
          </cell>
          <cell r="BQ609">
            <v>0</v>
          </cell>
        </row>
        <row r="610">
          <cell r="N610">
            <v>0</v>
          </cell>
          <cell r="P610">
            <v>0</v>
          </cell>
          <cell r="R610">
            <v>0</v>
          </cell>
          <cell r="V610">
            <v>0</v>
          </cell>
          <cell r="W610">
            <v>0</v>
          </cell>
          <cell r="X610">
            <v>0</v>
          </cell>
          <cell r="Y610">
            <v>0</v>
          </cell>
          <cell r="Z610">
            <v>0</v>
          </cell>
          <cell r="AA610">
            <v>0</v>
          </cell>
          <cell r="AB610">
            <v>0</v>
          </cell>
          <cell r="AC610">
            <v>0</v>
          </cell>
          <cell r="AD610">
            <v>0</v>
          </cell>
          <cell r="AE610">
            <v>0</v>
          </cell>
          <cell r="AF610">
            <v>0</v>
          </cell>
          <cell r="AG610">
            <v>0</v>
          </cell>
          <cell r="AH610">
            <v>0</v>
          </cell>
          <cell r="AI610">
            <v>0</v>
          </cell>
          <cell r="AJ610">
            <v>0</v>
          </cell>
          <cell r="AK610">
            <v>0</v>
          </cell>
          <cell r="AL610">
            <v>0</v>
          </cell>
          <cell r="AM610">
            <v>0</v>
          </cell>
          <cell r="AN610">
            <v>0</v>
          </cell>
          <cell r="AO610">
            <v>0</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0</v>
          </cell>
          <cell r="BF610">
            <v>0</v>
          </cell>
          <cell r="BG610">
            <v>0</v>
          </cell>
          <cell r="BH610">
            <v>0</v>
          </cell>
          <cell r="BI610">
            <v>0</v>
          </cell>
          <cell r="BJ610">
            <v>0</v>
          </cell>
          <cell r="BK610">
            <v>0</v>
          </cell>
          <cell r="BL610">
            <v>0</v>
          </cell>
          <cell r="BM610">
            <v>0</v>
          </cell>
          <cell r="BN610">
            <v>0</v>
          </cell>
          <cell r="BO610">
            <v>0</v>
          </cell>
          <cell r="BP610">
            <v>0</v>
          </cell>
          <cell r="BQ610">
            <v>0</v>
          </cell>
        </row>
        <row r="611">
          <cell r="N611">
            <v>0</v>
          </cell>
          <cell r="P611">
            <v>0</v>
          </cell>
          <cell r="R611">
            <v>0</v>
          </cell>
          <cell r="V611">
            <v>0</v>
          </cell>
          <cell r="W611">
            <v>0</v>
          </cell>
          <cell r="X611">
            <v>0</v>
          </cell>
          <cell r="Y611">
            <v>0</v>
          </cell>
          <cell r="Z611">
            <v>0</v>
          </cell>
          <cell r="AA611">
            <v>0</v>
          </cell>
          <cell r="AB611">
            <v>0</v>
          </cell>
          <cell r="AC611">
            <v>0</v>
          </cell>
          <cell r="AD611">
            <v>0</v>
          </cell>
          <cell r="AE611">
            <v>0</v>
          </cell>
          <cell r="AF611">
            <v>0</v>
          </cell>
          <cell r="AG611">
            <v>0</v>
          </cell>
          <cell r="AH611">
            <v>0</v>
          </cell>
          <cell r="AI611">
            <v>0</v>
          </cell>
          <cell r="AJ611">
            <v>0</v>
          </cell>
          <cell r="AK611">
            <v>0</v>
          </cell>
          <cell r="AL611">
            <v>0</v>
          </cell>
          <cell r="AM611">
            <v>0</v>
          </cell>
          <cell r="AN611">
            <v>0</v>
          </cell>
          <cell r="AO611">
            <v>0</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0</v>
          </cell>
          <cell r="BF611">
            <v>0</v>
          </cell>
          <cell r="BG611">
            <v>0</v>
          </cell>
          <cell r="BH611">
            <v>0</v>
          </cell>
          <cell r="BI611">
            <v>0</v>
          </cell>
          <cell r="BJ611">
            <v>0</v>
          </cell>
          <cell r="BK611">
            <v>0</v>
          </cell>
          <cell r="BL611">
            <v>0</v>
          </cell>
          <cell r="BM611">
            <v>0</v>
          </cell>
          <cell r="BN611">
            <v>0</v>
          </cell>
          <cell r="BO611">
            <v>0</v>
          </cell>
          <cell r="BP611">
            <v>0</v>
          </cell>
          <cell r="BQ611">
            <v>0</v>
          </cell>
        </row>
        <row r="612">
          <cell r="N612">
            <v>0</v>
          </cell>
          <cell r="P612">
            <v>0</v>
          </cell>
          <cell r="R612">
            <v>0</v>
          </cell>
          <cell r="V612">
            <v>0</v>
          </cell>
          <cell r="W612">
            <v>0</v>
          </cell>
          <cell r="X612">
            <v>0</v>
          </cell>
          <cell r="Y612">
            <v>0</v>
          </cell>
          <cell r="Z612">
            <v>0</v>
          </cell>
          <cell r="AA612">
            <v>0</v>
          </cell>
          <cell r="AB612">
            <v>0</v>
          </cell>
          <cell r="AC612">
            <v>0</v>
          </cell>
          <cell r="AD612">
            <v>0</v>
          </cell>
          <cell r="AE612">
            <v>0</v>
          </cell>
          <cell r="AF612">
            <v>0</v>
          </cell>
          <cell r="AG612">
            <v>0</v>
          </cell>
          <cell r="AH612">
            <v>0</v>
          </cell>
          <cell r="AI612">
            <v>0</v>
          </cell>
          <cell r="AJ612">
            <v>0</v>
          </cell>
          <cell r="AK612">
            <v>0</v>
          </cell>
          <cell r="AL612">
            <v>0</v>
          </cell>
          <cell r="AM612">
            <v>0</v>
          </cell>
          <cell r="AN612">
            <v>0</v>
          </cell>
          <cell r="AO612">
            <v>0</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0</v>
          </cell>
          <cell r="BF612">
            <v>0</v>
          </cell>
          <cell r="BG612">
            <v>0</v>
          </cell>
          <cell r="BH612">
            <v>0</v>
          </cell>
          <cell r="BI612">
            <v>0</v>
          </cell>
          <cell r="BJ612">
            <v>0</v>
          </cell>
          <cell r="BK612">
            <v>0</v>
          </cell>
          <cell r="BL612">
            <v>0</v>
          </cell>
          <cell r="BM612">
            <v>0</v>
          </cell>
          <cell r="BN612">
            <v>0</v>
          </cell>
          <cell r="BO612">
            <v>0</v>
          </cell>
          <cell r="BP612">
            <v>0</v>
          </cell>
          <cell r="BQ612">
            <v>0</v>
          </cell>
        </row>
        <row r="613">
          <cell r="N613">
            <v>0</v>
          </cell>
          <cell r="P613">
            <v>0</v>
          </cell>
          <cell r="R613">
            <v>0</v>
          </cell>
          <cell r="V613">
            <v>0</v>
          </cell>
          <cell r="W613">
            <v>0</v>
          </cell>
          <cell r="X613">
            <v>0</v>
          </cell>
          <cell r="Y613">
            <v>0</v>
          </cell>
          <cell r="Z613">
            <v>0</v>
          </cell>
          <cell r="AA613">
            <v>0</v>
          </cell>
          <cell r="AB613">
            <v>0</v>
          </cell>
          <cell r="AC613">
            <v>0</v>
          </cell>
          <cell r="AD613">
            <v>0</v>
          </cell>
          <cell r="AE613">
            <v>0</v>
          </cell>
          <cell r="AF613">
            <v>0</v>
          </cell>
          <cell r="AG613">
            <v>0</v>
          </cell>
          <cell r="AH613">
            <v>0</v>
          </cell>
          <cell r="AI613">
            <v>0</v>
          </cell>
          <cell r="AJ613">
            <v>0</v>
          </cell>
          <cell r="AK613">
            <v>0</v>
          </cell>
          <cell r="AL613">
            <v>0</v>
          </cell>
          <cell r="AM613">
            <v>0</v>
          </cell>
          <cell r="AN613">
            <v>0</v>
          </cell>
          <cell r="AO613">
            <v>0</v>
          </cell>
          <cell r="AP613">
            <v>0</v>
          </cell>
          <cell r="AQ613">
            <v>0</v>
          </cell>
          <cell r="AR613">
            <v>0</v>
          </cell>
          <cell r="AS613">
            <v>0</v>
          </cell>
          <cell r="AT613">
            <v>0</v>
          </cell>
          <cell r="AU613">
            <v>0</v>
          </cell>
          <cell r="AV613">
            <v>0</v>
          </cell>
          <cell r="AW613">
            <v>0</v>
          </cell>
          <cell r="AX613">
            <v>0</v>
          </cell>
          <cell r="AY613">
            <v>0</v>
          </cell>
          <cell r="AZ613">
            <v>0</v>
          </cell>
          <cell r="BA613">
            <v>0</v>
          </cell>
          <cell r="BB613">
            <v>0</v>
          </cell>
          <cell r="BC613">
            <v>0</v>
          </cell>
          <cell r="BD613">
            <v>0</v>
          </cell>
          <cell r="BE613">
            <v>0</v>
          </cell>
          <cell r="BF613">
            <v>0</v>
          </cell>
          <cell r="BG613">
            <v>0</v>
          </cell>
          <cell r="BH613">
            <v>0</v>
          </cell>
          <cell r="BI613">
            <v>0</v>
          </cell>
          <cell r="BJ613">
            <v>0</v>
          </cell>
          <cell r="BK613">
            <v>0</v>
          </cell>
          <cell r="BL613">
            <v>0</v>
          </cell>
          <cell r="BM613">
            <v>0</v>
          </cell>
          <cell r="BN613">
            <v>0</v>
          </cell>
          <cell r="BO613">
            <v>0</v>
          </cell>
          <cell r="BP613">
            <v>0</v>
          </cell>
          <cell r="BQ613">
            <v>0</v>
          </cell>
        </row>
        <row r="614">
          <cell r="N614">
            <v>0</v>
          </cell>
          <cell r="P614">
            <v>0</v>
          </cell>
          <cell r="R614">
            <v>0</v>
          </cell>
          <cell r="V614">
            <v>0</v>
          </cell>
          <cell r="W614">
            <v>0</v>
          </cell>
          <cell r="X614">
            <v>0</v>
          </cell>
          <cell r="Y614">
            <v>0</v>
          </cell>
          <cell r="Z614">
            <v>0</v>
          </cell>
          <cell r="AA614">
            <v>0</v>
          </cell>
          <cell r="AB614">
            <v>0</v>
          </cell>
          <cell r="AC614">
            <v>0</v>
          </cell>
          <cell r="AD614">
            <v>0</v>
          </cell>
          <cell r="AE614">
            <v>0</v>
          </cell>
          <cell r="AF614">
            <v>0</v>
          </cell>
          <cell r="AG614">
            <v>0</v>
          </cell>
          <cell r="AH614">
            <v>0</v>
          </cell>
          <cell r="AI614">
            <v>0</v>
          </cell>
          <cell r="AJ614">
            <v>0</v>
          </cell>
          <cell r="AK614">
            <v>0</v>
          </cell>
          <cell r="AL614">
            <v>0</v>
          </cell>
          <cell r="AM614">
            <v>0</v>
          </cell>
          <cell r="AN614">
            <v>0</v>
          </cell>
          <cell r="AO614">
            <v>0</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0</v>
          </cell>
          <cell r="BF614">
            <v>0</v>
          </cell>
          <cell r="BG614">
            <v>0</v>
          </cell>
          <cell r="BH614">
            <v>0</v>
          </cell>
          <cell r="BI614">
            <v>0</v>
          </cell>
          <cell r="BJ614">
            <v>0</v>
          </cell>
          <cell r="BK614">
            <v>0</v>
          </cell>
          <cell r="BL614">
            <v>0</v>
          </cell>
          <cell r="BM614">
            <v>0</v>
          </cell>
          <cell r="BN614">
            <v>0</v>
          </cell>
          <cell r="BO614">
            <v>0</v>
          </cell>
          <cell r="BP614">
            <v>0</v>
          </cell>
          <cell r="BQ614">
            <v>0</v>
          </cell>
        </row>
        <row r="615">
          <cell r="N615">
            <v>0</v>
          </cell>
          <cell r="P615">
            <v>0</v>
          </cell>
          <cell r="R615">
            <v>0</v>
          </cell>
          <cell r="V615">
            <v>0</v>
          </cell>
          <cell r="W615">
            <v>0</v>
          </cell>
          <cell r="X615">
            <v>0</v>
          </cell>
          <cell r="Y615">
            <v>0</v>
          </cell>
          <cell r="Z615">
            <v>0</v>
          </cell>
          <cell r="AA615">
            <v>0</v>
          </cell>
          <cell r="AB615">
            <v>0</v>
          </cell>
          <cell r="AC615">
            <v>0</v>
          </cell>
          <cell r="AD615">
            <v>0</v>
          </cell>
          <cell r="AE615">
            <v>0</v>
          </cell>
          <cell r="AF615">
            <v>0</v>
          </cell>
          <cell r="AG615">
            <v>0</v>
          </cell>
          <cell r="AH615">
            <v>0</v>
          </cell>
          <cell r="AI615">
            <v>0</v>
          </cell>
          <cell r="AJ615">
            <v>0</v>
          </cell>
          <cell r="AK615">
            <v>0</v>
          </cell>
          <cell r="AL615">
            <v>0</v>
          </cell>
          <cell r="AM615">
            <v>0</v>
          </cell>
          <cell r="AN615">
            <v>0</v>
          </cell>
          <cell r="AO615">
            <v>0</v>
          </cell>
          <cell r="AP615">
            <v>0</v>
          </cell>
          <cell r="AQ615">
            <v>0</v>
          </cell>
          <cell r="AR615">
            <v>0</v>
          </cell>
          <cell r="AS615">
            <v>0</v>
          </cell>
          <cell r="AT615">
            <v>0</v>
          </cell>
          <cell r="AU615">
            <v>0</v>
          </cell>
          <cell r="AV615">
            <v>0</v>
          </cell>
          <cell r="AW615">
            <v>0</v>
          </cell>
          <cell r="AX615">
            <v>0</v>
          </cell>
          <cell r="AY615">
            <v>0</v>
          </cell>
          <cell r="AZ615">
            <v>0</v>
          </cell>
          <cell r="BA615">
            <v>0</v>
          </cell>
          <cell r="BB615">
            <v>0</v>
          </cell>
          <cell r="BC615">
            <v>0</v>
          </cell>
          <cell r="BD615">
            <v>0</v>
          </cell>
          <cell r="BE615">
            <v>0</v>
          </cell>
          <cell r="BF615">
            <v>0</v>
          </cell>
          <cell r="BG615">
            <v>0</v>
          </cell>
          <cell r="BH615">
            <v>0</v>
          </cell>
          <cell r="BI615">
            <v>0</v>
          </cell>
          <cell r="BJ615">
            <v>0</v>
          </cell>
          <cell r="BK615">
            <v>0</v>
          </cell>
          <cell r="BL615">
            <v>0</v>
          </cell>
          <cell r="BM615">
            <v>0</v>
          </cell>
          <cell r="BN615">
            <v>0</v>
          </cell>
          <cell r="BO615">
            <v>0</v>
          </cell>
          <cell r="BP615">
            <v>0</v>
          </cell>
          <cell r="BQ615">
            <v>0</v>
          </cell>
        </row>
        <row r="616">
          <cell r="N616">
            <v>0</v>
          </cell>
          <cell r="P616">
            <v>0</v>
          </cell>
          <cell r="R616">
            <v>0</v>
          </cell>
          <cell r="V616">
            <v>0</v>
          </cell>
          <cell r="W616">
            <v>0</v>
          </cell>
          <cell r="X616">
            <v>0</v>
          </cell>
          <cell r="Y616">
            <v>0</v>
          </cell>
          <cell r="Z616">
            <v>0</v>
          </cell>
          <cell r="AA616">
            <v>0</v>
          </cell>
          <cell r="AB616">
            <v>0</v>
          </cell>
          <cell r="AC616">
            <v>0</v>
          </cell>
          <cell r="AD616">
            <v>0</v>
          </cell>
          <cell r="AE616">
            <v>0</v>
          </cell>
          <cell r="AF616">
            <v>0</v>
          </cell>
          <cell r="AG616">
            <v>0</v>
          </cell>
          <cell r="AH616">
            <v>0</v>
          </cell>
          <cell r="AI616">
            <v>0</v>
          </cell>
          <cell r="AJ616">
            <v>0</v>
          </cell>
          <cell r="AK616">
            <v>0</v>
          </cell>
          <cell r="AL616">
            <v>0</v>
          </cell>
          <cell r="AM616">
            <v>0</v>
          </cell>
          <cell r="AN616">
            <v>0</v>
          </cell>
          <cell r="AO616">
            <v>0</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0</v>
          </cell>
          <cell r="BF616">
            <v>0</v>
          </cell>
          <cell r="BG616">
            <v>0</v>
          </cell>
          <cell r="BH616">
            <v>0</v>
          </cell>
          <cell r="BI616">
            <v>0</v>
          </cell>
          <cell r="BJ616">
            <v>0</v>
          </cell>
          <cell r="BK616">
            <v>0</v>
          </cell>
          <cell r="BL616">
            <v>0</v>
          </cell>
          <cell r="BM616">
            <v>0</v>
          </cell>
          <cell r="BN616">
            <v>0</v>
          </cell>
          <cell r="BO616">
            <v>0</v>
          </cell>
          <cell r="BP616">
            <v>0</v>
          </cell>
          <cell r="BQ616">
            <v>0</v>
          </cell>
        </row>
        <row r="617">
          <cell r="N617">
            <v>0</v>
          </cell>
          <cell r="P617">
            <v>0</v>
          </cell>
          <cell r="R617">
            <v>0</v>
          </cell>
          <cell r="V617">
            <v>0</v>
          </cell>
          <cell r="W617">
            <v>0</v>
          </cell>
          <cell r="X617">
            <v>0</v>
          </cell>
          <cell r="Y617">
            <v>0</v>
          </cell>
          <cell r="Z617">
            <v>0</v>
          </cell>
          <cell r="AA617">
            <v>0</v>
          </cell>
          <cell r="AB617">
            <v>0</v>
          </cell>
          <cell r="AC617">
            <v>0</v>
          </cell>
          <cell r="AD617">
            <v>0</v>
          </cell>
          <cell r="AE617">
            <v>0</v>
          </cell>
          <cell r="AF617">
            <v>0</v>
          </cell>
          <cell r="AG617">
            <v>0</v>
          </cell>
          <cell r="AH617">
            <v>0</v>
          </cell>
          <cell r="AI617">
            <v>0</v>
          </cell>
          <cell r="AJ617">
            <v>0</v>
          </cell>
          <cell r="AK617">
            <v>0</v>
          </cell>
          <cell r="AL617">
            <v>0</v>
          </cell>
          <cell r="AM617">
            <v>0</v>
          </cell>
          <cell r="AN617">
            <v>0</v>
          </cell>
          <cell r="AO617">
            <v>0</v>
          </cell>
          <cell r="AP617">
            <v>0</v>
          </cell>
          <cell r="AQ617">
            <v>0</v>
          </cell>
          <cell r="AR617">
            <v>0</v>
          </cell>
          <cell r="AS617">
            <v>0</v>
          </cell>
          <cell r="AT617">
            <v>0</v>
          </cell>
          <cell r="AU617">
            <v>0</v>
          </cell>
          <cell r="AV617">
            <v>0</v>
          </cell>
          <cell r="AW617">
            <v>0</v>
          </cell>
          <cell r="AX617">
            <v>0</v>
          </cell>
          <cell r="AY617">
            <v>0</v>
          </cell>
          <cell r="AZ617">
            <v>0</v>
          </cell>
          <cell r="BA617">
            <v>0</v>
          </cell>
          <cell r="BB617">
            <v>0</v>
          </cell>
          <cell r="BC617">
            <v>0</v>
          </cell>
          <cell r="BD617">
            <v>0</v>
          </cell>
          <cell r="BE617">
            <v>0</v>
          </cell>
          <cell r="BF617">
            <v>0</v>
          </cell>
          <cell r="BG617">
            <v>0</v>
          </cell>
          <cell r="BH617">
            <v>0</v>
          </cell>
          <cell r="BI617">
            <v>0</v>
          </cell>
          <cell r="BJ617">
            <v>0</v>
          </cell>
          <cell r="BK617">
            <v>0</v>
          </cell>
          <cell r="BL617">
            <v>0</v>
          </cell>
          <cell r="BM617">
            <v>0</v>
          </cell>
          <cell r="BN617">
            <v>0</v>
          </cell>
          <cell r="BO617">
            <v>0</v>
          </cell>
          <cell r="BP617">
            <v>0</v>
          </cell>
          <cell r="BQ617">
            <v>0</v>
          </cell>
        </row>
        <row r="618">
          <cell r="N618">
            <v>0</v>
          </cell>
          <cell r="P618">
            <v>0</v>
          </cell>
          <cell r="R618">
            <v>0</v>
          </cell>
          <cell r="V618">
            <v>0</v>
          </cell>
          <cell r="W618">
            <v>0</v>
          </cell>
          <cell r="X618">
            <v>0</v>
          </cell>
          <cell r="Y618">
            <v>0</v>
          </cell>
          <cell r="Z618">
            <v>0</v>
          </cell>
          <cell r="AA618">
            <v>0</v>
          </cell>
          <cell r="AB618">
            <v>0</v>
          </cell>
          <cell r="AC618">
            <v>0</v>
          </cell>
          <cell r="AD618">
            <v>0</v>
          </cell>
          <cell r="AE618">
            <v>0</v>
          </cell>
          <cell r="AF618">
            <v>0</v>
          </cell>
          <cell r="AG618">
            <v>0</v>
          </cell>
          <cell r="AH618">
            <v>0</v>
          </cell>
          <cell r="AI618">
            <v>0</v>
          </cell>
          <cell r="AJ618">
            <v>0</v>
          </cell>
          <cell r="AK618">
            <v>0</v>
          </cell>
          <cell r="AL618">
            <v>0</v>
          </cell>
          <cell r="AM618">
            <v>0</v>
          </cell>
          <cell r="AN618">
            <v>0</v>
          </cell>
          <cell r="AO618">
            <v>0</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0</v>
          </cell>
          <cell r="BF618">
            <v>0</v>
          </cell>
          <cell r="BG618">
            <v>0</v>
          </cell>
          <cell r="BH618">
            <v>0</v>
          </cell>
          <cell r="BI618">
            <v>0</v>
          </cell>
          <cell r="BJ618">
            <v>0</v>
          </cell>
          <cell r="BK618">
            <v>0</v>
          </cell>
          <cell r="BL618">
            <v>0</v>
          </cell>
          <cell r="BM618">
            <v>0</v>
          </cell>
          <cell r="BN618">
            <v>0</v>
          </cell>
          <cell r="BO618">
            <v>0</v>
          </cell>
          <cell r="BP618">
            <v>0</v>
          </cell>
          <cell r="BQ618">
            <v>0</v>
          </cell>
        </row>
        <row r="619">
          <cell r="N619">
            <v>0</v>
          </cell>
          <cell r="P619">
            <v>0</v>
          </cell>
          <cell r="R619">
            <v>0</v>
          </cell>
          <cell r="V619">
            <v>0</v>
          </cell>
          <cell r="W619">
            <v>0</v>
          </cell>
          <cell r="X619">
            <v>0</v>
          </cell>
          <cell r="Y619">
            <v>0</v>
          </cell>
          <cell r="Z619">
            <v>0</v>
          </cell>
          <cell r="AA619">
            <v>0</v>
          </cell>
          <cell r="AB619">
            <v>0</v>
          </cell>
          <cell r="AC619">
            <v>0</v>
          </cell>
          <cell r="AD619">
            <v>0</v>
          </cell>
          <cell r="AE619">
            <v>0</v>
          </cell>
          <cell r="AF619">
            <v>0</v>
          </cell>
          <cell r="AG619">
            <v>0</v>
          </cell>
          <cell r="AH619">
            <v>0</v>
          </cell>
          <cell r="AI619">
            <v>0</v>
          </cell>
          <cell r="AJ619">
            <v>0</v>
          </cell>
          <cell r="AK619">
            <v>0</v>
          </cell>
          <cell r="AL619">
            <v>0</v>
          </cell>
          <cell r="AM619">
            <v>0</v>
          </cell>
          <cell r="AN619">
            <v>0</v>
          </cell>
          <cell r="AO619">
            <v>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0</v>
          </cell>
          <cell r="BF619">
            <v>0</v>
          </cell>
          <cell r="BG619">
            <v>0</v>
          </cell>
          <cell r="BH619">
            <v>0</v>
          </cell>
          <cell r="BI619">
            <v>0</v>
          </cell>
          <cell r="BJ619">
            <v>0</v>
          </cell>
          <cell r="BK619">
            <v>0</v>
          </cell>
          <cell r="BL619">
            <v>0</v>
          </cell>
          <cell r="BM619">
            <v>0</v>
          </cell>
          <cell r="BN619">
            <v>0</v>
          </cell>
          <cell r="BO619">
            <v>0</v>
          </cell>
          <cell r="BP619">
            <v>0</v>
          </cell>
          <cell r="BQ619">
            <v>0</v>
          </cell>
        </row>
        <row r="620">
          <cell r="N620">
            <v>0</v>
          </cell>
          <cell r="P620">
            <v>0</v>
          </cell>
          <cell r="R620">
            <v>0</v>
          </cell>
          <cell r="V620">
            <v>0</v>
          </cell>
          <cell r="W620">
            <v>0</v>
          </cell>
          <cell r="X620">
            <v>0</v>
          </cell>
          <cell r="Y620">
            <v>0</v>
          </cell>
          <cell r="Z620">
            <v>0</v>
          </cell>
          <cell r="AA620">
            <v>0</v>
          </cell>
          <cell r="AB620">
            <v>0</v>
          </cell>
          <cell r="AC620">
            <v>0</v>
          </cell>
          <cell r="AD620">
            <v>0</v>
          </cell>
          <cell r="AE620">
            <v>0</v>
          </cell>
          <cell r="AF620">
            <v>0</v>
          </cell>
          <cell r="AG620">
            <v>0</v>
          </cell>
          <cell r="AH620">
            <v>0</v>
          </cell>
          <cell r="AI620">
            <v>0</v>
          </cell>
          <cell r="AJ620">
            <v>0</v>
          </cell>
          <cell r="AK620">
            <v>0</v>
          </cell>
          <cell r="AL620">
            <v>0</v>
          </cell>
          <cell r="AM620">
            <v>0</v>
          </cell>
          <cell r="AN620">
            <v>0</v>
          </cell>
          <cell r="AO620">
            <v>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0</v>
          </cell>
          <cell r="BF620">
            <v>0</v>
          </cell>
          <cell r="BG620">
            <v>0</v>
          </cell>
          <cell r="BH620">
            <v>0</v>
          </cell>
          <cell r="BI620">
            <v>0</v>
          </cell>
          <cell r="BJ620">
            <v>0</v>
          </cell>
          <cell r="BK620">
            <v>0</v>
          </cell>
          <cell r="BL620">
            <v>0</v>
          </cell>
          <cell r="BM620">
            <v>0</v>
          </cell>
          <cell r="BN620">
            <v>0</v>
          </cell>
          <cell r="BO620">
            <v>0</v>
          </cell>
          <cell r="BP620">
            <v>0</v>
          </cell>
          <cell r="BQ620">
            <v>0</v>
          </cell>
        </row>
        <row r="621">
          <cell r="N621">
            <v>0</v>
          </cell>
          <cell r="P621">
            <v>0</v>
          </cell>
          <cell r="R621">
            <v>0</v>
          </cell>
          <cell r="V621">
            <v>0</v>
          </cell>
          <cell r="W621">
            <v>0</v>
          </cell>
          <cell r="X621">
            <v>0</v>
          </cell>
          <cell r="Y621">
            <v>0</v>
          </cell>
          <cell r="Z621">
            <v>0</v>
          </cell>
          <cell r="AA621">
            <v>0</v>
          </cell>
          <cell r="AB621">
            <v>0</v>
          </cell>
          <cell r="AC621">
            <v>0</v>
          </cell>
          <cell r="AD621">
            <v>0</v>
          </cell>
          <cell r="AE621">
            <v>0</v>
          </cell>
          <cell r="AF621">
            <v>0</v>
          </cell>
          <cell r="AG621">
            <v>0</v>
          </cell>
          <cell r="AH621">
            <v>0</v>
          </cell>
          <cell r="AI621">
            <v>0</v>
          </cell>
          <cell r="AJ621">
            <v>0</v>
          </cell>
          <cell r="AK621">
            <v>0</v>
          </cell>
          <cell r="AL621">
            <v>0</v>
          </cell>
          <cell r="AM621">
            <v>0</v>
          </cell>
          <cell r="AN621">
            <v>0</v>
          </cell>
          <cell r="AO621">
            <v>0</v>
          </cell>
          <cell r="AP621">
            <v>0</v>
          </cell>
          <cell r="AQ621">
            <v>0</v>
          </cell>
          <cell r="AR621">
            <v>0</v>
          </cell>
          <cell r="AS621">
            <v>0</v>
          </cell>
          <cell r="AT621">
            <v>0</v>
          </cell>
          <cell r="AU621">
            <v>0</v>
          </cell>
          <cell r="AV621">
            <v>0</v>
          </cell>
          <cell r="AW621">
            <v>0</v>
          </cell>
          <cell r="AX621">
            <v>0</v>
          </cell>
          <cell r="AY621">
            <v>0</v>
          </cell>
          <cell r="AZ621">
            <v>0</v>
          </cell>
          <cell r="BA621">
            <v>0</v>
          </cell>
          <cell r="BB621">
            <v>0</v>
          </cell>
          <cell r="BC621">
            <v>0</v>
          </cell>
          <cell r="BD621">
            <v>0</v>
          </cell>
          <cell r="BE621">
            <v>0</v>
          </cell>
          <cell r="BF621">
            <v>0</v>
          </cell>
          <cell r="BG621">
            <v>0</v>
          </cell>
          <cell r="BH621">
            <v>0</v>
          </cell>
          <cell r="BI621">
            <v>0</v>
          </cell>
          <cell r="BJ621">
            <v>0</v>
          </cell>
          <cell r="BK621">
            <v>0</v>
          </cell>
          <cell r="BL621">
            <v>0</v>
          </cell>
          <cell r="BM621">
            <v>0</v>
          </cell>
          <cell r="BN621">
            <v>0</v>
          </cell>
          <cell r="BO621">
            <v>0</v>
          </cell>
          <cell r="BP621">
            <v>0</v>
          </cell>
          <cell r="BQ621">
            <v>0</v>
          </cell>
        </row>
        <row r="622">
          <cell r="N622">
            <v>0</v>
          </cell>
          <cell r="P622">
            <v>0</v>
          </cell>
          <cell r="R622">
            <v>0</v>
          </cell>
          <cell r="V622">
            <v>0</v>
          </cell>
          <cell r="W622">
            <v>0</v>
          </cell>
          <cell r="X622">
            <v>0</v>
          </cell>
          <cell r="Y622">
            <v>0</v>
          </cell>
          <cell r="Z622">
            <v>0</v>
          </cell>
          <cell r="AA622">
            <v>0</v>
          </cell>
          <cell r="AB622">
            <v>0</v>
          </cell>
          <cell r="AC622">
            <v>0</v>
          </cell>
          <cell r="AD622">
            <v>0</v>
          </cell>
          <cell r="AE622">
            <v>0</v>
          </cell>
          <cell r="AF622">
            <v>0</v>
          </cell>
          <cell r="AG622">
            <v>0</v>
          </cell>
          <cell r="AH622">
            <v>0</v>
          </cell>
          <cell r="AI622">
            <v>0</v>
          </cell>
          <cell r="AJ622">
            <v>0</v>
          </cell>
          <cell r="AK622">
            <v>0</v>
          </cell>
          <cell r="AL622">
            <v>0</v>
          </cell>
          <cell r="AM622">
            <v>0</v>
          </cell>
          <cell r="AN622">
            <v>0</v>
          </cell>
          <cell r="AO622">
            <v>0</v>
          </cell>
          <cell r="AP622">
            <v>0</v>
          </cell>
          <cell r="AQ622">
            <v>0</v>
          </cell>
          <cell r="AR622">
            <v>0</v>
          </cell>
          <cell r="AS622">
            <v>0</v>
          </cell>
          <cell r="AT622">
            <v>0</v>
          </cell>
          <cell r="AU622">
            <v>0</v>
          </cell>
          <cell r="AV622">
            <v>0</v>
          </cell>
          <cell r="AW622">
            <v>0</v>
          </cell>
          <cell r="AX622">
            <v>0</v>
          </cell>
          <cell r="AY622">
            <v>0</v>
          </cell>
          <cell r="AZ622">
            <v>0</v>
          </cell>
          <cell r="BA622">
            <v>0</v>
          </cell>
          <cell r="BB622">
            <v>0</v>
          </cell>
          <cell r="BC622">
            <v>0</v>
          </cell>
          <cell r="BD622">
            <v>0</v>
          </cell>
          <cell r="BE622">
            <v>0</v>
          </cell>
          <cell r="BF622">
            <v>0</v>
          </cell>
          <cell r="BG622">
            <v>0</v>
          </cell>
          <cell r="BH622">
            <v>0</v>
          </cell>
          <cell r="BI622">
            <v>0</v>
          </cell>
          <cell r="BJ622">
            <v>0</v>
          </cell>
          <cell r="BK622">
            <v>0</v>
          </cell>
          <cell r="BL622">
            <v>0</v>
          </cell>
          <cell r="BM622">
            <v>0</v>
          </cell>
          <cell r="BN622">
            <v>0</v>
          </cell>
          <cell r="BO622">
            <v>0</v>
          </cell>
          <cell r="BP622">
            <v>0</v>
          </cell>
          <cell r="BQ622">
            <v>0</v>
          </cell>
        </row>
        <row r="623">
          <cell r="N623">
            <v>0</v>
          </cell>
          <cell r="P623">
            <v>0</v>
          </cell>
          <cell r="R623">
            <v>0</v>
          </cell>
          <cell r="V623">
            <v>0</v>
          </cell>
          <cell r="W623">
            <v>0</v>
          </cell>
          <cell r="X623">
            <v>0</v>
          </cell>
          <cell r="Y623">
            <v>0</v>
          </cell>
          <cell r="Z623">
            <v>0</v>
          </cell>
          <cell r="AA623">
            <v>0</v>
          </cell>
          <cell r="AB623">
            <v>0</v>
          </cell>
          <cell r="AC623">
            <v>0</v>
          </cell>
          <cell r="AD623">
            <v>0</v>
          </cell>
          <cell r="AE623">
            <v>0</v>
          </cell>
          <cell r="AF623">
            <v>0</v>
          </cell>
          <cell r="AG623">
            <v>0</v>
          </cell>
          <cell r="AH623">
            <v>0</v>
          </cell>
          <cell r="AI623">
            <v>0</v>
          </cell>
          <cell r="AJ623">
            <v>0</v>
          </cell>
          <cell r="AK623">
            <v>0</v>
          </cell>
          <cell r="AL623">
            <v>0</v>
          </cell>
          <cell r="AM623">
            <v>0</v>
          </cell>
          <cell r="AN623">
            <v>0</v>
          </cell>
          <cell r="AO623">
            <v>0</v>
          </cell>
          <cell r="AP623">
            <v>0</v>
          </cell>
          <cell r="AQ623">
            <v>0</v>
          </cell>
          <cell r="AR623">
            <v>0</v>
          </cell>
          <cell r="AS623">
            <v>0</v>
          </cell>
          <cell r="AT623">
            <v>0</v>
          </cell>
          <cell r="AU623">
            <v>0</v>
          </cell>
          <cell r="AV623">
            <v>0</v>
          </cell>
          <cell r="AW623">
            <v>0</v>
          </cell>
          <cell r="AX623">
            <v>0</v>
          </cell>
          <cell r="AY623">
            <v>0</v>
          </cell>
          <cell r="AZ623">
            <v>0</v>
          </cell>
          <cell r="BA623">
            <v>0</v>
          </cell>
          <cell r="BB623">
            <v>0</v>
          </cell>
          <cell r="BC623">
            <v>0</v>
          </cell>
          <cell r="BD623">
            <v>0</v>
          </cell>
          <cell r="BE623">
            <v>0</v>
          </cell>
          <cell r="BF623">
            <v>0</v>
          </cell>
          <cell r="BG623">
            <v>0</v>
          </cell>
          <cell r="BH623">
            <v>0</v>
          </cell>
          <cell r="BI623">
            <v>0</v>
          </cell>
          <cell r="BJ623">
            <v>0</v>
          </cell>
          <cell r="BK623">
            <v>0</v>
          </cell>
          <cell r="BL623">
            <v>0</v>
          </cell>
          <cell r="BM623">
            <v>0</v>
          </cell>
          <cell r="BN623">
            <v>0</v>
          </cell>
          <cell r="BO623">
            <v>0</v>
          </cell>
          <cell r="BP623">
            <v>0</v>
          </cell>
          <cell r="BQ623">
            <v>0</v>
          </cell>
        </row>
        <row r="624">
          <cell r="N624">
            <v>0</v>
          </cell>
          <cell r="P624">
            <v>0</v>
          </cell>
          <cell r="R624">
            <v>0</v>
          </cell>
          <cell r="V624">
            <v>0</v>
          </cell>
          <cell r="W624">
            <v>0</v>
          </cell>
          <cell r="X624">
            <v>0</v>
          </cell>
          <cell r="Y624">
            <v>0</v>
          </cell>
          <cell r="Z624">
            <v>0</v>
          </cell>
          <cell r="AA624">
            <v>0</v>
          </cell>
          <cell r="AB624">
            <v>0</v>
          </cell>
          <cell r="AC624">
            <v>0</v>
          </cell>
          <cell r="AD624">
            <v>0</v>
          </cell>
          <cell r="AE624">
            <v>0</v>
          </cell>
          <cell r="AF624">
            <v>0</v>
          </cell>
          <cell r="AG624">
            <v>0</v>
          </cell>
          <cell r="AH624">
            <v>0</v>
          </cell>
          <cell r="AI624">
            <v>0</v>
          </cell>
          <cell r="AJ624">
            <v>0</v>
          </cell>
          <cell r="AK624">
            <v>0</v>
          </cell>
          <cell r="AL624">
            <v>0</v>
          </cell>
          <cell r="AM624">
            <v>0</v>
          </cell>
          <cell r="AN624">
            <v>0</v>
          </cell>
          <cell r="AO624">
            <v>0</v>
          </cell>
          <cell r="AP624">
            <v>0</v>
          </cell>
          <cell r="AQ624">
            <v>0</v>
          </cell>
          <cell r="AR624">
            <v>0</v>
          </cell>
          <cell r="AS624">
            <v>0</v>
          </cell>
          <cell r="AT624">
            <v>0</v>
          </cell>
          <cell r="AU624">
            <v>0</v>
          </cell>
          <cell r="AV624">
            <v>0</v>
          </cell>
          <cell r="AW624">
            <v>0</v>
          </cell>
          <cell r="AX624">
            <v>0</v>
          </cell>
          <cell r="AY624">
            <v>0</v>
          </cell>
          <cell r="AZ624">
            <v>0</v>
          </cell>
          <cell r="BA624">
            <v>0</v>
          </cell>
          <cell r="BB624">
            <v>0</v>
          </cell>
          <cell r="BC624">
            <v>0</v>
          </cell>
          <cell r="BD624">
            <v>0</v>
          </cell>
          <cell r="BE624">
            <v>0</v>
          </cell>
          <cell r="BF624">
            <v>0</v>
          </cell>
          <cell r="BG624">
            <v>0</v>
          </cell>
          <cell r="BH624">
            <v>0</v>
          </cell>
          <cell r="BI624">
            <v>0</v>
          </cell>
          <cell r="BJ624">
            <v>0</v>
          </cell>
          <cell r="BK624">
            <v>0</v>
          </cell>
          <cell r="BL624">
            <v>0</v>
          </cell>
          <cell r="BM624">
            <v>0</v>
          </cell>
          <cell r="BN624">
            <v>0</v>
          </cell>
          <cell r="BO624">
            <v>0</v>
          </cell>
          <cell r="BP624">
            <v>0</v>
          </cell>
          <cell r="BQ624">
            <v>0</v>
          </cell>
        </row>
        <row r="625">
          <cell r="N625">
            <v>0</v>
          </cell>
          <cell r="P625">
            <v>0</v>
          </cell>
          <cell r="R625">
            <v>0</v>
          </cell>
          <cell r="V625">
            <v>0</v>
          </cell>
          <cell r="W625">
            <v>0</v>
          </cell>
          <cell r="X625">
            <v>0</v>
          </cell>
          <cell r="Y625">
            <v>0</v>
          </cell>
          <cell r="Z625">
            <v>0</v>
          </cell>
          <cell r="AA625">
            <v>0</v>
          </cell>
          <cell r="AB625">
            <v>0</v>
          </cell>
          <cell r="AC625">
            <v>0</v>
          </cell>
          <cell r="AD625">
            <v>0</v>
          </cell>
          <cell r="AE625">
            <v>0</v>
          </cell>
          <cell r="AF625">
            <v>0</v>
          </cell>
          <cell r="AG625">
            <v>0</v>
          </cell>
          <cell r="AH625">
            <v>0</v>
          </cell>
          <cell r="AI625">
            <v>0</v>
          </cell>
          <cell r="AJ625">
            <v>0</v>
          </cell>
          <cell r="AK625">
            <v>0</v>
          </cell>
          <cell r="AL625">
            <v>0</v>
          </cell>
          <cell r="AM625">
            <v>0</v>
          </cell>
          <cell r="AN625">
            <v>0</v>
          </cell>
          <cell r="AO625">
            <v>0</v>
          </cell>
          <cell r="AP625">
            <v>0</v>
          </cell>
          <cell r="AQ625">
            <v>0</v>
          </cell>
          <cell r="AR625">
            <v>0</v>
          </cell>
          <cell r="AS625">
            <v>0</v>
          </cell>
          <cell r="AT625">
            <v>0</v>
          </cell>
          <cell r="AU625">
            <v>0</v>
          </cell>
          <cell r="AV625">
            <v>0</v>
          </cell>
          <cell r="AW625">
            <v>0</v>
          </cell>
          <cell r="AX625">
            <v>0</v>
          </cell>
          <cell r="AY625">
            <v>0</v>
          </cell>
          <cell r="AZ625">
            <v>0</v>
          </cell>
          <cell r="BA625">
            <v>0</v>
          </cell>
          <cell r="BB625">
            <v>0</v>
          </cell>
          <cell r="BC625">
            <v>0</v>
          </cell>
          <cell r="BD625">
            <v>0</v>
          </cell>
          <cell r="BE625">
            <v>0</v>
          </cell>
          <cell r="BF625">
            <v>0</v>
          </cell>
          <cell r="BG625">
            <v>0</v>
          </cell>
          <cell r="BH625">
            <v>0</v>
          </cell>
          <cell r="BI625">
            <v>0</v>
          </cell>
          <cell r="BJ625">
            <v>0</v>
          </cell>
          <cell r="BK625">
            <v>0</v>
          </cell>
          <cell r="BL625">
            <v>0</v>
          </cell>
          <cell r="BM625">
            <v>0</v>
          </cell>
          <cell r="BN625">
            <v>0</v>
          </cell>
          <cell r="BO625">
            <v>0</v>
          </cell>
          <cell r="BP625">
            <v>0</v>
          </cell>
          <cell r="BQ625">
            <v>0</v>
          </cell>
        </row>
        <row r="626">
          <cell r="N626">
            <v>0</v>
          </cell>
          <cell r="P626">
            <v>0</v>
          </cell>
          <cell r="R626">
            <v>0</v>
          </cell>
          <cell r="V626">
            <v>0</v>
          </cell>
          <cell r="W626">
            <v>0</v>
          </cell>
          <cell r="X626">
            <v>0</v>
          </cell>
          <cell r="Y626">
            <v>0</v>
          </cell>
          <cell r="Z626">
            <v>0</v>
          </cell>
          <cell r="AA626">
            <v>0</v>
          </cell>
          <cell r="AB626">
            <v>0</v>
          </cell>
          <cell r="AC626">
            <v>0</v>
          </cell>
          <cell r="AD626">
            <v>0</v>
          </cell>
          <cell r="AE626">
            <v>0</v>
          </cell>
          <cell r="AF626">
            <v>0</v>
          </cell>
          <cell r="AG626">
            <v>0</v>
          </cell>
          <cell r="AH626">
            <v>0</v>
          </cell>
          <cell r="AI626">
            <v>0</v>
          </cell>
          <cell r="AJ626">
            <v>0</v>
          </cell>
          <cell r="AK626">
            <v>0</v>
          </cell>
          <cell r="AL626">
            <v>0</v>
          </cell>
          <cell r="AM626">
            <v>0</v>
          </cell>
          <cell r="AN626">
            <v>0</v>
          </cell>
          <cell r="AO626">
            <v>0</v>
          </cell>
          <cell r="AP626">
            <v>0</v>
          </cell>
          <cell r="AQ626">
            <v>0</v>
          </cell>
          <cell r="AR626">
            <v>0</v>
          </cell>
          <cell r="AS626">
            <v>0</v>
          </cell>
          <cell r="AT626">
            <v>0</v>
          </cell>
          <cell r="AU626">
            <v>0</v>
          </cell>
          <cell r="AV626">
            <v>0</v>
          </cell>
          <cell r="AW626">
            <v>0</v>
          </cell>
          <cell r="AX626">
            <v>0</v>
          </cell>
          <cell r="AY626">
            <v>0</v>
          </cell>
          <cell r="AZ626">
            <v>0</v>
          </cell>
          <cell r="BA626">
            <v>0</v>
          </cell>
          <cell r="BB626">
            <v>0</v>
          </cell>
          <cell r="BC626">
            <v>0</v>
          </cell>
          <cell r="BD626">
            <v>0</v>
          </cell>
          <cell r="BE626">
            <v>0</v>
          </cell>
          <cell r="BF626">
            <v>0</v>
          </cell>
          <cell r="BG626">
            <v>0</v>
          </cell>
          <cell r="BH626">
            <v>0</v>
          </cell>
          <cell r="BI626">
            <v>0</v>
          </cell>
          <cell r="BJ626">
            <v>0</v>
          </cell>
          <cell r="BK626">
            <v>0</v>
          </cell>
          <cell r="BL626">
            <v>0</v>
          </cell>
          <cell r="BM626">
            <v>0</v>
          </cell>
          <cell r="BN626">
            <v>0</v>
          </cell>
          <cell r="BO626">
            <v>0</v>
          </cell>
          <cell r="BP626">
            <v>0</v>
          </cell>
          <cell r="BQ626">
            <v>0</v>
          </cell>
        </row>
        <row r="627">
          <cell r="N627">
            <v>0</v>
          </cell>
          <cell r="P627">
            <v>0</v>
          </cell>
          <cell r="R627">
            <v>0</v>
          </cell>
          <cell r="V627">
            <v>0</v>
          </cell>
          <cell r="W627">
            <v>0</v>
          </cell>
          <cell r="X627">
            <v>0</v>
          </cell>
          <cell r="Y627">
            <v>0</v>
          </cell>
          <cell r="Z627">
            <v>0</v>
          </cell>
          <cell r="AA627">
            <v>0</v>
          </cell>
          <cell r="AB627">
            <v>0</v>
          </cell>
          <cell r="AC627">
            <v>0</v>
          </cell>
          <cell r="AD627">
            <v>0</v>
          </cell>
          <cell r="AE627">
            <v>0</v>
          </cell>
          <cell r="AF627">
            <v>0</v>
          </cell>
          <cell r="AG627">
            <v>0</v>
          </cell>
          <cell r="AH627">
            <v>0</v>
          </cell>
          <cell r="AI627">
            <v>0</v>
          </cell>
          <cell r="AJ627">
            <v>0</v>
          </cell>
          <cell r="AK627">
            <v>0</v>
          </cell>
          <cell r="AL627">
            <v>0</v>
          </cell>
          <cell r="AM627">
            <v>0</v>
          </cell>
          <cell r="AN627">
            <v>0</v>
          </cell>
          <cell r="AO627">
            <v>0</v>
          </cell>
          <cell r="AP627">
            <v>0</v>
          </cell>
          <cell r="AQ627">
            <v>0</v>
          </cell>
          <cell r="AR627">
            <v>0</v>
          </cell>
          <cell r="AS627">
            <v>0</v>
          </cell>
          <cell r="AT627">
            <v>0</v>
          </cell>
          <cell r="AU627">
            <v>0</v>
          </cell>
          <cell r="AV627">
            <v>0</v>
          </cell>
          <cell r="AW627">
            <v>0</v>
          </cell>
          <cell r="AX627">
            <v>0</v>
          </cell>
          <cell r="AY627">
            <v>0</v>
          </cell>
          <cell r="AZ627">
            <v>0</v>
          </cell>
          <cell r="BA627">
            <v>0</v>
          </cell>
          <cell r="BB627">
            <v>0</v>
          </cell>
          <cell r="BC627">
            <v>0</v>
          </cell>
          <cell r="BD627">
            <v>0</v>
          </cell>
          <cell r="BE627">
            <v>0</v>
          </cell>
          <cell r="BF627">
            <v>0</v>
          </cell>
          <cell r="BG627">
            <v>0</v>
          </cell>
          <cell r="BH627">
            <v>0</v>
          </cell>
          <cell r="BI627">
            <v>0</v>
          </cell>
          <cell r="BJ627">
            <v>0</v>
          </cell>
          <cell r="BK627">
            <v>0</v>
          </cell>
          <cell r="BL627">
            <v>0</v>
          </cell>
          <cell r="BM627">
            <v>0</v>
          </cell>
          <cell r="BN627">
            <v>0</v>
          </cell>
          <cell r="BO627">
            <v>0</v>
          </cell>
          <cell r="BP627">
            <v>0</v>
          </cell>
          <cell r="BQ627">
            <v>0</v>
          </cell>
        </row>
        <row r="628">
          <cell r="N628">
            <v>0</v>
          </cell>
          <cell r="P628">
            <v>0</v>
          </cell>
          <cell r="R628">
            <v>0</v>
          </cell>
          <cell r="V628">
            <v>0</v>
          </cell>
          <cell r="W628">
            <v>0</v>
          </cell>
          <cell r="X628">
            <v>0</v>
          </cell>
          <cell r="Y628">
            <v>0</v>
          </cell>
          <cell r="Z628">
            <v>0</v>
          </cell>
          <cell r="AA628">
            <v>0</v>
          </cell>
          <cell r="AB628">
            <v>0</v>
          </cell>
          <cell r="AC628">
            <v>0</v>
          </cell>
          <cell r="AD628">
            <v>0</v>
          </cell>
          <cell r="AE628">
            <v>0</v>
          </cell>
          <cell r="AF628">
            <v>0</v>
          </cell>
          <cell r="AG628">
            <v>0</v>
          </cell>
          <cell r="AH628">
            <v>0</v>
          </cell>
          <cell r="AI628">
            <v>0</v>
          </cell>
          <cell r="AJ628">
            <v>0</v>
          </cell>
          <cell r="AK628">
            <v>0</v>
          </cell>
          <cell r="AL628">
            <v>0</v>
          </cell>
          <cell r="AM628">
            <v>0</v>
          </cell>
          <cell r="AN628">
            <v>0</v>
          </cell>
          <cell r="AO628">
            <v>0</v>
          </cell>
          <cell r="AP628">
            <v>0</v>
          </cell>
          <cell r="AQ628">
            <v>0</v>
          </cell>
          <cell r="AR628">
            <v>0</v>
          </cell>
          <cell r="AS628">
            <v>0</v>
          </cell>
          <cell r="AT628">
            <v>0</v>
          </cell>
          <cell r="AU628">
            <v>0</v>
          </cell>
          <cell r="AV628">
            <v>0</v>
          </cell>
          <cell r="AW628">
            <v>0</v>
          </cell>
          <cell r="AX628">
            <v>0</v>
          </cell>
          <cell r="AY628">
            <v>0</v>
          </cell>
          <cell r="AZ628">
            <v>0</v>
          </cell>
          <cell r="BA628">
            <v>0</v>
          </cell>
          <cell r="BB628">
            <v>0</v>
          </cell>
          <cell r="BC628">
            <v>0</v>
          </cell>
          <cell r="BD628">
            <v>0</v>
          </cell>
          <cell r="BE628">
            <v>0</v>
          </cell>
          <cell r="BF628">
            <v>0</v>
          </cell>
          <cell r="BG628">
            <v>0</v>
          </cell>
          <cell r="BH628">
            <v>0</v>
          </cell>
          <cell r="BI628">
            <v>0</v>
          </cell>
          <cell r="BJ628">
            <v>0</v>
          </cell>
          <cell r="BK628">
            <v>0</v>
          </cell>
          <cell r="BL628">
            <v>0</v>
          </cell>
          <cell r="BM628">
            <v>0</v>
          </cell>
          <cell r="BN628">
            <v>0</v>
          </cell>
          <cell r="BO628">
            <v>0</v>
          </cell>
          <cell r="BP628">
            <v>0</v>
          </cell>
          <cell r="BQ628">
            <v>0</v>
          </cell>
        </row>
        <row r="629">
          <cell r="N629">
            <v>0</v>
          </cell>
          <cell r="P629">
            <v>0</v>
          </cell>
          <cell r="R629">
            <v>0</v>
          </cell>
          <cell r="V629">
            <v>0</v>
          </cell>
          <cell r="W629">
            <v>0</v>
          </cell>
          <cell r="X629">
            <v>0</v>
          </cell>
          <cell r="Y629">
            <v>0</v>
          </cell>
          <cell r="Z629">
            <v>0</v>
          </cell>
          <cell r="AA629">
            <v>0</v>
          </cell>
          <cell r="AB629">
            <v>0</v>
          </cell>
          <cell r="AC629">
            <v>0</v>
          </cell>
          <cell r="AD629">
            <v>0</v>
          </cell>
          <cell r="AE629">
            <v>0</v>
          </cell>
          <cell r="AF629">
            <v>0</v>
          </cell>
          <cell r="AG629">
            <v>0</v>
          </cell>
          <cell r="AH629">
            <v>0</v>
          </cell>
          <cell r="AI629">
            <v>0</v>
          </cell>
          <cell r="AJ629">
            <v>0</v>
          </cell>
          <cell r="AK629">
            <v>0</v>
          </cell>
          <cell r="AL629">
            <v>0</v>
          </cell>
          <cell r="AM629">
            <v>0</v>
          </cell>
          <cell r="AN629">
            <v>0</v>
          </cell>
          <cell r="AO629">
            <v>0</v>
          </cell>
          <cell r="AP629">
            <v>0</v>
          </cell>
          <cell r="AQ629">
            <v>0</v>
          </cell>
          <cell r="AR629">
            <v>0</v>
          </cell>
          <cell r="AS629">
            <v>0</v>
          </cell>
          <cell r="AT629">
            <v>0</v>
          </cell>
          <cell r="AU629">
            <v>0</v>
          </cell>
          <cell r="AV629">
            <v>0</v>
          </cell>
          <cell r="AW629">
            <v>0</v>
          </cell>
          <cell r="AX629">
            <v>0</v>
          </cell>
          <cell r="AY629">
            <v>0</v>
          </cell>
          <cell r="AZ629">
            <v>0</v>
          </cell>
          <cell r="BA629">
            <v>0</v>
          </cell>
          <cell r="BB629">
            <v>0</v>
          </cell>
          <cell r="BC629">
            <v>0</v>
          </cell>
          <cell r="BD629">
            <v>0</v>
          </cell>
          <cell r="BE629">
            <v>0</v>
          </cell>
          <cell r="BF629">
            <v>0</v>
          </cell>
          <cell r="BG629">
            <v>0</v>
          </cell>
          <cell r="BH629">
            <v>0</v>
          </cell>
          <cell r="BI629">
            <v>0</v>
          </cell>
          <cell r="BJ629">
            <v>0</v>
          </cell>
          <cell r="BK629">
            <v>0</v>
          </cell>
          <cell r="BL629">
            <v>0</v>
          </cell>
          <cell r="BM629">
            <v>0</v>
          </cell>
          <cell r="BN629">
            <v>0</v>
          </cell>
          <cell r="BO629">
            <v>0</v>
          </cell>
          <cell r="BP629">
            <v>0</v>
          </cell>
          <cell r="BQ629">
            <v>0</v>
          </cell>
        </row>
        <row r="630">
          <cell r="N630">
            <v>0</v>
          </cell>
          <cell r="P630">
            <v>0</v>
          </cell>
          <cell r="R630">
            <v>0</v>
          </cell>
          <cell r="V630">
            <v>0</v>
          </cell>
          <cell r="W630">
            <v>0</v>
          </cell>
          <cell r="X630">
            <v>0</v>
          </cell>
          <cell r="Y630">
            <v>0</v>
          </cell>
          <cell r="Z630">
            <v>0</v>
          </cell>
          <cell r="AA630">
            <v>0</v>
          </cell>
          <cell r="AB630">
            <v>0</v>
          </cell>
          <cell r="AC630">
            <v>0</v>
          </cell>
          <cell r="AD630">
            <v>0</v>
          </cell>
          <cell r="AE630">
            <v>0</v>
          </cell>
          <cell r="AF630">
            <v>0</v>
          </cell>
          <cell r="AG630">
            <v>0</v>
          </cell>
          <cell r="AH630">
            <v>0</v>
          </cell>
          <cell r="AI630">
            <v>0</v>
          </cell>
          <cell r="AJ630">
            <v>0</v>
          </cell>
          <cell r="AK630">
            <v>0</v>
          </cell>
          <cell r="AL630">
            <v>0</v>
          </cell>
          <cell r="AM630">
            <v>0</v>
          </cell>
          <cell r="AN630">
            <v>0</v>
          </cell>
          <cell r="AO630">
            <v>0</v>
          </cell>
          <cell r="AP630">
            <v>0</v>
          </cell>
          <cell r="AQ630">
            <v>0</v>
          </cell>
          <cell r="AR630">
            <v>0</v>
          </cell>
          <cell r="AS630">
            <v>0</v>
          </cell>
          <cell r="AT630">
            <v>0</v>
          </cell>
          <cell r="AU630">
            <v>0</v>
          </cell>
          <cell r="AV630">
            <v>0</v>
          </cell>
          <cell r="AW630">
            <v>0</v>
          </cell>
          <cell r="AX630">
            <v>0</v>
          </cell>
          <cell r="AY630">
            <v>0</v>
          </cell>
          <cell r="AZ630">
            <v>0</v>
          </cell>
          <cell r="BA630">
            <v>0</v>
          </cell>
          <cell r="BB630">
            <v>0</v>
          </cell>
          <cell r="BC630">
            <v>0</v>
          </cell>
          <cell r="BD630">
            <v>0</v>
          </cell>
          <cell r="BE630">
            <v>0</v>
          </cell>
          <cell r="BF630">
            <v>0</v>
          </cell>
          <cell r="BG630">
            <v>0</v>
          </cell>
          <cell r="BH630">
            <v>0</v>
          </cell>
          <cell r="BI630">
            <v>0</v>
          </cell>
          <cell r="BJ630">
            <v>0</v>
          </cell>
          <cell r="BK630">
            <v>0</v>
          </cell>
          <cell r="BL630">
            <v>0</v>
          </cell>
          <cell r="BM630">
            <v>0</v>
          </cell>
          <cell r="BN630">
            <v>0</v>
          </cell>
          <cell r="BO630">
            <v>0</v>
          </cell>
          <cell r="BP630">
            <v>0</v>
          </cell>
          <cell r="BQ630">
            <v>0</v>
          </cell>
        </row>
        <row r="631">
          <cell r="N631">
            <v>0</v>
          </cell>
          <cell r="P631">
            <v>0</v>
          </cell>
          <cell r="R631">
            <v>0</v>
          </cell>
          <cell r="V631">
            <v>0</v>
          </cell>
          <cell r="W631">
            <v>0</v>
          </cell>
          <cell r="X631">
            <v>0</v>
          </cell>
          <cell r="Y631">
            <v>0</v>
          </cell>
          <cell r="Z631">
            <v>0</v>
          </cell>
          <cell r="AA631">
            <v>0</v>
          </cell>
          <cell r="AB631">
            <v>0</v>
          </cell>
          <cell r="AC631">
            <v>0</v>
          </cell>
          <cell r="AD631">
            <v>0</v>
          </cell>
          <cell r="AE631">
            <v>0</v>
          </cell>
          <cell r="AF631">
            <v>0</v>
          </cell>
          <cell r="AG631">
            <v>0</v>
          </cell>
          <cell r="AH631">
            <v>0</v>
          </cell>
          <cell r="AI631">
            <v>0</v>
          </cell>
          <cell r="AJ631">
            <v>0</v>
          </cell>
          <cell r="AK631">
            <v>0</v>
          </cell>
          <cell r="AL631">
            <v>0</v>
          </cell>
          <cell r="AM631">
            <v>0</v>
          </cell>
          <cell r="AN631">
            <v>0</v>
          </cell>
          <cell r="AO631">
            <v>0</v>
          </cell>
          <cell r="AP631">
            <v>0</v>
          </cell>
          <cell r="AQ631">
            <v>0</v>
          </cell>
          <cell r="AR631">
            <v>0</v>
          </cell>
          <cell r="AS631">
            <v>0</v>
          </cell>
          <cell r="AT631">
            <v>0</v>
          </cell>
          <cell r="AU631">
            <v>0</v>
          </cell>
          <cell r="AV631">
            <v>0</v>
          </cell>
          <cell r="AW631">
            <v>0</v>
          </cell>
          <cell r="AX631">
            <v>0</v>
          </cell>
          <cell r="AY631">
            <v>0</v>
          </cell>
          <cell r="AZ631">
            <v>0</v>
          </cell>
          <cell r="BA631">
            <v>0</v>
          </cell>
          <cell r="BB631">
            <v>0</v>
          </cell>
          <cell r="BC631">
            <v>0</v>
          </cell>
          <cell r="BD631">
            <v>0</v>
          </cell>
          <cell r="BE631">
            <v>0</v>
          </cell>
          <cell r="BF631">
            <v>0</v>
          </cell>
          <cell r="BG631">
            <v>0</v>
          </cell>
          <cell r="BH631">
            <v>0</v>
          </cell>
          <cell r="BI631">
            <v>0</v>
          </cell>
          <cell r="BJ631">
            <v>0</v>
          </cell>
          <cell r="BK631">
            <v>0</v>
          </cell>
          <cell r="BL631">
            <v>0</v>
          </cell>
          <cell r="BM631">
            <v>0</v>
          </cell>
          <cell r="BN631">
            <v>0</v>
          </cell>
          <cell r="BO631">
            <v>0</v>
          </cell>
          <cell r="BP631">
            <v>0</v>
          </cell>
          <cell r="BQ631">
            <v>0</v>
          </cell>
        </row>
        <row r="632">
          <cell r="N632">
            <v>0</v>
          </cell>
          <cell r="P632">
            <v>0</v>
          </cell>
          <cell r="R632">
            <v>0</v>
          </cell>
          <cell r="V632">
            <v>0</v>
          </cell>
          <cell r="W632">
            <v>0</v>
          </cell>
          <cell r="X632">
            <v>0</v>
          </cell>
          <cell r="Y632">
            <v>0</v>
          </cell>
          <cell r="Z632">
            <v>0</v>
          </cell>
          <cell r="AA632">
            <v>0</v>
          </cell>
          <cell r="AB632">
            <v>0</v>
          </cell>
          <cell r="AC632">
            <v>0</v>
          </cell>
          <cell r="AD632">
            <v>0</v>
          </cell>
          <cell r="AE632">
            <v>0</v>
          </cell>
          <cell r="AF632">
            <v>0</v>
          </cell>
          <cell r="AG632">
            <v>0</v>
          </cell>
          <cell r="AH632">
            <v>0</v>
          </cell>
          <cell r="AI632">
            <v>0</v>
          </cell>
          <cell r="AJ632">
            <v>0</v>
          </cell>
          <cell r="AK632">
            <v>0</v>
          </cell>
          <cell r="AL632">
            <v>0</v>
          </cell>
          <cell r="AM632">
            <v>0</v>
          </cell>
          <cell r="AN632">
            <v>0</v>
          </cell>
          <cell r="AO632">
            <v>0</v>
          </cell>
          <cell r="AP632">
            <v>0</v>
          </cell>
          <cell r="AQ632">
            <v>0</v>
          </cell>
          <cell r="AR632">
            <v>0</v>
          </cell>
          <cell r="AS632">
            <v>0</v>
          </cell>
          <cell r="AT632">
            <v>0</v>
          </cell>
          <cell r="AU632">
            <v>0</v>
          </cell>
          <cell r="AV632">
            <v>0</v>
          </cell>
          <cell r="AW632">
            <v>0</v>
          </cell>
          <cell r="AX632">
            <v>0</v>
          </cell>
          <cell r="AY632">
            <v>0</v>
          </cell>
          <cell r="AZ632">
            <v>0</v>
          </cell>
          <cell r="BA632">
            <v>0</v>
          </cell>
          <cell r="BB632">
            <v>0</v>
          </cell>
          <cell r="BC632">
            <v>0</v>
          </cell>
          <cell r="BD632">
            <v>0</v>
          </cell>
          <cell r="BE632">
            <v>0</v>
          </cell>
          <cell r="BF632">
            <v>0</v>
          </cell>
          <cell r="BG632">
            <v>0</v>
          </cell>
          <cell r="BH632">
            <v>0</v>
          </cell>
          <cell r="BI632">
            <v>0</v>
          </cell>
          <cell r="BJ632">
            <v>0</v>
          </cell>
          <cell r="BK632">
            <v>0</v>
          </cell>
          <cell r="BL632">
            <v>0</v>
          </cell>
          <cell r="BM632">
            <v>0</v>
          </cell>
          <cell r="BN632">
            <v>0</v>
          </cell>
          <cell r="BO632">
            <v>0</v>
          </cell>
          <cell r="BP632">
            <v>0</v>
          </cell>
          <cell r="BQ632">
            <v>0</v>
          </cell>
        </row>
        <row r="633">
          <cell r="N633">
            <v>0</v>
          </cell>
          <cell r="P633">
            <v>0</v>
          </cell>
          <cell r="R633">
            <v>0</v>
          </cell>
          <cell r="V633">
            <v>0</v>
          </cell>
          <cell r="W633">
            <v>0</v>
          </cell>
          <cell r="X633">
            <v>0</v>
          </cell>
          <cell r="Y633">
            <v>0</v>
          </cell>
          <cell r="Z633">
            <v>0</v>
          </cell>
          <cell r="AA633">
            <v>0</v>
          </cell>
          <cell r="AB633">
            <v>0</v>
          </cell>
          <cell r="AC633">
            <v>0</v>
          </cell>
          <cell r="AD633">
            <v>0</v>
          </cell>
          <cell r="AE633">
            <v>0</v>
          </cell>
          <cell r="AF633">
            <v>0</v>
          </cell>
          <cell r="AG633">
            <v>0</v>
          </cell>
          <cell r="AH633">
            <v>0</v>
          </cell>
          <cell r="AI633">
            <v>0</v>
          </cell>
          <cell r="AJ633">
            <v>0</v>
          </cell>
          <cell r="AK633">
            <v>0</v>
          </cell>
          <cell r="AL633">
            <v>0</v>
          </cell>
          <cell r="AM633">
            <v>0</v>
          </cell>
          <cell r="AN633">
            <v>0</v>
          </cell>
          <cell r="AO633">
            <v>0</v>
          </cell>
          <cell r="AP633">
            <v>0</v>
          </cell>
          <cell r="AQ633">
            <v>0</v>
          </cell>
          <cell r="AR633">
            <v>0</v>
          </cell>
          <cell r="AS633">
            <v>0</v>
          </cell>
          <cell r="AT633">
            <v>0</v>
          </cell>
          <cell r="AU633">
            <v>0</v>
          </cell>
          <cell r="AV633">
            <v>0</v>
          </cell>
          <cell r="AW633">
            <v>0</v>
          </cell>
          <cell r="AX633">
            <v>0</v>
          </cell>
          <cell r="AY633">
            <v>0</v>
          </cell>
          <cell r="AZ633">
            <v>0</v>
          </cell>
          <cell r="BA633">
            <v>0</v>
          </cell>
          <cell r="BB633">
            <v>0</v>
          </cell>
          <cell r="BC633">
            <v>0</v>
          </cell>
          <cell r="BD633">
            <v>0</v>
          </cell>
          <cell r="BE633">
            <v>0</v>
          </cell>
          <cell r="BF633">
            <v>0</v>
          </cell>
          <cell r="BG633">
            <v>0</v>
          </cell>
          <cell r="BH633">
            <v>0</v>
          </cell>
          <cell r="BI633">
            <v>0</v>
          </cell>
          <cell r="BJ633">
            <v>0</v>
          </cell>
          <cell r="BK633">
            <v>0</v>
          </cell>
          <cell r="BL633">
            <v>0</v>
          </cell>
          <cell r="BM633">
            <v>0</v>
          </cell>
          <cell r="BN633">
            <v>0</v>
          </cell>
          <cell r="BO633">
            <v>0</v>
          </cell>
          <cell r="BP633">
            <v>0</v>
          </cell>
          <cell r="BQ633">
            <v>0</v>
          </cell>
        </row>
        <row r="634">
          <cell r="N634">
            <v>0</v>
          </cell>
          <cell r="P634">
            <v>0</v>
          </cell>
          <cell r="R634">
            <v>0</v>
          </cell>
          <cell r="V634">
            <v>0</v>
          </cell>
          <cell r="W634">
            <v>0</v>
          </cell>
          <cell r="X634">
            <v>0</v>
          </cell>
          <cell r="Y634">
            <v>0</v>
          </cell>
          <cell r="Z634">
            <v>0</v>
          </cell>
          <cell r="AA634">
            <v>0</v>
          </cell>
          <cell r="AB634">
            <v>0</v>
          </cell>
          <cell r="AC634">
            <v>0</v>
          </cell>
          <cell r="AD634">
            <v>0</v>
          </cell>
          <cell r="AE634">
            <v>0</v>
          </cell>
          <cell r="AF634">
            <v>0</v>
          </cell>
          <cell r="AG634">
            <v>0</v>
          </cell>
          <cell r="AH634">
            <v>0</v>
          </cell>
          <cell r="AI634">
            <v>0</v>
          </cell>
          <cell r="AJ634">
            <v>0</v>
          </cell>
          <cell r="AK634">
            <v>0</v>
          </cell>
          <cell r="AL634">
            <v>0</v>
          </cell>
          <cell r="AM634">
            <v>0</v>
          </cell>
          <cell r="AN634">
            <v>0</v>
          </cell>
          <cell r="AO634">
            <v>0</v>
          </cell>
          <cell r="AP634">
            <v>0</v>
          </cell>
          <cell r="AQ634">
            <v>0</v>
          </cell>
          <cell r="AR634">
            <v>0</v>
          </cell>
          <cell r="AS634">
            <v>0</v>
          </cell>
          <cell r="AT634">
            <v>0</v>
          </cell>
          <cell r="AU634">
            <v>0</v>
          </cell>
          <cell r="AV634">
            <v>0</v>
          </cell>
          <cell r="AW634">
            <v>0</v>
          </cell>
          <cell r="AX634">
            <v>0</v>
          </cell>
          <cell r="AY634">
            <v>0</v>
          </cell>
          <cell r="AZ634">
            <v>0</v>
          </cell>
          <cell r="BA634">
            <v>0</v>
          </cell>
          <cell r="BB634">
            <v>0</v>
          </cell>
          <cell r="BC634">
            <v>0</v>
          </cell>
          <cell r="BD634">
            <v>0</v>
          </cell>
          <cell r="BE634">
            <v>0</v>
          </cell>
          <cell r="BF634">
            <v>0</v>
          </cell>
          <cell r="BG634">
            <v>0</v>
          </cell>
          <cell r="BH634">
            <v>0</v>
          </cell>
          <cell r="BI634">
            <v>0</v>
          </cell>
          <cell r="BJ634">
            <v>0</v>
          </cell>
          <cell r="BK634">
            <v>0</v>
          </cell>
          <cell r="BL634">
            <v>0</v>
          </cell>
          <cell r="BM634">
            <v>0</v>
          </cell>
          <cell r="BN634">
            <v>0</v>
          </cell>
          <cell r="BO634">
            <v>0</v>
          </cell>
          <cell r="BP634">
            <v>0</v>
          </cell>
          <cell r="BQ634">
            <v>0</v>
          </cell>
        </row>
        <row r="635">
          <cell r="N635">
            <v>0</v>
          </cell>
          <cell r="P635">
            <v>0</v>
          </cell>
          <cell r="R635">
            <v>0</v>
          </cell>
          <cell r="V635">
            <v>0</v>
          </cell>
          <cell r="W635">
            <v>0</v>
          </cell>
          <cell r="X635">
            <v>0</v>
          </cell>
          <cell r="Y635">
            <v>0</v>
          </cell>
          <cell r="Z635">
            <v>0</v>
          </cell>
          <cell r="AA635">
            <v>0</v>
          </cell>
          <cell r="AB635">
            <v>0</v>
          </cell>
          <cell r="AC635">
            <v>0</v>
          </cell>
          <cell r="AD635">
            <v>0</v>
          </cell>
          <cell r="AE635">
            <v>0</v>
          </cell>
          <cell r="AF635">
            <v>0</v>
          </cell>
          <cell r="AG635">
            <v>0</v>
          </cell>
          <cell r="AH635">
            <v>0</v>
          </cell>
          <cell r="AI635">
            <v>0</v>
          </cell>
          <cell r="AJ635">
            <v>0</v>
          </cell>
          <cell r="AK635">
            <v>0</v>
          </cell>
          <cell r="AL635">
            <v>0</v>
          </cell>
          <cell r="AM635">
            <v>0</v>
          </cell>
          <cell r="AN635">
            <v>0</v>
          </cell>
          <cell r="AO635">
            <v>0</v>
          </cell>
          <cell r="AP635">
            <v>0</v>
          </cell>
          <cell r="AQ635">
            <v>0</v>
          </cell>
          <cell r="AR635">
            <v>0</v>
          </cell>
          <cell r="AS635">
            <v>0</v>
          </cell>
          <cell r="AT635">
            <v>0</v>
          </cell>
          <cell r="AU635">
            <v>0</v>
          </cell>
          <cell r="AV635">
            <v>0</v>
          </cell>
          <cell r="AW635">
            <v>0</v>
          </cell>
          <cell r="AX635">
            <v>0</v>
          </cell>
          <cell r="AY635">
            <v>0</v>
          </cell>
          <cell r="AZ635">
            <v>0</v>
          </cell>
          <cell r="BA635">
            <v>0</v>
          </cell>
          <cell r="BB635">
            <v>0</v>
          </cell>
          <cell r="BC635">
            <v>0</v>
          </cell>
          <cell r="BD635">
            <v>0</v>
          </cell>
          <cell r="BE635">
            <v>0</v>
          </cell>
          <cell r="BF635">
            <v>0</v>
          </cell>
          <cell r="BG635">
            <v>0</v>
          </cell>
          <cell r="BH635">
            <v>0</v>
          </cell>
          <cell r="BI635">
            <v>0</v>
          </cell>
          <cell r="BJ635">
            <v>0</v>
          </cell>
          <cell r="BK635">
            <v>0</v>
          </cell>
          <cell r="BL635">
            <v>0</v>
          </cell>
          <cell r="BM635">
            <v>0</v>
          </cell>
          <cell r="BN635">
            <v>0</v>
          </cell>
          <cell r="BO635">
            <v>0</v>
          </cell>
          <cell r="BP635">
            <v>0</v>
          </cell>
          <cell r="BQ635">
            <v>0</v>
          </cell>
        </row>
        <row r="636">
          <cell r="N636">
            <v>0</v>
          </cell>
          <cell r="P636">
            <v>0</v>
          </cell>
          <cell r="R636">
            <v>0</v>
          </cell>
          <cell r="V636">
            <v>0</v>
          </cell>
          <cell r="W636">
            <v>0</v>
          </cell>
          <cell r="X636">
            <v>0</v>
          </cell>
          <cell r="Y636">
            <v>0</v>
          </cell>
          <cell r="Z636">
            <v>0</v>
          </cell>
          <cell r="AA636">
            <v>0</v>
          </cell>
          <cell r="AB636">
            <v>0</v>
          </cell>
          <cell r="AC636">
            <v>0</v>
          </cell>
          <cell r="AD636">
            <v>0</v>
          </cell>
          <cell r="AE636">
            <v>0</v>
          </cell>
          <cell r="AF636">
            <v>0</v>
          </cell>
          <cell r="AG636">
            <v>0</v>
          </cell>
          <cell r="AH636">
            <v>0</v>
          </cell>
          <cell r="AI636">
            <v>0</v>
          </cell>
          <cell r="AJ636">
            <v>0</v>
          </cell>
          <cell r="AK636">
            <v>0</v>
          </cell>
          <cell r="AL636">
            <v>0</v>
          </cell>
          <cell r="AM636">
            <v>0</v>
          </cell>
          <cell r="AN636">
            <v>0</v>
          </cell>
          <cell r="AO636">
            <v>0</v>
          </cell>
          <cell r="AP636">
            <v>0</v>
          </cell>
          <cell r="AQ636">
            <v>0</v>
          </cell>
          <cell r="AR636">
            <v>0</v>
          </cell>
          <cell r="AS636">
            <v>0</v>
          </cell>
          <cell r="AT636">
            <v>0</v>
          </cell>
          <cell r="AU636">
            <v>0</v>
          </cell>
          <cell r="AV636">
            <v>0</v>
          </cell>
          <cell r="AW636">
            <v>0</v>
          </cell>
          <cell r="AX636">
            <v>0</v>
          </cell>
          <cell r="AY636">
            <v>0</v>
          </cell>
          <cell r="AZ636">
            <v>0</v>
          </cell>
          <cell r="BA636">
            <v>0</v>
          </cell>
          <cell r="BB636">
            <v>0</v>
          </cell>
          <cell r="BC636">
            <v>0</v>
          </cell>
          <cell r="BD636">
            <v>0</v>
          </cell>
          <cell r="BE636">
            <v>0</v>
          </cell>
          <cell r="BF636">
            <v>0</v>
          </cell>
          <cell r="BG636">
            <v>0</v>
          </cell>
          <cell r="BH636">
            <v>0</v>
          </cell>
          <cell r="BI636">
            <v>0</v>
          </cell>
          <cell r="BJ636">
            <v>0</v>
          </cell>
          <cell r="BK636">
            <v>0</v>
          </cell>
          <cell r="BL636">
            <v>0</v>
          </cell>
          <cell r="BM636">
            <v>0</v>
          </cell>
          <cell r="BN636">
            <v>0</v>
          </cell>
          <cell r="BO636">
            <v>0</v>
          </cell>
          <cell r="BP636">
            <v>0</v>
          </cell>
          <cell r="BQ636">
            <v>0</v>
          </cell>
        </row>
        <row r="637">
          <cell r="N637">
            <v>0</v>
          </cell>
          <cell r="P637">
            <v>0</v>
          </cell>
          <cell r="R637">
            <v>0</v>
          </cell>
          <cell r="V637">
            <v>0</v>
          </cell>
          <cell r="W637">
            <v>0</v>
          </cell>
          <cell r="X637">
            <v>0</v>
          </cell>
          <cell r="Y637">
            <v>0</v>
          </cell>
          <cell r="Z637">
            <v>0</v>
          </cell>
          <cell r="AA637">
            <v>0</v>
          </cell>
          <cell r="AB637">
            <v>0</v>
          </cell>
          <cell r="AC637">
            <v>0</v>
          </cell>
          <cell r="AD637">
            <v>0</v>
          </cell>
          <cell r="AE637">
            <v>0</v>
          </cell>
          <cell r="AF637">
            <v>0</v>
          </cell>
          <cell r="AG637">
            <v>0</v>
          </cell>
          <cell r="AH637">
            <v>0</v>
          </cell>
          <cell r="AI637">
            <v>0</v>
          </cell>
          <cell r="AJ637">
            <v>0</v>
          </cell>
          <cell r="AK637">
            <v>0</v>
          </cell>
          <cell r="AL637">
            <v>0</v>
          </cell>
          <cell r="AM637">
            <v>0</v>
          </cell>
          <cell r="AN637">
            <v>0</v>
          </cell>
          <cell r="AO637">
            <v>0</v>
          </cell>
          <cell r="AP637">
            <v>0</v>
          </cell>
          <cell r="AQ637">
            <v>0</v>
          </cell>
          <cell r="AR637">
            <v>0</v>
          </cell>
          <cell r="AS637">
            <v>0</v>
          </cell>
          <cell r="AT637">
            <v>0</v>
          </cell>
          <cell r="AU637">
            <v>0</v>
          </cell>
          <cell r="AV637">
            <v>0</v>
          </cell>
          <cell r="AW637">
            <v>0</v>
          </cell>
          <cell r="AX637">
            <v>0</v>
          </cell>
          <cell r="AY637">
            <v>0</v>
          </cell>
          <cell r="AZ637">
            <v>0</v>
          </cell>
          <cell r="BA637">
            <v>0</v>
          </cell>
          <cell r="BB637">
            <v>0</v>
          </cell>
          <cell r="BC637">
            <v>0</v>
          </cell>
          <cell r="BD637">
            <v>0</v>
          </cell>
          <cell r="BE637">
            <v>0</v>
          </cell>
          <cell r="BF637">
            <v>0</v>
          </cell>
          <cell r="BG637">
            <v>0</v>
          </cell>
          <cell r="BH637">
            <v>0</v>
          </cell>
          <cell r="BI637">
            <v>0</v>
          </cell>
          <cell r="BJ637">
            <v>0</v>
          </cell>
          <cell r="BK637">
            <v>0</v>
          </cell>
          <cell r="BL637">
            <v>0</v>
          </cell>
          <cell r="BM637">
            <v>0</v>
          </cell>
          <cell r="BN637">
            <v>0</v>
          </cell>
          <cell r="BO637">
            <v>0</v>
          </cell>
          <cell r="BP637">
            <v>0</v>
          </cell>
          <cell r="BQ637">
            <v>0</v>
          </cell>
        </row>
        <row r="638">
          <cell r="N638">
            <v>0</v>
          </cell>
          <cell r="P638">
            <v>0</v>
          </cell>
          <cell r="R638">
            <v>0</v>
          </cell>
          <cell r="V638">
            <v>0</v>
          </cell>
          <cell r="W638">
            <v>0</v>
          </cell>
          <cell r="X638">
            <v>0</v>
          </cell>
          <cell r="Y638">
            <v>0</v>
          </cell>
          <cell r="Z638">
            <v>0</v>
          </cell>
          <cell r="AA638">
            <v>0</v>
          </cell>
          <cell r="AB638">
            <v>0</v>
          </cell>
          <cell r="AC638">
            <v>0</v>
          </cell>
          <cell r="AD638">
            <v>0</v>
          </cell>
          <cell r="AE638">
            <v>0</v>
          </cell>
          <cell r="AF638">
            <v>0</v>
          </cell>
          <cell r="AG638">
            <v>0</v>
          </cell>
          <cell r="AH638">
            <v>0</v>
          </cell>
          <cell r="AI638">
            <v>0</v>
          </cell>
          <cell r="AJ638">
            <v>0</v>
          </cell>
          <cell r="AK638">
            <v>0</v>
          </cell>
          <cell r="AL638">
            <v>0</v>
          </cell>
          <cell r="AM638">
            <v>0</v>
          </cell>
          <cell r="AN638">
            <v>0</v>
          </cell>
          <cell r="AO638">
            <v>0</v>
          </cell>
          <cell r="AP638">
            <v>0</v>
          </cell>
          <cell r="AQ638">
            <v>0</v>
          </cell>
          <cell r="AR638">
            <v>0</v>
          </cell>
          <cell r="AS638">
            <v>0</v>
          </cell>
          <cell r="AT638">
            <v>0</v>
          </cell>
          <cell r="AU638">
            <v>0</v>
          </cell>
          <cell r="AV638">
            <v>0</v>
          </cell>
          <cell r="AW638">
            <v>0</v>
          </cell>
          <cell r="AX638">
            <v>0</v>
          </cell>
          <cell r="AY638">
            <v>0</v>
          </cell>
          <cell r="AZ638">
            <v>0</v>
          </cell>
          <cell r="BA638">
            <v>0</v>
          </cell>
          <cell r="BB638">
            <v>0</v>
          </cell>
          <cell r="BC638">
            <v>0</v>
          </cell>
          <cell r="BD638">
            <v>0</v>
          </cell>
          <cell r="BE638">
            <v>0</v>
          </cell>
          <cell r="BF638">
            <v>0</v>
          </cell>
          <cell r="BG638">
            <v>0</v>
          </cell>
          <cell r="BH638">
            <v>0</v>
          </cell>
          <cell r="BI638">
            <v>0</v>
          </cell>
          <cell r="BJ638">
            <v>0</v>
          </cell>
          <cell r="BK638">
            <v>0</v>
          </cell>
          <cell r="BL638">
            <v>0</v>
          </cell>
          <cell r="BM638">
            <v>0</v>
          </cell>
          <cell r="BN638">
            <v>0</v>
          </cell>
          <cell r="BO638">
            <v>0</v>
          </cell>
          <cell r="BP638">
            <v>0</v>
          </cell>
          <cell r="BQ638">
            <v>0</v>
          </cell>
        </row>
        <row r="639">
          <cell r="N639">
            <v>0</v>
          </cell>
          <cell r="P639">
            <v>0</v>
          </cell>
          <cell r="R639">
            <v>0</v>
          </cell>
          <cell r="V639">
            <v>0</v>
          </cell>
          <cell r="W639">
            <v>0</v>
          </cell>
          <cell r="X639">
            <v>0</v>
          </cell>
          <cell r="Y639">
            <v>0</v>
          </cell>
          <cell r="Z639">
            <v>0</v>
          </cell>
          <cell r="AA639">
            <v>0</v>
          </cell>
          <cell r="AB639">
            <v>0</v>
          </cell>
          <cell r="AC639">
            <v>0</v>
          </cell>
          <cell r="AD639">
            <v>0</v>
          </cell>
          <cell r="AE639">
            <v>0</v>
          </cell>
          <cell r="AF639">
            <v>0</v>
          </cell>
          <cell r="AG639">
            <v>0</v>
          </cell>
          <cell r="AH639">
            <v>0</v>
          </cell>
          <cell r="AI639">
            <v>0</v>
          </cell>
          <cell r="AJ639">
            <v>0</v>
          </cell>
          <cell r="AK639">
            <v>0</v>
          </cell>
          <cell r="AL639">
            <v>0</v>
          </cell>
          <cell r="AM639">
            <v>0</v>
          </cell>
          <cell r="AN639">
            <v>0</v>
          </cell>
          <cell r="AO639">
            <v>0</v>
          </cell>
          <cell r="AP639">
            <v>0</v>
          </cell>
          <cell r="AQ639">
            <v>0</v>
          </cell>
          <cell r="AR639">
            <v>0</v>
          </cell>
          <cell r="AS639">
            <v>0</v>
          </cell>
          <cell r="AT639">
            <v>0</v>
          </cell>
          <cell r="AU639">
            <v>0</v>
          </cell>
          <cell r="AV639">
            <v>0</v>
          </cell>
          <cell r="AW639">
            <v>0</v>
          </cell>
          <cell r="AX639">
            <v>0</v>
          </cell>
          <cell r="AY639">
            <v>0</v>
          </cell>
          <cell r="AZ639">
            <v>0</v>
          </cell>
          <cell r="BA639">
            <v>0</v>
          </cell>
          <cell r="BB639">
            <v>0</v>
          </cell>
          <cell r="BC639">
            <v>0</v>
          </cell>
          <cell r="BD639">
            <v>0</v>
          </cell>
          <cell r="BE639">
            <v>0</v>
          </cell>
          <cell r="BF639">
            <v>0</v>
          </cell>
          <cell r="BG639">
            <v>0</v>
          </cell>
          <cell r="BH639">
            <v>0</v>
          </cell>
          <cell r="BI639">
            <v>0</v>
          </cell>
          <cell r="BJ639">
            <v>0</v>
          </cell>
          <cell r="BK639">
            <v>0</v>
          </cell>
          <cell r="BL639">
            <v>0</v>
          </cell>
          <cell r="BM639">
            <v>0</v>
          </cell>
          <cell r="BN639">
            <v>0</v>
          </cell>
          <cell r="BO639">
            <v>0</v>
          </cell>
          <cell r="BP639">
            <v>0</v>
          </cell>
          <cell r="BQ639">
            <v>0</v>
          </cell>
        </row>
        <row r="640">
          <cell r="N640">
            <v>0</v>
          </cell>
          <cell r="P640">
            <v>0</v>
          </cell>
          <cell r="R640">
            <v>0</v>
          </cell>
          <cell r="V640">
            <v>0</v>
          </cell>
          <cell r="W640">
            <v>0</v>
          </cell>
          <cell r="X640">
            <v>0</v>
          </cell>
          <cell r="Y640">
            <v>0</v>
          </cell>
          <cell r="Z640">
            <v>0</v>
          </cell>
          <cell r="AA640">
            <v>0</v>
          </cell>
          <cell r="AB640">
            <v>0</v>
          </cell>
          <cell r="AC640">
            <v>0</v>
          </cell>
          <cell r="AD640">
            <v>0</v>
          </cell>
          <cell r="AE640">
            <v>0</v>
          </cell>
          <cell r="AF640">
            <v>0</v>
          </cell>
          <cell r="AG640">
            <v>0</v>
          </cell>
          <cell r="AH640">
            <v>0</v>
          </cell>
          <cell r="AI640">
            <v>0</v>
          </cell>
          <cell r="AJ640">
            <v>0</v>
          </cell>
          <cell r="AK640">
            <v>0</v>
          </cell>
          <cell r="AL640">
            <v>0</v>
          </cell>
          <cell r="AM640">
            <v>0</v>
          </cell>
          <cell r="AN640">
            <v>0</v>
          </cell>
          <cell r="AO640">
            <v>0</v>
          </cell>
          <cell r="AP640">
            <v>0</v>
          </cell>
          <cell r="AQ640">
            <v>0</v>
          </cell>
          <cell r="AR640">
            <v>0</v>
          </cell>
          <cell r="AS640">
            <v>0</v>
          </cell>
          <cell r="AT640">
            <v>0</v>
          </cell>
          <cell r="AU640">
            <v>0</v>
          </cell>
          <cell r="AV640">
            <v>0</v>
          </cell>
          <cell r="AW640">
            <v>0</v>
          </cell>
          <cell r="AX640">
            <v>0</v>
          </cell>
          <cell r="AY640">
            <v>0</v>
          </cell>
          <cell r="AZ640">
            <v>0</v>
          </cell>
          <cell r="BA640">
            <v>0</v>
          </cell>
          <cell r="BB640">
            <v>0</v>
          </cell>
          <cell r="BC640">
            <v>0</v>
          </cell>
          <cell r="BD640">
            <v>0</v>
          </cell>
          <cell r="BE640">
            <v>0</v>
          </cell>
          <cell r="BF640">
            <v>0</v>
          </cell>
          <cell r="BG640">
            <v>0</v>
          </cell>
          <cell r="BH640">
            <v>0</v>
          </cell>
          <cell r="BI640">
            <v>0</v>
          </cell>
          <cell r="BJ640">
            <v>0</v>
          </cell>
          <cell r="BK640">
            <v>0</v>
          </cell>
          <cell r="BL640">
            <v>0</v>
          </cell>
          <cell r="BM640">
            <v>0</v>
          </cell>
          <cell r="BN640">
            <v>0</v>
          </cell>
          <cell r="BO640">
            <v>0</v>
          </cell>
          <cell r="BP640">
            <v>0</v>
          </cell>
          <cell r="BQ640">
            <v>0</v>
          </cell>
        </row>
        <row r="641">
          <cell r="N641">
            <v>0</v>
          </cell>
          <cell r="P641">
            <v>0</v>
          </cell>
          <cell r="R641">
            <v>0</v>
          </cell>
          <cell r="V641">
            <v>0</v>
          </cell>
          <cell r="W641">
            <v>0</v>
          </cell>
          <cell r="X641">
            <v>0</v>
          </cell>
          <cell r="Y641">
            <v>0</v>
          </cell>
          <cell r="Z641">
            <v>0</v>
          </cell>
          <cell r="AA641">
            <v>0</v>
          </cell>
          <cell r="AB641">
            <v>0</v>
          </cell>
          <cell r="AC641">
            <v>0</v>
          </cell>
          <cell r="AD641">
            <v>0</v>
          </cell>
          <cell r="AE641">
            <v>0</v>
          </cell>
          <cell r="AF641">
            <v>0</v>
          </cell>
          <cell r="AG641">
            <v>0</v>
          </cell>
          <cell r="AH641">
            <v>0</v>
          </cell>
          <cell r="AI641">
            <v>0</v>
          </cell>
          <cell r="AJ641">
            <v>0</v>
          </cell>
          <cell r="AK641">
            <v>0</v>
          </cell>
          <cell r="AL641">
            <v>0</v>
          </cell>
          <cell r="AM641">
            <v>0</v>
          </cell>
          <cell r="AN641">
            <v>0</v>
          </cell>
          <cell r="AO641">
            <v>0</v>
          </cell>
          <cell r="AP641">
            <v>0</v>
          </cell>
          <cell r="AQ641">
            <v>0</v>
          </cell>
          <cell r="AR641">
            <v>0</v>
          </cell>
          <cell r="AS641">
            <v>0</v>
          </cell>
          <cell r="AT641">
            <v>0</v>
          </cell>
          <cell r="AU641">
            <v>0</v>
          </cell>
          <cell r="AV641">
            <v>0</v>
          </cell>
          <cell r="AW641">
            <v>0</v>
          </cell>
          <cell r="AX641">
            <v>0</v>
          </cell>
          <cell r="AY641">
            <v>0</v>
          </cell>
          <cell r="AZ641">
            <v>0</v>
          </cell>
          <cell r="BA641">
            <v>0</v>
          </cell>
          <cell r="BB641">
            <v>0</v>
          </cell>
          <cell r="BC641">
            <v>0</v>
          </cell>
          <cell r="BD641">
            <v>0</v>
          </cell>
          <cell r="BE641">
            <v>0</v>
          </cell>
          <cell r="BF641">
            <v>0</v>
          </cell>
          <cell r="BG641">
            <v>0</v>
          </cell>
          <cell r="BH641">
            <v>0</v>
          </cell>
          <cell r="BI641">
            <v>0</v>
          </cell>
          <cell r="BJ641">
            <v>0</v>
          </cell>
          <cell r="BK641">
            <v>0</v>
          </cell>
          <cell r="BL641">
            <v>0</v>
          </cell>
          <cell r="BM641">
            <v>0</v>
          </cell>
          <cell r="BN641">
            <v>0</v>
          </cell>
          <cell r="BO641">
            <v>0</v>
          </cell>
          <cell r="BP641">
            <v>0</v>
          </cell>
          <cell r="BQ641">
            <v>0</v>
          </cell>
        </row>
        <row r="642">
          <cell r="N642">
            <v>0</v>
          </cell>
          <cell r="P642">
            <v>0</v>
          </cell>
          <cell r="R642">
            <v>0</v>
          </cell>
          <cell r="V642">
            <v>0</v>
          </cell>
          <cell r="W642">
            <v>0</v>
          </cell>
          <cell r="X642">
            <v>0</v>
          </cell>
          <cell r="Y642">
            <v>0</v>
          </cell>
          <cell r="Z642">
            <v>0</v>
          </cell>
          <cell r="AA642">
            <v>0</v>
          </cell>
          <cell r="AB642">
            <v>0</v>
          </cell>
          <cell r="AC642">
            <v>0</v>
          </cell>
          <cell r="AD642">
            <v>0</v>
          </cell>
          <cell r="AE642">
            <v>0</v>
          </cell>
          <cell r="AF642">
            <v>0</v>
          </cell>
          <cell r="AG642">
            <v>0</v>
          </cell>
          <cell r="AH642">
            <v>0</v>
          </cell>
          <cell r="AI642">
            <v>0</v>
          </cell>
          <cell r="AJ642">
            <v>0</v>
          </cell>
          <cell r="AK642">
            <v>0</v>
          </cell>
          <cell r="AL642">
            <v>0</v>
          </cell>
          <cell r="AM642">
            <v>0</v>
          </cell>
          <cell r="AN642">
            <v>0</v>
          </cell>
          <cell r="AO642">
            <v>0</v>
          </cell>
          <cell r="AP642">
            <v>0</v>
          </cell>
          <cell r="AQ642">
            <v>0</v>
          </cell>
          <cell r="AR642">
            <v>0</v>
          </cell>
          <cell r="AS642">
            <v>0</v>
          </cell>
          <cell r="AT642">
            <v>0</v>
          </cell>
          <cell r="AU642">
            <v>0</v>
          </cell>
          <cell r="AV642">
            <v>0</v>
          </cell>
          <cell r="AW642">
            <v>0</v>
          </cell>
          <cell r="AX642">
            <v>0</v>
          </cell>
          <cell r="AY642">
            <v>0</v>
          </cell>
          <cell r="AZ642">
            <v>0</v>
          </cell>
          <cell r="BA642">
            <v>0</v>
          </cell>
          <cell r="BB642">
            <v>0</v>
          </cell>
          <cell r="BC642">
            <v>0</v>
          </cell>
          <cell r="BD642">
            <v>0</v>
          </cell>
          <cell r="BE642">
            <v>0</v>
          </cell>
          <cell r="BF642">
            <v>0</v>
          </cell>
          <cell r="BG642">
            <v>0</v>
          </cell>
          <cell r="BH642">
            <v>0</v>
          </cell>
          <cell r="BI642">
            <v>0</v>
          </cell>
          <cell r="BJ642">
            <v>0</v>
          </cell>
          <cell r="BK642">
            <v>0</v>
          </cell>
          <cell r="BL642">
            <v>0</v>
          </cell>
          <cell r="BM642">
            <v>0</v>
          </cell>
          <cell r="BN642">
            <v>0</v>
          </cell>
          <cell r="BO642">
            <v>0</v>
          </cell>
          <cell r="BP642">
            <v>0</v>
          </cell>
          <cell r="BQ642">
            <v>0</v>
          </cell>
        </row>
        <row r="643">
          <cell r="N643">
            <v>0</v>
          </cell>
          <cell r="P643">
            <v>0</v>
          </cell>
          <cell r="R643">
            <v>0</v>
          </cell>
          <cell r="V643">
            <v>0</v>
          </cell>
          <cell r="W643">
            <v>0</v>
          </cell>
          <cell r="X643">
            <v>0</v>
          </cell>
          <cell r="Y643">
            <v>0</v>
          </cell>
          <cell r="Z643">
            <v>0</v>
          </cell>
          <cell r="AA643">
            <v>0</v>
          </cell>
          <cell r="AB643">
            <v>0</v>
          </cell>
          <cell r="AC643">
            <v>0</v>
          </cell>
          <cell r="AD643">
            <v>0</v>
          </cell>
          <cell r="AE643">
            <v>0</v>
          </cell>
          <cell r="AF643">
            <v>0</v>
          </cell>
          <cell r="AG643">
            <v>0</v>
          </cell>
          <cell r="AH643">
            <v>0</v>
          </cell>
          <cell r="AI643">
            <v>0</v>
          </cell>
          <cell r="AJ643">
            <v>0</v>
          </cell>
          <cell r="AK643">
            <v>0</v>
          </cell>
          <cell r="AL643">
            <v>0</v>
          </cell>
          <cell r="AM643">
            <v>0</v>
          </cell>
          <cell r="AN643">
            <v>0</v>
          </cell>
          <cell r="AO643">
            <v>0</v>
          </cell>
          <cell r="AP643">
            <v>0</v>
          </cell>
          <cell r="AQ643">
            <v>0</v>
          </cell>
          <cell r="AR643">
            <v>0</v>
          </cell>
          <cell r="AS643">
            <v>0</v>
          </cell>
          <cell r="AT643">
            <v>0</v>
          </cell>
          <cell r="AU643">
            <v>0</v>
          </cell>
          <cell r="AV643">
            <v>0</v>
          </cell>
          <cell r="AW643">
            <v>0</v>
          </cell>
          <cell r="AX643">
            <v>0</v>
          </cell>
          <cell r="AY643">
            <v>0</v>
          </cell>
          <cell r="AZ643">
            <v>0</v>
          </cell>
          <cell r="BA643">
            <v>0</v>
          </cell>
          <cell r="BB643">
            <v>0</v>
          </cell>
          <cell r="BC643">
            <v>0</v>
          </cell>
          <cell r="BD643">
            <v>0</v>
          </cell>
          <cell r="BE643">
            <v>0</v>
          </cell>
          <cell r="BF643">
            <v>0</v>
          </cell>
          <cell r="BG643">
            <v>0</v>
          </cell>
          <cell r="BH643">
            <v>0</v>
          </cell>
          <cell r="BI643">
            <v>0</v>
          </cell>
          <cell r="BJ643">
            <v>0</v>
          </cell>
          <cell r="BK643">
            <v>0</v>
          </cell>
          <cell r="BL643">
            <v>0</v>
          </cell>
          <cell r="BM643">
            <v>0</v>
          </cell>
          <cell r="BN643">
            <v>0</v>
          </cell>
          <cell r="BO643">
            <v>0</v>
          </cell>
          <cell r="BP643">
            <v>0</v>
          </cell>
          <cell r="BQ643">
            <v>0</v>
          </cell>
        </row>
        <row r="644">
          <cell r="N644">
            <v>0</v>
          </cell>
          <cell r="P644">
            <v>0</v>
          </cell>
          <cell r="R644">
            <v>0</v>
          </cell>
          <cell r="V644">
            <v>0</v>
          </cell>
          <cell r="W644">
            <v>0</v>
          </cell>
          <cell r="X644">
            <v>0</v>
          </cell>
          <cell r="Y644">
            <v>0</v>
          </cell>
          <cell r="Z644">
            <v>0</v>
          </cell>
          <cell r="AA644">
            <v>0</v>
          </cell>
          <cell r="AB644">
            <v>0</v>
          </cell>
          <cell r="AC644">
            <v>0</v>
          </cell>
          <cell r="AD644">
            <v>0</v>
          </cell>
          <cell r="AE644">
            <v>0</v>
          </cell>
          <cell r="AF644">
            <v>0</v>
          </cell>
          <cell r="AG644">
            <v>0</v>
          </cell>
          <cell r="AH644">
            <v>0</v>
          </cell>
          <cell r="AI644">
            <v>0</v>
          </cell>
          <cell r="AJ644">
            <v>0</v>
          </cell>
          <cell r="AK644">
            <v>0</v>
          </cell>
          <cell r="AL644">
            <v>0</v>
          </cell>
          <cell r="AM644">
            <v>0</v>
          </cell>
          <cell r="AN644">
            <v>0</v>
          </cell>
          <cell r="AO644">
            <v>0</v>
          </cell>
          <cell r="AP644">
            <v>0</v>
          </cell>
          <cell r="AQ644">
            <v>0</v>
          </cell>
          <cell r="AR644">
            <v>0</v>
          </cell>
          <cell r="AS644">
            <v>0</v>
          </cell>
          <cell r="AT644">
            <v>0</v>
          </cell>
          <cell r="AU644">
            <v>0</v>
          </cell>
          <cell r="AV644">
            <v>0</v>
          </cell>
          <cell r="AW644">
            <v>0</v>
          </cell>
          <cell r="AX644">
            <v>0</v>
          </cell>
          <cell r="AY644">
            <v>0</v>
          </cell>
          <cell r="AZ644">
            <v>0</v>
          </cell>
          <cell r="BA644">
            <v>0</v>
          </cell>
          <cell r="BB644">
            <v>0</v>
          </cell>
          <cell r="BC644">
            <v>0</v>
          </cell>
          <cell r="BD644">
            <v>0</v>
          </cell>
          <cell r="BE644">
            <v>0</v>
          </cell>
          <cell r="BF644">
            <v>0</v>
          </cell>
          <cell r="BG644">
            <v>0</v>
          </cell>
          <cell r="BH644">
            <v>0</v>
          </cell>
          <cell r="BI644">
            <v>0</v>
          </cell>
          <cell r="BJ644">
            <v>0</v>
          </cell>
          <cell r="BK644">
            <v>0</v>
          </cell>
          <cell r="BL644">
            <v>0</v>
          </cell>
          <cell r="BM644">
            <v>0</v>
          </cell>
          <cell r="BN644">
            <v>0</v>
          </cell>
          <cell r="BO644">
            <v>0</v>
          </cell>
          <cell r="BP644">
            <v>0</v>
          </cell>
          <cell r="BQ644">
            <v>0</v>
          </cell>
        </row>
        <row r="645">
          <cell r="N645">
            <v>0</v>
          </cell>
          <cell r="P645">
            <v>0</v>
          </cell>
          <cell r="R645">
            <v>0</v>
          </cell>
          <cell r="V645">
            <v>0</v>
          </cell>
          <cell r="W645">
            <v>0</v>
          </cell>
          <cell r="X645">
            <v>0</v>
          </cell>
          <cell r="Y645">
            <v>0</v>
          </cell>
          <cell r="Z645">
            <v>0</v>
          </cell>
          <cell r="AA645">
            <v>0</v>
          </cell>
          <cell r="AB645">
            <v>0</v>
          </cell>
          <cell r="AC645">
            <v>0</v>
          </cell>
          <cell r="AD645">
            <v>0</v>
          </cell>
          <cell r="AE645">
            <v>0</v>
          </cell>
          <cell r="AF645">
            <v>0</v>
          </cell>
          <cell r="AG645">
            <v>0</v>
          </cell>
          <cell r="AH645">
            <v>0</v>
          </cell>
          <cell r="AI645">
            <v>0</v>
          </cell>
          <cell r="AJ645">
            <v>0</v>
          </cell>
          <cell r="AK645">
            <v>0</v>
          </cell>
          <cell r="AL645">
            <v>0</v>
          </cell>
          <cell r="AM645">
            <v>0</v>
          </cell>
          <cell r="AN645">
            <v>0</v>
          </cell>
          <cell r="AO645">
            <v>0</v>
          </cell>
          <cell r="AP645">
            <v>0</v>
          </cell>
          <cell r="AQ645">
            <v>0</v>
          </cell>
          <cell r="AR645">
            <v>0</v>
          </cell>
          <cell r="AS645">
            <v>0</v>
          </cell>
          <cell r="AT645">
            <v>0</v>
          </cell>
          <cell r="AU645">
            <v>0</v>
          </cell>
          <cell r="AV645">
            <v>0</v>
          </cell>
          <cell r="AW645">
            <v>0</v>
          </cell>
          <cell r="AX645">
            <v>0</v>
          </cell>
          <cell r="AY645">
            <v>0</v>
          </cell>
          <cell r="AZ645">
            <v>0</v>
          </cell>
          <cell r="BA645">
            <v>0</v>
          </cell>
          <cell r="BB645">
            <v>0</v>
          </cell>
          <cell r="BC645">
            <v>0</v>
          </cell>
          <cell r="BD645">
            <v>0</v>
          </cell>
          <cell r="BE645">
            <v>0</v>
          </cell>
          <cell r="BF645">
            <v>0</v>
          </cell>
          <cell r="BG645">
            <v>0</v>
          </cell>
          <cell r="BH645">
            <v>0</v>
          </cell>
          <cell r="BI645">
            <v>0</v>
          </cell>
          <cell r="BJ645">
            <v>0</v>
          </cell>
          <cell r="BK645">
            <v>0</v>
          </cell>
          <cell r="BL645">
            <v>0</v>
          </cell>
          <cell r="BM645">
            <v>0</v>
          </cell>
          <cell r="BN645">
            <v>0</v>
          </cell>
          <cell r="BO645">
            <v>0</v>
          </cell>
          <cell r="BP645">
            <v>0</v>
          </cell>
          <cell r="BQ645">
            <v>0</v>
          </cell>
        </row>
        <row r="646">
          <cell r="N646">
            <v>0</v>
          </cell>
          <cell r="P646">
            <v>0</v>
          </cell>
          <cell r="R646">
            <v>0</v>
          </cell>
          <cell r="V646">
            <v>0</v>
          </cell>
          <cell r="W646">
            <v>0</v>
          </cell>
          <cell r="X646">
            <v>0</v>
          </cell>
          <cell r="Y646">
            <v>0</v>
          </cell>
          <cell r="Z646">
            <v>0</v>
          </cell>
          <cell r="AA646">
            <v>0</v>
          </cell>
          <cell r="AB646">
            <v>0</v>
          </cell>
          <cell r="AC646">
            <v>0</v>
          </cell>
          <cell r="AD646">
            <v>0</v>
          </cell>
          <cell r="AE646">
            <v>0</v>
          </cell>
          <cell r="AF646">
            <v>0</v>
          </cell>
          <cell r="AG646">
            <v>0</v>
          </cell>
          <cell r="AH646">
            <v>0</v>
          </cell>
          <cell r="AI646">
            <v>0</v>
          </cell>
          <cell r="AJ646">
            <v>0</v>
          </cell>
          <cell r="AK646">
            <v>0</v>
          </cell>
          <cell r="AL646">
            <v>0</v>
          </cell>
          <cell r="AM646">
            <v>0</v>
          </cell>
          <cell r="AN646">
            <v>0</v>
          </cell>
          <cell r="AO646">
            <v>0</v>
          </cell>
          <cell r="AP646">
            <v>0</v>
          </cell>
          <cell r="AQ646">
            <v>0</v>
          </cell>
          <cell r="AR646">
            <v>0</v>
          </cell>
          <cell r="AS646">
            <v>0</v>
          </cell>
          <cell r="AT646">
            <v>0</v>
          </cell>
          <cell r="AU646">
            <v>0</v>
          </cell>
          <cell r="AV646">
            <v>0</v>
          </cell>
          <cell r="AW646">
            <v>0</v>
          </cell>
          <cell r="AX646">
            <v>0</v>
          </cell>
          <cell r="AY646">
            <v>0</v>
          </cell>
          <cell r="AZ646">
            <v>0</v>
          </cell>
          <cell r="BA646">
            <v>0</v>
          </cell>
          <cell r="BB646">
            <v>0</v>
          </cell>
          <cell r="BC646">
            <v>0</v>
          </cell>
          <cell r="BD646">
            <v>0</v>
          </cell>
          <cell r="BE646">
            <v>0</v>
          </cell>
          <cell r="BF646">
            <v>0</v>
          </cell>
          <cell r="BG646">
            <v>0</v>
          </cell>
          <cell r="BH646">
            <v>0</v>
          </cell>
          <cell r="BI646">
            <v>0</v>
          </cell>
          <cell r="BJ646">
            <v>0</v>
          </cell>
          <cell r="BK646">
            <v>0</v>
          </cell>
          <cell r="BL646">
            <v>0</v>
          </cell>
          <cell r="BM646">
            <v>0</v>
          </cell>
          <cell r="BN646">
            <v>0</v>
          </cell>
          <cell r="BO646">
            <v>0</v>
          </cell>
          <cell r="BP646">
            <v>0</v>
          </cell>
          <cell r="BQ646">
            <v>0</v>
          </cell>
        </row>
        <row r="647">
          <cell r="N647">
            <v>0</v>
          </cell>
          <cell r="P647">
            <v>0</v>
          </cell>
          <cell r="R647">
            <v>0</v>
          </cell>
          <cell r="V647">
            <v>0</v>
          </cell>
          <cell r="W647">
            <v>0</v>
          </cell>
          <cell r="X647">
            <v>0</v>
          </cell>
          <cell r="Y647">
            <v>0</v>
          </cell>
          <cell r="Z647">
            <v>0</v>
          </cell>
          <cell r="AA647">
            <v>0</v>
          </cell>
          <cell r="AB647">
            <v>0</v>
          </cell>
          <cell r="AC647">
            <v>0</v>
          </cell>
          <cell r="AD647">
            <v>0</v>
          </cell>
          <cell r="AE647">
            <v>0</v>
          </cell>
          <cell r="AF647">
            <v>0</v>
          </cell>
          <cell r="AG647">
            <v>0</v>
          </cell>
          <cell r="AH647">
            <v>0</v>
          </cell>
          <cell r="AI647">
            <v>0</v>
          </cell>
          <cell r="AJ647">
            <v>0</v>
          </cell>
          <cell r="AK647">
            <v>0</v>
          </cell>
          <cell r="AL647">
            <v>0</v>
          </cell>
          <cell r="AM647">
            <v>0</v>
          </cell>
          <cell r="AN647">
            <v>0</v>
          </cell>
          <cell r="AO647">
            <v>0</v>
          </cell>
          <cell r="AP647">
            <v>0</v>
          </cell>
          <cell r="AQ647">
            <v>0</v>
          </cell>
          <cell r="AR647">
            <v>0</v>
          </cell>
          <cell r="AS647">
            <v>0</v>
          </cell>
          <cell r="AT647">
            <v>0</v>
          </cell>
          <cell r="AU647">
            <v>0</v>
          </cell>
          <cell r="AV647">
            <v>0</v>
          </cell>
          <cell r="AW647">
            <v>0</v>
          </cell>
          <cell r="AX647">
            <v>0</v>
          </cell>
          <cell r="AY647">
            <v>0</v>
          </cell>
          <cell r="AZ647">
            <v>0</v>
          </cell>
          <cell r="BA647">
            <v>0</v>
          </cell>
          <cell r="BB647">
            <v>0</v>
          </cell>
          <cell r="BC647">
            <v>0</v>
          </cell>
          <cell r="BD647">
            <v>0</v>
          </cell>
          <cell r="BE647">
            <v>0</v>
          </cell>
          <cell r="BF647">
            <v>0</v>
          </cell>
          <cell r="BG647">
            <v>0</v>
          </cell>
          <cell r="BH647">
            <v>0</v>
          </cell>
          <cell r="BI647">
            <v>0</v>
          </cell>
          <cell r="BJ647">
            <v>0</v>
          </cell>
          <cell r="BK647">
            <v>0</v>
          </cell>
          <cell r="BL647">
            <v>0</v>
          </cell>
          <cell r="BM647">
            <v>0</v>
          </cell>
          <cell r="BN647">
            <v>0</v>
          </cell>
          <cell r="BO647">
            <v>0</v>
          </cell>
          <cell r="BP647">
            <v>0</v>
          </cell>
          <cell r="BQ647">
            <v>0</v>
          </cell>
        </row>
        <row r="648">
          <cell r="N648">
            <v>0</v>
          </cell>
          <cell r="R648">
            <v>0</v>
          </cell>
          <cell r="W648">
            <v>0</v>
          </cell>
          <cell r="Y648">
            <v>0</v>
          </cell>
          <cell r="AA648">
            <v>0</v>
          </cell>
          <cell r="AC648">
            <v>0</v>
          </cell>
          <cell r="AE648">
            <v>0</v>
          </cell>
          <cell r="AG648">
            <v>0</v>
          </cell>
          <cell r="AI648">
            <v>0</v>
          </cell>
          <cell r="AK648">
            <v>0</v>
          </cell>
          <cell r="AM648">
            <v>0</v>
          </cell>
          <cell r="AO648">
            <v>0</v>
          </cell>
          <cell r="AQ648">
            <v>0</v>
          </cell>
          <cell r="AS648">
            <v>0</v>
          </cell>
          <cell r="AU648">
            <v>0</v>
          </cell>
          <cell r="AV648">
            <v>0</v>
          </cell>
          <cell r="AW648">
            <v>0</v>
          </cell>
          <cell r="AY648">
            <v>0</v>
          </cell>
          <cell r="BA648">
            <v>0</v>
          </cell>
          <cell r="BC648">
            <v>0</v>
          </cell>
          <cell r="BE648">
            <v>0</v>
          </cell>
          <cell r="BG648">
            <v>0</v>
          </cell>
          <cell r="BI648">
            <v>0</v>
          </cell>
          <cell r="BK648">
            <v>0</v>
          </cell>
          <cell r="BM648">
            <v>0</v>
          </cell>
          <cell r="BO648">
            <v>0</v>
          </cell>
          <cell r="BQ648">
            <v>0</v>
          </cell>
        </row>
        <row r="649">
          <cell r="N649">
            <v>0</v>
          </cell>
          <cell r="P649">
            <v>0</v>
          </cell>
          <cell r="R649">
            <v>0</v>
          </cell>
          <cell r="V649">
            <v>0</v>
          </cell>
          <cell r="W649">
            <v>0</v>
          </cell>
          <cell r="X649">
            <v>0</v>
          </cell>
          <cell r="Y649">
            <v>0</v>
          </cell>
          <cell r="Z649">
            <v>0</v>
          </cell>
          <cell r="AA649">
            <v>0</v>
          </cell>
          <cell r="AB649">
            <v>0</v>
          </cell>
          <cell r="AC649">
            <v>0</v>
          </cell>
          <cell r="AD649">
            <v>0</v>
          </cell>
          <cell r="AE649">
            <v>0</v>
          </cell>
          <cell r="AF649">
            <v>0</v>
          </cell>
          <cell r="AG649">
            <v>0</v>
          </cell>
          <cell r="AH649">
            <v>0</v>
          </cell>
          <cell r="AI649">
            <v>0</v>
          </cell>
          <cell r="AJ649">
            <v>0</v>
          </cell>
          <cell r="AK649">
            <v>0</v>
          </cell>
          <cell r="AL649">
            <v>0</v>
          </cell>
          <cell r="AM649">
            <v>0</v>
          </cell>
          <cell r="AN649">
            <v>0</v>
          </cell>
          <cell r="AO649">
            <v>0</v>
          </cell>
          <cell r="AP649">
            <v>0</v>
          </cell>
          <cell r="AQ649">
            <v>0</v>
          </cell>
          <cell r="AR649">
            <v>0</v>
          </cell>
          <cell r="AS649">
            <v>0</v>
          </cell>
          <cell r="AT649">
            <v>0</v>
          </cell>
          <cell r="AU649">
            <v>0</v>
          </cell>
          <cell r="AV649">
            <v>0</v>
          </cell>
          <cell r="AW649">
            <v>0</v>
          </cell>
          <cell r="AX649">
            <v>0</v>
          </cell>
          <cell r="AY649">
            <v>0</v>
          </cell>
          <cell r="AZ649">
            <v>0</v>
          </cell>
          <cell r="BA649">
            <v>0</v>
          </cell>
          <cell r="BB649">
            <v>0</v>
          </cell>
          <cell r="BC649">
            <v>0</v>
          </cell>
          <cell r="BD649">
            <v>0</v>
          </cell>
          <cell r="BE649">
            <v>0</v>
          </cell>
          <cell r="BF649">
            <v>0</v>
          </cell>
          <cell r="BG649">
            <v>0</v>
          </cell>
          <cell r="BH649">
            <v>0</v>
          </cell>
          <cell r="BI649">
            <v>0</v>
          </cell>
          <cell r="BJ649">
            <v>0</v>
          </cell>
          <cell r="BK649">
            <v>0</v>
          </cell>
          <cell r="BL649">
            <v>0</v>
          </cell>
          <cell r="BM649">
            <v>0</v>
          </cell>
          <cell r="BN649">
            <v>0</v>
          </cell>
          <cell r="BO649">
            <v>0</v>
          </cell>
          <cell r="BP649">
            <v>0</v>
          </cell>
          <cell r="BQ649">
            <v>0</v>
          </cell>
        </row>
        <row r="650">
          <cell r="N650">
            <v>0</v>
          </cell>
          <cell r="P650">
            <v>0</v>
          </cell>
          <cell r="R650">
            <v>0</v>
          </cell>
          <cell r="V650">
            <v>0</v>
          </cell>
          <cell r="W650">
            <v>0</v>
          </cell>
          <cell r="X650">
            <v>0</v>
          </cell>
          <cell r="Y650">
            <v>0</v>
          </cell>
          <cell r="Z650">
            <v>0</v>
          </cell>
          <cell r="AA650">
            <v>0</v>
          </cell>
          <cell r="AB650">
            <v>0</v>
          </cell>
          <cell r="AC650">
            <v>0</v>
          </cell>
          <cell r="AD650">
            <v>0</v>
          </cell>
          <cell r="AE650">
            <v>0</v>
          </cell>
          <cell r="AF650">
            <v>0</v>
          </cell>
          <cell r="AG650">
            <v>0</v>
          </cell>
          <cell r="AH650">
            <v>0</v>
          </cell>
          <cell r="AI650">
            <v>0</v>
          </cell>
          <cell r="AJ650">
            <v>0</v>
          </cell>
          <cell r="AK650">
            <v>0</v>
          </cell>
          <cell r="AL650">
            <v>0</v>
          </cell>
          <cell r="AM650">
            <v>0</v>
          </cell>
          <cell r="AN650">
            <v>0</v>
          </cell>
          <cell r="AO650">
            <v>0</v>
          </cell>
          <cell r="AP650">
            <v>0</v>
          </cell>
          <cell r="AQ650">
            <v>0</v>
          </cell>
          <cell r="AR650">
            <v>0</v>
          </cell>
          <cell r="AS650">
            <v>0</v>
          </cell>
          <cell r="AT650">
            <v>0</v>
          </cell>
          <cell r="AU650">
            <v>0</v>
          </cell>
          <cell r="AV650">
            <v>0</v>
          </cell>
          <cell r="AW650">
            <v>0</v>
          </cell>
          <cell r="AX650">
            <v>0</v>
          </cell>
          <cell r="AY650">
            <v>0</v>
          </cell>
          <cell r="AZ650">
            <v>0</v>
          </cell>
          <cell r="BA650">
            <v>0</v>
          </cell>
          <cell r="BB650">
            <v>0</v>
          </cell>
          <cell r="BC650">
            <v>0</v>
          </cell>
          <cell r="BD650">
            <v>0</v>
          </cell>
          <cell r="BE650">
            <v>0</v>
          </cell>
          <cell r="BF650">
            <v>0</v>
          </cell>
          <cell r="BG650">
            <v>0</v>
          </cell>
          <cell r="BH650">
            <v>0</v>
          </cell>
          <cell r="BI650">
            <v>0</v>
          </cell>
          <cell r="BJ650">
            <v>0</v>
          </cell>
          <cell r="BK650">
            <v>0</v>
          </cell>
          <cell r="BL650">
            <v>0</v>
          </cell>
          <cell r="BM650">
            <v>0</v>
          </cell>
          <cell r="BN650">
            <v>0</v>
          </cell>
          <cell r="BO650">
            <v>0</v>
          </cell>
          <cell r="BP650">
            <v>0</v>
          </cell>
          <cell r="BQ650">
            <v>0</v>
          </cell>
        </row>
        <row r="651">
          <cell r="N651">
            <v>0</v>
          </cell>
          <cell r="P651">
            <v>0</v>
          </cell>
          <cell r="R651">
            <v>0</v>
          </cell>
          <cell r="V651">
            <v>0</v>
          </cell>
          <cell r="W651">
            <v>0</v>
          </cell>
          <cell r="X651">
            <v>0</v>
          </cell>
          <cell r="Y651">
            <v>0</v>
          </cell>
          <cell r="Z651">
            <v>0</v>
          </cell>
          <cell r="AA651">
            <v>0</v>
          </cell>
          <cell r="AB651">
            <v>0</v>
          </cell>
          <cell r="AC651">
            <v>0</v>
          </cell>
          <cell r="AD651">
            <v>0</v>
          </cell>
          <cell r="AE651">
            <v>0</v>
          </cell>
          <cell r="AF651">
            <v>0</v>
          </cell>
          <cell r="AG651">
            <v>0</v>
          </cell>
          <cell r="AH651">
            <v>0</v>
          </cell>
          <cell r="AI651">
            <v>0</v>
          </cell>
          <cell r="AJ651">
            <v>0</v>
          </cell>
          <cell r="AK651">
            <v>0</v>
          </cell>
          <cell r="AL651">
            <v>0</v>
          </cell>
          <cell r="AM651">
            <v>0</v>
          </cell>
          <cell r="AN651">
            <v>0</v>
          </cell>
          <cell r="AO651">
            <v>0</v>
          </cell>
          <cell r="AP651">
            <v>0</v>
          </cell>
          <cell r="AQ651">
            <v>0</v>
          </cell>
          <cell r="AR651">
            <v>0</v>
          </cell>
          <cell r="AS651">
            <v>0</v>
          </cell>
          <cell r="AT651">
            <v>0</v>
          </cell>
          <cell r="AU651">
            <v>0</v>
          </cell>
          <cell r="AV651">
            <v>0</v>
          </cell>
          <cell r="AW651">
            <v>0</v>
          </cell>
          <cell r="AX651">
            <v>0</v>
          </cell>
          <cell r="AY651">
            <v>0</v>
          </cell>
          <cell r="AZ651">
            <v>0</v>
          </cell>
          <cell r="BA651">
            <v>0</v>
          </cell>
          <cell r="BB651">
            <v>0</v>
          </cell>
          <cell r="BC651">
            <v>0</v>
          </cell>
          <cell r="BD651">
            <v>0</v>
          </cell>
          <cell r="BE651">
            <v>0</v>
          </cell>
          <cell r="BF651">
            <v>0</v>
          </cell>
          <cell r="BG651">
            <v>0</v>
          </cell>
          <cell r="BH651">
            <v>0</v>
          </cell>
          <cell r="BI651">
            <v>0</v>
          </cell>
          <cell r="BJ651">
            <v>0</v>
          </cell>
          <cell r="BK651">
            <v>0</v>
          </cell>
          <cell r="BL651">
            <v>0</v>
          </cell>
          <cell r="BM651">
            <v>0</v>
          </cell>
          <cell r="BN651">
            <v>0</v>
          </cell>
          <cell r="BO651">
            <v>0</v>
          </cell>
          <cell r="BP651">
            <v>0</v>
          </cell>
          <cell r="BQ651">
            <v>0</v>
          </cell>
        </row>
        <row r="652">
          <cell r="N652">
            <v>0</v>
          </cell>
          <cell r="P652">
            <v>0</v>
          </cell>
          <cell r="R652">
            <v>0</v>
          </cell>
          <cell r="V652">
            <v>0</v>
          </cell>
          <cell r="W652">
            <v>0</v>
          </cell>
          <cell r="X652">
            <v>0</v>
          </cell>
          <cell r="Y652">
            <v>0</v>
          </cell>
          <cell r="Z652">
            <v>0</v>
          </cell>
          <cell r="AA652">
            <v>0</v>
          </cell>
          <cell r="AB652">
            <v>0</v>
          </cell>
          <cell r="AC652">
            <v>0</v>
          </cell>
          <cell r="AD652">
            <v>0</v>
          </cell>
          <cell r="AE652">
            <v>0</v>
          </cell>
          <cell r="AF652">
            <v>0</v>
          </cell>
          <cell r="AG652">
            <v>0</v>
          </cell>
          <cell r="AH652">
            <v>0</v>
          </cell>
          <cell r="AI652">
            <v>0</v>
          </cell>
          <cell r="AJ652">
            <v>0</v>
          </cell>
          <cell r="AK652">
            <v>0</v>
          </cell>
          <cell r="AL652">
            <v>0</v>
          </cell>
          <cell r="AM652">
            <v>0</v>
          </cell>
          <cell r="AN652">
            <v>0</v>
          </cell>
          <cell r="AO652">
            <v>0</v>
          </cell>
          <cell r="AP652">
            <v>0</v>
          </cell>
          <cell r="AQ652">
            <v>0</v>
          </cell>
          <cell r="AR652">
            <v>0</v>
          </cell>
          <cell r="AS652">
            <v>0</v>
          </cell>
          <cell r="AT652">
            <v>0</v>
          </cell>
          <cell r="AU652">
            <v>0</v>
          </cell>
          <cell r="AV652">
            <v>0</v>
          </cell>
          <cell r="AW652">
            <v>0</v>
          </cell>
          <cell r="AX652">
            <v>0</v>
          </cell>
          <cell r="AY652">
            <v>0</v>
          </cell>
          <cell r="AZ652">
            <v>0</v>
          </cell>
          <cell r="BA652">
            <v>0</v>
          </cell>
          <cell r="BB652">
            <v>0</v>
          </cell>
          <cell r="BC652">
            <v>0</v>
          </cell>
          <cell r="BD652">
            <v>0</v>
          </cell>
          <cell r="BE652">
            <v>0</v>
          </cell>
          <cell r="BF652">
            <v>0</v>
          </cell>
          <cell r="BG652">
            <v>0</v>
          </cell>
          <cell r="BH652">
            <v>0</v>
          </cell>
          <cell r="BI652">
            <v>0</v>
          </cell>
          <cell r="BJ652">
            <v>0</v>
          </cell>
          <cell r="BK652">
            <v>0</v>
          </cell>
          <cell r="BL652">
            <v>0</v>
          </cell>
          <cell r="BM652">
            <v>0</v>
          </cell>
          <cell r="BN652">
            <v>0</v>
          </cell>
          <cell r="BO652">
            <v>0</v>
          </cell>
          <cell r="BP652">
            <v>0</v>
          </cell>
          <cell r="BQ652">
            <v>0</v>
          </cell>
        </row>
        <row r="653">
          <cell r="N653">
            <v>0</v>
          </cell>
          <cell r="P653">
            <v>0</v>
          </cell>
          <cell r="R653">
            <v>0</v>
          </cell>
          <cell r="V653">
            <v>0</v>
          </cell>
          <cell r="W653">
            <v>0</v>
          </cell>
          <cell r="X653">
            <v>0</v>
          </cell>
          <cell r="Y653">
            <v>0</v>
          </cell>
          <cell r="Z653">
            <v>0</v>
          </cell>
          <cell r="AA653">
            <v>0</v>
          </cell>
          <cell r="AB653">
            <v>0</v>
          </cell>
          <cell r="AC653">
            <v>0</v>
          </cell>
          <cell r="AD653">
            <v>0</v>
          </cell>
          <cell r="AE653">
            <v>0</v>
          </cell>
          <cell r="AF653">
            <v>0</v>
          </cell>
          <cell r="AG653">
            <v>0</v>
          </cell>
          <cell r="AH653">
            <v>0</v>
          </cell>
          <cell r="AI653">
            <v>0</v>
          </cell>
          <cell r="AJ653">
            <v>0</v>
          </cell>
          <cell r="AK653">
            <v>0</v>
          </cell>
          <cell r="AL653">
            <v>0</v>
          </cell>
          <cell r="AM653">
            <v>0</v>
          </cell>
          <cell r="AN653">
            <v>0</v>
          </cell>
          <cell r="AO653">
            <v>0</v>
          </cell>
          <cell r="AP653">
            <v>0</v>
          </cell>
          <cell r="AQ653">
            <v>0</v>
          </cell>
          <cell r="AR653">
            <v>0</v>
          </cell>
          <cell r="AS653">
            <v>0</v>
          </cell>
          <cell r="AT653">
            <v>0</v>
          </cell>
          <cell r="AU653">
            <v>0</v>
          </cell>
          <cell r="AV653">
            <v>0</v>
          </cell>
          <cell r="AW653">
            <v>0</v>
          </cell>
          <cell r="AX653">
            <v>0</v>
          </cell>
          <cell r="AY653">
            <v>0</v>
          </cell>
          <cell r="AZ653">
            <v>0</v>
          </cell>
          <cell r="BA653">
            <v>0</v>
          </cell>
          <cell r="BB653">
            <v>0</v>
          </cell>
          <cell r="BC653">
            <v>0</v>
          </cell>
          <cell r="BD653">
            <v>0</v>
          </cell>
          <cell r="BE653">
            <v>0</v>
          </cell>
          <cell r="BF653">
            <v>0</v>
          </cell>
          <cell r="BG653">
            <v>0</v>
          </cell>
          <cell r="BH653">
            <v>0</v>
          </cell>
          <cell r="BI653">
            <v>0</v>
          </cell>
          <cell r="BJ653">
            <v>0</v>
          </cell>
          <cell r="BK653">
            <v>0</v>
          </cell>
          <cell r="BL653">
            <v>0</v>
          </cell>
          <cell r="BM653">
            <v>0</v>
          </cell>
          <cell r="BN653">
            <v>0</v>
          </cell>
          <cell r="BO653">
            <v>0</v>
          </cell>
          <cell r="BP653">
            <v>0</v>
          </cell>
          <cell r="BQ653">
            <v>0</v>
          </cell>
        </row>
        <row r="654">
          <cell r="N654">
            <v>0</v>
          </cell>
          <cell r="P654">
            <v>0</v>
          </cell>
          <cell r="R654">
            <v>0</v>
          </cell>
          <cell r="V654">
            <v>0</v>
          </cell>
          <cell r="W654">
            <v>0</v>
          </cell>
          <cell r="X654">
            <v>0</v>
          </cell>
          <cell r="Y654">
            <v>0</v>
          </cell>
          <cell r="Z654">
            <v>0</v>
          </cell>
          <cell r="AA654">
            <v>0</v>
          </cell>
          <cell r="AB654">
            <v>0</v>
          </cell>
          <cell r="AC654">
            <v>0</v>
          </cell>
          <cell r="AD654">
            <v>0</v>
          </cell>
          <cell r="AE654">
            <v>0</v>
          </cell>
          <cell r="AF654">
            <v>0</v>
          </cell>
          <cell r="AG654">
            <v>0</v>
          </cell>
          <cell r="AH654">
            <v>0</v>
          </cell>
          <cell r="AI654">
            <v>0</v>
          </cell>
          <cell r="AJ654">
            <v>0</v>
          </cell>
          <cell r="AK654">
            <v>0</v>
          </cell>
          <cell r="AL654">
            <v>0</v>
          </cell>
          <cell r="AM654">
            <v>0</v>
          </cell>
          <cell r="AN654">
            <v>0</v>
          </cell>
          <cell r="AO654">
            <v>0</v>
          </cell>
          <cell r="AP654">
            <v>0</v>
          </cell>
          <cell r="AQ654">
            <v>0</v>
          </cell>
          <cell r="AR654">
            <v>0</v>
          </cell>
          <cell r="AS654">
            <v>0</v>
          </cell>
          <cell r="AT654">
            <v>0</v>
          </cell>
          <cell r="AU654">
            <v>0</v>
          </cell>
          <cell r="AV654">
            <v>0</v>
          </cell>
          <cell r="AW654">
            <v>0</v>
          </cell>
          <cell r="AX654">
            <v>0</v>
          </cell>
          <cell r="AY654">
            <v>0</v>
          </cell>
          <cell r="AZ654">
            <v>0</v>
          </cell>
          <cell r="BA654">
            <v>0</v>
          </cell>
          <cell r="BB654">
            <v>0</v>
          </cell>
          <cell r="BC654">
            <v>0</v>
          </cell>
          <cell r="BD654">
            <v>0</v>
          </cell>
          <cell r="BE654">
            <v>0</v>
          </cell>
          <cell r="BF654">
            <v>0</v>
          </cell>
          <cell r="BG654">
            <v>0</v>
          </cell>
          <cell r="BH654">
            <v>0</v>
          </cell>
          <cell r="BI654">
            <v>0</v>
          </cell>
          <cell r="BJ654">
            <v>0</v>
          </cell>
          <cell r="BK654">
            <v>0</v>
          </cell>
          <cell r="BL654">
            <v>0</v>
          </cell>
          <cell r="BM654">
            <v>0</v>
          </cell>
          <cell r="BN654">
            <v>0</v>
          </cell>
          <cell r="BO654">
            <v>0</v>
          </cell>
          <cell r="BP654">
            <v>0</v>
          </cell>
          <cell r="BQ654">
            <v>0</v>
          </cell>
        </row>
        <row r="655">
          <cell r="N655">
            <v>0</v>
          </cell>
          <cell r="P655">
            <v>0</v>
          </cell>
          <cell r="R655">
            <v>0</v>
          </cell>
          <cell r="V655">
            <v>0</v>
          </cell>
          <cell r="W655">
            <v>0</v>
          </cell>
          <cell r="X655">
            <v>0</v>
          </cell>
          <cell r="Y655">
            <v>0</v>
          </cell>
          <cell r="Z655">
            <v>0</v>
          </cell>
          <cell r="AA655">
            <v>0</v>
          </cell>
          <cell r="AB655">
            <v>0</v>
          </cell>
          <cell r="AC655">
            <v>0</v>
          </cell>
          <cell r="AD655">
            <v>0</v>
          </cell>
          <cell r="AE655">
            <v>0</v>
          </cell>
          <cell r="AF655">
            <v>0</v>
          </cell>
          <cell r="AG655">
            <v>0</v>
          </cell>
          <cell r="AH655">
            <v>0</v>
          </cell>
          <cell r="AI655">
            <v>0</v>
          </cell>
          <cell r="AJ655">
            <v>0</v>
          </cell>
          <cell r="AK655">
            <v>0</v>
          </cell>
          <cell r="AL655">
            <v>0</v>
          </cell>
          <cell r="AM655">
            <v>0</v>
          </cell>
          <cell r="AN655">
            <v>0</v>
          </cell>
          <cell r="AO655">
            <v>0</v>
          </cell>
          <cell r="AP655">
            <v>0</v>
          </cell>
          <cell r="AQ655">
            <v>0</v>
          </cell>
          <cell r="AR655">
            <v>0</v>
          </cell>
          <cell r="AS655">
            <v>0</v>
          </cell>
          <cell r="AT655">
            <v>0</v>
          </cell>
          <cell r="AU655">
            <v>0</v>
          </cell>
          <cell r="AV655">
            <v>0</v>
          </cell>
          <cell r="AW655">
            <v>0</v>
          </cell>
          <cell r="AX655">
            <v>0</v>
          </cell>
          <cell r="AY655">
            <v>0</v>
          </cell>
          <cell r="AZ655">
            <v>0</v>
          </cell>
          <cell r="BA655">
            <v>0</v>
          </cell>
          <cell r="BB655">
            <v>0</v>
          </cell>
          <cell r="BC655">
            <v>0</v>
          </cell>
          <cell r="BD655">
            <v>0</v>
          </cell>
          <cell r="BE655">
            <v>0</v>
          </cell>
          <cell r="BF655">
            <v>0</v>
          </cell>
          <cell r="BG655">
            <v>0</v>
          </cell>
          <cell r="BH655">
            <v>0</v>
          </cell>
          <cell r="BI655">
            <v>0</v>
          </cell>
          <cell r="BJ655">
            <v>0</v>
          </cell>
          <cell r="BK655">
            <v>0</v>
          </cell>
          <cell r="BL655">
            <v>0</v>
          </cell>
          <cell r="BM655">
            <v>0</v>
          </cell>
          <cell r="BN655">
            <v>0</v>
          </cell>
          <cell r="BO655">
            <v>0</v>
          </cell>
          <cell r="BP655">
            <v>0</v>
          </cell>
          <cell r="BQ655">
            <v>0</v>
          </cell>
        </row>
        <row r="656">
          <cell r="N656">
            <v>0</v>
          </cell>
          <cell r="P656">
            <v>0</v>
          </cell>
          <cell r="R656">
            <v>0</v>
          </cell>
          <cell r="V656">
            <v>0</v>
          </cell>
          <cell r="W656">
            <v>0</v>
          </cell>
          <cell r="X656">
            <v>0</v>
          </cell>
          <cell r="Y656">
            <v>0</v>
          </cell>
          <cell r="Z656">
            <v>0</v>
          </cell>
          <cell r="AA656">
            <v>0</v>
          </cell>
          <cell r="AB656">
            <v>0</v>
          </cell>
          <cell r="AC656">
            <v>0</v>
          </cell>
          <cell r="AD656">
            <v>0</v>
          </cell>
          <cell r="AE656">
            <v>0</v>
          </cell>
          <cell r="AF656">
            <v>0</v>
          </cell>
          <cell r="AG656">
            <v>0</v>
          </cell>
          <cell r="AH656">
            <v>0</v>
          </cell>
          <cell r="AI656">
            <v>0</v>
          </cell>
          <cell r="AJ656">
            <v>0</v>
          </cell>
          <cell r="AK656">
            <v>0</v>
          </cell>
          <cell r="AL656">
            <v>0</v>
          </cell>
          <cell r="AM656">
            <v>0</v>
          </cell>
          <cell r="AN656">
            <v>0</v>
          </cell>
          <cell r="AO656">
            <v>0</v>
          </cell>
          <cell r="AP656">
            <v>0</v>
          </cell>
          <cell r="AQ656">
            <v>0</v>
          </cell>
          <cell r="AR656">
            <v>0</v>
          </cell>
          <cell r="AS656">
            <v>0</v>
          </cell>
          <cell r="AT656">
            <v>0</v>
          </cell>
          <cell r="AU656">
            <v>0</v>
          </cell>
          <cell r="AV656">
            <v>0</v>
          </cell>
          <cell r="AW656">
            <v>0</v>
          </cell>
          <cell r="AX656">
            <v>0</v>
          </cell>
          <cell r="AY656">
            <v>0</v>
          </cell>
          <cell r="AZ656">
            <v>0</v>
          </cell>
          <cell r="BA656">
            <v>0</v>
          </cell>
          <cell r="BB656">
            <v>0</v>
          </cell>
          <cell r="BC656">
            <v>0</v>
          </cell>
          <cell r="BD656">
            <v>0</v>
          </cell>
          <cell r="BE656">
            <v>0</v>
          </cell>
          <cell r="BF656">
            <v>0</v>
          </cell>
          <cell r="BG656">
            <v>0</v>
          </cell>
          <cell r="BH656">
            <v>0</v>
          </cell>
          <cell r="BI656">
            <v>0</v>
          </cell>
          <cell r="BJ656">
            <v>0</v>
          </cell>
          <cell r="BK656">
            <v>0</v>
          </cell>
          <cell r="BL656">
            <v>0</v>
          </cell>
          <cell r="BM656">
            <v>0</v>
          </cell>
          <cell r="BN656">
            <v>0</v>
          </cell>
          <cell r="BO656">
            <v>0</v>
          </cell>
          <cell r="BP656">
            <v>0</v>
          </cell>
          <cell r="BQ656">
            <v>0</v>
          </cell>
        </row>
        <row r="657">
          <cell r="N657">
            <v>0</v>
          </cell>
          <cell r="P657">
            <v>0</v>
          </cell>
          <cell r="R657">
            <v>0</v>
          </cell>
          <cell r="V657">
            <v>0</v>
          </cell>
          <cell r="W657">
            <v>0</v>
          </cell>
          <cell r="X657">
            <v>0</v>
          </cell>
          <cell r="Y657">
            <v>0</v>
          </cell>
          <cell r="Z657">
            <v>0</v>
          </cell>
          <cell r="AA657">
            <v>0</v>
          </cell>
          <cell r="AB657">
            <v>0</v>
          </cell>
          <cell r="AC657">
            <v>0</v>
          </cell>
          <cell r="AD657">
            <v>0</v>
          </cell>
          <cell r="AE657">
            <v>0</v>
          </cell>
          <cell r="AF657">
            <v>0</v>
          </cell>
          <cell r="AG657">
            <v>0</v>
          </cell>
          <cell r="AH657">
            <v>0</v>
          </cell>
          <cell r="AI657">
            <v>0</v>
          </cell>
          <cell r="AJ657">
            <v>0</v>
          </cell>
          <cell r="AK657">
            <v>0</v>
          </cell>
          <cell r="AL657">
            <v>0</v>
          </cell>
          <cell r="AM657">
            <v>0</v>
          </cell>
          <cell r="AN657">
            <v>0</v>
          </cell>
          <cell r="AO657">
            <v>0</v>
          </cell>
          <cell r="AP657">
            <v>0</v>
          </cell>
          <cell r="AQ657">
            <v>0</v>
          </cell>
          <cell r="AR657">
            <v>0</v>
          </cell>
          <cell r="AS657">
            <v>0</v>
          </cell>
          <cell r="AT657">
            <v>0</v>
          </cell>
          <cell r="AU657">
            <v>0</v>
          </cell>
          <cell r="AV657">
            <v>0</v>
          </cell>
          <cell r="AW657">
            <v>0</v>
          </cell>
          <cell r="AX657">
            <v>0</v>
          </cell>
          <cell r="AY657">
            <v>0</v>
          </cell>
          <cell r="AZ657">
            <v>0</v>
          </cell>
          <cell r="BA657">
            <v>0</v>
          </cell>
          <cell r="BB657">
            <v>0</v>
          </cell>
          <cell r="BC657">
            <v>0</v>
          </cell>
          <cell r="BD657">
            <v>0</v>
          </cell>
          <cell r="BE657">
            <v>0</v>
          </cell>
          <cell r="BF657">
            <v>0</v>
          </cell>
          <cell r="BG657">
            <v>0</v>
          </cell>
          <cell r="BH657">
            <v>0</v>
          </cell>
          <cell r="BI657">
            <v>0</v>
          </cell>
          <cell r="BJ657">
            <v>0</v>
          </cell>
          <cell r="BK657">
            <v>0</v>
          </cell>
          <cell r="BL657">
            <v>0</v>
          </cell>
          <cell r="BM657">
            <v>0</v>
          </cell>
          <cell r="BN657">
            <v>0</v>
          </cell>
          <cell r="BO657">
            <v>0</v>
          </cell>
          <cell r="BP657">
            <v>0</v>
          </cell>
          <cell r="BQ657">
            <v>0</v>
          </cell>
        </row>
        <row r="658">
          <cell r="N658">
            <v>0</v>
          </cell>
          <cell r="P658">
            <v>0</v>
          </cell>
          <cell r="R658">
            <v>0</v>
          </cell>
          <cell r="V658">
            <v>0</v>
          </cell>
          <cell r="W658">
            <v>0</v>
          </cell>
          <cell r="X658">
            <v>0</v>
          </cell>
          <cell r="Y658">
            <v>0</v>
          </cell>
          <cell r="Z658">
            <v>0</v>
          </cell>
          <cell r="AA658">
            <v>0</v>
          </cell>
          <cell r="AB658">
            <v>0</v>
          </cell>
          <cell r="AC658">
            <v>0</v>
          </cell>
          <cell r="AD658">
            <v>0</v>
          </cell>
          <cell r="AE658">
            <v>0</v>
          </cell>
          <cell r="AF658">
            <v>0</v>
          </cell>
          <cell r="AG658">
            <v>0</v>
          </cell>
          <cell r="AH658">
            <v>0</v>
          </cell>
          <cell r="AI658">
            <v>0</v>
          </cell>
          <cell r="AJ658">
            <v>0</v>
          </cell>
          <cell r="AK658">
            <v>0</v>
          </cell>
          <cell r="AL658">
            <v>0</v>
          </cell>
          <cell r="AM658">
            <v>0</v>
          </cell>
          <cell r="AN658">
            <v>0</v>
          </cell>
          <cell r="AO658">
            <v>0</v>
          </cell>
          <cell r="AP658">
            <v>0</v>
          </cell>
          <cell r="AQ658">
            <v>0</v>
          </cell>
          <cell r="AR658">
            <v>0</v>
          </cell>
          <cell r="AS658">
            <v>0</v>
          </cell>
          <cell r="AT658">
            <v>0</v>
          </cell>
          <cell r="AU658">
            <v>0</v>
          </cell>
          <cell r="AV658">
            <v>0</v>
          </cell>
          <cell r="AW658">
            <v>0</v>
          </cell>
          <cell r="AX658">
            <v>0</v>
          </cell>
          <cell r="AY658">
            <v>0</v>
          </cell>
          <cell r="AZ658">
            <v>0</v>
          </cell>
          <cell r="BA658">
            <v>0</v>
          </cell>
          <cell r="BB658">
            <v>0</v>
          </cell>
          <cell r="BC658">
            <v>0</v>
          </cell>
          <cell r="BD658">
            <v>0</v>
          </cell>
          <cell r="BE658">
            <v>0</v>
          </cell>
          <cell r="BF658">
            <v>0</v>
          </cell>
          <cell r="BG658">
            <v>0</v>
          </cell>
          <cell r="BH658">
            <v>0</v>
          </cell>
          <cell r="BI658">
            <v>0</v>
          </cell>
          <cell r="BJ658">
            <v>0</v>
          </cell>
          <cell r="BK658">
            <v>0</v>
          </cell>
          <cell r="BL658">
            <v>0</v>
          </cell>
          <cell r="BM658">
            <v>0</v>
          </cell>
          <cell r="BN658">
            <v>0</v>
          </cell>
          <cell r="BO658">
            <v>0</v>
          </cell>
          <cell r="BP658">
            <v>0</v>
          </cell>
          <cell r="BQ658">
            <v>0</v>
          </cell>
        </row>
        <row r="659">
          <cell r="N659">
            <v>0</v>
          </cell>
          <cell r="P659">
            <v>0</v>
          </cell>
          <cell r="R659">
            <v>0</v>
          </cell>
          <cell r="V659">
            <v>0</v>
          </cell>
          <cell r="W659">
            <v>0</v>
          </cell>
          <cell r="X659">
            <v>0</v>
          </cell>
          <cell r="Y659">
            <v>0</v>
          </cell>
          <cell r="Z659">
            <v>0</v>
          </cell>
          <cell r="AA659">
            <v>0</v>
          </cell>
          <cell r="AB659">
            <v>0</v>
          </cell>
          <cell r="AC659">
            <v>0</v>
          </cell>
          <cell r="AD659">
            <v>0</v>
          </cell>
          <cell r="AE659">
            <v>0</v>
          </cell>
          <cell r="AF659">
            <v>0</v>
          </cell>
          <cell r="AG659">
            <v>0</v>
          </cell>
          <cell r="AH659">
            <v>0</v>
          </cell>
          <cell r="AI659">
            <v>0</v>
          </cell>
          <cell r="AJ659">
            <v>0</v>
          </cell>
          <cell r="AK659">
            <v>0</v>
          </cell>
          <cell r="AL659">
            <v>0</v>
          </cell>
          <cell r="AM659">
            <v>0</v>
          </cell>
          <cell r="AN659">
            <v>0</v>
          </cell>
          <cell r="AO659">
            <v>0</v>
          </cell>
          <cell r="AP659">
            <v>0</v>
          </cell>
          <cell r="AQ659">
            <v>0</v>
          </cell>
          <cell r="AR659">
            <v>0</v>
          </cell>
          <cell r="AS659">
            <v>0</v>
          </cell>
          <cell r="AT659">
            <v>0</v>
          </cell>
          <cell r="AU659">
            <v>0</v>
          </cell>
          <cell r="AV659">
            <v>0</v>
          </cell>
          <cell r="AW659">
            <v>0</v>
          </cell>
          <cell r="AX659">
            <v>0</v>
          </cell>
          <cell r="AY659">
            <v>0</v>
          </cell>
          <cell r="AZ659">
            <v>0</v>
          </cell>
          <cell r="BA659">
            <v>0</v>
          </cell>
          <cell r="BB659">
            <v>0</v>
          </cell>
          <cell r="BC659">
            <v>0</v>
          </cell>
          <cell r="BD659">
            <v>0</v>
          </cell>
          <cell r="BE659">
            <v>0</v>
          </cell>
          <cell r="BF659">
            <v>0</v>
          </cell>
          <cell r="BG659">
            <v>0</v>
          </cell>
          <cell r="BH659">
            <v>0</v>
          </cell>
          <cell r="BI659">
            <v>0</v>
          </cell>
          <cell r="BJ659">
            <v>0</v>
          </cell>
          <cell r="BK659">
            <v>0</v>
          </cell>
          <cell r="BL659">
            <v>0</v>
          </cell>
          <cell r="BM659">
            <v>0</v>
          </cell>
          <cell r="BN659">
            <v>0</v>
          </cell>
          <cell r="BO659">
            <v>0</v>
          </cell>
          <cell r="BP659">
            <v>0</v>
          </cell>
          <cell r="BQ659">
            <v>0</v>
          </cell>
        </row>
        <row r="660">
          <cell r="N660">
            <v>0</v>
          </cell>
          <cell r="P660">
            <v>0</v>
          </cell>
          <cell r="R660">
            <v>0</v>
          </cell>
          <cell r="V660">
            <v>0</v>
          </cell>
          <cell r="W660">
            <v>0</v>
          </cell>
          <cell r="X660">
            <v>0</v>
          </cell>
          <cell r="Y660">
            <v>0</v>
          </cell>
          <cell r="Z660">
            <v>0</v>
          </cell>
          <cell r="AA660">
            <v>0</v>
          </cell>
          <cell r="AB660">
            <v>0</v>
          </cell>
          <cell r="AC660">
            <v>0</v>
          </cell>
          <cell r="AD660">
            <v>0</v>
          </cell>
          <cell r="AE660">
            <v>0</v>
          </cell>
          <cell r="AF660">
            <v>0</v>
          </cell>
          <cell r="AG660">
            <v>0</v>
          </cell>
          <cell r="AH660">
            <v>0</v>
          </cell>
          <cell r="AI660">
            <v>0</v>
          </cell>
          <cell r="AJ660">
            <v>0</v>
          </cell>
          <cell r="AK660">
            <v>0</v>
          </cell>
          <cell r="AL660">
            <v>0</v>
          </cell>
          <cell r="AM660">
            <v>0</v>
          </cell>
          <cell r="AN660">
            <v>0</v>
          </cell>
          <cell r="AO660">
            <v>0</v>
          </cell>
          <cell r="AP660">
            <v>0</v>
          </cell>
          <cell r="AQ660">
            <v>0</v>
          </cell>
          <cell r="AR660">
            <v>0</v>
          </cell>
          <cell r="AS660">
            <v>0</v>
          </cell>
          <cell r="AT660">
            <v>0</v>
          </cell>
          <cell r="AU660">
            <v>0</v>
          </cell>
          <cell r="AV660">
            <v>0</v>
          </cell>
          <cell r="AW660">
            <v>0</v>
          </cell>
          <cell r="AX660">
            <v>0</v>
          </cell>
          <cell r="AY660">
            <v>0</v>
          </cell>
          <cell r="AZ660">
            <v>0</v>
          </cell>
          <cell r="BA660">
            <v>0</v>
          </cell>
          <cell r="BB660">
            <v>0</v>
          </cell>
          <cell r="BC660">
            <v>0</v>
          </cell>
          <cell r="BD660">
            <v>0</v>
          </cell>
          <cell r="BE660">
            <v>0</v>
          </cell>
          <cell r="BF660">
            <v>0</v>
          </cell>
          <cell r="BG660">
            <v>0</v>
          </cell>
          <cell r="BH660">
            <v>0</v>
          </cell>
          <cell r="BI660">
            <v>0</v>
          </cell>
          <cell r="BJ660">
            <v>0</v>
          </cell>
          <cell r="BK660">
            <v>0</v>
          </cell>
          <cell r="BL660">
            <v>0</v>
          </cell>
          <cell r="BM660">
            <v>0</v>
          </cell>
          <cell r="BN660">
            <v>0</v>
          </cell>
          <cell r="BO660">
            <v>0</v>
          </cell>
          <cell r="BP660">
            <v>0</v>
          </cell>
          <cell r="BQ660">
            <v>0</v>
          </cell>
        </row>
        <row r="661">
          <cell r="N661">
            <v>0</v>
          </cell>
          <cell r="P661">
            <v>0</v>
          </cell>
          <cell r="R661">
            <v>0</v>
          </cell>
          <cell r="V661">
            <v>0</v>
          </cell>
          <cell r="W661">
            <v>0</v>
          </cell>
          <cell r="X661">
            <v>0</v>
          </cell>
          <cell r="Y661">
            <v>0</v>
          </cell>
          <cell r="Z661">
            <v>0</v>
          </cell>
          <cell r="AA661">
            <v>0</v>
          </cell>
          <cell r="AB661">
            <v>0</v>
          </cell>
          <cell r="AC661">
            <v>0</v>
          </cell>
          <cell r="AD661">
            <v>0</v>
          </cell>
          <cell r="AE661">
            <v>0</v>
          </cell>
          <cell r="AF661">
            <v>0</v>
          </cell>
          <cell r="AG661">
            <v>0</v>
          </cell>
          <cell r="AH661">
            <v>0</v>
          </cell>
          <cell r="AI661">
            <v>0</v>
          </cell>
          <cell r="AJ661">
            <v>0</v>
          </cell>
          <cell r="AK661">
            <v>0</v>
          </cell>
          <cell r="AL661">
            <v>0</v>
          </cell>
          <cell r="AM661">
            <v>0</v>
          </cell>
          <cell r="AN661">
            <v>0</v>
          </cell>
          <cell r="AO661">
            <v>0</v>
          </cell>
          <cell r="AP661">
            <v>0</v>
          </cell>
          <cell r="AQ661">
            <v>0</v>
          </cell>
          <cell r="AR661">
            <v>0</v>
          </cell>
          <cell r="AS661">
            <v>0</v>
          </cell>
          <cell r="AT661">
            <v>0</v>
          </cell>
          <cell r="AU661">
            <v>0</v>
          </cell>
          <cell r="AV661">
            <v>0</v>
          </cell>
          <cell r="AW661">
            <v>0</v>
          </cell>
          <cell r="AX661">
            <v>0</v>
          </cell>
          <cell r="AY661">
            <v>0</v>
          </cell>
          <cell r="AZ661">
            <v>0</v>
          </cell>
          <cell r="BA661">
            <v>0</v>
          </cell>
          <cell r="BB661">
            <v>0</v>
          </cell>
          <cell r="BC661">
            <v>0</v>
          </cell>
          <cell r="BD661">
            <v>0</v>
          </cell>
          <cell r="BE661">
            <v>0</v>
          </cell>
          <cell r="BF661">
            <v>0</v>
          </cell>
          <cell r="BG661">
            <v>0</v>
          </cell>
          <cell r="BH661">
            <v>0</v>
          </cell>
          <cell r="BI661">
            <v>0</v>
          </cell>
          <cell r="BJ661">
            <v>0</v>
          </cell>
          <cell r="BK661">
            <v>0</v>
          </cell>
          <cell r="BL661">
            <v>0</v>
          </cell>
          <cell r="BM661">
            <v>0</v>
          </cell>
          <cell r="BN661">
            <v>0</v>
          </cell>
          <cell r="BO661">
            <v>0</v>
          </cell>
          <cell r="BP661">
            <v>0</v>
          </cell>
          <cell r="BQ661">
            <v>0</v>
          </cell>
        </row>
        <row r="662">
          <cell r="N662">
            <v>0</v>
          </cell>
          <cell r="P662">
            <v>0</v>
          </cell>
          <cell r="R662">
            <v>0</v>
          </cell>
          <cell r="V662">
            <v>0</v>
          </cell>
          <cell r="W662">
            <v>0</v>
          </cell>
          <cell r="X662">
            <v>0</v>
          </cell>
          <cell r="Y662">
            <v>0</v>
          </cell>
          <cell r="Z662">
            <v>0</v>
          </cell>
          <cell r="AA662">
            <v>0</v>
          </cell>
          <cell r="AB662">
            <v>0</v>
          </cell>
          <cell r="AC662">
            <v>0</v>
          </cell>
          <cell r="AD662">
            <v>0</v>
          </cell>
          <cell r="AE662">
            <v>0</v>
          </cell>
          <cell r="AF662">
            <v>0</v>
          </cell>
          <cell r="AG662">
            <v>0</v>
          </cell>
          <cell r="AH662">
            <v>0</v>
          </cell>
          <cell r="AI662">
            <v>0</v>
          </cell>
          <cell r="AJ662">
            <v>0</v>
          </cell>
          <cell r="AK662">
            <v>0</v>
          </cell>
          <cell r="AL662">
            <v>0</v>
          </cell>
          <cell r="AM662">
            <v>0</v>
          </cell>
          <cell r="AN662">
            <v>0</v>
          </cell>
          <cell r="AO662">
            <v>0</v>
          </cell>
          <cell r="AP662">
            <v>0</v>
          </cell>
          <cell r="AQ662">
            <v>0</v>
          </cell>
          <cell r="AR662">
            <v>0</v>
          </cell>
          <cell r="AS662">
            <v>0</v>
          </cell>
          <cell r="AT662">
            <v>0</v>
          </cell>
          <cell r="AU662">
            <v>0</v>
          </cell>
          <cell r="AV662">
            <v>0</v>
          </cell>
          <cell r="AW662">
            <v>0</v>
          </cell>
          <cell r="AX662">
            <v>0</v>
          </cell>
          <cell r="AY662">
            <v>0</v>
          </cell>
          <cell r="AZ662">
            <v>0</v>
          </cell>
          <cell r="BA662">
            <v>0</v>
          </cell>
          <cell r="BB662">
            <v>0</v>
          </cell>
          <cell r="BC662">
            <v>0</v>
          </cell>
          <cell r="BD662">
            <v>0</v>
          </cell>
          <cell r="BE662">
            <v>0</v>
          </cell>
          <cell r="BF662">
            <v>0</v>
          </cell>
          <cell r="BG662">
            <v>0</v>
          </cell>
          <cell r="BH662">
            <v>0</v>
          </cell>
          <cell r="BI662">
            <v>0</v>
          </cell>
          <cell r="BJ662">
            <v>0</v>
          </cell>
          <cell r="BK662">
            <v>0</v>
          </cell>
          <cell r="BL662">
            <v>0</v>
          </cell>
          <cell r="BM662">
            <v>0</v>
          </cell>
          <cell r="BN662">
            <v>0</v>
          </cell>
          <cell r="BO662">
            <v>0</v>
          </cell>
          <cell r="BP662">
            <v>0</v>
          </cell>
          <cell r="BQ662">
            <v>0</v>
          </cell>
        </row>
        <row r="663">
          <cell r="N663">
            <v>0</v>
          </cell>
          <cell r="P663">
            <v>0</v>
          </cell>
          <cell r="R663">
            <v>0</v>
          </cell>
          <cell r="V663">
            <v>0</v>
          </cell>
          <cell r="W663">
            <v>0</v>
          </cell>
          <cell r="X663">
            <v>0</v>
          </cell>
          <cell r="Y663">
            <v>0</v>
          </cell>
          <cell r="Z663">
            <v>0</v>
          </cell>
          <cell r="AA663">
            <v>0</v>
          </cell>
          <cell r="AB663">
            <v>0</v>
          </cell>
          <cell r="AC663">
            <v>0</v>
          </cell>
          <cell r="AD663">
            <v>0</v>
          </cell>
          <cell r="AE663">
            <v>0</v>
          </cell>
          <cell r="AF663">
            <v>0</v>
          </cell>
          <cell r="AG663">
            <v>0</v>
          </cell>
          <cell r="AH663">
            <v>0</v>
          </cell>
          <cell r="AI663">
            <v>0</v>
          </cell>
          <cell r="AJ663">
            <v>0</v>
          </cell>
          <cell r="AK663">
            <v>0</v>
          </cell>
          <cell r="AL663">
            <v>0</v>
          </cell>
          <cell r="AM663">
            <v>0</v>
          </cell>
          <cell r="AN663">
            <v>0</v>
          </cell>
          <cell r="AO663">
            <v>0</v>
          </cell>
          <cell r="AP663">
            <v>0</v>
          </cell>
          <cell r="AQ663">
            <v>0</v>
          </cell>
          <cell r="AR663">
            <v>0</v>
          </cell>
          <cell r="AS663">
            <v>0</v>
          </cell>
          <cell r="AT663">
            <v>0</v>
          </cell>
          <cell r="AU663">
            <v>0</v>
          </cell>
          <cell r="AV663">
            <v>0</v>
          </cell>
          <cell r="AW663">
            <v>0</v>
          </cell>
          <cell r="AX663">
            <v>0</v>
          </cell>
          <cell r="AY663">
            <v>0</v>
          </cell>
          <cell r="AZ663">
            <v>0</v>
          </cell>
          <cell r="BA663">
            <v>0</v>
          </cell>
          <cell r="BB663">
            <v>0</v>
          </cell>
          <cell r="BC663">
            <v>0</v>
          </cell>
          <cell r="BD663">
            <v>0</v>
          </cell>
          <cell r="BE663">
            <v>0</v>
          </cell>
          <cell r="BF663">
            <v>0</v>
          </cell>
          <cell r="BG663">
            <v>0</v>
          </cell>
          <cell r="BH663">
            <v>0</v>
          </cell>
          <cell r="BI663">
            <v>0</v>
          </cell>
          <cell r="BJ663">
            <v>0</v>
          </cell>
          <cell r="BK663">
            <v>0</v>
          </cell>
          <cell r="BL663">
            <v>0</v>
          </cell>
          <cell r="BM663">
            <v>0</v>
          </cell>
          <cell r="BN663">
            <v>0</v>
          </cell>
          <cell r="BO663">
            <v>0</v>
          </cell>
          <cell r="BP663">
            <v>0</v>
          </cell>
          <cell r="BQ663">
            <v>0</v>
          </cell>
        </row>
        <row r="664">
          <cell r="N664">
            <v>0</v>
          </cell>
          <cell r="P664">
            <v>0</v>
          </cell>
          <cell r="R664">
            <v>0</v>
          </cell>
          <cell r="V664">
            <v>0</v>
          </cell>
          <cell r="W664">
            <v>0</v>
          </cell>
          <cell r="X664">
            <v>0</v>
          </cell>
          <cell r="Y664">
            <v>0</v>
          </cell>
          <cell r="Z664">
            <v>0</v>
          </cell>
          <cell r="AA664">
            <v>0</v>
          </cell>
          <cell r="AB664">
            <v>0</v>
          </cell>
          <cell r="AC664">
            <v>0</v>
          </cell>
          <cell r="AD664">
            <v>0</v>
          </cell>
          <cell r="AE664">
            <v>0</v>
          </cell>
          <cell r="AF664">
            <v>0</v>
          </cell>
          <cell r="AG664">
            <v>0</v>
          </cell>
          <cell r="AH664">
            <v>0</v>
          </cell>
          <cell r="AI664">
            <v>0</v>
          </cell>
          <cell r="AJ664">
            <v>0</v>
          </cell>
          <cell r="AK664">
            <v>0</v>
          </cell>
          <cell r="AL664">
            <v>0</v>
          </cell>
          <cell r="AM664">
            <v>0</v>
          </cell>
          <cell r="AN664">
            <v>0</v>
          </cell>
          <cell r="AO664">
            <v>0</v>
          </cell>
          <cell r="AP664">
            <v>0</v>
          </cell>
          <cell r="AQ664">
            <v>0</v>
          </cell>
          <cell r="AR664">
            <v>0</v>
          </cell>
          <cell r="AS664">
            <v>0</v>
          </cell>
          <cell r="AT664">
            <v>0</v>
          </cell>
          <cell r="AU664">
            <v>0</v>
          </cell>
          <cell r="AV664">
            <v>0</v>
          </cell>
          <cell r="AW664">
            <v>0</v>
          </cell>
          <cell r="AX664">
            <v>0</v>
          </cell>
          <cell r="AY664">
            <v>0</v>
          </cell>
          <cell r="AZ664">
            <v>0</v>
          </cell>
          <cell r="BA664">
            <v>0</v>
          </cell>
          <cell r="BB664">
            <v>0</v>
          </cell>
          <cell r="BC664">
            <v>0</v>
          </cell>
          <cell r="BD664">
            <v>0</v>
          </cell>
          <cell r="BE664">
            <v>0</v>
          </cell>
          <cell r="BF664">
            <v>0</v>
          </cell>
          <cell r="BG664">
            <v>0</v>
          </cell>
          <cell r="BH664">
            <v>0</v>
          </cell>
          <cell r="BI664">
            <v>0</v>
          </cell>
          <cell r="BJ664">
            <v>0</v>
          </cell>
          <cell r="BK664">
            <v>0</v>
          </cell>
          <cell r="BL664">
            <v>0</v>
          </cell>
          <cell r="BM664">
            <v>0</v>
          </cell>
          <cell r="BN664">
            <v>0</v>
          </cell>
          <cell r="BO664">
            <v>0</v>
          </cell>
          <cell r="BP664">
            <v>0</v>
          </cell>
          <cell r="BQ664">
            <v>0</v>
          </cell>
        </row>
        <row r="665">
          <cell r="N665">
            <v>0</v>
          </cell>
          <cell r="P665">
            <v>0</v>
          </cell>
          <cell r="R665">
            <v>0</v>
          </cell>
          <cell r="V665">
            <v>0</v>
          </cell>
          <cell r="W665">
            <v>0</v>
          </cell>
          <cell r="X665">
            <v>0</v>
          </cell>
          <cell r="Y665">
            <v>0</v>
          </cell>
          <cell r="Z665">
            <v>0</v>
          </cell>
          <cell r="AA665">
            <v>0</v>
          </cell>
          <cell r="AB665">
            <v>0</v>
          </cell>
          <cell r="AC665">
            <v>0</v>
          </cell>
          <cell r="AD665">
            <v>0</v>
          </cell>
          <cell r="AE665">
            <v>0</v>
          </cell>
          <cell r="AF665">
            <v>0</v>
          </cell>
          <cell r="AG665">
            <v>0</v>
          </cell>
          <cell r="AH665">
            <v>0</v>
          </cell>
          <cell r="AI665">
            <v>0</v>
          </cell>
          <cell r="AJ665">
            <v>0</v>
          </cell>
          <cell r="AK665">
            <v>0</v>
          </cell>
          <cell r="AL665">
            <v>0</v>
          </cell>
          <cell r="AM665">
            <v>0</v>
          </cell>
          <cell r="AN665">
            <v>0</v>
          </cell>
          <cell r="AO665">
            <v>0</v>
          </cell>
          <cell r="AP665">
            <v>0</v>
          </cell>
          <cell r="AQ665">
            <v>0</v>
          </cell>
          <cell r="AR665">
            <v>0</v>
          </cell>
          <cell r="AS665">
            <v>0</v>
          </cell>
          <cell r="AT665">
            <v>0</v>
          </cell>
          <cell r="AU665">
            <v>0</v>
          </cell>
          <cell r="AV665">
            <v>0</v>
          </cell>
          <cell r="AW665">
            <v>0</v>
          </cell>
          <cell r="AX665">
            <v>0</v>
          </cell>
          <cell r="AY665">
            <v>0</v>
          </cell>
          <cell r="AZ665">
            <v>0</v>
          </cell>
          <cell r="BA665">
            <v>0</v>
          </cell>
          <cell r="BB665">
            <v>0</v>
          </cell>
          <cell r="BC665">
            <v>0</v>
          </cell>
          <cell r="BD665">
            <v>0</v>
          </cell>
          <cell r="BE665">
            <v>0</v>
          </cell>
          <cell r="BF665">
            <v>0</v>
          </cell>
          <cell r="BG665">
            <v>0</v>
          </cell>
          <cell r="BH665">
            <v>0</v>
          </cell>
          <cell r="BI665">
            <v>0</v>
          </cell>
          <cell r="BJ665">
            <v>0</v>
          </cell>
          <cell r="BK665">
            <v>0</v>
          </cell>
          <cell r="BL665">
            <v>0</v>
          </cell>
          <cell r="BM665">
            <v>0</v>
          </cell>
          <cell r="BN665">
            <v>0</v>
          </cell>
          <cell r="BO665">
            <v>0</v>
          </cell>
          <cell r="BP665">
            <v>0</v>
          </cell>
          <cell r="BQ665">
            <v>0</v>
          </cell>
        </row>
        <row r="666">
          <cell r="N666">
            <v>0</v>
          </cell>
          <cell r="P666">
            <v>0</v>
          </cell>
          <cell r="R666">
            <v>0</v>
          </cell>
          <cell r="V666">
            <v>0</v>
          </cell>
          <cell r="W666">
            <v>0</v>
          </cell>
          <cell r="X666">
            <v>0</v>
          </cell>
          <cell r="Y666">
            <v>0</v>
          </cell>
          <cell r="Z666">
            <v>0</v>
          </cell>
          <cell r="AA666">
            <v>0</v>
          </cell>
          <cell r="AB666">
            <v>0</v>
          </cell>
          <cell r="AC666">
            <v>0</v>
          </cell>
          <cell r="AD666">
            <v>0</v>
          </cell>
          <cell r="AE666">
            <v>0</v>
          </cell>
          <cell r="AF666">
            <v>0</v>
          </cell>
          <cell r="AG666">
            <v>0</v>
          </cell>
          <cell r="AH666">
            <v>0</v>
          </cell>
          <cell r="AI666">
            <v>0</v>
          </cell>
          <cell r="AJ666">
            <v>0</v>
          </cell>
          <cell r="AK666">
            <v>0</v>
          </cell>
          <cell r="AL666">
            <v>0</v>
          </cell>
          <cell r="AM666">
            <v>0</v>
          </cell>
          <cell r="AN666">
            <v>0</v>
          </cell>
          <cell r="AO666">
            <v>0</v>
          </cell>
          <cell r="AP666">
            <v>0</v>
          </cell>
          <cell r="AQ666">
            <v>0</v>
          </cell>
          <cell r="AR666">
            <v>0</v>
          </cell>
          <cell r="AS666">
            <v>0</v>
          </cell>
          <cell r="AT666">
            <v>0</v>
          </cell>
          <cell r="AU666">
            <v>0</v>
          </cell>
          <cell r="AV666">
            <v>0</v>
          </cell>
          <cell r="AW666">
            <v>0</v>
          </cell>
          <cell r="AX666">
            <v>0</v>
          </cell>
          <cell r="AY666">
            <v>0</v>
          </cell>
          <cell r="AZ666">
            <v>0</v>
          </cell>
          <cell r="BA666">
            <v>0</v>
          </cell>
          <cell r="BB666">
            <v>0</v>
          </cell>
          <cell r="BC666">
            <v>0</v>
          </cell>
          <cell r="BD666">
            <v>0</v>
          </cell>
          <cell r="BE666">
            <v>0</v>
          </cell>
          <cell r="BF666">
            <v>0</v>
          </cell>
          <cell r="BG666">
            <v>0</v>
          </cell>
          <cell r="BH666">
            <v>0</v>
          </cell>
          <cell r="BI666">
            <v>0</v>
          </cell>
          <cell r="BJ666">
            <v>0</v>
          </cell>
          <cell r="BK666">
            <v>0</v>
          </cell>
          <cell r="BL666">
            <v>0</v>
          </cell>
          <cell r="BM666">
            <v>0</v>
          </cell>
          <cell r="BN666">
            <v>0</v>
          </cell>
          <cell r="BO666">
            <v>0</v>
          </cell>
          <cell r="BP666">
            <v>0</v>
          </cell>
          <cell r="BQ666">
            <v>0</v>
          </cell>
        </row>
        <row r="667">
          <cell r="N667">
            <v>0</v>
          </cell>
          <cell r="P667">
            <v>0</v>
          </cell>
          <cell r="R667">
            <v>0</v>
          </cell>
          <cell r="V667">
            <v>0</v>
          </cell>
          <cell r="W667">
            <v>0</v>
          </cell>
          <cell r="X667">
            <v>0</v>
          </cell>
          <cell r="Y667">
            <v>0</v>
          </cell>
          <cell r="Z667">
            <v>0</v>
          </cell>
          <cell r="AA667">
            <v>0</v>
          </cell>
          <cell r="AB667">
            <v>0</v>
          </cell>
          <cell r="AC667">
            <v>0</v>
          </cell>
          <cell r="AD667">
            <v>0</v>
          </cell>
          <cell r="AE667">
            <v>0</v>
          </cell>
          <cell r="AF667">
            <v>0</v>
          </cell>
          <cell r="AG667">
            <v>0</v>
          </cell>
          <cell r="AH667">
            <v>0</v>
          </cell>
          <cell r="AI667">
            <v>0</v>
          </cell>
          <cell r="AJ667">
            <v>0</v>
          </cell>
          <cell r="AK667">
            <v>0</v>
          </cell>
          <cell r="AL667">
            <v>0</v>
          </cell>
          <cell r="AM667">
            <v>0</v>
          </cell>
          <cell r="AN667">
            <v>0</v>
          </cell>
          <cell r="AO667">
            <v>0</v>
          </cell>
          <cell r="AP667">
            <v>0</v>
          </cell>
          <cell r="AQ667">
            <v>0</v>
          </cell>
          <cell r="AR667">
            <v>0</v>
          </cell>
          <cell r="AS667">
            <v>0</v>
          </cell>
          <cell r="AT667">
            <v>0</v>
          </cell>
          <cell r="AU667">
            <v>0</v>
          </cell>
          <cell r="AV667">
            <v>0</v>
          </cell>
          <cell r="AW667">
            <v>0</v>
          </cell>
          <cell r="AX667">
            <v>0</v>
          </cell>
          <cell r="AY667">
            <v>0</v>
          </cell>
          <cell r="AZ667">
            <v>0</v>
          </cell>
          <cell r="BA667">
            <v>0</v>
          </cell>
          <cell r="BB667">
            <v>0</v>
          </cell>
          <cell r="BC667">
            <v>0</v>
          </cell>
          <cell r="BD667">
            <v>0</v>
          </cell>
          <cell r="BE667">
            <v>0</v>
          </cell>
          <cell r="BF667">
            <v>0</v>
          </cell>
          <cell r="BG667">
            <v>0</v>
          </cell>
          <cell r="BH667">
            <v>0</v>
          </cell>
          <cell r="BI667">
            <v>0</v>
          </cell>
          <cell r="BJ667">
            <v>0</v>
          </cell>
          <cell r="BK667">
            <v>0</v>
          </cell>
          <cell r="BL667">
            <v>0</v>
          </cell>
          <cell r="BM667">
            <v>0</v>
          </cell>
          <cell r="BN667">
            <v>0</v>
          </cell>
          <cell r="BO667">
            <v>0</v>
          </cell>
          <cell r="BP667">
            <v>0</v>
          </cell>
          <cell r="BQ667">
            <v>0</v>
          </cell>
        </row>
        <row r="668">
          <cell r="N668">
            <v>0</v>
          </cell>
          <cell r="P668">
            <v>0</v>
          </cell>
          <cell r="R668">
            <v>0</v>
          </cell>
          <cell r="V668">
            <v>0</v>
          </cell>
          <cell r="W668">
            <v>0</v>
          </cell>
          <cell r="X668">
            <v>0</v>
          </cell>
          <cell r="Y668">
            <v>0</v>
          </cell>
          <cell r="Z668">
            <v>0</v>
          </cell>
          <cell r="AA668">
            <v>0</v>
          </cell>
          <cell r="AB668">
            <v>0</v>
          </cell>
          <cell r="AC668">
            <v>0</v>
          </cell>
          <cell r="AD668">
            <v>0</v>
          </cell>
          <cell r="AE668">
            <v>0</v>
          </cell>
          <cell r="AF668">
            <v>0</v>
          </cell>
          <cell r="AG668">
            <v>0</v>
          </cell>
          <cell r="AH668">
            <v>0</v>
          </cell>
          <cell r="AI668">
            <v>0</v>
          </cell>
          <cell r="AJ668">
            <v>0</v>
          </cell>
          <cell r="AK668">
            <v>0</v>
          </cell>
          <cell r="AL668">
            <v>0</v>
          </cell>
          <cell r="AM668">
            <v>0</v>
          </cell>
          <cell r="AN668">
            <v>0</v>
          </cell>
          <cell r="AO668">
            <v>0</v>
          </cell>
          <cell r="AP668">
            <v>0</v>
          </cell>
          <cell r="AQ668">
            <v>0</v>
          </cell>
          <cell r="AR668">
            <v>0</v>
          </cell>
          <cell r="AS668">
            <v>0</v>
          </cell>
          <cell r="AT668">
            <v>0</v>
          </cell>
          <cell r="AU668">
            <v>0</v>
          </cell>
          <cell r="AV668">
            <v>0</v>
          </cell>
          <cell r="AW668">
            <v>0</v>
          </cell>
          <cell r="AX668">
            <v>0</v>
          </cell>
          <cell r="AY668">
            <v>0</v>
          </cell>
          <cell r="AZ668">
            <v>0</v>
          </cell>
          <cell r="BA668">
            <v>0</v>
          </cell>
          <cell r="BB668">
            <v>0</v>
          </cell>
          <cell r="BC668">
            <v>0</v>
          </cell>
          <cell r="BD668">
            <v>0</v>
          </cell>
          <cell r="BE668">
            <v>0</v>
          </cell>
          <cell r="BF668">
            <v>0</v>
          </cell>
          <cell r="BG668">
            <v>0</v>
          </cell>
          <cell r="BH668">
            <v>0</v>
          </cell>
          <cell r="BI668">
            <v>0</v>
          </cell>
          <cell r="BJ668">
            <v>0</v>
          </cell>
          <cell r="BK668">
            <v>0</v>
          </cell>
          <cell r="BL668">
            <v>0</v>
          </cell>
          <cell r="BM668">
            <v>0</v>
          </cell>
          <cell r="BN668">
            <v>0</v>
          </cell>
          <cell r="BO668">
            <v>0</v>
          </cell>
          <cell r="BP668">
            <v>0</v>
          </cell>
          <cell r="BQ668">
            <v>0</v>
          </cell>
        </row>
        <row r="669">
          <cell r="N669">
            <v>0</v>
          </cell>
          <cell r="P669">
            <v>0</v>
          </cell>
          <cell r="R669">
            <v>0</v>
          </cell>
          <cell r="V669">
            <v>0</v>
          </cell>
          <cell r="W669">
            <v>0</v>
          </cell>
          <cell r="X669">
            <v>0</v>
          </cell>
          <cell r="Y669">
            <v>0</v>
          </cell>
          <cell r="Z669">
            <v>0</v>
          </cell>
          <cell r="AA669">
            <v>0</v>
          </cell>
          <cell r="AB669">
            <v>0</v>
          </cell>
          <cell r="AC669">
            <v>0</v>
          </cell>
          <cell r="AD669">
            <v>0</v>
          </cell>
          <cell r="AE669">
            <v>0</v>
          </cell>
          <cell r="AF669">
            <v>0</v>
          </cell>
          <cell r="AG669">
            <v>0</v>
          </cell>
          <cell r="AH669">
            <v>0</v>
          </cell>
          <cell r="AI669">
            <v>0</v>
          </cell>
          <cell r="AJ669">
            <v>0</v>
          </cell>
          <cell r="AK669">
            <v>0</v>
          </cell>
          <cell r="AL669">
            <v>0</v>
          </cell>
          <cell r="AM669">
            <v>0</v>
          </cell>
          <cell r="AN669">
            <v>0</v>
          </cell>
          <cell r="AO669">
            <v>0</v>
          </cell>
          <cell r="AP669">
            <v>0</v>
          </cell>
          <cell r="AQ669">
            <v>0</v>
          </cell>
          <cell r="AR669">
            <v>0</v>
          </cell>
          <cell r="AS669">
            <v>0</v>
          </cell>
          <cell r="AT669">
            <v>0</v>
          </cell>
          <cell r="AU669">
            <v>0</v>
          </cell>
          <cell r="AV669">
            <v>0</v>
          </cell>
          <cell r="AW669">
            <v>0</v>
          </cell>
          <cell r="AX669">
            <v>0</v>
          </cell>
          <cell r="AY669">
            <v>0</v>
          </cell>
          <cell r="AZ669">
            <v>0</v>
          </cell>
          <cell r="BA669">
            <v>0</v>
          </cell>
          <cell r="BB669">
            <v>0</v>
          </cell>
          <cell r="BC669">
            <v>0</v>
          </cell>
          <cell r="BD669">
            <v>0</v>
          </cell>
          <cell r="BE669">
            <v>0</v>
          </cell>
          <cell r="BF669">
            <v>0</v>
          </cell>
          <cell r="BG669">
            <v>0</v>
          </cell>
          <cell r="BH669">
            <v>0</v>
          </cell>
          <cell r="BI669">
            <v>0</v>
          </cell>
          <cell r="BJ669">
            <v>0</v>
          </cell>
          <cell r="BK669">
            <v>0</v>
          </cell>
          <cell r="BL669">
            <v>0</v>
          </cell>
          <cell r="BM669">
            <v>0</v>
          </cell>
          <cell r="BN669">
            <v>0</v>
          </cell>
          <cell r="BO669">
            <v>0</v>
          </cell>
          <cell r="BP669">
            <v>0</v>
          </cell>
          <cell r="BQ669">
            <v>0</v>
          </cell>
        </row>
        <row r="670">
          <cell r="N670">
            <v>0</v>
          </cell>
          <cell r="P670">
            <v>0</v>
          </cell>
          <cell r="R670">
            <v>0</v>
          </cell>
          <cell r="V670">
            <v>0</v>
          </cell>
          <cell r="W670">
            <v>0</v>
          </cell>
          <cell r="X670">
            <v>0</v>
          </cell>
          <cell r="Y670">
            <v>0</v>
          </cell>
          <cell r="Z670">
            <v>0</v>
          </cell>
          <cell r="AA670">
            <v>0</v>
          </cell>
          <cell r="AB670">
            <v>0</v>
          </cell>
          <cell r="AC670">
            <v>0</v>
          </cell>
          <cell r="AD670">
            <v>0</v>
          </cell>
          <cell r="AE670">
            <v>0</v>
          </cell>
          <cell r="AF670">
            <v>0</v>
          </cell>
          <cell r="AG670">
            <v>0</v>
          </cell>
          <cell r="AH670">
            <v>0</v>
          </cell>
          <cell r="AI670">
            <v>0</v>
          </cell>
          <cell r="AJ670">
            <v>0</v>
          </cell>
          <cell r="AK670">
            <v>0</v>
          </cell>
          <cell r="AL670">
            <v>0</v>
          </cell>
          <cell r="AM670">
            <v>0</v>
          </cell>
          <cell r="AN670">
            <v>0</v>
          </cell>
          <cell r="AO670">
            <v>0</v>
          </cell>
          <cell r="AP670">
            <v>0</v>
          </cell>
          <cell r="AQ670">
            <v>0</v>
          </cell>
          <cell r="AR670">
            <v>0</v>
          </cell>
          <cell r="AS670">
            <v>0</v>
          </cell>
          <cell r="AT670">
            <v>0</v>
          </cell>
          <cell r="AU670">
            <v>0</v>
          </cell>
          <cell r="AV670">
            <v>0</v>
          </cell>
          <cell r="AW670">
            <v>0</v>
          </cell>
          <cell r="AX670">
            <v>0</v>
          </cell>
          <cell r="AY670">
            <v>0</v>
          </cell>
          <cell r="AZ670">
            <v>0</v>
          </cell>
          <cell r="BA670">
            <v>0</v>
          </cell>
          <cell r="BB670">
            <v>0</v>
          </cell>
          <cell r="BC670">
            <v>0</v>
          </cell>
          <cell r="BD670">
            <v>0</v>
          </cell>
          <cell r="BE670">
            <v>0</v>
          </cell>
          <cell r="BF670">
            <v>0</v>
          </cell>
          <cell r="BG670">
            <v>0</v>
          </cell>
          <cell r="BH670">
            <v>0</v>
          </cell>
          <cell r="BI670">
            <v>0</v>
          </cell>
          <cell r="BJ670">
            <v>0</v>
          </cell>
          <cell r="BK670">
            <v>0</v>
          </cell>
          <cell r="BL670">
            <v>0</v>
          </cell>
          <cell r="BM670">
            <v>0</v>
          </cell>
          <cell r="BN670">
            <v>0</v>
          </cell>
          <cell r="BO670">
            <v>0</v>
          </cell>
          <cell r="BP670">
            <v>0</v>
          </cell>
          <cell r="BQ670">
            <v>0</v>
          </cell>
        </row>
        <row r="671">
          <cell r="N671">
            <v>0</v>
          </cell>
          <cell r="P671">
            <v>0</v>
          </cell>
          <cell r="R671">
            <v>0</v>
          </cell>
          <cell r="V671">
            <v>0</v>
          </cell>
          <cell r="W671">
            <v>0</v>
          </cell>
          <cell r="X671">
            <v>0</v>
          </cell>
          <cell r="Y671">
            <v>0</v>
          </cell>
          <cell r="Z671">
            <v>0</v>
          </cell>
          <cell r="AA671">
            <v>0</v>
          </cell>
          <cell r="AB671">
            <v>0</v>
          </cell>
          <cell r="AC671">
            <v>0</v>
          </cell>
          <cell r="AD671">
            <v>0</v>
          </cell>
          <cell r="AE671">
            <v>0</v>
          </cell>
          <cell r="AF671">
            <v>0</v>
          </cell>
          <cell r="AG671">
            <v>0</v>
          </cell>
          <cell r="AH671">
            <v>0</v>
          </cell>
          <cell r="AI671">
            <v>0</v>
          </cell>
          <cell r="AJ671">
            <v>0</v>
          </cell>
          <cell r="AK671">
            <v>0</v>
          </cell>
          <cell r="AL671">
            <v>0</v>
          </cell>
          <cell r="AM671">
            <v>0</v>
          </cell>
          <cell r="AN671">
            <v>0</v>
          </cell>
          <cell r="AO671">
            <v>0</v>
          </cell>
          <cell r="AP671">
            <v>0</v>
          </cell>
          <cell r="AQ671">
            <v>0</v>
          </cell>
          <cell r="AR671">
            <v>0</v>
          </cell>
          <cell r="AS671">
            <v>0</v>
          </cell>
          <cell r="AT671">
            <v>0</v>
          </cell>
          <cell r="AU671">
            <v>0</v>
          </cell>
          <cell r="AV671">
            <v>0</v>
          </cell>
          <cell r="AW671">
            <v>0</v>
          </cell>
          <cell r="AX671">
            <v>0</v>
          </cell>
          <cell r="AY671">
            <v>0</v>
          </cell>
          <cell r="AZ671">
            <v>0</v>
          </cell>
          <cell r="BA671">
            <v>0</v>
          </cell>
          <cell r="BB671">
            <v>0</v>
          </cell>
          <cell r="BC671">
            <v>0</v>
          </cell>
          <cell r="BD671">
            <v>0</v>
          </cell>
          <cell r="BE671">
            <v>0</v>
          </cell>
          <cell r="BF671">
            <v>0</v>
          </cell>
          <cell r="BG671">
            <v>0</v>
          </cell>
          <cell r="BH671">
            <v>0</v>
          </cell>
          <cell r="BI671">
            <v>0</v>
          </cell>
          <cell r="BJ671">
            <v>0</v>
          </cell>
          <cell r="BK671">
            <v>0</v>
          </cell>
          <cell r="BL671">
            <v>0</v>
          </cell>
          <cell r="BM671">
            <v>0</v>
          </cell>
          <cell r="BN671">
            <v>0</v>
          </cell>
          <cell r="BO671">
            <v>0</v>
          </cell>
          <cell r="BP671">
            <v>0</v>
          </cell>
          <cell r="BQ671">
            <v>0</v>
          </cell>
        </row>
        <row r="672">
          <cell r="N672">
            <v>0</v>
          </cell>
          <cell r="P672">
            <v>0</v>
          </cell>
          <cell r="R672">
            <v>0</v>
          </cell>
          <cell r="V672">
            <v>0</v>
          </cell>
          <cell r="W672">
            <v>0</v>
          </cell>
          <cell r="X672">
            <v>0</v>
          </cell>
          <cell r="Y672">
            <v>0</v>
          </cell>
          <cell r="Z672">
            <v>0</v>
          </cell>
          <cell r="AA672">
            <v>0</v>
          </cell>
          <cell r="AB672">
            <v>0</v>
          </cell>
          <cell r="AC672">
            <v>0</v>
          </cell>
          <cell r="AD672">
            <v>0</v>
          </cell>
          <cell r="AE672">
            <v>0</v>
          </cell>
          <cell r="AF672">
            <v>0</v>
          </cell>
          <cell r="AG672">
            <v>0</v>
          </cell>
          <cell r="AH672">
            <v>0</v>
          </cell>
          <cell r="AI672">
            <v>0</v>
          </cell>
          <cell r="AJ672">
            <v>0</v>
          </cell>
          <cell r="AK672">
            <v>0</v>
          </cell>
          <cell r="AL672">
            <v>0</v>
          </cell>
          <cell r="AM672">
            <v>0</v>
          </cell>
          <cell r="AN672">
            <v>0</v>
          </cell>
          <cell r="AO672">
            <v>0</v>
          </cell>
          <cell r="AP672">
            <v>0</v>
          </cell>
          <cell r="AQ672">
            <v>0</v>
          </cell>
          <cell r="AR672">
            <v>0</v>
          </cell>
          <cell r="AS672">
            <v>0</v>
          </cell>
          <cell r="AT672">
            <v>0</v>
          </cell>
          <cell r="AU672">
            <v>0</v>
          </cell>
          <cell r="AV672">
            <v>0</v>
          </cell>
          <cell r="AW672">
            <v>0</v>
          </cell>
          <cell r="AX672">
            <v>0</v>
          </cell>
          <cell r="AY672">
            <v>0</v>
          </cell>
          <cell r="AZ672">
            <v>0</v>
          </cell>
          <cell r="BA672">
            <v>0</v>
          </cell>
          <cell r="BB672">
            <v>0</v>
          </cell>
          <cell r="BC672">
            <v>0</v>
          </cell>
          <cell r="BD672">
            <v>0</v>
          </cell>
          <cell r="BE672">
            <v>0</v>
          </cell>
          <cell r="BF672">
            <v>0</v>
          </cell>
          <cell r="BG672">
            <v>0</v>
          </cell>
          <cell r="BH672">
            <v>0</v>
          </cell>
          <cell r="BI672">
            <v>0</v>
          </cell>
          <cell r="BJ672">
            <v>0</v>
          </cell>
          <cell r="BK672">
            <v>0</v>
          </cell>
          <cell r="BL672">
            <v>0</v>
          </cell>
          <cell r="BM672">
            <v>0</v>
          </cell>
          <cell r="BN672">
            <v>0</v>
          </cell>
          <cell r="BO672">
            <v>0</v>
          </cell>
          <cell r="BP672">
            <v>0</v>
          </cell>
          <cell r="BQ672">
            <v>0</v>
          </cell>
        </row>
        <row r="673">
          <cell r="N673">
            <v>0</v>
          </cell>
          <cell r="P673">
            <v>0</v>
          </cell>
          <cell r="R673">
            <v>0</v>
          </cell>
          <cell r="V673">
            <v>0</v>
          </cell>
          <cell r="W673">
            <v>0</v>
          </cell>
          <cell r="X673">
            <v>0</v>
          </cell>
          <cell r="Y673">
            <v>0</v>
          </cell>
          <cell r="Z673">
            <v>0</v>
          </cell>
          <cell r="AA673">
            <v>0</v>
          </cell>
          <cell r="AB673">
            <v>0</v>
          </cell>
          <cell r="AC673">
            <v>0</v>
          </cell>
          <cell r="AD673">
            <v>0</v>
          </cell>
          <cell r="AE673">
            <v>0</v>
          </cell>
          <cell r="AF673">
            <v>0</v>
          </cell>
          <cell r="AG673">
            <v>0</v>
          </cell>
          <cell r="AH673">
            <v>0</v>
          </cell>
          <cell r="AI673">
            <v>0</v>
          </cell>
          <cell r="AJ673">
            <v>0</v>
          </cell>
          <cell r="AK673">
            <v>0</v>
          </cell>
          <cell r="AL673">
            <v>0</v>
          </cell>
          <cell r="AM673">
            <v>0</v>
          </cell>
          <cell r="AN673">
            <v>0</v>
          </cell>
          <cell r="AO673">
            <v>0</v>
          </cell>
          <cell r="AP673">
            <v>0</v>
          </cell>
          <cell r="AQ673">
            <v>0</v>
          </cell>
          <cell r="AR673">
            <v>0</v>
          </cell>
          <cell r="AS673">
            <v>0</v>
          </cell>
          <cell r="AT673">
            <v>0</v>
          </cell>
          <cell r="AU673">
            <v>0</v>
          </cell>
          <cell r="AV673">
            <v>0</v>
          </cell>
          <cell r="AW673">
            <v>0</v>
          </cell>
          <cell r="AX673">
            <v>0</v>
          </cell>
          <cell r="AY673">
            <v>0</v>
          </cell>
          <cell r="AZ673">
            <v>0</v>
          </cell>
          <cell r="BA673">
            <v>0</v>
          </cell>
          <cell r="BB673">
            <v>0</v>
          </cell>
          <cell r="BC673">
            <v>0</v>
          </cell>
          <cell r="BD673">
            <v>0</v>
          </cell>
          <cell r="BE673">
            <v>0</v>
          </cell>
          <cell r="BF673">
            <v>0</v>
          </cell>
          <cell r="BG673">
            <v>0</v>
          </cell>
          <cell r="BH673">
            <v>0</v>
          </cell>
          <cell r="BI673">
            <v>0</v>
          </cell>
          <cell r="BJ673">
            <v>0</v>
          </cell>
          <cell r="BK673">
            <v>0</v>
          </cell>
          <cell r="BL673">
            <v>0</v>
          </cell>
          <cell r="BM673">
            <v>0</v>
          </cell>
          <cell r="BN673">
            <v>0</v>
          </cell>
          <cell r="BO673">
            <v>0</v>
          </cell>
          <cell r="BP673">
            <v>0</v>
          </cell>
          <cell r="BQ673">
            <v>0</v>
          </cell>
        </row>
        <row r="674">
          <cell r="N674">
            <v>0</v>
          </cell>
          <cell r="P674">
            <v>0</v>
          </cell>
          <cell r="R674">
            <v>0</v>
          </cell>
          <cell r="V674">
            <v>0</v>
          </cell>
          <cell r="W674">
            <v>0</v>
          </cell>
          <cell r="X674">
            <v>0</v>
          </cell>
          <cell r="Y674">
            <v>0</v>
          </cell>
          <cell r="Z674">
            <v>0</v>
          </cell>
          <cell r="AA674">
            <v>0</v>
          </cell>
          <cell r="AB674">
            <v>0</v>
          </cell>
          <cell r="AC674">
            <v>0</v>
          </cell>
          <cell r="AD674">
            <v>0</v>
          </cell>
          <cell r="AE674">
            <v>0</v>
          </cell>
          <cell r="AF674">
            <v>0</v>
          </cell>
          <cell r="AG674">
            <v>0</v>
          </cell>
          <cell r="AH674">
            <v>0</v>
          </cell>
          <cell r="AI674">
            <v>0</v>
          </cell>
          <cell r="AJ674">
            <v>0</v>
          </cell>
          <cell r="AK674">
            <v>0</v>
          </cell>
          <cell r="AL674">
            <v>0</v>
          </cell>
          <cell r="AM674">
            <v>0</v>
          </cell>
          <cell r="AN674">
            <v>0</v>
          </cell>
          <cell r="AO674">
            <v>0</v>
          </cell>
          <cell r="AP674">
            <v>0</v>
          </cell>
          <cell r="AQ674">
            <v>0</v>
          </cell>
          <cell r="AR674">
            <v>0</v>
          </cell>
          <cell r="AS674">
            <v>0</v>
          </cell>
          <cell r="AT674">
            <v>0</v>
          </cell>
          <cell r="AU674">
            <v>0</v>
          </cell>
          <cell r="AV674">
            <v>0</v>
          </cell>
          <cell r="AW674">
            <v>0</v>
          </cell>
          <cell r="AX674">
            <v>0</v>
          </cell>
          <cell r="AY674">
            <v>0</v>
          </cell>
          <cell r="AZ674">
            <v>0</v>
          </cell>
          <cell r="BA674">
            <v>0</v>
          </cell>
          <cell r="BB674">
            <v>0</v>
          </cell>
          <cell r="BC674">
            <v>0</v>
          </cell>
          <cell r="BD674">
            <v>0</v>
          </cell>
          <cell r="BE674">
            <v>0</v>
          </cell>
          <cell r="BF674">
            <v>0</v>
          </cell>
          <cell r="BG674">
            <v>0</v>
          </cell>
          <cell r="BH674">
            <v>0</v>
          </cell>
          <cell r="BI674">
            <v>0</v>
          </cell>
          <cell r="BJ674">
            <v>0</v>
          </cell>
          <cell r="BK674">
            <v>0</v>
          </cell>
          <cell r="BL674">
            <v>0</v>
          </cell>
          <cell r="BM674">
            <v>0</v>
          </cell>
          <cell r="BN674">
            <v>0</v>
          </cell>
          <cell r="BO674">
            <v>0</v>
          </cell>
          <cell r="BP674">
            <v>0</v>
          </cell>
          <cell r="BQ674">
            <v>0</v>
          </cell>
        </row>
        <row r="675">
          <cell r="N675">
            <v>0</v>
          </cell>
          <cell r="P675">
            <v>0</v>
          </cell>
          <cell r="R675">
            <v>0</v>
          </cell>
          <cell r="V675">
            <v>0</v>
          </cell>
          <cell r="W675">
            <v>0</v>
          </cell>
          <cell r="X675">
            <v>0</v>
          </cell>
          <cell r="Y675">
            <v>0</v>
          </cell>
          <cell r="Z675">
            <v>0</v>
          </cell>
          <cell r="AA675">
            <v>0</v>
          </cell>
          <cell r="AB675">
            <v>0</v>
          </cell>
          <cell r="AC675">
            <v>0</v>
          </cell>
          <cell r="AD675">
            <v>0</v>
          </cell>
          <cell r="AE675">
            <v>0</v>
          </cell>
          <cell r="AF675">
            <v>0</v>
          </cell>
          <cell r="AG675">
            <v>0</v>
          </cell>
          <cell r="AH675">
            <v>0</v>
          </cell>
          <cell r="AI675">
            <v>0</v>
          </cell>
          <cell r="AJ675">
            <v>0</v>
          </cell>
          <cell r="AK675">
            <v>0</v>
          </cell>
          <cell r="AL675">
            <v>0</v>
          </cell>
          <cell r="AM675">
            <v>0</v>
          </cell>
          <cell r="AN675">
            <v>0</v>
          </cell>
          <cell r="AO675">
            <v>0</v>
          </cell>
          <cell r="AP675">
            <v>0</v>
          </cell>
          <cell r="AQ675">
            <v>0</v>
          </cell>
          <cell r="AR675">
            <v>0</v>
          </cell>
          <cell r="AS675">
            <v>0</v>
          </cell>
          <cell r="AT675">
            <v>0</v>
          </cell>
          <cell r="AU675">
            <v>0</v>
          </cell>
          <cell r="AV675">
            <v>0</v>
          </cell>
          <cell r="AW675">
            <v>0</v>
          </cell>
          <cell r="AX675">
            <v>0</v>
          </cell>
          <cell r="AY675">
            <v>0</v>
          </cell>
          <cell r="AZ675">
            <v>0</v>
          </cell>
          <cell r="BA675">
            <v>0</v>
          </cell>
          <cell r="BB675">
            <v>0</v>
          </cell>
          <cell r="BC675">
            <v>0</v>
          </cell>
          <cell r="BD675">
            <v>0</v>
          </cell>
          <cell r="BE675">
            <v>0</v>
          </cell>
          <cell r="BF675">
            <v>0</v>
          </cell>
          <cell r="BG675">
            <v>0</v>
          </cell>
          <cell r="BH675">
            <v>0</v>
          </cell>
          <cell r="BI675">
            <v>0</v>
          </cell>
          <cell r="BJ675">
            <v>0</v>
          </cell>
          <cell r="BK675">
            <v>0</v>
          </cell>
          <cell r="BL675">
            <v>0</v>
          </cell>
          <cell r="BM675">
            <v>0</v>
          </cell>
          <cell r="BN675">
            <v>0</v>
          </cell>
          <cell r="BO675">
            <v>0</v>
          </cell>
          <cell r="BP675">
            <v>0</v>
          </cell>
          <cell r="BQ675">
            <v>0</v>
          </cell>
        </row>
        <row r="676">
          <cell r="N676">
            <v>0</v>
          </cell>
          <cell r="P676">
            <v>0</v>
          </cell>
          <cell r="R676">
            <v>0</v>
          </cell>
          <cell r="V676">
            <v>0</v>
          </cell>
          <cell r="W676">
            <v>0</v>
          </cell>
          <cell r="X676">
            <v>0</v>
          </cell>
          <cell r="Y676">
            <v>0</v>
          </cell>
          <cell r="Z676">
            <v>0</v>
          </cell>
          <cell r="AA676">
            <v>0</v>
          </cell>
          <cell r="AB676">
            <v>0</v>
          </cell>
          <cell r="AC676">
            <v>0</v>
          </cell>
          <cell r="AD676">
            <v>0</v>
          </cell>
          <cell r="AE676">
            <v>0</v>
          </cell>
          <cell r="AF676">
            <v>0</v>
          </cell>
          <cell r="AG676">
            <v>0</v>
          </cell>
          <cell r="AH676">
            <v>0</v>
          </cell>
          <cell r="AI676">
            <v>0</v>
          </cell>
          <cell r="AJ676">
            <v>0</v>
          </cell>
          <cell r="AK676">
            <v>0</v>
          </cell>
          <cell r="AL676">
            <v>0</v>
          </cell>
          <cell r="AM676">
            <v>0</v>
          </cell>
          <cell r="AN676">
            <v>0</v>
          </cell>
          <cell r="AO676">
            <v>0</v>
          </cell>
          <cell r="AP676">
            <v>0</v>
          </cell>
          <cell r="AQ676">
            <v>0</v>
          </cell>
          <cell r="AR676">
            <v>0</v>
          </cell>
          <cell r="AS676">
            <v>0</v>
          </cell>
          <cell r="AT676">
            <v>0</v>
          </cell>
          <cell r="AU676">
            <v>0</v>
          </cell>
          <cell r="AV676">
            <v>0</v>
          </cell>
          <cell r="AW676">
            <v>0</v>
          </cell>
          <cell r="AX676">
            <v>0</v>
          </cell>
          <cell r="AY676">
            <v>0</v>
          </cell>
          <cell r="AZ676">
            <v>0</v>
          </cell>
          <cell r="BA676">
            <v>0</v>
          </cell>
          <cell r="BB676">
            <v>0</v>
          </cell>
          <cell r="BC676">
            <v>0</v>
          </cell>
          <cell r="BD676">
            <v>0</v>
          </cell>
          <cell r="BE676">
            <v>0</v>
          </cell>
          <cell r="BF676">
            <v>0</v>
          </cell>
          <cell r="BG676">
            <v>0</v>
          </cell>
          <cell r="BH676">
            <v>0</v>
          </cell>
          <cell r="BI676">
            <v>0</v>
          </cell>
          <cell r="BJ676">
            <v>0</v>
          </cell>
          <cell r="BK676">
            <v>0</v>
          </cell>
          <cell r="BL676">
            <v>0</v>
          </cell>
          <cell r="BM676">
            <v>0</v>
          </cell>
          <cell r="BN676">
            <v>0</v>
          </cell>
          <cell r="BO676">
            <v>0</v>
          </cell>
          <cell r="BP676">
            <v>0</v>
          </cell>
          <cell r="BQ676">
            <v>0</v>
          </cell>
        </row>
        <row r="677">
          <cell r="N677">
            <v>0</v>
          </cell>
          <cell r="P677">
            <v>0</v>
          </cell>
          <cell r="R677">
            <v>0</v>
          </cell>
          <cell r="V677">
            <v>0</v>
          </cell>
          <cell r="W677">
            <v>0</v>
          </cell>
          <cell r="X677">
            <v>0</v>
          </cell>
          <cell r="Y677">
            <v>0</v>
          </cell>
          <cell r="Z677">
            <v>0</v>
          </cell>
          <cell r="AA677">
            <v>0</v>
          </cell>
          <cell r="AB677">
            <v>0</v>
          </cell>
          <cell r="AC677">
            <v>0</v>
          </cell>
          <cell r="AD677">
            <v>0</v>
          </cell>
          <cell r="AE677">
            <v>0</v>
          </cell>
          <cell r="AF677">
            <v>0</v>
          </cell>
          <cell r="AG677">
            <v>0</v>
          </cell>
          <cell r="AH677">
            <v>0</v>
          </cell>
          <cell r="AI677">
            <v>0</v>
          </cell>
          <cell r="AJ677">
            <v>0</v>
          </cell>
          <cell r="AK677">
            <v>0</v>
          </cell>
          <cell r="AL677">
            <v>0</v>
          </cell>
          <cell r="AM677">
            <v>0</v>
          </cell>
          <cell r="AN677">
            <v>0</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row>
        <row r="678">
          <cell r="N678">
            <v>0</v>
          </cell>
          <cell r="P678">
            <v>0</v>
          </cell>
          <cell r="R678">
            <v>0</v>
          </cell>
          <cell r="V678">
            <v>0</v>
          </cell>
          <cell r="W678">
            <v>0</v>
          </cell>
          <cell r="X678">
            <v>0</v>
          </cell>
          <cell r="Y678">
            <v>0</v>
          </cell>
          <cell r="Z678">
            <v>0</v>
          </cell>
          <cell r="AA678">
            <v>0</v>
          </cell>
          <cell r="AB678">
            <v>0</v>
          </cell>
          <cell r="AC678">
            <v>0</v>
          </cell>
          <cell r="AD678">
            <v>0</v>
          </cell>
          <cell r="AE678">
            <v>0</v>
          </cell>
          <cell r="AF678">
            <v>0</v>
          </cell>
          <cell r="AG678">
            <v>0</v>
          </cell>
          <cell r="AH678">
            <v>0</v>
          </cell>
          <cell r="AI678">
            <v>0</v>
          </cell>
          <cell r="AJ678">
            <v>0</v>
          </cell>
          <cell r="AK678">
            <v>0</v>
          </cell>
          <cell r="AL678">
            <v>0</v>
          </cell>
          <cell r="AM678">
            <v>0</v>
          </cell>
          <cell r="AN678">
            <v>0</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row>
        <row r="679">
          <cell r="N679">
            <v>0</v>
          </cell>
          <cell r="P679">
            <v>0</v>
          </cell>
          <cell r="R679">
            <v>0</v>
          </cell>
          <cell r="V679">
            <v>0</v>
          </cell>
          <cell r="W679">
            <v>0</v>
          </cell>
          <cell r="X679">
            <v>0</v>
          </cell>
          <cell r="Y679">
            <v>0</v>
          </cell>
          <cell r="Z679">
            <v>0</v>
          </cell>
          <cell r="AA679">
            <v>0</v>
          </cell>
          <cell r="AB679">
            <v>0</v>
          </cell>
          <cell r="AC679">
            <v>0</v>
          </cell>
          <cell r="AD679">
            <v>0</v>
          </cell>
          <cell r="AE679">
            <v>0</v>
          </cell>
          <cell r="AF679">
            <v>0</v>
          </cell>
          <cell r="AG679">
            <v>0</v>
          </cell>
          <cell r="AH679">
            <v>0</v>
          </cell>
          <cell r="AI679">
            <v>0</v>
          </cell>
          <cell r="AJ679">
            <v>0</v>
          </cell>
          <cell r="AK679">
            <v>0</v>
          </cell>
          <cell r="AL679">
            <v>0</v>
          </cell>
          <cell r="AM679">
            <v>0</v>
          </cell>
          <cell r="AN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row>
        <row r="680">
          <cell r="N680">
            <v>0</v>
          </cell>
          <cell r="P680">
            <v>0</v>
          </cell>
          <cell r="R680">
            <v>0</v>
          </cell>
          <cell r="V680">
            <v>0</v>
          </cell>
          <cell r="W680">
            <v>0</v>
          </cell>
          <cell r="X680">
            <v>0</v>
          </cell>
          <cell r="Y680">
            <v>0</v>
          </cell>
          <cell r="Z680">
            <v>0</v>
          </cell>
          <cell r="AA680">
            <v>0</v>
          </cell>
          <cell r="AB680">
            <v>0</v>
          </cell>
          <cell r="AC680">
            <v>0</v>
          </cell>
          <cell r="AD680">
            <v>0</v>
          </cell>
          <cell r="AE680">
            <v>0</v>
          </cell>
          <cell r="AF680">
            <v>0</v>
          </cell>
          <cell r="AG680">
            <v>0</v>
          </cell>
          <cell r="AH680">
            <v>0</v>
          </cell>
          <cell r="AI680">
            <v>0</v>
          </cell>
          <cell r="AJ680">
            <v>0</v>
          </cell>
          <cell r="AK680">
            <v>0</v>
          </cell>
          <cell r="AL680">
            <v>0</v>
          </cell>
          <cell r="AM680">
            <v>0</v>
          </cell>
          <cell r="AN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row>
        <row r="681">
          <cell r="N681">
            <v>0</v>
          </cell>
          <cell r="P681">
            <v>0</v>
          </cell>
          <cell r="R681">
            <v>0</v>
          </cell>
          <cell r="V681">
            <v>0</v>
          </cell>
          <cell r="W681">
            <v>0</v>
          </cell>
          <cell r="X681">
            <v>0</v>
          </cell>
          <cell r="Y681">
            <v>0</v>
          </cell>
          <cell r="Z681">
            <v>0</v>
          </cell>
          <cell r="AA681">
            <v>0</v>
          </cell>
          <cell r="AB681">
            <v>0</v>
          </cell>
          <cell r="AC681">
            <v>0</v>
          </cell>
          <cell r="AD681">
            <v>0</v>
          </cell>
          <cell r="AE681">
            <v>0</v>
          </cell>
          <cell r="AF681">
            <v>0</v>
          </cell>
          <cell r="AG681">
            <v>0</v>
          </cell>
          <cell r="AH681">
            <v>0</v>
          </cell>
          <cell r="AI681">
            <v>0</v>
          </cell>
          <cell r="AJ681">
            <v>0</v>
          </cell>
          <cell r="AK681">
            <v>0</v>
          </cell>
          <cell r="AL681">
            <v>0</v>
          </cell>
          <cell r="AM681">
            <v>0</v>
          </cell>
          <cell r="AN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row>
        <row r="682">
          <cell r="N682">
            <v>0</v>
          </cell>
          <cell r="P682">
            <v>0</v>
          </cell>
          <cell r="R682">
            <v>0</v>
          </cell>
          <cell r="V682">
            <v>0</v>
          </cell>
          <cell r="W682">
            <v>0</v>
          </cell>
          <cell r="X682">
            <v>0</v>
          </cell>
          <cell r="Y682">
            <v>0</v>
          </cell>
          <cell r="Z682">
            <v>0</v>
          </cell>
          <cell r="AA682">
            <v>0</v>
          </cell>
          <cell r="AB682">
            <v>0</v>
          </cell>
          <cell r="AC682">
            <v>0</v>
          </cell>
          <cell r="AD682">
            <v>0</v>
          </cell>
          <cell r="AE682">
            <v>0</v>
          </cell>
          <cell r="AF682">
            <v>0</v>
          </cell>
          <cell r="AG682">
            <v>0</v>
          </cell>
          <cell r="AH682">
            <v>0</v>
          </cell>
          <cell r="AI682">
            <v>0</v>
          </cell>
          <cell r="AJ682">
            <v>0</v>
          </cell>
          <cell r="AK682">
            <v>0</v>
          </cell>
          <cell r="AL682">
            <v>0</v>
          </cell>
          <cell r="AM682">
            <v>0</v>
          </cell>
          <cell r="AN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row>
        <row r="683">
          <cell r="N683">
            <v>0</v>
          </cell>
          <cell r="P683">
            <v>0</v>
          </cell>
          <cell r="R683">
            <v>0</v>
          </cell>
          <cell r="V683">
            <v>0</v>
          </cell>
          <cell r="W683">
            <v>0</v>
          </cell>
          <cell r="X683">
            <v>0</v>
          </cell>
          <cell r="Y683">
            <v>0</v>
          </cell>
          <cell r="Z683">
            <v>0</v>
          </cell>
          <cell r="AA683">
            <v>0</v>
          </cell>
          <cell r="AB683">
            <v>0</v>
          </cell>
          <cell r="AC683">
            <v>0</v>
          </cell>
          <cell r="AD683">
            <v>0</v>
          </cell>
          <cell r="AE683">
            <v>0</v>
          </cell>
          <cell r="AF683">
            <v>0</v>
          </cell>
          <cell r="AG683">
            <v>0</v>
          </cell>
          <cell r="AH683">
            <v>0</v>
          </cell>
          <cell r="AI683">
            <v>0</v>
          </cell>
          <cell r="AJ683">
            <v>0</v>
          </cell>
          <cell r="AK683">
            <v>0</v>
          </cell>
          <cell r="AL683">
            <v>0</v>
          </cell>
          <cell r="AM683">
            <v>0</v>
          </cell>
          <cell r="AN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row>
        <row r="684">
          <cell r="N684">
            <v>0</v>
          </cell>
          <cell r="P684">
            <v>0</v>
          </cell>
          <cell r="R684">
            <v>0</v>
          </cell>
          <cell r="V684">
            <v>0</v>
          </cell>
          <cell r="W684">
            <v>0</v>
          </cell>
          <cell r="X684">
            <v>0</v>
          </cell>
          <cell r="Y684">
            <v>0</v>
          </cell>
          <cell r="Z684">
            <v>0</v>
          </cell>
          <cell r="AA684">
            <v>0</v>
          </cell>
          <cell r="AB684">
            <v>0</v>
          </cell>
          <cell r="AC684">
            <v>0</v>
          </cell>
          <cell r="AD684">
            <v>0</v>
          </cell>
          <cell r="AE684">
            <v>0</v>
          </cell>
          <cell r="AF684">
            <v>0</v>
          </cell>
          <cell r="AG684">
            <v>0</v>
          </cell>
          <cell r="AH684">
            <v>0</v>
          </cell>
          <cell r="AI684">
            <v>0</v>
          </cell>
          <cell r="AJ684">
            <v>0</v>
          </cell>
          <cell r="AK684">
            <v>0</v>
          </cell>
          <cell r="AL684">
            <v>0</v>
          </cell>
          <cell r="AM684">
            <v>0</v>
          </cell>
          <cell r="AN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row>
        <row r="685">
          <cell r="N685">
            <v>0</v>
          </cell>
          <cell r="P685">
            <v>0</v>
          </cell>
          <cell r="R685">
            <v>0</v>
          </cell>
          <cell r="V685">
            <v>0</v>
          </cell>
          <cell r="W685">
            <v>0</v>
          </cell>
          <cell r="X685">
            <v>0</v>
          </cell>
          <cell r="Y685">
            <v>0</v>
          </cell>
          <cell r="Z685">
            <v>0</v>
          </cell>
          <cell r="AA685">
            <v>0</v>
          </cell>
          <cell r="AB685">
            <v>0</v>
          </cell>
          <cell r="AC685">
            <v>0</v>
          </cell>
          <cell r="AD685">
            <v>0</v>
          </cell>
          <cell r="AE685">
            <v>0</v>
          </cell>
          <cell r="AF685">
            <v>0</v>
          </cell>
          <cell r="AG685">
            <v>0</v>
          </cell>
          <cell r="AH685">
            <v>0</v>
          </cell>
          <cell r="AI685">
            <v>0</v>
          </cell>
          <cell r="AJ685">
            <v>0</v>
          </cell>
          <cell r="AK685">
            <v>0</v>
          </cell>
          <cell r="AL685">
            <v>0</v>
          </cell>
          <cell r="AM685">
            <v>0</v>
          </cell>
          <cell r="AN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row>
        <row r="686">
          <cell r="N686">
            <v>0</v>
          </cell>
          <cell r="P686">
            <v>0</v>
          </cell>
          <cell r="R686">
            <v>0</v>
          </cell>
          <cell r="V686">
            <v>0</v>
          </cell>
          <cell r="W686">
            <v>0</v>
          </cell>
          <cell r="X686">
            <v>0</v>
          </cell>
          <cell r="Y686">
            <v>0</v>
          </cell>
          <cell r="Z686">
            <v>0</v>
          </cell>
          <cell r="AA686">
            <v>0</v>
          </cell>
          <cell r="AB686">
            <v>0</v>
          </cell>
          <cell r="AC686">
            <v>0</v>
          </cell>
          <cell r="AD686">
            <v>0</v>
          </cell>
          <cell r="AE686">
            <v>0</v>
          </cell>
          <cell r="AF686">
            <v>0</v>
          </cell>
          <cell r="AG686">
            <v>0</v>
          </cell>
          <cell r="AH686">
            <v>0</v>
          </cell>
          <cell r="AI686">
            <v>0</v>
          </cell>
          <cell r="AJ686">
            <v>0</v>
          </cell>
          <cell r="AK686">
            <v>0</v>
          </cell>
          <cell r="AL686">
            <v>0</v>
          </cell>
          <cell r="AM686">
            <v>0</v>
          </cell>
          <cell r="AN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row>
        <row r="687">
          <cell r="N687">
            <v>0</v>
          </cell>
          <cell r="P687">
            <v>0</v>
          </cell>
          <cell r="R687">
            <v>0</v>
          </cell>
          <cell r="V687">
            <v>0</v>
          </cell>
          <cell r="W687">
            <v>0</v>
          </cell>
          <cell r="X687">
            <v>0</v>
          </cell>
          <cell r="Y687">
            <v>0</v>
          </cell>
          <cell r="Z687">
            <v>0</v>
          </cell>
          <cell r="AA687">
            <v>0</v>
          </cell>
          <cell r="AB687">
            <v>0</v>
          </cell>
          <cell r="AC687">
            <v>0</v>
          </cell>
          <cell r="AD687">
            <v>0</v>
          </cell>
          <cell r="AE687">
            <v>0</v>
          </cell>
          <cell r="AF687">
            <v>0</v>
          </cell>
          <cell r="AG687">
            <v>0</v>
          </cell>
          <cell r="AH687">
            <v>0</v>
          </cell>
          <cell r="AI687">
            <v>0</v>
          </cell>
          <cell r="AJ687">
            <v>0</v>
          </cell>
          <cell r="AK687">
            <v>0</v>
          </cell>
          <cell r="AL687">
            <v>0</v>
          </cell>
          <cell r="AM687">
            <v>0</v>
          </cell>
          <cell r="AN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row>
        <row r="688">
          <cell r="N688">
            <v>0</v>
          </cell>
          <cell r="P688">
            <v>0</v>
          </cell>
          <cell r="R688">
            <v>0</v>
          </cell>
          <cell r="V688">
            <v>0</v>
          </cell>
          <cell r="W688">
            <v>0</v>
          </cell>
          <cell r="X688">
            <v>0</v>
          </cell>
          <cell r="Y688">
            <v>0</v>
          </cell>
          <cell r="Z688">
            <v>0</v>
          </cell>
          <cell r="AA688">
            <v>0</v>
          </cell>
          <cell r="AB688">
            <v>0</v>
          </cell>
          <cell r="AC688">
            <v>0</v>
          </cell>
          <cell r="AD688">
            <v>0</v>
          </cell>
          <cell r="AE688">
            <v>0</v>
          </cell>
          <cell r="AF688">
            <v>0</v>
          </cell>
          <cell r="AG688">
            <v>0</v>
          </cell>
          <cell r="AH688">
            <v>0</v>
          </cell>
          <cell r="AI688">
            <v>0</v>
          </cell>
          <cell r="AJ688">
            <v>0</v>
          </cell>
          <cell r="AK688">
            <v>0</v>
          </cell>
          <cell r="AL688">
            <v>0</v>
          </cell>
          <cell r="AM688">
            <v>0</v>
          </cell>
          <cell r="AN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row>
        <row r="689">
          <cell r="N689">
            <v>0</v>
          </cell>
          <cell r="P689">
            <v>0</v>
          </cell>
          <cell r="R689">
            <v>0</v>
          </cell>
          <cell r="V689">
            <v>0</v>
          </cell>
          <cell r="W689">
            <v>0</v>
          </cell>
          <cell r="X689">
            <v>0</v>
          </cell>
          <cell r="Y689">
            <v>0</v>
          </cell>
          <cell r="Z689">
            <v>0</v>
          </cell>
          <cell r="AA689">
            <v>0</v>
          </cell>
          <cell r="AB689">
            <v>0</v>
          </cell>
          <cell r="AC689">
            <v>0</v>
          </cell>
          <cell r="AD689">
            <v>0</v>
          </cell>
          <cell r="AE689">
            <v>0</v>
          </cell>
          <cell r="AF689">
            <v>0</v>
          </cell>
          <cell r="AG689">
            <v>0</v>
          </cell>
          <cell r="AH689">
            <v>0</v>
          </cell>
          <cell r="AI689">
            <v>0</v>
          </cell>
          <cell r="AJ689">
            <v>0</v>
          </cell>
          <cell r="AK689">
            <v>0</v>
          </cell>
          <cell r="AL689">
            <v>0</v>
          </cell>
          <cell r="AM689">
            <v>0</v>
          </cell>
          <cell r="AN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row>
        <row r="690">
          <cell r="N690">
            <v>0</v>
          </cell>
          <cell r="P690">
            <v>0</v>
          </cell>
          <cell r="R690">
            <v>0</v>
          </cell>
          <cell r="V690">
            <v>0</v>
          </cell>
          <cell r="W690">
            <v>0</v>
          </cell>
          <cell r="X690">
            <v>0</v>
          </cell>
          <cell r="Y690">
            <v>0</v>
          </cell>
          <cell r="Z690">
            <v>0</v>
          </cell>
          <cell r="AA690">
            <v>0</v>
          </cell>
          <cell r="AB690">
            <v>0</v>
          </cell>
          <cell r="AC690">
            <v>0</v>
          </cell>
          <cell r="AD690">
            <v>0</v>
          </cell>
          <cell r="AE690">
            <v>0</v>
          </cell>
          <cell r="AF690">
            <v>0</v>
          </cell>
          <cell r="AG690">
            <v>0</v>
          </cell>
          <cell r="AH690">
            <v>0</v>
          </cell>
          <cell r="AI690">
            <v>0</v>
          </cell>
          <cell r="AJ690">
            <v>0</v>
          </cell>
          <cell r="AK690">
            <v>0</v>
          </cell>
          <cell r="AL690">
            <v>0</v>
          </cell>
          <cell r="AM690">
            <v>0</v>
          </cell>
          <cell r="AN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row>
        <row r="691">
          <cell r="N691">
            <v>0</v>
          </cell>
          <cell r="P691">
            <v>0</v>
          </cell>
          <cell r="R691">
            <v>0</v>
          </cell>
          <cell r="V691">
            <v>0</v>
          </cell>
          <cell r="W691">
            <v>0</v>
          </cell>
          <cell r="X691">
            <v>0</v>
          </cell>
          <cell r="Y691">
            <v>0</v>
          </cell>
          <cell r="Z691">
            <v>0</v>
          </cell>
          <cell r="AA691">
            <v>0</v>
          </cell>
          <cell r="AB691">
            <v>0</v>
          </cell>
          <cell r="AC691">
            <v>0</v>
          </cell>
          <cell r="AD691">
            <v>0</v>
          </cell>
          <cell r="AE691">
            <v>0</v>
          </cell>
          <cell r="AF691">
            <v>0</v>
          </cell>
          <cell r="AG691">
            <v>0</v>
          </cell>
          <cell r="AH691">
            <v>0</v>
          </cell>
          <cell r="AI691">
            <v>0</v>
          </cell>
          <cell r="AJ691">
            <v>0</v>
          </cell>
          <cell r="AK691">
            <v>0</v>
          </cell>
          <cell r="AL691">
            <v>0</v>
          </cell>
          <cell r="AM691">
            <v>0</v>
          </cell>
          <cell r="AN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row>
        <row r="692">
          <cell r="N692">
            <v>0</v>
          </cell>
          <cell r="P692">
            <v>0</v>
          </cell>
          <cell r="R692">
            <v>0</v>
          </cell>
          <cell r="V692">
            <v>0</v>
          </cell>
          <cell r="W692">
            <v>0</v>
          </cell>
          <cell r="X692">
            <v>0</v>
          </cell>
          <cell r="Y692">
            <v>0</v>
          </cell>
          <cell r="Z692">
            <v>0</v>
          </cell>
          <cell r="AA692">
            <v>0</v>
          </cell>
          <cell r="AB692">
            <v>0</v>
          </cell>
          <cell r="AC692">
            <v>0</v>
          </cell>
          <cell r="AD692">
            <v>0</v>
          </cell>
          <cell r="AE692">
            <v>0</v>
          </cell>
          <cell r="AF692">
            <v>0</v>
          </cell>
          <cell r="AG692">
            <v>0</v>
          </cell>
          <cell r="AH692">
            <v>0</v>
          </cell>
          <cell r="AI692">
            <v>0</v>
          </cell>
          <cell r="AJ692">
            <v>0</v>
          </cell>
          <cell r="AK692">
            <v>0</v>
          </cell>
          <cell r="AL692">
            <v>0</v>
          </cell>
          <cell r="AM692">
            <v>0</v>
          </cell>
          <cell r="AN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row>
        <row r="693">
          <cell r="N693">
            <v>0</v>
          </cell>
          <cell r="P693">
            <v>0</v>
          </cell>
          <cell r="R693">
            <v>0</v>
          </cell>
          <cell r="V693">
            <v>0</v>
          </cell>
          <cell r="W693">
            <v>0</v>
          </cell>
          <cell r="X693">
            <v>0</v>
          </cell>
          <cell r="Y693">
            <v>0</v>
          </cell>
          <cell r="Z693">
            <v>0</v>
          </cell>
          <cell r="AA693">
            <v>0</v>
          </cell>
          <cell r="AB693">
            <v>0</v>
          </cell>
          <cell r="AC693">
            <v>0</v>
          </cell>
          <cell r="AD693">
            <v>0</v>
          </cell>
          <cell r="AE693">
            <v>0</v>
          </cell>
          <cell r="AF693">
            <v>0</v>
          </cell>
          <cell r="AG693">
            <v>0</v>
          </cell>
          <cell r="AH693">
            <v>0</v>
          </cell>
          <cell r="AI693">
            <v>0</v>
          </cell>
          <cell r="AJ693">
            <v>0</v>
          </cell>
          <cell r="AK693">
            <v>0</v>
          </cell>
          <cell r="AL693">
            <v>0</v>
          </cell>
          <cell r="AM693">
            <v>0</v>
          </cell>
          <cell r="AN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row>
        <row r="694">
          <cell r="N694">
            <v>0</v>
          </cell>
          <cell r="P694">
            <v>0</v>
          </cell>
          <cell r="R694">
            <v>0</v>
          </cell>
          <cell r="V694">
            <v>0</v>
          </cell>
          <cell r="W694">
            <v>0</v>
          </cell>
          <cell r="X694">
            <v>0</v>
          </cell>
          <cell r="Y694">
            <v>0</v>
          </cell>
          <cell r="Z694">
            <v>0</v>
          </cell>
          <cell r="AA694">
            <v>0</v>
          </cell>
          <cell r="AB694">
            <v>0</v>
          </cell>
          <cell r="AC694">
            <v>0</v>
          </cell>
          <cell r="AD694">
            <v>0</v>
          </cell>
          <cell r="AE694">
            <v>0</v>
          </cell>
          <cell r="AF694">
            <v>0</v>
          </cell>
          <cell r="AG694">
            <v>0</v>
          </cell>
          <cell r="AH694">
            <v>0</v>
          </cell>
          <cell r="AI694">
            <v>0</v>
          </cell>
          <cell r="AJ694">
            <v>0</v>
          </cell>
          <cell r="AK694">
            <v>0</v>
          </cell>
          <cell r="AL694">
            <v>0</v>
          </cell>
          <cell r="AM694">
            <v>0</v>
          </cell>
          <cell r="AN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row>
        <row r="695">
          <cell r="N695">
            <v>0</v>
          </cell>
          <cell r="P695">
            <v>0</v>
          </cell>
          <cell r="R695">
            <v>0</v>
          </cell>
          <cell r="V695">
            <v>0</v>
          </cell>
          <cell r="W695">
            <v>0</v>
          </cell>
          <cell r="X695">
            <v>0</v>
          </cell>
          <cell r="Y695">
            <v>0</v>
          </cell>
          <cell r="Z695">
            <v>0</v>
          </cell>
          <cell r="AA695">
            <v>0</v>
          </cell>
          <cell r="AB695">
            <v>0</v>
          </cell>
          <cell r="AC695">
            <v>0</v>
          </cell>
          <cell r="AD695">
            <v>0</v>
          </cell>
          <cell r="AE695">
            <v>0</v>
          </cell>
          <cell r="AF695">
            <v>0</v>
          </cell>
          <cell r="AG695">
            <v>0</v>
          </cell>
          <cell r="AH695">
            <v>0</v>
          </cell>
          <cell r="AI695">
            <v>0</v>
          </cell>
          <cell r="AJ695">
            <v>0</v>
          </cell>
          <cell r="AK695">
            <v>0</v>
          </cell>
          <cell r="AL695">
            <v>0</v>
          </cell>
          <cell r="AM695">
            <v>0</v>
          </cell>
          <cell r="AN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row>
        <row r="696">
          <cell r="N696">
            <v>0</v>
          </cell>
          <cell r="P696">
            <v>0</v>
          </cell>
          <cell r="R696">
            <v>0</v>
          </cell>
          <cell r="V696">
            <v>0</v>
          </cell>
          <cell r="W696">
            <v>0</v>
          </cell>
          <cell r="X696">
            <v>0</v>
          </cell>
          <cell r="Y696">
            <v>0</v>
          </cell>
          <cell r="Z696">
            <v>0</v>
          </cell>
          <cell r="AA696">
            <v>0</v>
          </cell>
          <cell r="AB696">
            <v>0</v>
          </cell>
          <cell r="AC696">
            <v>0</v>
          </cell>
          <cell r="AD696">
            <v>0</v>
          </cell>
          <cell r="AE696">
            <v>0</v>
          </cell>
          <cell r="AF696">
            <v>0</v>
          </cell>
          <cell r="AG696">
            <v>0</v>
          </cell>
          <cell r="AH696">
            <v>0</v>
          </cell>
          <cell r="AI696">
            <v>0</v>
          </cell>
          <cell r="AJ696">
            <v>0</v>
          </cell>
          <cell r="AK696">
            <v>0</v>
          </cell>
          <cell r="AL696">
            <v>0</v>
          </cell>
          <cell r="AM696">
            <v>0</v>
          </cell>
          <cell r="AN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row>
        <row r="697">
          <cell r="N697">
            <v>0</v>
          </cell>
          <cell r="P697">
            <v>0</v>
          </cell>
          <cell r="R697">
            <v>0</v>
          </cell>
          <cell r="V697">
            <v>0</v>
          </cell>
          <cell r="W697">
            <v>0</v>
          </cell>
          <cell r="X697">
            <v>0</v>
          </cell>
          <cell r="Y697">
            <v>0</v>
          </cell>
          <cell r="Z697">
            <v>0</v>
          </cell>
          <cell r="AA697">
            <v>0</v>
          </cell>
          <cell r="AB697">
            <v>0</v>
          </cell>
          <cell r="AC697">
            <v>0</v>
          </cell>
          <cell r="AD697">
            <v>0</v>
          </cell>
          <cell r="AE697">
            <v>0</v>
          </cell>
          <cell r="AF697">
            <v>0</v>
          </cell>
          <cell r="AG697">
            <v>0</v>
          </cell>
          <cell r="AH697">
            <v>0</v>
          </cell>
          <cell r="AI697">
            <v>0</v>
          </cell>
          <cell r="AJ697">
            <v>0</v>
          </cell>
          <cell r="AK697">
            <v>0</v>
          </cell>
          <cell r="AL697">
            <v>0</v>
          </cell>
          <cell r="AM697">
            <v>0</v>
          </cell>
          <cell r="AN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row>
        <row r="698">
          <cell r="N698">
            <v>0</v>
          </cell>
          <cell r="P698">
            <v>0</v>
          </cell>
          <cell r="R698">
            <v>0</v>
          </cell>
          <cell r="V698">
            <v>0</v>
          </cell>
          <cell r="W698">
            <v>0</v>
          </cell>
          <cell r="X698">
            <v>0</v>
          </cell>
          <cell r="Y698">
            <v>0</v>
          </cell>
          <cell r="Z698">
            <v>0</v>
          </cell>
          <cell r="AA698">
            <v>0</v>
          </cell>
          <cell r="AB698">
            <v>0</v>
          </cell>
          <cell r="AC698">
            <v>0</v>
          </cell>
          <cell r="AD698">
            <v>0</v>
          </cell>
          <cell r="AE698">
            <v>0</v>
          </cell>
          <cell r="AF698">
            <v>0</v>
          </cell>
          <cell r="AG698">
            <v>0</v>
          </cell>
          <cell r="AH698">
            <v>0</v>
          </cell>
          <cell r="AI698">
            <v>0</v>
          </cell>
          <cell r="AJ698">
            <v>0</v>
          </cell>
          <cell r="AK698">
            <v>0</v>
          </cell>
          <cell r="AL698">
            <v>0</v>
          </cell>
          <cell r="AM698">
            <v>0</v>
          </cell>
          <cell r="AN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row>
        <row r="699">
          <cell r="N699">
            <v>0</v>
          </cell>
          <cell r="P699">
            <v>0</v>
          </cell>
          <cell r="R699">
            <v>0</v>
          </cell>
          <cell r="V699">
            <v>0</v>
          </cell>
          <cell r="W699">
            <v>0</v>
          </cell>
          <cell r="X699">
            <v>0</v>
          </cell>
          <cell r="Y699">
            <v>0</v>
          </cell>
          <cell r="Z699">
            <v>0</v>
          </cell>
          <cell r="AA699">
            <v>0</v>
          </cell>
          <cell r="AB699">
            <v>0</v>
          </cell>
          <cell r="AC699">
            <v>0</v>
          </cell>
          <cell r="AD699">
            <v>0</v>
          </cell>
          <cell r="AE699">
            <v>0</v>
          </cell>
          <cell r="AF699">
            <v>0</v>
          </cell>
          <cell r="AG699">
            <v>0</v>
          </cell>
          <cell r="AH699">
            <v>0</v>
          </cell>
          <cell r="AI699">
            <v>0</v>
          </cell>
          <cell r="AJ699">
            <v>0</v>
          </cell>
          <cell r="AK699">
            <v>0</v>
          </cell>
          <cell r="AL699">
            <v>0</v>
          </cell>
          <cell r="AM699">
            <v>0</v>
          </cell>
          <cell r="AN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row>
        <row r="700">
          <cell r="N700">
            <v>0</v>
          </cell>
          <cell r="P700">
            <v>0</v>
          </cell>
          <cell r="R700">
            <v>0</v>
          </cell>
          <cell r="V700">
            <v>0</v>
          </cell>
          <cell r="W700">
            <v>0</v>
          </cell>
          <cell r="X700">
            <v>0</v>
          </cell>
          <cell r="Y700">
            <v>0</v>
          </cell>
          <cell r="Z700">
            <v>0</v>
          </cell>
          <cell r="AA700">
            <v>0</v>
          </cell>
          <cell r="AB700">
            <v>0</v>
          </cell>
          <cell r="AC700">
            <v>0</v>
          </cell>
          <cell r="AD700">
            <v>0</v>
          </cell>
          <cell r="AE700">
            <v>0</v>
          </cell>
          <cell r="AF700">
            <v>0</v>
          </cell>
          <cell r="AG700">
            <v>0</v>
          </cell>
          <cell r="AH700">
            <v>0</v>
          </cell>
          <cell r="AI700">
            <v>0</v>
          </cell>
          <cell r="AJ700">
            <v>0</v>
          </cell>
          <cell r="AK700">
            <v>0</v>
          </cell>
          <cell r="AL700">
            <v>0</v>
          </cell>
          <cell r="AM700">
            <v>0</v>
          </cell>
          <cell r="AN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row>
        <row r="701">
          <cell r="N701">
            <v>0</v>
          </cell>
          <cell r="P701">
            <v>0</v>
          </cell>
          <cell r="R701">
            <v>0</v>
          </cell>
          <cell r="V701">
            <v>0</v>
          </cell>
          <cell r="W701">
            <v>0</v>
          </cell>
          <cell r="X701">
            <v>0</v>
          </cell>
          <cell r="Y701">
            <v>0</v>
          </cell>
          <cell r="Z701">
            <v>0</v>
          </cell>
          <cell r="AA701">
            <v>0</v>
          </cell>
          <cell r="AB701">
            <v>0</v>
          </cell>
          <cell r="AC701">
            <v>0</v>
          </cell>
          <cell r="AD701">
            <v>0</v>
          </cell>
          <cell r="AE701">
            <v>0</v>
          </cell>
          <cell r="AF701">
            <v>0</v>
          </cell>
          <cell r="AG701">
            <v>0</v>
          </cell>
          <cell r="AH701">
            <v>0</v>
          </cell>
          <cell r="AI701">
            <v>0</v>
          </cell>
          <cell r="AJ701">
            <v>0</v>
          </cell>
          <cell r="AK701">
            <v>0</v>
          </cell>
          <cell r="AL701">
            <v>0</v>
          </cell>
          <cell r="AM701">
            <v>0</v>
          </cell>
          <cell r="AN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row>
        <row r="702">
          <cell r="N702">
            <v>0</v>
          </cell>
          <cell r="P702">
            <v>0</v>
          </cell>
          <cell r="R702">
            <v>0</v>
          </cell>
          <cell r="V702">
            <v>0</v>
          </cell>
          <cell r="W702">
            <v>0</v>
          </cell>
          <cell r="X702">
            <v>0</v>
          </cell>
          <cell r="Y702">
            <v>0</v>
          </cell>
          <cell r="Z702">
            <v>0</v>
          </cell>
          <cell r="AA702">
            <v>0</v>
          </cell>
          <cell r="AB702">
            <v>0</v>
          </cell>
          <cell r="AC702">
            <v>0</v>
          </cell>
          <cell r="AD702">
            <v>0</v>
          </cell>
          <cell r="AE702">
            <v>0</v>
          </cell>
          <cell r="AF702">
            <v>0</v>
          </cell>
          <cell r="AG702">
            <v>0</v>
          </cell>
          <cell r="AH702">
            <v>0</v>
          </cell>
          <cell r="AI702">
            <v>0</v>
          </cell>
          <cell r="AJ702">
            <v>0</v>
          </cell>
          <cell r="AK702">
            <v>0</v>
          </cell>
          <cell r="AL702">
            <v>0</v>
          </cell>
          <cell r="AM702">
            <v>0</v>
          </cell>
          <cell r="AN702">
            <v>0</v>
          </cell>
          <cell r="AO702">
            <v>0</v>
          </cell>
          <cell r="AP702">
            <v>0</v>
          </cell>
          <cell r="AQ702">
            <v>0</v>
          </cell>
          <cell r="AR702">
            <v>0</v>
          </cell>
          <cell r="AS702">
            <v>0</v>
          </cell>
          <cell r="AT702">
            <v>0</v>
          </cell>
          <cell r="AU702">
            <v>0</v>
          </cell>
          <cell r="AV702">
            <v>0</v>
          </cell>
          <cell r="AW702">
            <v>0</v>
          </cell>
          <cell r="AX702">
            <v>0</v>
          </cell>
          <cell r="AY702">
            <v>0</v>
          </cell>
          <cell r="AZ702">
            <v>0</v>
          </cell>
          <cell r="BA702">
            <v>0</v>
          </cell>
          <cell r="BB702">
            <v>0</v>
          </cell>
          <cell r="BC702">
            <v>0</v>
          </cell>
          <cell r="BD702">
            <v>0</v>
          </cell>
          <cell r="BE702">
            <v>0</v>
          </cell>
          <cell r="BF702">
            <v>0</v>
          </cell>
          <cell r="BG702">
            <v>0</v>
          </cell>
          <cell r="BH702">
            <v>0</v>
          </cell>
          <cell r="BI702">
            <v>0</v>
          </cell>
          <cell r="BJ702">
            <v>0</v>
          </cell>
          <cell r="BK702">
            <v>0</v>
          </cell>
          <cell r="BL702">
            <v>0</v>
          </cell>
          <cell r="BM702">
            <v>0</v>
          </cell>
          <cell r="BN702">
            <v>0</v>
          </cell>
          <cell r="BO702">
            <v>0</v>
          </cell>
          <cell r="BP702">
            <v>0</v>
          </cell>
          <cell r="BQ702">
            <v>0</v>
          </cell>
        </row>
        <row r="703">
          <cell r="N703">
            <v>0</v>
          </cell>
          <cell r="P703">
            <v>0</v>
          </cell>
          <cell r="R703">
            <v>0</v>
          </cell>
          <cell r="V703">
            <v>0</v>
          </cell>
          <cell r="W703">
            <v>0</v>
          </cell>
          <cell r="X703">
            <v>0</v>
          </cell>
          <cell r="Y703">
            <v>0</v>
          </cell>
          <cell r="Z703">
            <v>0</v>
          </cell>
          <cell r="AA703">
            <v>0</v>
          </cell>
          <cell r="AB703">
            <v>0</v>
          </cell>
          <cell r="AC703">
            <v>0</v>
          </cell>
          <cell r="AD703">
            <v>0</v>
          </cell>
          <cell r="AE703">
            <v>0</v>
          </cell>
          <cell r="AF703">
            <v>0</v>
          </cell>
          <cell r="AG703">
            <v>0</v>
          </cell>
          <cell r="AH703">
            <v>0</v>
          </cell>
          <cell r="AI703">
            <v>0</v>
          </cell>
          <cell r="AJ703">
            <v>0</v>
          </cell>
          <cell r="AK703">
            <v>0</v>
          </cell>
          <cell r="AL703">
            <v>0</v>
          </cell>
          <cell r="AM703">
            <v>0</v>
          </cell>
          <cell r="AN703">
            <v>0</v>
          </cell>
          <cell r="AO703">
            <v>0</v>
          </cell>
          <cell r="AP703">
            <v>0</v>
          </cell>
          <cell r="AQ703">
            <v>0</v>
          </cell>
          <cell r="AR703">
            <v>0</v>
          </cell>
          <cell r="AS703">
            <v>0</v>
          </cell>
          <cell r="AT703">
            <v>0</v>
          </cell>
          <cell r="AU703">
            <v>0</v>
          </cell>
          <cell r="AV703">
            <v>0</v>
          </cell>
          <cell r="AW703">
            <v>0</v>
          </cell>
          <cell r="AX703">
            <v>0</v>
          </cell>
          <cell r="AY703">
            <v>0</v>
          </cell>
          <cell r="AZ703">
            <v>0</v>
          </cell>
          <cell r="BA703">
            <v>0</v>
          </cell>
          <cell r="BB703">
            <v>0</v>
          </cell>
          <cell r="BC703">
            <v>0</v>
          </cell>
          <cell r="BD703">
            <v>0</v>
          </cell>
          <cell r="BE703">
            <v>0</v>
          </cell>
          <cell r="BF703">
            <v>0</v>
          </cell>
          <cell r="BG703">
            <v>0</v>
          </cell>
          <cell r="BH703">
            <v>0</v>
          </cell>
          <cell r="BI703">
            <v>0</v>
          </cell>
          <cell r="BJ703">
            <v>0</v>
          </cell>
          <cell r="BK703">
            <v>0</v>
          </cell>
          <cell r="BL703">
            <v>0</v>
          </cell>
          <cell r="BM703">
            <v>0</v>
          </cell>
          <cell r="BN703">
            <v>0</v>
          </cell>
          <cell r="BO703">
            <v>0</v>
          </cell>
          <cell r="BP703">
            <v>0</v>
          </cell>
          <cell r="BQ703">
            <v>0</v>
          </cell>
        </row>
        <row r="704">
          <cell r="N704">
            <v>0</v>
          </cell>
          <cell r="P704">
            <v>0</v>
          </cell>
          <cell r="R704">
            <v>0</v>
          </cell>
          <cell r="V704">
            <v>0</v>
          </cell>
          <cell r="W704">
            <v>0</v>
          </cell>
          <cell r="X704">
            <v>0</v>
          </cell>
          <cell r="Y704">
            <v>0</v>
          </cell>
          <cell r="Z704">
            <v>0</v>
          </cell>
          <cell r="AA704">
            <v>0</v>
          </cell>
          <cell r="AB704">
            <v>0</v>
          </cell>
          <cell r="AC704">
            <v>0</v>
          </cell>
          <cell r="AD704">
            <v>0</v>
          </cell>
          <cell r="AE704">
            <v>0</v>
          </cell>
          <cell r="AF704">
            <v>0</v>
          </cell>
          <cell r="AG704">
            <v>0</v>
          </cell>
          <cell r="AH704">
            <v>0</v>
          </cell>
          <cell r="AI704">
            <v>0</v>
          </cell>
          <cell r="AJ704">
            <v>0</v>
          </cell>
          <cell r="AK704">
            <v>0</v>
          </cell>
          <cell r="AL704">
            <v>0</v>
          </cell>
          <cell r="AM704">
            <v>0</v>
          </cell>
          <cell r="AN704">
            <v>0</v>
          </cell>
          <cell r="AO704">
            <v>0</v>
          </cell>
          <cell r="AP704">
            <v>0</v>
          </cell>
          <cell r="AQ704">
            <v>0</v>
          </cell>
          <cell r="AR704">
            <v>0</v>
          </cell>
          <cell r="AS704">
            <v>0</v>
          </cell>
          <cell r="AT704">
            <v>0</v>
          </cell>
          <cell r="AU704">
            <v>0</v>
          </cell>
          <cell r="AV704">
            <v>0</v>
          </cell>
          <cell r="AW704">
            <v>0</v>
          </cell>
          <cell r="AX704">
            <v>0</v>
          </cell>
          <cell r="AY704">
            <v>0</v>
          </cell>
          <cell r="AZ704">
            <v>0</v>
          </cell>
          <cell r="BA704">
            <v>0</v>
          </cell>
          <cell r="BB704">
            <v>0</v>
          </cell>
          <cell r="BC704">
            <v>0</v>
          </cell>
          <cell r="BD704">
            <v>0</v>
          </cell>
          <cell r="BE704">
            <v>0</v>
          </cell>
          <cell r="BF704">
            <v>0</v>
          </cell>
          <cell r="BG704">
            <v>0</v>
          </cell>
          <cell r="BH704">
            <v>0</v>
          </cell>
          <cell r="BI704">
            <v>0</v>
          </cell>
          <cell r="BJ704">
            <v>0</v>
          </cell>
          <cell r="BK704">
            <v>0</v>
          </cell>
          <cell r="BL704">
            <v>0</v>
          </cell>
          <cell r="BM704">
            <v>0</v>
          </cell>
          <cell r="BN704">
            <v>0</v>
          </cell>
          <cell r="BO704">
            <v>0</v>
          </cell>
          <cell r="BP704">
            <v>0</v>
          </cell>
          <cell r="BQ704">
            <v>0</v>
          </cell>
        </row>
        <row r="705">
          <cell r="N705">
            <v>0</v>
          </cell>
          <cell r="P705">
            <v>0</v>
          </cell>
          <cell r="R705">
            <v>0</v>
          </cell>
          <cell r="V705">
            <v>0</v>
          </cell>
          <cell r="W705">
            <v>0</v>
          </cell>
          <cell r="X705">
            <v>0</v>
          </cell>
          <cell r="Y705">
            <v>0</v>
          </cell>
          <cell r="Z705">
            <v>0</v>
          </cell>
          <cell r="AA705">
            <v>0</v>
          </cell>
          <cell r="AB705">
            <v>0</v>
          </cell>
          <cell r="AC705">
            <v>0</v>
          </cell>
          <cell r="AD705">
            <v>0</v>
          </cell>
          <cell r="AE705">
            <v>0</v>
          </cell>
          <cell r="AF705">
            <v>0</v>
          </cell>
          <cell r="AG705">
            <v>0</v>
          </cell>
          <cell r="AH705">
            <v>0</v>
          </cell>
          <cell r="AI705">
            <v>0</v>
          </cell>
          <cell r="AJ705">
            <v>0</v>
          </cell>
          <cell r="AK705">
            <v>0</v>
          </cell>
          <cell r="AL705">
            <v>0</v>
          </cell>
          <cell r="AM705">
            <v>0</v>
          </cell>
          <cell r="AN705">
            <v>0</v>
          </cell>
          <cell r="AO705">
            <v>0</v>
          </cell>
          <cell r="AP705">
            <v>0</v>
          </cell>
          <cell r="AQ705">
            <v>0</v>
          </cell>
          <cell r="AR705">
            <v>0</v>
          </cell>
          <cell r="AS705">
            <v>0</v>
          </cell>
          <cell r="AT705">
            <v>0</v>
          </cell>
          <cell r="AU705">
            <v>0</v>
          </cell>
          <cell r="AV705">
            <v>0</v>
          </cell>
          <cell r="AW705">
            <v>0</v>
          </cell>
          <cell r="AX705">
            <v>0</v>
          </cell>
          <cell r="AY705">
            <v>0</v>
          </cell>
          <cell r="AZ705">
            <v>0</v>
          </cell>
          <cell r="BA705">
            <v>0</v>
          </cell>
          <cell r="BB705">
            <v>0</v>
          </cell>
          <cell r="BC705">
            <v>0</v>
          </cell>
          <cell r="BD705">
            <v>0</v>
          </cell>
          <cell r="BE705">
            <v>0</v>
          </cell>
          <cell r="BF705">
            <v>0</v>
          </cell>
          <cell r="BG705">
            <v>0</v>
          </cell>
          <cell r="BH705">
            <v>0</v>
          </cell>
          <cell r="BI705">
            <v>0</v>
          </cell>
          <cell r="BJ705">
            <v>0</v>
          </cell>
          <cell r="BK705">
            <v>0</v>
          </cell>
          <cell r="BL705">
            <v>0</v>
          </cell>
          <cell r="BM705">
            <v>0</v>
          </cell>
          <cell r="BN705">
            <v>0</v>
          </cell>
          <cell r="BO705">
            <v>0</v>
          </cell>
          <cell r="BP705">
            <v>0</v>
          </cell>
          <cell r="BQ705">
            <v>0</v>
          </cell>
        </row>
        <row r="706">
          <cell r="N706">
            <v>0</v>
          </cell>
          <cell r="P706">
            <v>0</v>
          </cell>
          <cell r="R706">
            <v>0</v>
          </cell>
          <cell r="V706">
            <v>0</v>
          </cell>
          <cell r="W706">
            <v>0</v>
          </cell>
          <cell r="X706">
            <v>0</v>
          </cell>
          <cell r="Y706">
            <v>0</v>
          </cell>
          <cell r="Z706">
            <v>0</v>
          </cell>
          <cell r="AA706">
            <v>0</v>
          </cell>
          <cell r="AB706">
            <v>0</v>
          </cell>
          <cell r="AC706">
            <v>0</v>
          </cell>
          <cell r="AD706">
            <v>0</v>
          </cell>
          <cell r="AE706">
            <v>0</v>
          </cell>
          <cell r="AF706">
            <v>0</v>
          </cell>
          <cell r="AG706">
            <v>0</v>
          </cell>
          <cell r="AH706">
            <v>0</v>
          </cell>
          <cell r="AI706">
            <v>0</v>
          </cell>
          <cell r="AJ706">
            <v>0</v>
          </cell>
          <cell r="AK706">
            <v>0</v>
          </cell>
          <cell r="AL706">
            <v>0</v>
          </cell>
          <cell r="AM706">
            <v>0</v>
          </cell>
          <cell r="AN706">
            <v>0</v>
          </cell>
          <cell r="AO706">
            <v>0</v>
          </cell>
          <cell r="AP706">
            <v>0</v>
          </cell>
          <cell r="AQ706">
            <v>0</v>
          </cell>
          <cell r="AR706">
            <v>0</v>
          </cell>
          <cell r="AS706">
            <v>0</v>
          </cell>
          <cell r="AT706">
            <v>0</v>
          </cell>
          <cell r="AU706">
            <v>0</v>
          </cell>
          <cell r="AV706">
            <v>0</v>
          </cell>
          <cell r="AW706">
            <v>0</v>
          </cell>
          <cell r="AX706">
            <v>0</v>
          </cell>
          <cell r="AY706">
            <v>0</v>
          </cell>
          <cell r="AZ706">
            <v>0</v>
          </cell>
          <cell r="BA706">
            <v>0</v>
          </cell>
          <cell r="BB706">
            <v>0</v>
          </cell>
          <cell r="BC706">
            <v>0</v>
          </cell>
          <cell r="BD706">
            <v>0</v>
          </cell>
          <cell r="BE706">
            <v>0</v>
          </cell>
          <cell r="BF706">
            <v>0</v>
          </cell>
          <cell r="BG706">
            <v>0</v>
          </cell>
          <cell r="BH706">
            <v>0</v>
          </cell>
          <cell r="BI706">
            <v>0</v>
          </cell>
          <cell r="BJ706">
            <v>0</v>
          </cell>
          <cell r="BK706">
            <v>0</v>
          </cell>
          <cell r="BL706">
            <v>0</v>
          </cell>
          <cell r="BM706">
            <v>0</v>
          </cell>
          <cell r="BN706">
            <v>0</v>
          </cell>
          <cell r="BO706">
            <v>0</v>
          </cell>
          <cell r="BP706">
            <v>0</v>
          </cell>
          <cell r="BQ706">
            <v>0</v>
          </cell>
        </row>
        <row r="707">
          <cell r="N707">
            <v>0</v>
          </cell>
          <cell r="P707">
            <v>0</v>
          </cell>
          <cell r="R707">
            <v>0</v>
          </cell>
          <cell r="V707">
            <v>0</v>
          </cell>
          <cell r="W707">
            <v>0</v>
          </cell>
          <cell r="X707">
            <v>0</v>
          </cell>
          <cell r="Y707">
            <v>0</v>
          </cell>
          <cell r="Z707">
            <v>0</v>
          </cell>
          <cell r="AA707">
            <v>0</v>
          </cell>
          <cell r="AB707">
            <v>0</v>
          </cell>
          <cell r="AC707">
            <v>0</v>
          </cell>
          <cell r="AD707">
            <v>0</v>
          </cell>
          <cell r="AE707">
            <v>0</v>
          </cell>
          <cell r="AF707">
            <v>0</v>
          </cell>
          <cell r="AG707">
            <v>0</v>
          </cell>
          <cell r="AH707">
            <v>0</v>
          </cell>
          <cell r="AI707">
            <v>0</v>
          </cell>
          <cell r="AJ707">
            <v>0</v>
          </cell>
          <cell r="AK707">
            <v>0</v>
          </cell>
          <cell r="AL707">
            <v>0</v>
          </cell>
          <cell r="AM707">
            <v>0</v>
          </cell>
          <cell r="AN707">
            <v>0</v>
          </cell>
          <cell r="AO707">
            <v>0</v>
          </cell>
          <cell r="AP707">
            <v>0</v>
          </cell>
          <cell r="AQ707">
            <v>0</v>
          </cell>
          <cell r="AR707">
            <v>0</v>
          </cell>
          <cell r="AS707">
            <v>0</v>
          </cell>
          <cell r="AT707">
            <v>0</v>
          </cell>
          <cell r="AU707">
            <v>0</v>
          </cell>
          <cell r="AV707">
            <v>0</v>
          </cell>
          <cell r="AW707">
            <v>0</v>
          </cell>
          <cell r="AX707">
            <v>0</v>
          </cell>
          <cell r="AY707">
            <v>0</v>
          </cell>
          <cell r="AZ707">
            <v>0</v>
          </cell>
          <cell r="BA707">
            <v>0</v>
          </cell>
          <cell r="BB707">
            <v>0</v>
          </cell>
          <cell r="BC707">
            <v>0</v>
          </cell>
          <cell r="BD707">
            <v>0</v>
          </cell>
          <cell r="BE707">
            <v>0</v>
          </cell>
          <cell r="BF707">
            <v>0</v>
          </cell>
          <cell r="BG707">
            <v>0</v>
          </cell>
          <cell r="BH707">
            <v>0</v>
          </cell>
          <cell r="BI707">
            <v>0</v>
          </cell>
          <cell r="BJ707">
            <v>0</v>
          </cell>
          <cell r="BK707">
            <v>0</v>
          </cell>
          <cell r="BL707">
            <v>0</v>
          </cell>
          <cell r="BM707">
            <v>0</v>
          </cell>
          <cell r="BN707">
            <v>0</v>
          </cell>
          <cell r="BO707">
            <v>0</v>
          </cell>
          <cell r="BP707">
            <v>0</v>
          </cell>
          <cell r="BQ707">
            <v>0</v>
          </cell>
        </row>
        <row r="708">
          <cell r="N708">
            <v>0</v>
          </cell>
          <cell r="P708">
            <v>0</v>
          </cell>
          <cell r="R708">
            <v>0</v>
          </cell>
          <cell r="V708">
            <v>0</v>
          </cell>
          <cell r="W708">
            <v>0</v>
          </cell>
          <cell r="X708">
            <v>0</v>
          </cell>
          <cell r="Y708">
            <v>0</v>
          </cell>
          <cell r="Z708">
            <v>0</v>
          </cell>
          <cell r="AA708">
            <v>0</v>
          </cell>
          <cell r="AB708">
            <v>0</v>
          </cell>
          <cell r="AC708">
            <v>0</v>
          </cell>
          <cell r="AD708">
            <v>0</v>
          </cell>
          <cell r="AE708">
            <v>0</v>
          </cell>
          <cell r="AF708">
            <v>0</v>
          </cell>
          <cell r="AG708">
            <v>0</v>
          </cell>
          <cell r="AH708">
            <v>0</v>
          </cell>
          <cell r="AI708">
            <v>0</v>
          </cell>
          <cell r="AJ708">
            <v>0</v>
          </cell>
          <cell r="AK708">
            <v>0</v>
          </cell>
          <cell r="AL708">
            <v>0</v>
          </cell>
          <cell r="AM708">
            <v>0</v>
          </cell>
          <cell r="AN708">
            <v>0</v>
          </cell>
          <cell r="AO708">
            <v>0</v>
          </cell>
          <cell r="AP708">
            <v>0</v>
          </cell>
          <cell r="AQ708">
            <v>0</v>
          </cell>
          <cell r="AR708">
            <v>0</v>
          </cell>
          <cell r="AS708">
            <v>0</v>
          </cell>
          <cell r="AT708">
            <v>0</v>
          </cell>
          <cell r="AU708">
            <v>0</v>
          </cell>
          <cell r="AV708">
            <v>0</v>
          </cell>
          <cell r="AW708">
            <v>0</v>
          </cell>
          <cell r="AX708">
            <v>0</v>
          </cell>
          <cell r="AY708">
            <v>0</v>
          </cell>
          <cell r="AZ708">
            <v>0</v>
          </cell>
          <cell r="BA708">
            <v>0</v>
          </cell>
          <cell r="BB708">
            <v>0</v>
          </cell>
          <cell r="BC708">
            <v>0</v>
          </cell>
          <cell r="BD708">
            <v>0</v>
          </cell>
          <cell r="BE708">
            <v>0</v>
          </cell>
          <cell r="BF708">
            <v>0</v>
          </cell>
          <cell r="BG708">
            <v>0</v>
          </cell>
          <cell r="BH708">
            <v>0</v>
          </cell>
          <cell r="BI708">
            <v>0</v>
          </cell>
          <cell r="BJ708">
            <v>0</v>
          </cell>
          <cell r="BK708">
            <v>0</v>
          </cell>
          <cell r="BL708">
            <v>0</v>
          </cell>
          <cell r="BM708">
            <v>0</v>
          </cell>
          <cell r="BN708">
            <v>0</v>
          </cell>
          <cell r="BO708">
            <v>0</v>
          </cell>
          <cell r="BP708">
            <v>0</v>
          </cell>
          <cell r="BQ708">
            <v>0</v>
          </cell>
        </row>
        <row r="709">
          <cell r="N709">
            <v>0</v>
          </cell>
          <cell r="P709">
            <v>0</v>
          </cell>
          <cell r="R709">
            <v>0</v>
          </cell>
          <cell r="V709">
            <v>0</v>
          </cell>
          <cell r="W709">
            <v>0</v>
          </cell>
          <cell r="X709">
            <v>0</v>
          </cell>
          <cell r="Y709">
            <v>0</v>
          </cell>
          <cell r="Z709">
            <v>0</v>
          </cell>
          <cell r="AA709">
            <v>0</v>
          </cell>
          <cell r="AB709">
            <v>0</v>
          </cell>
          <cell r="AC709">
            <v>0</v>
          </cell>
          <cell r="AD709">
            <v>0</v>
          </cell>
          <cell r="AE709">
            <v>0</v>
          </cell>
          <cell r="AF709">
            <v>0</v>
          </cell>
          <cell r="AG709">
            <v>0</v>
          </cell>
          <cell r="AH709">
            <v>0</v>
          </cell>
          <cell r="AI709">
            <v>0</v>
          </cell>
          <cell r="AJ709">
            <v>0</v>
          </cell>
          <cell r="AK709">
            <v>0</v>
          </cell>
          <cell r="AL709">
            <v>0</v>
          </cell>
          <cell r="AM709">
            <v>0</v>
          </cell>
          <cell r="AN709">
            <v>0</v>
          </cell>
          <cell r="AO709">
            <v>0</v>
          </cell>
          <cell r="AP709">
            <v>0</v>
          </cell>
          <cell r="AQ709">
            <v>0</v>
          </cell>
          <cell r="AR709">
            <v>0</v>
          </cell>
          <cell r="AS709">
            <v>0</v>
          </cell>
          <cell r="AT709">
            <v>0</v>
          </cell>
          <cell r="AU709">
            <v>0</v>
          </cell>
          <cell r="AV709">
            <v>0</v>
          </cell>
          <cell r="AW709">
            <v>0</v>
          </cell>
          <cell r="AX709">
            <v>0</v>
          </cell>
          <cell r="AY709">
            <v>0</v>
          </cell>
          <cell r="AZ709">
            <v>0</v>
          </cell>
          <cell r="BA709">
            <v>0</v>
          </cell>
          <cell r="BB709">
            <v>0</v>
          </cell>
          <cell r="BC709">
            <v>0</v>
          </cell>
          <cell r="BD709">
            <v>0</v>
          </cell>
          <cell r="BE709">
            <v>0</v>
          </cell>
          <cell r="BF709">
            <v>0</v>
          </cell>
          <cell r="BG709">
            <v>0</v>
          </cell>
          <cell r="BH709">
            <v>0</v>
          </cell>
          <cell r="BI709">
            <v>0</v>
          </cell>
          <cell r="BJ709">
            <v>0</v>
          </cell>
          <cell r="BK709">
            <v>0</v>
          </cell>
          <cell r="BL709">
            <v>0</v>
          </cell>
          <cell r="BM709">
            <v>0</v>
          </cell>
          <cell r="BN709">
            <v>0</v>
          </cell>
          <cell r="BO709">
            <v>0</v>
          </cell>
          <cell r="BP709">
            <v>0</v>
          </cell>
          <cell r="BQ709">
            <v>0</v>
          </cell>
        </row>
        <row r="710">
          <cell r="N710">
            <v>0</v>
          </cell>
          <cell r="P710">
            <v>0</v>
          </cell>
          <cell r="R710">
            <v>0</v>
          </cell>
          <cell r="V710">
            <v>0</v>
          </cell>
          <cell r="W710">
            <v>0</v>
          </cell>
          <cell r="X710">
            <v>0</v>
          </cell>
          <cell r="Y710">
            <v>0</v>
          </cell>
          <cell r="Z710">
            <v>0</v>
          </cell>
          <cell r="AA710">
            <v>0</v>
          </cell>
          <cell r="AB710">
            <v>0</v>
          </cell>
          <cell r="AC710">
            <v>0</v>
          </cell>
          <cell r="AD710">
            <v>0</v>
          </cell>
          <cell r="AE710">
            <v>0</v>
          </cell>
          <cell r="AF710">
            <v>0</v>
          </cell>
          <cell r="AG710">
            <v>0</v>
          </cell>
          <cell r="AH710">
            <v>0</v>
          </cell>
          <cell r="AI710">
            <v>0</v>
          </cell>
          <cell r="AJ710">
            <v>0</v>
          </cell>
          <cell r="AK710">
            <v>0</v>
          </cell>
          <cell r="AL710">
            <v>0</v>
          </cell>
          <cell r="AM710">
            <v>0</v>
          </cell>
          <cell r="AN710">
            <v>0</v>
          </cell>
          <cell r="AO710">
            <v>0</v>
          </cell>
          <cell r="AP710">
            <v>0</v>
          </cell>
          <cell r="AQ710">
            <v>0</v>
          </cell>
          <cell r="AR710">
            <v>0</v>
          </cell>
          <cell r="AS710">
            <v>0</v>
          </cell>
          <cell r="AT710">
            <v>0</v>
          </cell>
          <cell r="AU710">
            <v>0</v>
          </cell>
          <cell r="AV710">
            <v>0</v>
          </cell>
          <cell r="AW710">
            <v>0</v>
          </cell>
          <cell r="AX710">
            <v>0</v>
          </cell>
          <cell r="AY710">
            <v>0</v>
          </cell>
          <cell r="AZ710">
            <v>0</v>
          </cell>
          <cell r="BA710">
            <v>0</v>
          </cell>
          <cell r="BB710">
            <v>0</v>
          </cell>
          <cell r="BC710">
            <v>0</v>
          </cell>
          <cell r="BD710">
            <v>0</v>
          </cell>
          <cell r="BE710">
            <v>0</v>
          </cell>
          <cell r="BF710">
            <v>0</v>
          </cell>
          <cell r="BG710">
            <v>0</v>
          </cell>
          <cell r="BH710">
            <v>0</v>
          </cell>
          <cell r="BI710">
            <v>0</v>
          </cell>
          <cell r="BJ710">
            <v>0</v>
          </cell>
          <cell r="BK710">
            <v>0</v>
          </cell>
          <cell r="BL710">
            <v>0</v>
          </cell>
          <cell r="BM710">
            <v>0</v>
          </cell>
          <cell r="BN710">
            <v>0</v>
          </cell>
          <cell r="BO710">
            <v>0</v>
          </cell>
          <cell r="BP710">
            <v>0</v>
          </cell>
          <cell r="BQ710">
            <v>0</v>
          </cell>
        </row>
        <row r="711">
          <cell r="N711">
            <v>0</v>
          </cell>
          <cell r="P711">
            <v>0</v>
          </cell>
          <cell r="R711">
            <v>0</v>
          </cell>
          <cell r="V711">
            <v>0</v>
          </cell>
          <cell r="W711">
            <v>0</v>
          </cell>
          <cell r="X711">
            <v>0</v>
          </cell>
          <cell r="Y711">
            <v>0</v>
          </cell>
          <cell r="Z711">
            <v>0</v>
          </cell>
          <cell r="AA711">
            <v>0</v>
          </cell>
          <cell r="AB711">
            <v>0</v>
          </cell>
          <cell r="AC711">
            <v>0</v>
          </cell>
          <cell r="AD711">
            <v>0</v>
          </cell>
          <cell r="AE711">
            <v>0</v>
          </cell>
          <cell r="AF711">
            <v>0</v>
          </cell>
          <cell r="AG711">
            <v>0</v>
          </cell>
          <cell r="AH711">
            <v>0</v>
          </cell>
          <cell r="AI711">
            <v>0</v>
          </cell>
          <cell r="AJ711">
            <v>0</v>
          </cell>
          <cell r="AK711">
            <v>0</v>
          </cell>
          <cell r="AL711">
            <v>0</v>
          </cell>
          <cell r="AM711">
            <v>0</v>
          </cell>
          <cell r="AN711">
            <v>0</v>
          </cell>
          <cell r="AO711">
            <v>0</v>
          </cell>
          <cell r="AP711">
            <v>0</v>
          </cell>
          <cell r="AQ711">
            <v>0</v>
          </cell>
          <cell r="AR711">
            <v>0</v>
          </cell>
          <cell r="AS711">
            <v>0</v>
          </cell>
          <cell r="AT711">
            <v>0</v>
          </cell>
          <cell r="AU711">
            <v>0</v>
          </cell>
          <cell r="AV711">
            <v>0</v>
          </cell>
          <cell r="AW711">
            <v>0</v>
          </cell>
          <cell r="AX711">
            <v>0</v>
          </cell>
          <cell r="AY711">
            <v>0</v>
          </cell>
          <cell r="AZ711">
            <v>0</v>
          </cell>
          <cell r="BA711">
            <v>0</v>
          </cell>
          <cell r="BB711">
            <v>0</v>
          </cell>
          <cell r="BC711">
            <v>0</v>
          </cell>
          <cell r="BD711">
            <v>0</v>
          </cell>
          <cell r="BE711">
            <v>0</v>
          </cell>
          <cell r="BF711">
            <v>0</v>
          </cell>
          <cell r="BG711">
            <v>0</v>
          </cell>
          <cell r="BH711">
            <v>0</v>
          </cell>
          <cell r="BI711">
            <v>0</v>
          </cell>
          <cell r="BJ711">
            <v>0</v>
          </cell>
          <cell r="BK711">
            <v>0</v>
          </cell>
          <cell r="BL711">
            <v>0</v>
          </cell>
          <cell r="BM711">
            <v>0</v>
          </cell>
          <cell r="BN711">
            <v>0</v>
          </cell>
          <cell r="BO711">
            <v>0</v>
          </cell>
          <cell r="BP711">
            <v>0</v>
          </cell>
          <cell r="BQ711">
            <v>0</v>
          </cell>
        </row>
        <row r="712">
          <cell r="N712">
            <v>0</v>
          </cell>
          <cell r="P712">
            <v>0</v>
          </cell>
          <cell r="R712">
            <v>0</v>
          </cell>
          <cell r="V712">
            <v>0</v>
          </cell>
          <cell r="W712">
            <v>0</v>
          </cell>
          <cell r="X712">
            <v>0</v>
          </cell>
          <cell r="Y712">
            <v>0</v>
          </cell>
          <cell r="Z712">
            <v>0</v>
          </cell>
          <cell r="AA712">
            <v>0</v>
          </cell>
          <cell r="AB712">
            <v>0</v>
          </cell>
          <cell r="AC712">
            <v>0</v>
          </cell>
          <cell r="AD712">
            <v>0</v>
          </cell>
          <cell r="AE712">
            <v>0</v>
          </cell>
          <cell r="AF712">
            <v>0</v>
          </cell>
          <cell r="AG712">
            <v>0</v>
          </cell>
          <cell r="AH712">
            <v>0</v>
          </cell>
          <cell r="AI712">
            <v>0</v>
          </cell>
          <cell r="AJ712">
            <v>0</v>
          </cell>
          <cell r="AK712">
            <v>0</v>
          </cell>
          <cell r="AL712">
            <v>0</v>
          </cell>
          <cell r="AM712">
            <v>0</v>
          </cell>
          <cell r="AN712">
            <v>0</v>
          </cell>
          <cell r="AO712">
            <v>0</v>
          </cell>
          <cell r="AP712">
            <v>0</v>
          </cell>
          <cell r="AQ712">
            <v>0</v>
          </cell>
          <cell r="AR712">
            <v>0</v>
          </cell>
          <cell r="AS712">
            <v>0</v>
          </cell>
          <cell r="AT712">
            <v>0</v>
          </cell>
          <cell r="AU712">
            <v>0</v>
          </cell>
          <cell r="AV712">
            <v>0</v>
          </cell>
          <cell r="AW712">
            <v>0</v>
          </cell>
          <cell r="AX712">
            <v>0</v>
          </cell>
          <cell r="AY712">
            <v>0</v>
          </cell>
          <cell r="AZ712">
            <v>0</v>
          </cell>
          <cell r="BA712">
            <v>0</v>
          </cell>
          <cell r="BB712">
            <v>0</v>
          </cell>
          <cell r="BC712">
            <v>0</v>
          </cell>
          <cell r="BD712">
            <v>0</v>
          </cell>
          <cell r="BE712">
            <v>0</v>
          </cell>
          <cell r="BF712">
            <v>0</v>
          </cell>
          <cell r="BG712">
            <v>0</v>
          </cell>
          <cell r="BH712">
            <v>0</v>
          </cell>
          <cell r="BI712">
            <v>0</v>
          </cell>
          <cell r="BJ712">
            <v>0</v>
          </cell>
          <cell r="BK712">
            <v>0</v>
          </cell>
          <cell r="BL712">
            <v>0</v>
          </cell>
          <cell r="BM712">
            <v>0</v>
          </cell>
          <cell r="BN712">
            <v>0</v>
          </cell>
          <cell r="BO712">
            <v>0</v>
          </cell>
          <cell r="BP712">
            <v>0</v>
          </cell>
          <cell r="BQ712">
            <v>0</v>
          </cell>
        </row>
        <row r="713">
          <cell r="N713">
            <v>0</v>
          </cell>
          <cell r="P713">
            <v>0</v>
          </cell>
          <cell r="R713">
            <v>0</v>
          </cell>
          <cell r="V713">
            <v>0</v>
          </cell>
          <cell r="W713">
            <v>0</v>
          </cell>
          <cell r="X713">
            <v>0</v>
          </cell>
          <cell r="Y713">
            <v>0</v>
          </cell>
          <cell r="Z713">
            <v>0</v>
          </cell>
          <cell r="AA713">
            <v>0</v>
          </cell>
          <cell r="AB713">
            <v>0</v>
          </cell>
          <cell r="AC713">
            <v>0</v>
          </cell>
          <cell r="AD713">
            <v>0</v>
          </cell>
          <cell r="AE713">
            <v>0</v>
          </cell>
          <cell r="AF713">
            <v>0</v>
          </cell>
          <cell r="AG713">
            <v>0</v>
          </cell>
          <cell r="AH713">
            <v>0</v>
          </cell>
          <cell r="AI713">
            <v>0</v>
          </cell>
          <cell r="AJ713">
            <v>0</v>
          </cell>
          <cell r="AK713">
            <v>0</v>
          </cell>
          <cell r="AL713">
            <v>0</v>
          </cell>
          <cell r="AM713">
            <v>0</v>
          </cell>
          <cell r="AN713">
            <v>0</v>
          </cell>
          <cell r="AO713">
            <v>0</v>
          </cell>
          <cell r="AP713">
            <v>0</v>
          </cell>
          <cell r="AQ713">
            <v>0</v>
          </cell>
          <cell r="AR713">
            <v>0</v>
          </cell>
          <cell r="AS713">
            <v>0</v>
          </cell>
          <cell r="AT713">
            <v>0</v>
          </cell>
          <cell r="AU713">
            <v>0</v>
          </cell>
          <cell r="AV713">
            <v>0</v>
          </cell>
          <cell r="AW713">
            <v>0</v>
          </cell>
          <cell r="AX713">
            <v>0</v>
          </cell>
          <cell r="AY713">
            <v>0</v>
          </cell>
          <cell r="AZ713">
            <v>0</v>
          </cell>
          <cell r="BA713">
            <v>0</v>
          </cell>
          <cell r="BB713">
            <v>0</v>
          </cell>
          <cell r="BC713">
            <v>0</v>
          </cell>
          <cell r="BD713">
            <v>0</v>
          </cell>
          <cell r="BE713">
            <v>0</v>
          </cell>
          <cell r="BF713">
            <v>0</v>
          </cell>
          <cell r="BG713">
            <v>0</v>
          </cell>
          <cell r="BH713">
            <v>0</v>
          </cell>
          <cell r="BI713">
            <v>0</v>
          </cell>
          <cell r="BJ713">
            <v>0</v>
          </cell>
          <cell r="BK713">
            <v>0</v>
          </cell>
          <cell r="BL713">
            <v>0</v>
          </cell>
          <cell r="BM713">
            <v>0</v>
          </cell>
          <cell r="BN713">
            <v>0</v>
          </cell>
          <cell r="BO713">
            <v>0</v>
          </cell>
          <cell r="BP713">
            <v>0</v>
          </cell>
          <cell r="BQ713">
            <v>0</v>
          </cell>
        </row>
        <row r="714">
          <cell r="N714">
            <v>0</v>
          </cell>
          <cell r="P714">
            <v>0</v>
          </cell>
          <cell r="R714">
            <v>0</v>
          </cell>
          <cell r="V714">
            <v>0</v>
          </cell>
          <cell r="W714">
            <v>0</v>
          </cell>
          <cell r="X714">
            <v>0</v>
          </cell>
          <cell r="Y714">
            <v>0</v>
          </cell>
          <cell r="Z714">
            <v>0</v>
          </cell>
          <cell r="AA714">
            <v>0</v>
          </cell>
          <cell r="AB714">
            <v>0</v>
          </cell>
          <cell r="AC714">
            <v>0</v>
          </cell>
          <cell r="AD714">
            <v>0</v>
          </cell>
          <cell r="AE714">
            <v>0</v>
          </cell>
          <cell r="AF714">
            <v>0</v>
          </cell>
          <cell r="AG714">
            <v>0</v>
          </cell>
          <cell r="AH714">
            <v>0</v>
          </cell>
          <cell r="AI714">
            <v>0</v>
          </cell>
          <cell r="AJ714">
            <v>0</v>
          </cell>
          <cell r="AK714">
            <v>0</v>
          </cell>
          <cell r="AL714">
            <v>0</v>
          </cell>
          <cell r="AM714">
            <v>0</v>
          </cell>
          <cell r="AN714">
            <v>0</v>
          </cell>
          <cell r="AO714">
            <v>0</v>
          </cell>
          <cell r="AP714">
            <v>0</v>
          </cell>
          <cell r="AQ714">
            <v>0</v>
          </cell>
          <cell r="AR714">
            <v>0</v>
          </cell>
          <cell r="AS714">
            <v>0</v>
          </cell>
          <cell r="AT714">
            <v>0</v>
          </cell>
          <cell r="AU714">
            <v>0</v>
          </cell>
          <cell r="AV714">
            <v>0</v>
          </cell>
          <cell r="AW714">
            <v>0</v>
          </cell>
          <cell r="AX714">
            <v>0</v>
          </cell>
          <cell r="AY714">
            <v>0</v>
          </cell>
          <cell r="AZ714">
            <v>0</v>
          </cell>
          <cell r="BA714">
            <v>0</v>
          </cell>
          <cell r="BB714">
            <v>0</v>
          </cell>
          <cell r="BC714">
            <v>0</v>
          </cell>
          <cell r="BD714">
            <v>0</v>
          </cell>
          <cell r="BE714">
            <v>0</v>
          </cell>
          <cell r="BF714">
            <v>0</v>
          </cell>
          <cell r="BG714">
            <v>0</v>
          </cell>
          <cell r="BH714">
            <v>0</v>
          </cell>
          <cell r="BI714">
            <v>0</v>
          </cell>
          <cell r="BJ714">
            <v>0</v>
          </cell>
          <cell r="BK714">
            <v>0</v>
          </cell>
          <cell r="BL714">
            <v>0</v>
          </cell>
          <cell r="BM714">
            <v>0</v>
          </cell>
          <cell r="BN714">
            <v>0</v>
          </cell>
          <cell r="BO714">
            <v>0</v>
          </cell>
          <cell r="BP714">
            <v>0</v>
          </cell>
          <cell r="BQ714">
            <v>0</v>
          </cell>
        </row>
        <row r="715">
          <cell r="N715">
            <v>0</v>
          </cell>
          <cell r="P715">
            <v>0</v>
          </cell>
          <cell r="R715">
            <v>0</v>
          </cell>
          <cell r="V715">
            <v>0</v>
          </cell>
          <cell r="W715">
            <v>0</v>
          </cell>
          <cell r="X715">
            <v>0</v>
          </cell>
          <cell r="Y715">
            <v>0</v>
          </cell>
          <cell r="Z715">
            <v>0</v>
          </cell>
          <cell r="AA715">
            <v>0</v>
          </cell>
          <cell r="AB715">
            <v>0</v>
          </cell>
          <cell r="AC715">
            <v>0</v>
          </cell>
          <cell r="AD715">
            <v>0</v>
          </cell>
          <cell r="AE715">
            <v>0</v>
          </cell>
          <cell r="AF715">
            <v>0</v>
          </cell>
          <cell r="AG715">
            <v>0</v>
          </cell>
          <cell r="AH715">
            <v>0</v>
          </cell>
          <cell r="AI715">
            <v>0</v>
          </cell>
          <cell r="AJ715">
            <v>0</v>
          </cell>
          <cell r="AK715">
            <v>0</v>
          </cell>
          <cell r="AL715">
            <v>0</v>
          </cell>
          <cell r="AM715">
            <v>0</v>
          </cell>
          <cell r="AN715">
            <v>0</v>
          </cell>
          <cell r="AO715">
            <v>0</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0</v>
          </cell>
          <cell r="BF715">
            <v>0</v>
          </cell>
          <cell r="BG715">
            <v>0</v>
          </cell>
          <cell r="BH715">
            <v>0</v>
          </cell>
          <cell r="BI715">
            <v>0</v>
          </cell>
          <cell r="BJ715">
            <v>0</v>
          </cell>
          <cell r="BK715">
            <v>0</v>
          </cell>
          <cell r="BL715">
            <v>0</v>
          </cell>
          <cell r="BM715">
            <v>0</v>
          </cell>
          <cell r="BN715">
            <v>0</v>
          </cell>
          <cell r="BO715">
            <v>0</v>
          </cell>
          <cell r="BP715">
            <v>0</v>
          </cell>
          <cell r="BQ715">
            <v>0</v>
          </cell>
        </row>
        <row r="716">
          <cell r="N716">
            <v>0</v>
          </cell>
          <cell r="P716">
            <v>0</v>
          </cell>
          <cell r="R716">
            <v>0</v>
          </cell>
          <cell r="V716">
            <v>0</v>
          </cell>
          <cell r="W716">
            <v>0</v>
          </cell>
          <cell r="X716">
            <v>0</v>
          </cell>
          <cell r="Y716">
            <v>0</v>
          </cell>
          <cell r="Z716">
            <v>0</v>
          </cell>
          <cell r="AA716">
            <v>0</v>
          </cell>
          <cell r="AB716">
            <v>0</v>
          </cell>
          <cell r="AC716">
            <v>0</v>
          </cell>
          <cell r="AD716">
            <v>0</v>
          </cell>
          <cell r="AE716">
            <v>0</v>
          </cell>
          <cell r="AF716">
            <v>0</v>
          </cell>
          <cell r="AG716">
            <v>0</v>
          </cell>
          <cell r="AH716">
            <v>0</v>
          </cell>
          <cell r="AI716">
            <v>0</v>
          </cell>
          <cell r="AJ716">
            <v>0</v>
          </cell>
          <cell r="AK716">
            <v>0</v>
          </cell>
          <cell r="AL716">
            <v>0</v>
          </cell>
          <cell r="AM716">
            <v>0</v>
          </cell>
          <cell r="AN716">
            <v>0</v>
          </cell>
          <cell r="AO716">
            <v>0</v>
          </cell>
          <cell r="AP716">
            <v>0</v>
          </cell>
          <cell r="AQ716">
            <v>0</v>
          </cell>
          <cell r="AR716">
            <v>0</v>
          </cell>
          <cell r="AS716">
            <v>0</v>
          </cell>
          <cell r="AT716">
            <v>0</v>
          </cell>
          <cell r="AU716">
            <v>0</v>
          </cell>
          <cell r="AV716">
            <v>0</v>
          </cell>
          <cell r="AW716">
            <v>0</v>
          </cell>
          <cell r="AX716">
            <v>0</v>
          </cell>
          <cell r="AY716">
            <v>0</v>
          </cell>
          <cell r="AZ716">
            <v>0</v>
          </cell>
          <cell r="BA716">
            <v>0</v>
          </cell>
          <cell r="BB716">
            <v>0</v>
          </cell>
          <cell r="BC716">
            <v>0</v>
          </cell>
          <cell r="BD716">
            <v>0</v>
          </cell>
          <cell r="BE716">
            <v>0</v>
          </cell>
          <cell r="BF716">
            <v>0</v>
          </cell>
          <cell r="BG716">
            <v>0</v>
          </cell>
          <cell r="BH716">
            <v>0</v>
          </cell>
          <cell r="BI716">
            <v>0</v>
          </cell>
          <cell r="BJ716">
            <v>0</v>
          </cell>
          <cell r="BK716">
            <v>0</v>
          </cell>
          <cell r="BL716">
            <v>0</v>
          </cell>
          <cell r="BM716">
            <v>0</v>
          </cell>
          <cell r="BN716">
            <v>0</v>
          </cell>
          <cell r="BO716">
            <v>0</v>
          </cell>
          <cell r="BP716">
            <v>0</v>
          </cell>
          <cell r="BQ716">
            <v>0</v>
          </cell>
        </row>
        <row r="717">
          <cell r="N717">
            <v>0</v>
          </cell>
          <cell r="P717">
            <v>0</v>
          </cell>
          <cell r="R717">
            <v>0</v>
          </cell>
          <cell r="V717">
            <v>0</v>
          </cell>
          <cell r="W717">
            <v>0</v>
          </cell>
          <cell r="X717">
            <v>0</v>
          </cell>
          <cell r="Y717">
            <v>0</v>
          </cell>
          <cell r="Z717">
            <v>0</v>
          </cell>
          <cell r="AA717">
            <v>0</v>
          </cell>
          <cell r="AB717">
            <v>0</v>
          </cell>
          <cell r="AC717">
            <v>0</v>
          </cell>
          <cell r="AD717">
            <v>0</v>
          </cell>
          <cell r="AE717">
            <v>0</v>
          </cell>
          <cell r="AF717">
            <v>0</v>
          </cell>
          <cell r="AG717">
            <v>0</v>
          </cell>
          <cell r="AH717">
            <v>0</v>
          </cell>
          <cell r="AI717">
            <v>0</v>
          </cell>
          <cell r="AJ717">
            <v>0</v>
          </cell>
          <cell r="AK717">
            <v>0</v>
          </cell>
          <cell r="AL717">
            <v>0</v>
          </cell>
          <cell r="AM717">
            <v>0</v>
          </cell>
          <cell r="AN717">
            <v>0</v>
          </cell>
          <cell r="AO717">
            <v>0</v>
          </cell>
          <cell r="AP717">
            <v>0</v>
          </cell>
          <cell r="AQ717">
            <v>0</v>
          </cell>
          <cell r="AR717">
            <v>0</v>
          </cell>
          <cell r="AS717">
            <v>0</v>
          </cell>
          <cell r="AT717">
            <v>0</v>
          </cell>
          <cell r="AU717">
            <v>0</v>
          </cell>
          <cell r="AV717">
            <v>0</v>
          </cell>
          <cell r="AW717">
            <v>0</v>
          </cell>
          <cell r="AX717">
            <v>0</v>
          </cell>
          <cell r="AY717">
            <v>0</v>
          </cell>
          <cell r="AZ717">
            <v>0</v>
          </cell>
          <cell r="BA717">
            <v>0</v>
          </cell>
          <cell r="BB717">
            <v>0</v>
          </cell>
          <cell r="BC717">
            <v>0</v>
          </cell>
          <cell r="BD717">
            <v>0</v>
          </cell>
          <cell r="BE717">
            <v>0</v>
          </cell>
          <cell r="BF717">
            <v>0</v>
          </cell>
          <cell r="BG717">
            <v>0</v>
          </cell>
          <cell r="BH717">
            <v>0</v>
          </cell>
          <cell r="BI717">
            <v>0</v>
          </cell>
          <cell r="BJ717">
            <v>0</v>
          </cell>
          <cell r="BK717">
            <v>0</v>
          </cell>
          <cell r="BL717">
            <v>0</v>
          </cell>
          <cell r="BM717">
            <v>0</v>
          </cell>
          <cell r="BN717">
            <v>0</v>
          </cell>
          <cell r="BO717">
            <v>0</v>
          </cell>
          <cell r="BP717">
            <v>0</v>
          </cell>
          <cell r="BQ717">
            <v>0</v>
          </cell>
        </row>
        <row r="718">
          <cell r="N718">
            <v>0</v>
          </cell>
          <cell r="P718">
            <v>0</v>
          </cell>
          <cell r="R718">
            <v>0</v>
          </cell>
          <cell r="V718">
            <v>0</v>
          </cell>
          <cell r="W718">
            <v>0</v>
          </cell>
          <cell r="X718">
            <v>0</v>
          </cell>
          <cell r="Y718">
            <v>0</v>
          </cell>
          <cell r="Z718">
            <v>0</v>
          </cell>
          <cell r="AA718">
            <v>0</v>
          </cell>
          <cell r="AB718">
            <v>0</v>
          </cell>
          <cell r="AC718">
            <v>0</v>
          </cell>
          <cell r="AD718">
            <v>0</v>
          </cell>
          <cell r="AE718">
            <v>0</v>
          </cell>
          <cell r="AF718">
            <v>0</v>
          </cell>
          <cell r="AG718">
            <v>0</v>
          </cell>
          <cell r="AH718">
            <v>0</v>
          </cell>
          <cell r="AI718">
            <v>0</v>
          </cell>
          <cell r="AJ718">
            <v>0</v>
          </cell>
          <cell r="AK718">
            <v>0</v>
          </cell>
          <cell r="AL718">
            <v>0</v>
          </cell>
          <cell r="AM718">
            <v>0</v>
          </cell>
          <cell r="AN718">
            <v>0</v>
          </cell>
          <cell r="AO718">
            <v>0</v>
          </cell>
          <cell r="AP718">
            <v>0</v>
          </cell>
          <cell r="AQ718">
            <v>0</v>
          </cell>
          <cell r="AR718">
            <v>0</v>
          </cell>
          <cell r="AS718">
            <v>0</v>
          </cell>
          <cell r="AT718">
            <v>0</v>
          </cell>
          <cell r="AU718">
            <v>0</v>
          </cell>
          <cell r="AV718">
            <v>0</v>
          </cell>
          <cell r="AW718">
            <v>0</v>
          </cell>
          <cell r="AX718">
            <v>0</v>
          </cell>
          <cell r="AY718">
            <v>0</v>
          </cell>
          <cell r="AZ718">
            <v>0</v>
          </cell>
          <cell r="BA718">
            <v>0</v>
          </cell>
          <cell r="BB718">
            <v>0</v>
          </cell>
          <cell r="BC718">
            <v>0</v>
          </cell>
          <cell r="BD718">
            <v>0</v>
          </cell>
          <cell r="BE718">
            <v>0</v>
          </cell>
          <cell r="BF718">
            <v>0</v>
          </cell>
          <cell r="BG718">
            <v>0</v>
          </cell>
          <cell r="BH718">
            <v>0</v>
          </cell>
          <cell r="BI718">
            <v>0</v>
          </cell>
          <cell r="BJ718">
            <v>0</v>
          </cell>
          <cell r="BK718">
            <v>0</v>
          </cell>
          <cell r="BL718">
            <v>0</v>
          </cell>
          <cell r="BM718">
            <v>0</v>
          </cell>
          <cell r="BN718">
            <v>0</v>
          </cell>
          <cell r="BO718">
            <v>0</v>
          </cell>
          <cell r="BP718">
            <v>0</v>
          </cell>
          <cell r="BQ718">
            <v>0</v>
          </cell>
        </row>
        <row r="719">
          <cell r="N719">
            <v>0</v>
          </cell>
          <cell r="P719">
            <v>0</v>
          </cell>
          <cell r="R719">
            <v>0</v>
          </cell>
          <cell r="V719">
            <v>0</v>
          </cell>
          <cell r="W719">
            <v>0</v>
          </cell>
          <cell r="X719">
            <v>0</v>
          </cell>
          <cell r="Y719">
            <v>0</v>
          </cell>
          <cell r="Z719">
            <v>0</v>
          </cell>
          <cell r="AA719">
            <v>0</v>
          </cell>
          <cell r="AB719">
            <v>0</v>
          </cell>
          <cell r="AC719">
            <v>0</v>
          </cell>
          <cell r="AD719">
            <v>0</v>
          </cell>
          <cell r="AE719">
            <v>0</v>
          </cell>
          <cell r="AF719">
            <v>0</v>
          </cell>
          <cell r="AG719">
            <v>0</v>
          </cell>
          <cell r="AH719">
            <v>0</v>
          </cell>
          <cell r="AI719">
            <v>0</v>
          </cell>
          <cell r="AJ719">
            <v>0</v>
          </cell>
          <cell r="AK719">
            <v>0</v>
          </cell>
          <cell r="AL719">
            <v>0</v>
          </cell>
          <cell r="AM719">
            <v>0</v>
          </cell>
          <cell r="AN719">
            <v>0</v>
          </cell>
          <cell r="AO719">
            <v>0</v>
          </cell>
          <cell r="AP719">
            <v>0</v>
          </cell>
          <cell r="AQ719">
            <v>0</v>
          </cell>
          <cell r="AR719">
            <v>0</v>
          </cell>
          <cell r="AS719">
            <v>0</v>
          </cell>
          <cell r="AT719">
            <v>0</v>
          </cell>
          <cell r="AU719">
            <v>0</v>
          </cell>
          <cell r="AV719">
            <v>0</v>
          </cell>
          <cell r="AW719">
            <v>0</v>
          </cell>
          <cell r="AX719">
            <v>0</v>
          </cell>
          <cell r="AY719">
            <v>0</v>
          </cell>
          <cell r="AZ719">
            <v>0</v>
          </cell>
          <cell r="BA719">
            <v>0</v>
          </cell>
          <cell r="BB719">
            <v>0</v>
          </cell>
          <cell r="BC719">
            <v>0</v>
          </cell>
          <cell r="BD719">
            <v>0</v>
          </cell>
          <cell r="BE719">
            <v>0</v>
          </cell>
          <cell r="BF719">
            <v>0</v>
          </cell>
          <cell r="BG719">
            <v>0</v>
          </cell>
          <cell r="BH719">
            <v>0</v>
          </cell>
          <cell r="BI719">
            <v>0</v>
          </cell>
          <cell r="BJ719">
            <v>0</v>
          </cell>
          <cell r="BK719">
            <v>0</v>
          </cell>
          <cell r="BL719">
            <v>0</v>
          </cell>
          <cell r="BM719">
            <v>0</v>
          </cell>
          <cell r="BN719">
            <v>0</v>
          </cell>
          <cell r="BO719">
            <v>0</v>
          </cell>
          <cell r="BP719">
            <v>0</v>
          </cell>
          <cell r="BQ719">
            <v>0</v>
          </cell>
        </row>
        <row r="720">
          <cell r="N720">
            <v>0</v>
          </cell>
          <cell r="P720">
            <v>0</v>
          </cell>
          <cell r="R720">
            <v>0</v>
          </cell>
          <cell r="V720">
            <v>0</v>
          </cell>
          <cell r="W720">
            <v>0</v>
          </cell>
          <cell r="X720">
            <v>0</v>
          </cell>
          <cell r="Y720">
            <v>0</v>
          </cell>
          <cell r="Z720">
            <v>0</v>
          </cell>
          <cell r="AA720">
            <v>0</v>
          </cell>
          <cell r="AB720">
            <v>0</v>
          </cell>
          <cell r="AC720">
            <v>0</v>
          </cell>
          <cell r="AD720">
            <v>0</v>
          </cell>
          <cell r="AE720">
            <v>0</v>
          </cell>
          <cell r="AF720">
            <v>0</v>
          </cell>
          <cell r="AG720">
            <v>0</v>
          </cell>
          <cell r="AH720">
            <v>0</v>
          </cell>
          <cell r="AI720">
            <v>0</v>
          </cell>
          <cell r="AJ720">
            <v>0</v>
          </cell>
          <cell r="AK720">
            <v>0</v>
          </cell>
          <cell r="AL720">
            <v>0</v>
          </cell>
          <cell r="AM720">
            <v>0</v>
          </cell>
          <cell r="AN720">
            <v>0</v>
          </cell>
          <cell r="AO720">
            <v>0</v>
          </cell>
          <cell r="AP720">
            <v>0</v>
          </cell>
          <cell r="AQ720">
            <v>0</v>
          </cell>
          <cell r="AR720">
            <v>0</v>
          </cell>
          <cell r="AS720">
            <v>0</v>
          </cell>
          <cell r="AT720">
            <v>0</v>
          </cell>
          <cell r="AU720">
            <v>0</v>
          </cell>
          <cell r="AV720">
            <v>0</v>
          </cell>
          <cell r="AW720">
            <v>0</v>
          </cell>
          <cell r="AX720">
            <v>0</v>
          </cell>
          <cell r="AY720">
            <v>0</v>
          </cell>
          <cell r="AZ720">
            <v>0</v>
          </cell>
          <cell r="BA720">
            <v>0</v>
          </cell>
          <cell r="BB720">
            <v>0</v>
          </cell>
          <cell r="BC720">
            <v>0</v>
          </cell>
          <cell r="BD720">
            <v>0</v>
          </cell>
          <cell r="BE720">
            <v>0</v>
          </cell>
          <cell r="BF720">
            <v>0</v>
          </cell>
          <cell r="BG720">
            <v>0</v>
          </cell>
          <cell r="BH720">
            <v>0</v>
          </cell>
          <cell r="BI720">
            <v>0</v>
          </cell>
          <cell r="BJ720">
            <v>0</v>
          </cell>
          <cell r="BK720">
            <v>0</v>
          </cell>
          <cell r="BL720">
            <v>0</v>
          </cell>
          <cell r="BM720">
            <v>0</v>
          </cell>
          <cell r="BN720">
            <v>0</v>
          </cell>
          <cell r="BO720">
            <v>0</v>
          </cell>
          <cell r="BP720">
            <v>0</v>
          </cell>
          <cell r="BQ720">
            <v>0</v>
          </cell>
        </row>
        <row r="721">
          <cell r="N721">
            <v>0</v>
          </cell>
          <cell r="W721">
            <v>0</v>
          </cell>
          <cell r="Y721">
            <v>0</v>
          </cell>
          <cell r="AA721">
            <v>0</v>
          </cell>
          <cell r="AC721">
            <v>0</v>
          </cell>
          <cell r="AE721">
            <v>0</v>
          </cell>
          <cell r="AG721">
            <v>0</v>
          </cell>
          <cell r="AI721">
            <v>0</v>
          </cell>
          <cell r="AK721">
            <v>0</v>
          </cell>
          <cell r="AM721">
            <v>0</v>
          </cell>
          <cell r="AO721">
            <v>0</v>
          </cell>
          <cell r="AQ721">
            <v>0</v>
          </cell>
          <cell r="AS721">
            <v>0</v>
          </cell>
          <cell r="AU721">
            <v>0</v>
          </cell>
          <cell r="AV721">
            <v>0</v>
          </cell>
          <cell r="AW721">
            <v>0</v>
          </cell>
          <cell r="AY721">
            <v>0</v>
          </cell>
          <cell r="BA721">
            <v>0</v>
          </cell>
          <cell r="BC721">
            <v>0</v>
          </cell>
          <cell r="BE721">
            <v>0</v>
          </cell>
          <cell r="BG721">
            <v>0</v>
          </cell>
          <cell r="BI721">
            <v>0</v>
          </cell>
          <cell r="BK721">
            <v>0</v>
          </cell>
          <cell r="BM721">
            <v>0</v>
          </cell>
          <cell r="BO721">
            <v>0</v>
          </cell>
          <cell r="BQ721">
            <v>0</v>
          </cell>
        </row>
        <row r="722">
          <cell r="N722">
            <v>0</v>
          </cell>
          <cell r="W722">
            <v>0</v>
          </cell>
          <cell r="Y722">
            <v>0</v>
          </cell>
          <cell r="AA722">
            <v>0</v>
          </cell>
          <cell r="AC722">
            <v>0</v>
          </cell>
          <cell r="AE722">
            <v>0</v>
          </cell>
          <cell r="AG722">
            <v>0</v>
          </cell>
          <cell r="AI722">
            <v>0</v>
          </cell>
          <cell r="AK722">
            <v>0</v>
          </cell>
          <cell r="AM722">
            <v>0</v>
          </cell>
          <cell r="AO722">
            <v>0</v>
          </cell>
          <cell r="AQ722">
            <v>0</v>
          </cell>
          <cell r="AS722">
            <v>0</v>
          </cell>
          <cell r="AU722">
            <v>0</v>
          </cell>
          <cell r="AV722">
            <v>0</v>
          </cell>
          <cell r="AW722">
            <v>0</v>
          </cell>
          <cell r="AY722">
            <v>0</v>
          </cell>
          <cell r="BA722">
            <v>0</v>
          </cell>
          <cell r="BC722">
            <v>0</v>
          </cell>
          <cell r="BE722">
            <v>0</v>
          </cell>
          <cell r="BG722">
            <v>0</v>
          </cell>
          <cell r="BI722">
            <v>0</v>
          </cell>
          <cell r="BK722">
            <v>0</v>
          </cell>
          <cell r="BM722">
            <v>0</v>
          </cell>
          <cell r="BO722">
            <v>0</v>
          </cell>
          <cell r="BQ722">
            <v>0</v>
          </cell>
        </row>
        <row r="723">
          <cell r="N723">
            <v>0</v>
          </cell>
          <cell r="W723">
            <v>0</v>
          </cell>
          <cell r="Y723">
            <v>0</v>
          </cell>
          <cell r="AA723">
            <v>0</v>
          </cell>
          <cell r="AC723">
            <v>0</v>
          </cell>
          <cell r="AE723">
            <v>0</v>
          </cell>
          <cell r="AG723">
            <v>0</v>
          </cell>
          <cell r="AI723">
            <v>0</v>
          </cell>
          <cell r="AK723">
            <v>0</v>
          </cell>
          <cell r="AM723">
            <v>0</v>
          </cell>
          <cell r="AO723">
            <v>0</v>
          </cell>
          <cell r="AQ723">
            <v>0</v>
          </cell>
          <cell r="AS723">
            <v>0</v>
          </cell>
          <cell r="AU723">
            <v>0</v>
          </cell>
          <cell r="AV723">
            <v>0</v>
          </cell>
          <cell r="AW723">
            <v>0</v>
          </cell>
          <cell r="AY723">
            <v>0</v>
          </cell>
          <cell r="BA723">
            <v>0</v>
          </cell>
          <cell r="BC723">
            <v>0</v>
          </cell>
          <cell r="BE723">
            <v>0</v>
          </cell>
          <cell r="BG723">
            <v>0</v>
          </cell>
          <cell r="BI723">
            <v>0</v>
          </cell>
          <cell r="BK723">
            <v>0</v>
          </cell>
          <cell r="BM723">
            <v>0</v>
          </cell>
          <cell r="BO723">
            <v>0</v>
          </cell>
          <cell r="BQ723">
            <v>0</v>
          </cell>
        </row>
        <row r="724">
          <cell r="N724">
            <v>0</v>
          </cell>
          <cell r="W724">
            <v>0</v>
          </cell>
          <cell r="Y724">
            <v>0</v>
          </cell>
          <cell r="AA724">
            <v>0</v>
          </cell>
          <cell r="AC724">
            <v>0</v>
          </cell>
          <cell r="AE724">
            <v>0</v>
          </cell>
          <cell r="AG724">
            <v>0</v>
          </cell>
          <cell r="AI724">
            <v>0</v>
          </cell>
          <cell r="AK724">
            <v>0</v>
          </cell>
          <cell r="AM724">
            <v>0</v>
          </cell>
          <cell r="AO724">
            <v>0</v>
          </cell>
          <cell r="AQ724">
            <v>0</v>
          </cell>
          <cell r="AS724">
            <v>0</v>
          </cell>
          <cell r="AU724">
            <v>0</v>
          </cell>
          <cell r="AV724">
            <v>0</v>
          </cell>
          <cell r="AW724">
            <v>0</v>
          </cell>
          <cell r="AY724">
            <v>0</v>
          </cell>
          <cell r="BA724">
            <v>0</v>
          </cell>
          <cell r="BC724">
            <v>0</v>
          </cell>
          <cell r="BE724">
            <v>0</v>
          </cell>
          <cell r="BG724">
            <v>0</v>
          </cell>
          <cell r="BI724">
            <v>0</v>
          </cell>
          <cell r="BK724">
            <v>0</v>
          </cell>
          <cell r="BM724">
            <v>0</v>
          </cell>
          <cell r="BO724">
            <v>0</v>
          </cell>
          <cell r="BQ724">
            <v>0</v>
          </cell>
        </row>
        <row r="725">
          <cell r="N725">
            <v>0</v>
          </cell>
          <cell r="W725">
            <v>0</v>
          </cell>
          <cell r="Y725">
            <v>0</v>
          </cell>
          <cell r="AA725">
            <v>0</v>
          </cell>
          <cell r="AC725">
            <v>0</v>
          </cell>
          <cell r="AE725">
            <v>0</v>
          </cell>
          <cell r="AG725">
            <v>0</v>
          </cell>
          <cell r="AI725">
            <v>0</v>
          </cell>
          <cell r="AK725">
            <v>0</v>
          </cell>
          <cell r="AM725">
            <v>0</v>
          </cell>
          <cell r="AO725">
            <v>0</v>
          </cell>
          <cell r="AQ725">
            <v>0</v>
          </cell>
          <cell r="AS725">
            <v>0</v>
          </cell>
          <cell r="AU725">
            <v>0</v>
          </cell>
          <cell r="AV725">
            <v>0</v>
          </cell>
          <cell r="AW725">
            <v>0</v>
          </cell>
          <cell r="AY725">
            <v>0</v>
          </cell>
          <cell r="BA725">
            <v>0</v>
          </cell>
          <cell r="BC725">
            <v>0</v>
          </cell>
          <cell r="BE725">
            <v>0</v>
          </cell>
          <cell r="BG725">
            <v>0</v>
          </cell>
          <cell r="BI725">
            <v>0</v>
          </cell>
          <cell r="BK725">
            <v>0</v>
          </cell>
          <cell r="BM725">
            <v>0</v>
          </cell>
          <cell r="BO725">
            <v>0</v>
          </cell>
          <cell r="BQ725">
            <v>0</v>
          </cell>
        </row>
        <row r="726">
          <cell r="N726">
            <v>0</v>
          </cell>
          <cell r="W726">
            <v>0</v>
          </cell>
          <cell r="Y726">
            <v>0</v>
          </cell>
          <cell r="AA726">
            <v>0</v>
          </cell>
          <cell r="AC726">
            <v>0</v>
          </cell>
          <cell r="AE726">
            <v>0</v>
          </cell>
          <cell r="AG726">
            <v>0</v>
          </cell>
          <cell r="AI726">
            <v>0</v>
          </cell>
          <cell r="AK726">
            <v>0</v>
          </cell>
          <cell r="AM726">
            <v>0</v>
          </cell>
          <cell r="AO726">
            <v>0</v>
          </cell>
          <cell r="AQ726">
            <v>0</v>
          </cell>
          <cell r="AS726">
            <v>0</v>
          </cell>
          <cell r="AU726">
            <v>0</v>
          </cell>
          <cell r="AV726">
            <v>0</v>
          </cell>
          <cell r="AW726">
            <v>0</v>
          </cell>
          <cell r="AY726">
            <v>0</v>
          </cell>
          <cell r="BA726">
            <v>0</v>
          </cell>
          <cell r="BC726">
            <v>0</v>
          </cell>
          <cell r="BE726">
            <v>0</v>
          </cell>
          <cell r="BG726">
            <v>0</v>
          </cell>
          <cell r="BI726">
            <v>0</v>
          </cell>
          <cell r="BK726">
            <v>0</v>
          </cell>
          <cell r="BM726">
            <v>0</v>
          </cell>
          <cell r="BO726">
            <v>0</v>
          </cell>
          <cell r="BQ726">
            <v>0</v>
          </cell>
        </row>
        <row r="727">
          <cell r="N727">
            <v>0</v>
          </cell>
          <cell r="W727">
            <v>0</v>
          </cell>
          <cell r="Y727">
            <v>0</v>
          </cell>
          <cell r="AA727">
            <v>0</v>
          </cell>
          <cell r="AC727">
            <v>0</v>
          </cell>
          <cell r="AE727">
            <v>0</v>
          </cell>
          <cell r="AG727">
            <v>0</v>
          </cell>
          <cell r="AI727">
            <v>0</v>
          </cell>
          <cell r="AK727">
            <v>0</v>
          </cell>
          <cell r="AM727">
            <v>0</v>
          </cell>
          <cell r="AO727">
            <v>0</v>
          </cell>
          <cell r="AQ727">
            <v>0</v>
          </cell>
          <cell r="AS727">
            <v>0</v>
          </cell>
          <cell r="AU727">
            <v>0</v>
          </cell>
          <cell r="AV727">
            <v>0</v>
          </cell>
          <cell r="AW727">
            <v>0</v>
          </cell>
          <cell r="AY727">
            <v>0</v>
          </cell>
          <cell r="BA727">
            <v>0</v>
          </cell>
          <cell r="BC727">
            <v>0</v>
          </cell>
          <cell r="BE727">
            <v>0</v>
          </cell>
          <cell r="BG727">
            <v>0</v>
          </cell>
          <cell r="BI727">
            <v>0</v>
          </cell>
          <cell r="BK727">
            <v>0</v>
          </cell>
          <cell r="BM727">
            <v>0</v>
          </cell>
          <cell r="BO727">
            <v>0</v>
          </cell>
          <cell r="BQ727">
            <v>0</v>
          </cell>
        </row>
        <row r="728">
          <cell r="N728">
            <v>0</v>
          </cell>
          <cell r="W728">
            <v>0</v>
          </cell>
          <cell r="Y728">
            <v>0</v>
          </cell>
          <cell r="AA728">
            <v>0</v>
          </cell>
          <cell r="AC728">
            <v>0</v>
          </cell>
          <cell r="AE728">
            <v>0</v>
          </cell>
          <cell r="AG728">
            <v>0</v>
          </cell>
          <cell r="AI728">
            <v>0</v>
          </cell>
          <cell r="AK728">
            <v>0</v>
          </cell>
          <cell r="AM728">
            <v>0</v>
          </cell>
          <cell r="AO728">
            <v>0</v>
          </cell>
          <cell r="AQ728">
            <v>0</v>
          </cell>
          <cell r="AS728">
            <v>0</v>
          </cell>
          <cell r="AU728">
            <v>0</v>
          </cell>
          <cell r="AV728">
            <v>0</v>
          </cell>
          <cell r="AW728">
            <v>0</v>
          </cell>
          <cell r="AY728">
            <v>0</v>
          </cell>
          <cell r="BA728">
            <v>0</v>
          </cell>
          <cell r="BC728">
            <v>0</v>
          </cell>
          <cell r="BE728">
            <v>0</v>
          </cell>
          <cell r="BG728">
            <v>0</v>
          </cell>
          <cell r="BI728">
            <v>0</v>
          </cell>
          <cell r="BK728">
            <v>0</v>
          </cell>
          <cell r="BM728">
            <v>0</v>
          </cell>
          <cell r="BO728">
            <v>0</v>
          </cell>
          <cell r="BQ728">
            <v>0</v>
          </cell>
        </row>
        <row r="729">
          <cell r="N729">
            <v>0</v>
          </cell>
          <cell r="W729">
            <v>0</v>
          </cell>
          <cell r="Y729">
            <v>0</v>
          </cell>
          <cell r="AA729">
            <v>0</v>
          </cell>
          <cell r="AC729">
            <v>0</v>
          </cell>
          <cell r="AE729">
            <v>0</v>
          </cell>
          <cell r="AG729">
            <v>0</v>
          </cell>
          <cell r="AI729">
            <v>0</v>
          </cell>
          <cell r="AK729">
            <v>0</v>
          </cell>
          <cell r="AM729">
            <v>0</v>
          </cell>
          <cell r="AO729">
            <v>0</v>
          </cell>
          <cell r="AQ729">
            <v>0</v>
          </cell>
          <cell r="AS729">
            <v>0</v>
          </cell>
          <cell r="AU729">
            <v>0</v>
          </cell>
          <cell r="AV729">
            <v>0</v>
          </cell>
          <cell r="AW729">
            <v>0</v>
          </cell>
          <cell r="AY729">
            <v>0</v>
          </cell>
          <cell r="BA729">
            <v>0</v>
          </cell>
          <cell r="BC729">
            <v>0</v>
          </cell>
          <cell r="BE729">
            <v>0</v>
          </cell>
          <cell r="BG729">
            <v>0</v>
          </cell>
          <cell r="BI729">
            <v>0</v>
          </cell>
          <cell r="BK729">
            <v>0</v>
          </cell>
          <cell r="BM729">
            <v>0</v>
          </cell>
          <cell r="BO729">
            <v>0</v>
          </cell>
          <cell r="BQ729">
            <v>0</v>
          </cell>
        </row>
        <row r="730">
          <cell r="N730">
            <v>0</v>
          </cell>
          <cell r="W730">
            <v>0</v>
          </cell>
          <cell r="Y730">
            <v>0</v>
          </cell>
          <cell r="AA730">
            <v>0</v>
          </cell>
          <cell r="AC730">
            <v>0</v>
          </cell>
          <cell r="AE730">
            <v>0</v>
          </cell>
          <cell r="AG730">
            <v>0</v>
          </cell>
          <cell r="AI730">
            <v>0</v>
          </cell>
          <cell r="AK730">
            <v>0</v>
          </cell>
          <cell r="AM730">
            <v>0</v>
          </cell>
          <cell r="AO730">
            <v>0</v>
          </cell>
          <cell r="AQ730">
            <v>0</v>
          </cell>
          <cell r="AS730">
            <v>0</v>
          </cell>
          <cell r="AU730">
            <v>0</v>
          </cell>
          <cell r="AV730">
            <v>0</v>
          </cell>
          <cell r="AW730">
            <v>0</v>
          </cell>
          <cell r="AY730">
            <v>0</v>
          </cell>
          <cell r="BA730">
            <v>0</v>
          </cell>
          <cell r="BC730">
            <v>0</v>
          </cell>
          <cell r="BE730">
            <v>0</v>
          </cell>
          <cell r="BG730">
            <v>0</v>
          </cell>
          <cell r="BI730">
            <v>0</v>
          </cell>
          <cell r="BK730">
            <v>0</v>
          </cell>
          <cell r="BM730">
            <v>0</v>
          </cell>
          <cell r="BO730">
            <v>0</v>
          </cell>
          <cell r="BQ730">
            <v>0</v>
          </cell>
        </row>
        <row r="731">
          <cell r="N731">
            <v>0</v>
          </cell>
          <cell r="W731">
            <v>0</v>
          </cell>
          <cell r="Y731">
            <v>0</v>
          </cell>
          <cell r="AA731">
            <v>0</v>
          </cell>
          <cell r="AC731">
            <v>0</v>
          </cell>
          <cell r="AE731">
            <v>0</v>
          </cell>
          <cell r="AG731">
            <v>0</v>
          </cell>
          <cell r="AI731">
            <v>0</v>
          </cell>
          <cell r="AK731">
            <v>0</v>
          </cell>
          <cell r="AM731">
            <v>0</v>
          </cell>
          <cell r="AO731">
            <v>0</v>
          </cell>
          <cell r="AQ731">
            <v>0</v>
          </cell>
          <cell r="AS731">
            <v>0</v>
          </cell>
          <cell r="AU731">
            <v>0</v>
          </cell>
          <cell r="AV731">
            <v>0</v>
          </cell>
          <cell r="AW731">
            <v>0</v>
          </cell>
          <cell r="AY731">
            <v>0</v>
          </cell>
          <cell r="BA731">
            <v>0</v>
          </cell>
          <cell r="BC731">
            <v>0</v>
          </cell>
          <cell r="BE731">
            <v>0</v>
          </cell>
          <cell r="BG731">
            <v>0</v>
          </cell>
          <cell r="BI731">
            <v>0</v>
          </cell>
          <cell r="BK731">
            <v>0</v>
          </cell>
          <cell r="BM731">
            <v>0</v>
          </cell>
          <cell r="BO731">
            <v>0</v>
          </cell>
          <cell r="BQ731">
            <v>0</v>
          </cell>
        </row>
        <row r="732">
          <cell r="N732">
            <v>0</v>
          </cell>
          <cell r="W732">
            <v>0</v>
          </cell>
          <cell r="Y732">
            <v>0</v>
          </cell>
          <cell r="AA732">
            <v>0</v>
          </cell>
          <cell r="AC732">
            <v>0</v>
          </cell>
          <cell r="AE732">
            <v>0</v>
          </cell>
          <cell r="AG732">
            <v>0</v>
          </cell>
          <cell r="AI732">
            <v>0</v>
          </cell>
          <cell r="AK732">
            <v>0</v>
          </cell>
          <cell r="AM732">
            <v>0</v>
          </cell>
          <cell r="AO732">
            <v>0</v>
          </cell>
          <cell r="AQ732">
            <v>0</v>
          </cell>
          <cell r="AS732">
            <v>0</v>
          </cell>
          <cell r="AU732">
            <v>0</v>
          </cell>
          <cell r="AV732">
            <v>0</v>
          </cell>
          <cell r="AW732">
            <v>0</v>
          </cell>
          <cell r="AY732">
            <v>0</v>
          </cell>
          <cell r="BA732">
            <v>0</v>
          </cell>
          <cell r="BC732">
            <v>0</v>
          </cell>
          <cell r="BE732">
            <v>0</v>
          </cell>
          <cell r="BG732">
            <v>0</v>
          </cell>
          <cell r="BI732">
            <v>0</v>
          </cell>
          <cell r="BK732">
            <v>0</v>
          </cell>
          <cell r="BM732">
            <v>0</v>
          </cell>
          <cell r="BO732">
            <v>0</v>
          </cell>
          <cell r="BQ732">
            <v>0</v>
          </cell>
        </row>
        <row r="733">
          <cell r="N733">
            <v>0</v>
          </cell>
          <cell r="W733">
            <v>0</v>
          </cell>
          <cell r="Y733">
            <v>0</v>
          </cell>
          <cell r="AA733">
            <v>0</v>
          </cell>
          <cell r="AC733">
            <v>0</v>
          </cell>
          <cell r="AE733">
            <v>0</v>
          </cell>
          <cell r="AG733">
            <v>0</v>
          </cell>
          <cell r="AI733">
            <v>0</v>
          </cell>
          <cell r="AK733">
            <v>0</v>
          </cell>
          <cell r="AM733">
            <v>0</v>
          </cell>
          <cell r="AO733">
            <v>0</v>
          </cell>
          <cell r="AQ733">
            <v>0</v>
          </cell>
          <cell r="AS733">
            <v>0</v>
          </cell>
          <cell r="AU733">
            <v>0</v>
          </cell>
          <cell r="AV733">
            <v>0</v>
          </cell>
          <cell r="AW733">
            <v>0</v>
          </cell>
          <cell r="AY733">
            <v>0</v>
          </cell>
          <cell r="BA733">
            <v>0</v>
          </cell>
          <cell r="BC733">
            <v>0</v>
          </cell>
          <cell r="BE733">
            <v>0</v>
          </cell>
          <cell r="BG733">
            <v>0</v>
          </cell>
          <cell r="BI733">
            <v>0</v>
          </cell>
          <cell r="BK733">
            <v>0</v>
          </cell>
          <cell r="BM733">
            <v>0</v>
          </cell>
          <cell r="BO733">
            <v>0</v>
          </cell>
          <cell r="BQ733">
            <v>0</v>
          </cell>
        </row>
        <row r="734">
          <cell r="N734">
            <v>0</v>
          </cell>
          <cell r="W734">
            <v>0</v>
          </cell>
          <cell r="Y734">
            <v>0</v>
          </cell>
          <cell r="AA734">
            <v>0</v>
          </cell>
          <cell r="AC734">
            <v>0</v>
          </cell>
          <cell r="AE734">
            <v>0</v>
          </cell>
          <cell r="AG734">
            <v>0</v>
          </cell>
          <cell r="AI734">
            <v>0</v>
          </cell>
          <cell r="AK734">
            <v>0</v>
          </cell>
          <cell r="AM734">
            <v>0</v>
          </cell>
          <cell r="AO734">
            <v>0</v>
          </cell>
          <cell r="AQ734">
            <v>0</v>
          </cell>
          <cell r="AS734">
            <v>0</v>
          </cell>
          <cell r="AU734">
            <v>0</v>
          </cell>
          <cell r="AV734">
            <v>0</v>
          </cell>
          <cell r="AW734">
            <v>0</v>
          </cell>
          <cell r="AY734">
            <v>0</v>
          </cell>
          <cell r="BA734">
            <v>0</v>
          </cell>
          <cell r="BC734">
            <v>0</v>
          </cell>
          <cell r="BE734">
            <v>0</v>
          </cell>
          <cell r="BG734">
            <v>0</v>
          </cell>
          <cell r="BI734">
            <v>0</v>
          </cell>
          <cell r="BK734">
            <v>0</v>
          </cell>
          <cell r="BM734">
            <v>0</v>
          </cell>
          <cell r="BO734">
            <v>0</v>
          </cell>
          <cell r="BQ734">
            <v>0</v>
          </cell>
        </row>
        <row r="735">
          <cell r="N735">
            <v>0</v>
          </cell>
          <cell r="W735">
            <v>0</v>
          </cell>
          <cell r="Y735">
            <v>0</v>
          </cell>
          <cell r="AA735">
            <v>0</v>
          </cell>
          <cell r="AC735">
            <v>0</v>
          </cell>
          <cell r="AE735">
            <v>0</v>
          </cell>
          <cell r="AG735">
            <v>0</v>
          </cell>
          <cell r="AI735">
            <v>0</v>
          </cell>
          <cell r="AK735">
            <v>0</v>
          </cell>
          <cell r="AM735">
            <v>0</v>
          </cell>
          <cell r="AO735">
            <v>0</v>
          </cell>
          <cell r="AQ735">
            <v>0</v>
          </cell>
          <cell r="AS735">
            <v>0</v>
          </cell>
          <cell r="AU735">
            <v>0</v>
          </cell>
          <cell r="AV735">
            <v>0</v>
          </cell>
          <cell r="AW735">
            <v>0</v>
          </cell>
          <cell r="AY735">
            <v>0</v>
          </cell>
          <cell r="BA735">
            <v>0</v>
          </cell>
          <cell r="BC735">
            <v>0</v>
          </cell>
          <cell r="BE735">
            <v>0</v>
          </cell>
          <cell r="BG735">
            <v>0</v>
          </cell>
          <cell r="BI735">
            <v>0</v>
          </cell>
          <cell r="BK735">
            <v>0</v>
          </cell>
          <cell r="BM735">
            <v>0</v>
          </cell>
          <cell r="BO735">
            <v>0</v>
          </cell>
          <cell r="BQ735">
            <v>0</v>
          </cell>
        </row>
        <row r="736">
          <cell r="N736">
            <v>0</v>
          </cell>
          <cell r="W736">
            <v>0</v>
          </cell>
          <cell r="Y736">
            <v>0</v>
          </cell>
          <cell r="AA736">
            <v>0</v>
          </cell>
          <cell r="AC736">
            <v>0</v>
          </cell>
          <cell r="AE736">
            <v>0</v>
          </cell>
          <cell r="AG736">
            <v>0</v>
          </cell>
          <cell r="AI736">
            <v>0</v>
          </cell>
          <cell r="AK736">
            <v>0</v>
          </cell>
          <cell r="AM736">
            <v>0</v>
          </cell>
          <cell r="AO736">
            <v>0</v>
          </cell>
          <cell r="AQ736">
            <v>0</v>
          </cell>
          <cell r="AS736">
            <v>0</v>
          </cell>
          <cell r="AU736">
            <v>0</v>
          </cell>
          <cell r="AV736">
            <v>0</v>
          </cell>
          <cell r="AW736">
            <v>0</v>
          </cell>
          <cell r="AY736">
            <v>0</v>
          </cell>
          <cell r="BA736">
            <v>0</v>
          </cell>
          <cell r="BC736">
            <v>0</v>
          </cell>
          <cell r="BE736">
            <v>0</v>
          </cell>
          <cell r="BG736">
            <v>0</v>
          </cell>
          <cell r="BI736">
            <v>0</v>
          </cell>
          <cell r="BK736">
            <v>0</v>
          </cell>
          <cell r="BM736">
            <v>0</v>
          </cell>
          <cell r="BO736">
            <v>0</v>
          </cell>
          <cell r="BQ736">
            <v>0</v>
          </cell>
        </row>
        <row r="737">
          <cell r="N737">
            <v>0</v>
          </cell>
          <cell r="W737">
            <v>0</v>
          </cell>
          <cell r="Y737">
            <v>0</v>
          </cell>
          <cell r="AA737">
            <v>0</v>
          </cell>
          <cell r="AC737">
            <v>0</v>
          </cell>
          <cell r="AE737">
            <v>0</v>
          </cell>
          <cell r="AG737">
            <v>0</v>
          </cell>
          <cell r="AI737">
            <v>0</v>
          </cell>
          <cell r="AK737">
            <v>0</v>
          </cell>
          <cell r="AM737">
            <v>0</v>
          </cell>
          <cell r="AO737">
            <v>0</v>
          </cell>
          <cell r="AQ737">
            <v>0</v>
          </cell>
          <cell r="AS737">
            <v>0</v>
          </cell>
          <cell r="AU737">
            <v>0</v>
          </cell>
          <cell r="AV737">
            <v>0</v>
          </cell>
          <cell r="AW737">
            <v>0</v>
          </cell>
          <cell r="AY737">
            <v>0</v>
          </cell>
          <cell r="BA737">
            <v>0</v>
          </cell>
          <cell r="BC737">
            <v>0</v>
          </cell>
          <cell r="BE737">
            <v>0</v>
          </cell>
          <cell r="BG737">
            <v>0</v>
          </cell>
          <cell r="BI737">
            <v>0</v>
          </cell>
          <cell r="BK737">
            <v>0</v>
          </cell>
          <cell r="BM737">
            <v>0</v>
          </cell>
          <cell r="BO737">
            <v>0</v>
          </cell>
          <cell r="BQ737">
            <v>0</v>
          </cell>
        </row>
        <row r="738">
          <cell r="N738">
            <v>0</v>
          </cell>
          <cell r="W738">
            <v>0</v>
          </cell>
          <cell r="Y738">
            <v>0</v>
          </cell>
          <cell r="AA738">
            <v>0</v>
          </cell>
          <cell r="AC738">
            <v>0</v>
          </cell>
          <cell r="AE738">
            <v>0</v>
          </cell>
          <cell r="AG738">
            <v>0</v>
          </cell>
          <cell r="AI738">
            <v>0</v>
          </cell>
          <cell r="AK738">
            <v>0</v>
          </cell>
          <cell r="AM738">
            <v>0</v>
          </cell>
          <cell r="AO738">
            <v>0</v>
          </cell>
          <cell r="AQ738">
            <v>0</v>
          </cell>
          <cell r="AS738">
            <v>0</v>
          </cell>
          <cell r="AU738">
            <v>0</v>
          </cell>
          <cell r="AV738">
            <v>0</v>
          </cell>
          <cell r="AW738">
            <v>0</v>
          </cell>
          <cell r="AY738">
            <v>0</v>
          </cell>
          <cell r="BA738">
            <v>0</v>
          </cell>
          <cell r="BC738">
            <v>0</v>
          </cell>
          <cell r="BE738">
            <v>0</v>
          </cell>
          <cell r="BG738">
            <v>0</v>
          </cell>
          <cell r="BI738">
            <v>0</v>
          </cell>
          <cell r="BK738">
            <v>0</v>
          </cell>
          <cell r="BM738">
            <v>0</v>
          </cell>
          <cell r="BO738">
            <v>0</v>
          </cell>
          <cell r="BQ738">
            <v>0</v>
          </cell>
        </row>
        <row r="739">
          <cell r="N739">
            <v>0</v>
          </cell>
          <cell r="W739">
            <v>0</v>
          </cell>
          <cell r="Y739">
            <v>0</v>
          </cell>
          <cell r="AA739">
            <v>0</v>
          </cell>
          <cell r="AC739">
            <v>0</v>
          </cell>
          <cell r="AE739">
            <v>0</v>
          </cell>
          <cell r="AG739">
            <v>0</v>
          </cell>
          <cell r="AI739">
            <v>0</v>
          </cell>
          <cell r="AK739">
            <v>0</v>
          </cell>
          <cell r="AM739">
            <v>0</v>
          </cell>
          <cell r="AO739">
            <v>0</v>
          </cell>
          <cell r="AQ739">
            <v>0</v>
          </cell>
          <cell r="AS739">
            <v>0</v>
          </cell>
          <cell r="AU739">
            <v>0</v>
          </cell>
          <cell r="AV739">
            <v>0</v>
          </cell>
          <cell r="AW739">
            <v>0</v>
          </cell>
          <cell r="AY739">
            <v>0</v>
          </cell>
          <cell r="BA739">
            <v>0</v>
          </cell>
          <cell r="BC739">
            <v>0</v>
          </cell>
          <cell r="BE739">
            <v>0</v>
          </cell>
          <cell r="BG739">
            <v>0</v>
          </cell>
          <cell r="BI739">
            <v>0</v>
          </cell>
          <cell r="BK739">
            <v>0</v>
          </cell>
          <cell r="BM739">
            <v>0</v>
          </cell>
          <cell r="BO739">
            <v>0</v>
          </cell>
          <cell r="BQ739">
            <v>0</v>
          </cell>
        </row>
        <row r="740">
          <cell r="N740">
            <v>0</v>
          </cell>
          <cell r="W740">
            <v>0</v>
          </cell>
          <cell r="Y740">
            <v>0</v>
          </cell>
          <cell r="AA740">
            <v>0</v>
          </cell>
          <cell r="AC740">
            <v>0</v>
          </cell>
          <cell r="AE740">
            <v>0</v>
          </cell>
          <cell r="AG740">
            <v>0</v>
          </cell>
          <cell r="AI740">
            <v>0</v>
          </cell>
          <cell r="AK740">
            <v>0</v>
          </cell>
          <cell r="AM740">
            <v>0</v>
          </cell>
          <cell r="AO740">
            <v>0</v>
          </cell>
          <cell r="AQ740">
            <v>0</v>
          </cell>
          <cell r="AS740">
            <v>0</v>
          </cell>
          <cell r="AU740">
            <v>0</v>
          </cell>
          <cell r="AV740">
            <v>0</v>
          </cell>
          <cell r="AW740">
            <v>0</v>
          </cell>
          <cell r="AY740">
            <v>0</v>
          </cell>
          <cell r="BA740">
            <v>0</v>
          </cell>
          <cell r="BC740">
            <v>0</v>
          </cell>
          <cell r="BE740">
            <v>0</v>
          </cell>
          <cell r="BG740">
            <v>0</v>
          </cell>
          <cell r="BI740">
            <v>0</v>
          </cell>
          <cell r="BK740">
            <v>0</v>
          </cell>
          <cell r="BM740">
            <v>0</v>
          </cell>
          <cell r="BO740">
            <v>0</v>
          </cell>
          <cell r="BQ740">
            <v>0</v>
          </cell>
        </row>
        <row r="741">
          <cell r="N741">
            <v>0</v>
          </cell>
          <cell r="W741">
            <v>0</v>
          </cell>
          <cell r="Y741">
            <v>0</v>
          </cell>
          <cell r="AA741">
            <v>0</v>
          </cell>
          <cell r="AC741">
            <v>0</v>
          </cell>
          <cell r="AE741">
            <v>0</v>
          </cell>
          <cell r="AG741">
            <v>0</v>
          </cell>
          <cell r="AI741">
            <v>0</v>
          </cell>
          <cell r="AK741">
            <v>0</v>
          </cell>
          <cell r="AM741">
            <v>0</v>
          </cell>
          <cell r="AO741">
            <v>0</v>
          </cell>
          <cell r="AQ741">
            <v>0</v>
          </cell>
          <cell r="AS741">
            <v>0</v>
          </cell>
          <cell r="AU741">
            <v>0</v>
          </cell>
          <cell r="AV741">
            <v>0</v>
          </cell>
          <cell r="AW741">
            <v>0</v>
          </cell>
          <cell r="AY741">
            <v>0</v>
          </cell>
          <cell r="BA741">
            <v>0</v>
          </cell>
          <cell r="BC741">
            <v>0</v>
          </cell>
          <cell r="BE741">
            <v>0</v>
          </cell>
          <cell r="BG741">
            <v>0</v>
          </cell>
          <cell r="BI741">
            <v>0</v>
          </cell>
          <cell r="BK741">
            <v>0</v>
          </cell>
          <cell r="BM741">
            <v>0</v>
          </cell>
          <cell r="BO741">
            <v>0</v>
          </cell>
          <cell r="BQ741">
            <v>0</v>
          </cell>
        </row>
        <row r="742">
          <cell r="N742">
            <v>0</v>
          </cell>
          <cell r="W742">
            <v>0</v>
          </cell>
          <cell r="Y742">
            <v>0</v>
          </cell>
          <cell r="AA742">
            <v>0</v>
          </cell>
          <cell r="AC742">
            <v>0</v>
          </cell>
          <cell r="AE742">
            <v>0</v>
          </cell>
          <cell r="AG742">
            <v>0</v>
          </cell>
          <cell r="AI742">
            <v>0</v>
          </cell>
          <cell r="AK742">
            <v>0</v>
          </cell>
          <cell r="AM742">
            <v>0</v>
          </cell>
          <cell r="AO742">
            <v>0</v>
          </cell>
          <cell r="AQ742">
            <v>0</v>
          </cell>
          <cell r="AS742">
            <v>0</v>
          </cell>
          <cell r="AU742">
            <v>0</v>
          </cell>
          <cell r="AV742">
            <v>0</v>
          </cell>
          <cell r="AW742">
            <v>0</v>
          </cell>
          <cell r="AY742">
            <v>0</v>
          </cell>
          <cell r="BA742">
            <v>0</v>
          </cell>
          <cell r="BC742">
            <v>0</v>
          </cell>
          <cell r="BE742">
            <v>0</v>
          </cell>
          <cell r="BG742">
            <v>0</v>
          </cell>
          <cell r="BI742">
            <v>0</v>
          </cell>
          <cell r="BK742">
            <v>0</v>
          </cell>
          <cell r="BM742">
            <v>0</v>
          </cell>
          <cell r="BO742">
            <v>0</v>
          </cell>
          <cell r="BQ742">
            <v>0</v>
          </cell>
        </row>
        <row r="743">
          <cell r="N743">
            <v>0</v>
          </cell>
          <cell r="W743">
            <v>0</v>
          </cell>
          <cell r="Y743">
            <v>0</v>
          </cell>
          <cell r="AA743">
            <v>0</v>
          </cell>
          <cell r="AC743">
            <v>0</v>
          </cell>
          <cell r="AE743">
            <v>0</v>
          </cell>
          <cell r="AG743">
            <v>0</v>
          </cell>
          <cell r="AI743">
            <v>0</v>
          </cell>
          <cell r="AK743">
            <v>0</v>
          </cell>
          <cell r="AM743">
            <v>0</v>
          </cell>
          <cell r="AO743">
            <v>0</v>
          </cell>
          <cell r="AQ743">
            <v>0</v>
          </cell>
          <cell r="AS743">
            <v>0</v>
          </cell>
          <cell r="AU743">
            <v>0</v>
          </cell>
          <cell r="AV743">
            <v>0</v>
          </cell>
          <cell r="AW743">
            <v>0</v>
          </cell>
          <cell r="AY743">
            <v>0</v>
          </cell>
          <cell r="BA743">
            <v>0</v>
          </cell>
          <cell r="BC743">
            <v>0</v>
          </cell>
          <cell r="BE743">
            <v>0</v>
          </cell>
          <cell r="BG743">
            <v>0</v>
          </cell>
          <cell r="BI743">
            <v>0</v>
          </cell>
          <cell r="BK743">
            <v>0</v>
          </cell>
          <cell r="BM743">
            <v>0</v>
          </cell>
          <cell r="BO743">
            <v>0</v>
          </cell>
          <cell r="BQ743">
            <v>0</v>
          </cell>
        </row>
        <row r="744">
          <cell r="N744">
            <v>0</v>
          </cell>
          <cell r="W744">
            <v>0</v>
          </cell>
          <cell r="Y744">
            <v>0</v>
          </cell>
          <cell r="AA744">
            <v>0</v>
          </cell>
          <cell r="AC744">
            <v>0</v>
          </cell>
          <cell r="AE744">
            <v>0</v>
          </cell>
          <cell r="AG744">
            <v>0</v>
          </cell>
          <cell r="AI744">
            <v>0</v>
          </cell>
          <cell r="AK744">
            <v>0</v>
          </cell>
          <cell r="AM744">
            <v>0</v>
          </cell>
          <cell r="AO744">
            <v>0</v>
          </cell>
          <cell r="AQ744">
            <v>0</v>
          </cell>
          <cell r="AS744">
            <v>0</v>
          </cell>
          <cell r="AU744">
            <v>0</v>
          </cell>
          <cell r="AV744">
            <v>0</v>
          </cell>
          <cell r="AW744">
            <v>0</v>
          </cell>
          <cell r="AY744">
            <v>0</v>
          </cell>
          <cell r="BA744">
            <v>0</v>
          </cell>
          <cell r="BC744">
            <v>0</v>
          </cell>
          <cell r="BE744">
            <v>0</v>
          </cell>
          <cell r="BG744">
            <v>0</v>
          </cell>
          <cell r="BI744">
            <v>0</v>
          </cell>
          <cell r="BK744">
            <v>0</v>
          </cell>
          <cell r="BM744">
            <v>0</v>
          </cell>
          <cell r="BO744">
            <v>0</v>
          </cell>
          <cell r="BQ744">
            <v>0</v>
          </cell>
        </row>
        <row r="745">
          <cell r="N745">
            <v>0</v>
          </cell>
          <cell r="W745">
            <v>0</v>
          </cell>
          <cell r="Y745">
            <v>0</v>
          </cell>
          <cell r="AA745">
            <v>0</v>
          </cell>
          <cell r="AC745">
            <v>0</v>
          </cell>
          <cell r="AE745">
            <v>0</v>
          </cell>
          <cell r="AG745">
            <v>0</v>
          </cell>
          <cell r="AI745">
            <v>0</v>
          </cell>
          <cell r="AK745">
            <v>0</v>
          </cell>
          <cell r="AM745">
            <v>0</v>
          </cell>
          <cell r="AO745">
            <v>0</v>
          </cell>
          <cell r="AQ745">
            <v>0</v>
          </cell>
          <cell r="AS745">
            <v>0</v>
          </cell>
          <cell r="AU745">
            <v>0</v>
          </cell>
          <cell r="AV745">
            <v>0</v>
          </cell>
          <cell r="AW745">
            <v>0</v>
          </cell>
          <cell r="AY745">
            <v>0</v>
          </cell>
          <cell r="BA745">
            <v>0</v>
          </cell>
          <cell r="BC745">
            <v>0</v>
          </cell>
          <cell r="BE745">
            <v>0</v>
          </cell>
          <cell r="BG745">
            <v>0</v>
          </cell>
          <cell r="BI745">
            <v>0</v>
          </cell>
          <cell r="BK745">
            <v>0</v>
          </cell>
          <cell r="BM745">
            <v>0</v>
          </cell>
          <cell r="BO745">
            <v>0</v>
          </cell>
          <cell r="BQ745">
            <v>0</v>
          </cell>
        </row>
        <row r="746">
          <cell r="N746">
            <v>0</v>
          </cell>
          <cell r="W746">
            <v>0</v>
          </cell>
          <cell r="Y746">
            <v>0</v>
          </cell>
          <cell r="AA746">
            <v>0</v>
          </cell>
          <cell r="AC746">
            <v>0</v>
          </cell>
          <cell r="AE746">
            <v>0</v>
          </cell>
          <cell r="AG746">
            <v>0</v>
          </cell>
          <cell r="AI746">
            <v>0</v>
          </cell>
          <cell r="AK746">
            <v>0</v>
          </cell>
          <cell r="AM746">
            <v>0</v>
          </cell>
          <cell r="AO746">
            <v>0</v>
          </cell>
          <cell r="AQ746">
            <v>0</v>
          </cell>
          <cell r="AS746">
            <v>0</v>
          </cell>
          <cell r="AU746">
            <v>0</v>
          </cell>
          <cell r="AV746">
            <v>0</v>
          </cell>
          <cell r="AW746">
            <v>0</v>
          </cell>
          <cell r="AY746">
            <v>0</v>
          </cell>
          <cell r="BA746">
            <v>0</v>
          </cell>
          <cell r="BC746">
            <v>0</v>
          </cell>
          <cell r="BE746">
            <v>0</v>
          </cell>
          <cell r="BG746">
            <v>0</v>
          </cell>
          <cell r="BI746">
            <v>0</v>
          </cell>
          <cell r="BK746">
            <v>0</v>
          </cell>
          <cell r="BM746">
            <v>0</v>
          </cell>
          <cell r="BO746">
            <v>0</v>
          </cell>
          <cell r="BQ746">
            <v>0</v>
          </cell>
        </row>
        <row r="747">
          <cell r="N747">
            <v>0</v>
          </cell>
          <cell r="W747">
            <v>0</v>
          </cell>
          <cell r="Y747">
            <v>0</v>
          </cell>
          <cell r="AA747">
            <v>0</v>
          </cell>
          <cell r="AC747">
            <v>0</v>
          </cell>
          <cell r="AE747">
            <v>0</v>
          </cell>
          <cell r="AG747">
            <v>0</v>
          </cell>
          <cell r="AI747">
            <v>0</v>
          </cell>
          <cell r="AK747">
            <v>0</v>
          </cell>
          <cell r="AM747">
            <v>0</v>
          </cell>
          <cell r="AO747">
            <v>0</v>
          </cell>
          <cell r="AQ747">
            <v>0</v>
          </cell>
          <cell r="AS747">
            <v>0</v>
          </cell>
          <cell r="AU747">
            <v>0</v>
          </cell>
          <cell r="AV747">
            <v>0</v>
          </cell>
          <cell r="AW747">
            <v>0</v>
          </cell>
          <cell r="AY747">
            <v>0</v>
          </cell>
          <cell r="BA747">
            <v>0</v>
          </cell>
          <cell r="BC747">
            <v>0</v>
          </cell>
          <cell r="BE747">
            <v>0</v>
          </cell>
          <cell r="BG747">
            <v>0</v>
          </cell>
          <cell r="BI747">
            <v>0</v>
          </cell>
          <cell r="BK747">
            <v>0</v>
          </cell>
          <cell r="BM747">
            <v>0</v>
          </cell>
          <cell r="BO747">
            <v>0</v>
          </cell>
          <cell r="BQ747">
            <v>0</v>
          </cell>
        </row>
        <row r="748">
          <cell r="N748">
            <v>0</v>
          </cell>
          <cell r="W748">
            <v>0</v>
          </cell>
          <cell r="Y748">
            <v>0</v>
          </cell>
          <cell r="AA748">
            <v>0</v>
          </cell>
          <cell r="AC748">
            <v>0</v>
          </cell>
          <cell r="AE748">
            <v>0</v>
          </cell>
          <cell r="AG748">
            <v>0</v>
          </cell>
          <cell r="AI748">
            <v>0</v>
          </cell>
          <cell r="AK748">
            <v>0</v>
          </cell>
          <cell r="AM748">
            <v>0</v>
          </cell>
          <cell r="AO748">
            <v>0</v>
          </cell>
          <cell r="AQ748">
            <v>0</v>
          </cell>
          <cell r="AS748">
            <v>0</v>
          </cell>
          <cell r="AU748">
            <v>0</v>
          </cell>
          <cell r="AV748">
            <v>0</v>
          </cell>
          <cell r="AW748">
            <v>0</v>
          </cell>
          <cell r="AY748">
            <v>0</v>
          </cell>
          <cell r="BA748">
            <v>0</v>
          </cell>
          <cell r="BC748">
            <v>0</v>
          </cell>
          <cell r="BE748">
            <v>0</v>
          </cell>
          <cell r="BG748">
            <v>0</v>
          </cell>
          <cell r="BI748">
            <v>0</v>
          </cell>
          <cell r="BK748">
            <v>0</v>
          </cell>
          <cell r="BM748">
            <v>0</v>
          </cell>
          <cell r="BO748">
            <v>0</v>
          </cell>
          <cell r="BQ748">
            <v>0</v>
          </cell>
        </row>
        <row r="749">
          <cell r="N749">
            <v>0</v>
          </cell>
          <cell r="W749">
            <v>0</v>
          </cell>
          <cell r="Y749">
            <v>0</v>
          </cell>
          <cell r="AA749">
            <v>0</v>
          </cell>
          <cell r="AC749">
            <v>0</v>
          </cell>
          <cell r="AE749">
            <v>0</v>
          </cell>
          <cell r="AG749">
            <v>0</v>
          </cell>
          <cell r="AI749">
            <v>0</v>
          </cell>
          <cell r="AK749">
            <v>0</v>
          </cell>
          <cell r="AM749">
            <v>0</v>
          </cell>
          <cell r="AO749">
            <v>0</v>
          </cell>
          <cell r="AQ749">
            <v>0</v>
          </cell>
          <cell r="AS749">
            <v>0</v>
          </cell>
          <cell r="AU749">
            <v>0</v>
          </cell>
          <cell r="AV749">
            <v>0</v>
          </cell>
          <cell r="AW749">
            <v>0</v>
          </cell>
          <cell r="AY749">
            <v>0</v>
          </cell>
          <cell r="BA749">
            <v>0</v>
          </cell>
          <cell r="BC749">
            <v>0</v>
          </cell>
          <cell r="BE749">
            <v>0</v>
          </cell>
          <cell r="BG749">
            <v>0</v>
          </cell>
          <cell r="BI749">
            <v>0</v>
          </cell>
          <cell r="BK749">
            <v>0</v>
          </cell>
          <cell r="BM749">
            <v>0</v>
          </cell>
          <cell r="BO749">
            <v>0</v>
          </cell>
          <cell r="BQ749">
            <v>0</v>
          </cell>
        </row>
        <row r="750">
          <cell r="N750">
            <v>0</v>
          </cell>
          <cell r="W750">
            <v>0</v>
          </cell>
          <cell r="Y750">
            <v>0</v>
          </cell>
          <cell r="AA750">
            <v>0</v>
          </cell>
          <cell r="AC750">
            <v>0</v>
          </cell>
          <cell r="AE750">
            <v>0</v>
          </cell>
          <cell r="AG750">
            <v>0</v>
          </cell>
          <cell r="AI750">
            <v>0</v>
          </cell>
          <cell r="AK750">
            <v>0</v>
          </cell>
          <cell r="AM750">
            <v>0</v>
          </cell>
          <cell r="AO750">
            <v>0</v>
          </cell>
          <cell r="AQ750">
            <v>0</v>
          </cell>
          <cell r="AS750">
            <v>0</v>
          </cell>
          <cell r="AU750">
            <v>0</v>
          </cell>
          <cell r="AV750">
            <v>0</v>
          </cell>
          <cell r="AW750">
            <v>0</v>
          </cell>
          <cell r="AY750">
            <v>0</v>
          </cell>
          <cell r="BA750">
            <v>0</v>
          </cell>
          <cell r="BC750">
            <v>0</v>
          </cell>
          <cell r="BE750">
            <v>0</v>
          </cell>
          <cell r="BG750">
            <v>0</v>
          </cell>
          <cell r="BI750">
            <v>0</v>
          </cell>
          <cell r="BK750">
            <v>0</v>
          </cell>
          <cell r="BM750">
            <v>0</v>
          </cell>
          <cell r="BO750">
            <v>0</v>
          </cell>
          <cell r="BQ750">
            <v>0</v>
          </cell>
        </row>
        <row r="751">
          <cell r="N751">
            <v>0</v>
          </cell>
          <cell r="W751">
            <v>0</v>
          </cell>
          <cell r="Y751">
            <v>0</v>
          </cell>
          <cell r="AA751">
            <v>0</v>
          </cell>
          <cell r="AC751">
            <v>0</v>
          </cell>
          <cell r="AE751">
            <v>0</v>
          </cell>
          <cell r="AG751">
            <v>0</v>
          </cell>
          <cell r="AI751">
            <v>0</v>
          </cell>
          <cell r="AK751">
            <v>0</v>
          </cell>
          <cell r="AM751">
            <v>0</v>
          </cell>
          <cell r="AO751">
            <v>0</v>
          </cell>
          <cell r="AQ751">
            <v>0</v>
          </cell>
          <cell r="AS751">
            <v>0</v>
          </cell>
          <cell r="AU751">
            <v>0</v>
          </cell>
          <cell r="AW751">
            <v>0</v>
          </cell>
          <cell r="AY751">
            <v>0</v>
          </cell>
          <cell r="BA751">
            <v>0</v>
          </cell>
          <cell r="BC751">
            <v>0</v>
          </cell>
          <cell r="BE751">
            <v>0</v>
          </cell>
          <cell r="BG751">
            <v>0</v>
          </cell>
          <cell r="BI751">
            <v>0</v>
          </cell>
          <cell r="BK751">
            <v>0</v>
          </cell>
          <cell r="BM751">
            <v>0</v>
          </cell>
          <cell r="BO751">
            <v>0</v>
          </cell>
          <cell r="BQ751">
            <v>0</v>
          </cell>
        </row>
        <row r="752">
          <cell r="N752">
            <v>0</v>
          </cell>
          <cell r="P752">
            <v>0</v>
          </cell>
          <cell r="R752">
            <v>0</v>
          </cell>
          <cell r="V752">
            <v>0</v>
          </cell>
          <cell r="W752">
            <v>0</v>
          </cell>
          <cell r="X752">
            <v>0</v>
          </cell>
          <cell r="Y752">
            <v>0</v>
          </cell>
          <cell r="Z752">
            <v>0</v>
          </cell>
          <cell r="AA752">
            <v>0</v>
          </cell>
          <cell r="AB752">
            <v>0</v>
          </cell>
          <cell r="AC752">
            <v>0</v>
          </cell>
          <cell r="AD752">
            <v>0</v>
          </cell>
          <cell r="AE752">
            <v>0</v>
          </cell>
          <cell r="AF752">
            <v>0</v>
          </cell>
          <cell r="AG752">
            <v>0</v>
          </cell>
          <cell r="AH752">
            <v>0</v>
          </cell>
          <cell r="AI752">
            <v>0</v>
          </cell>
          <cell r="AJ752">
            <v>0</v>
          </cell>
          <cell r="AK752">
            <v>0</v>
          </cell>
          <cell r="AL752">
            <v>0</v>
          </cell>
          <cell r="AM752">
            <v>0</v>
          </cell>
          <cell r="AN752">
            <v>0</v>
          </cell>
          <cell r="AO752">
            <v>0</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0</v>
          </cell>
          <cell r="BF752">
            <v>0</v>
          </cell>
          <cell r="BG752">
            <v>0</v>
          </cell>
          <cell r="BH752">
            <v>0</v>
          </cell>
          <cell r="BI752">
            <v>0</v>
          </cell>
          <cell r="BJ752">
            <v>0</v>
          </cell>
          <cell r="BK752">
            <v>0</v>
          </cell>
          <cell r="BL752">
            <v>0</v>
          </cell>
          <cell r="BM752">
            <v>0</v>
          </cell>
          <cell r="BN752">
            <v>0</v>
          </cell>
          <cell r="BO752">
            <v>0</v>
          </cell>
          <cell r="BP752">
            <v>0</v>
          </cell>
          <cell r="BQ752">
            <v>0</v>
          </cell>
        </row>
        <row r="753">
          <cell r="N753">
            <v>0</v>
          </cell>
          <cell r="P753">
            <v>0</v>
          </cell>
          <cell r="R753">
            <v>0</v>
          </cell>
          <cell r="V753">
            <v>0</v>
          </cell>
          <cell r="W753">
            <v>0</v>
          </cell>
          <cell r="X753">
            <v>0</v>
          </cell>
          <cell r="Y753">
            <v>0</v>
          </cell>
          <cell r="Z753">
            <v>0</v>
          </cell>
          <cell r="AA753">
            <v>0</v>
          </cell>
          <cell r="AB753">
            <v>0</v>
          </cell>
          <cell r="AC753">
            <v>0</v>
          </cell>
          <cell r="AD753">
            <v>0</v>
          </cell>
          <cell r="AE753">
            <v>0</v>
          </cell>
          <cell r="AF753">
            <v>0</v>
          </cell>
          <cell r="AG753">
            <v>0</v>
          </cell>
          <cell r="AH753">
            <v>0</v>
          </cell>
          <cell r="AI753">
            <v>0</v>
          </cell>
          <cell r="AJ753">
            <v>0</v>
          </cell>
          <cell r="AK753">
            <v>0</v>
          </cell>
          <cell r="AL753">
            <v>0</v>
          </cell>
          <cell r="AM753">
            <v>0</v>
          </cell>
          <cell r="AN753">
            <v>0</v>
          </cell>
          <cell r="AO753">
            <v>0</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0</v>
          </cell>
          <cell r="BF753">
            <v>0</v>
          </cell>
          <cell r="BG753">
            <v>0</v>
          </cell>
          <cell r="BH753">
            <v>0</v>
          </cell>
          <cell r="BI753">
            <v>0</v>
          </cell>
          <cell r="BJ753">
            <v>0</v>
          </cell>
          <cell r="BK753">
            <v>0</v>
          </cell>
          <cell r="BL753">
            <v>0</v>
          </cell>
          <cell r="BM753">
            <v>0</v>
          </cell>
          <cell r="BN753">
            <v>0</v>
          </cell>
          <cell r="BO753">
            <v>0</v>
          </cell>
          <cell r="BP753">
            <v>0</v>
          </cell>
          <cell r="BQ753">
            <v>0</v>
          </cell>
        </row>
        <row r="754">
          <cell r="N754">
            <v>0</v>
          </cell>
          <cell r="P754">
            <v>0</v>
          </cell>
          <cell r="R754">
            <v>0</v>
          </cell>
          <cell r="V754">
            <v>0</v>
          </cell>
          <cell r="W754">
            <v>0</v>
          </cell>
          <cell r="X754">
            <v>0</v>
          </cell>
          <cell r="Y754">
            <v>0</v>
          </cell>
          <cell r="Z754">
            <v>0</v>
          </cell>
          <cell r="AA754">
            <v>0</v>
          </cell>
          <cell r="AB754">
            <v>0</v>
          </cell>
          <cell r="AC754">
            <v>0</v>
          </cell>
          <cell r="AD754">
            <v>0</v>
          </cell>
          <cell r="AE754">
            <v>0</v>
          </cell>
          <cell r="AF754">
            <v>0</v>
          </cell>
          <cell r="AG754">
            <v>0</v>
          </cell>
          <cell r="AH754">
            <v>0</v>
          </cell>
          <cell r="AI754">
            <v>0</v>
          </cell>
          <cell r="AJ754">
            <v>0</v>
          </cell>
          <cell r="AK754">
            <v>0</v>
          </cell>
          <cell r="AL754">
            <v>0</v>
          </cell>
          <cell r="AM754">
            <v>0</v>
          </cell>
          <cell r="AN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row>
        <row r="755">
          <cell r="N755">
            <v>0</v>
          </cell>
          <cell r="P755">
            <v>0</v>
          </cell>
          <cell r="R755">
            <v>0</v>
          </cell>
          <cell r="V755">
            <v>0</v>
          </cell>
          <cell r="W755">
            <v>0</v>
          </cell>
          <cell r="X755">
            <v>0</v>
          </cell>
          <cell r="Y755">
            <v>0</v>
          </cell>
          <cell r="Z755">
            <v>0</v>
          </cell>
          <cell r="AA755">
            <v>0</v>
          </cell>
          <cell r="AB755">
            <v>0</v>
          </cell>
          <cell r="AC755">
            <v>0</v>
          </cell>
          <cell r="AD755">
            <v>0</v>
          </cell>
          <cell r="AE755">
            <v>0</v>
          </cell>
          <cell r="AF755">
            <v>0</v>
          </cell>
          <cell r="AG755">
            <v>0</v>
          </cell>
          <cell r="AH755">
            <v>0</v>
          </cell>
          <cell r="AI755">
            <v>0</v>
          </cell>
          <cell r="AJ755">
            <v>0</v>
          </cell>
          <cell r="AK755">
            <v>0</v>
          </cell>
          <cell r="AL755">
            <v>0</v>
          </cell>
          <cell r="AM755">
            <v>0</v>
          </cell>
          <cell r="AN755">
            <v>0</v>
          </cell>
          <cell r="AO755">
            <v>0</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0</v>
          </cell>
          <cell r="BQ755">
            <v>0</v>
          </cell>
        </row>
        <row r="756">
          <cell r="N756">
            <v>0</v>
          </cell>
          <cell r="P756">
            <v>0</v>
          </cell>
          <cell r="R756">
            <v>0</v>
          </cell>
          <cell r="V756">
            <v>0</v>
          </cell>
          <cell r="W756">
            <v>0</v>
          </cell>
          <cell r="X756">
            <v>0</v>
          </cell>
          <cell r="Y756">
            <v>0</v>
          </cell>
          <cell r="Z756">
            <v>0</v>
          </cell>
          <cell r="AA756">
            <v>0</v>
          </cell>
          <cell r="AB756">
            <v>0</v>
          </cell>
          <cell r="AC756">
            <v>0</v>
          </cell>
          <cell r="AD756">
            <v>0</v>
          </cell>
          <cell r="AE756">
            <v>0</v>
          </cell>
          <cell r="AF756">
            <v>0</v>
          </cell>
          <cell r="AG756">
            <v>0</v>
          </cell>
          <cell r="AH756">
            <v>0</v>
          </cell>
          <cell r="AI756">
            <v>0</v>
          </cell>
          <cell r="AJ756">
            <v>0</v>
          </cell>
          <cell r="AK756">
            <v>0</v>
          </cell>
          <cell r="AL756">
            <v>0</v>
          </cell>
          <cell r="AM756">
            <v>0</v>
          </cell>
          <cell r="AN756">
            <v>0</v>
          </cell>
          <cell r="AO756">
            <v>0</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0</v>
          </cell>
          <cell r="BF756">
            <v>0</v>
          </cell>
          <cell r="BG756">
            <v>0</v>
          </cell>
          <cell r="BH756">
            <v>0</v>
          </cell>
          <cell r="BI756">
            <v>0</v>
          </cell>
          <cell r="BJ756">
            <v>0</v>
          </cell>
          <cell r="BK756">
            <v>0</v>
          </cell>
          <cell r="BL756">
            <v>0</v>
          </cell>
          <cell r="BM756">
            <v>0</v>
          </cell>
          <cell r="BN756">
            <v>0</v>
          </cell>
          <cell r="BO756">
            <v>0</v>
          </cell>
          <cell r="BP756">
            <v>0</v>
          </cell>
          <cell r="BQ756">
            <v>0</v>
          </cell>
        </row>
        <row r="757">
          <cell r="N757">
            <v>0</v>
          </cell>
          <cell r="P757">
            <v>0</v>
          </cell>
          <cell r="R757">
            <v>0</v>
          </cell>
          <cell r="V757">
            <v>0</v>
          </cell>
          <cell r="W757">
            <v>0</v>
          </cell>
          <cell r="X757">
            <v>0</v>
          </cell>
          <cell r="Y757">
            <v>0</v>
          </cell>
          <cell r="Z757">
            <v>0</v>
          </cell>
          <cell r="AA757">
            <v>0</v>
          </cell>
          <cell r="AB757">
            <v>0</v>
          </cell>
          <cell r="AC757">
            <v>0</v>
          </cell>
          <cell r="AD757">
            <v>0</v>
          </cell>
          <cell r="AE757">
            <v>0</v>
          </cell>
          <cell r="AF757">
            <v>0</v>
          </cell>
          <cell r="AG757">
            <v>0</v>
          </cell>
          <cell r="AH757">
            <v>0</v>
          </cell>
          <cell r="AI757">
            <v>0</v>
          </cell>
          <cell r="AJ757">
            <v>0</v>
          </cell>
          <cell r="AK757">
            <v>0</v>
          </cell>
          <cell r="AL757">
            <v>0</v>
          </cell>
          <cell r="AM757">
            <v>0</v>
          </cell>
          <cell r="AN757">
            <v>0</v>
          </cell>
          <cell r="AO757">
            <v>0</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0</v>
          </cell>
          <cell r="BF757">
            <v>0</v>
          </cell>
          <cell r="BG757">
            <v>0</v>
          </cell>
          <cell r="BH757">
            <v>0</v>
          </cell>
          <cell r="BI757">
            <v>0</v>
          </cell>
          <cell r="BJ757">
            <v>0</v>
          </cell>
          <cell r="BK757">
            <v>0</v>
          </cell>
          <cell r="BL757">
            <v>0</v>
          </cell>
          <cell r="BM757">
            <v>0</v>
          </cell>
          <cell r="BN757">
            <v>0</v>
          </cell>
          <cell r="BO757">
            <v>0</v>
          </cell>
          <cell r="BP757">
            <v>0</v>
          </cell>
          <cell r="BQ757">
            <v>0</v>
          </cell>
        </row>
        <row r="758">
          <cell r="N758">
            <v>0</v>
          </cell>
          <cell r="P758">
            <v>0</v>
          </cell>
          <cell r="R758">
            <v>0</v>
          </cell>
          <cell r="V758">
            <v>0</v>
          </cell>
          <cell r="W758">
            <v>0</v>
          </cell>
          <cell r="X758">
            <v>0</v>
          </cell>
          <cell r="Y758">
            <v>0</v>
          </cell>
          <cell r="Z758">
            <v>0</v>
          </cell>
          <cell r="AA758">
            <v>0</v>
          </cell>
          <cell r="AB758">
            <v>0</v>
          </cell>
          <cell r="AC758">
            <v>0</v>
          </cell>
          <cell r="AD758">
            <v>0</v>
          </cell>
          <cell r="AE758">
            <v>0</v>
          </cell>
          <cell r="AF758">
            <v>0</v>
          </cell>
          <cell r="AG758">
            <v>0</v>
          </cell>
          <cell r="AH758">
            <v>0</v>
          </cell>
          <cell r="AI758">
            <v>0</v>
          </cell>
          <cell r="AJ758">
            <v>0</v>
          </cell>
          <cell r="AK758">
            <v>0</v>
          </cell>
          <cell r="AL758">
            <v>0</v>
          </cell>
          <cell r="AM758">
            <v>0</v>
          </cell>
          <cell r="AN758">
            <v>0</v>
          </cell>
          <cell r="AO758">
            <v>0</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0</v>
          </cell>
          <cell r="BF758">
            <v>0</v>
          </cell>
          <cell r="BG758">
            <v>0</v>
          </cell>
          <cell r="BH758">
            <v>0</v>
          </cell>
          <cell r="BI758">
            <v>0</v>
          </cell>
          <cell r="BJ758">
            <v>0</v>
          </cell>
          <cell r="BK758">
            <v>0</v>
          </cell>
          <cell r="BL758">
            <v>0</v>
          </cell>
          <cell r="BM758">
            <v>0</v>
          </cell>
          <cell r="BN758">
            <v>0</v>
          </cell>
          <cell r="BO758">
            <v>0</v>
          </cell>
          <cell r="BP758">
            <v>0</v>
          </cell>
          <cell r="BQ758">
            <v>0</v>
          </cell>
        </row>
        <row r="759">
          <cell r="N759">
            <v>0</v>
          </cell>
          <cell r="P759">
            <v>0</v>
          </cell>
          <cell r="R759">
            <v>0</v>
          </cell>
          <cell r="V759">
            <v>0</v>
          </cell>
          <cell r="W759">
            <v>0</v>
          </cell>
          <cell r="X759">
            <v>0</v>
          </cell>
          <cell r="Y759">
            <v>0</v>
          </cell>
          <cell r="Z759">
            <v>0</v>
          </cell>
          <cell r="AA759">
            <v>0</v>
          </cell>
          <cell r="AB759">
            <v>0</v>
          </cell>
          <cell r="AC759">
            <v>0</v>
          </cell>
          <cell r="AD759">
            <v>0</v>
          </cell>
          <cell r="AE759">
            <v>0</v>
          </cell>
          <cell r="AF759">
            <v>0</v>
          </cell>
          <cell r="AG759">
            <v>0</v>
          </cell>
          <cell r="AH759">
            <v>0</v>
          </cell>
          <cell r="AI759">
            <v>0</v>
          </cell>
          <cell r="AJ759">
            <v>0</v>
          </cell>
          <cell r="AK759">
            <v>0</v>
          </cell>
          <cell r="AL759">
            <v>0</v>
          </cell>
          <cell r="AM759">
            <v>0</v>
          </cell>
          <cell r="AN759">
            <v>0</v>
          </cell>
          <cell r="AO759">
            <v>0</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0</v>
          </cell>
          <cell r="BF759">
            <v>0</v>
          </cell>
          <cell r="BG759">
            <v>0</v>
          </cell>
          <cell r="BH759">
            <v>0</v>
          </cell>
          <cell r="BI759">
            <v>0</v>
          </cell>
          <cell r="BJ759">
            <v>0</v>
          </cell>
          <cell r="BK759">
            <v>0</v>
          </cell>
          <cell r="BL759">
            <v>0</v>
          </cell>
          <cell r="BM759">
            <v>0</v>
          </cell>
          <cell r="BN759">
            <v>0</v>
          </cell>
          <cell r="BO759">
            <v>0</v>
          </cell>
          <cell r="BP759">
            <v>0</v>
          </cell>
          <cell r="BQ759">
            <v>0</v>
          </cell>
        </row>
        <row r="760">
          <cell r="N760">
            <v>0</v>
          </cell>
          <cell r="P760">
            <v>0</v>
          </cell>
          <cell r="R760">
            <v>0</v>
          </cell>
          <cell r="V760">
            <v>0</v>
          </cell>
          <cell r="W760">
            <v>0</v>
          </cell>
          <cell r="X760">
            <v>0</v>
          </cell>
          <cell r="Y760">
            <v>0</v>
          </cell>
          <cell r="Z760">
            <v>0</v>
          </cell>
          <cell r="AA760">
            <v>0</v>
          </cell>
          <cell r="AB760">
            <v>0</v>
          </cell>
          <cell r="AC760">
            <v>0</v>
          </cell>
          <cell r="AD760">
            <v>0</v>
          </cell>
          <cell r="AE760">
            <v>0</v>
          </cell>
          <cell r="AF760">
            <v>0</v>
          </cell>
          <cell r="AG760">
            <v>0</v>
          </cell>
          <cell r="AH760">
            <v>0</v>
          </cell>
          <cell r="AI760">
            <v>0</v>
          </cell>
          <cell r="AJ760">
            <v>0</v>
          </cell>
          <cell r="AK760">
            <v>0</v>
          </cell>
          <cell r="AL760">
            <v>0</v>
          </cell>
          <cell r="AM760">
            <v>0</v>
          </cell>
          <cell r="AN760">
            <v>0</v>
          </cell>
          <cell r="AO760">
            <v>0</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0</v>
          </cell>
          <cell r="BF760">
            <v>0</v>
          </cell>
          <cell r="BG760">
            <v>0</v>
          </cell>
          <cell r="BH760">
            <v>0</v>
          </cell>
          <cell r="BI760">
            <v>0</v>
          </cell>
          <cell r="BJ760">
            <v>0</v>
          </cell>
          <cell r="BK760">
            <v>0</v>
          </cell>
          <cell r="BL760">
            <v>0</v>
          </cell>
          <cell r="BM760">
            <v>0</v>
          </cell>
          <cell r="BN760">
            <v>0</v>
          </cell>
          <cell r="BO760">
            <v>0</v>
          </cell>
          <cell r="BP760">
            <v>0</v>
          </cell>
          <cell r="BQ760">
            <v>0</v>
          </cell>
        </row>
        <row r="761">
          <cell r="N761">
            <v>0</v>
          </cell>
          <cell r="P761">
            <v>0</v>
          </cell>
          <cell r="R761">
            <v>0</v>
          </cell>
          <cell r="V761">
            <v>0</v>
          </cell>
          <cell r="W761">
            <v>0</v>
          </cell>
          <cell r="X761">
            <v>0</v>
          </cell>
          <cell r="Y761">
            <v>0</v>
          </cell>
          <cell r="Z761">
            <v>0</v>
          </cell>
          <cell r="AA761">
            <v>0</v>
          </cell>
          <cell r="AB761">
            <v>0</v>
          </cell>
          <cell r="AC761">
            <v>0</v>
          </cell>
          <cell r="AD761">
            <v>0</v>
          </cell>
          <cell r="AE761">
            <v>0</v>
          </cell>
          <cell r="AF761">
            <v>0</v>
          </cell>
          <cell r="AG761">
            <v>0</v>
          </cell>
          <cell r="AH761">
            <v>0</v>
          </cell>
          <cell r="AI761">
            <v>0</v>
          </cell>
          <cell r="AJ761">
            <v>0</v>
          </cell>
          <cell r="AK761">
            <v>0</v>
          </cell>
          <cell r="AL761">
            <v>0</v>
          </cell>
          <cell r="AM761">
            <v>0</v>
          </cell>
          <cell r="AN761">
            <v>0</v>
          </cell>
          <cell r="AO761">
            <v>0</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0</v>
          </cell>
          <cell r="BF761">
            <v>0</v>
          </cell>
          <cell r="BG761">
            <v>0</v>
          </cell>
          <cell r="BH761">
            <v>0</v>
          </cell>
          <cell r="BI761">
            <v>0</v>
          </cell>
          <cell r="BJ761">
            <v>0</v>
          </cell>
          <cell r="BK761">
            <v>0</v>
          </cell>
          <cell r="BL761">
            <v>0</v>
          </cell>
          <cell r="BM761">
            <v>0</v>
          </cell>
          <cell r="BN761">
            <v>0</v>
          </cell>
          <cell r="BO761">
            <v>0</v>
          </cell>
          <cell r="BP761">
            <v>0</v>
          </cell>
          <cell r="BQ761">
            <v>0</v>
          </cell>
        </row>
        <row r="762">
          <cell r="N762">
            <v>0</v>
          </cell>
          <cell r="P762">
            <v>0</v>
          </cell>
          <cell r="R762">
            <v>0</v>
          </cell>
          <cell r="V762">
            <v>0</v>
          </cell>
          <cell r="W762">
            <v>0</v>
          </cell>
          <cell r="X762">
            <v>0</v>
          </cell>
          <cell r="Y762">
            <v>0</v>
          </cell>
          <cell r="Z762">
            <v>0</v>
          </cell>
          <cell r="AA762">
            <v>0</v>
          </cell>
          <cell r="AB762">
            <v>0</v>
          </cell>
          <cell r="AC762">
            <v>0</v>
          </cell>
          <cell r="AD762">
            <v>0</v>
          </cell>
          <cell r="AE762">
            <v>0</v>
          </cell>
          <cell r="AF762">
            <v>0</v>
          </cell>
          <cell r="AG762">
            <v>0</v>
          </cell>
          <cell r="AH762">
            <v>0</v>
          </cell>
          <cell r="AI762">
            <v>0</v>
          </cell>
          <cell r="AJ762">
            <v>0</v>
          </cell>
          <cell r="AK762">
            <v>0</v>
          </cell>
          <cell r="AL762">
            <v>0</v>
          </cell>
          <cell r="AM762">
            <v>0</v>
          </cell>
          <cell r="AN762">
            <v>0</v>
          </cell>
          <cell r="AO762">
            <v>0</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0</v>
          </cell>
          <cell r="BF762">
            <v>0</v>
          </cell>
          <cell r="BG762">
            <v>0</v>
          </cell>
          <cell r="BH762">
            <v>0</v>
          </cell>
          <cell r="BI762">
            <v>0</v>
          </cell>
          <cell r="BJ762">
            <v>0</v>
          </cell>
          <cell r="BK762">
            <v>0</v>
          </cell>
          <cell r="BL762">
            <v>0</v>
          </cell>
          <cell r="BM762">
            <v>0</v>
          </cell>
          <cell r="BN762">
            <v>0</v>
          </cell>
          <cell r="BO762">
            <v>0</v>
          </cell>
          <cell r="BP762">
            <v>0</v>
          </cell>
          <cell r="BQ762">
            <v>0</v>
          </cell>
        </row>
        <row r="763">
          <cell r="N763">
            <v>0</v>
          </cell>
          <cell r="P763">
            <v>0</v>
          </cell>
          <cell r="R763">
            <v>0</v>
          </cell>
          <cell r="V763">
            <v>0</v>
          </cell>
          <cell r="W763">
            <v>0</v>
          </cell>
          <cell r="X763">
            <v>0</v>
          </cell>
          <cell r="Y763">
            <v>0</v>
          </cell>
          <cell r="Z763">
            <v>0</v>
          </cell>
          <cell r="AA763">
            <v>0</v>
          </cell>
          <cell r="AB763">
            <v>0</v>
          </cell>
          <cell r="AC763">
            <v>0</v>
          </cell>
          <cell r="AD763">
            <v>0</v>
          </cell>
          <cell r="AE763">
            <v>0</v>
          </cell>
          <cell r="AF763">
            <v>0</v>
          </cell>
          <cell r="AG763">
            <v>0</v>
          </cell>
          <cell r="AH763">
            <v>0</v>
          </cell>
          <cell r="AI763">
            <v>0</v>
          </cell>
          <cell r="AJ763">
            <v>0</v>
          </cell>
          <cell r="AK763">
            <v>0</v>
          </cell>
          <cell r="AL763">
            <v>0</v>
          </cell>
          <cell r="AM763">
            <v>0</v>
          </cell>
          <cell r="AN763">
            <v>0</v>
          </cell>
          <cell r="AO763">
            <v>0</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0</v>
          </cell>
          <cell r="BF763">
            <v>0</v>
          </cell>
          <cell r="BG763">
            <v>0</v>
          </cell>
          <cell r="BH763">
            <v>0</v>
          </cell>
          <cell r="BI763">
            <v>0</v>
          </cell>
          <cell r="BJ763">
            <v>0</v>
          </cell>
          <cell r="BK763">
            <v>0</v>
          </cell>
          <cell r="BL763">
            <v>0</v>
          </cell>
          <cell r="BM763">
            <v>0</v>
          </cell>
          <cell r="BN763">
            <v>0</v>
          </cell>
          <cell r="BO763">
            <v>0</v>
          </cell>
          <cell r="BP763">
            <v>0</v>
          </cell>
          <cell r="BQ763">
            <v>0</v>
          </cell>
        </row>
        <row r="764">
          <cell r="N764">
            <v>0</v>
          </cell>
          <cell r="P764">
            <v>0</v>
          </cell>
          <cell r="R764">
            <v>0</v>
          </cell>
          <cell r="V764">
            <v>0</v>
          </cell>
          <cell r="W764">
            <v>0</v>
          </cell>
          <cell r="X764">
            <v>0</v>
          </cell>
          <cell r="Y764">
            <v>0</v>
          </cell>
          <cell r="Z764">
            <v>0</v>
          </cell>
          <cell r="AA764">
            <v>0</v>
          </cell>
          <cell r="AB764">
            <v>0</v>
          </cell>
          <cell r="AC764">
            <v>0</v>
          </cell>
          <cell r="AD764">
            <v>0</v>
          </cell>
          <cell r="AE764">
            <v>0</v>
          </cell>
          <cell r="AF764">
            <v>0</v>
          </cell>
          <cell r="AG764">
            <v>0</v>
          </cell>
          <cell r="AH764">
            <v>0</v>
          </cell>
          <cell r="AI764">
            <v>0</v>
          </cell>
          <cell r="AJ764">
            <v>0</v>
          </cell>
          <cell r="AK764">
            <v>0</v>
          </cell>
          <cell r="AL764">
            <v>0</v>
          </cell>
          <cell r="AM764">
            <v>0</v>
          </cell>
          <cell r="AN764">
            <v>0</v>
          </cell>
          <cell r="AO764">
            <v>0</v>
          </cell>
          <cell r="AP764">
            <v>0</v>
          </cell>
          <cell r="AQ764">
            <v>0</v>
          </cell>
          <cell r="AR764">
            <v>0</v>
          </cell>
          <cell r="AS764">
            <v>0</v>
          </cell>
          <cell r="AT764">
            <v>0</v>
          </cell>
          <cell r="AU764">
            <v>0</v>
          </cell>
          <cell r="AV764">
            <v>0</v>
          </cell>
          <cell r="AW764">
            <v>0</v>
          </cell>
          <cell r="AX764">
            <v>0</v>
          </cell>
          <cell r="AY764">
            <v>0</v>
          </cell>
          <cell r="AZ764">
            <v>0</v>
          </cell>
          <cell r="BA764">
            <v>0</v>
          </cell>
          <cell r="BB764">
            <v>0</v>
          </cell>
          <cell r="BC764">
            <v>0</v>
          </cell>
          <cell r="BD764">
            <v>0</v>
          </cell>
          <cell r="BE764">
            <v>0</v>
          </cell>
          <cell r="BF764">
            <v>0</v>
          </cell>
          <cell r="BG764">
            <v>0</v>
          </cell>
          <cell r="BH764">
            <v>0</v>
          </cell>
          <cell r="BI764">
            <v>0</v>
          </cell>
          <cell r="BJ764">
            <v>0</v>
          </cell>
          <cell r="BK764">
            <v>0</v>
          </cell>
          <cell r="BL764">
            <v>0</v>
          </cell>
          <cell r="BM764">
            <v>0</v>
          </cell>
          <cell r="BN764">
            <v>0</v>
          </cell>
          <cell r="BO764">
            <v>0</v>
          </cell>
          <cell r="BP764">
            <v>0</v>
          </cell>
          <cell r="BQ764">
            <v>0</v>
          </cell>
        </row>
        <row r="765">
          <cell r="N765">
            <v>0</v>
          </cell>
          <cell r="P765">
            <v>0</v>
          </cell>
          <cell r="R765">
            <v>0</v>
          </cell>
          <cell r="V765">
            <v>0</v>
          </cell>
          <cell r="W765">
            <v>0</v>
          </cell>
          <cell r="X765">
            <v>0</v>
          </cell>
          <cell r="Y765">
            <v>0</v>
          </cell>
          <cell r="Z765">
            <v>0</v>
          </cell>
          <cell r="AA765">
            <v>0</v>
          </cell>
          <cell r="AB765">
            <v>0</v>
          </cell>
          <cell r="AC765">
            <v>0</v>
          </cell>
          <cell r="AD765">
            <v>0</v>
          </cell>
          <cell r="AE765">
            <v>0</v>
          </cell>
          <cell r="AF765">
            <v>0</v>
          </cell>
          <cell r="AG765">
            <v>0</v>
          </cell>
          <cell r="AH765">
            <v>0</v>
          </cell>
          <cell r="AI765">
            <v>0</v>
          </cell>
          <cell r="AJ765">
            <v>0</v>
          </cell>
          <cell r="AK765">
            <v>0</v>
          </cell>
          <cell r="AL765">
            <v>0</v>
          </cell>
          <cell r="AM765">
            <v>0</v>
          </cell>
          <cell r="AN765">
            <v>0</v>
          </cell>
          <cell r="AO765">
            <v>0</v>
          </cell>
          <cell r="AP765">
            <v>0</v>
          </cell>
          <cell r="AQ765">
            <v>0</v>
          </cell>
          <cell r="AR765">
            <v>0</v>
          </cell>
          <cell r="AS765">
            <v>0</v>
          </cell>
          <cell r="AT765">
            <v>0</v>
          </cell>
          <cell r="AU765">
            <v>0</v>
          </cell>
          <cell r="AV765">
            <v>0</v>
          </cell>
          <cell r="AW765">
            <v>0</v>
          </cell>
          <cell r="AX765">
            <v>0</v>
          </cell>
          <cell r="AY765">
            <v>0</v>
          </cell>
          <cell r="AZ765">
            <v>0</v>
          </cell>
          <cell r="BA765">
            <v>0</v>
          </cell>
          <cell r="BB765">
            <v>0</v>
          </cell>
          <cell r="BC765">
            <v>0</v>
          </cell>
          <cell r="BD765">
            <v>0</v>
          </cell>
          <cell r="BE765">
            <v>0</v>
          </cell>
          <cell r="BF765">
            <v>0</v>
          </cell>
          <cell r="BG765">
            <v>0</v>
          </cell>
          <cell r="BH765">
            <v>0</v>
          </cell>
          <cell r="BI765">
            <v>0</v>
          </cell>
          <cell r="BJ765">
            <v>0</v>
          </cell>
          <cell r="BK765">
            <v>0</v>
          </cell>
          <cell r="BL765">
            <v>0</v>
          </cell>
          <cell r="BM765">
            <v>0</v>
          </cell>
          <cell r="BN765">
            <v>0</v>
          </cell>
          <cell r="BO765">
            <v>0</v>
          </cell>
          <cell r="BP765">
            <v>0</v>
          </cell>
          <cell r="BQ765">
            <v>0</v>
          </cell>
        </row>
        <row r="766">
          <cell r="N766">
            <v>0</v>
          </cell>
          <cell r="P766">
            <v>0</v>
          </cell>
          <cell r="R766">
            <v>0</v>
          </cell>
          <cell r="V766">
            <v>0</v>
          </cell>
          <cell r="W766">
            <v>0</v>
          </cell>
          <cell r="X766">
            <v>0</v>
          </cell>
          <cell r="Y766">
            <v>0</v>
          </cell>
          <cell r="Z766">
            <v>0</v>
          </cell>
          <cell r="AA766">
            <v>0</v>
          </cell>
          <cell r="AB766">
            <v>0</v>
          </cell>
          <cell r="AC766">
            <v>0</v>
          </cell>
          <cell r="AD766">
            <v>0</v>
          </cell>
          <cell r="AE766">
            <v>0</v>
          </cell>
          <cell r="AF766">
            <v>0</v>
          </cell>
          <cell r="AG766">
            <v>0</v>
          </cell>
          <cell r="AH766">
            <v>0</v>
          </cell>
          <cell r="AI766">
            <v>0</v>
          </cell>
          <cell r="AJ766">
            <v>0</v>
          </cell>
          <cell r="AK766">
            <v>0</v>
          </cell>
          <cell r="AL766">
            <v>0</v>
          </cell>
          <cell r="AM766">
            <v>0</v>
          </cell>
          <cell r="AN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row>
        <row r="767">
          <cell r="N767">
            <v>0</v>
          </cell>
          <cell r="P767">
            <v>0</v>
          </cell>
          <cell r="R767">
            <v>0</v>
          </cell>
          <cell r="V767">
            <v>0</v>
          </cell>
          <cell r="W767">
            <v>0</v>
          </cell>
          <cell r="X767">
            <v>0</v>
          </cell>
          <cell r="Y767">
            <v>0</v>
          </cell>
          <cell r="Z767">
            <v>0</v>
          </cell>
          <cell r="AA767">
            <v>0</v>
          </cell>
          <cell r="AB767">
            <v>0</v>
          </cell>
          <cell r="AC767">
            <v>0</v>
          </cell>
          <cell r="AD767">
            <v>0</v>
          </cell>
          <cell r="AE767">
            <v>0</v>
          </cell>
          <cell r="AF767">
            <v>0</v>
          </cell>
          <cell r="AG767">
            <v>0</v>
          </cell>
          <cell r="AH767">
            <v>0</v>
          </cell>
          <cell r="AI767">
            <v>0</v>
          </cell>
          <cell r="AJ767">
            <v>0</v>
          </cell>
          <cell r="AK767">
            <v>0</v>
          </cell>
          <cell r="AL767">
            <v>0</v>
          </cell>
          <cell r="AM767">
            <v>0</v>
          </cell>
          <cell r="AN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row>
        <row r="768">
          <cell r="N768">
            <v>0</v>
          </cell>
          <cell r="P768">
            <v>0</v>
          </cell>
          <cell r="R768">
            <v>0</v>
          </cell>
          <cell r="V768">
            <v>0</v>
          </cell>
          <cell r="W768">
            <v>0</v>
          </cell>
          <cell r="X768">
            <v>0</v>
          </cell>
          <cell r="Y768">
            <v>0</v>
          </cell>
          <cell r="Z768">
            <v>0</v>
          </cell>
          <cell r="AA768">
            <v>0</v>
          </cell>
          <cell r="AB768">
            <v>0</v>
          </cell>
          <cell r="AC768">
            <v>0</v>
          </cell>
          <cell r="AD768">
            <v>0</v>
          </cell>
          <cell r="AE768">
            <v>0</v>
          </cell>
          <cell r="AF768">
            <v>0</v>
          </cell>
          <cell r="AG768">
            <v>0</v>
          </cell>
          <cell r="AH768">
            <v>0</v>
          </cell>
          <cell r="AI768">
            <v>0</v>
          </cell>
          <cell r="AJ768">
            <v>0</v>
          </cell>
          <cell r="AK768">
            <v>0</v>
          </cell>
          <cell r="AL768">
            <v>0</v>
          </cell>
          <cell r="AM768">
            <v>0</v>
          </cell>
          <cell r="AN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row>
        <row r="769">
          <cell r="N769">
            <v>0</v>
          </cell>
          <cell r="P769">
            <v>0</v>
          </cell>
          <cell r="R769">
            <v>0</v>
          </cell>
          <cell r="V769">
            <v>0</v>
          </cell>
          <cell r="W769">
            <v>0</v>
          </cell>
          <cell r="X769">
            <v>0</v>
          </cell>
          <cell r="Y769">
            <v>0</v>
          </cell>
          <cell r="Z769">
            <v>0</v>
          </cell>
          <cell r="AA769">
            <v>0</v>
          </cell>
          <cell r="AB769">
            <v>0</v>
          </cell>
          <cell r="AC769">
            <v>0</v>
          </cell>
          <cell r="AD769">
            <v>0</v>
          </cell>
          <cell r="AE769">
            <v>0</v>
          </cell>
          <cell r="AF769">
            <v>0</v>
          </cell>
          <cell r="AG769">
            <v>0</v>
          </cell>
          <cell r="AH769">
            <v>0</v>
          </cell>
          <cell r="AI769">
            <v>0</v>
          </cell>
          <cell r="AJ769">
            <v>0</v>
          </cell>
          <cell r="AK769">
            <v>0</v>
          </cell>
          <cell r="AL769">
            <v>0</v>
          </cell>
          <cell r="AM769">
            <v>0</v>
          </cell>
          <cell r="AN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row>
        <row r="770">
          <cell r="N770">
            <v>0</v>
          </cell>
          <cell r="P770">
            <v>0</v>
          </cell>
          <cell r="R770">
            <v>0</v>
          </cell>
          <cell r="V770">
            <v>0</v>
          </cell>
          <cell r="W770">
            <v>0</v>
          </cell>
          <cell r="X770">
            <v>0</v>
          </cell>
          <cell r="Y770">
            <v>0</v>
          </cell>
          <cell r="Z770">
            <v>0</v>
          </cell>
          <cell r="AA770">
            <v>0</v>
          </cell>
          <cell r="AB770">
            <v>0</v>
          </cell>
          <cell r="AC770">
            <v>0</v>
          </cell>
          <cell r="AD770">
            <v>0</v>
          </cell>
          <cell r="AE770">
            <v>0</v>
          </cell>
          <cell r="AF770">
            <v>0</v>
          </cell>
          <cell r="AG770">
            <v>0</v>
          </cell>
          <cell r="AH770">
            <v>0</v>
          </cell>
          <cell r="AI770">
            <v>0</v>
          </cell>
          <cell r="AJ770">
            <v>0</v>
          </cell>
          <cell r="AK770">
            <v>0</v>
          </cell>
          <cell r="AL770">
            <v>0</v>
          </cell>
          <cell r="AM770">
            <v>0</v>
          </cell>
          <cell r="AN770">
            <v>0</v>
          </cell>
          <cell r="AO770">
            <v>0</v>
          </cell>
          <cell r="AP770">
            <v>0</v>
          </cell>
          <cell r="AQ770">
            <v>0</v>
          </cell>
          <cell r="AR770">
            <v>0</v>
          </cell>
          <cell r="AS770">
            <v>0</v>
          </cell>
          <cell r="AT770">
            <v>0</v>
          </cell>
          <cell r="AU770">
            <v>0</v>
          </cell>
          <cell r="AV770">
            <v>0</v>
          </cell>
          <cell r="AW770">
            <v>0</v>
          </cell>
          <cell r="AX770">
            <v>0</v>
          </cell>
          <cell r="AY770">
            <v>0</v>
          </cell>
          <cell r="AZ770">
            <v>0</v>
          </cell>
          <cell r="BA770">
            <v>0</v>
          </cell>
          <cell r="BB770">
            <v>0</v>
          </cell>
          <cell r="BC770">
            <v>0</v>
          </cell>
          <cell r="BD770">
            <v>0</v>
          </cell>
          <cell r="BE770">
            <v>0</v>
          </cell>
          <cell r="BF770">
            <v>0</v>
          </cell>
          <cell r="BG770">
            <v>0</v>
          </cell>
          <cell r="BH770">
            <v>0</v>
          </cell>
          <cell r="BI770">
            <v>0</v>
          </cell>
          <cell r="BJ770">
            <v>0</v>
          </cell>
          <cell r="BK770">
            <v>0</v>
          </cell>
          <cell r="BL770">
            <v>0</v>
          </cell>
          <cell r="BM770">
            <v>0</v>
          </cell>
          <cell r="BN770">
            <v>0</v>
          </cell>
          <cell r="BO770">
            <v>0</v>
          </cell>
          <cell r="BP770">
            <v>0</v>
          </cell>
          <cell r="BQ770">
            <v>0</v>
          </cell>
        </row>
        <row r="771">
          <cell r="N771">
            <v>0</v>
          </cell>
          <cell r="P771">
            <v>0</v>
          </cell>
          <cell r="R771">
            <v>0</v>
          </cell>
          <cell r="V771">
            <v>0</v>
          </cell>
          <cell r="W771">
            <v>0</v>
          </cell>
          <cell r="X771">
            <v>0</v>
          </cell>
          <cell r="Y771">
            <v>0</v>
          </cell>
          <cell r="Z771">
            <v>0</v>
          </cell>
          <cell r="AA771">
            <v>0</v>
          </cell>
          <cell r="AB771">
            <v>0</v>
          </cell>
          <cell r="AC771">
            <v>0</v>
          </cell>
          <cell r="AD771">
            <v>0</v>
          </cell>
          <cell r="AE771">
            <v>0</v>
          </cell>
          <cell r="AF771">
            <v>0</v>
          </cell>
          <cell r="AG771">
            <v>0</v>
          </cell>
          <cell r="AH771">
            <v>0</v>
          </cell>
          <cell r="AI771">
            <v>0</v>
          </cell>
          <cell r="AJ771">
            <v>0</v>
          </cell>
          <cell r="AK771">
            <v>0</v>
          </cell>
          <cell r="AL771">
            <v>0</v>
          </cell>
          <cell r="AM771">
            <v>0</v>
          </cell>
          <cell r="AN771">
            <v>0</v>
          </cell>
          <cell r="AO771">
            <v>0</v>
          </cell>
          <cell r="AP771">
            <v>0</v>
          </cell>
          <cell r="AQ771">
            <v>0</v>
          </cell>
          <cell r="AR771">
            <v>0</v>
          </cell>
          <cell r="AS771">
            <v>0</v>
          </cell>
          <cell r="AT771">
            <v>0</v>
          </cell>
          <cell r="AU771">
            <v>0</v>
          </cell>
          <cell r="AV771">
            <v>0</v>
          </cell>
          <cell r="AW771">
            <v>0</v>
          </cell>
          <cell r="AX771">
            <v>0</v>
          </cell>
          <cell r="AY771">
            <v>0</v>
          </cell>
          <cell r="AZ771">
            <v>0</v>
          </cell>
          <cell r="BA771">
            <v>0</v>
          </cell>
          <cell r="BB771">
            <v>0</v>
          </cell>
          <cell r="BC771">
            <v>0</v>
          </cell>
          <cell r="BD771">
            <v>0</v>
          </cell>
          <cell r="BE771">
            <v>0</v>
          </cell>
          <cell r="BF771">
            <v>0</v>
          </cell>
          <cell r="BG771">
            <v>0</v>
          </cell>
          <cell r="BH771">
            <v>0</v>
          </cell>
          <cell r="BI771">
            <v>0</v>
          </cell>
          <cell r="BJ771">
            <v>0</v>
          </cell>
          <cell r="BK771">
            <v>0</v>
          </cell>
          <cell r="BL771">
            <v>0</v>
          </cell>
          <cell r="BM771">
            <v>0</v>
          </cell>
          <cell r="BN771">
            <v>0</v>
          </cell>
          <cell r="BO771">
            <v>0</v>
          </cell>
          <cell r="BP771">
            <v>0</v>
          </cell>
          <cell r="BQ771">
            <v>0</v>
          </cell>
        </row>
        <row r="773">
          <cell r="N773">
            <v>0</v>
          </cell>
          <cell r="R773">
            <v>0</v>
          </cell>
          <cell r="V773">
            <v>0</v>
          </cell>
          <cell r="W773">
            <v>0</v>
          </cell>
          <cell r="X773">
            <v>0</v>
          </cell>
          <cell r="Y773">
            <v>0</v>
          </cell>
          <cell r="Z773">
            <v>0</v>
          </cell>
          <cell r="AA773">
            <v>0</v>
          </cell>
          <cell r="AB773">
            <v>0</v>
          </cell>
          <cell r="AC773">
            <v>0</v>
          </cell>
          <cell r="AD773">
            <v>0</v>
          </cell>
          <cell r="AE773">
            <v>0</v>
          </cell>
          <cell r="AF773">
            <v>0</v>
          </cell>
          <cell r="AG773">
            <v>0</v>
          </cell>
          <cell r="AH773">
            <v>0</v>
          </cell>
          <cell r="AI773">
            <v>0</v>
          </cell>
          <cell r="AJ773">
            <v>0</v>
          </cell>
          <cell r="AK773">
            <v>0</v>
          </cell>
          <cell r="AL773">
            <v>0</v>
          </cell>
          <cell r="AM773">
            <v>0</v>
          </cell>
          <cell r="AN773">
            <v>0</v>
          </cell>
          <cell r="AO773">
            <v>0</v>
          </cell>
          <cell r="AP773">
            <v>0</v>
          </cell>
          <cell r="AQ773">
            <v>0</v>
          </cell>
          <cell r="AR773">
            <v>0</v>
          </cell>
          <cell r="AS773">
            <v>0</v>
          </cell>
          <cell r="AT773">
            <v>0</v>
          </cell>
          <cell r="AU773">
            <v>0</v>
          </cell>
          <cell r="AV773">
            <v>0</v>
          </cell>
          <cell r="AW773">
            <v>0</v>
          </cell>
          <cell r="AX773">
            <v>0</v>
          </cell>
          <cell r="AY773">
            <v>0</v>
          </cell>
          <cell r="AZ773">
            <v>0</v>
          </cell>
          <cell r="BA773">
            <v>0</v>
          </cell>
          <cell r="BB773">
            <v>0</v>
          </cell>
          <cell r="BC773">
            <v>0</v>
          </cell>
          <cell r="BD773">
            <v>0</v>
          </cell>
          <cell r="BE773">
            <v>0</v>
          </cell>
          <cell r="BF773">
            <v>0</v>
          </cell>
          <cell r="BG773">
            <v>0</v>
          </cell>
          <cell r="BH773">
            <v>0</v>
          </cell>
          <cell r="BI773">
            <v>0</v>
          </cell>
          <cell r="BJ773">
            <v>0</v>
          </cell>
          <cell r="BK773">
            <v>0</v>
          </cell>
          <cell r="BL773">
            <v>0</v>
          </cell>
          <cell r="BM773">
            <v>0</v>
          </cell>
          <cell r="BN773">
            <v>0</v>
          </cell>
          <cell r="BO773">
            <v>0</v>
          </cell>
          <cell r="BP773">
            <v>0</v>
          </cell>
          <cell r="BQ773">
            <v>0</v>
          </cell>
        </row>
        <row r="774">
          <cell r="N774">
            <v>0</v>
          </cell>
          <cell r="P774">
            <v>0</v>
          </cell>
          <cell r="R774">
            <v>0</v>
          </cell>
          <cell r="V774">
            <v>0</v>
          </cell>
          <cell r="W774">
            <v>0</v>
          </cell>
          <cell r="X774">
            <v>0</v>
          </cell>
          <cell r="Y774">
            <v>0</v>
          </cell>
          <cell r="Z774">
            <v>0</v>
          </cell>
          <cell r="AA774">
            <v>0</v>
          </cell>
          <cell r="AB774">
            <v>0</v>
          </cell>
          <cell r="AC774">
            <v>0</v>
          </cell>
          <cell r="AD774">
            <v>0</v>
          </cell>
          <cell r="AE774">
            <v>0</v>
          </cell>
          <cell r="AF774">
            <v>0</v>
          </cell>
          <cell r="AG774">
            <v>0</v>
          </cell>
          <cell r="AH774">
            <v>0</v>
          </cell>
          <cell r="AI774">
            <v>0</v>
          </cell>
          <cell r="AJ774">
            <v>0</v>
          </cell>
          <cell r="AK774">
            <v>0</v>
          </cell>
          <cell r="AL774">
            <v>0</v>
          </cell>
          <cell r="AM774">
            <v>0</v>
          </cell>
          <cell r="AN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row>
        <row r="775">
          <cell r="N775">
            <v>0</v>
          </cell>
          <cell r="P775">
            <v>0</v>
          </cell>
          <cell r="R775">
            <v>0</v>
          </cell>
          <cell r="V775">
            <v>0</v>
          </cell>
          <cell r="W775">
            <v>0</v>
          </cell>
          <cell r="X775">
            <v>0</v>
          </cell>
          <cell r="Y775">
            <v>0</v>
          </cell>
          <cell r="Z775">
            <v>0</v>
          </cell>
          <cell r="AA775">
            <v>0</v>
          </cell>
          <cell r="AB775">
            <v>0</v>
          </cell>
          <cell r="AC775">
            <v>0</v>
          </cell>
          <cell r="AD775">
            <v>0</v>
          </cell>
          <cell r="AE775">
            <v>0</v>
          </cell>
          <cell r="AF775">
            <v>0</v>
          </cell>
          <cell r="AG775">
            <v>0</v>
          </cell>
          <cell r="AH775">
            <v>0</v>
          </cell>
          <cell r="AI775">
            <v>0</v>
          </cell>
          <cell r="AJ775">
            <v>0</v>
          </cell>
          <cell r="AK775">
            <v>0</v>
          </cell>
          <cell r="AL775">
            <v>0</v>
          </cell>
          <cell r="AM775">
            <v>0</v>
          </cell>
          <cell r="AN775">
            <v>0</v>
          </cell>
          <cell r="AO775">
            <v>0</v>
          </cell>
          <cell r="AP775">
            <v>0</v>
          </cell>
          <cell r="AQ775">
            <v>0</v>
          </cell>
          <cell r="AR775">
            <v>0</v>
          </cell>
          <cell r="AS775">
            <v>0</v>
          </cell>
          <cell r="AT775">
            <v>0</v>
          </cell>
          <cell r="AU775">
            <v>0</v>
          </cell>
          <cell r="AV775">
            <v>0</v>
          </cell>
          <cell r="AW775">
            <v>0</v>
          </cell>
          <cell r="AX775">
            <v>0</v>
          </cell>
          <cell r="AY775">
            <v>0</v>
          </cell>
          <cell r="AZ775">
            <v>0</v>
          </cell>
          <cell r="BA775">
            <v>0</v>
          </cell>
          <cell r="BB775">
            <v>0</v>
          </cell>
          <cell r="BC775">
            <v>0</v>
          </cell>
          <cell r="BD775">
            <v>0</v>
          </cell>
          <cell r="BE775">
            <v>0</v>
          </cell>
          <cell r="BF775">
            <v>0</v>
          </cell>
          <cell r="BG775">
            <v>0</v>
          </cell>
          <cell r="BH775">
            <v>0</v>
          </cell>
          <cell r="BI775">
            <v>0</v>
          </cell>
          <cell r="BJ775">
            <v>0</v>
          </cell>
          <cell r="BK775">
            <v>0</v>
          </cell>
          <cell r="BL775">
            <v>0</v>
          </cell>
          <cell r="BM775">
            <v>0</v>
          </cell>
          <cell r="BN775">
            <v>0</v>
          </cell>
          <cell r="BO775">
            <v>0</v>
          </cell>
          <cell r="BP775">
            <v>0</v>
          </cell>
          <cell r="BQ775">
            <v>0</v>
          </cell>
        </row>
        <row r="776">
          <cell r="N776">
            <v>0</v>
          </cell>
          <cell r="P776">
            <v>0</v>
          </cell>
          <cell r="R776">
            <v>0</v>
          </cell>
          <cell r="V776">
            <v>0</v>
          </cell>
          <cell r="W776">
            <v>0</v>
          </cell>
          <cell r="X776">
            <v>0</v>
          </cell>
          <cell r="Y776">
            <v>0</v>
          </cell>
          <cell r="Z776">
            <v>0</v>
          </cell>
          <cell r="AA776">
            <v>0</v>
          </cell>
          <cell r="AB776">
            <v>0</v>
          </cell>
          <cell r="AC776">
            <v>0</v>
          </cell>
          <cell r="AD776">
            <v>0</v>
          </cell>
          <cell r="AE776">
            <v>0</v>
          </cell>
          <cell r="AF776">
            <v>0</v>
          </cell>
          <cell r="AG776">
            <v>0</v>
          </cell>
          <cell r="AH776">
            <v>0</v>
          </cell>
          <cell r="AI776">
            <v>0</v>
          </cell>
          <cell r="AJ776">
            <v>0</v>
          </cell>
          <cell r="AK776">
            <v>0</v>
          </cell>
          <cell r="AL776">
            <v>0</v>
          </cell>
          <cell r="AM776">
            <v>0</v>
          </cell>
          <cell r="AN776">
            <v>0</v>
          </cell>
          <cell r="AO776">
            <v>0</v>
          </cell>
          <cell r="AP776">
            <v>0</v>
          </cell>
          <cell r="AQ776">
            <v>0</v>
          </cell>
          <cell r="AR776">
            <v>0</v>
          </cell>
          <cell r="AS776">
            <v>0</v>
          </cell>
          <cell r="AT776">
            <v>0</v>
          </cell>
          <cell r="AU776">
            <v>0</v>
          </cell>
          <cell r="AV776">
            <v>0</v>
          </cell>
          <cell r="AW776">
            <v>0</v>
          </cell>
          <cell r="AX776">
            <v>0</v>
          </cell>
          <cell r="AY776">
            <v>0</v>
          </cell>
          <cell r="AZ776">
            <v>0</v>
          </cell>
          <cell r="BA776">
            <v>0</v>
          </cell>
          <cell r="BB776">
            <v>0</v>
          </cell>
          <cell r="BC776">
            <v>0</v>
          </cell>
          <cell r="BD776">
            <v>0</v>
          </cell>
          <cell r="BE776">
            <v>0</v>
          </cell>
          <cell r="BF776">
            <v>0</v>
          </cell>
          <cell r="BG776">
            <v>0</v>
          </cell>
          <cell r="BH776">
            <v>0</v>
          </cell>
          <cell r="BI776">
            <v>0</v>
          </cell>
          <cell r="BJ776">
            <v>0</v>
          </cell>
          <cell r="BK776">
            <v>0</v>
          </cell>
          <cell r="BL776">
            <v>0</v>
          </cell>
          <cell r="BM776">
            <v>0</v>
          </cell>
          <cell r="BN776">
            <v>0</v>
          </cell>
          <cell r="BO776">
            <v>0</v>
          </cell>
          <cell r="BP776">
            <v>0</v>
          </cell>
          <cell r="BQ776">
            <v>0</v>
          </cell>
        </row>
        <row r="777">
          <cell r="N777">
            <v>0</v>
          </cell>
          <cell r="P777">
            <v>0</v>
          </cell>
          <cell r="R777">
            <v>0</v>
          </cell>
          <cell r="V777">
            <v>0</v>
          </cell>
          <cell r="W777">
            <v>0</v>
          </cell>
          <cell r="X777">
            <v>0</v>
          </cell>
          <cell r="Y777">
            <v>0</v>
          </cell>
          <cell r="Z777">
            <v>0</v>
          </cell>
          <cell r="AA777">
            <v>0</v>
          </cell>
          <cell r="AB777">
            <v>0</v>
          </cell>
          <cell r="AC777">
            <v>0</v>
          </cell>
          <cell r="AD777">
            <v>0</v>
          </cell>
          <cell r="AE777">
            <v>0</v>
          </cell>
          <cell r="AF777">
            <v>0</v>
          </cell>
          <cell r="AG777">
            <v>0</v>
          </cell>
          <cell r="AH777">
            <v>0</v>
          </cell>
          <cell r="AI777">
            <v>0</v>
          </cell>
          <cell r="AJ777">
            <v>0</v>
          </cell>
          <cell r="AK777">
            <v>0</v>
          </cell>
          <cell r="AL777">
            <v>0</v>
          </cell>
          <cell r="AM777">
            <v>0</v>
          </cell>
          <cell r="AN777">
            <v>0</v>
          </cell>
          <cell r="AO777">
            <v>0</v>
          </cell>
          <cell r="AP777">
            <v>0</v>
          </cell>
          <cell r="AQ777">
            <v>0</v>
          </cell>
          <cell r="AR777">
            <v>0</v>
          </cell>
          <cell r="AS777">
            <v>0</v>
          </cell>
          <cell r="AT777">
            <v>0</v>
          </cell>
          <cell r="AU777">
            <v>0</v>
          </cell>
          <cell r="AV777">
            <v>0</v>
          </cell>
          <cell r="AW777">
            <v>0</v>
          </cell>
          <cell r="AX777">
            <v>0</v>
          </cell>
          <cell r="AY777">
            <v>0</v>
          </cell>
          <cell r="AZ777">
            <v>0</v>
          </cell>
          <cell r="BA777">
            <v>0</v>
          </cell>
          <cell r="BB777">
            <v>0</v>
          </cell>
          <cell r="BC777">
            <v>0</v>
          </cell>
          <cell r="BD777">
            <v>0</v>
          </cell>
          <cell r="BE777">
            <v>0</v>
          </cell>
          <cell r="BF777">
            <v>0</v>
          </cell>
          <cell r="BG777">
            <v>0</v>
          </cell>
          <cell r="BH777">
            <v>0</v>
          </cell>
          <cell r="BI777">
            <v>0</v>
          </cell>
          <cell r="BJ777">
            <v>0</v>
          </cell>
          <cell r="BK777">
            <v>0</v>
          </cell>
          <cell r="BL777">
            <v>0</v>
          </cell>
          <cell r="BM777">
            <v>0</v>
          </cell>
          <cell r="BN777">
            <v>0</v>
          </cell>
          <cell r="BO777">
            <v>0</v>
          </cell>
          <cell r="BP777">
            <v>0</v>
          </cell>
          <cell r="BQ777">
            <v>0</v>
          </cell>
        </row>
        <row r="778">
          <cell r="N778">
            <v>0</v>
          </cell>
          <cell r="P778">
            <v>0</v>
          </cell>
          <cell r="R778">
            <v>0</v>
          </cell>
          <cell r="V778">
            <v>0</v>
          </cell>
          <cell r="W778">
            <v>0</v>
          </cell>
          <cell r="X778">
            <v>0</v>
          </cell>
          <cell r="Y778">
            <v>0</v>
          </cell>
          <cell r="Z778">
            <v>0</v>
          </cell>
          <cell r="AA778">
            <v>0</v>
          </cell>
          <cell r="AB778">
            <v>0</v>
          </cell>
          <cell r="AC778">
            <v>0</v>
          </cell>
          <cell r="AD778">
            <v>0</v>
          </cell>
          <cell r="AE778">
            <v>0</v>
          </cell>
          <cell r="AF778">
            <v>0</v>
          </cell>
          <cell r="AG778">
            <v>0</v>
          </cell>
          <cell r="AH778">
            <v>0</v>
          </cell>
          <cell r="AI778">
            <v>0</v>
          </cell>
          <cell r="AJ778">
            <v>0</v>
          </cell>
          <cell r="AK778">
            <v>0</v>
          </cell>
          <cell r="AL778">
            <v>0</v>
          </cell>
          <cell r="AM778">
            <v>0</v>
          </cell>
          <cell r="AN778">
            <v>0</v>
          </cell>
          <cell r="AO778">
            <v>0</v>
          </cell>
          <cell r="AP778">
            <v>0</v>
          </cell>
          <cell r="AQ778">
            <v>0</v>
          </cell>
          <cell r="AR778">
            <v>0</v>
          </cell>
          <cell r="AS778">
            <v>0</v>
          </cell>
          <cell r="AT778">
            <v>0</v>
          </cell>
          <cell r="AU778">
            <v>0</v>
          </cell>
          <cell r="AV778">
            <v>0</v>
          </cell>
          <cell r="AW778">
            <v>0</v>
          </cell>
          <cell r="AX778">
            <v>0</v>
          </cell>
          <cell r="AY778">
            <v>0</v>
          </cell>
          <cell r="AZ778">
            <v>0</v>
          </cell>
          <cell r="BA778">
            <v>0</v>
          </cell>
          <cell r="BB778">
            <v>0</v>
          </cell>
          <cell r="BC778">
            <v>0</v>
          </cell>
          <cell r="BD778">
            <v>0</v>
          </cell>
          <cell r="BE778">
            <v>0</v>
          </cell>
          <cell r="BF778">
            <v>0</v>
          </cell>
          <cell r="BG778">
            <v>0</v>
          </cell>
          <cell r="BH778">
            <v>0</v>
          </cell>
          <cell r="BI778">
            <v>0</v>
          </cell>
          <cell r="BJ778">
            <v>0</v>
          </cell>
          <cell r="BK778">
            <v>0</v>
          </cell>
          <cell r="BL778">
            <v>0</v>
          </cell>
          <cell r="BM778">
            <v>0</v>
          </cell>
          <cell r="BN778">
            <v>0</v>
          </cell>
          <cell r="BO778">
            <v>0</v>
          </cell>
          <cell r="BP778">
            <v>0</v>
          </cell>
          <cell r="BQ778">
            <v>0</v>
          </cell>
        </row>
        <row r="779">
          <cell r="N779">
            <v>0</v>
          </cell>
          <cell r="P779">
            <v>0</v>
          </cell>
          <cell r="R779">
            <v>0</v>
          </cell>
          <cell r="V779">
            <v>0</v>
          </cell>
          <cell r="W779">
            <v>0</v>
          </cell>
          <cell r="X779">
            <v>0</v>
          </cell>
          <cell r="Y779">
            <v>0</v>
          </cell>
          <cell r="Z779">
            <v>0</v>
          </cell>
          <cell r="AA779">
            <v>0</v>
          </cell>
          <cell r="AB779">
            <v>0</v>
          </cell>
          <cell r="AC779">
            <v>0</v>
          </cell>
          <cell r="AD779">
            <v>0</v>
          </cell>
          <cell r="AE779">
            <v>0</v>
          </cell>
          <cell r="AF779">
            <v>0</v>
          </cell>
          <cell r="AG779">
            <v>0</v>
          </cell>
          <cell r="AH779">
            <v>0</v>
          </cell>
          <cell r="AI779">
            <v>0</v>
          </cell>
          <cell r="AJ779">
            <v>0</v>
          </cell>
          <cell r="AK779">
            <v>0</v>
          </cell>
          <cell r="AL779">
            <v>0</v>
          </cell>
          <cell r="AM779">
            <v>0</v>
          </cell>
          <cell r="AN779">
            <v>0</v>
          </cell>
          <cell r="AO779">
            <v>0</v>
          </cell>
          <cell r="AP779">
            <v>0</v>
          </cell>
          <cell r="AQ779">
            <v>0</v>
          </cell>
          <cell r="AR779">
            <v>0</v>
          </cell>
          <cell r="AS779">
            <v>0</v>
          </cell>
          <cell r="AT779">
            <v>0</v>
          </cell>
          <cell r="AU779">
            <v>0</v>
          </cell>
          <cell r="AV779">
            <v>0</v>
          </cell>
          <cell r="AW779">
            <v>0</v>
          </cell>
          <cell r="AX779">
            <v>0</v>
          </cell>
          <cell r="AY779">
            <v>0</v>
          </cell>
          <cell r="AZ779">
            <v>0</v>
          </cell>
          <cell r="BA779">
            <v>0</v>
          </cell>
          <cell r="BB779">
            <v>0</v>
          </cell>
          <cell r="BC779">
            <v>0</v>
          </cell>
          <cell r="BD779">
            <v>0</v>
          </cell>
          <cell r="BE779">
            <v>0</v>
          </cell>
          <cell r="BF779">
            <v>0</v>
          </cell>
          <cell r="BG779">
            <v>0</v>
          </cell>
          <cell r="BH779">
            <v>0</v>
          </cell>
          <cell r="BI779">
            <v>0</v>
          </cell>
          <cell r="BJ779">
            <v>0</v>
          </cell>
          <cell r="BK779">
            <v>0</v>
          </cell>
          <cell r="BL779">
            <v>0</v>
          </cell>
          <cell r="BM779">
            <v>0</v>
          </cell>
          <cell r="BN779">
            <v>0</v>
          </cell>
          <cell r="BO779">
            <v>0</v>
          </cell>
          <cell r="BP779">
            <v>0</v>
          </cell>
          <cell r="BQ779">
            <v>0</v>
          </cell>
        </row>
        <row r="780">
          <cell r="N780">
            <v>0</v>
          </cell>
          <cell r="P780">
            <v>0</v>
          </cell>
          <cell r="R780">
            <v>0</v>
          </cell>
          <cell r="V780">
            <v>0</v>
          </cell>
          <cell r="W780">
            <v>0</v>
          </cell>
          <cell r="X780">
            <v>0</v>
          </cell>
          <cell r="Y780">
            <v>0</v>
          </cell>
          <cell r="Z780">
            <v>0</v>
          </cell>
          <cell r="AA780">
            <v>0</v>
          </cell>
          <cell r="AB780">
            <v>0</v>
          </cell>
          <cell r="AC780">
            <v>0</v>
          </cell>
          <cell r="AD780">
            <v>0</v>
          </cell>
          <cell r="AE780">
            <v>0</v>
          </cell>
          <cell r="AF780">
            <v>0</v>
          </cell>
          <cell r="AG780">
            <v>0</v>
          </cell>
          <cell r="AH780">
            <v>0</v>
          </cell>
          <cell r="AI780">
            <v>0</v>
          </cell>
          <cell r="AJ780">
            <v>0</v>
          </cell>
          <cell r="AK780">
            <v>0</v>
          </cell>
          <cell r="AL780">
            <v>0</v>
          </cell>
          <cell r="AM780">
            <v>0</v>
          </cell>
          <cell r="AN780">
            <v>0</v>
          </cell>
          <cell r="AO780">
            <v>0</v>
          </cell>
          <cell r="AP780">
            <v>0</v>
          </cell>
          <cell r="AQ780">
            <v>0</v>
          </cell>
          <cell r="AR780">
            <v>0</v>
          </cell>
          <cell r="AS780">
            <v>0</v>
          </cell>
          <cell r="AT780">
            <v>0</v>
          </cell>
          <cell r="AU780">
            <v>0</v>
          </cell>
          <cell r="AV780">
            <v>0</v>
          </cell>
          <cell r="AW780">
            <v>0</v>
          </cell>
          <cell r="AX780">
            <v>0</v>
          </cell>
          <cell r="AY780">
            <v>0</v>
          </cell>
          <cell r="AZ780">
            <v>0</v>
          </cell>
          <cell r="BA780">
            <v>0</v>
          </cell>
          <cell r="BB780">
            <v>0</v>
          </cell>
          <cell r="BC780">
            <v>0</v>
          </cell>
          <cell r="BD780">
            <v>0</v>
          </cell>
          <cell r="BE780">
            <v>0</v>
          </cell>
          <cell r="BF780">
            <v>0</v>
          </cell>
          <cell r="BG780">
            <v>0</v>
          </cell>
          <cell r="BH780">
            <v>0</v>
          </cell>
          <cell r="BI780">
            <v>0</v>
          </cell>
          <cell r="BJ780">
            <v>0</v>
          </cell>
          <cell r="BK780">
            <v>0</v>
          </cell>
          <cell r="BL780">
            <v>0</v>
          </cell>
          <cell r="BM780">
            <v>0</v>
          </cell>
          <cell r="BN780">
            <v>0</v>
          </cell>
          <cell r="BO780">
            <v>0</v>
          </cell>
          <cell r="BP780">
            <v>0</v>
          </cell>
          <cell r="BQ780">
            <v>0</v>
          </cell>
        </row>
        <row r="781">
          <cell r="N781">
            <v>0</v>
          </cell>
          <cell r="P781">
            <v>0</v>
          </cell>
          <cell r="R781">
            <v>0</v>
          </cell>
          <cell r="V781">
            <v>0</v>
          </cell>
          <cell r="W781">
            <v>0</v>
          </cell>
          <cell r="X781">
            <v>0</v>
          </cell>
          <cell r="Y781">
            <v>0</v>
          </cell>
          <cell r="Z781">
            <v>0</v>
          </cell>
          <cell r="AA781">
            <v>0</v>
          </cell>
          <cell r="AB781">
            <v>0</v>
          </cell>
          <cell r="AC781">
            <v>0</v>
          </cell>
          <cell r="AD781">
            <v>0</v>
          </cell>
          <cell r="AE781">
            <v>0</v>
          </cell>
          <cell r="AF781">
            <v>0</v>
          </cell>
          <cell r="AG781">
            <v>0</v>
          </cell>
          <cell r="AH781">
            <v>0</v>
          </cell>
          <cell r="AI781">
            <v>0</v>
          </cell>
          <cell r="AJ781">
            <v>0</v>
          </cell>
          <cell r="AK781">
            <v>0</v>
          </cell>
          <cell r="AL781">
            <v>0</v>
          </cell>
          <cell r="AM781">
            <v>0</v>
          </cell>
          <cell r="AN781">
            <v>0</v>
          </cell>
          <cell r="AO781">
            <v>0</v>
          </cell>
          <cell r="AP781">
            <v>0</v>
          </cell>
          <cell r="AQ781">
            <v>0</v>
          </cell>
          <cell r="AR781">
            <v>0</v>
          </cell>
          <cell r="AS781">
            <v>0</v>
          </cell>
          <cell r="AT781">
            <v>0</v>
          </cell>
          <cell r="AU781">
            <v>0</v>
          </cell>
          <cell r="AV781">
            <v>0</v>
          </cell>
          <cell r="AW781">
            <v>0</v>
          </cell>
          <cell r="AX781">
            <v>0</v>
          </cell>
          <cell r="AY781">
            <v>0</v>
          </cell>
          <cell r="AZ781">
            <v>0</v>
          </cell>
          <cell r="BA781">
            <v>0</v>
          </cell>
          <cell r="BB781">
            <v>0</v>
          </cell>
          <cell r="BC781">
            <v>0</v>
          </cell>
          <cell r="BD781">
            <v>0</v>
          </cell>
          <cell r="BE781">
            <v>0</v>
          </cell>
          <cell r="BF781">
            <v>0</v>
          </cell>
          <cell r="BG781">
            <v>0</v>
          </cell>
          <cell r="BH781">
            <v>0</v>
          </cell>
          <cell r="BI781">
            <v>0</v>
          </cell>
          <cell r="BJ781">
            <v>0</v>
          </cell>
          <cell r="BK781">
            <v>0</v>
          </cell>
          <cell r="BL781">
            <v>0</v>
          </cell>
          <cell r="BM781">
            <v>0</v>
          </cell>
          <cell r="BN781">
            <v>0</v>
          </cell>
          <cell r="BO781">
            <v>0</v>
          </cell>
          <cell r="BP781">
            <v>0</v>
          </cell>
          <cell r="BQ781">
            <v>0</v>
          </cell>
        </row>
        <row r="782">
          <cell r="N782">
            <v>0</v>
          </cell>
          <cell r="P782">
            <v>0</v>
          </cell>
          <cell r="R782">
            <v>0</v>
          </cell>
          <cell r="V782">
            <v>0</v>
          </cell>
          <cell r="W782">
            <v>0</v>
          </cell>
          <cell r="X782">
            <v>0</v>
          </cell>
          <cell r="Y782">
            <v>0</v>
          </cell>
          <cell r="Z782">
            <v>0</v>
          </cell>
          <cell r="AA782">
            <v>0</v>
          </cell>
          <cell r="AB782">
            <v>0</v>
          </cell>
          <cell r="AC782">
            <v>0</v>
          </cell>
          <cell r="AD782">
            <v>0</v>
          </cell>
          <cell r="AE782">
            <v>0</v>
          </cell>
          <cell r="AF782">
            <v>0</v>
          </cell>
          <cell r="AG782">
            <v>0</v>
          </cell>
          <cell r="AH782">
            <v>0</v>
          </cell>
          <cell r="AI782">
            <v>0</v>
          </cell>
          <cell r="AJ782">
            <v>0</v>
          </cell>
          <cell r="AK782">
            <v>0</v>
          </cell>
          <cell r="AL782">
            <v>0</v>
          </cell>
          <cell r="AM782">
            <v>0</v>
          </cell>
          <cell r="AN782">
            <v>0</v>
          </cell>
          <cell r="AO782">
            <v>0</v>
          </cell>
          <cell r="AP782">
            <v>0</v>
          </cell>
          <cell r="AQ782">
            <v>0</v>
          </cell>
          <cell r="AR782">
            <v>0</v>
          </cell>
          <cell r="AS782">
            <v>0</v>
          </cell>
          <cell r="AT782">
            <v>0</v>
          </cell>
          <cell r="AU782">
            <v>0</v>
          </cell>
          <cell r="AV782">
            <v>0</v>
          </cell>
          <cell r="AW782">
            <v>0</v>
          </cell>
          <cell r="AX782">
            <v>0</v>
          </cell>
          <cell r="AY782">
            <v>0</v>
          </cell>
          <cell r="AZ782">
            <v>0</v>
          </cell>
          <cell r="BA782">
            <v>0</v>
          </cell>
          <cell r="BB782">
            <v>0</v>
          </cell>
          <cell r="BC782">
            <v>0</v>
          </cell>
          <cell r="BD782">
            <v>0</v>
          </cell>
          <cell r="BE782">
            <v>0</v>
          </cell>
          <cell r="BF782">
            <v>0</v>
          </cell>
          <cell r="BG782">
            <v>0</v>
          </cell>
          <cell r="BH782">
            <v>0</v>
          </cell>
          <cell r="BI782">
            <v>0</v>
          </cell>
          <cell r="BJ782">
            <v>0</v>
          </cell>
          <cell r="BK782">
            <v>0</v>
          </cell>
          <cell r="BL782">
            <v>0</v>
          </cell>
          <cell r="BM782">
            <v>0</v>
          </cell>
          <cell r="BN782">
            <v>0</v>
          </cell>
          <cell r="BO782">
            <v>0</v>
          </cell>
          <cell r="BP782">
            <v>0</v>
          </cell>
          <cell r="BQ782">
            <v>0</v>
          </cell>
        </row>
        <row r="783">
          <cell r="N783">
            <v>0</v>
          </cell>
          <cell r="P783">
            <v>0</v>
          </cell>
          <cell r="R783">
            <v>0</v>
          </cell>
          <cell r="V783">
            <v>0</v>
          </cell>
          <cell r="W783">
            <v>0</v>
          </cell>
          <cell r="X783">
            <v>0</v>
          </cell>
          <cell r="Y783">
            <v>0</v>
          </cell>
          <cell r="Z783">
            <v>0</v>
          </cell>
          <cell r="AA783">
            <v>0</v>
          </cell>
          <cell r="AB783">
            <v>0</v>
          </cell>
          <cell r="AC783">
            <v>0</v>
          </cell>
          <cell r="AD783">
            <v>0</v>
          </cell>
          <cell r="AE783">
            <v>0</v>
          </cell>
          <cell r="AF783">
            <v>0</v>
          </cell>
          <cell r="AG783">
            <v>0</v>
          </cell>
          <cell r="AH783">
            <v>0</v>
          </cell>
          <cell r="AI783">
            <v>0</v>
          </cell>
          <cell r="AJ783">
            <v>0</v>
          </cell>
          <cell r="AK783">
            <v>0</v>
          </cell>
          <cell r="AL783">
            <v>0</v>
          </cell>
          <cell r="AM783">
            <v>0</v>
          </cell>
          <cell r="AN783">
            <v>0</v>
          </cell>
          <cell r="AO783">
            <v>0</v>
          </cell>
          <cell r="AP783">
            <v>0</v>
          </cell>
          <cell r="AQ783">
            <v>0</v>
          </cell>
          <cell r="AR783">
            <v>0</v>
          </cell>
          <cell r="AS783">
            <v>0</v>
          </cell>
          <cell r="AT783">
            <v>0</v>
          </cell>
          <cell r="AU783">
            <v>0</v>
          </cell>
          <cell r="AV783">
            <v>0</v>
          </cell>
          <cell r="AW783">
            <v>0</v>
          </cell>
          <cell r="AX783">
            <v>0</v>
          </cell>
          <cell r="AY783">
            <v>0</v>
          </cell>
          <cell r="AZ783">
            <v>0</v>
          </cell>
          <cell r="BA783">
            <v>0</v>
          </cell>
          <cell r="BB783">
            <v>0</v>
          </cell>
          <cell r="BC783">
            <v>0</v>
          </cell>
          <cell r="BD783">
            <v>0</v>
          </cell>
          <cell r="BE783">
            <v>0</v>
          </cell>
          <cell r="BF783">
            <v>0</v>
          </cell>
          <cell r="BG783">
            <v>0</v>
          </cell>
          <cell r="BH783">
            <v>0</v>
          </cell>
          <cell r="BI783">
            <v>0</v>
          </cell>
          <cell r="BJ783">
            <v>0</v>
          </cell>
          <cell r="BK783">
            <v>0</v>
          </cell>
          <cell r="BL783">
            <v>0</v>
          </cell>
          <cell r="BM783">
            <v>0</v>
          </cell>
          <cell r="BN783">
            <v>0</v>
          </cell>
          <cell r="BO783">
            <v>0</v>
          </cell>
          <cell r="BP783">
            <v>0</v>
          </cell>
          <cell r="BQ783">
            <v>0</v>
          </cell>
        </row>
        <row r="784">
          <cell r="N784">
            <v>0</v>
          </cell>
          <cell r="P784">
            <v>0</v>
          </cell>
          <cell r="R784">
            <v>0</v>
          </cell>
          <cell r="V784">
            <v>0</v>
          </cell>
          <cell r="W784">
            <v>0</v>
          </cell>
          <cell r="X784">
            <v>0</v>
          </cell>
          <cell r="Y784">
            <v>0</v>
          </cell>
          <cell r="Z784">
            <v>0</v>
          </cell>
          <cell r="AA784">
            <v>0</v>
          </cell>
          <cell r="AB784">
            <v>0</v>
          </cell>
          <cell r="AC784">
            <v>0</v>
          </cell>
          <cell r="AD784">
            <v>0</v>
          </cell>
          <cell r="AE784">
            <v>0</v>
          </cell>
          <cell r="AF784">
            <v>0</v>
          </cell>
          <cell r="AG784">
            <v>0</v>
          </cell>
          <cell r="AH784">
            <v>0</v>
          </cell>
          <cell r="AI784">
            <v>0</v>
          </cell>
          <cell r="AJ784">
            <v>0</v>
          </cell>
          <cell r="AK784">
            <v>0</v>
          </cell>
          <cell r="AL784">
            <v>0</v>
          </cell>
          <cell r="AM784">
            <v>0</v>
          </cell>
          <cell r="AN784">
            <v>0</v>
          </cell>
          <cell r="AO784">
            <v>0</v>
          </cell>
          <cell r="AP784">
            <v>0</v>
          </cell>
          <cell r="AQ784">
            <v>0</v>
          </cell>
          <cell r="AR784">
            <v>0</v>
          </cell>
          <cell r="AS784">
            <v>0</v>
          </cell>
          <cell r="AT784">
            <v>0</v>
          </cell>
          <cell r="AU784">
            <v>0</v>
          </cell>
          <cell r="AV784">
            <v>0</v>
          </cell>
          <cell r="AW784">
            <v>0</v>
          </cell>
          <cell r="AX784">
            <v>0</v>
          </cell>
          <cell r="AY784">
            <v>0</v>
          </cell>
          <cell r="AZ784">
            <v>0</v>
          </cell>
          <cell r="BA784">
            <v>0</v>
          </cell>
          <cell r="BB784">
            <v>0</v>
          </cell>
          <cell r="BC784">
            <v>0</v>
          </cell>
          <cell r="BD784">
            <v>0</v>
          </cell>
          <cell r="BE784">
            <v>0</v>
          </cell>
          <cell r="BF784">
            <v>0</v>
          </cell>
          <cell r="BG784">
            <v>0</v>
          </cell>
          <cell r="BH784">
            <v>0</v>
          </cell>
          <cell r="BI784">
            <v>0</v>
          </cell>
          <cell r="BJ784">
            <v>0</v>
          </cell>
          <cell r="BK784">
            <v>0</v>
          </cell>
          <cell r="BL784">
            <v>0</v>
          </cell>
          <cell r="BM784">
            <v>0</v>
          </cell>
          <cell r="BN784">
            <v>0</v>
          </cell>
          <cell r="BO784">
            <v>0</v>
          </cell>
          <cell r="BP784">
            <v>0</v>
          </cell>
          <cell r="BQ784">
            <v>0</v>
          </cell>
        </row>
        <row r="785">
          <cell r="N785">
            <v>0</v>
          </cell>
          <cell r="P785">
            <v>0</v>
          </cell>
          <cell r="R785">
            <v>0</v>
          </cell>
          <cell r="V785">
            <v>0</v>
          </cell>
          <cell r="W785">
            <v>0</v>
          </cell>
          <cell r="X785">
            <v>0</v>
          </cell>
          <cell r="Y785">
            <v>0</v>
          </cell>
          <cell r="Z785">
            <v>0</v>
          </cell>
          <cell r="AA785">
            <v>0</v>
          </cell>
          <cell r="AB785">
            <v>0</v>
          </cell>
          <cell r="AC785">
            <v>0</v>
          </cell>
          <cell r="AD785">
            <v>0</v>
          </cell>
          <cell r="AE785">
            <v>0</v>
          </cell>
          <cell r="AF785">
            <v>0</v>
          </cell>
          <cell r="AG785">
            <v>0</v>
          </cell>
          <cell r="AH785">
            <v>0</v>
          </cell>
          <cell r="AI785">
            <v>0</v>
          </cell>
          <cell r="AJ785">
            <v>0</v>
          </cell>
          <cell r="AK785">
            <v>0</v>
          </cell>
          <cell r="AL785">
            <v>0</v>
          </cell>
          <cell r="AM785">
            <v>0</v>
          </cell>
          <cell r="AN785">
            <v>0</v>
          </cell>
          <cell r="AO785">
            <v>0</v>
          </cell>
          <cell r="AP785">
            <v>0</v>
          </cell>
          <cell r="AQ785">
            <v>0</v>
          </cell>
          <cell r="AR785">
            <v>0</v>
          </cell>
          <cell r="AS785">
            <v>0</v>
          </cell>
          <cell r="AT785">
            <v>0</v>
          </cell>
          <cell r="AU785">
            <v>0</v>
          </cell>
          <cell r="AV785">
            <v>0</v>
          </cell>
          <cell r="AW785">
            <v>0</v>
          </cell>
          <cell r="AX785">
            <v>0</v>
          </cell>
          <cell r="AY785">
            <v>0</v>
          </cell>
          <cell r="AZ785">
            <v>0</v>
          </cell>
          <cell r="BA785">
            <v>0</v>
          </cell>
          <cell r="BB785">
            <v>0</v>
          </cell>
          <cell r="BC785">
            <v>0</v>
          </cell>
          <cell r="BD785">
            <v>0</v>
          </cell>
          <cell r="BE785">
            <v>0</v>
          </cell>
          <cell r="BF785">
            <v>0</v>
          </cell>
          <cell r="BG785">
            <v>0</v>
          </cell>
          <cell r="BH785">
            <v>0</v>
          </cell>
          <cell r="BI785">
            <v>0</v>
          </cell>
          <cell r="BJ785">
            <v>0</v>
          </cell>
          <cell r="BK785">
            <v>0</v>
          </cell>
          <cell r="BL785">
            <v>0</v>
          </cell>
          <cell r="BM785">
            <v>0</v>
          </cell>
          <cell r="BN785">
            <v>0</v>
          </cell>
          <cell r="BO785">
            <v>0</v>
          </cell>
          <cell r="BP785">
            <v>0</v>
          </cell>
          <cell r="BQ785">
            <v>0</v>
          </cell>
        </row>
        <row r="786">
          <cell r="N786">
            <v>0</v>
          </cell>
          <cell r="P786">
            <v>0</v>
          </cell>
          <cell r="R786">
            <v>0</v>
          </cell>
          <cell r="V786">
            <v>0</v>
          </cell>
          <cell r="W786">
            <v>0</v>
          </cell>
          <cell r="X786">
            <v>0</v>
          </cell>
          <cell r="Y786">
            <v>0</v>
          </cell>
          <cell r="Z786">
            <v>0</v>
          </cell>
          <cell r="AA786">
            <v>0</v>
          </cell>
          <cell r="AB786">
            <v>0</v>
          </cell>
          <cell r="AC786">
            <v>0</v>
          </cell>
          <cell r="AD786">
            <v>0</v>
          </cell>
          <cell r="AE786">
            <v>0</v>
          </cell>
          <cell r="AF786">
            <v>0</v>
          </cell>
          <cell r="AG786">
            <v>0</v>
          </cell>
          <cell r="AH786">
            <v>0</v>
          </cell>
          <cell r="AI786">
            <v>0</v>
          </cell>
          <cell r="AJ786">
            <v>0</v>
          </cell>
          <cell r="AK786">
            <v>0</v>
          </cell>
          <cell r="AL786">
            <v>0</v>
          </cell>
          <cell r="AM786">
            <v>0</v>
          </cell>
          <cell r="AN786">
            <v>0</v>
          </cell>
          <cell r="AO786">
            <v>0</v>
          </cell>
          <cell r="AP786">
            <v>0</v>
          </cell>
          <cell r="AQ786">
            <v>0</v>
          </cell>
          <cell r="AR786">
            <v>0</v>
          </cell>
          <cell r="AS786">
            <v>0</v>
          </cell>
          <cell r="AT786">
            <v>0</v>
          </cell>
          <cell r="AU786">
            <v>0</v>
          </cell>
          <cell r="AV786">
            <v>0</v>
          </cell>
          <cell r="AW786">
            <v>0</v>
          </cell>
          <cell r="AX786">
            <v>0</v>
          </cell>
          <cell r="AY786">
            <v>0</v>
          </cell>
          <cell r="AZ786">
            <v>0</v>
          </cell>
          <cell r="BA786">
            <v>0</v>
          </cell>
          <cell r="BB786">
            <v>0</v>
          </cell>
          <cell r="BC786">
            <v>0</v>
          </cell>
          <cell r="BD786">
            <v>0</v>
          </cell>
          <cell r="BE786">
            <v>0</v>
          </cell>
          <cell r="BF786">
            <v>0</v>
          </cell>
          <cell r="BG786">
            <v>0</v>
          </cell>
          <cell r="BH786">
            <v>0</v>
          </cell>
          <cell r="BI786">
            <v>0</v>
          </cell>
          <cell r="BJ786">
            <v>0</v>
          </cell>
          <cell r="BK786">
            <v>0</v>
          </cell>
          <cell r="BL786">
            <v>0</v>
          </cell>
          <cell r="BM786">
            <v>0</v>
          </cell>
          <cell r="BN786">
            <v>0</v>
          </cell>
          <cell r="BO786">
            <v>0</v>
          </cell>
          <cell r="BP786">
            <v>0</v>
          </cell>
          <cell r="BQ786">
            <v>0</v>
          </cell>
        </row>
        <row r="787">
          <cell r="N787">
            <v>0</v>
          </cell>
          <cell r="P787">
            <v>0</v>
          </cell>
          <cell r="R787">
            <v>0</v>
          </cell>
          <cell r="V787">
            <v>0</v>
          </cell>
          <cell r="W787">
            <v>0</v>
          </cell>
          <cell r="X787">
            <v>0</v>
          </cell>
          <cell r="Y787">
            <v>0</v>
          </cell>
          <cell r="Z787">
            <v>0</v>
          </cell>
          <cell r="AA787">
            <v>0</v>
          </cell>
          <cell r="AB787">
            <v>0</v>
          </cell>
          <cell r="AC787">
            <v>0</v>
          </cell>
          <cell r="AD787">
            <v>0</v>
          </cell>
          <cell r="AE787">
            <v>0</v>
          </cell>
          <cell r="AF787">
            <v>0</v>
          </cell>
          <cell r="AG787">
            <v>0</v>
          </cell>
          <cell r="AH787">
            <v>0</v>
          </cell>
          <cell r="AI787">
            <v>0</v>
          </cell>
          <cell r="AJ787">
            <v>0</v>
          </cell>
          <cell r="AK787">
            <v>0</v>
          </cell>
          <cell r="AL787">
            <v>0</v>
          </cell>
          <cell r="AM787">
            <v>0</v>
          </cell>
          <cell r="AN787">
            <v>0</v>
          </cell>
          <cell r="AO787">
            <v>0</v>
          </cell>
          <cell r="AP787">
            <v>0</v>
          </cell>
          <cell r="AQ787">
            <v>0</v>
          </cell>
          <cell r="AR787">
            <v>0</v>
          </cell>
          <cell r="AS787">
            <v>0</v>
          </cell>
          <cell r="AT787">
            <v>0</v>
          </cell>
          <cell r="AU787">
            <v>0</v>
          </cell>
          <cell r="AV787">
            <v>0</v>
          </cell>
          <cell r="AW787">
            <v>0</v>
          </cell>
          <cell r="AX787">
            <v>0</v>
          </cell>
          <cell r="AY787">
            <v>0</v>
          </cell>
          <cell r="AZ787">
            <v>0</v>
          </cell>
          <cell r="BA787">
            <v>0</v>
          </cell>
          <cell r="BB787">
            <v>0</v>
          </cell>
          <cell r="BC787">
            <v>0</v>
          </cell>
          <cell r="BD787">
            <v>0</v>
          </cell>
          <cell r="BE787">
            <v>0</v>
          </cell>
          <cell r="BF787">
            <v>0</v>
          </cell>
          <cell r="BG787">
            <v>0</v>
          </cell>
          <cell r="BH787">
            <v>0</v>
          </cell>
          <cell r="BI787">
            <v>0</v>
          </cell>
          <cell r="BJ787">
            <v>0</v>
          </cell>
          <cell r="BK787">
            <v>0</v>
          </cell>
          <cell r="BL787">
            <v>0</v>
          </cell>
          <cell r="BM787">
            <v>0</v>
          </cell>
          <cell r="BN787">
            <v>0</v>
          </cell>
          <cell r="BO787">
            <v>0</v>
          </cell>
          <cell r="BP787">
            <v>0</v>
          </cell>
          <cell r="BQ787">
            <v>0</v>
          </cell>
        </row>
        <row r="788">
          <cell r="N788">
            <v>0</v>
          </cell>
          <cell r="P788">
            <v>0</v>
          </cell>
          <cell r="R788">
            <v>0</v>
          </cell>
          <cell r="V788">
            <v>0</v>
          </cell>
          <cell r="W788">
            <v>0</v>
          </cell>
          <cell r="X788">
            <v>0</v>
          </cell>
          <cell r="Y788">
            <v>0</v>
          </cell>
          <cell r="Z788">
            <v>0</v>
          </cell>
          <cell r="AA788">
            <v>0</v>
          </cell>
          <cell r="AB788">
            <v>0</v>
          </cell>
          <cell r="AC788">
            <v>0</v>
          </cell>
          <cell r="AD788">
            <v>0</v>
          </cell>
          <cell r="AE788">
            <v>0</v>
          </cell>
          <cell r="AF788">
            <v>0</v>
          </cell>
          <cell r="AG788">
            <v>0</v>
          </cell>
          <cell r="AH788">
            <v>0</v>
          </cell>
          <cell r="AI788">
            <v>0</v>
          </cell>
          <cell r="AJ788">
            <v>0</v>
          </cell>
          <cell r="AK788">
            <v>0</v>
          </cell>
          <cell r="AL788">
            <v>0</v>
          </cell>
          <cell r="AM788">
            <v>0</v>
          </cell>
          <cell r="AN788">
            <v>0</v>
          </cell>
          <cell r="AO788">
            <v>0</v>
          </cell>
          <cell r="AP788">
            <v>0</v>
          </cell>
          <cell r="AQ788">
            <v>0</v>
          </cell>
          <cell r="AR788">
            <v>0</v>
          </cell>
          <cell r="AS788">
            <v>0</v>
          </cell>
          <cell r="AT788">
            <v>0</v>
          </cell>
          <cell r="AU788">
            <v>0</v>
          </cell>
          <cell r="AV788">
            <v>0</v>
          </cell>
          <cell r="AW788">
            <v>0</v>
          </cell>
          <cell r="AX788">
            <v>0</v>
          </cell>
          <cell r="AY788">
            <v>0</v>
          </cell>
          <cell r="AZ788">
            <v>0</v>
          </cell>
          <cell r="BA788">
            <v>0</v>
          </cell>
          <cell r="BB788">
            <v>0</v>
          </cell>
          <cell r="BC788">
            <v>0</v>
          </cell>
          <cell r="BD788">
            <v>0</v>
          </cell>
          <cell r="BE788">
            <v>0</v>
          </cell>
          <cell r="BF788">
            <v>0</v>
          </cell>
          <cell r="BG788">
            <v>0</v>
          </cell>
          <cell r="BH788">
            <v>0</v>
          </cell>
          <cell r="BI788">
            <v>0</v>
          </cell>
          <cell r="BJ788">
            <v>0</v>
          </cell>
          <cell r="BK788">
            <v>0</v>
          </cell>
          <cell r="BL788">
            <v>0</v>
          </cell>
          <cell r="BM788">
            <v>0</v>
          </cell>
          <cell r="BN788">
            <v>0</v>
          </cell>
          <cell r="BO788">
            <v>0</v>
          </cell>
          <cell r="BP788">
            <v>0</v>
          </cell>
          <cell r="BQ788">
            <v>0</v>
          </cell>
        </row>
        <row r="789">
          <cell r="N789">
            <v>0</v>
          </cell>
          <cell r="P789">
            <v>0</v>
          </cell>
          <cell r="R789">
            <v>0</v>
          </cell>
          <cell r="V789">
            <v>0</v>
          </cell>
          <cell r="W789">
            <v>0</v>
          </cell>
          <cell r="X789">
            <v>0</v>
          </cell>
          <cell r="Y789">
            <v>0</v>
          </cell>
          <cell r="Z789">
            <v>0</v>
          </cell>
          <cell r="AA789">
            <v>0</v>
          </cell>
          <cell r="AB789">
            <v>0</v>
          </cell>
          <cell r="AC789">
            <v>0</v>
          </cell>
          <cell r="AD789">
            <v>0</v>
          </cell>
          <cell r="AE789">
            <v>0</v>
          </cell>
          <cell r="AF789">
            <v>0</v>
          </cell>
          <cell r="AG789">
            <v>0</v>
          </cell>
          <cell r="AH789">
            <v>0</v>
          </cell>
          <cell r="AI789">
            <v>0</v>
          </cell>
          <cell r="AJ789">
            <v>0</v>
          </cell>
          <cell r="AK789">
            <v>0</v>
          </cell>
          <cell r="AL789">
            <v>0</v>
          </cell>
          <cell r="AM789">
            <v>0</v>
          </cell>
          <cell r="AN789">
            <v>0</v>
          </cell>
          <cell r="AO789">
            <v>0</v>
          </cell>
          <cell r="AP789">
            <v>0</v>
          </cell>
          <cell r="AQ789">
            <v>0</v>
          </cell>
          <cell r="AR789">
            <v>0</v>
          </cell>
          <cell r="AS789">
            <v>0</v>
          </cell>
          <cell r="AT789">
            <v>0</v>
          </cell>
          <cell r="AU789">
            <v>0</v>
          </cell>
          <cell r="AV789">
            <v>0</v>
          </cell>
          <cell r="AW789">
            <v>0</v>
          </cell>
          <cell r="AX789">
            <v>0</v>
          </cell>
          <cell r="AY789">
            <v>0</v>
          </cell>
          <cell r="AZ789">
            <v>0</v>
          </cell>
          <cell r="BA789">
            <v>0</v>
          </cell>
          <cell r="BB789">
            <v>0</v>
          </cell>
          <cell r="BC789">
            <v>0</v>
          </cell>
          <cell r="BD789">
            <v>0</v>
          </cell>
          <cell r="BE789">
            <v>0</v>
          </cell>
          <cell r="BF789">
            <v>0</v>
          </cell>
          <cell r="BG789">
            <v>0</v>
          </cell>
          <cell r="BH789">
            <v>0</v>
          </cell>
          <cell r="BI789">
            <v>0</v>
          </cell>
          <cell r="BJ789">
            <v>0</v>
          </cell>
          <cell r="BK789">
            <v>0</v>
          </cell>
          <cell r="BL789">
            <v>0</v>
          </cell>
          <cell r="BM789">
            <v>0</v>
          </cell>
          <cell r="BN789">
            <v>0</v>
          </cell>
          <cell r="BO789">
            <v>0</v>
          </cell>
          <cell r="BP789">
            <v>0</v>
          </cell>
          <cell r="BQ789">
            <v>0</v>
          </cell>
        </row>
        <row r="790">
          <cell r="N790">
            <v>0</v>
          </cell>
          <cell r="P790">
            <v>0</v>
          </cell>
          <cell r="R790">
            <v>0</v>
          </cell>
          <cell r="V790">
            <v>0</v>
          </cell>
          <cell r="W790">
            <v>0</v>
          </cell>
          <cell r="X790">
            <v>0</v>
          </cell>
          <cell r="Y790">
            <v>0</v>
          </cell>
          <cell r="Z790">
            <v>0</v>
          </cell>
          <cell r="AA790">
            <v>0</v>
          </cell>
          <cell r="AB790">
            <v>0</v>
          </cell>
          <cell r="AC790">
            <v>0</v>
          </cell>
          <cell r="AD790">
            <v>0</v>
          </cell>
          <cell r="AE790">
            <v>0</v>
          </cell>
          <cell r="AF790">
            <v>0</v>
          </cell>
          <cell r="AG790">
            <v>0</v>
          </cell>
          <cell r="AH790">
            <v>0</v>
          </cell>
          <cell r="AI790">
            <v>0</v>
          </cell>
          <cell r="AJ790">
            <v>0</v>
          </cell>
          <cell r="AK790">
            <v>0</v>
          </cell>
          <cell r="AL790">
            <v>0</v>
          </cell>
          <cell r="AM790">
            <v>0</v>
          </cell>
          <cell r="AN790">
            <v>0</v>
          </cell>
          <cell r="AO790">
            <v>0</v>
          </cell>
          <cell r="AP790">
            <v>0</v>
          </cell>
          <cell r="AQ790">
            <v>0</v>
          </cell>
          <cell r="AR790">
            <v>0</v>
          </cell>
          <cell r="AS790">
            <v>0</v>
          </cell>
          <cell r="AT790">
            <v>0</v>
          </cell>
          <cell r="AU790">
            <v>0</v>
          </cell>
          <cell r="AV790">
            <v>0</v>
          </cell>
          <cell r="AW790">
            <v>0</v>
          </cell>
          <cell r="AX790">
            <v>0</v>
          </cell>
          <cell r="AY790">
            <v>0</v>
          </cell>
          <cell r="AZ790">
            <v>0</v>
          </cell>
          <cell r="BA790">
            <v>0</v>
          </cell>
          <cell r="BB790">
            <v>0</v>
          </cell>
          <cell r="BC790">
            <v>0</v>
          </cell>
          <cell r="BD790">
            <v>0</v>
          </cell>
          <cell r="BE790">
            <v>0</v>
          </cell>
          <cell r="BF790">
            <v>0</v>
          </cell>
          <cell r="BG790">
            <v>0</v>
          </cell>
          <cell r="BH790">
            <v>0</v>
          </cell>
          <cell r="BI790">
            <v>0</v>
          </cell>
          <cell r="BJ790">
            <v>0</v>
          </cell>
          <cell r="BK790">
            <v>0</v>
          </cell>
          <cell r="BL790">
            <v>0</v>
          </cell>
          <cell r="BM790">
            <v>0</v>
          </cell>
          <cell r="BN790">
            <v>0</v>
          </cell>
          <cell r="BO790">
            <v>0</v>
          </cell>
          <cell r="BP790">
            <v>0</v>
          </cell>
          <cell r="BQ790">
            <v>0</v>
          </cell>
        </row>
        <row r="791">
          <cell r="N791">
            <v>0</v>
          </cell>
          <cell r="P791">
            <v>0</v>
          </cell>
          <cell r="R791">
            <v>0</v>
          </cell>
          <cell r="V791">
            <v>0</v>
          </cell>
          <cell r="W791">
            <v>0</v>
          </cell>
          <cell r="X791">
            <v>0</v>
          </cell>
          <cell r="Y791">
            <v>0</v>
          </cell>
          <cell r="Z791">
            <v>0</v>
          </cell>
          <cell r="AA791">
            <v>0</v>
          </cell>
          <cell r="AB791">
            <v>0</v>
          </cell>
          <cell r="AC791">
            <v>0</v>
          </cell>
          <cell r="AD791">
            <v>0</v>
          </cell>
          <cell r="AE791">
            <v>0</v>
          </cell>
          <cell r="AF791">
            <v>0</v>
          </cell>
          <cell r="AG791">
            <v>0</v>
          </cell>
          <cell r="AH791">
            <v>0</v>
          </cell>
          <cell r="AI791">
            <v>0</v>
          </cell>
          <cell r="AJ791">
            <v>0</v>
          </cell>
          <cell r="AK791">
            <v>0</v>
          </cell>
          <cell r="AL791">
            <v>0</v>
          </cell>
          <cell r="AM791">
            <v>0</v>
          </cell>
          <cell r="AN791">
            <v>0</v>
          </cell>
          <cell r="AO791">
            <v>0</v>
          </cell>
          <cell r="AP791">
            <v>0</v>
          </cell>
          <cell r="AQ791">
            <v>0</v>
          </cell>
          <cell r="AR791">
            <v>0</v>
          </cell>
          <cell r="AS791">
            <v>0</v>
          </cell>
          <cell r="AT791">
            <v>0</v>
          </cell>
          <cell r="AU791">
            <v>0</v>
          </cell>
          <cell r="AV791">
            <v>0</v>
          </cell>
          <cell r="AW791">
            <v>0</v>
          </cell>
          <cell r="AX791">
            <v>0</v>
          </cell>
          <cell r="AY791">
            <v>0</v>
          </cell>
          <cell r="AZ791">
            <v>0</v>
          </cell>
          <cell r="BA791">
            <v>0</v>
          </cell>
          <cell r="BB791">
            <v>0</v>
          </cell>
          <cell r="BC791">
            <v>0</v>
          </cell>
          <cell r="BD791">
            <v>0</v>
          </cell>
          <cell r="BE791">
            <v>0</v>
          </cell>
          <cell r="BF791">
            <v>0</v>
          </cell>
          <cell r="BG791">
            <v>0</v>
          </cell>
          <cell r="BH791">
            <v>0</v>
          </cell>
          <cell r="BI791">
            <v>0</v>
          </cell>
          <cell r="BJ791">
            <v>0</v>
          </cell>
          <cell r="BK791">
            <v>0</v>
          </cell>
          <cell r="BL791">
            <v>0</v>
          </cell>
          <cell r="BM791">
            <v>0</v>
          </cell>
          <cell r="BN791">
            <v>0</v>
          </cell>
          <cell r="BO791">
            <v>0</v>
          </cell>
          <cell r="BP791">
            <v>0</v>
          </cell>
          <cell r="BQ791">
            <v>0</v>
          </cell>
        </row>
        <row r="792">
          <cell r="N792">
            <v>0</v>
          </cell>
          <cell r="P792">
            <v>0</v>
          </cell>
          <cell r="R792">
            <v>0</v>
          </cell>
          <cell r="V792">
            <v>0</v>
          </cell>
          <cell r="W792">
            <v>0</v>
          </cell>
          <cell r="X792">
            <v>0</v>
          </cell>
          <cell r="Y792">
            <v>0</v>
          </cell>
          <cell r="Z792">
            <v>0</v>
          </cell>
          <cell r="AA792">
            <v>0</v>
          </cell>
          <cell r="AB792">
            <v>0</v>
          </cell>
          <cell r="AC792">
            <v>0</v>
          </cell>
          <cell r="AD792">
            <v>0</v>
          </cell>
          <cell r="AE792">
            <v>0</v>
          </cell>
          <cell r="AF792">
            <v>0</v>
          </cell>
          <cell r="AG792">
            <v>0</v>
          </cell>
          <cell r="AH792">
            <v>0</v>
          </cell>
          <cell r="AI792">
            <v>0</v>
          </cell>
          <cell r="AJ792">
            <v>0</v>
          </cell>
          <cell r="AK792">
            <v>0</v>
          </cell>
          <cell r="AL792">
            <v>0</v>
          </cell>
          <cell r="AM792">
            <v>0</v>
          </cell>
          <cell r="AN792">
            <v>0</v>
          </cell>
          <cell r="AO792">
            <v>0</v>
          </cell>
          <cell r="AP792">
            <v>0</v>
          </cell>
          <cell r="AQ792">
            <v>0</v>
          </cell>
          <cell r="AR792">
            <v>0</v>
          </cell>
          <cell r="AS792">
            <v>0</v>
          </cell>
          <cell r="AT792">
            <v>0</v>
          </cell>
          <cell r="AU792">
            <v>0</v>
          </cell>
          <cell r="AV792">
            <v>0</v>
          </cell>
          <cell r="AW792">
            <v>0</v>
          </cell>
          <cell r="AX792">
            <v>0</v>
          </cell>
          <cell r="AY792">
            <v>0</v>
          </cell>
          <cell r="AZ792">
            <v>0</v>
          </cell>
          <cell r="BA792">
            <v>0</v>
          </cell>
          <cell r="BB792">
            <v>0</v>
          </cell>
          <cell r="BC792">
            <v>0</v>
          </cell>
          <cell r="BD792">
            <v>0</v>
          </cell>
          <cell r="BE792">
            <v>0</v>
          </cell>
          <cell r="BF792">
            <v>0</v>
          </cell>
          <cell r="BG792">
            <v>0</v>
          </cell>
          <cell r="BH792">
            <v>0</v>
          </cell>
          <cell r="BI792">
            <v>0</v>
          </cell>
          <cell r="BJ792">
            <v>0</v>
          </cell>
          <cell r="BK792">
            <v>0</v>
          </cell>
          <cell r="BL792">
            <v>0</v>
          </cell>
          <cell r="BM792">
            <v>0</v>
          </cell>
          <cell r="BN792">
            <v>0</v>
          </cell>
          <cell r="BO792">
            <v>0</v>
          </cell>
          <cell r="BP792">
            <v>0</v>
          </cell>
          <cell r="BQ792">
            <v>0</v>
          </cell>
        </row>
        <row r="793">
          <cell r="N793">
            <v>0</v>
          </cell>
          <cell r="P793">
            <v>0</v>
          </cell>
          <cell r="R793">
            <v>0</v>
          </cell>
          <cell r="V793">
            <v>0</v>
          </cell>
          <cell r="W793">
            <v>0</v>
          </cell>
          <cell r="X793">
            <v>0</v>
          </cell>
          <cell r="Y793">
            <v>0</v>
          </cell>
          <cell r="Z793">
            <v>0</v>
          </cell>
          <cell r="AA793">
            <v>0</v>
          </cell>
          <cell r="AB793">
            <v>0</v>
          </cell>
          <cell r="AC793">
            <v>0</v>
          </cell>
          <cell r="AD793">
            <v>0</v>
          </cell>
          <cell r="AE793">
            <v>0</v>
          </cell>
          <cell r="AF793">
            <v>0</v>
          </cell>
          <cell r="AG793">
            <v>0</v>
          </cell>
          <cell r="AH793">
            <v>0</v>
          </cell>
          <cell r="AI793">
            <v>0</v>
          </cell>
          <cell r="AJ793">
            <v>0</v>
          </cell>
          <cell r="AK793">
            <v>0</v>
          </cell>
          <cell r="AL793">
            <v>0</v>
          </cell>
          <cell r="AM793">
            <v>0</v>
          </cell>
          <cell r="AN793">
            <v>0</v>
          </cell>
          <cell r="AO793">
            <v>0</v>
          </cell>
          <cell r="AP793">
            <v>0</v>
          </cell>
          <cell r="AQ793">
            <v>0</v>
          </cell>
          <cell r="AR793">
            <v>0</v>
          </cell>
          <cell r="AS793">
            <v>0</v>
          </cell>
          <cell r="AT793">
            <v>0</v>
          </cell>
          <cell r="AU793">
            <v>0</v>
          </cell>
          <cell r="AV793">
            <v>0</v>
          </cell>
          <cell r="AW793">
            <v>0</v>
          </cell>
          <cell r="AX793">
            <v>0</v>
          </cell>
          <cell r="AY793">
            <v>0</v>
          </cell>
          <cell r="AZ793">
            <v>0</v>
          </cell>
          <cell r="BA793">
            <v>0</v>
          </cell>
          <cell r="BB793">
            <v>0</v>
          </cell>
          <cell r="BC793">
            <v>0</v>
          </cell>
          <cell r="BD793">
            <v>0</v>
          </cell>
          <cell r="BE793">
            <v>0</v>
          </cell>
          <cell r="BF793">
            <v>0</v>
          </cell>
          <cell r="BG793">
            <v>0</v>
          </cell>
          <cell r="BH793">
            <v>0</v>
          </cell>
          <cell r="BI793">
            <v>0</v>
          </cell>
          <cell r="BJ793">
            <v>0</v>
          </cell>
          <cell r="BK793">
            <v>0</v>
          </cell>
          <cell r="BL793">
            <v>0</v>
          </cell>
          <cell r="BM793">
            <v>0</v>
          </cell>
          <cell r="BN793">
            <v>0</v>
          </cell>
          <cell r="BO793">
            <v>0</v>
          </cell>
          <cell r="BP793">
            <v>0</v>
          </cell>
          <cell r="BQ793">
            <v>0</v>
          </cell>
        </row>
        <row r="795">
          <cell r="N795">
            <v>0</v>
          </cell>
          <cell r="R795">
            <v>0</v>
          </cell>
          <cell r="V795">
            <v>0</v>
          </cell>
          <cell r="W795">
            <v>0</v>
          </cell>
          <cell r="X795">
            <v>0</v>
          </cell>
          <cell r="Y795">
            <v>0</v>
          </cell>
          <cell r="Z795">
            <v>0</v>
          </cell>
          <cell r="AA795">
            <v>0</v>
          </cell>
          <cell r="AB795">
            <v>0</v>
          </cell>
          <cell r="AC795">
            <v>0</v>
          </cell>
          <cell r="AD795">
            <v>0</v>
          </cell>
          <cell r="AE795">
            <v>0</v>
          </cell>
          <cell r="AF795">
            <v>0</v>
          </cell>
          <cell r="AG795">
            <v>0</v>
          </cell>
          <cell r="AH795">
            <v>0</v>
          </cell>
          <cell r="AI795">
            <v>0</v>
          </cell>
          <cell r="AJ795">
            <v>0</v>
          </cell>
          <cell r="AK795">
            <v>0</v>
          </cell>
          <cell r="AL795">
            <v>0</v>
          </cell>
          <cell r="AM795">
            <v>0</v>
          </cell>
          <cell r="AN795">
            <v>0</v>
          </cell>
          <cell r="AO795">
            <v>0</v>
          </cell>
          <cell r="AP795">
            <v>0</v>
          </cell>
          <cell r="AQ795">
            <v>0</v>
          </cell>
          <cell r="AR795">
            <v>0</v>
          </cell>
          <cell r="AS795">
            <v>0</v>
          </cell>
          <cell r="AT795">
            <v>0</v>
          </cell>
          <cell r="AU795">
            <v>0</v>
          </cell>
          <cell r="AV795">
            <v>0</v>
          </cell>
          <cell r="AW795">
            <v>0</v>
          </cell>
          <cell r="AX795">
            <v>0</v>
          </cell>
          <cell r="AY795">
            <v>0</v>
          </cell>
          <cell r="AZ795">
            <v>0</v>
          </cell>
          <cell r="BA795">
            <v>0</v>
          </cell>
          <cell r="BB795">
            <v>0</v>
          </cell>
          <cell r="BC795">
            <v>0</v>
          </cell>
          <cell r="BD795">
            <v>0</v>
          </cell>
          <cell r="BE795">
            <v>0</v>
          </cell>
          <cell r="BF795">
            <v>0</v>
          </cell>
          <cell r="BG795">
            <v>0</v>
          </cell>
          <cell r="BH795">
            <v>0</v>
          </cell>
          <cell r="BI795">
            <v>0</v>
          </cell>
          <cell r="BJ795">
            <v>0</v>
          </cell>
          <cell r="BK795">
            <v>0</v>
          </cell>
          <cell r="BL795">
            <v>0</v>
          </cell>
          <cell r="BM795">
            <v>0</v>
          </cell>
          <cell r="BN795">
            <v>0</v>
          </cell>
          <cell r="BO795">
            <v>0</v>
          </cell>
          <cell r="BP795">
            <v>0</v>
          </cell>
          <cell r="BQ795">
            <v>0</v>
          </cell>
        </row>
        <row r="796">
          <cell r="N796">
            <v>0</v>
          </cell>
          <cell r="P796">
            <v>0</v>
          </cell>
          <cell r="R796">
            <v>0</v>
          </cell>
          <cell r="V796">
            <v>0</v>
          </cell>
          <cell r="W796">
            <v>0</v>
          </cell>
          <cell r="X796">
            <v>0</v>
          </cell>
          <cell r="Y796">
            <v>0</v>
          </cell>
          <cell r="Z796">
            <v>0</v>
          </cell>
          <cell r="AA796">
            <v>0</v>
          </cell>
          <cell r="AB796">
            <v>0</v>
          </cell>
          <cell r="AC796">
            <v>0</v>
          </cell>
          <cell r="AD796">
            <v>0</v>
          </cell>
          <cell r="AE796">
            <v>0</v>
          </cell>
          <cell r="AF796">
            <v>0</v>
          </cell>
          <cell r="AG796">
            <v>0</v>
          </cell>
          <cell r="AH796">
            <v>0</v>
          </cell>
          <cell r="AI796">
            <v>0</v>
          </cell>
          <cell r="AJ796">
            <v>0</v>
          </cell>
          <cell r="AK796">
            <v>0</v>
          </cell>
          <cell r="AL796">
            <v>0</v>
          </cell>
          <cell r="AM796">
            <v>0</v>
          </cell>
          <cell r="AN796">
            <v>0</v>
          </cell>
          <cell r="AO796">
            <v>0</v>
          </cell>
          <cell r="AP796">
            <v>0</v>
          </cell>
          <cell r="AQ796">
            <v>0</v>
          </cell>
          <cell r="AR796">
            <v>0</v>
          </cell>
          <cell r="AS796">
            <v>0</v>
          </cell>
          <cell r="AT796">
            <v>0</v>
          </cell>
          <cell r="AU796">
            <v>0</v>
          </cell>
          <cell r="AV796">
            <v>0</v>
          </cell>
          <cell r="AW796">
            <v>0</v>
          </cell>
          <cell r="AX796">
            <v>0</v>
          </cell>
          <cell r="AY796">
            <v>0</v>
          </cell>
          <cell r="AZ796">
            <v>0</v>
          </cell>
          <cell r="BA796">
            <v>0</v>
          </cell>
          <cell r="BB796">
            <v>0</v>
          </cell>
          <cell r="BC796">
            <v>0</v>
          </cell>
          <cell r="BD796">
            <v>0</v>
          </cell>
          <cell r="BE796">
            <v>0</v>
          </cell>
          <cell r="BF796">
            <v>0</v>
          </cell>
          <cell r="BG796">
            <v>0</v>
          </cell>
          <cell r="BH796">
            <v>0</v>
          </cell>
          <cell r="BI796">
            <v>0</v>
          </cell>
          <cell r="BJ796">
            <v>0</v>
          </cell>
          <cell r="BK796">
            <v>0</v>
          </cell>
          <cell r="BL796">
            <v>0</v>
          </cell>
          <cell r="BM796">
            <v>0</v>
          </cell>
          <cell r="BN796">
            <v>0</v>
          </cell>
          <cell r="BO796">
            <v>0</v>
          </cell>
          <cell r="BP796">
            <v>0</v>
          </cell>
          <cell r="BQ796">
            <v>0</v>
          </cell>
        </row>
        <row r="797">
          <cell r="N797">
            <v>0</v>
          </cell>
          <cell r="P797">
            <v>0</v>
          </cell>
          <cell r="R797">
            <v>0</v>
          </cell>
          <cell r="V797">
            <v>0</v>
          </cell>
          <cell r="W797">
            <v>0</v>
          </cell>
          <cell r="X797">
            <v>0</v>
          </cell>
          <cell r="Y797">
            <v>0</v>
          </cell>
          <cell r="Z797">
            <v>0</v>
          </cell>
          <cell r="AA797">
            <v>0</v>
          </cell>
          <cell r="AB797">
            <v>0</v>
          </cell>
          <cell r="AC797">
            <v>0</v>
          </cell>
          <cell r="AD797">
            <v>0</v>
          </cell>
          <cell r="AE797">
            <v>0</v>
          </cell>
          <cell r="AF797">
            <v>0</v>
          </cell>
          <cell r="AG797">
            <v>0</v>
          </cell>
          <cell r="AH797">
            <v>0</v>
          </cell>
          <cell r="AI797">
            <v>0</v>
          </cell>
          <cell r="AJ797">
            <v>0</v>
          </cell>
          <cell r="AK797">
            <v>0</v>
          </cell>
          <cell r="AL797">
            <v>0</v>
          </cell>
          <cell r="AM797">
            <v>0</v>
          </cell>
          <cell r="AN797">
            <v>0</v>
          </cell>
          <cell r="AO797">
            <v>0</v>
          </cell>
          <cell r="AP797">
            <v>0</v>
          </cell>
          <cell r="AQ797">
            <v>0</v>
          </cell>
          <cell r="AR797">
            <v>0</v>
          </cell>
          <cell r="AS797">
            <v>0</v>
          </cell>
          <cell r="AT797">
            <v>0</v>
          </cell>
          <cell r="AU797">
            <v>0</v>
          </cell>
          <cell r="AV797">
            <v>0</v>
          </cell>
          <cell r="AW797">
            <v>0</v>
          </cell>
          <cell r="AX797">
            <v>0</v>
          </cell>
          <cell r="AY797">
            <v>0</v>
          </cell>
          <cell r="AZ797">
            <v>0</v>
          </cell>
          <cell r="BA797">
            <v>0</v>
          </cell>
          <cell r="BB797">
            <v>0</v>
          </cell>
          <cell r="BC797">
            <v>0</v>
          </cell>
          <cell r="BD797">
            <v>0</v>
          </cell>
          <cell r="BE797">
            <v>0</v>
          </cell>
          <cell r="BF797">
            <v>0</v>
          </cell>
          <cell r="BG797">
            <v>0</v>
          </cell>
          <cell r="BH797">
            <v>0</v>
          </cell>
          <cell r="BI797">
            <v>0</v>
          </cell>
          <cell r="BJ797">
            <v>0</v>
          </cell>
          <cell r="BK797">
            <v>0</v>
          </cell>
          <cell r="BL797">
            <v>0</v>
          </cell>
          <cell r="BM797">
            <v>0</v>
          </cell>
          <cell r="BN797">
            <v>0</v>
          </cell>
          <cell r="BO797">
            <v>0</v>
          </cell>
          <cell r="BP797">
            <v>0</v>
          </cell>
          <cell r="BQ797">
            <v>0</v>
          </cell>
        </row>
        <row r="798">
          <cell r="N798">
            <v>0</v>
          </cell>
          <cell r="P798">
            <v>0</v>
          </cell>
          <cell r="R798">
            <v>0</v>
          </cell>
          <cell r="V798">
            <v>0</v>
          </cell>
          <cell r="W798">
            <v>0</v>
          </cell>
          <cell r="X798">
            <v>0</v>
          </cell>
          <cell r="Y798">
            <v>0</v>
          </cell>
          <cell r="Z798">
            <v>0</v>
          </cell>
          <cell r="AA798">
            <v>0</v>
          </cell>
          <cell r="AB798">
            <v>0</v>
          </cell>
          <cell r="AC798">
            <v>0</v>
          </cell>
          <cell r="AD798">
            <v>0</v>
          </cell>
          <cell r="AE798">
            <v>0</v>
          </cell>
          <cell r="AF798">
            <v>0</v>
          </cell>
          <cell r="AG798">
            <v>0</v>
          </cell>
          <cell r="AH798">
            <v>0</v>
          </cell>
          <cell r="AI798">
            <v>0</v>
          </cell>
          <cell r="AJ798">
            <v>0</v>
          </cell>
          <cell r="AK798">
            <v>0</v>
          </cell>
          <cell r="AL798">
            <v>0</v>
          </cell>
          <cell r="AM798">
            <v>0</v>
          </cell>
          <cell r="AN798">
            <v>0</v>
          </cell>
          <cell r="AO798">
            <v>0</v>
          </cell>
          <cell r="AP798">
            <v>0</v>
          </cell>
          <cell r="AQ798">
            <v>0</v>
          </cell>
          <cell r="AR798">
            <v>0</v>
          </cell>
          <cell r="AS798">
            <v>0</v>
          </cell>
          <cell r="AT798">
            <v>0</v>
          </cell>
          <cell r="AU798">
            <v>0</v>
          </cell>
          <cell r="AV798">
            <v>0</v>
          </cell>
          <cell r="AW798">
            <v>0</v>
          </cell>
          <cell r="AX798">
            <v>0</v>
          </cell>
          <cell r="AY798">
            <v>0</v>
          </cell>
          <cell r="AZ798">
            <v>0</v>
          </cell>
          <cell r="BA798">
            <v>0</v>
          </cell>
          <cell r="BB798">
            <v>0</v>
          </cell>
          <cell r="BC798">
            <v>0</v>
          </cell>
          <cell r="BD798">
            <v>0</v>
          </cell>
          <cell r="BE798">
            <v>0</v>
          </cell>
          <cell r="BF798">
            <v>0</v>
          </cell>
          <cell r="BG798">
            <v>0</v>
          </cell>
          <cell r="BH798">
            <v>0</v>
          </cell>
          <cell r="BI798">
            <v>0</v>
          </cell>
          <cell r="BJ798">
            <v>0</v>
          </cell>
          <cell r="BK798">
            <v>0</v>
          </cell>
          <cell r="BL798">
            <v>0</v>
          </cell>
          <cell r="BM798">
            <v>0</v>
          </cell>
          <cell r="BN798">
            <v>0</v>
          </cell>
          <cell r="BO798">
            <v>0</v>
          </cell>
          <cell r="BP798">
            <v>0</v>
          </cell>
          <cell r="BQ798">
            <v>0</v>
          </cell>
        </row>
        <row r="799">
          <cell r="N799">
            <v>0</v>
          </cell>
          <cell r="P799">
            <v>0</v>
          </cell>
          <cell r="R799">
            <v>0</v>
          </cell>
          <cell r="V799">
            <v>0</v>
          </cell>
          <cell r="W799">
            <v>0</v>
          </cell>
          <cell r="X799">
            <v>0</v>
          </cell>
          <cell r="Y799">
            <v>0</v>
          </cell>
          <cell r="Z799">
            <v>0</v>
          </cell>
          <cell r="AA799">
            <v>0</v>
          </cell>
          <cell r="AB799">
            <v>0</v>
          </cell>
          <cell r="AC799">
            <v>0</v>
          </cell>
          <cell r="AD799">
            <v>0</v>
          </cell>
          <cell r="AE799">
            <v>0</v>
          </cell>
          <cell r="AF799">
            <v>0</v>
          </cell>
          <cell r="AG799">
            <v>0</v>
          </cell>
          <cell r="AH799">
            <v>0</v>
          </cell>
          <cell r="AI799">
            <v>0</v>
          </cell>
          <cell r="AJ799">
            <v>0</v>
          </cell>
          <cell r="AK799">
            <v>0</v>
          </cell>
          <cell r="AL799">
            <v>0</v>
          </cell>
          <cell r="AM799">
            <v>0</v>
          </cell>
          <cell r="AN799">
            <v>0</v>
          </cell>
          <cell r="AO799">
            <v>0</v>
          </cell>
          <cell r="AP799">
            <v>0</v>
          </cell>
          <cell r="AQ799">
            <v>0</v>
          </cell>
          <cell r="AR799">
            <v>0</v>
          </cell>
          <cell r="AS799">
            <v>0</v>
          </cell>
          <cell r="AT799">
            <v>0</v>
          </cell>
          <cell r="AU799">
            <v>0</v>
          </cell>
          <cell r="AV799">
            <v>0</v>
          </cell>
          <cell r="AW799">
            <v>0</v>
          </cell>
          <cell r="AX799">
            <v>0</v>
          </cell>
          <cell r="AY799">
            <v>0</v>
          </cell>
          <cell r="AZ799">
            <v>0</v>
          </cell>
          <cell r="BA799">
            <v>0</v>
          </cell>
          <cell r="BB799">
            <v>0</v>
          </cell>
          <cell r="BC799">
            <v>0</v>
          </cell>
          <cell r="BD799">
            <v>0</v>
          </cell>
          <cell r="BE799">
            <v>0</v>
          </cell>
          <cell r="BF799">
            <v>0</v>
          </cell>
          <cell r="BG799">
            <v>0</v>
          </cell>
          <cell r="BH799">
            <v>0</v>
          </cell>
          <cell r="BI799">
            <v>0</v>
          </cell>
          <cell r="BJ799">
            <v>0</v>
          </cell>
          <cell r="BK799">
            <v>0</v>
          </cell>
          <cell r="BL799">
            <v>0</v>
          </cell>
          <cell r="BM799">
            <v>0</v>
          </cell>
          <cell r="BN799">
            <v>0</v>
          </cell>
          <cell r="BO799">
            <v>0</v>
          </cell>
          <cell r="BP799">
            <v>0</v>
          </cell>
          <cell r="BQ799">
            <v>0</v>
          </cell>
        </row>
        <row r="800">
          <cell r="N800">
            <v>0</v>
          </cell>
          <cell r="P800">
            <v>0</v>
          </cell>
          <cell r="R800">
            <v>0</v>
          </cell>
          <cell r="V800">
            <v>0</v>
          </cell>
          <cell r="W800">
            <v>0</v>
          </cell>
          <cell r="X800">
            <v>0</v>
          </cell>
          <cell r="Y800">
            <v>0</v>
          </cell>
          <cell r="Z800">
            <v>0</v>
          </cell>
          <cell r="AA800">
            <v>0</v>
          </cell>
          <cell r="AB800">
            <v>0</v>
          </cell>
          <cell r="AC800">
            <v>0</v>
          </cell>
          <cell r="AD800">
            <v>0</v>
          </cell>
          <cell r="AE800">
            <v>0</v>
          </cell>
          <cell r="AF800">
            <v>0</v>
          </cell>
          <cell r="AG800">
            <v>0</v>
          </cell>
          <cell r="AH800">
            <v>0</v>
          </cell>
          <cell r="AI800">
            <v>0</v>
          </cell>
          <cell r="AJ800">
            <v>0</v>
          </cell>
          <cell r="AK800">
            <v>0</v>
          </cell>
          <cell r="AL800">
            <v>0</v>
          </cell>
          <cell r="AM800">
            <v>0</v>
          </cell>
          <cell r="AN800">
            <v>0</v>
          </cell>
          <cell r="AO800">
            <v>0</v>
          </cell>
          <cell r="AP800">
            <v>0</v>
          </cell>
          <cell r="AQ800">
            <v>0</v>
          </cell>
          <cell r="AR800">
            <v>0</v>
          </cell>
          <cell r="AS800">
            <v>0</v>
          </cell>
          <cell r="AT800">
            <v>0</v>
          </cell>
          <cell r="AU800">
            <v>0</v>
          </cell>
          <cell r="AV800">
            <v>0</v>
          </cell>
          <cell r="AW800">
            <v>0</v>
          </cell>
          <cell r="AX800">
            <v>0</v>
          </cell>
          <cell r="AY800">
            <v>0</v>
          </cell>
          <cell r="AZ800">
            <v>0</v>
          </cell>
          <cell r="BA800">
            <v>0</v>
          </cell>
          <cell r="BB800">
            <v>0</v>
          </cell>
          <cell r="BC800">
            <v>0</v>
          </cell>
          <cell r="BD800">
            <v>0</v>
          </cell>
          <cell r="BE800">
            <v>0</v>
          </cell>
          <cell r="BF800">
            <v>0</v>
          </cell>
          <cell r="BG800">
            <v>0</v>
          </cell>
          <cell r="BH800">
            <v>0</v>
          </cell>
          <cell r="BI800">
            <v>0</v>
          </cell>
          <cell r="BJ800">
            <v>0</v>
          </cell>
          <cell r="BK800">
            <v>0</v>
          </cell>
          <cell r="BL800">
            <v>0</v>
          </cell>
          <cell r="BM800">
            <v>0</v>
          </cell>
          <cell r="BN800">
            <v>0</v>
          </cell>
          <cell r="BO800">
            <v>0</v>
          </cell>
          <cell r="BP800">
            <v>0</v>
          </cell>
          <cell r="BQ800">
            <v>0</v>
          </cell>
        </row>
        <row r="801">
          <cell r="N801">
            <v>0</v>
          </cell>
          <cell r="P801">
            <v>0</v>
          </cell>
          <cell r="R801">
            <v>0</v>
          </cell>
          <cell r="V801">
            <v>0</v>
          </cell>
          <cell r="W801">
            <v>0</v>
          </cell>
          <cell r="X801">
            <v>0</v>
          </cell>
          <cell r="Y801">
            <v>0</v>
          </cell>
          <cell r="Z801">
            <v>0</v>
          </cell>
          <cell r="AA801">
            <v>0</v>
          </cell>
          <cell r="AB801">
            <v>0</v>
          </cell>
          <cell r="AC801">
            <v>0</v>
          </cell>
          <cell r="AD801">
            <v>0</v>
          </cell>
          <cell r="AE801">
            <v>0</v>
          </cell>
          <cell r="AF801">
            <v>0</v>
          </cell>
          <cell r="AG801">
            <v>0</v>
          </cell>
          <cell r="AH801">
            <v>0</v>
          </cell>
          <cell r="AI801">
            <v>0</v>
          </cell>
          <cell r="AJ801">
            <v>0</v>
          </cell>
          <cell r="AK801">
            <v>0</v>
          </cell>
          <cell r="AL801">
            <v>0</v>
          </cell>
          <cell r="AM801">
            <v>0</v>
          </cell>
          <cell r="AN801">
            <v>0</v>
          </cell>
          <cell r="AO801">
            <v>0</v>
          </cell>
          <cell r="AP801">
            <v>0</v>
          </cell>
          <cell r="AQ801">
            <v>0</v>
          </cell>
          <cell r="AR801">
            <v>0</v>
          </cell>
          <cell r="AS801">
            <v>0</v>
          </cell>
          <cell r="AT801">
            <v>0</v>
          </cell>
          <cell r="AU801">
            <v>0</v>
          </cell>
          <cell r="AV801">
            <v>0</v>
          </cell>
          <cell r="AW801">
            <v>0</v>
          </cell>
          <cell r="AX801">
            <v>0</v>
          </cell>
          <cell r="AY801">
            <v>0</v>
          </cell>
          <cell r="AZ801">
            <v>0</v>
          </cell>
          <cell r="BA801">
            <v>0</v>
          </cell>
          <cell r="BB801">
            <v>0</v>
          </cell>
          <cell r="BC801">
            <v>0</v>
          </cell>
          <cell r="BD801">
            <v>0</v>
          </cell>
          <cell r="BE801">
            <v>0</v>
          </cell>
          <cell r="BF801">
            <v>0</v>
          </cell>
          <cell r="BG801">
            <v>0</v>
          </cell>
          <cell r="BH801">
            <v>0</v>
          </cell>
          <cell r="BI801">
            <v>0</v>
          </cell>
          <cell r="BJ801">
            <v>0</v>
          </cell>
          <cell r="BK801">
            <v>0</v>
          </cell>
          <cell r="BL801">
            <v>0</v>
          </cell>
          <cell r="BM801">
            <v>0</v>
          </cell>
          <cell r="BN801">
            <v>0</v>
          </cell>
          <cell r="BO801">
            <v>0</v>
          </cell>
          <cell r="BP801">
            <v>0</v>
          </cell>
          <cell r="BQ801">
            <v>0</v>
          </cell>
        </row>
        <row r="802">
          <cell r="N802">
            <v>0</v>
          </cell>
          <cell r="P802">
            <v>0</v>
          </cell>
          <cell r="R802">
            <v>0</v>
          </cell>
          <cell r="V802">
            <v>0</v>
          </cell>
          <cell r="W802">
            <v>0</v>
          </cell>
          <cell r="X802">
            <v>0</v>
          </cell>
          <cell r="Y802">
            <v>0</v>
          </cell>
          <cell r="Z802">
            <v>0</v>
          </cell>
          <cell r="AA802">
            <v>0</v>
          </cell>
          <cell r="AB802">
            <v>0</v>
          </cell>
          <cell r="AC802">
            <v>0</v>
          </cell>
          <cell r="AD802">
            <v>0</v>
          </cell>
          <cell r="AE802">
            <v>0</v>
          </cell>
          <cell r="AF802">
            <v>0</v>
          </cell>
          <cell r="AG802">
            <v>0</v>
          </cell>
          <cell r="AH802">
            <v>0</v>
          </cell>
          <cell r="AI802">
            <v>0</v>
          </cell>
          <cell r="AJ802">
            <v>0</v>
          </cell>
          <cell r="AK802">
            <v>0</v>
          </cell>
          <cell r="AL802">
            <v>0</v>
          </cell>
          <cell r="AM802">
            <v>0</v>
          </cell>
          <cell r="AN802">
            <v>0</v>
          </cell>
          <cell r="AO802">
            <v>0</v>
          </cell>
          <cell r="AP802">
            <v>0</v>
          </cell>
          <cell r="AQ802">
            <v>0</v>
          </cell>
          <cell r="AR802">
            <v>0</v>
          </cell>
          <cell r="AS802">
            <v>0</v>
          </cell>
          <cell r="AT802">
            <v>0</v>
          </cell>
          <cell r="AU802">
            <v>0</v>
          </cell>
          <cell r="AV802">
            <v>0</v>
          </cell>
          <cell r="AW802">
            <v>0</v>
          </cell>
          <cell r="AX802">
            <v>0</v>
          </cell>
          <cell r="AY802">
            <v>0</v>
          </cell>
          <cell r="AZ802">
            <v>0</v>
          </cell>
          <cell r="BA802">
            <v>0</v>
          </cell>
          <cell r="BB802">
            <v>0</v>
          </cell>
          <cell r="BC802">
            <v>0</v>
          </cell>
          <cell r="BD802">
            <v>0</v>
          </cell>
          <cell r="BE802">
            <v>0</v>
          </cell>
          <cell r="BF802">
            <v>0</v>
          </cell>
          <cell r="BG802">
            <v>0</v>
          </cell>
          <cell r="BH802">
            <v>0</v>
          </cell>
          <cell r="BI802">
            <v>0</v>
          </cell>
          <cell r="BJ802">
            <v>0</v>
          </cell>
          <cell r="BK802">
            <v>0</v>
          </cell>
          <cell r="BL802">
            <v>0</v>
          </cell>
          <cell r="BM802">
            <v>0</v>
          </cell>
          <cell r="BN802">
            <v>0</v>
          </cell>
          <cell r="BO802">
            <v>0</v>
          </cell>
          <cell r="BP802">
            <v>0</v>
          </cell>
          <cell r="BQ802">
            <v>0</v>
          </cell>
        </row>
        <row r="803">
          <cell r="N803">
            <v>0</v>
          </cell>
          <cell r="P803">
            <v>0</v>
          </cell>
          <cell r="R803">
            <v>0</v>
          </cell>
          <cell r="V803">
            <v>0</v>
          </cell>
          <cell r="W803">
            <v>0</v>
          </cell>
          <cell r="X803">
            <v>0</v>
          </cell>
          <cell r="Y803">
            <v>0</v>
          </cell>
          <cell r="Z803">
            <v>0</v>
          </cell>
          <cell r="AA803">
            <v>0</v>
          </cell>
          <cell r="AB803">
            <v>0</v>
          </cell>
          <cell r="AC803">
            <v>0</v>
          </cell>
          <cell r="AD803">
            <v>0</v>
          </cell>
          <cell r="AE803">
            <v>0</v>
          </cell>
          <cell r="AF803">
            <v>0</v>
          </cell>
          <cell r="AG803">
            <v>0</v>
          </cell>
          <cell r="AH803">
            <v>0</v>
          </cell>
          <cell r="AI803">
            <v>0</v>
          </cell>
          <cell r="AJ803">
            <v>0</v>
          </cell>
          <cell r="AK803">
            <v>0</v>
          </cell>
          <cell r="AL803">
            <v>0</v>
          </cell>
          <cell r="AM803">
            <v>0</v>
          </cell>
          <cell r="AN803">
            <v>0</v>
          </cell>
          <cell r="AO803">
            <v>0</v>
          </cell>
          <cell r="AP803">
            <v>0</v>
          </cell>
          <cell r="AQ803">
            <v>0</v>
          </cell>
          <cell r="AR803">
            <v>0</v>
          </cell>
          <cell r="AS803">
            <v>0</v>
          </cell>
          <cell r="AT803">
            <v>0</v>
          </cell>
          <cell r="AU803">
            <v>0</v>
          </cell>
          <cell r="AV803">
            <v>0</v>
          </cell>
          <cell r="AW803">
            <v>0</v>
          </cell>
          <cell r="AX803">
            <v>0</v>
          </cell>
          <cell r="AY803">
            <v>0</v>
          </cell>
          <cell r="AZ803">
            <v>0</v>
          </cell>
          <cell r="BA803">
            <v>0</v>
          </cell>
          <cell r="BB803">
            <v>0</v>
          </cell>
          <cell r="BC803">
            <v>0</v>
          </cell>
          <cell r="BD803">
            <v>0</v>
          </cell>
          <cell r="BE803">
            <v>0</v>
          </cell>
          <cell r="BF803">
            <v>0</v>
          </cell>
          <cell r="BG803">
            <v>0</v>
          </cell>
          <cell r="BH803">
            <v>0</v>
          </cell>
          <cell r="BI803">
            <v>0</v>
          </cell>
          <cell r="BJ803">
            <v>0</v>
          </cell>
          <cell r="BK803">
            <v>0</v>
          </cell>
          <cell r="BL803">
            <v>0</v>
          </cell>
          <cell r="BM803">
            <v>0</v>
          </cell>
          <cell r="BN803">
            <v>0</v>
          </cell>
          <cell r="BO803">
            <v>0</v>
          </cell>
          <cell r="BP803">
            <v>0</v>
          </cell>
          <cell r="BQ803">
            <v>0</v>
          </cell>
        </row>
        <row r="804">
          <cell r="N804">
            <v>0</v>
          </cell>
          <cell r="P804">
            <v>0</v>
          </cell>
          <cell r="R804">
            <v>0</v>
          </cell>
          <cell r="V804">
            <v>0</v>
          </cell>
          <cell r="W804">
            <v>0</v>
          </cell>
          <cell r="X804">
            <v>0</v>
          </cell>
          <cell r="Y804">
            <v>0</v>
          </cell>
          <cell r="Z804">
            <v>0</v>
          </cell>
          <cell r="AA804">
            <v>0</v>
          </cell>
          <cell r="AB804">
            <v>0</v>
          </cell>
          <cell r="AC804">
            <v>0</v>
          </cell>
          <cell r="AD804">
            <v>0</v>
          </cell>
          <cell r="AE804">
            <v>0</v>
          </cell>
          <cell r="AF804">
            <v>0</v>
          </cell>
          <cell r="AG804">
            <v>0</v>
          </cell>
          <cell r="AH804">
            <v>0</v>
          </cell>
          <cell r="AI804">
            <v>0</v>
          </cell>
          <cell r="AJ804">
            <v>0</v>
          </cell>
          <cell r="AK804">
            <v>0</v>
          </cell>
          <cell r="AL804">
            <v>0</v>
          </cell>
          <cell r="AM804">
            <v>0</v>
          </cell>
          <cell r="AN804">
            <v>0</v>
          </cell>
          <cell r="AO804">
            <v>0</v>
          </cell>
          <cell r="AP804">
            <v>0</v>
          </cell>
          <cell r="AQ804">
            <v>0</v>
          </cell>
          <cell r="AR804">
            <v>0</v>
          </cell>
          <cell r="AS804">
            <v>0</v>
          </cell>
          <cell r="AT804">
            <v>0</v>
          </cell>
          <cell r="AU804">
            <v>0</v>
          </cell>
          <cell r="AV804">
            <v>0</v>
          </cell>
          <cell r="AW804">
            <v>0</v>
          </cell>
          <cell r="AX804">
            <v>0</v>
          </cell>
          <cell r="AY804">
            <v>0</v>
          </cell>
          <cell r="AZ804">
            <v>0</v>
          </cell>
          <cell r="BA804">
            <v>0</v>
          </cell>
          <cell r="BB804">
            <v>0</v>
          </cell>
          <cell r="BC804">
            <v>0</v>
          </cell>
          <cell r="BD804">
            <v>0</v>
          </cell>
          <cell r="BE804">
            <v>0</v>
          </cell>
          <cell r="BF804">
            <v>0</v>
          </cell>
          <cell r="BG804">
            <v>0</v>
          </cell>
          <cell r="BH804">
            <v>0</v>
          </cell>
          <cell r="BI804">
            <v>0</v>
          </cell>
          <cell r="BJ804">
            <v>0</v>
          </cell>
          <cell r="BK804">
            <v>0</v>
          </cell>
          <cell r="BL804">
            <v>0</v>
          </cell>
          <cell r="BM804">
            <v>0</v>
          </cell>
          <cell r="BN804">
            <v>0</v>
          </cell>
          <cell r="BO804">
            <v>0</v>
          </cell>
          <cell r="BP804">
            <v>0</v>
          </cell>
          <cell r="BQ804">
            <v>0</v>
          </cell>
        </row>
        <row r="805">
          <cell r="N805">
            <v>0</v>
          </cell>
          <cell r="P805">
            <v>0</v>
          </cell>
          <cell r="R805">
            <v>0</v>
          </cell>
          <cell r="V805">
            <v>0</v>
          </cell>
          <cell r="W805">
            <v>0</v>
          </cell>
          <cell r="X805">
            <v>0</v>
          </cell>
          <cell r="Y805">
            <v>0</v>
          </cell>
          <cell r="Z805">
            <v>0</v>
          </cell>
          <cell r="AA805">
            <v>0</v>
          </cell>
          <cell r="AB805">
            <v>0</v>
          </cell>
          <cell r="AC805">
            <v>0</v>
          </cell>
          <cell r="AD805">
            <v>0</v>
          </cell>
          <cell r="AE805">
            <v>0</v>
          </cell>
          <cell r="AF805">
            <v>0</v>
          </cell>
          <cell r="AG805">
            <v>0</v>
          </cell>
          <cell r="AH805">
            <v>0</v>
          </cell>
          <cell r="AI805">
            <v>0</v>
          </cell>
          <cell r="AJ805">
            <v>0</v>
          </cell>
          <cell r="AK805">
            <v>0</v>
          </cell>
          <cell r="AL805">
            <v>0</v>
          </cell>
          <cell r="AM805">
            <v>0</v>
          </cell>
          <cell r="AN805">
            <v>0</v>
          </cell>
          <cell r="AO805">
            <v>0</v>
          </cell>
          <cell r="AP805">
            <v>0</v>
          </cell>
          <cell r="AQ805">
            <v>0</v>
          </cell>
          <cell r="AR805">
            <v>0</v>
          </cell>
          <cell r="AS805">
            <v>0</v>
          </cell>
          <cell r="AT805">
            <v>0</v>
          </cell>
          <cell r="AU805">
            <v>0</v>
          </cell>
          <cell r="AV805">
            <v>0</v>
          </cell>
          <cell r="AW805">
            <v>0</v>
          </cell>
          <cell r="AX805">
            <v>0</v>
          </cell>
          <cell r="AY805">
            <v>0</v>
          </cell>
          <cell r="AZ805">
            <v>0</v>
          </cell>
          <cell r="BA805">
            <v>0</v>
          </cell>
          <cell r="BB805">
            <v>0</v>
          </cell>
          <cell r="BC805">
            <v>0</v>
          </cell>
          <cell r="BD805">
            <v>0</v>
          </cell>
          <cell r="BE805">
            <v>0</v>
          </cell>
          <cell r="BF805">
            <v>0</v>
          </cell>
          <cell r="BG805">
            <v>0</v>
          </cell>
          <cell r="BH805">
            <v>0</v>
          </cell>
          <cell r="BI805">
            <v>0</v>
          </cell>
          <cell r="BJ805">
            <v>0</v>
          </cell>
          <cell r="BK805">
            <v>0</v>
          </cell>
          <cell r="BL805">
            <v>0</v>
          </cell>
          <cell r="BM805">
            <v>0</v>
          </cell>
          <cell r="BN805">
            <v>0</v>
          </cell>
          <cell r="BO805">
            <v>0</v>
          </cell>
          <cell r="BP805">
            <v>0</v>
          </cell>
          <cell r="BQ805">
            <v>0</v>
          </cell>
        </row>
        <row r="806">
          <cell r="N806">
            <v>0</v>
          </cell>
          <cell r="P806">
            <v>0</v>
          </cell>
          <cell r="R806">
            <v>0</v>
          </cell>
          <cell r="V806">
            <v>0</v>
          </cell>
          <cell r="W806">
            <v>0</v>
          </cell>
          <cell r="X806">
            <v>0</v>
          </cell>
          <cell r="Y806">
            <v>0</v>
          </cell>
          <cell r="Z806">
            <v>0</v>
          </cell>
          <cell r="AA806">
            <v>0</v>
          </cell>
          <cell r="AB806">
            <v>0</v>
          </cell>
          <cell r="AC806">
            <v>0</v>
          </cell>
          <cell r="AD806">
            <v>0</v>
          </cell>
          <cell r="AE806">
            <v>0</v>
          </cell>
          <cell r="AF806">
            <v>0</v>
          </cell>
          <cell r="AG806">
            <v>0</v>
          </cell>
          <cell r="AH806">
            <v>0</v>
          </cell>
          <cell r="AI806">
            <v>0</v>
          </cell>
          <cell r="AJ806">
            <v>0</v>
          </cell>
          <cell r="AK806">
            <v>0</v>
          </cell>
          <cell r="AL806">
            <v>0</v>
          </cell>
          <cell r="AM806">
            <v>0</v>
          </cell>
          <cell r="AN806">
            <v>0</v>
          </cell>
          <cell r="AO806">
            <v>0</v>
          </cell>
          <cell r="AP806">
            <v>0</v>
          </cell>
          <cell r="AQ806">
            <v>0</v>
          </cell>
          <cell r="AR806">
            <v>0</v>
          </cell>
          <cell r="AS806">
            <v>0</v>
          </cell>
          <cell r="AT806">
            <v>0</v>
          </cell>
          <cell r="AU806">
            <v>0</v>
          </cell>
          <cell r="AV806">
            <v>0</v>
          </cell>
          <cell r="AW806">
            <v>0</v>
          </cell>
          <cell r="AX806">
            <v>0</v>
          </cell>
          <cell r="AY806">
            <v>0</v>
          </cell>
          <cell r="AZ806">
            <v>0</v>
          </cell>
          <cell r="BA806">
            <v>0</v>
          </cell>
          <cell r="BB806">
            <v>0</v>
          </cell>
          <cell r="BC806">
            <v>0</v>
          </cell>
          <cell r="BD806">
            <v>0</v>
          </cell>
          <cell r="BE806">
            <v>0</v>
          </cell>
          <cell r="BF806">
            <v>0</v>
          </cell>
          <cell r="BG806">
            <v>0</v>
          </cell>
          <cell r="BH806">
            <v>0</v>
          </cell>
          <cell r="BI806">
            <v>0</v>
          </cell>
          <cell r="BJ806">
            <v>0</v>
          </cell>
          <cell r="BK806">
            <v>0</v>
          </cell>
          <cell r="BL806">
            <v>0</v>
          </cell>
          <cell r="BM806">
            <v>0</v>
          </cell>
          <cell r="BN806">
            <v>0</v>
          </cell>
          <cell r="BO806">
            <v>0</v>
          </cell>
          <cell r="BP806">
            <v>0</v>
          </cell>
          <cell r="BQ806">
            <v>0</v>
          </cell>
        </row>
        <row r="807">
          <cell r="N807">
            <v>0</v>
          </cell>
          <cell r="P807">
            <v>0</v>
          </cell>
          <cell r="R807">
            <v>0</v>
          </cell>
          <cell r="V807">
            <v>0</v>
          </cell>
          <cell r="W807">
            <v>0</v>
          </cell>
          <cell r="X807">
            <v>0</v>
          </cell>
          <cell r="Y807">
            <v>0</v>
          </cell>
          <cell r="Z807">
            <v>0</v>
          </cell>
          <cell r="AA807">
            <v>0</v>
          </cell>
          <cell r="AB807">
            <v>0</v>
          </cell>
          <cell r="AC807">
            <v>0</v>
          </cell>
          <cell r="AD807">
            <v>0</v>
          </cell>
          <cell r="AE807">
            <v>0</v>
          </cell>
          <cell r="AF807">
            <v>0</v>
          </cell>
          <cell r="AG807">
            <v>0</v>
          </cell>
          <cell r="AH807">
            <v>0</v>
          </cell>
          <cell r="AI807">
            <v>0</v>
          </cell>
          <cell r="AJ807">
            <v>0</v>
          </cell>
          <cell r="AK807">
            <v>0</v>
          </cell>
          <cell r="AL807">
            <v>0</v>
          </cell>
          <cell r="AM807">
            <v>0</v>
          </cell>
          <cell r="AN807">
            <v>0</v>
          </cell>
          <cell r="AO807">
            <v>0</v>
          </cell>
          <cell r="AP807">
            <v>0</v>
          </cell>
          <cell r="AQ807">
            <v>0</v>
          </cell>
          <cell r="AR807">
            <v>0</v>
          </cell>
          <cell r="AS807">
            <v>0</v>
          </cell>
          <cell r="AT807">
            <v>0</v>
          </cell>
          <cell r="AU807">
            <v>0</v>
          </cell>
          <cell r="AV807">
            <v>0</v>
          </cell>
          <cell r="AW807">
            <v>0</v>
          </cell>
          <cell r="AX807">
            <v>0</v>
          </cell>
          <cell r="AY807">
            <v>0</v>
          </cell>
          <cell r="AZ807">
            <v>0</v>
          </cell>
          <cell r="BA807">
            <v>0</v>
          </cell>
          <cell r="BB807">
            <v>0</v>
          </cell>
          <cell r="BC807">
            <v>0</v>
          </cell>
          <cell r="BD807">
            <v>0</v>
          </cell>
          <cell r="BE807">
            <v>0</v>
          </cell>
          <cell r="BF807">
            <v>0</v>
          </cell>
          <cell r="BG807">
            <v>0</v>
          </cell>
          <cell r="BH807">
            <v>0</v>
          </cell>
          <cell r="BI807">
            <v>0</v>
          </cell>
          <cell r="BJ807">
            <v>0</v>
          </cell>
          <cell r="BK807">
            <v>0</v>
          </cell>
          <cell r="BL807">
            <v>0</v>
          </cell>
          <cell r="BM807">
            <v>0</v>
          </cell>
          <cell r="BN807">
            <v>0</v>
          </cell>
          <cell r="BO807">
            <v>0</v>
          </cell>
          <cell r="BP807">
            <v>0</v>
          </cell>
          <cell r="BQ807">
            <v>0</v>
          </cell>
        </row>
        <row r="808">
          <cell r="N808">
            <v>0</v>
          </cell>
          <cell r="P808">
            <v>0</v>
          </cell>
          <cell r="R808">
            <v>0</v>
          </cell>
          <cell r="V808">
            <v>0</v>
          </cell>
          <cell r="W808">
            <v>0</v>
          </cell>
          <cell r="X808">
            <v>0</v>
          </cell>
          <cell r="Y808">
            <v>0</v>
          </cell>
          <cell r="Z808">
            <v>0</v>
          </cell>
          <cell r="AA808">
            <v>0</v>
          </cell>
          <cell r="AB808">
            <v>0</v>
          </cell>
          <cell r="AC808">
            <v>0</v>
          </cell>
          <cell r="AD808">
            <v>0</v>
          </cell>
          <cell r="AE808">
            <v>0</v>
          </cell>
          <cell r="AF808">
            <v>0</v>
          </cell>
          <cell r="AG808">
            <v>0</v>
          </cell>
          <cell r="AH808">
            <v>0</v>
          </cell>
          <cell r="AI808">
            <v>0</v>
          </cell>
          <cell r="AJ808">
            <v>0</v>
          </cell>
          <cell r="AK808">
            <v>0</v>
          </cell>
          <cell r="AL808">
            <v>0</v>
          </cell>
          <cell r="AM808">
            <v>0</v>
          </cell>
          <cell r="AN808">
            <v>0</v>
          </cell>
          <cell r="AO808">
            <v>0</v>
          </cell>
          <cell r="AP808">
            <v>0</v>
          </cell>
          <cell r="AQ808">
            <v>0</v>
          </cell>
          <cell r="AR808">
            <v>0</v>
          </cell>
          <cell r="AS808">
            <v>0</v>
          </cell>
          <cell r="AT808">
            <v>0</v>
          </cell>
          <cell r="AU808">
            <v>0</v>
          </cell>
          <cell r="AV808">
            <v>0</v>
          </cell>
          <cell r="AW808">
            <v>0</v>
          </cell>
          <cell r="AX808">
            <v>0</v>
          </cell>
          <cell r="AY808">
            <v>0</v>
          </cell>
          <cell r="AZ808">
            <v>0</v>
          </cell>
          <cell r="BA808">
            <v>0</v>
          </cell>
          <cell r="BB808">
            <v>0</v>
          </cell>
          <cell r="BC808">
            <v>0</v>
          </cell>
          <cell r="BD808">
            <v>0</v>
          </cell>
          <cell r="BE808">
            <v>0</v>
          </cell>
          <cell r="BF808">
            <v>0</v>
          </cell>
          <cell r="BG808">
            <v>0</v>
          </cell>
          <cell r="BH808">
            <v>0</v>
          </cell>
          <cell r="BI808">
            <v>0</v>
          </cell>
          <cell r="BJ808">
            <v>0</v>
          </cell>
          <cell r="BK808">
            <v>0</v>
          </cell>
          <cell r="BL808">
            <v>0</v>
          </cell>
          <cell r="BM808">
            <v>0</v>
          </cell>
          <cell r="BN808">
            <v>0</v>
          </cell>
          <cell r="BO808">
            <v>0</v>
          </cell>
          <cell r="BP808">
            <v>0</v>
          </cell>
          <cell r="BQ808">
            <v>0</v>
          </cell>
        </row>
        <row r="809">
          <cell r="N809">
            <v>0</v>
          </cell>
          <cell r="P809">
            <v>0</v>
          </cell>
          <cell r="R809">
            <v>0</v>
          </cell>
          <cell r="V809">
            <v>0</v>
          </cell>
          <cell r="W809">
            <v>0</v>
          </cell>
          <cell r="X809">
            <v>0</v>
          </cell>
          <cell r="Y809">
            <v>0</v>
          </cell>
          <cell r="Z809">
            <v>0</v>
          </cell>
          <cell r="AA809">
            <v>0</v>
          </cell>
          <cell r="AB809">
            <v>0</v>
          </cell>
          <cell r="AC809">
            <v>0</v>
          </cell>
          <cell r="AD809">
            <v>0</v>
          </cell>
          <cell r="AE809">
            <v>0</v>
          </cell>
          <cell r="AF809">
            <v>0</v>
          </cell>
          <cell r="AG809">
            <v>0</v>
          </cell>
          <cell r="AH809">
            <v>0</v>
          </cell>
          <cell r="AI809">
            <v>0</v>
          </cell>
          <cell r="AJ809">
            <v>0</v>
          </cell>
          <cell r="AK809">
            <v>0</v>
          </cell>
          <cell r="AL809">
            <v>0</v>
          </cell>
          <cell r="AM809">
            <v>0</v>
          </cell>
          <cell r="AN809">
            <v>0</v>
          </cell>
          <cell r="AO809">
            <v>0</v>
          </cell>
          <cell r="AP809">
            <v>0</v>
          </cell>
          <cell r="AQ809">
            <v>0</v>
          </cell>
          <cell r="AR809">
            <v>0</v>
          </cell>
          <cell r="AS809">
            <v>0</v>
          </cell>
          <cell r="AT809">
            <v>0</v>
          </cell>
          <cell r="AU809">
            <v>0</v>
          </cell>
          <cell r="AV809">
            <v>0</v>
          </cell>
          <cell r="AW809">
            <v>0</v>
          </cell>
          <cell r="AX809">
            <v>0</v>
          </cell>
          <cell r="AY809">
            <v>0</v>
          </cell>
          <cell r="AZ809">
            <v>0</v>
          </cell>
          <cell r="BA809">
            <v>0</v>
          </cell>
          <cell r="BB809">
            <v>0</v>
          </cell>
          <cell r="BC809">
            <v>0</v>
          </cell>
          <cell r="BD809">
            <v>0</v>
          </cell>
          <cell r="BE809">
            <v>0</v>
          </cell>
          <cell r="BF809">
            <v>0</v>
          </cell>
          <cell r="BG809">
            <v>0</v>
          </cell>
          <cell r="BH809">
            <v>0</v>
          </cell>
          <cell r="BI809">
            <v>0</v>
          </cell>
          <cell r="BJ809">
            <v>0</v>
          </cell>
          <cell r="BK809">
            <v>0</v>
          </cell>
          <cell r="BL809">
            <v>0</v>
          </cell>
          <cell r="BM809">
            <v>0</v>
          </cell>
          <cell r="BN809">
            <v>0</v>
          </cell>
          <cell r="BO809">
            <v>0</v>
          </cell>
          <cell r="BP809">
            <v>0</v>
          </cell>
          <cell r="BQ809">
            <v>0</v>
          </cell>
        </row>
        <row r="810">
          <cell r="N810">
            <v>0</v>
          </cell>
          <cell r="P810">
            <v>0</v>
          </cell>
          <cell r="R810">
            <v>0</v>
          </cell>
          <cell r="V810">
            <v>0</v>
          </cell>
          <cell r="W810">
            <v>0</v>
          </cell>
          <cell r="X810">
            <v>0</v>
          </cell>
          <cell r="Y810">
            <v>0</v>
          </cell>
          <cell r="Z810">
            <v>0</v>
          </cell>
          <cell r="AA810">
            <v>0</v>
          </cell>
          <cell r="AB810">
            <v>0</v>
          </cell>
          <cell r="AC810">
            <v>0</v>
          </cell>
          <cell r="AD810">
            <v>0</v>
          </cell>
          <cell r="AE810">
            <v>0</v>
          </cell>
          <cell r="AF810">
            <v>0</v>
          </cell>
          <cell r="AG810">
            <v>0</v>
          </cell>
          <cell r="AH810">
            <v>0</v>
          </cell>
          <cell r="AI810">
            <v>0</v>
          </cell>
          <cell r="AJ810">
            <v>0</v>
          </cell>
          <cell r="AK810">
            <v>0</v>
          </cell>
          <cell r="AL810">
            <v>0</v>
          </cell>
          <cell r="AM810">
            <v>0</v>
          </cell>
          <cell r="AN810">
            <v>0</v>
          </cell>
          <cell r="AO810">
            <v>0</v>
          </cell>
          <cell r="AP810">
            <v>0</v>
          </cell>
          <cell r="AQ810">
            <v>0</v>
          </cell>
          <cell r="AR810">
            <v>0</v>
          </cell>
          <cell r="AS810">
            <v>0</v>
          </cell>
          <cell r="AT810">
            <v>0</v>
          </cell>
          <cell r="AU810">
            <v>0</v>
          </cell>
          <cell r="AV810">
            <v>0</v>
          </cell>
          <cell r="AW810">
            <v>0</v>
          </cell>
          <cell r="AX810">
            <v>0</v>
          </cell>
          <cell r="AY810">
            <v>0</v>
          </cell>
          <cell r="AZ810">
            <v>0</v>
          </cell>
          <cell r="BA810">
            <v>0</v>
          </cell>
          <cell r="BB810">
            <v>0</v>
          </cell>
          <cell r="BC810">
            <v>0</v>
          </cell>
          <cell r="BD810">
            <v>0</v>
          </cell>
          <cell r="BE810">
            <v>0</v>
          </cell>
          <cell r="BF810">
            <v>0</v>
          </cell>
          <cell r="BG810">
            <v>0</v>
          </cell>
          <cell r="BH810">
            <v>0</v>
          </cell>
          <cell r="BI810">
            <v>0</v>
          </cell>
          <cell r="BJ810">
            <v>0</v>
          </cell>
          <cell r="BK810">
            <v>0</v>
          </cell>
          <cell r="BL810">
            <v>0</v>
          </cell>
          <cell r="BM810">
            <v>0</v>
          </cell>
          <cell r="BN810">
            <v>0</v>
          </cell>
          <cell r="BO810">
            <v>0</v>
          </cell>
          <cell r="BP810">
            <v>0</v>
          </cell>
          <cell r="BQ810">
            <v>0</v>
          </cell>
        </row>
        <row r="811">
          <cell r="N811">
            <v>0</v>
          </cell>
          <cell r="P811">
            <v>0</v>
          </cell>
          <cell r="R811">
            <v>0</v>
          </cell>
          <cell r="V811">
            <v>0</v>
          </cell>
          <cell r="W811">
            <v>0</v>
          </cell>
          <cell r="X811">
            <v>0</v>
          </cell>
          <cell r="Y811">
            <v>0</v>
          </cell>
          <cell r="Z811">
            <v>0</v>
          </cell>
          <cell r="AA811">
            <v>0</v>
          </cell>
          <cell r="AB811">
            <v>0</v>
          </cell>
          <cell r="AC811">
            <v>0</v>
          </cell>
          <cell r="AD811">
            <v>0</v>
          </cell>
          <cell r="AE811">
            <v>0</v>
          </cell>
          <cell r="AF811">
            <v>0</v>
          </cell>
          <cell r="AG811">
            <v>0</v>
          </cell>
          <cell r="AH811">
            <v>0</v>
          </cell>
          <cell r="AI811">
            <v>0</v>
          </cell>
          <cell r="AJ811">
            <v>0</v>
          </cell>
          <cell r="AK811">
            <v>0</v>
          </cell>
          <cell r="AL811">
            <v>0</v>
          </cell>
          <cell r="AM811">
            <v>0</v>
          </cell>
          <cell r="AN811">
            <v>0</v>
          </cell>
          <cell r="AO811">
            <v>0</v>
          </cell>
          <cell r="AP811">
            <v>0</v>
          </cell>
          <cell r="AQ811">
            <v>0</v>
          </cell>
          <cell r="AR811">
            <v>0</v>
          </cell>
          <cell r="AS811">
            <v>0</v>
          </cell>
          <cell r="AT811">
            <v>0</v>
          </cell>
          <cell r="AU811">
            <v>0</v>
          </cell>
          <cell r="AV811">
            <v>0</v>
          </cell>
          <cell r="AW811">
            <v>0</v>
          </cell>
          <cell r="AX811">
            <v>0</v>
          </cell>
          <cell r="AY811">
            <v>0</v>
          </cell>
          <cell r="AZ811">
            <v>0</v>
          </cell>
          <cell r="BA811">
            <v>0</v>
          </cell>
          <cell r="BB811">
            <v>0</v>
          </cell>
          <cell r="BC811">
            <v>0</v>
          </cell>
          <cell r="BD811">
            <v>0</v>
          </cell>
          <cell r="BE811">
            <v>0</v>
          </cell>
          <cell r="BF811">
            <v>0</v>
          </cell>
          <cell r="BG811">
            <v>0</v>
          </cell>
          <cell r="BH811">
            <v>0</v>
          </cell>
          <cell r="BI811">
            <v>0</v>
          </cell>
          <cell r="BJ811">
            <v>0</v>
          </cell>
          <cell r="BK811">
            <v>0</v>
          </cell>
          <cell r="BL811">
            <v>0</v>
          </cell>
          <cell r="BM811">
            <v>0</v>
          </cell>
          <cell r="BN811">
            <v>0</v>
          </cell>
          <cell r="BO811">
            <v>0</v>
          </cell>
          <cell r="BP811">
            <v>0</v>
          </cell>
          <cell r="BQ811">
            <v>0</v>
          </cell>
        </row>
        <row r="812">
          <cell r="N812">
            <v>0</v>
          </cell>
          <cell r="P812">
            <v>0</v>
          </cell>
          <cell r="R812">
            <v>0</v>
          </cell>
          <cell r="V812">
            <v>0</v>
          </cell>
          <cell r="W812">
            <v>0</v>
          </cell>
          <cell r="X812">
            <v>0</v>
          </cell>
          <cell r="Y812">
            <v>0</v>
          </cell>
          <cell r="Z812">
            <v>0</v>
          </cell>
          <cell r="AA812">
            <v>0</v>
          </cell>
          <cell r="AB812">
            <v>0</v>
          </cell>
          <cell r="AC812">
            <v>0</v>
          </cell>
          <cell r="AD812">
            <v>0</v>
          </cell>
          <cell r="AE812">
            <v>0</v>
          </cell>
          <cell r="AF812">
            <v>0</v>
          </cell>
          <cell r="AG812">
            <v>0</v>
          </cell>
          <cell r="AH812">
            <v>0</v>
          </cell>
          <cell r="AI812">
            <v>0</v>
          </cell>
          <cell r="AJ812">
            <v>0</v>
          </cell>
          <cell r="AK812">
            <v>0</v>
          </cell>
          <cell r="AL812">
            <v>0</v>
          </cell>
          <cell r="AM812">
            <v>0</v>
          </cell>
          <cell r="AN812">
            <v>0</v>
          </cell>
          <cell r="AO812">
            <v>0</v>
          </cell>
          <cell r="AP812">
            <v>0</v>
          </cell>
          <cell r="AQ812">
            <v>0</v>
          </cell>
          <cell r="AR812">
            <v>0</v>
          </cell>
          <cell r="AS812">
            <v>0</v>
          </cell>
          <cell r="AT812">
            <v>0</v>
          </cell>
          <cell r="AU812">
            <v>0</v>
          </cell>
          <cell r="AV812">
            <v>0</v>
          </cell>
          <cell r="AW812">
            <v>0</v>
          </cell>
          <cell r="AX812">
            <v>0</v>
          </cell>
          <cell r="AY812">
            <v>0</v>
          </cell>
          <cell r="AZ812">
            <v>0</v>
          </cell>
          <cell r="BA812">
            <v>0</v>
          </cell>
          <cell r="BB812">
            <v>0</v>
          </cell>
          <cell r="BC812">
            <v>0</v>
          </cell>
          <cell r="BD812">
            <v>0</v>
          </cell>
          <cell r="BE812">
            <v>0</v>
          </cell>
          <cell r="BF812">
            <v>0</v>
          </cell>
          <cell r="BG812">
            <v>0</v>
          </cell>
          <cell r="BH812">
            <v>0</v>
          </cell>
          <cell r="BI812">
            <v>0</v>
          </cell>
          <cell r="BJ812">
            <v>0</v>
          </cell>
          <cell r="BK812">
            <v>0</v>
          </cell>
          <cell r="BL812">
            <v>0</v>
          </cell>
          <cell r="BM812">
            <v>0</v>
          </cell>
          <cell r="BN812">
            <v>0</v>
          </cell>
          <cell r="BO812">
            <v>0</v>
          </cell>
          <cell r="BP812">
            <v>0</v>
          </cell>
          <cell r="BQ812">
            <v>0</v>
          </cell>
        </row>
        <row r="813">
          <cell r="N813">
            <v>0</v>
          </cell>
          <cell r="P813">
            <v>0</v>
          </cell>
          <cell r="R813">
            <v>0</v>
          </cell>
          <cell r="V813">
            <v>0</v>
          </cell>
          <cell r="W813">
            <v>0</v>
          </cell>
          <cell r="X813">
            <v>0</v>
          </cell>
          <cell r="Y813">
            <v>0</v>
          </cell>
          <cell r="Z813">
            <v>0</v>
          </cell>
          <cell r="AA813">
            <v>0</v>
          </cell>
          <cell r="AB813">
            <v>0</v>
          </cell>
          <cell r="AC813">
            <v>0</v>
          </cell>
          <cell r="AD813">
            <v>0</v>
          </cell>
          <cell r="AE813">
            <v>0</v>
          </cell>
          <cell r="AF813">
            <v>0</v>
          </cell>
          <cell r="AG813">
            <v>0</v>
          </cell>
          <cell r="AH813">
            <v>0</v>
          </cell>
          <cell r="AI813">
            <v>0</v>
          </cell>
          <cell r="AJ813">
            <v>0</v>
          </cell>
          <cell r="AK813">
            <v>0</v>
          </cell>
          <cell r="AL813">
            <v>0</v>
          </cell>
          <cell r="AM813">
            <v>0</v>
          </cell>
          <cell r="AN813">
            <v>0</v>
          </cell>
          <cell r="AO813">
            <v>0</v>
          </cell>
          <cell r="AP813">
            <v>0</v>
          </cell>
          <cell r="AQ813">
            <v>0</v>
          </cell>
          <cell r="AR813">
            <v>0</v>
          </cell>
          <cell r="AS813">
            <v>0</v>
          </cell>
          <cell r="AT813">
            <v>0</v>
          </cell>
          <cell r="AU813">
            <v>0</v>
          </cell>
          <cell r="AV813">
            <v>0</v>
          </cell>
          <cell r="AW813">
            <v>0</v>
          </cell>
          <cell r="AX813">
            <v>0</v>
          </cell>
          <cell r="AY813">
            <v>0</v>
          </cell>
          <cell r="AZ813">
            <v>0</v>
          </cell>
          <cell r="BA813">
            <v>0</v>
          </cell>
          <cell r="BB813">
            <v>0</v>
          </cell>
          <cell r="BC813">
            <v>0</v>
          </cell>
          <cell r="BD813">
            <v>0</v>
          </cell>
          <cell r="BE813">
            <v>0</v>
          </cell>
          <cell r="BF813">
            <v>0</v>
          </cell>
          <cell r="BG813">
            <v>0</v>
          </cell>
          <cell r="BH813">
            <v>0</v>
          </cell>
          <cell r="BI813">
            <v>0</v>
          </cell>
          <cell r="BJ813">
            <v>0</v>
          </cell>
          <cell r="BK813">
            <v>0</v>
          </cell>
          <cell r="BL813">
            <v>0</v>
          </cell>
          <cell r="BM813">
            <v>0</v>
          </cell>
          <cell r="BN813">
            <v>0</v>
          </cell>
          <cell r="BO813">
            <v>0</v>
          </cell>
          <cell r="BP813">
            <v>0</v>
          </cell>
          <cell r="BQ813">
            <v>0</v>
          </cell>
        </row>
        <row r="814">
          <cell r="N814">
            <v>0</v>
          </cell>
          <cell r="P814">
            <v>0</v>
          </cell>
          <cell r="R814">
            <v>0</v>
          </cell>
          <cell r="V814">
            <v>0</v>
          </cell>
          <cell r="W814">
            <v>0</v>
          </cell>
          <cell r="X814">
            <v>0</v>
          </cell>
          <cell r="Y814">
            <v>0</v>
          </cell>
          <cell r="Z814">
            <v>0</v>
          </cell>
          <cell r="AA814">
            <v>0</v>
          </cell>
          <cell r="AB814">
            <v>0</v>
          </cell>
          <cell r="AC814">
            <v>0</v>
          </cell>
          <cell r="AD814">
            <v>0</v>
          </cell>
          <cell r="AE814">
            <v>0</v>
          </cell>
          <cell r="AF814">
            <v>0</v>
          </cell>
          <cell r="AG814">
            <v>0</v>
          </cell>
          <cell r="AH814">
            <v>0</v>
          </cell>
          <cell r="AI814">
            <v>0</v>
          </cell>
          <cell r="AJ814">
            <v>0</v>
          </cell>
          <cell r="AK814">
            <v>0</v>
          </cell>
          <cell r="AL814">
            <v>0</v>
          </cell>
          <cell r="AM814">
            <v>0</v>
          </cell>
          <cell r="AN814">
            <v>0</v>
          </cell>
          <cell r="AO814">
            <v>0</v>
          </cell>
          <cell r="AP814">
            <v>0</v>
          </cell>
          <cell r="AQ814">
            <v>0</v>
          </cell>
          <cell r="AR814">
            <v>0</v>
          </cell>
          <cell r="AS814">
            <v>0</v>
          </cell>
          <cell r="AT814">
            <v>0</v>
          </cell>
          <cell r="AU814">
            <v>0</v>
          </cell>
          <cell r="AV814">
            <v>0</v>
          </cell>
          <cell r="AW814">
            <v>0</v>
          </cell>
          <cell r="AX814">
            <v>0</v>
          </cell>
          <cell r="AY814">
            <v>0</v>
          </cell>
          <cell r="AZ814">
            <v>0</v>
          </cell>
          <cell r="BA814">
            <v>0</v>
          </cell>
          <cell r="BB814">
            <v>0</v>
          </cell>
          <cell r="BC814">
            <v>0</v>
          </cell>
          <cell r="BD814">
            <v>0</v>
          </cell>
          <cell r="BE814">
            <v>0</v>
          </cell>
          <cell r="BF814">
            <v>0</v>
          </cell>
          <cell r="BG814">
            <v>0</v>
          </cell>
          <cell r="BH814">
            <v>0</v>
          </cell>
          <cell r="BI814">
            <v>0</v>
          </cell>
          <cell r="BJ814">
            <v>0</v>
          </cell>
          <cell r="BK814">
            <v>0</v>
          </cell>
          <cell r="BL814">
            <v>0</v>
          </cell>
          <cell r="BM814">
            <v>0</v>
          </cell>
          <cell r="BN814">
            <v>0</v>
          </cell>
          <cell r="BO814">
            <v>0</v>
          </cell>
          <cell r="BP814">
            <v>0</v>
          </cell>
          <cell r="BQ814">
            <v>0</v>
          </cell>
        </row>
        <row r="815">
          <cell r="N815">
            <v>0</v>
          </cell>
          <cell r="P815">
            <v>0</v>
          </cell>
          <cell r="R815">
            <v>0</v>
          </cell>
          <cell r="V815">
            <v>0</v>
          </cell>
          <cell r="W815">
            <v>0</v>
          </cell>
          <cell r="X815">
            <v>0</v>
          </cell>
          <cell r="Y815">
            <v>0</v>
          </cell>
          <cell r="Z815">
            <v>0</v>
          </cell>
          <cell r="AA815">
            <v>0</v>
          </cell>
          <cell r="AB815">
            <v>0</v>
          </cell>
          <cell r="AC815">
            <v>0</v>
          </cell>
          <cell r="AD815">
            <v>0</v>
          </cell>
          <cell r="AE815">
            <v>0</v>
          </cell>
          <cell r="AF815">
            <v>0</v>
          </cell>
          <cell r="AG815">
            <v>0</v>
          </cell>
          <cell r="AH815">
            <v>0</v>
          </cell>
          <cell r="AI815">
            <v>0</v>
          </cell>
          <cell r="AJ815">
            <v>0</v>
          </cell>
          <cell r="AK815">
            <v>0</v>
          </cell>
          <cell r="AL815">
            <v>0</v>
          </cell>
          <cell r="AM815">
            <v>0</v>
          </cell>
          <cell r="AN815">
            <v>0</v>
          </cell>
          <cell r="AO815">
            <v>0</v>
          </cell>
          <cell r="AP815">
            <v>0</v>
          </cell>
          <cell r="AQ815">
            <v>0</v>
          </cell>
          <cell r="AR815">
            <v>0</v>
          </cell>
          <cell r="AS815">
            <v>0</v>
          </cell>
          <cell r="AT815">
            <v>0</v>
          </cell>
          <cell r="AU815">
            <v>0</v>
          </cell>
          <cell r="AV815">
            <v>0</v>
          </cell>
          <cell r="AW815">
            <v>0</v>
          </cell>
          <cell r="AX815">
            <v>0</v>
          </cell>
          <cell r="AY815">
            <v>0</v>
          </cell>
          <cell r="AZ815">
            <v>0</v>
          </cell>
          <cell r="BA815">
            <v>0</v>
          </cell>
          <cell r="BB815">
            <v>0</v>
          </cell>
          <cell r="BC815">
            <v>0</v>
          </cell>
          <cell r="BD815">
            <v>0</v>
          </cell>
          <cell r="BE815">
            <v>0</v>
          </cell>
          <cell r="BF815">
            <v>0</v>
          </cell>
          <cell r="BG815">
            <v>0</v>
          </cell>
          <cell r="BH815">
            <v>0</v>
          </cell>
          <cell r="BI815">
            <v>0</v>
          </cell>
          <cell r="BJ815">
            <v>0</v>
          </cell>
          <cell r="BK815">
            <v>0</v>
          </cell>
          <cell r="BL815">
            <v>0</v>
          </cell>
          <cell r="BM815">
            <v>0</v>
          </cell>
          <cell r="BN815">
            <v>0</v>
          </cell>
          <cell r="BO815">
            <v>0</v>
          </cell>
          <cell r="BP815">
            <v>0</v>
          </cell>
          <cell r="BQ815">
            <v>0</v>
          </cell>
        </row>
        <row r="816">
          <cell r="N816">
            <v>0</v>
          </cell>
          <cell r="P816">
            <v>0</v>
          </cell>
          <cell r="R816">
            <v>0</v>
          </cell>
          <cell r="V816">
            <v>0</v>
          </cell>
          <cell r="W816">
            <v>0</v>
          </cell>
          <cell r="X816">
            <v>0</v>
          </cell>
          <cell r="Y816">
            <v>0</v>
          </cell>
          <cell r="Z816">
            <v>0</v>
          </cell>
          <cell r="AA816">
            <v>0</v>
          </cell>
          <cell r="AB816">
            <v>0</v>
          </cell>
          <cell r="AC816">
            <v>0</v>
          </cell>
          <cell r="AD816">
            <v>0</v>
          </cell>
          <cell r="AE816">
            <v>0</v>
          </cell>
          <cell r="AF816">
            <v>0</v>
          </cell>
          <cell r="AG816">
            <v>0</v>
          </cell>
          <cell r="AH816">
            <v>0</v>
          </cell>
          <cell r="AI816">
            <v>0</v>
          </cell>
          <cell r="AJ816">
            <v>0</v>
          </cell>
          <cell r="AK816">
            <v>0</v>
          </cell>
          <cell r="AL816">
            <v>0</v>
          </cell>
          <cell r="AM816">
            <v>0</v>
          </cell>
          <cell r="AN816">
            <v>0</v>
          </cell>
          <cell r="AO816">
            <v>0</v>
          </cell>
          <cell r="AP816">
            <v>0</v>
          </cell>
          <cell r="AQ816">
            <v>0</v>
          </cell>
          <cell r="AR816">
            <v>0</v>
          </cell>
          <cell r="AS816">
            <v>0</v>
          </cell>
          <cell r="AT816">
            <v>0</v>
          </cell>
          <cell r="AU816">
            <v>0</v>
          </cell>
          <cell r="AV816">
            <v>0</v>
          </cell>
          <cell r="AW816">
            <v>0</v>
          </cell>
          <cell r="AX816">
            <v>0</v>
          </cell>
          <cell r="AY816">
            <v>0</v>
          </cell>
          <cell r="AZ816">
            <v>0</v>
          </cell>
          <cell r="BA816">
            <v>0</v>
          </cell>
          <cell r="BB816">
            <v>0</v>
          </cell>
          <cell r="BC816">
            <v>0</v>
          </cell>
          <cell r="BD816">
            <v>0</v>
          </cell>
          <cell r="BE816">
            <v>0</v>
          </cell>
          <cell r="BF816">
            <v>0</v>
          </cell>
          <cell r="BG816">
            <v>0</v>
          </cell>
          <cell r="BH816">
            <v>0</v>
          </cell>
          <cell r="BI816">
            <v>0</v>
          </cell>
          <cell r="BJ816">
            <v>0</v>
          </cell>
          <cell r="BK816">
            <v>0</v>
          </cell>
          <cell r="BL816">
            <v>0</v>
          </cell>
          <cell r="BM816">
            <v>0</v>
          </cell>
          <cell r="BN816">
            <v>0</v>
          </cell>
          <cell r="BO816">
            <v>0</v>
          </cell>
          <cell r="BP816">
            <v>0</v>
          </cell>
          <cell r="BQ816">
            <v>0</v>
          </cell>
        </row>
        <row r="817">
          <cell r="N817">
            <v>0</v>
          </cell>
          <cell r="P817">
            <v>0</v>
          </cell>
          <cell r="R817">
            <v>0</v>
          </cell>
          <cell r="V817">
            <v>0</v>
          </cell>
          <cell r="W817">
            <v>0</v>
          </cell>
          <cell r="X817">
            <v>0</v>
          </cell>
          <cell r="Y817">
            <v>0</v>
          </cell>
          <cell r="Z817">
            <v>0</v>
          </cell>
          <cell r="AA817">
            <v>0</v>
          </cell>
          <cell r="AB817">
            <v>0</v>
          </cell>
          <cell r="AC817">
            <v>0</v>
          </cell>
          <cell r="AD817">
            <v>0</v>
          </cell>
          <cell r="AE817">
            <v>0</v>
          </cell>
          <cell r="AF817">
            <v>0</v>
          </cell>
          <cell r="AG817">
            <v>0</v>
          </cell>
          <cell r="AH817">
            <v>0</v>
          </cell>
          <cell r="AI817">
            <v>0</v>
          </cell>
          <cell r="AJ817">
            <v>0</v>
          </cell>
          <cell r="AK817">
            <v>0</v>
          </cell>
          <cell r="AL817">
            <v>0</v>
          </cell>
          <cell r="AM817">
            <v>0</v>
          </cell>
          <cell r="AN817">
            <v>0</v>
          </cell>
          <cell r="AO817">
            <v>0</v>
          </cell>
          <cell r="AP817">
            <v>0</v>
          </cell>
          <cell r="AQ817">
            <v>0</v>
          </cell>
          <cell r="AR817">
            <v>0</v>
          </cell>
          <cell r="AS817">
            <v>0</v>
          </cell>
          <cell r="AT817">
            <v>0</v>
          </cell>
          <cell r="AU817">
            <v>0</v>
          </cell>
          <cell r="AV817">
            <v>0</v>
          </cell>
          <cell r="AW817">
            <v>0</v>
          </cell>
          <cell r="AX817">
            <v>0</v>
          </cell>
          <cell r="AY817">
            <v>0</v>
          </cell>
          <cell r="AZ817">
            <v>0</v>
          </cell>
          <cell r="BA817">
            <v>0</v>
          </cell>
          <cell r="BB817">
            <v>0</v>
          </cell>
          <cell r="BC817">
            <v>0</v>
          </cell>
          <cell r="BD817">
            <v>0</v>
          </cell>
          <cell r="BE817">
            <v>0</v>
          </cell>
          <cell r="BF817">
            <v>0</v>
          </cell>
          <cell r="BG817">
            <v>0</v>
          </cell>
          <cell r="BH817">
            <v>0</v>
          </cell>
          <cell r="BI817">
            <v>0</v>
          </cell>
          <cell r="BJ817">
            <v>0</v>
          </cell>
          <cell r="BK817">
            <v>0</v>
          </cell>
          <cell r="BL817">
            <v>0</v>
          </cell>
          <cell r="BM817">
            <v>0</v>
          </cell>
          <cell r="BN817">
            <v>0</v>
          </cell>
          <cell r="BO817">
            <v>0</v>
          </cell>
          <cell r="BP817">
            <v>0</v>
          </cell>
          <cell r="BQ817">
            <v>0</v>
          </cell>
        </row>
        <row r="818">
          <cell r="N818">
            <v>0</v>
          </cell>
          <cell r="P818">
            <v>142.11000000000001</v>
          </cell>
          <cell r="R818">
            <v>0</v>
          </cell>
          <cell r="V818">
            <v>0</v>
          </cell>
          <cell r="W818">
            <v>0</v>
          </cell>
          <cell r="X818">
            <v>0</v>
          </cell>
          <cell r="Y818">
            <v>0</v>
          </cell>
          <cell r="Z818">
            <v>0</v>
          </cell>
          <cell r="AA818">
            <v>0</v>
          </cell>
          <cell r="AB818">
            <v>0</v>
          </cell>
          <cell r="AC818">
            <v>0</v>
          </cell>
          <cell r="AD818">
            <v>0</v>
          </cell>
          <cell r="AE818">
            <v>0</v>
          </cell>
          <cell r="AF818">
            <v>0</v>
          </cell>
          <cell r="AG818">
            <v>0</v>
          </cell>
          <cell r="AH818">
            <v>0</v>
          </cell>
          <cell r="AI818">
            <v>0</v>
          </cell>
          <cell r="AJ818">
            <v>142.11000000000001</v>
          </cell>
          <cell r="AK818">
            <v>0</v>
          </cell>
          <cell r="AL818">
            <v>0</v>
          </cell>
          <cell r="AM818">
            <v>0</v>
          </cell>
          <cell r="AN818">
            <v>0</v>
          </cell>
          <cell r="AO818">
            <v>0</v>
          </cell>
          <cell r="AP818">
            <v>0</v>
          </cell>
          <cell r="AQ818">
            <v>0</v>
          </cell>
          <cell r="AR818">
            <v>0</v>
          </cell>
          <cell r="AS818">
            <v>0</v>
          </cell>
          <cell r="AT818">
            <v>0</v>
          </cell>
          <cell r="AU818">
            <v>0</v>
          </cell>
          <cell r="AV818">
            <v>0</v>
          </cell>
          <cell r="AW818">
            <v>0</v>
          </cell>
          <cell r="AX818">
            <v>0</v>
          </cell>
          <cell r="AY818">
            <v>0</v>
          </cell>
          <cell r="AZ818">
            <v>0</v>
          </cell>
          <cell r="BA818">
            <v>0</v>
          </cell>
          <cell r="BB818">
            <v>0</v>
          </cell>
          <cell r="BC818">
            <v>0</v>
          </cell>
          <cell r="BD818">
            <v>0</v>
          </cell>
          <cell r="BE818">
            <v>0</v>
          </cell>
          <cell r="BF818">
            <v>0</v>
          </cell>
          <cell r="BG818">
            <v>0</v>
          </cell>
          <cell r="BH818">
            <v>0</v>
          </cell>
          <cell r="BI818">
            <v>0</v>
          </cell>
          <cell r="BJ818">
            <v>0</v>
          </cell>
          <cell r="BK818">
            <v>0</v>
          </cell>
          <cell r="BL818">
            <v>0</v>
          </cell>
          <cell r="BM818">
            <v>0</v>
          </cell>
          <cell r="BN818">
            <v>0</v>
          </cell>
          <cell r="BO818">
            <v>0</v>
          </cell>
          <cell r="BP818">
            <v>0</v>
          </cell>
          <cell r="BQ818">
            <v>0</v>
          </cell>
        </row>
        <row r="819">
          <cell r="N819">
            <v>0</v>
          </cell>
          <cell r="P819">
            <v>0</v>
          </cell>
          <cell r="R819">
            <v>0</v>
          </cell>
          <cell r="V819">
            <v>0</v>
          </cell>
          <cell r="W819">
            <v>0</v>
          </cell>
          <cell r="X819">
            <v>0</v>
          </cell>
          <cell r="Y819">
            <v>0</v>
          </cell>
          <cell r="Z819">
            <v>0</v>
          </cell>
          <cell r="AA819">
            <v>0</v>
          </cell>
          <cell r="AB819">
            <v>0</v>
          </cell>
          <cell r="AC819">
            <v>0</v>
          </cell>
          <cell r="AD819">
            <v>0</v>
          </cell>
          <cell r="AE819">
            <v>0</v>
          </cell>
          <cell r="AF819">
            <v>0</v>
          </cell>
          <cell r="AG819">
            <v>0</v>
          </cell>
          <cell r="AH819">
            <v>0</v>
          </cell>
          <cell r="AI819">
            <v>0</v>
          </cell>
          <cell r="AJ819">
            <v>0</v>
          </cell>
          <cell r="AK819">
            <v>0</v>
          </cell>
          <cell r="AL819">
            <v>0</v>
          </cell>
          <cell r="AM819">
            <v>0</v>
          </cell>
          <cell r="AN819">
            <v>0</v>
          </cell>
          <cell r="AO819">
            <v>0</v>
          </cell>
          <cell r="AP819">
            <v>0</v>
          </cell>
          <cell r="AQ819">
            <v>0</v>
          </cell>
          <cell r="AR819">
            <v>0</v>
          </cell>
          <cell r="AS819">
            <v>0</v>
          </cell>
          <cell r="AT819">
            <v>0</v>
          </cell>
          <cell r="AU819">
            <v>0</v>
          </cell>
          <cell r="AV819">
            <v>0</v>
          </cell>
          <cell r="AW819">
            <v>0</v>
          </cell>
          <cell r="AX819">
            <v>0</v>
          </cell>
          <cell r="AY819">
            <v>0</v>
          </cell>
          <cell r="AZ819">
            <v>0</v>
          </cell>
          <cell r="BA819">
            <v>0</v>
          </cell>
          <cell r="BB819">
            <v>0</v>
          </cell>
          <cell r="BC819">
            <v>0</v>
          </cell>
          <cell r="BD819">
            <v>0</v>
          </cell>
          <cell r="BE819">
            <v>0</v>
          </cell>
          <cell r="BF819">
            <v>0</v>
          </cell>
          <cell r="BG819">
            <v>0</v>
          </cell>
          <cell r="BH819">
            <v>0</v>
          </cell>
          <cell r="BI819">
            <v>0</v>
          </cell>
          <cell r="BJ819">
            <v>0</v>
          </cell>
          <cell r="BK819">
            <v>0</v>
          </cell>
          <cell r="BL819">
            <v>0</v>
          </cell>
          <cell r="BM819">
            <v>0</v>
          </cell>
          <cell r="BN819">
            <v>0</v>
          </cell>
          <cell r="BO819">
            <v>0</v>
          </cell>
          <cell r="BP819">
            <v>0</v>
          </cell>
          <cell r="BQ819">
            <v>0</v>
          </cell>
        </row>
        <row r="820">
          <cell r="N820">
            <v>0</v>
          </cell>
          <cell r="P820">
            <v>0</v>
          </cell>
          <cell r="R820">
            <v>0</v>
          </cell>
          <cell r="V820">
            <v>0</v>
          </cell>
          <cell r="W820">
            <v>0</v>
          </cell>
          <cell r="X820">
            <v>0</v>
          </cell>
          <cell r="Y820">
            <v>0</v>
          </cell>
          <cell r="Z820">
            <v>0</v>
          </cell>
          <cell r="AA820">
            <v>0</v>
          </cell>
          <cell r="AB820">
            <v>0</v>
          </cell>
          <cell r="AC820">
            <v>0</v>
          </cell>
          <cell r="AD820">
            <v>0</v>
          </cell>
          <cell r="AE820">
            <v>0</v>
          </cell>
          <cell r="AF820">
            <v>0</v>
          </cell>
          <cell r="AG820">
            <v>0</v>
          </cell>
          <cell r="AH820">
            <v>0</v>
          </cell>
          <cell r="AI820">
            <v>0</v>
          </cell>
          <cell r="AJ820">
            <v>0</v>
          </cell>
          <cell r="AK820">
            <v>0</v>
          </cell>
          <cell r="AL820">
            <v>0</v>
          </cell>
          <cell r="AM820">
            <v>0</v>
          </cell>
          <cell r="AN820">
            <v>0</v>
          </cell>
          <cell r="AO820">
            <v>0</v>
          </cell>
          <cell r="AP820">
            <v>0</v>
          </cell>
          <cell r="AQ820">
            <v>0</v>
          </cell>
          <cell r="AR820">
            <v>0</v>
          </cell>
          <cell r="AS820">
            <v>0</v>
          </cell>
          <cell r="AT820">
            <v>0</v>
          </cell>
          <cell r="AU820">
            <v>0</v>
          </cell>
          <cell r="AV820">
            <v>0</v>
          </cell>
          <cell r="AW820">
            <v>0</v>
          </cell>
          <cell r="AX820">
            <v>0</v>
          </cell>
          <cell r="AY820">
            <v>0</v>
          </cell>
          <cell r="AZ820">
            <v>0</v>
          </cell>
          <cell r="BA820">
            <v>0</v>
          </cell>
          <cell r="BB820">
            <v>0</v>
          </cell>
          <cell r="BC820">
            <v>0</v>
          </cell>
          <cell r="BD820">
            <v>0</v>
          </cell>
          <cell r="BE820">
            <v>0</v>
          </cell>
          <cell r="BF820">
            <v>0</v>
          </cell>
          <cell r="BG820">
            <v>0</v>
          </cell>
          <cell r="BH820">
            <v>0</v>
          </cell>
          <cell r="BI820">
            <v>0</v>
          </cell>
          <cell r="BJ820">
            <v>0</v>
          </cell>
          <cell r="BK820">
            <v>0</v>
          </cell>
          <cell r="BL820">
            <v>0</v>
          </cell>
          <cell r="BM820">
            <v>0</v>
          </cell>
          <cell r="BN820">
            <v>0</v>
          </cell>
          <cell r="BO820">
            <v>0</v>
          </cell>
          <cell r="BP820">
            <v>0</v>
          </cell>
          <cell r="BQ820">
            <v>0</v>
          </cell>
        </row>
        <row r="821">
          <cell r="N821">
            <v>0</v>
          </cell>
          <cell r="P821">
            <v>0</v>
          </cell>
          <cell r="R821">
            <v>0</v>
          </cell>
          <cell r="V821">
            <v>0</v>
          </cell>
          <cell r="W821">
            <v>0</v>
          </cell>
          <cell r="X821">
            <v>0</v>
          </cell>
          <cell r="Y821">
            <v>0</v>
          </cell>
          <cell r="Z821">
            <v>0</v>
          </cell>
          <cell r="AA821">
            <v>0</v>
          </cell>
          <cell r="AB821">
            <v>0</v>
          </cell>
          <cell r="AC821">
            <v>0</v>
          </cell>
          <cell r="AD821">
            <v>0</v>
          </cell>
          <cell r="AE821">
            <v>0</v>
          </cell>
          <cell r="AF821">
            <v>0</v>
          </cell>
          <cell r="AG821">
            <v>0</v>
          </cell>
          <cell r="AH821">
            <v>0</v>
          </cell>
          <cell r="AI821">
            <v>0</v>
          </cell>
          <cell r="AJ821">
            <v>0</v>
          </cell>
          <cell r="AK821">
            <v>0</v>
          </cell>
          <cell r="AL821">
            <v>0</v>
          </cell>
          <cell r="AM821">
            <v>0</v>
          </cell>
          <cell r="AN821">
            <v>0</v>
          </cell>
          <cell r="AO821">
            <v>0</v>
          </cell>
          <cell r="AP821">
            <v>0</v>
          </cell>
          <cell r="AQ821">
            <v>0</v>
          </cell>
          <cell r="AR821">
            <v>0</v>
          </cell>
          <cell r="AS821">
            <v>0</v>
          </cell>
          <cell r="AT821">
            <v>0</v>
          </cell>
          <cell r="AU821">
            <v>0</v>
          </cell>
          <cell r="AV821">
            <v>0</v>
          </cell>
          <cell r="AW821">
            <v>0</v>
          </cell>
          <cell r="AX821">
            <v>0</v>
          </cell>
          <cell r="AY821">
            <v>0</v>
          </cell>
          <cell r="AZ821">
            <v>0</v>
          </cell>
          <cell r="BA821">
            <v>0</v>
          </cell>
          <cell r="BB821">
            <v>0</v>
          </cell>
          <cell r="BC821">
            <v>0</v>
          </cell>
          <cell r="BD821">
            <v>0</v>
          </cell>
          <cell r="BE821">
            <v>0</v>
          </cell>
          <cell r="BF821">
            <v>0</v>
          </cell>
          <cell r="BG821">
            <v>0</v>
          </cell>
          <cell r="BH821">
            <v>0</v>
          </cell>
          <cell r="BI821">
            <v>0</v>
          </cell>
          <cell r="BJ821">
            <v>0</v>
          </cell>
          <cell r="BK821">
            <v>0</v>
          </cell>
          <cell r="BL821">
            <v>0</v>
          </cell>
          <cell r="BM821">
            <v>0</v>
          </cell>
          <cell r="BN821">
            <v>0</v>
          </cell>
          <cell r="BO821">
            <v>0</v>
          </cell>
          <cell r="BP821">
            <v>0</v>
          </cell>
          <cell r="BQ821">
            <v>0</v>
          </cell>
        </row>
        <row r="822">
          <cell r="N822">
            <v>0</v>
          </cell>
          <cell r="P822">
            <v>0</v>
          </cell>
          <cell r="R822">
            <v>0</v>
          </cell>
          <cell r="V822">
            <v>0</v>
          </cell>
          <cell r="W822">
            <v>0</v>
          </cell>
          <cell r="X822">
            <v>0</v>
          </cell>
          <cell r="Y822">
            <v>0</v>
          </cell>
          <cell r="Z822">
            <v>0</v>
          </cell>
          <cell r="AA822">
            <v>0</v>
          </cell>
          <cell r="AB822">
            <v>0</v>
          </cell>
          <cell r="AC822">
            <v>0</v>
          </cell>
          <cell r="AD822">
            <v>0</v>
          </cell>
          <cell r="AE822">
            <v>0</v>
          </cell>
          <cell r="AF822">
            <v>0</v>
          </cell>
          <cell r="AG822">
            <v>0</v>
          </cell>
          <cell r="AH822">
            <v>0</v>
          </cell>
          <cell r="AI822">
            <v>0</v>
          </cell>
          <cell r="AK822">
            <v>0</v>
          </cell>
          <cell r="AL822">
            <v>0</v>
          </cell>
          <cell r="AM822">
            <v>0</v>
          </cell>
          <cell r="AN822">
            <v>0</v>
          </cell>
          <cell r="AO822">
            <v>0</v>
          </cell>
          <cell r="AP822">
            <v>0</v>
          </cell>
          <cell r="AQ822">
            <v>0</v>
          </cell>
          <cell r="AR822">
            <v>0</v>
          </cell>
          <cell r="AS822">
            <v>0</v>
          </cell>
          <cell r="AT822">
            <v>0</v>
          </cell>
          <cell r="AU822">
            <v>0</v>
          </cell>
          <cell r="AV822">
            <v>0</v>
          </cell>
          <cell r="AW822">
            <v>0</v>
          </cell>
          <cell r="AX822">
            <v>0</v>
          </cell>
          <cell r="AY822">
            <v>0</v>
          </cell>
          <cell r="AZ822">
            <v>0</v>
          </cell>
          <cell r="BA822">
            <v>0</v>
          </cell>
          <cell r="BB822">
            <v>0</v>
          </cell>
          <cell r="BC822">
            <v>0</v>
          </cell>
          <cell r="BD822">
            <v>0</v>
          </cell>
          <cell r="BE822">
            <v>0</v>
          </cell>
          <cell r="BF822">
            <v>0</v>
          </cell>
          <cell r="BG822">
            <v>0</v>
          </cell>
          <cell r="BH822">
            <v>0</v>
          </cell>
          <cell r="BI822">
            <v>0</v>
          </cell>
          <cell r="BJ822">
            <v>0</v>
          </cell>
          <cell r="BK822">
            <v>0</v>
          </cell>
          <cell r="BL822">
            <v>0</v>
          </cell>
          <cell r="BM822">
            <v>0</v>
          </cell>
          <cell r="BN822">
            <v>0</v>
          </cell>
          <cell r="BO822">
            <v>0</v>
          </cell>
          <cell r="BP822">
            <v>0</v>
          </cell>
          <cell r="BQ822">
            <v>0</v>
          </cell>
        </row>
        <row r="823">
          <cell r="N823">
            <v>0</v>
          </cell>
          <cell r="P823">
            <v>0</v>
          </cell>
          <cell r="R823">
            <v>0</v>
          </cell>
          <cell r="V823">
            <v>0</v>
          </cell>
          <cell r="W823">
            <v>0</v>
          </cell>
          <cell r="X823">
            <v>0</v>
          </cell>
          <cell r="Y823">
            <v>0</v>
          </cell>
          <cell r="Z823">
            <v>0</v>
          </cell>
          <cell r="AA823">
            <v>0</v>
          </cell>
          <cell r="AB823">
            <v>0</v>
          </cell>
          <cell r="AC823">
            <v>0</v>
          </cell>
          <cell r="AD823">
            <v>0</v>
          </cell>
          <cell r="AE823">
            <v>0</v>
          </cell>
          <cell r="AF823">
            <v>0</v>
          </cell>
          <cell r="AG823">
            <v>0</v>
          </cell>
          <cell r="AH823">
            <v>0</v>
          </cell>
          <cell r="AI823">
            <v>0</v>
          </cell>
          <cell r="AJ823">
            <v>0</v>
          </cell>
          <cell r="AK823">
            <v>0</v>
          </cell>
          <cell r="AL823">
            <v>0</v>
          </cell>
          <cell r="AM823">
            <v>0</v>
          </cell>
          <cell r="AN823">
            <v>0</v>
          </cell>
          <cell r="AO823">
            <v>0</v>
          </cell>
          <cell r="AP823">
            <v>0</v>
          </cell>
          <cell r="AQ823">
            <v>0</v>
          </cell>
          <cell r="AR823">
            <v>0</v>
          </cell>
          <cell r="AS823">
            <v>0</v>
          </cell>
          <cell r="AT823">
            <v>0</v>
          </cell>
          <cell r="AU823">
            <v>0</v>
          </cell>
          <cell r="AV823">
            <v>0</v>
          </cell>
          <cell r="AW823">
            <v>0</v>
          </cell>
          <cell r="AX823">
            <v>0</v>
          </cell>
          <cell r="AY823">
            <v>0</v>
          </cell>
          <cell r="AZ823">
            <v>0</v>
          </cell>
          <cell r="BA823">
            <v>0</v>
          </cell>
          <cell r="BB823">
            <v>0</v>
          </cell>
          <cell r="BC823">
            <v>0</v>
          </cell>
          <cell r="BD823">
            <v>0</v>
          </cell>
          <cell r="BE823">
            <v>0</v>
          </cell>
          <cell r="BF823">
            <v>0</v>
          </cell>
          <cell r="BG823">
            <v>0</v>
          </cell>
          <cell r="BH823">
            <v>0</v>
          </cell>
          <cell r="BI823">
            <v>0</v>
          </cell>
          <cell r="BJ823">
            <v>0</v>
          </cell>
          <cell r="BK823">
            <v>0</v>
          </cell>
          <cell r="BL823">
            <v>0</v>
          </cell>
          <cell r="BM823">
            <v>0</v>
          </cell>
          <cell r="BN823">
            <v>0</v>
          </cell>
          <cell r="BO823">
            <v>0</v>
          </cell>
          <cell r="BP823">
            <v>0</v>
          </cell>
          <cell r="BQ823">
            <v>0</v>
          </cell>
        </row>
        <row r="824">
          <cell r="N824">
            <v>0</v>
          </cell>
          <cell r="P824">
            <v>0</v>
          </cell>
          <cell r="R824">
            <v>0</v>
          </cell>
          <cell r="V824">
            <v>0</v>
          </cell>
          <cell r="W824">
            <v>0</v>
          </cell>
          <cell r="X824">
            <v>0</v>
          </cell>
          <cell r="Y824">
            <v>0</v>
          </cell>
          <cell r="Z824">
            <v>0</v>
          </cell>
          <cell r="AA824">
            <v>0</v>
          </cell>
          <cell r="AB824">
            <v>0</v>
          </cell>
          <cell r="AC824">
            <v>0</v>
          </cell>
          <cell r="AD824">
            <v>0</v>
          </cell>
          <cell r="AE824">
            <v>0</v>
          </cell>
          <cell r="AF824">
            <v>0</v>
          </cell>
          <cell r="AG824">
            <v>0</v>
          </cell>
          <cell r="AH824">
            <v>0</v>
          </cell>
          <cell r="AI824">
            <v>0</v>
          </cell>
          <cell r="AJ824">
            <v>0</v>
          </cell>
          <cell r="AK824">
            <v>0</v>
          </cell>
          <cell r="AL824">
            <v>0</v>
          </cell>
          <cell r="AM824">
            <v>0</v>
          </cell>
          <cell r="AN824">
            <v>0</v>
          </cell>
          <cell r="AO824">
            <v>0</v>
          </cell>
          <cell r="AP824">
            <v>0</v>
          </cell>
          <cell r="AQ824">
            <v>0</v>
          </cell>
          <cell r="AR824">
            <v>0</v>
          </cell>
          <cell r="AS824">
            <v>0</v>
          </cell>
          <cell r="AT824">
            <v>0</v>
          </cell>
          <cell r="AU824">
            <v>0</v>
          </cell>
          <cell r="AV824">
            <v>0</v>
          </cell>
          <cell r="AW824">
            <v>0</v>
          </cell>
          <cell r="AX824">
            <v>0</v>
          </cell>
          <cell r="AY824">
            <v>0</v>
          </cell>
          <cell r="AZ824">
            <v>0</v>
          </cell>
          <cell r="BA824">
            <v>0</v>
          </cell>
          <cell r="BB824">
            <v>0</v>
          </cell>
          <cell r="BC824">
            <v>0</v>
          </cell>
          <cell r="BD824">
            <v>0</v>
          </cell>
          <cell r="BE824">
            <v>0</v>
          </cell>
          <cell r="BF824">
            <v>0</v>
          </cell>
          <cell r="BG824">
            <v>0</v>
          </cell>
          <cell r="BH824">
            <v>0</v>
          </cell>
          <cell r="BI824">
            <v>0</v>
          </cell>
          <cell r="BJ824">
            <v>0</v>
          </cell>
          <cell r="BK824">
            <v>0</v>
          </cell>
          <cell r="BL824">
            <v>0</v>
          </cell>
          <cell r="BM824">
            <v>0</v>
          </cell>
          <cell r="BN824">
            <v>0</v>
          </cell>
          <cell r="BO824">
            <v>0</v>
          </cell>
          <cell r="BP824">
            <v>0</v>
          </cell>
          <cell r="BQ824">
            <v>0</v>
          </cell>
        </row>
        <row r="825">
          <cell r="N825">
            <v>0</v>
          </cell>
          <cell r="P825">
            <v>0</v>
          </cell>
          <cell r="R825">
            <v>0</v>
          </cell>
          <cell r="V825">
            <v>0</v>
          </cell>
          <cell r="W825">
            <v>0</v>
          </cell>
          <cell r="X825">
            <v>0</v>
          </cell>
          <cell r="Y825">
            <v>0</v>
          </cell>
          <cell r="Z825">
            <v>0</v>
          </cell>
          <cell r="AA825">
            <v>0</v>
          </cell>
          <cell r="AB825">
            <v>0</v>
          </cell>
          <cell r="AC825">
            <v>0</v>
          </cell>
          <cell r="AD825">
            <v>0</v>
          </cell>
          <cell r="AE825">
            <v>0</v>
          </cell>
          <cell r="AF825">
            <v>0</v>
          </cell>
          <cell r="AG825">
            <v>0</v>
          </cell>
          <cell r="AH825">
            <v>0</v>
          </cell>
          <cell r="AI825">
            <v>0</v>
          </cell>
          <cell r="AJ825">
            <v>0</v>
          </cell>
          <cell r="AK825">
            <v>0</v>
          </cell>
          <cell r="AL825">
            <v>0</v>
          </cell>
          <cell r="AM825">
            <v>0</v>
          </cell>
          <cell r="AN825">
            <v>0</v>
          </cell>
          <cell r="AO825">
            <v>0</v>
          </cell>
          <cell r="AP825">
            <v>0</v>
          </cell>
          <cell r="AQ825">
            <v>0</v>
          </cell>
          <cell r="AR825">
            <v>0</v>
          </cell>
          <cell r="AS825">
            <v>0</v>
          </cell>
          <cell r="AT825">
            <v>0</v>
          </cell>
          <cell r="AU825">
            <v>0</v>
          </cell>
          <cell r="AV825">
            <v>0</v>
          </cell>
          <cell r="AW825">
            <v>0</v>
          </cell>
          <cell r="AX825">
            <v>0</v>
          </cell>
          <cell r="AY825">
            <v>0</v>
          </cell>
          <cell r="AZ825">
            <v>0</v>
          </cell>
          <cell r="BA825">
            <v>0</v>
          </cell>
          <cell r="BB825">
            <v>0</v>
          </cell>
          <cell r="BC825">
            <v>0</v>
          </cell>
          <cell r="BD825">
            <v>0</v>
          </cell>
          <cell r="BE825">
            <v>0</v>
          </cell>
          <cell r="BF825">
            <v>0</v>
          </cell>
          <cell r="BG825">
            <v>0</v>
          </cell>
          <cell r="BH825">
            <v>0</v>
          </cell>
          <cell r="BI825">
            <v>0</v>
          </cell>
          <cell r="BJ825">
            <v>0</v>
          </cell>
          <cell r="BK825">
            <v>0</v>
          </cell>
          <cell r="BL825">
            <v>0</v>
          </cell>
          <cell r="BM825">
            <v>0</v>
          </cell>
          <cell r="BN825">
            <v>0</v>
          </cell>
          <cell r="BO825">
            <v>0</v>
          </cell>
          <cell r="BP825">
            <v>0</v>
          </cell>
          <cell r="BQ825">
            <v>0</v>
          </cell>
        </row>
        <row r="827">
          <cell r="N827">
            <v>0</v>
          </cell>
          <cell r="R827">
            <v>0</v>
          </cell>
          <cell r="V827">
            <v>0</v>
          </cell>
          <cell r="W827">
            <v>0</v>
          </cell>
          <cell r="X827">
            <v>0</v>
          </cell>
          <cell r="Y827">
            <v>0</v>
          </cell>
          <cell r="Z827">
            <v>0</v>
          </cell>
          <cell r="AA827">
            <v>0</v>
          </cell>
          <cell r="AB827">
            <v>0</v>
          </cell>
          <cell r="AC827">
            <v>0</v>
          </cell>
          <cell r="AD827">
            <v>0</v>
          </cell>
          <cell r="AE827">
            <v>0</v>
          </cell>
          <cell r="AF827">
            <v>0</v>
          </cell>
          <cell r="AG827">
            <v>0</v>
          </cell>
          <cell r="AH827">
            <v>0</v>
          </cell>
          <cell r="AI827">
            <v>0</v>
          </cell>
          <cell r="AJ827">
            <v>0</v>
          </cell>
          <cell r="AK827">
            <v>0</v>
          </cell>
          <cell r="AL827">
            <v>0</v>
          </cell>
          <cell r="AM827">
            <v>0</v>
          </cell>
          <cell r="AN827">
            <v>0</v>
          </cell>
          <cell r="AO827">
            <v>0</v>
          </cell>
          <cell r="AP827">
            <v>0</v>
          </cell>
          <cell r="AQ827">
            <v>0</v>
          </cell>
          <cell r="AR827">
            <v>0</v>
          </cell>
          <cell r="AS827">
            <v>0</v>
          </cell>
          <cell r="AT827">
            <v>0</v>
          </cell>
          <cell r="AU827">
            <v>0</v>
          </cell>
          <cell r="AV827">
            <v>0</v>
          </cell>
          <cell r="AW827">
            <v>0</v>
          </cell>
          <cell r="AX827">
            <v>0</v>
          </cell>
          <cell r="AY827">
            <v>0</v>
          </cell>
          <cell r="AZ827">
            <v>0</v>
          </cell>
          <cell r="BA827">
            <v>0</v>
          </cell>
          <cell r="BB827">
            <v>0</v>
          </cell>
          <cell r="BC827">
            <v>0</v>
          </cell>
          <cell r="BD827">
            <v>0</v>
          </cell>
          <cell r="BE827">
            <v>0</v>
          </cell>
          <cell r="BF827">
            <v>0</v>
          </cell>
          <cell r="BG827">
            <v>0</v>
          </cell>
          <cell r="BH827">
            <v>0</v>
          </cell>
          <cell r="BI827">
            <v>0</v>
          </cell>
          <cell r="BJ827">
            <v>0</v>
          </cell>
          <cell r="BK827">
            <v>0</v>
          </cell>
          <cell r="BL827">
            <v>0</v>
          </cell>
          <cell r="BM827">
            <v>0</v>
          </cell>
          <cell r="BN827">
            <v>0</v>
          </cell>
          <cell r="BO827">
            <v>0</v>
          </cell>
          <cell r="BP827">
            <v>0</v>
          </cell>
          <cell r="BQ827">
            <v>0</v>
          </cell>
        </row>
        <row r="828">
          <cell r="N828">
            <v>0</v>
          </cell>
          <cell r="P828">
            <v>0</v>
          </cell>
          <cell r="R828">
            <v>0</v>
          </cell>
          <cell r="V828">
            <v>0</v>
          </cell>
          <cell r="W828">
            <v>0</v>
          </cell>
          <cell r="X828">
            <v>0</v>
          </cell>
          <cell r="Y828">
            <v>0</v>
          </cell>
          <cell r="Z828">
            <v>0</v>
          </cell>
          <cell r="AA828">
            <v>0</v>
          </cell>
          <cell r="AB828">
            <v>0</v>
          </cell>
          <cell r="AC828">
            <v>0</v>
          </cell>
          <cell r="AD828">
            <v>0</v>
          </cell>
          <cell r="AE828">
            <v>0</v>
          </cell>
          <cell r="AF828">
            <v>0</v>
          </cell>
          <cell r="AG828">
            <v>0</v>
          </cell>
          <cell r="AH828">
            <v>0</v>
          </cell>
          <cell r="AI828">
            <v>0</v>
          </cell>
          <cell r="AJ828">
            <v>0</v>
          </cell>
          <cell r="AK828">
            <v>0</v>
          </cell>
          <cell r="AL828">
            <v>0</v>
          </cell>
          <cell r="AM828">
            <v>0</v>
          </cell>
          <cell r="AN828">
            <v>0</v>
          </cell>
          <cell r="AO828">
            <v>0</v>
          </cell>
          <cell r="AP828">
            <v>0</v>
          </cell>
          <cell r="AQ828">
            <v>0</v>
          </cell>
          <cell r="AR828">
            <v>0</v>
          </cell>
          <cell r="AS828">
            <v>0</v>
          </cell>
          <cell r="AT828">
            <v>0</v>
          </cell>
          <cell r="AU828">
            <v>0</v>
          </cell>
          <cell r="AV828">
            <v>0</v>
          </cell>
          <cell r="AW828">
            <v>0</v>
          </cell>
          <cell r="AX828">
            <v>0</v>
          </cell>
          <cell r="AY828">
            <v>0</v>
          </cell>
          <cell r="AZ828">
            <v>0</v>
          </cell>
          <cell r="BA828">
            <v>0</v>
          </cell>
          <cell r="BB828">
            <v>0</v>
          </cell>
          <cell r="BC828">
            <v>0</v>
          </cell>
          <cell r="BD828">
            <v>0</v>
          </cell>
          <cell r="BE828">
            <v>0</v>
          </cell>
          <cell r="BF828">
            <v>0</v>
          </cell>
          <cell r="BG828">
            <v>0</v>
          </cell>
          <cell r="BH828">
            <v>0</v>
          </cell>
          <cell r="BI828">
            <v>0</v>
          </cell>
          <cell r="BJ828">
            <v>0</v>
          </cell>
          <cell r="BK828">
            <v>0</v>
          </cell>
          <cell r="BL828">
            <v>0</v>
          </cell>
          <cell r="BM828">
            <v>0</v>
          </cell>
          <cell r="BN828">
            <v>0</v>
          </cell>
          <cell r="BO828">
            <v>0</v>
          </cell>
          <cell r="BP828">
            <v>0</v>
          </cell>
          <cell r="BQ828">
            <v>0</v>
          </cell>
        </row>
        <row r="829">
          <cell r="N829">
            <v>0</v>
          </cell>
          <cell r="P829">
            <v>0</v>
          </cell>
          <cell r="R829">
            <v>0</v>
          </cell>
          <cell r="V829">
            <v>0</v>
          </cell>
          <cell r="W829">
            <v>0</v>
          </cell>
          <cell r="X829">
            <v>0</v>
          </cell>
          <cell r="Y829">
            <v>0</v>
          </cell>
          <cell r="Z829">
            <v>0</v>
          </cell>
          <cell r="AA829">
            <v>0</v>
          </cell>
          <cell r="AB829">
            <v>0</v>
          </cell>
          <cell r="AC829">
            <v>0</v>
          </cell>
          <cell r="AD829">
            <v>0</v>
          </cell>
          <cell r="AE829">
            <v>0</v>
          </cell>
          <cell r="AF829">
            <v>0</v>
          </cell>
          <cell r="AG829">
            <v>0</v>
          </cell>
          <cell r="AH829">
            <v>0</v>
          </cell>
          <cell r="AI829">
            <v>0</v>
          </cell>
          <cell r="AJ829">
            <v>0</v>
          </cell>
          <cell r="AK829">
            <v>0</v>
          </cell>
          <cell r="AL829">
            <v>0</v>
          </cell>
          <cell r="AM829">
            <v>0</v>
          </cell>
          <cell r="AN829">
            <v>0</v>
          </cell>
          <cell r="AO829">
            <v>0</v>
          </cell>
          <cell r="AP829">
            <v>0</v>
          </cell>
          <cell r="AQ829">
            <v>0</v>
          </cell>
          <cell r="AR829">
            <v>0</v>
          </cell>
          <cell r="AS829">
            <v>0</v>
          </cell>
          <cell r="AT829">
            <v>0</v>
          </cell>
          <cell r="AU829">
            <v>0</v>
          </cell>
          <cell r="AV829">
            <v>0</v>
          </cell>
          <cell r="AW829">
            <v>0</v>
          </cell>
          <cell r="AX829">
            <v>0</v>
          </cell>
          <cell r="AY829">
            <v>0</v>
          </cell>
          <cell r="AZ829">
            <v>0</v>
          </cell>
          <cell r="BA829">
            <v>0</v>
          </cell>
          <cell r="BB829">
            <v>0</v>
          </cell>
          <cell r="BC829">
            <v>0</v>
          </cell>
          <cell r="BD829">
            <v>0</v>
          </cell>
          <cell r="BE829">
            <v>0</v>
          </cell>
          <cell r="BF829">
            <v>0</v>
          </cell>
          <cell r="BG829">
            <v>0</v>
          </cell>
          <cell r="BH829">
            <v>0</v>
          </cell>
          <cell r="BI829">
            <v>0</v>
          </cell>
          <cell r="BJ829">
            <v>0</v>
          </cell>
          <cell r="BK829">
            <v>0</v>
          </cell>
          <cell r="BL829">
            <v>0</v>
          </cell>
          <cell r="BM829">
            <v>0</v>
          </cell>
          <cell r="BN829">
            <v>0</v>
          </cell>
          <cell r="BO829">
            <v>0</v>
          </cell>
          <cell r="BP829">
            <v>0</v>
          </cell>
          <cell r="BQ829">
            <v>0</v>
          </cell>
        </row>
        <row r="830">
          <cell r="N830">
            <v>0</v>
          </cell>
          <cell r="P830">
            <v>0</v>
          </cell>
          <cell r="R830">
            <v>0</v>
          </cell>
          <cell r="V830">
            <v>0</v>
          </cell>
          <cell r="W830">
            <v>0</v>
          </cell>
          <cell r="X830">
            <v>0</v>
          </cell>
          <cell r="Y830">
            <v>0</v>
          </cell>
          <cell r="Z830">
            <v>0</v>
          </cell>
          <cell r="AA830">
            <v>0</v>
          </cell>
          <cell r="AB830">
            <v>0</v>
          </cell>
          <cell r="AC830">
            <v>0</v>
          </cell>
          <cell r="AD830">
            <v>0</v>
          </cell>
          <cell r="AE830">
            <v>0</v>
          </cell>
          <cell r="AF830">
            <v>0</v>
          </cell>
          <cell r="AG830">
            <v>0</v>
          </cell>
          <cell r="AH830">
            <v>0</v>
          </cell>
          <cell r="AI830">
            <v>0</v>
          </cell>
          <cell r="AJ830">
            <v>0</v>
          </cell>
          <cell r="AK830">
            <v>0</v>
          </cell>
          <cell r="AL830">
            <v>0</v>
          </cell>
          <cell r="AM830">
            <v>0</v>
          </cell>
          <cell r="AN830">
            <v>0</v>
          </cell>
          <cell r="AO830">
            <v>0</v>
          </cell>
          <cell r="AP830">
            <v>0</v>
          </cell>
          <cell r="AQ830">
            <v>0</v>
          </cell>
          <cell r="AR830">
            <v>0</v>
          </cell>
          <cell r="AS830">
            <v>0</v>
          </cell>
          <cell r="AT830">
            <v>0</v>
          </cell>
          <cell r="AU830">
            <v>0</v>
          </cell>
          <cell r="AV830">
            <v>0</v>
          </cell>
          <cell r="AW830">
            <v>0</v>
          </cell>
          <cell r="AX830">
            <v>0</v>
          </cell>
          <cell r="AY830">
            <v>0</v>
          </cell>
          <cell r="AZ830">
            <v>0</v>
          </cell>
          <cell r="BA830">
            <v>0</v>
          </cell>
          <cell r="BB830">
            <v>0</v>
          </cell>
          <cell r="BC830">
            <v>0</v>
          </cell>
          <cell r="BD830">
            <v>0</v>
          </cell>
          <cell r="BE830">
            <v>0</v>
          </cell>
          <cell r="BF830">
            <v>0</v>
          </cell>
          <cell r="BG830">
            <v>0</v>
          </cell>
          <cell r="BH830">
            <v>0</v>
          </cell>
          <cell r="BI830">
            <v>0</v>
          </cell>
          <cell r="BJ830">
            <v>0</v>
          </cell>
          <cell r="BK830">
            <v>0</v>
          </cell>
          <cell r="BL830">
            <v>0</v>
          </cell>
          <cell r="BM830">
            <v>0</v>
          </cell>
          <cell r="BN830">
            <v>0</v>
          </cell>
          <cell r="BO830">
            <v>0</v>
          </cell>
          <cell r="BP830">
            <v>0</v>
          </cell>
          <cell r="BQ830">
            <v>0</v>
          </cell>
        </row>
        <row r="831">
          <cell r="N831">
            <v>0</v>
          </cell>
          <cell r="P831">
            <v>0</v>
          </cell>
          <cell r="R831">
            <v>0</v>
          </cell>
          <cell r="V831">
            <v>0</v>
          </cell>
          <cell r="W831">
            <v>0</v>
          </cell>
          <cell r="X831">
            <v>0</v>
          </cell>
          <cell r="Y831">
            <v>0</v>
          </cell>
          <cell r="Z831">
            <v>0</v>
          </cell>
          <cell r="AA831">
            <v>0</v>
          </cell>
          <cell r="AB831">
            <v>0</v>
          </cell>
          <cell r="AC831">
            <v>0</v>
          </cell>
          <cell r="AD831">
            <v>0</v>
          </cell>
          <cell r="AE831">
            <v>0</v>
          </cell>
          <cell r="AF831">
            <v>0</v>
          </cell>
          <cell r="AG831">
            <v>0</v>
          </cell>
          <cell r="AH831">
            <v>0</v>
          </cell>
          <cell r="AI831">
            <v>0</v>
          </cell>
          <cell r="AJ831">
            <v>0</v>
          </cell>
          <cell r="AK831">
            <v>0</v>
          </cell>
          <cell r="AL831">
            <v>0</v>
          </cell>
          <cell r="AM831">
            <v>0</v>
          </cell>
          <cell r="AN831">
            <v>0</v>
          </cell>
          <cell r="AO831">
            <v>0</v>
          </cell>
          <cell r="AP831">
            <v>0</v>
          </cell>
          <cell r="AQ831">
            <v>0</v>
          </cell>
          <cell r="AR831">
            <v>0</v>
          </cell>
          <cell r="AS831">
            <v>0</v>
          </cell>
          <cell r="AT831">
            <v>0</v>
          </cell>
          <cell r="AU831">
            <v>0</v>
          </cell>
          <cell r="AV831">
            <v>0</v>
          </cell>
          <cell r="AW831">
            <v>0</v>
          </cell>
          <cell r="AX831">
            <v>0</v>
          </cell>
          <cell r="AY831">
            <v>0</v>
          </cell>
          <cell r="AZ831">
            <v>0</v>
          </cell>
          <cell r="BA831">
            <v>0</v>
          </cell>
          <cell r="BB831">
            <v>0</v>
          </cell>
          <cell r="BC831">
            <v>0</v>
          </cell>
          <cell r="BD831">
            <v>0</v>
          </cell>
          <cell r="BE831">
            <v>0</v>
          </cell>
          <cell r="BF831">
            <v>0</v>
          </cell>
          <cell r="BG831">
            <v>0</v>
          </cell>
          <cell r="BH831">
            <v>0</v>
          </cell>
          <cell r="BI831">
            <v>0</v>
          </cell>
          <cell r="BJ831">
            <v>0</v>
          </cell>
          <cell r="BK831">
            <v>0</v>
          </cell>
          <cell r="BL831">
            <v>0</v>
          </cell>
          <cell r="BM831">
            <v>0</v>
          </cell>
          <cell r="BN831">
            <v>0</v>
          </cell>
          <cell r="BO831">
            <v>0</v>
          </cell>
          <cell r="BP831">
            <v>0</v>
          </cell>
          <cell r="BQ831">
            <v>0</v>
          </cell>
        </row>
        <row r="832">
          <cell r="N832">
            <v>0</v>
          </cell>
          <cell r="P832">
            <v>0</v>
          </cell>
          <cell r="R832">
            <v>0</v>
          </cell>
          <cell r="V832">
            <v>0</v>
          </cell>
          <cell r="W832">
            <v>0</v>
          </cell>
          <cell r="X832">
            <v>0</v>
          </cell>
          <cell r="Y832">
            <v>0</v>
          </cell>
          <cell r="Z832">
            <v>0</v>
          </cell>
          <cell r="AA832">
            <v>0</v>
          </cell>
          <cell r="AB832">
            <v>0</v>
          </cell>
          <cell r="AC832">
            <v>0</v>
          </cell>
          <cell r="AD832">
            <v>0</v>
          </cell>
          <cell r="AE832">
            <v>0</v>
          </cell>
          <cell r="AF832">
            <v>0</v>
          </cell>
          <cell r="AG832">
            <v>0</v>
          </cell>
          <cell r="AH832">
            <v>0</v>
          </cell>
          <cell r="AI832">
            <v>0</v>
          </cell>
          <cell r="AJ832">
            <v>0</v>
          </cell>
          <cell r="AK832">
            <v>0</v>
          </cell>
          <cell r="AL832">
            <v>0</v>
          </cell>
          <cell r="AM832">
            <v>0</v>
          </cell>
          <cell r="AN832">
            <v>0</v>
          </cell>
          <cell r="AO832">
            <v>0</v>
          </cell>
          <cell r="AP832">
            <v>0</v>
          </cell>
          <cell r="AQ832">
            <v>0</v>
          </cell>
          <cell r="AR832">
            <v>0</v>
          </cell>
          <cell r="AS832">
            <v>0</v>
          </cell>
          <cell r="AT832">
            <v>0</v>
          </cell>
          <cell r="AU832">
            <v>0</v>
          </cell>
          <cell r="AV832">
            <v>0</v>
          </cell>
          <cell r="AW832">
            <v>0</v>
          </cell>
          <cell r="AX832">
            <v>0</v>
          </cell>
          <cell r="AY832">
            <v>0</v>
          </cell>
          <cell r="AZ832">
            <v>0</v>
          </cell>
          <cell r="BA832">
            <v>0</v>
          </cell>
          <cell r="BB832">
            <v>0</v>
          </cell>
          <cell r="BC832">
            <v>0</v>
          </cell>
          <cell r="BD832">
            <v>0</v>
          </cell>
          <cell r="BE832">
            <v>0</v>
          </cell>
          <cell r="BF832">
            <v>0</v>
          </cell>
          <cell r="BG832">
            <v>0</v>
          </cell>
          <cell r="BH832">
            <v>0</v>
          </cell>
          <cell r="BI832">
            <v>0</v>
          </cell>
          <cell r="BJ832">
            <v>0</v>
          </cell>
          <cell r="BK832">
            <v>0</v>
          </cell>
          <cell r="BL832">
            <v>0</v>
          </cell>
          <cell r="BM832">
            <v>0</v>
          </cell>
          <cell r="BN832">
            <v>0</v>
          </cell>
          <cell r="BO832">
            <v>0</v>
          </cell>
          <cell r="BP832">
            <v>0</v>
          </cell>
          <cell r="BQ832">
            <v>0</v>
          </cell>
        </row>
        <row r="833">
          <cell r="N833">
            <v>0</v>
          </cell>
          <cell r="P833">
            <v>0</v>
          </cell>
          <cell r="R833">
            <v>0</v>
          </cell>
          <cell r="V833">
            <v>0</v>
          </cell>
          <cell r="W833">
            <v>0</v>
          </cell>
          <cell r="X833">
            <v>0</v>
          </cell>
          <cell r="Y833">
            <v>0</v>
          </cell>
          <cell r="Z833">
            <v>0</v>
          </cell>
          <cell r="AA833">
            <v>0</v>
          </cell>
          <cell r="AB833">
            <v>0</v>
          </cell>
          <cell r="AC833">
            <v>0</v>
          </cell>
          <cell r="AD833">
            <v>0</v>
          </cell>
          <cell r="AE833">
            <v>0</v>
          </cell>
          <cell r="AF833">
            <v>0</v>
          </cell>
          <cell r="AG833">
            <v>0</v>
          </cell>
          <cell r="AH833">
            <v>0</v>
          </cell>
          <cell r="AI833">
            <v>0</v>
          </cell>
          <cell r="AJ833">
            <v>0</v>
          </cell>
          <cell r="AK833">
            <v>0</v>
          </cell>
          <cell r="AL833">
            <v>0</v>
          </cell>
          <cell r="AM833">
            <v>0</v>
          </cell>
          <cell r="AN833">
            <v>0</v>
          </cell>
          <cell r="AO833">
            <v>0</v>
          </cell>
          <cell r="AP833">
            <v>0</v>
          </cell>
          <cell r="AQ833">
            <v>0</v>
          </cell>
          <cell r="AR833">
            <v>0</v>
          </cell>
          <cell r="AS833">
            <v>0</v>
          </cell>
          <cell r="AT833">
            <v>0</v>
          </cell>
          <cell r="AU833">
            <v>0</v>
          </cell>
          <cell r="AV833">
            <v>0</v>
          </cell>
          <cell r="AW833">
            <v>0</v>
          </cell>
          <cell r="AX833">
            <v>0</v>
          </cell>
          <cell r="AY833">
            <v>0</v>
          </cell>
          <cell r="AZ833">
            <v>0</v>
          </cell>
          <cell r="BA833">
            <v>0</v>
          </cell>
          <cell r="BB833">
            <v>0</v>
          </cell>
          <cell r="BC833">
            <v>0</v>
          </cell>
          <cell r="BD833">
            <v>0</v>
          </cell>
          <cell r="BE833">
            <v>0</v>
          </cell>
          <cell r="BF833">
            <v>0</v>
          </cell>
          <cell r="BG833">
            <v>0</v>
          </cell>
          <cell r="BH833">
            <v>0</v>
          </cell>
          <cell r="BI833">
            <v>0</v>
          </cell>
          <cell r="BJ833">
            <v>0</v>
          </cell>
          <cell r="BK833">
            <v>0</v>
          </cell>
          <cell r="BL833">
            <v>0</v>
          </cell>
          <cell r="BM833">
            <v>0</v>
          </cell>
          <cell r="BN833">
            <v>0</v>
          </cell>
          <cell r="BO833">
            <v>0</v>
          </cell>
          <cell r="BP833">
            <v>0</v>
          </cell>
          <cell r="BQ833">
            <v>0</v>
          </cell>
        </row>
        <row r="834">
          <cell r="N834">
            <v>0</v>
          </cell>
          <cell r="P834">
            <v>0</v>
          </cell>
          <cell r="R834">
            <v>0</v>
          </cell>
          <cell r="V834">
            <v>0</v>
          </cell>
          <cell r="W834">
            <v>0</v>
          </cell>
          <cell r="X834">
            <v>0</v>
          </cell>
          <cell r="Y834">
            <v>0</v>
          </cell>
          <cell r="Z834">
            <v>0</v>
          </cell>
          <cell r="AA834">
            <v>0</v>
          </cell>
          <cell r="AB834">
            <v>0</v>
          </cell>
          <cell r="AC834">
            <v>0</v>
          </cell>
          <cell r="AD834">
            <v>0</v>
          </cell>
          <cell r="AE834">
            <v>0</v>
          </cell>
          <cell r="AF834">
            <v>0</v>
          </cell>
          <cell r="AG834">
            <v>0</v>
          </cell>
          <cell r="AH834">
            <v>0</v>
          </cell>
          <cell r="AI834">
            <v>0</v>
          </cell>
          <cell r="AJ834">
            <v>0</v>
          </cell>
          <cell r="AK834">
            <v>0</v>
          </cell>
          <cell r="AL834">
            <v>0</v>
          </cell>
          <cell r="AM834">
            <v>0</v>
          </cell>
          <cell r="AN834">
            <v>0</v>
          </cell>
          <cell r="AO834">
            <v>0</v>
          </cell>
          <cell r="AP834">
            <v>0</v>
          </cell>
          <cell r="AQ834">
            <v>0</v>
          </cell>
          <cell r="AR834">
            <v>0</v>
          </cell>
          <cell r="AS834">
            <v>0</v>
          </cell>
          <cell r="AT834">
            <v>0</v>
          </cell>
          <cell r="AU834">
            <v>0</v>
          </cell>
          <cell r="AV834">
            <v>0</v>
          </cell>
          <cell r="AW834">
            <v>0</v>
          </cell>
          <cell r="AX834">
            <v>0</v>
          </cell>
          <cell r="AY834">
            <v>0</v>
          </cell>
          <cell r="AZ834">
            <v>0</v>
          </cell>
          <cell r="BA834">
            <v>0</v>
          </cell>
          <cell r="BB834">
            <v>0</v>
          </cell>
          <cell r="BC834">
            <v>0</v>
          </cell>
          <cell r="BD834">
            <v>0</v>
          </cell>
          <cell r="BE834">
            <v>0</v>
          </cell>
          <cell r="BF834">
            <v>0</v>
          </cell>
          <cell r="BG834">
            <v>0</v>
          </cell>
          <cell r="BH834">
            <v>0</v>
          </cell>
          <cell r="BI834">
            <v>0</v>
          </cell>
          <cell r="BJ834">
            <v>0</v>
          </cell>
          <cell r="BK834">
            <v>0</v>
          </cell>
          <cell r="BL834">
            <v>0</v>
          </cell>
          <cell r="BM834">
            <v>0</v>
          </cell>
          <cell r="BN834">
            <v>0</v>
          </cell>
          <cell r="BO834">
            <v>0</v>
          </cell>
          <cell r="BP834">
            <v>0</v>
          </cell>
          <cell r="BQ834">
            <v>0</v>
          </cell>
        </row>
        <row r="835">
          <cell r="N835">
            <v>0</v>
          </cell>
          <cell r="P835">
            <v>0</v>
          </cell>
          <cell r="R835">
            <v>0</v>
          </cell>
          <cell r="V835">
            <v>0</v>
          </cell>
          <cell r="W835">
            <v>0</v>
          </cell>
          <cell r="X835">
            <v>0</v>
          </cell>
          <cell r="Y835">
            <v>0</v>
          </cell>
          <cell r="Z835">
            <v>0</v>
          </cell>
          <cell r="AA835">
            <v>0</v>
          </cell>
          <cell r="AB835">
            <v>0</v>
          </cell>
          <cell r="AC835">
            <v>0</v>
          </cell>
          <cell r="AD835">
            <v>0</v>
          </cell>
          <cell r="AE835">
            <v>0</v>
          </cell>
          <cell r="AF835">
            <v>0</v>
          </cell>
          <cell r="AG835">
            <v>0</v>
          </cell>
          <cell r="AH835">
            <v>0</v>
          </cell>
          <cell r="AI835">
            <v>0</v>
          </cell>
          <cell r="AJ835">
            <v>0</v>
          </cell>
          <cell r="AK835">
            <v>0</v>
          </cell>
          <cell r="AL835">
            <v>0</v>
          </cell>
          <cell r="AM835">
            <v>0</v>
          </cell>
          <cell r="AN835">
            <v>0</v>
          </cell>
          <cell r="AO835">
            <v>0</v>
          </cell>
          <cell r="AP835">
            <v>0</v>
          </cell>
          <cell r="AQ835">
            <v>0</v>
          </cell>
          <cell r="AR835">
            <v>0</v>
          </cell>
          <cell r="AS835">
            <v>0</v>
          </cell>
          <cell r="AT835">
            <v>0</v>
          </cell>
          <cell r="AU835">
            <v>0</v>
          </cell>
          <cell r="AV835">
            <v>0</v>
          </cell>
          <cell r="AW835">
            <v>0</v>
          </cell>
          <cell r="AX835">
            <v>0</v>
          </cell>
          <cell r="AY835">
            <v>0</v>
          </cell>
          <cell r="AZ835">
            <v>0</v>
          </cell>
          <cell r="BA835">
            <v>0</v>
          </cell>
          <cell r="BB835">
            <v>0</v>
          </cell>
          <cell r="BC835">
            <v>0</v>
          </cell>
          <cell r="BD835">
            <v>0</v>
          </cell>
          <cell r="BE835">
            <v>0</v>
          </cell>
          <cell r="BF835">
            <v>0</v>
          </cell>
          <cell r="BG835">
            <v>0</v>
          </cell>
          <cell r="BH835">
            <v>0</v>
          </cell>
          <cell r="BI835">
            <v>0</v>
          </cell>
          <cell r="BJ835">
            <v>0</v>
          </cell>
          <cell r="BK835">
            <v>0</v>
          </cell>
          <cell r="BL835">
            <v>0</v>
          </cell>
          <cell r="BM835">
            <v>0</v>
          </cell>
          <cell r="BN835">
            <v>0</v>
          </cell>
          <cell r="BO835">
            <v>0</v>
          </cell>
          <cell r="BP835">
            <v>0</v>
          </cell>
          <cell r="BQ835">
            <v>0</v>
          </cell>
        </row>
        <row r="836">
          <cell r="N836">
            <v>0</v>
          </cell>
          <cell r="P836">
            <v>0</v>
          </cell>
          <cell r="R836">
            <v>0</v>
          </cell>
          <cell r="V836">
            <v>0</v>
          </cell>
          <cell r="W836">
            <v>0</v>
          </cell>
          <cell r="X836">
            <v>0</v>
          </cell>
          <cell r="Y836">
            <v>0</v>
          </cell>
          <cell r="Z836">
            <v>0</v>
          </cell>
          <cell r="AA836">
            <v>0</v>
          </cell>
          <cell r="AB836">
            <v>0</v>
          </cell>
          <cell r="AC836">
            <v>0</v>
          </cell>
          <cell r="AD836">
            <v>0</v>
          </cell>
          <cell r="AE836">
            <v>0</v>
          </cell>
          <cell r="AF836">
            <v>0</v>
          </cell>
          <cell r="AG836">
            <v>0</v>
          </cell>
          <cell r="AH836">
            <v>0</v>
          </cell>
          <cell r="AI836">
            <v>0</v>
          </cell>
          <cell r="AJ836">
            <v>0</v>
          </cell>
          <cell r="AK836">
            <v>0</v>
          </cell>
          <cell r="AL836">
            <v>0</v>
          </cell>
          <cell r="AM836">
            <v>0</v>
          </cell>
          <cell r="AN836">
            <v>0</v>
          </cell>
          <cell r="AO836">
            <v>0</v>
          </cell>
          <cell r="AP836">
            <v>0</v>
          </cell>
          <cell r="AQ836">
            <v>0</v>
          </cell>
          <cell r="AR836">
            <v>0</v>
          </cell>
          <cell r="AS836">
            <v>0</v>
          </cell>
          <cell r="AT836">
            <v>0</v>
          </cell>
          <cell r="AU836">
            <v>0</v>
          </cell>
          <cell r="AV836">
            <v>0</v>
          </cell>
          <cell r="AW836">
            <v>0</v>
          </cell>
          <cell r="AX836">
            <v>0</v>
          </cell>
          <cell r="AY836">
            <v>0</v>
          </cell>
          <cell r="AZ836">
            <v>0</v>
          </cell>
          <cell r="BA836">
            <v>0</v>
          </cell>
          <cell r="BB836">
            <v>0</v>
          </cell>
          <cell r="BC836">
            <v>0</v>
          </cell>
          <cell r="BD836">
            <v>0</v>
          </cell>
          <cell r="BE836">
            <v>0</v>
          </cell>
          <cell r="BF836">
            <v>0</v>
          </cell>
          <cell r="BG836">
            <v>0</v>
          </cell>
          <cell r="BH836">
            <v>0</v>
          </cell>
          <cell r="BI836">
            <v>0</v>
          </cell>
          <cell r="BJ836">
            <v>0</v>
          </cell>
          <cell r="BK836">
            <v>0</v>
          </cell>
          <cell r="BL836">
            <v>0</v>
          </cell>
          <cell r="BM836">
            <v>0</v>
          </cell>
          <cell r="BN836">
            <v>0</v>
          </cell>
          <cell r="BO836">
            <v>0</v>
          </cell>
          <cell r="BP836">
            <v>0</v>
          </cell>
          <cell r="BQ836">
            <v>0</v>
          </cell>
        </row>
        <row r="837">
          <cell r="N837">
            <v>0</v>
          </cell>
          <cell r="P837">
            <v>0</v>
          </cell>
          <cell r="R837">
            <v>0</v>
          </cell>
          <cell r="V837">
            <v>0</v>
          </cell>
          <cell r="W837">
            <v>0</v>
          </cell>
          <cell r="X837">
            <v>0</v>
          </cell>
          <cell r="Y837">
            <v>0</v>
          </cell>
          <cell r="Z837">
            <v>0</v>
          </cell>
          <cell r="AA837">
            <v>0</v>
          </cell>
          <cell r="AB837">
            <v>0</v>
          </cell>
          <cell r="AC837">
            <v>0</v>
          </cell>
          <cell r="AD837">
            <v>0</v>
          </cell>
          <cell r="AE837">
            <v>0</v>
          </cell>
          <cell r="AF837">
            <v>0</v>
          </cell>
          <cell r="AG837">
            <v>0</v>
          </cell>
          <cell r="AH837">
            <v>0</v>
          </cell>
          <cell r="AI837">
            <v>0</v>
          </cell>
          <cell r="AJ837">
            <v>0</v>
          </cell>
          <cell r="AK837">
            <v>0</v>
          </cell>
          <cell r="AL837">
            <v>0</v>
          </cell>
          <cell r="AM837">
            <v>0</v>
          </cell>
          <cell r="AN837">
            <v>0</v>
          </cell>
          <cell r="AO837">
            <v>0</v>
          </cell>
          <cell r="AP837">
            <v>0</v>
          </cell>
          <cell r="AQ837">
            <v>0</v>
          </cell>
          <cell r="AR837">
            <v>0</v>
          </cell>
          <cell r="AS837">
            <v>0</v>
          </cell>
          <cell r="AT837">
            <v>0</v>
          </cell>
          <cell r="AU837">
            <v>0</v>
          </cell>
          <cell r="AV837">
            <v>0</v>
          </cell>
          <cell r="AW837">
            <v>0</v>
          </cell>
          <cell r="AX837">
            <v>0</v>
          </cell>
          <cell r="AY837">
            <v>0</v>
          </cell>
          <cell r="AZ837">
            <v>0</v>
          </cell>
          <cell r="BA837">
            <v>0</v>
          </cell>
          <cell r="BB837">
            <v>0</v>
          </cell>
          <cell r="BC837">
            <v>0</v>
          </cell>
          <cell r="BD837">
            <v>0</v>
          </cell>
          <cell r="BE837">
            <v>0</v>
          </cell>
          <cell r="BF837">
            <v>0</v>
          </cell>
          <cell r="BG837">
            <v>0</v>
          </cell>
          <cell r="BH837">
            <v>0</v>
          </cell>
          <cell r="BI837">
            <v>0</v>
          </cell>
          <cell r="BJ837">
            <v>0</v>
          </cell>
          <cell r="BK837">
            <v>0</v>
          </cell>
          <cell r="BL837">
            <v>0</v>
          </cell>
          <cell r="BM837">
            <v>0</v>
          </cell>
          <cell r="BN837">
            <v>0</v>
          </cell>
          <cell r="BO837">
            <v>0</v>
          </cell>
          <cell r="BP837">
            <v>0</v>
          </cell>
          <cell r="BQ837">
            <v>0</v>
          </cell>
        </row>
        <row r="838">
          <cell r="N838">
            <v>0</v>
          </cell>
          <cell r="P838">
            <v>0</v>
          </cell>
          <cell r="R838">
            <v>0</v>
          </cell>
          <cell r="V838">
            <v>0</v>
          </cell>
          <cell r="W838">
            <v>0</v>
          </cell>
          <cell r="X838">
            <v>0</v>
          </cell>
          <cell r="Y838">
            <v>0</v>
          </cell>
          <cell r="Z838">
            <v>0</v>
          </cell>
          <cell r="AA838">
            <v>0</v>
          </cell>
          <cell r="AB838">
            <v>0</v>
          </cell>
          <cell r="AC838">
            <v>0</v>
          </cell>
          <cell r="AD838">
            <v>0</v>
          </cell>
          <cell r="AE838">
            <v>0</v>
          </cell>
          <cell r="AF838">
            <v>0</v>
          </cell>
          <cell r="AG838">
            <v>0</v>
          </cell>
          <cell r="AH838">
            <v>0</v>
          </cell>
          <cell r="AI838">
            <v>0</v>
          </cell>
          <cell r="AJ838">
            <v>0</v>
          </cell>
          <cell r="AK838">
            <v>0</v>
          </cell>
          <cell r="AL838">
            <v>0</v>
          </cell>
          <cell r="AM838">
            <v>0</v>
          </cell>
          <cell r="AN838">
            <v>0</v>
          </cell>
          <cell r="AO838">
            <v>0</v>
          </cell>
          <cell r="AP838">
            <v>0</v>
          </cell>
          <cell r="AQ838">
            <v>0</v>
          </cell>
          <cell r="AR838">
            <v>0</v>
          </cell>
          <cell r="AS838">
            <v>0</v>
          </cell>
          <cell r="AT838">
            <v>0</v>
          </cell>
          <cell r="AU838">
            <v>0</v>
          </cell>
          <cell r="AV838">
            <v>0</v>
          </cell>
          <cell r="AW838">
            <v>0</v>
          </cell>
          <cell r="AX838">
            <v>0</v>
          </cell>
          <cell r="AY838">
            <v>0</v>
          </cell>
          <cell r="AZ838">
            <v>0</v>
          </cell>
          <cell r="BA838">
            <v>0</v>
          </cell>
          <cell r="BB838">
            <v>0</v>
          </cell>
          <cell r="BC838">
            <v>0</v>
          </cell>
          <cell r="BD838">
            <v>0</v>
          </cell>
          <cell r="BE838">
            <v>0</v>
          </cell>
          <cell r="BF838">
            <v>0</v>
          </cell>
          <cell r="BG838">
            <v>0</v>
          </cell>
          <cell r="BH838">
            <v>0</v>
          </cell>
          <cell r="BI838">
            <v>0</v>
          </cell>
          <cell r="BJ838">
            <v>0</v>
          </cell>
          <cell r="BK838">
            <v>0</v>
          </cell>
          <cell r="BL838">
            <v>0</v>
          </cell>
          <cell r="BM838">
            <v>0</v>
          </cell>
          <cell r="BN838">
            <v>0</v>
          </cell>
          <cell r="BO838">
            <v>0</v>
          </cell>
          <cell r="BP838">
            <v>0</v>
          </cell>
          <cell r="BQ838">
            <v>0</v>
          </cell>
        </row>
        <row r="839">
          <cell r="N839">
            <v>0</v>
          </cell>
          <cell r="P839">
            <v>0</v>
          </cell>
          <cell r="R839">
            <v>0</v>
          </cell>
          <cell r="V839">
            <v>0</v>
          </cell>
          <cell r="W839">
            <v>0</v>
          </cell>
          <cell r="X839">
            <v>0</v>
          </cell>
          <cell r="Y839">
            <v>0</v>
          </cell>
          <cell r="Z839">
            <v>0</v>
          </cell>
          <cell r="AA839">
            <v>0</v>
          </cell>
          <cell r="AB839">
            <v>0</v>
          </cell>
          <cell r="AC839">
            <v>0</v>
          </cell>
          <cell r="AD839">
            <v>0</v>
          </cell>
          <cell r="AE839">
            <v>0</v>
          </cell>
          <cell r="AF839">
            <v>0</v>
          </cell>
          <cell r="AG839">
            <v>0</v>
          </cell>
          <cell r="AH839">
            <v>0</v>
          </cell>
          <cell r="AI839">
            <v>0</v>
          </cell>
          <cell r="AJ839">
            <v>0</v>
          </cell>
          <cell r="AK839">
            <v>0</v>
          </cell>
          <cell r="AL839">
            <v>0</v>
          </cell>
          <cell r="AM839">
            <v>0</v>
          </cell>
          <cell r="AN839">
            <v>0</v>
          </cell>
          <cell r="AO839">
            <v>0</v>
          </cell>
          <cell r="AP839">
            <v>0</v>
          </cell>
          <cell r="AQ839">
            <v>0</v>
          </cell>
          <cell r="AR839">
            <v>0</v>
          </cell>
          <cell r="AS839">
            <v>0</v>
          </cell>
          <cell r="AT839">
            <v>0</v>
          </cell>
          <cell r="AU839">
            <v>0</v>
          </cell>
          <cell r="AV839">
            <v>0</v>
          </cell>
          <cell r="AW839">
            <v>0</v>
          </cell>
          <cell r="AX839">
            <v>0</v>
          </cell>
          <cell r="AY839">
            <v>0</v>
          </cell>
          <cell r="AZ839">
            <v>0</v>
          </cell>
          <cell r="BA839">
            <v>0</v>
          </cell>
          <cell r="BB839">
            <v>0</v>
          </cell>
          <cell r="BC839">
            <v>0</v>
          </cell>
          <cell r="BD839">
            <v>0</v>
          </cell>
          <cell r="BE839">
            <v>0</v>
          </cell>
          <cell r="BF839">
            <v>0</v>
          </cell>
          <cell r="BG839">
            <v>0</v>
          </cell>
          <cell r="BH839">
            <v>0</v>
          </cell>
          <cell r="BI839">
            <v>0</v>
          </cell>
          <cell r="BJ839">
            <v>0</v>
          </cell>
          <cell r="BK839">
            <v>0</v>
          </cell>
          <cell r="BL839">
            <v>0</v>
          </cell>
          <cell r="BM839">
            <v>0</v>
          </cell>
          <cell r="BN839">
            <v>0</v>
          </cell>
          <cell r="BO839">
            <v>0</v>
          </cell>
          <cell r="BP839">
            <v>0</v>
          </cell>
          <cell r="BQ839">
            <v>0</v>
          </cell>
        </row>
        <row r="840">
          <cell r="N840">
            <v>0</v>
          </cell>
          <cell r="P840">
            <v>0</v>
          </cell>
          <cell r="R840">
            <v>0</v>
          </cell>
          <cell r="V840">
            <v>0</v>
          </cell>
          <cell r="W840">
            <v>0</v>
          </cell>
          <cell r="X840">
            <v>0</v>
          </cell>
          <cell r="Y840">
            <v>0</v>
          </cell>
          <cell r="Z840">
            <v>0</v>
          </cell>
          <cell r="AA840">
            <v>0</v>
          </cell>
          <cell r="AB840">
            <v>0</v>
          </cell>
          <cell r="AC840">
            <v>0</v>
          </cell>
          <cell r="AD840">
            <v>0</v>
          </cell>
          <cell r="AE840">
            <v>0</v>
          </cell>
          <cell r="AF840">
            <v>0</v>
          </cell>
          <cell r="AG840">
            <v>0</v>
          </cell>
          <cell r="AH840">
            <v>0</v>
          </cell>
          <cell r="AI840">
            <v>0</v>
          </cell>
          <cell r="AJ840">
            <v>0</v>
          </cell>
          <cell r="AK840">
            <v>0</v>
          </cell>
          <cell r="AL840">
            <v>0</v>
          </cell>
          <cell r="AM840">
            <v>0</v>
          </cell>
          <cell r="AN840">
            <v>0</v>
          </cell>
          <cell r="AO840">
            <v>0</v>
          </cell>
          <cell r="AP840">
            <v>0</v>
          </cell>
          <cell r="AQ840">
            <v>0</v>
          </cell>
          <cell r="AR840">
            <v>0</v>
          </cell>
          <cell r="AS840">
            <v>0</v>
          </cell>
          <cell r="AT840">
            <v>0</v>
          </cell>
          <cell r="AU840">
            <v>0</v>
          </cell>
          <cell r="AV840">
            <v>0</v>
          </cell>
          <cell r="AW840">
            <v>0</v>
          </cell>
          <cell r="AX840">
            <v>0</v>
          </cell>
          <cell r="AY840">
            <v>0</v>
          </cell>
          <cell r="AZ840">
            <v>0</v>
          </cell>
          <cell r="BA840">
            <v>0</v>
          </cell>
          <cell r="BB840">
            <v>0</v>
          </cell>
          <cell r="BC840">
            <v>0</v>
          </cell>
          <cell r="BD840">
            <v>0</v>
          </cell>
          <cell r="BE840">
            <v>0</v>
          </cell>
          <cell r="BF840">
            <v>0</v>
          </cell>
          <cell r="BG840">
            <v>0</v>
          </cell>
          <cell r="BH840">
            <v>0</v>
          </cell>
          <cell r="BI840">
            <v>0</v>
          </cell>
          <cell r="BJ840">
            <v>0</v>
          </cell>
          <cell r="BK840">
            <v>0</v>
          </cell>
          <cell r="BL840">
            <v>0</v>
          </cell>
          <cell r="BM840">
            <v>0</v>
          </cell>
          <cell r="BN840">
            <v>0</v>
          </cell>
          <cell r="BO840">
            <v>0</v>
          </cell>
          <cell r="BP840">
            <v>0</v>
          </cell>
          <cell r="BQ840">
            <v>0</v>
          </cell>
        </row>
        <row r="841">
          <cell r="N841">
            <v>0</v>
          </cell>
          <cell r="P841">
            <v>0</v>
          </cell>
          <cell r="R841">
            <v>0</v>
          </cell>
          <cell r="V841">
            <v>0</v>
          </cell>
          <cell r="W841">
            <v>0</v>
          </cell>
          <cell r="X841">
            <v>0</v>
          </cell>
          <cell r="Y841">
            <v>0</v>
          </cell>
          <cell r="Z841">
            <v>0</v>
          </cell>
          <cell r="AA841">
            <v>0</v>
          </cell>
          <cell r="AB841">
            <v>0</v>
          </cell>
          <cell r="AC841">
            <v>0</v>
          </cell>
          <cell r="AD841">
            <v>0</v>
          </cell>
          <cell r="AE841">
            <v>0</v>
          </cell>
          <cell r="AF841">
            <v>0</v>
          </cell>
          <cell r="AG841">
            <v>0</v>
          </cell>
          <cell r="AH841">
            <v>0</v>
          </cell>
          <cell r="AI841">
            <v>0</v>
          </cell>
          <cell r="AJ841">
            <v>0</v>
          </cell>
          <cell r="AK841">
            <v>0</v>
          </cell>
          <cell r="AL841">
            <v>0</v>
          </cell>
          <cell r="AM841">
            <v>0</v>
          </cell>
          <cell r="AN841">
            <v>0</v>
          </cell>
          <cell r="AO841">
            <v>0</v>
          </cell>
          <cell r="AP841">
            <v>0</v>
          </cell>
          <cell r="AQ841">
            <v>0</v>
          </cell>
          <cell r="AR841">
            <v>0</v>
          </cell>
          <cell r="AS841">
            <v>0</v>
          </cell>
          <cell r="AT841">
            <v>0</v>
          </cell>
          <cell r="AU841">
            <v>0</v>
          </cell>
          <cell r="AV841">
            <v>0</v>
          </cell>
          <cell r="AW841">
            <v>0</v>
          </cell>
          <cell r="AX841">
            <v>0</v>
          </cell>
          <cell r="AY841">
            <v>0</v>
          </cell>
          <cell r="AZ841">
            <v>0</v>
          </cell>
          <cell r="BA841">
            <v>0</v>
          </cell>
          <cell r="BB841">
            <v>0</v>
          </cell>
          <cell r="BC841">
            <v>0</v>
          </cell>
          <cell r="BD841">
            <v>0</v>
          </cell>
          <cell r="BE841">
            <v>0</v>
          </cell>
          <cell r="BF841">
            <v>0</v>
          </cell>
          <cell r="BG841">
            <v>0</v>
          </cell>
          <cell r="BH841">
            <v>0</v>
          </cell>
          <cell r="BI841">
            <v>0</v>
          </cell>
          <cell r="BJ841">
            <v>0</v>
          </cell>
          <cell r="BK841">
            <v>0</v>
          </cell>
          <cell r="BL841">
            <v>0</v>
          </cell>
          <cell r="BM841">
            <v>0</v>
          </cell>
          <cell r="BN841">
            <v>0</v>
          </cell>
          <cell r="BO841">
            <v>0</v>
          </cell>
          <cell r="BP841">
            <v>0</v>
          </cell>
          <cell r="BQ841">
            <v>0</v>
          </cell>
        </row>
        <row r="842">
          <cell r="N842">
            <v>0</v>
          </cell>
          <cell r="P842">
            <v>0</v>
          </cell>
          <cell r="R842">
            <v>0</v>
          </cell>
          <cell r="V842">
            <v>0</v>
          </cell>
          <cell r="W842">
            <v>0</v>
          </cell>
          <cell r="X842">
            <v>0</v>
          </cell>
          <cell r="Y842">
            <v>0</v>
          </cell>
          <cell r="Z842">
            <v>0</v>
          </cell>
          <cell r="AA842">
            <v>0</v>
          </cell>
          <cell r="AB842">
            <v>0</v>
          </cell>
          <cell r="AC842">
            <v>0</v>
          </cell>
          <cell r="AD842">
            <v>0</v>
          </cell>
          <cell r="AE842">
            <v>0</v>
          </cell>
          <cell r="AF842">
            <v>0</v>
          </cell>
          <cell r="AG842">
            <v>0</v>
          </cell>
          <cell r="AH842">
            <v>0</v>
          </cell>
          <cell r="AI842">
            <v>0</v>
          </cell>
          <cell r="AJ842">
            <v>0</v>
          </cell>
          <cell r="AK842">
            <v>0</v>
          </cell>
          <cell r="AL842">
            <v>0</v>
          </cell>
          <cell r="AM842">
            <v>0</v>
          </cell>
          <cell r="AN842">
            <v>0</v>
          </cell>
          <cell r="AO842">
            <v>0</v>
          </cell>
          <cell r="AP842">
            <v>0</v>
          </cell>
          <cell r="AQ842">
            <v>0</v>
          </cell>
          <cell r="AR842">
            <v>0</v>
          </cell>
          <cell r="AS842">
            <v>0</v>
          </cell>
          <cell r="AT842">
            <v>0</v>
          </cell>
          <cell r="AU842">
            <v>0</v>
          </cell>
          <cell r="AV842">
            <v>0</v>
          </cell>
          <cell r="AW842">
            <v>0</v>
          </cell>
          <cell r="AX842">
            <v>0</v>
          </cell>
          <cell r="AY842">
            <v>0</v>
          </cell>
          <cell r="AZ842">
            <v>0</v>
          </cell>
          <cell r="BA842">
            <v>0</v>
          </cell>
          <cell r="BB842">
            <v>0</v>
          </cell>
          <cell r="BC842">
            <v>0</v>
          </cell>
          <cell r="BD842">
            <v>0</v>
          </cell>
          <cell r="BE842">
            <v>0</v>
          </cell>
          <cell r="BF842">
            <v>0</v>
          </cell>
          <cell r="BG842">
            <v>0</v>
          </cell>
          <cell r="BH842">
            <v>0</v>
          </cell>
          <cell r="BI842">
            <v>0</v>
          </cell>
          <cell r="BJ842">
            <v>0</v>
          </cell>
          <cell r="BK842">
            <v>0</v>
          </cell>
          <cell r="BL842">
            <v>0</v>
          </cell>
          <cell r="BM842">
            <v>0</v>
          </cell>
          <cell r="BN842">
            <v>0</v>
          </cell>
          <cell r="BO842">
            <v>0</v>
          </cell>
          <cell r="BP842">
            <v>0</v>
          </cell>
          <cell r="BQ842">
            <v>0</v>
          </cell>
        </row>
        <row r="843">
          <cell r="N843">
            <v>0</v>
          </cell>
          <cell r="P843">
            <v>0</v>
          </cell>
          <cell r="R843">
            <v>0</v>
          </cell>
          <cell r="V843">
            <v>0</v>
          </cell>
          <cell r="W843">
            <v>0</v>
          </cell>
          <cell r="X843">
            <v>0</v>
          </cell>
          <cell r="Y843">
            <v>0</v>
          </cell>
          <cell r="Z843">
            <v>0</v>
          </cell>
          <cell r="AA843">
            <v>0</v>
          </cell>
          <cell r="AB843">
            <v>0</v>
          </cell>
          <cell r="AC843">
            <v>0</v>
          </cell>
          <cell r="AD843">
            <v>0</v>
          </cell>
          <cell r="AE843">
            <v>0</v>
          </cell>
          <cell r="AF843">
            <v>0</v>
          </cell>
          <cell r="AG843">
            <v>0</v>
          </cell>
          <cell r="AH843">
            <v>0</v>
          </cell>
          <cell r="AI843">
            <v>0</v>
          </cell>
          <cell r="AJ843">
            <v>0</v>
          </cell>
          <cell r="AK843">
            <v>0</v>
          </cell>
          <cell r="AL843">
            <v>0</v>
          </cell>
          <cell r="AM843">
            <v>0</v>
          </cell>
          <cell r="AN843">
            <v>0</v>
          </cell>
          <cell r="AO843">
            <v>0</v>
          </cell>
          <cell r="AP843">
            <v>0</v>
          </cell>
          <cell r="AQ843">
            <v>0</v>
          </cell>
          <cell r="AR843">
            <v>0</v>
          </cell>
          <cell r="AS843">
            <v>0</v>
          </cell>
          <cell r="AT843">
            <v>0</v>
          </cell>
          <cell r="AU843">
            <v>0</v>
          </cell>
          <cell r="AV843">
            <v>0</v>
          </cell>
          <cell r="AW843">
            <v>0</v>
          </cell>
          <cell r="AX843">
            <v>0</v>
          </cell>
          <cell r="AY843">
            <v>0</v>
          </cell>
          <cell r="AZ843">
            <v>0</v>
          </cell>
          <cell r="BA843">
            <v>0</v>
          </cell>
          <cell r="BB843">
            <v>0</v>
          </cell>
          <cell r="BC843">
            <v>0</v>
          </cell>
          <cell r="BD843">
            <v>0</v>
          </cell>
          <cell r="BE843">
            <v>0</v>
          </cell>
          <cell r="BF843">
            <v>0</v>
          </cell>
          <cell r="BG843">
            <v>0</v>
          </cell>
          <cell r="BH843">
            <v>0</v>
          </cell>
          <cell r="BI843">
            <v>0</v>
          </cell>
          <cell r="BJ843">
            <v>0</v>
          </cell>
          <cell r="BK843">
            <v>0</v>
          </cell>
          <cell r="BL843">
            <v>0</v>
          </cell>
          <cell r="BM843">
            <v>0</v>
          </cell>
          <cell r="BN843">
            <v>0</v>
          </cell>
          <cell r="BO843">
            <v>0</v>
          </cell>
          <cell r="BP843">
            <v>0</v>
          </cell>
          <cell r="BQ843">
            <v>0</v>
          </cell>
        </row>
        <row r="844">
          <cell r="N844">
            <v>0</v>
          </cell>
          <cell r="P844">
            <v>0</v>
          </cell>
          <cell r="R844">
            <v>0</v>
          </cell>
          <cell r="V844">
            <v>0</v>
          </cell>
          <cell r="W844">
            <v>0</v>
          </cell>
          <cell r="X844">
            <v>0</v>
          </cell>
          <cell r="Y844">
            <v>0</v>
          </cell>
          <cell r="Z844">
            <v>0</v>
          </cell>
          <cell r="AA844">
            <v>0</v>
          </cell>
          <cell r="AB844">
            <v>0</v>
          </cell>
          <cell r="AC844">
            <v>0</v>
          </cell>
          <cell r="AD844">
            <v>0</v>
          </cell>
          <cell r="AE844">
            <v>0</v>
          </cell>
          <cell r="AF844">
            <v>0</v>
          </cell>
          <cell r="AG844">
            <v>0</v>
          </cell>
          <cell r="AH844">
            <v>0</v>
          </cell>
          <cell r="AI844">
            <v>0</v>
          </cell>
          <cell r="AJ844">
            <v>0</v>
          </cell>
          <cell r="AK844">
            <v>0</v>
          </cell>
          <cell r="AL844">
            <v>0</v>
          </cell>
          <cell r="AM844">
            <v>0</v>
          </cell>
          <cell r="AN844">
            <v>0</v>
          </cell>
          <cell r="AO844">
            <v>0</v>
          </cell>
          <cell r="AP844">
            <v>0</v>
          </cell>
          <cell r="AQ844">
            <v>0</v>
          </cell>
          <cell r="AR844">
            <v>0</v>
          </cell>
          <cell r="AS844">
            <v>0</v>
          </cell>
          <cell r="AT844">
            <v>0</v>
          </cell>
          <cell r="AU844">
            <v>0</v>
          </cell>
          <cell r="AV844">
            <v>0</v>
          </cell>
          <cell r="AW844">
            <v>0</v>
          </cell>
          <cell r="AX844">
            <v>0</v>
          </cell>
          <cell r="AY844">
            <v>0</v>
          </cell>
          <cell r="AZ844">
            <v>0</v>
          </cell>
          <cell r="BA844">
            <v>0</v>
          </cell>
          <cell r="BB844">
            <v>0</v>
          </cell>
          <cell r="BC844">
            <v>0</v>
          </cell>
          <cell r="BD844">
            <v>0</v>
          </cell>
          <cell r="BE844">
            <v>0</v>
          </cell>
          <cell r="BF844">
            <v>0</v>
          </cell>
          <cell r="BG844">
            <v>0</v>
          </cell>
          <cell r="BH844">
            <v>0</v>
          </cell>
          <cell r="BI844">
            <v>0</v>
          </cell>
          <cell r="BJ844">
            <v>0</v>
          </cell>
          <cell r="BK844">
            <v>0</v>
          </cell>
          <cell r="BL844">
            <v>0</v>
          </cell>
          <cell r="BM844">
            <v>0</v>
          </cell>
          <cell r="BN844">
            <v>0</v>
          </cell>
          <cell r="BO844">
            <v>0</v>
          </cell>
          <cell r="BP844">
            <v>0</v>
          </cell>
          <cell r="BQ844">
            <v>0</v>
          </cell>
        </row>
        <row r="845">
          <cell r="N845">
            <v>0</v>
          </cell>
          <cell r="P845">
            <v>0</v>
          </cell>
          <cell r="R845">
            <v>0</v>
          </cell>
          <cell r="V845">
            <v>0</v>
          </cell>
          <cell r="W845">
            <v>0</v>
          </cell>
          <cell r="X845">
            <v>0</v>
          </cell>
          <cell r="Y845">
            <v>0</v>
          </cell>
          <cell r="Z845">
            <v>0</v>
          </cell>
          <cell r="AA845">
            <v>0</v>
          </cell>
          <cell r="AB845">
            <v>0</v>
          </cell>
          <cell r="AC845">
            <v>0</v>
          </cell>
          <cell r="AD845">
            <v>0</v>
          </cell>
          <cell r="AE845">
            <v>0</v>
          </cell>
          <cell r="AF845">
            <v>0</v>
          </cell>
          <cell r="AG845">
            <v>0</v>
          </cell>
          <cell r="AH845">
            <v>0</v>
          </cell>
          <cell r="AI845">
            <v>0</v>
          </cell>
          <cell r="AJ845">
            <v>0</v>
          </cell>
          <cell r="AK845">
            <v>0</v>
          </cell>
          <cell r="AL845">
            <v>0</v>
          </cell>
          <cell r="AM845">
            <v>0</v>
          </cell>
          <cell r="AN845">
            <v>0</v>
          </cell>
          <cell r="AO845">
            <v>0</v>
          </cell>
          <cell r="AP845">
            <v>0</v>
          </cell>
          <cell r="AQ845">
            <v>0</v>
          </cell>
          <cell r="AR845">
            <v>0</v>
          </cell>
          <cell r="AS845">
            <v>0</v>
          </cell>
          <cell r="AT845">
            <v>0</v>
          </cell>
          <cell r="AU845">
            <v>0</v>
          </cell>
          <cell r="AV845">
            <v>0</v>
          </cell>
          <cell r="AW845">
            <v>0</v>
          </cell>
          <cell r="AX845">
            <v>0</v>
          </cell>
          <cell r="AY845">
            <v>0</v>
          </cell>
          <cell r="AZ845">
            <v>0</v>
          </cell>
          <cell r="BA845">
            <v>0</v>
          </cell>
          <cell r="BB845">
            <v>0</v>
          </cell>
          <cell r="BC845">
            <v>0</v>
          </cell>
          <cell r="BD845">
            <v>0</v>
          </cell>
          <cell r="BE845">
            <v>0</v>
          </cell>
          <cell r="BF845">
            <v>0</v>
          </cell>
          <cell r="BG845">
            <v>0</v>
          </cell>
          <cell r="BH845">
            <v>0</v>
          </cell>
          <cell r="BI845">
            <v>0</v>
          </cell>
          <cell r="BJ845">
            <v>0</v>
          </cell>
          <cell r="BK845">
            <v>0</v>
          </cell>
          <cell r="BL845">
            <v>0</v>
          </cell>
          <cell r="BM845">
            <v>0</v>
          </cell>
          <cell r="BN845">
            <v>0</v>
          </cell>
          <cell r="BO845">
            <v>0</v>
          </cell>
          <cell r="BP845">
            <v>0</v>
          </cell>
          <cell r="BQ845">
            <v>0</v>
          </cell>
        </row>
        <row r="846">
          <cell r="N846">
            <v>0</v>
          </cell>
          <cell r="P846">
            <v>0</v>
          </cell>
          <cell r="R846">
            <v>0</v>
          </cell>
          <cell r="V846">
            <v>0</v>
          </cell>
          <cell r="W846">
            <v>0</v>
          </cell>
          <cell r="X846">
            <v>0</v>
          </cell>
          <cell r="Y846">
            <v>0</v>
          </cell>
          <cell r="Z846">
            <v>0</v>
          </cell>
          <cell r="AA846">
            <v>0</v>
          </cell>
          <cell r="AB846">
            <v>0</v>
          </cell>
          <cell r="AC846">
            <v>0</v>
          </cell>
          <cell r="AD846">
            <v>0</v>
          </cell>
          <cell r="AE846">
            <v>0</v>
          </cell>
          <cell r="AF846">
            <v>0</v>
          </cell>
          <cell r="AG846">
            <v>0</v>
          </cell>
          <cell r="AH846">
            <v>0</v>
          </cell>
          <cell r="AI846">
            <v>0</v>
          </cell>
          <cell r="AJ846">
            <v>0</v>
          </cell>
          <cell r="AK846">
            <v>0</v>
          </cell>
          <cell r="AL846">
            <v>0</v>
          </cell>
          <cell r="AM846">
            <v>0</v>
          </cell>
          <cell r="AN846">
            <v>0</v>
          </cell>
          <cell r="AO846">
            <v>0</v>
          </cell>
          <cell r="AP846">
            <v>0</v>
          </cell>
          <cell r="AQ846">
            <v>0</v>
          </cell>
          <cell r="AR846">
            <v>0</v>
          </cell>
          <cell r="AS846">
            <v>0</v>
          </cell>
          <cell r="AT846">
            <v>0</v>
          </cell>
          <cell r="AU846">
            <v>0</v>
          </cell>
          <cell r="AV846">
            <v>0</v>
          </cell>
          <cell r="AW846">
            <v>0</v>
          </cell>
          <cell r="AX846">
            <v>0</v>
          </cell>
          <cell r="AY846">
            <v>0</v>
          </cell>
          <cell r="AZ846">
            <v>0</v>
          </cell>
          <cell r="BA846">
            <v>0</v>
          </cell>
          <cell r="BB846">
            <v>0</v>
          </cell>
          <cell r="BC846">
            <v>0</v>
          </cell>
          <cell r="BD846">
            <v>0</v>
          </cell>
          <cell r="BE846">
            <v>0</v>
          </cell>
          <cell r="BF846">
            <v>0</v>
          </cell>
          <cell r="BG846">
            <v>0</v>
          </cell>
          <cell r="BH846">
            <v>0</v>
          </cell>
          <cell r="BI846">
            <v>0</v>
          </cell>
          <cell r="BJ846">
            <v>0</v>
          </cell>
          <cell r="BK846">
            <v>0</v>
          </cell>
          <cell r="BL846">
            <v>0</v>
          </cell>
          <cell r="BM846">
            <v>0</v>
          </cell>
          <cell r="BN846">
            <v>0</v>
          </cell>
          <cell r="BO846">
            <v>0</v>
          </cell>
          <cell r="BP846">
            <v>0</v>
          </cell>
          <cell r="BQ846">
            <v>0</v>
          </cell>
        </row>
        <row r="847">
          <cell r="N847">
            <v>0</v>
          </cell>
          <cell r="P847">
            <v>0</v>
          </cell>
          <cell r="R847">
            <v>0</v>
          </cell>
          <cell r="V847">
            <v>0</v>
          </cell>
          <cell r="W847">
            <v>0</v>
          </cell>
          <cell r="X847">
            <v>0</v>
          </cell>
          <cell r="Y847">
            <v>0</v>
          </cell>
          <cell r="Z847">
            <v>0</v>
          </cell>
          <cell r="AA847">
            <v>0</v>
          </cell>
          <cell r="AB847">
            <v>0</v>
          </cell>
          <cell r="AC847">
            <v>0</v>
          </cell>
          <cell r="AD847">
            <v>0</v>
          </cell>
          <cell r="AE847">
            <v>0</v>
          </cell>
          <cell r="AF847">
            <v>0</v>
          </cell>
          <cell r="AG847">
            <v>0</v>
          </cell>
          <cell r="AH847">
            <v>0</v>
          </cell>
          <cell r="AI847">
            <v>0</v>
          </cell>
          <cell r="AJ847">
            <v>0</v>
          </cell>
          <cell r="AK847">
            <v>0</v>
          </cell>
          <cell r="AL847">
            <v>0</v>
          </cell>
          <cell r="AM847">
            <v>0</v>
          </cell>
          <cell r="AN847">
            <v>0</v>
          </cell>
          <cell r="AO847">
            <v>0</v>
          </cell>
          <cell r="AP847">
            <v>0</v>
          </cell>
          <cell r="AQ847">
            <v>0</v>
          </cell>
          <cell r="AR847">
            <v>0</v>
          </cell>
          <cell r="AS847">
            <v>0</v>
          </cell>
          <cell r="AT847">
            <v>0</v>
          </cell>
          <cell r="AU847">
            <v>0</v>
          </cell>
          <cell r="AV847">
            <v>0</v>
          </cell>
          <cell r="AW847">
            <v>0</v>
          </cell>
          <cell r="AX847">
            <v>0</v>
          </cell>
          <cell r="AY847">
            <v>0</v>
          </cell>
          <cell r="AZ847">
            <v>0</v>
          </cell>
          <cell r="BA847">
            <v>0</v>
          </cell>
          <cell r="BB847">
            <v>0</v>
          </cell>
          <cell r="BC847">
            <v>0</v>
          </cell>
          <cell r="BD847">
            <v>0</v>
          </cell>
          <cell r="BE847">
            <v>0</v>
          </cell>
          <cell r="BF847">
            <v>0</v>
          </cell>
          <cell r="BG847">
            <v>0</v>
          </cell>
          <cell r="BH847">
            <v>0</v>
          </cell>
          <cell r="BI847">
            <v>0</v>
          </cell>
          <cell r="BJ847">
            <v>0</v>
          </cell>
          <cell r="BK847">
            <v>0</v>
          </cell>
          <cell r="BL847">
            <v>0</v>
          </cell>
          <cell r="BM847">
            <v>0</v>
          </cell>
          <cell r="BN847">
            <v>0</v>
          </cell>
          <cell r="BO847">
            <v>0</v>
          </cell>
          <cell r="BP847">
            <v>0</v>
          </cell>
          <cell r="BQ847">
            <v>0</v>
          </cell>
        </row>
        <row r="848">
          <cell r="N848">
            <v>0</v>
          </cell>
          <cell r="P848">
            <v>0</v>
          </cell>
          <cell r="R848">
            <v>0</v>
          </cell>
          <cell r="V848">
            <v>0</v>
          </cell>
          <cell r="W848">
            <v>0</v>
          </cell>
          <cell r="X848">
            <v>0</v>
          </cell>
          <cell r="Y848">
            <v>0</v>
          </cell>
          <cell r="Z848">
            <v>0</v>
          </cell>
          <cell r="AA848">
            <v>0</v>
          </cell>
          <cell r="AB848">
            <v>0</v>
          </cell>
          <cell r="AC848">
            <v>0</v>
          </cell>
          <cell r="AD848">
            <v>0</v>
          </cell>
          <cell r="AE848">
            <v>0</v>
          </cell>
          <cell r="AF848">
            <v>0</v>
          </cell>
          <cell r="AG848">
            <v>0</v>
          </cell>
          <cell r="AH848">
            <v>0</v>
          </cell>
          <cell r="AI848">
            <v>0</v>
          </cell>
          <cell r="AJ848">
            <v>0</v>
          </cell>
          <cell r="AK848">
            <v>0</v>
          </cell>
          <cell r="AL848">
            <v>0</v>
          </cell>
          <cell r="AM848">
            <v>0</v>
          </cell>
          <cell r="AN848">
            <v>0</v>
          </cell>
          <cell r="AO848">
            <v>0</v>
          </cell>
          <cell r="AP848">
            <v>0</v>
          </cell>
          <cell r="AQ848">
            <v>0</v>
          </cell>
          <cell r="AR848">
            <v>0</v>
          </cell>
          <cell r="AS848">
            <v>0</v>
          </cell>
          <cell r="AT848">
            <v>0</v>
          </cell>
          <cell r="AU848">
            <v>0</v>
          </cell>
          <cell r="AV848">
            <v>0</v>
          </cell>
          <cell r="AW848">
            <v>0</v>
          </cell>
          <cell r="AX848">
            <v>0</v>
          </cell>
          <cell r="AY848">
            <v>0</v>
          </cell>
          <cell r="AZ848">
            <v>0</v>
          </cell>
          <cell r="BA848">
            <v>0</v>
          </cell>
          <cell r="BB848">
            <v>0</v>
          </cell>
          <cell r="BC848">
            <v>0</v>
          </cell>
          <cell r="BD848">
            <v>0</v>
          </cell>
          <cell r="BE848">
            <v>0</v>
          </cell>
          <cell r="BF848">
            <v>0</v>
          </cell>
          <cell r="BG848">
            <v>0</v>
          </cell>
          <cell r="BH848">
            <v>0</v>
          </cell>
          <cell r="BI848">
            <v>0</v>
          </cell>
          <cell r="BJ848">
            <v>0</v>
          </cell>
          <cell r="BK848">
            <v>0</v>
          </cell>
          <cell r="BL848">
            <v>0</v>
          </cell>
          <cell r="BM848">
            <v>0</v>
          </cell>
          <cell r="BN848">
            <v>0</v>
          </cell>
          <cell r="BO848">
            <v>0</v>
          </cell>
          <cell r="BP848">
            <v>0</v>
          </cell>
          <cell r="BQ848">
            <v>0</v>
          </cell>
        </row>
        <row r="849">
          <cell r="N849">
            <v>0</v>
          </cell>
          <cell r="P849">
            <v>0</v>
          </cell>
          <cell r="R849">
            <v>0</v>
          </cell>
          <cell r="V849">
            <v>0</v>
          </cell>
          <cell r="W849">
            <v>0</v>
          </cell>
          <cell r="X849">
            <v>0</v>
          </cell>
          <cell r="Y849">
            <v>0</v>
          </cell>
          <cell r="Z849">
            <v>0</v>
          </cell>
          <cell r="AA849">
            <v>0</v>
          </cell>
          <cell r="AB849">
            <v>0</v>
          </cell>
          <cell r="AC849">
            <v>0</v>
          </cell>
          <cell r="AD849">
            <v>0</v>
          </cell>
          <cell r="AE849">
            <v>0</v>
          </cell>
          <cell r="AF849">
            <v>0</v>
          </cell>
          <cell r="AG849">
            <v>0</v>
          </cell>
          <cell r="AH849">
            <v>0</v>
          </cell>
          <cell r="AI849">
            <v>0</v>
          </cell>
          <cell r="AJ849">
            <v>0</v>
          </cell>
          <cell r="AK849">
            <v>0</v>
          </cell>
          <cell r="AL849">
            <v>0</v>
          </cell>
          <cell r="AM849">
            <v>0</v>
          </cell>
          <cell r="AN849">
            <v>0</v>
          </cell>
          <cell r="AO849">
            <v>0</v>
          </cell>
          <cell r="AP849">
            <v>0</v>
          </cell>
          <cell r="AQ849">
            <v>0</v>
          </cell>
          <cell r="AR849">
            <v>0</v>
          </cell>
          <cell r="AS849">
            <v>0</v>
          </cell>
          <cell r="AT849">
            <v>0</v>
          </cell>
          <cell r="AU849">
            <v>0</v>
          </cell>
          <cell r="AV849">
            <v>0</v>
          </cell>
          <cell r="AW849">
            <v>0</v>
          </cell>
          <cell r="AX849">
            <v>0</v>
          </cell>
          <cell r="AY849">
            <v>0</v>
          </cell>
          <cell r="AZ849">
            <v>0</v>
          </cell>
          <cell r="BA849">
            <v>0</v>
          </cell>
          <cell r="BB849">
            <v>0</v>
          </cell>
          <cell r="BC849">
            <v>0</v>
          </cell>
          <cell r="BD849">
            <v>0</v>
          </cell>
          <cell r="BE849">
            <v>0</v>
          </cell>
          <cell r="BF849">
            <v>0</v>
          </cell>
          <cell r="BG849">
            <v>0</v>
          </cell>
          <cell r="BH849">
            <v>0</v>
          </cell>
          <cell r="BI849">
            <v>0</v>
          </cell>
          <cell r="BJ849">
            <v>0</v>
          </cell>
          <cell r="BK849">
            <v>0</v>
          </cell>
          <cell r="BL849">
            <v>0</v>
          </cell>
          <cell r="BM849">
            <v>0</v>
          </cell>
          <cell r="BN849">
            <v>0</v>
          </cell>
          <cell r="BO849">
            <v>0</v>
          </cell>
          <cell r="BP849">
            <v>0</v>
          </cell>
          <cell r="BQ849">
            <v>0</v>
          </cell>
        </row>
        <row r="850">
          <cell r="N850">
            <v>0</v>
          </cell>
          <cell r="P850">
            <v>0</v>
          </cell>
          <cell r="R850">
            <v>0</v>
          </cell>
          <cell r="V850">
            <v>0</v>
          </cell>
          <cell r="W850">
            <v>0</v>
          </cell>
          <cell r="X850">
            <v>0</v>
          </cell>
          <cell r="Y850">
            <v>0</v>
          </cell>
          <cell r="Z850">
            <v>0</v>
          </cell>
          <cell r="AA850">
            <v>0</v>
          </cell>
          <cell r="AB850">
            <v>0</v>
          </cell>
          <cell r="AC850">
            <v>0</v>
          </cell>
          <cell r="AD850">
            <v>0</v>
          </cell>
          <cell r="AE850">
            <v>0</v>
          </cell>
          <cell r="AF850">
            <v>0</v>
          </cell>
          <cell r="AG850">
            <v>0</v>
          </cell>
          <cell r="AH850">
            <v>0</v>
          </cell>
          <cell r="AI850">
            <v>0</v>
          </cell>
          <cell r="AJ850">
            <v>0</v>
          </cell>
          <cell r="AK850">
            <v>0</v>
          </cell>
          <cell r="AL850">
            <v>0</v>
          </cell>
          <cell r="AM850">
            <v>0</v>
          </cell>
          <cell r="AN850">
            <v>0</v>
          </cell>
          <cell r="AO850">
            <v>0</v>
          </cell>
          <cell r="AP850">
            <v>0</v>
          </cell>
          <cell r="AQ850">
            <v>0</v>
          </cell>
          <cell r="AR850">
            <v>0</v>
          </cell>
          <cell r="AS850">
            <v>0</v>
          </cell>
          <cell r="AT850">
            <v>0</v>
          </cell>
          <cell r="AU850">
            <v>0</v>
          </cell>
          <cell r="AV850">
            <v>0</v>
          </cell>
          <cell r="AW850">
            <v>0</v>
          </cell>
          <cell r="AX850">
            <v>0</v>
          </cell>
          <cell r="AY850">
            <v>0</v>
          </cell>
          <cell r="AZ850">
            <v>0</v>
          </cell>
          <cell r="BA850">
            <v>0</v>
          </cell>
          <cell r="BB850">
            <v>0</v>
          </cell>
          <cell r="BC850">
            <v>0</v>
          </cell>
          <cell r="BD850">
            <v>0</v>
          </cell>
          <cell r="BE850">
            <v>0</v>
          </cell>
          <cell r="BF850">
            <v>0</v>
          </cell>
          <cell r="BG850">
            <v>0</v>
          </cell>
          <cell r="BH850">
            <v>0</v>
          </cell>
          <cell r="BI850">
            <v>0</v>
          </cell>
          <cell r="BJ850">
            <v>0</v>
          </cell>
          <cell r="BK850">
            <v>0</v>
          </cell>
          <cell r="BL850">
            <v>0</v>
          </cell>
          <cell r="BM850">
            <v>0</v>
          </cell>
          <cell r="BN850">
            <v>0</v>
          </cell>
          <cell r="BO850">
            <v>0</v>
          </cell>
          <cell r="BP850">
            <v>0</v>
          </cell>
          <cell r="BQ850">
            <v>0</v>
          </cell>
        </row>
        <row r="851">
          <cell r="N851">
            <v>0</v>
          </cell>
          <cell r="P851">
            <v>0</v>
          </cell>
          <cell r="R851">
            <v>0</v>
          </cell>
          <cell r="V851">
            <v>0</v>
          </cell>
          <cell r="W851">
            <v>0</v>
          </cell>
          <cell r="X851">
            <v>0</v>
          </cell>
          <cell r="Y851">
            <v>0</v>
          </cell>
          <cell r="Z851">
            <v>0</v>
          </cell>
          <cell r="AA851">
            <v>0</v>
          </cell>
          <cell r="AB851">
            <v>0</v>
          </cell>
          <cell r="AC851">
            <v>0</v>
          </cell>
          <cell r="AD851">
            <v>0</v>
          </cell>
          <cell r="AE851">
            <v>0</v>
          </cell>
          <cell r="AF851">
            <v>0</v>
          </cell>
          <cell r="AG851">
            <v>0</v>
          </cell>
          <cell r="AH851">
            <v>0</v>
          </cell>
          <cell r="AI851">
            <v>0</v>
          </cell>
          <cell r="AJ851">
            <v>0</v>
          </cell>
          <cell r="AK851">
            <v>0</v>
          </cell>
          <cell r="AL851">
            <v>0</v>
          </cell>
          <cell r="AM851">
            <v>0</v>
          </cell>
          <cell r="AN851">
            <v>0</v>
          </cell>
          <cell r="AO851">
            <v>0</v>
          </cell>
          <cell r="AP851">
            <v>0</v>
          </cell>
          <cell r="AQ851">
            <v>0</v>
          </cell>
          <cell r="AR851">
            <v>0</v>
          </cell>
          <cell r="AS851">
            <v>0</v>
          </cell>
          <cell r="AT851">
            <v>0</v>
          </cell>
          <cell r="AU851">
            <v>0</v>
          </cell>
          <cell r="AV851">
            <v>0</v>
          </cell>
          <cell r="AW851">
            <v>0</v>
          </cell>
          <cell r="AX851">
            <v>0</v>
          </cell>
          <cell r="AY851">
            <v>0</v>
          </cell>
          <cell r="AZ851">
            <v>0</v>
          </cell>
          <cell r="BA851">
            <v>0</v>
          </cell>
          <cell r="BB851">
            <v>0</v>
          </cell>
          <cell r="BC851">
            <v>0</v>
          </cell>
          <cell r="BD851">
            <v>0</v>
          </cell>
          <cell r="BE851">
            <v>0</v>
          </cell>
          <cell r="BF851">
            <v>0</v>
          </cell>
          <cell r="BG851">
            <v>0</v>
          </cell>
          <cell r="BH851">
            <v>0</v>
          </cell>
          <cell r="BI851">
            <v>0</v>
          </cell>
          <cell r="BJ851">
            <v>0</v>
          </cell>
          <cell r="BK851">
            <v>0</v>
          </cell>
          <cell r="BL851">
            <v>0</v>
          </cell>
          <cell r="BM851">
            <v>0</v>
          </cell>
          <cell r="BN851">
            <v>0</v>
          </cell>
          <cell r="BO851">
            <v>0</v>
          </cell>
          <cell r="BP851">
            <v>0</v>
          </cell>
          <cell r="BQ851">
            <v>0</v>
          </cell>
        </row>
        <row r="852">
          <cell r="N852">
            <v>0</v>
          </cell>
          <cell r="P852">
            <v>0</v>
          </cell>
          <cell r="R852">
            <v>0</v>
          </cell>
          <cell r="V852">
            <v>0</v>
          </cell>
          <cell r="W852">
            <v>0</v>
          </cell>
          <cell r="X852">
            <v>0</v>
          </cell>
          <cell r="Y852">
            <v>0</v>
          </cell>
          <cell r="Z852">
            <v>0</v>
          </cell>
          <cell r="AA852">
            <v>0</v>
          </cell>
          <cell r="AB852">
            <v>0</v>
          </cell>
          <cell r="AC852">
            <v>0</v>
          </cell>
          <cell r="AD852">
            <v>0</v>
          </cell>
          <cell r="AE852">
            <v>0</v>
          </cell>
          <cell r="AF852">
            <v>0</v>
          </cell>
          <cell r="AG852">
            <v>0</v>
          </cell>
          <cell r="AH852">
            <v>0</v>
          </cell>
          <cell r="AI852">
            <v>0</v>
          </cell>
          <cell r="AJ852">
            <v>0</v>
          </cell>
          <cell r="AK852">
            <v>0</v>
          </cell>
          <cell r="AL852">
            <v>0</v>
          </cell>
          <cell r="AM852">
            <v>0</v>
          </cell>
          <cell r="AN852">
            <v>0</v>
          </cell>
          <cell r="AO852">
            <v>0</v>
          </cell>
          <cell r="AP852">
            <v>0</v>
          </cell>
          <cell r="AQ852">
            <v>0</v>
          </cell>
          <cell r="AR852">
            <v>0</v>
          </cell>
          <cell r="AS852">
            <v>0</v>
          </cell>
          <cell r="AT852">
            <v>0</v>
          </cell>
          <cell r="AU852">
            <v>0</v>
          </cell>
          <cell r="AV852">
            <v>0</v>
          </cell>
          <cell r="AW852">
            <v>0</v>
          </cell>
          <cell r="AX852">
            <v>0</v>
          </cell>
          <cell r="AY852">
            <v>0</v>
          </cell>
          <cell r="AZ852">
            <v>0</v>
          </cell>
          <cell r="BA852">
            <v>0</v>
          </cell>
          <cell r="BB852">
            <v>0</v>
          </cell>
          <cell r="BC852">
            <v>0</v>
          </cell>
          <cell r="BD852">
            <v>0</v>
          </cell>
          <cell r="BE852">
            <v>0</v>
          </cell>
          <cell r="BF852">
            <v>0</v>
          </cell>
          <cell r="BG852">
            <v>0</v>
          </cell>
          <cell r="BH852">
            <v>0</v>
          </cell>
          <cell r="BI852">
            <v>0</v>
          </cell>
          <cell r="BJ852">
            <v>0</v>
          </cell>
          <cell r="BK852">
            <v>0</v>
          </cell>
          <cell r="BL852">
            <v>0</v>
          </cell>
          <cell r="BM852">
            <v>0</v>
          </cell>
          <cell r="BN852">
            <v>0</v>
          </cell>
          <cell r="BO852">
            <v>0</v>
          </cell>
          <cell r="BP852">
            <v>0</v>
          </cell>
          <cell r="BQ852">
            <v>0</v>
          </cell>
        </row>
        <row r="853">
          <cell r="N853">
            <v>0</v>
          </cell>
          <cell r="P853">
            <v>0</v>
          </cell>
          <cell r="R853">
            <v>0</v>
          </cell>
          <cell r="V853">
            <v>0</v>
          </cell>
          <cell r="W853">
            <v>0</v>
          </cell>
          <cell r="X853">
            <v>0</v>
          </cell>
          <cell r="Y853">
            <v>0</v>
          </cell>
          <cell r="Z853">
            <v>0</v>
          </cell>
          <cell r="AA853">
            <v>0</v>
          </cell>
          <cell r="AB853">
            <v>0</v>
          </cell>
          <cell r="AC853">
            <v>0</v>
          </cell>
          <cell r="AD853">
            <v>0</v>
          </cell>
          <cell r="AE853">
            <v>0</v>
          </cell>
          <cell r="AF853">
            <v>0</v>
          </cell>
          <cell r="AG853">
            <v>0</v>
          </cell>
          <cell r="AH853">
            <v>0</v>
          </cell>
          <cell r="AI853">
            <v>0</v>
          </cell>
          <cell r="AJ853">
            <v>0</v>
          </cell>
          <cell r="AK853">
            <v>0</v>
          </cell>
          <cell r="AL853">
            <v>0</v>
          </cell>
          <cell r="AM853">
            <v>0</v>
          </cell>
          <cell r="AN853">
            <v>0</v>
          </cell>
          <cell r="AO853">
            <v>0</v>
          </cell>
          <cell r="AP853">
            <v>0</v>
          </cell>
          <cell r="AQ853">
            <v>0</v>
          </cell>
          <cell r="AR853">
            <v>0</v>
          </cell>
          <cell r="AS853">
            <v>0</v>
          </cell>
          <cell r="AT853">
            <v>0</v>
          </cell>
          <cell r="AU853">
            <v>0</v>
          </cell>
          <cell r="AV853">
            <v>0</v>
          </cell>
          <cell r="AW853">
            <v>0</v>
          </cell>
          <cell r="AX853">
            <v>0</v>
          </cell>
          <cell r="AY853">
            <v>0</v>
          </cell>
          <cell r="AZ853">
            <v>0</v>
          </cell>
          <cell r="BA853">
            <v>0</v>
          </cell>
          <cell r="BB853">
            <v>0</v>
          </cell>
          <cell r="BC853">
            <v>0</v>
          </cell>
          <cell r="BD853">
            <v>0</v>
          </cell>
          <cell r="BE853">
            <v>0</v>
          </cell>
          <cell r="BF853">
            <v>0</v>
          </cell>
          <cell r="BG853">
            <v>0</v>
          </cell>
          <cell r="BH853">
            <v>0</v>
          </cell>
          <cell r="BI853">
            <v>0</v>
          </cell>
          <cell r="BJ853">
            <v>0</v>
          </cell>
          <cell r="BK853">
            <v>0</v>
          </cell>
          <cell r="BL853">
            <v>0</v>
          </cell>
          <cell r="BM853">
            <v>0</v>
          </cell>
          <cell r="BN853">
            <v>0</v>
          </cell>
          <cell r="BO853">
            <v>0</v>
          </cell>
          <cell r="BP853">
            <v>0</v>
          </cell>
          <cell r="BQ853">
            <v>0</v>
          </cell>
        </row>
        <row r="854">
          <cell r="N854">
            <v>0</v>
          </cell>
          <cell r="P854">
            <v>0</v>
          </cell>
          <cell r="R854">
            <v>0</v>
          </cell>
          <cell r="V854">
            <v>0</v>
          </cell>
          <cell r="W854">
            <v>0</v>
          </cell>
          <cell r="X854">
            <v>0</v>
          </cell>
          <cell r="Y854">
            <v>0</v>
          </cell>
          <cell r="Z854">
            <v>0</v>
          </cell>
          <cell r="AA854">
            <v>0</v>
          </cell>
          <cell r="AB854">
            <v>0</v>
          </cell>
          <cell r="AC854">
            <v>0</v>
          </cell>
          <cell r="AD854">
            <v>0</v>
          </cell>
          <cell r="AE854">
            <v>0</v>
          </cell>
          <cell r="AF854">
            <v>0</v>
          </cell>
          <cell r="AG854">
            <v>0</v>
          </cell>
          <cell r="AH854">
            <v>0</v>
          </cell>
          <cell r="AI854">
            <v>0</v>
          </cell>
          <cell r="AJ854">
            <v>0</v>
          </cell>
          <cell r="AK854">
            <v>0</v>
          </cell>
          <cell r="AL854">
            <v>0</v>
          </cell>
          <cell r="AM854">
            <v>0</v>
          </cell>
          <cell r="AN854">
            <v>0</v>
          </cell>
          <cell r="AO854">
            <v>0</v>
          </cell>
          <cell r="AP854">
            <v>0</v>
          </cell>
          <cell r="AQ854">
            <v>0</v>
          </cell>
          <cell r="AR854">
            <v>0</v>
          </cell>
          <cell r="AS854">
            <v>0</v>
          </cell>
          <cell r="AT854">
            <v>0</v>
          </cell>
          <cell r="AU854">
            <v>0</v>
          </cell>
          <cell r="AV854">
            <v>0</v>
          </cell>
          <cell r="AW854">
            <v>0</v>
          </cell>
          <cell r="AX854">
            <v>0</v>
          </cell>
          <cell r="AY854">
            <v>0</v>
          </cell>
          <cell r="AZ854">
            <v>0</v>
          </cell>
          <cell r="BA854">
            <v>0</v>
          </cell>
          <cell r="BB854">
            <v>0</v>
          </cell>
          <cell r="BC854">
            <v>0</v>
          </cell>
          <cell r="BD854">
            <v>0</v>
          </cell>
          <cell r="BE854">
            <v>0</v>
          </cell>
          <cell r="BF854">
            <v>0</v>
          </cell>
          <cell r="BG854">
            <v>0</v>
          </cell>
          <cell r="BH854">
            <v>0</v>
          </cell>
          <cell r="BI854">
            <v>0</v>
          </cell>
          <cell r="BJ854">
            <v>0</v>
          </cell>
          <cell r="BK854">
            <v>0</v>
          </cell>
          <cell r="BL854">
            <v>0</v>
          </cell>
          <cell r="BM854">
            <v>0</v>
          </cell>
          <cell r="BN854">
            <v>0</v>
          </cell>
          <cell r="BO854">
            <v>0</v>
          </cell>
          <cell r="BP854">
            <v>0</v>
          </cell>
          <cell r="BQ854">
            <v>0</v>
          </cell>
        </row>
        <row r="855">
          <cell r="N855">
            <v>0</v>
          </cell>
          <cell r="P855">
            <v>0</v>
          </cell>
          <cell r="R855">
            <v>0</v>
          </cell>
          <cell r="V855">
            <v>0</v>
          </cell>
          <cell r="W855">
            <v>0</v>
          </cell>
          <cell r="X855">
            <v>0</v>
          </cell>
          <cell r="Y855">
            <v>0</v>
          </cell>
          <cell r="Z855">
            <v>0</v>
          </cell>
          <cell r="AA855">
            <v>0</v>
          </cell>
          <cell r="AB855">
            <v>0</v>
          </cell>
          <cell r="AC855">
            <v>0</v>
          </cell>
          <cell r="AD855">
            <v>0</v>
          </cell>
          <cell r="AE855">
            <v>0</v>
          </cell>
          <cell r="AF855">
            <v>0</v>
          </cell>
          <cell r="AG855">
            <v>0</v>
          </cell>
          <cell r="AH855">
            <v>0</v>
          </cell>
          <cell r="AI855">
            <v>0</v>
          </cell>
          <cell r="AJ855">
            <v>0</v>
          </cell>
          <cell r="AK855">
            <v>0</v>
          </cell>
          <cell r="AL855">
            <v>0</v>
          </cell>
          <cell r="AM855">
            <v>0</v>
          </cell>
          <cell r="AN855">
            <v>0</v>
          </cell>
          <cell r="AO855">
            <v>0</v>
          </cell>
          <cell r="AP855">
            <v>0</v>
          </cell>
          <cell r="AQ855">
            <v>0</v>
          </cell>
          <cell r="AR855">
            <v>0</v>
          </cell>
          <cell r="AS855">
            <v>0</v>
          </cell>
          <cell r="AT855">
            <v>0</v>
          </cell>
          <cell r="AU855">
            <v>0</v>
          </cell>
          <cell r="AV855">
            <v>0</v>
          </cell>
          <cell r="AW855">
            <v>0</v>
          </cell>
          <cell r="AX855">
            <v>0</v>
          </cell>
          <cell r="AY855">
            <v>0</v>
          </cell>
          <cell r="AZ855">
            <v>0</v>
          </cell>
          <cell r="BA855">
            <v>0</v>
          </cell>
          <cell r="BB855">
            <v>0</v>
          </cell>
          <cell r="BC855">
            <v>0</v>
          </cell>
          <cell r="BD855">
            <v>0</v>
          </cell>
          <cell r="BE855">
            <v>0</v>
          </cell>
          <cell r="BF855">
            <v>0</v>
          </cell>
          <cell r="BG855">
            <v>0</v>
          </cell>
          <cell r="BH855">
            <v>0</v>
          </cell>
          <cell r="BI855">
            <v>0</v>
          </cell>
          <cell r="BJ855">
            <v>0</v>
          </cell>
          <cell r="BK855">
            <v>0</v>
          </cell>
          <cell r="BL855">
            <v>0</v>
          </cell>
          <cell r="BM855">
            <v>0</v>
          </cell>
          <cell r="BN855">
            <v>0</v>
          </cell>
          <cell r="BO855">
            <v>0</v>
          </cell>
          <cell r="BP855">
            <v>0</v>
          </cell>
          <cell r="BQ855">
            <v>0</v>
          </cell>
        </row>
        <row r="856">
          <cell r="N856">
            <v>0</v>
          </cell>
          <cell r="P856">
            <v>0</v>
          </cell>
          <cell r="R856">
            <v>0</v>
          </cell>
          <cell r="V856">
            <v>0</v>
          </cell>
          <cell r="W856">
            <v>0</v>
          </cell>
          <cell r="X856">
            <v>0</v>
          </cell>
          <cell r="Y856">
            <v>0</v>
          </cell>
          <cell r="Z856">
            <v>0</v>
          </cell>
          <cell r="AA856">
            <v>0</v>
          </cell>
          <cell r="AB856">
            <v>0</v>
          </cell>
          <cell r="AC856">
            <v>0</v>
          </cell>
          <cell r="AD856">
            <v>0</v>
          </cell>
          <cell r="AE856">
            <v>0</v>
          </cell>
          <cell r="AF856">
            <v>0</v>
          </cell>
          <cell r="AG856">
            <v>0</v>
          </cell>
          <cell r="AH856">
            <v>0</v>
          </cell>
          <cell r="AI856">
            <v>0</v>
          </cell>
          <cell r="AJ856">
            <v>0</v>
          </cell>
          <cell r="AK856">
            <v>0</v>
          </cell>
          <cell r="AL856">
            <v>0</v>
          </cell>
          <cell r="AM856">
            <v>0</v>
          </cell>
          <cell r="AN856">
            <v>0</v>
          </cell>
          <cell r="AO856">
            <v>0</v>
          </cell>
          <cell r="AP856">
            <v>0</v>
          </cell>
          <cell r="AQ856">
            <v>0</v>
          </cell>
          <cell r="AR856">
            <v>0</v>
          </cell>
          <cell r="AS856">
            <v>0</v>
          </cell>
          <cell r="AT856">
            <v>0</v>
          </cell>
          <cell r="AU856">
            <v>0</v>
          </cell>
          <cell r="AV856">
            <v>0</v>
          </cell>
          <cell r="AW856">
            <v>0</v>
          </cell>
          <cell r="AX856">
            <v>0</v>
          </cell>
          <cell r="AY856">
            <v>0</v>
          </cell>
          <cell r="AZ856">
            <v>0</v>
          </cell>
          <cell r="BA856">
            <v>0</v>
          </cell>
          <cell r="BB856">
            <v>0</v>
          </cell>
          <cell r="BC856">
            <v>0</v>
          </cell>
          <cell r="BD856">
            <v>0</v>
          </cell>
          <cell r="BE856">
            <v>0</v>
          </cell>
          <cell r="BF856">
            <v>0</v>
          </cell>
          <cell r="BG856">
            <v>0</v>
          </cell>
          <cell r="BH856">
            <v>0</v>
          </cell>
          <cell r="BI856">
            <v>0</v>
          </cell>
          <cell r="BJ856">
            <v>0</v>
          </cell>
          <cell r="BK856">
            <v>0</v>
          </cell>
          <cell r="BL856">
            <v>0</v>
          </cell>
          <cell r="BM856">
            <v>0</v>
          </cell>
          <cell r="BN856">
            <v>0</v>
          </cell>
          <cell r="BO856">
            <v>0</v>
          </cell>
          <cell r="BP856">
            <v>0</v>
          </cell>
          <cell r="BQ856">
            <v>0</v>
          </cell>
        </row>
        <row r="857">
          <cell r="N857">
            <v>0</v>
          </cell>
          <cell r="P857">
            <v>0</v>
          </cell>
          <cell r="R857">
            <v>0</v>
          </cell>
          <cell r="V857">
            <v>0</v>
          </cell>
          <cell r="W857">
            <v>0</v>
          </cell>
          <cell r="X857">
            <v>0</v>
          </cell>
          <cell r="Y857">
            <v>0</v>
          </cell>
          <cell r="Z857">
            <v>0</v>
          </cell>
          <cell r="AA857">
            <v>0</v>
          </cell>
          <cell r="AB857">
            <v>0</v>
          </cell>
          <cell r="AC857">
            <v>0</v>
          </cell>
          <cell r="AD857">
            <v>0</v>
          </cell>
          <cell r="AE857">
            <v>0</v>
          </cell>
          <cell r="AF857">
            <v>0</v>
          </cell>
          <cell r="AG857">
            <v>0</v>
          </cell>
          <cell r="AH857">
            <v>0</v>
          </cell>
          <cell r="AI857">
            <v>0</v>
          </cell>
          <cell r="AJ857">
            <v>0</v>
          </cell>
          <cell r="AK857">
            <v>0</v>
          </cell>
          <cell r="AL857">
            <v>0</v>
          </cell>
          <cell r="AM857">
            <v>0</v>
          </cell>
          <cell r="AN857">
            <v>0</v>
          </cell>
          <cell r="AO857">
            <v>0</v>
          </cell>
          <cell r="AP857">
            <v>0</v>
          </cell>
          <cell r="AQ857">
            <v>0</v>
          </cell>
          <cell r="AR857">
            <v>0</v>
          </cell>
          <cell r="AS857">
            <v>0</v>
          </cell>
          <cell r="AT857">
            <v>0</v>
          </cell>
          <cell r="AU857">
            <v>0</v>
          </cell>
          <cell r="AV857">
            <v>0</v>
          </cell>
          <cell r="AW857">
            <v>0</v>
          </cell>
          <cell r="AX857">
            <v>0</v>
          </cell>
          <cell r="AY857">
            <v>0</v>
          </cell>
          <cell r="AZ857">
            <v>0</v>
          </cell>
          <cell r="BA857">
            <v>0</v>
          </cell>
          <cell r="BB857">
            <v>0</v>
          </cell>
          <cell r="BC857">
            <v>0</v>
          </cell>
          <cell r="BD857">
            <v>0</v>
          </cell>
          <cell r="BE857">
            <v>0</v>
          </cell>
          <cell r="BF857">
            <v>0</v>
          </cell>
          <cell r="BG857">
            <v>0</v>
          </cell>
          <cell r="BH857">
            <v>0</v>
          </cell>
          <cell r="BI857">
            <v>0</v>
          </cell>
          <cell r="BJ857">
            <v>0</v>
          </cell>
          <cell r="BK857">
            <v>0</v>
          </cell>
          <cell r="BL857">
            <v>0</v>
          </cell>
          <cell r="BM857">
            <v>0</v>
          </cell>
          <cell r="BN857">
            <v>0</v>
          </cell>
          <cell r="BO857">
            <v>0</v>
          </cell>
          <cell r="BP857">
            <v>0</v>
          </cell>
          <cell r="BQ857">
            <v>0</v>
          </cell>
        </row>
        <row r="858">
          <cell r="N858">
            <v>0</v>
          </cell>
          <cell r="P858">
            <v>0</v>
          </cell>
          <cell r="R858">
            <v>0</v>
          </cell>
          <cell r="V858">
            <v>0</v>
          </cell>
          <cell r="W858">
            <v>0</v>
          </cell>
          <cell r="X858">
            <v>0</v>
          </cell>
          <cell r="Y858">
            <v>0</v>
          </cell>
          <cell r="Z858">
            <v>0</v>
          </cell>
          <cell r="AA858">
            <v>0</v>
          </cell>
          <cell r="AB858">
            <v>0</v>
          </cell>
          <cell r="AC858">
            <v>0</v>
          </cell>
          <cell r="AD858">
            <v>0</v>
          </cell>
          <cell r="AE858">
            <v>0</v>
          </cell>
          <cell r="AF858">
            <v>0</v>
          </cell>
          <cell r="AG858">
            <v>0</v>
          </cell>
          <cell r="AH858">
            <v>0</v>
          </cell>
          <cell r="AI858">
            <v>0</v>
          </cell>
          <cell r="AJ858">
            <v>0</v>
          </cell>
          <cell r="AK858">
            <v>0</v>
          </cell>
          <cell r="AL858">
            <v>0</v>
          </cell>
          <cell r="AM858">
            <v>0</v>
          </cell>
          <cell r="AN858">
            <v>0</v>
          </cell>
          <cell r="AO858">
            <v>0</v>
          </cell>
          <cell r="AP858">
            <v>0</v>
          </cell>
          <cell r="AQ858">
            <v>0</v>
          </cell>
          <cell r="AR858">
            <v>0</v>
          </cell>
          <cell r="AS858">
            <v>0</v>
          </cell>
          <cell r="AT858">
            <v>0</v>
          </cell>
          <cell r="AU858">
            <v>0</v>
          </cell>
          <cell r="AV858">
            <v>0</v>
          </cell>
          <cell r="AW858">
            <v>0</v>
          </cell>
          <cell r="AX858">
            <v>0</v>
          </cell>
          <cell r="AY858">
            <v>0</v>
          </cell>
          <cell r="AZ858">
            <v>0</v>
          </cell>
          <cell r="BA858">
            <v>0</v>
          </cell>
          <cell r="BB858">
            <v>0</v>
          </cell>
          <cell r="BC858">
            <v>0</v>
          </cell>
          <cell r="BD858">
            <v>0</v>
          </cell>
          <cell r="BE858">
            <v>0</v>
          </cell>
          <cell r="BF858">
            <v>0</v>
          </cell>
          <cell r="BG858">
            <v>0</v>
          </cell>
          <cell r="BH858">
            <v>0</v>
          </cell>
          <cell r="BI858">
            <v>0</v>
          </cell>
          <cell r="BJ858">
            <v>0</v>
          </cell>
          <cell r="BK858">
            <v>0</v>
          </cell>
          <cell r="BL858">
            <v>0</v>
          </cell>
          <cell r="BM858">
            <v>0</v>
          </cell>
          <cell r="BN858">
            <v>0</v>
          </cell>
          <cell r="BO858">
            <v>0</v>
          </cell>
          <cell r="BP858">
            <v>0</v>
          </cell>
          <cell r="BQ858">
            <v>0</v>
          </cell>
        </row>
        <row r="859">
          <cell r="N859">
            <v>0</v>
          </cell>
          <cell r="P859">
            <v>0</v>
          </cell>
          <cell r="R859">
            <v>0</v>
          </cell>
          <cell r="V859">
            <v>0</v>
          </cell>
          <cell r="W859">
            <v>0</v>
          </cell>
          <cell r="X859">
            <v>0</v>
          </cell>
          <cell r="Y859">
            <v>0</v>
          </cell>
          <cell r="Z859">
            <v>0</v>
          </cell>
          <cell r="AA859">
            <v>0</v>
          </cell>
          <cell r="AB859">
            <v>0</v>
          </cell>
          <cell r="AC859">
            <v>0</v>
          </cell>
          <cell r="AD859">
            <v>0</v>
          </cell>
          <cell r="AE859">
            <v>0</v>
          </cell>
          <cell r="AF859">
            <v>0</v>
          </cell>
          <cell r="AG859">
            <v>0</v>
          </cell>
          <cell r="AH859">
            <v>0</v>
          </cell>
          <cell r="AI859">
            <v>0</v>
          </cell>
          <cell r="AJ859">
            <v>0</v>
          </cell>
          <cell r="AK859">
            <v>0</v>
          </cell>
          <cell r="AL859">
            <v>0</v>
          </cell>
          <cell r="AM859">
            <v>0</v>
          </cell>
          <cell r="AN859">
            <v>0</v>
          </cell>
          <cell r="AO859">
            <v>0</v>
          </cell>
          <cell r="AP859">
            <v>0</v>
          </cell>
          <cell r="AQ859">
            <v>0</v>
          </cell>
          <cell r="AR859">
            <v>0</v>
          </cell>
          <cell r="AS859">
            <v>0</v>
          </cell>
          <cell r="AT859">
            <v>0</v>
          </cell>
          <cell r="AU859">
            <v>0</v>
          </cell>
          <cell r="AV859">
            <v>0</v>
          </cell>
          <cell r="AW859">
            <v>0</v>
          </cell>
          <cell r="AX859">
            <v>0</v>
          </cell>
          <cell r="AY859">
            <v>0</v>
          </cell>
          <cell r="AZ859">
            <v>0</v>
          </cell>
          <cell r="BA859">
            <v>0</v>
          </cell>
          <cell r="BB859">
            <v>0</v>
          </cell>
          <cell r="BC859">
            <v>0</v>
          </cell>
          <cell r="BD859">
            <v>0</v>
          </cell>
          <cell r="BE859">
            <v>0</v>
          </cell>
          <cell r="BF859">
            <v>0</v>
          </cell>
          <cell r="BG859">
            <v>0</v>
          </cell>
          <cell r="BH859">
            <v>0</v>
          </cell>
          <cell r="BI859">
            <v>0</v>
          </cell>
          <cell r="BJ859">
            <v>0</v>
          </cell>
          <cell r="BK859">
            <v>0</v>
          </cell>
          <cell r="BL859">
            <v>0</v>
          </cell>
          <cell r="BM859">
            <v>0</v>
          </cell>
          <cell r="BN859">
            <v>0</v>
          </cell>
          <cell r="BO859">
            <v>0</v>
          </cell>
          <cell r="BP859">
            <v>0</v>
          </cell>
          <cell r="BQ859">
            <v>0</v>
          </cell>
        </row>
        <row r="860">
          <cell r="N860">
            <v>0</v>
          </cell>
          <cell r="P860">
            <v>0</v>
          </cell>
          <cell r="R860">
            <v>0</v>
          </cell>
          <cell r="V860">
            <v>0</v>
          </cell>
          <cell r="W860">
            <v>0</v>
          </cell>
          <cell r="X860">
            <v>0</v>
          </cell>
          <cell r="Y860">
            <v>0</v>
          </cell>
          <cell r="Z860">
            <v>0</v>
          </cell>
          <cell r="AA860">
            <v>0</v>
          </cell>
          <cell r="AB860">
            <v>0</v>
          </cell>
          <cell r="AC860">
            <v>0</v>
          </cell>
          <cell r="AD860">
            <v>0</v>
          </cell>
          <cell r="AE860">
            <v>0</v>
          </cell>
          <cell r="AF860">
            <v>0</v>
          </cell>
          <cell r="AG860">
            <v>0</v>
          </cell>
          <cell r="AH860">
            <v>0</v>
          </cell>
          <cell r="AI860">
            <v>0</v>
          </cell>
          <cell r="AJ860">
            <v>0</v>
          </cell>
          <cell r="AK860">
            <v>0</v>
          </cell>
          <cell r="AL860">
            <v>0</v>
          </cell>
          <cell r="AM860">
            <v>0</v>
          </cell>
          <cell r="AN860">
            <v>0</v>
          </cell>
          <cell r="AO860">
            <v>0</v>
          </cell>
          <cell r="AP860">
            <v>0</v>
          </cell>
          <cell r="AQ860">
            <v>0</v>
          </cell>
          <cell r="AR860">
            <v>0</v>
          </cell>
          <cell r="AS860">
            <v>0</v>
          </cell>
          <cell r="AT860">
            <v>0</v>
          </cell>
          <cell r="AU860">
            <v>0</v>
          </cell>
          <cell r="AV860">
            <v>0</v>
          </cell>
          <cell r="AW860">
            <v>0</v>
          </cell>
          <cell r="AX860">
            <v>0</v>
          </cell>
          <cell r="AY860">
            <v>0</v>
          </cell>
          <cell r="AZ860">
            <v>0</v>
          </cell>
          <cell r="BA860">
            <v>0</v>
          </cell>
          <cell r="BB860">
            <v>0</v>
          </cell>
          <cell r="BC860">
            <v>0</v>
          </cell>
          <cell r="BD860">
            <v>0</v>
          </cell>
          <cell r="BE860">
            <v>0</v>
          </cell>
          <cell r="BF860">
            <v>0</v>
          </cell>
          <cell r="BG860">
            <v>0</v>
          </cell>
          <cell r="BH860">
            <v>0</v>
          </cell>
          <cell r="BI860">
            <v>0</v>
          </cell>
          <cell r="BJ860">
            <v>0</v>
          </cell>
          <cell r="BK860">
            <v>0</v>
          </cell>
          <cell r="BL860">
            <v>0</v>
          </cell>
          <cell r="BM860">
            <v>0</v>
          </cell>
          <cell r="BN860">
            <v>0</v>
          </cell>
          <cell r="BO860">
            <v>0</v>
          </cell>
          <cell r="BP860">
            <v>0</v>
          </cell>
          <cell r="BQ860">
            <v>0</v>
          </cell>
        </row>
        <row r="861">
          <cell r="N861">
            <v>0</v>
          </cell>
          <cell r="P861">
            <v>0</v>
          </cell>
          <cell r="R861">
            <v>0</v>
          </cell>
          <cell r="V861">
            <v>0</v>
          </cell>
          <cell r="W861">
            <v>0</v>
          </cell>
          <cell r="X861">
            <v>0</v>
          </cell>
          <cell r="Y861">
            <v>0</v>
          </cell>
          <cell r="Z861">
            <v>0</v>
          </cell>
          <cell r="AA861">
            <v>0</v>
          </cell>
          <cell r="AB861">
            <v>0</v>
          </cell>
          <cell r="AC861">
            <v>0</v>
          </cell>
          <cell r="AD861">
            <v>0</v>
          </cell>
          <cell r="AE861">
            <v>0</v>
          </cell>
          <cell r="AF861">
            <v>0</v>
          </cell>
          <cell r="AG861">
            <v>0</v>
          </cell>
          <cell r="AH861">
            <v>0</v>
          </cell>
          <cell r="AI861">
            <v>0</v>
          </cell>
          <cell r="AJ861">
            <v>0</v>
          </cell>
          <cell r="AK861">
            <v>0</v>
          </cell>
          <cell r="AL861">
            <v>0</v>
          </cell>
          <cell r="AM861">
            <v>0</v>
          </cell>
          <cell r="AN861">
            <v>0</v>
          </cell>
          <cell r="AO861">
            <v>0</v>
          </cell>
          <cell r="AP861">
            <v>0</v>
          </cell>
          <cell r="AQ861">
            <v>0</v>
          </cell>
          <cell r="AR861">
            <v>0</v>
          </cell>
          <cell r="AS861">
            <v>0</v>
          </cell>
          <cell r="AT861">
            <v>0</v>
          </cell>
          <cell r="AU861">
            <v>0</v>
          </cell>
          <cell r="AV861">
            <v>0</v>
          </cell>
          <cell r="AW861">
            <v>0</v>
          </cell>
          <cell r="AX861">
            <v>0</v>
          </cell>
          <cell r="AY861">
            <v>0</v>
          </cell>
          <cell r="AZ861">
            <v>0</v>
          </cell>
          <cell r="BA861">
            <v>0</v>
          </cell>
          <cell r="BB861">
            <v>0</v>
          </cell>
          <cell r="BC861">
            <v>0</v>
          </cell>
          <cell r="BD861">
            <v>0</v>
          </cell>
          <cell r="BE861">
            <v>0</v>
          </cell>
          <cell r="BF861">
            <v>0</v>
          </cell>
          <cell r="BG861">
            <v>0</v>
          </cell>
          <cell r="BH861">
            <v>0</v>
          </cell>
          <cell r="BI861">
            <v>0</v>
          </cell>
          <cell r="BJ861">
            <v>0</v>
          </cell>
          <cell r="BK861">
            <v>0</v>
          </cell>
          <cell r="BL861">
            <v>0</v>
          </cell>
          <cell r="BM861">
            <v>0</v>
          </cell>
          <cell r="BN861">
            <v>0</v>
          </cell>
          <cell r="BO861">
            <v>0</v>
          </cell>
          <cell r="BP861">
            <v>0</v>
          </cell>
          <cell r="BQ861">
            <v>0</v>
          </cell>
        </row>
        <row r="862">
          <cell r="N862">
            <v>0</v>
          </cell>
          <cell r="P862">
            <v>0</v>
          </cell>
          <cell r="R862">
            <v>0</v>
          </cell>
          <cell r="V862">
            <v>0</v>
          </cell>
          <cell r="W862">
            <v>0</v>
          </cell>
          <cell r="X862">
            <v>0</v>
          </cell>
          <cell r="Y862">
            <v>0</v>
          </cell>
          <cell r="Z862">
            <v>0</v>
          </cell>
          <cell r="AA862">
            <v>0</v>
          </cell>
          <cell r="AB862">
            <v>0</v>
          </cell>
          <cell r="AC862">
            <v>0</v>
          </cell>
          <cell r="AD862">
            <v>0</v>
          </cell>
          <cell r="AE862">
            <v>0</v>
          </cell>
          <cell r="AF862">
            <v>0</v>
          </cell>
          <cell r="AG862">
            <v>0</v>
          </cell>
          <cell r="AH862">
            <v>0</v>
          </cell>
          <cell r="AI862">
            <v>0</v>
          </cell>
          <cell r="AJ862">
            <v>0</v>
          </cell>
          <cell r="AK862">
            <v>0</v>
          </cell>
          <cell r="AL862">
            <v>0</v>
          </cell>
          <cell r="AM862">
            <v>0</v>
          </cell>
          <cell r="AN862">
            <v>0</v>
          </cell>
          <cell r="AO862">
            <v>0</v>
          </cell>
          <cell r="AP862">
            <v>0</v>
          </cell>
          <cell r="AQ862">
            <v>0</v>
          </cell>
          <cell r="AR862">
            <v>0</v>
          </cell>
          <cell r="AS862">
            <v>0</v>
          </cell>
          <cell r="AT862">
            <v>0</v>
          </cell>
          <cell r="AU862">
            <v>0</v>
          </cell>
          <cell r="AV862">
            <v>0</v>
          </cell>
          <cell r="AW862">
            <v>0</v>
          </cell>
          <cell r="AX862">
            <v>0</v>
          </cell>
          <cell r="AY862">
            <v>0</v>
          </cell>
          <cell r="AZ862">
            <v>0</v>
          </cell>
          <cell r="BA862">
            <v>0</v>
          </cell>
          <cell r="BB862">
            <v>0</v>
          </cell>
          <cell r="BC862">
            <v>0</v>
          </cell>
          <cell r="BD862">
            <v>0</v>
          </cell>
          <cell r="BE862">
            <v>0</v>
          </cell>
          <cell r="BF862">
            <v>0</v>
          </cell>
          <cell r="BG862">
            <v>0</v>
          </cell>
          <cell r="BH862">
            <v>0</v>
          </cell>
          <cell r="BI862">
            <v>0</v>
          </cell>
          <cell r="BJ862">
            <v>0</v>
          </cell>
          <cell r="BK862">
            <v>0</v>
          </cell>
          <cell r="BL862">
            <v>0</v>
          </cell>
          <cell r="BM862">
            <v>0</v>
          </cell>
          <cell r="BN862">
            <v>0</v>
          </cell>
          <cell r="BO862">
            <v>0</v>
          </cell>
          <cell r="BP862">
            <v>0</v>
          </cell>
          <cell r="BQ862">
            <v>0</v>
          </cell>
        </row>
        <row r="863">
          <cell r="N863">
            <v>0</v>
          </cell>
          <cell r="P863">
            <v>0</v>
          </cell>
          <cell r="R863">
            <v>0</v>
          </cell>
          <cell r="V863">
            <v>0</v>
          </cell>
          <cell r="W863">
            <v>0</v>
          </cell>
          <cell r="X863">
            <v>0</v>
          </cell>
          <cell r="Y863">
            <v>0</v>
          </cell>
          <cell r="Z863">
            <v>0</v>
          </cell>
          <cell r="AA863">
            <v>0</v>
          </cell>
          <cell r="AB863">
            <v>0</v>
          </cell>
          <cell r="AC863">
            <v>0</v>
          </cell>
          <cell r="AD863">
            <v>0</v>
          </cell>
          <cell r="AE863">
            <v>0</v>
          </cell>
          <cell r="AF863">
            <v>0</v>
          </cell>
          <cell r="AG863">
            <v>0</v>
          </cell>
          <cell r="AH863">
            <v>0</v>
          </cell>
          <cell r="AI863">
            <v>0</v>
          </cell>
          <cell r="AJ863">
            <v>0</v>
          </cell>
          <cell r="AK863">
            <v>0</v>
          </cell>
          <cell r="AL863">
            <v>0</v>
          </cell>
          <cell r="AM863">
            <v>0</v>
          </cell>
          <cell r="AN863">
            <v>0</v>
          </cell>
          <cell r="AO863">
            <v>0</v>
          </cell>
          <cell r="AP863">
            <v>0</v>
          </cell>
          <cell r="AQ863">
            <v>0</v>
          </cell>
          <cell r="AR863">
            <v>0</v>
          </cell>
          <cell r="AS863">
            <v>0</v>
          </cell>
          <cell r="AT863">
            <v>0</v>
          </cell>
          <cell r="AU863">
            <v>0</v>
          </cell>
          <cell r="AV863">
            <v>0</v>
          </cell>
          <cell r="AW863">
            <v>0</v>
          </cell>
          <cell r="AX863">
            <v>0</v>
          </cell>
          <cell r="AY863">
            <v>0</v>
          </cell>
          <cell r="AZ863">
            <v>0</v>
          </cell>
          <cell r="BA863">
            <v>0</v>
          </cell>
          <cell r="BB863">
            <v>0</v>
          </cell>
          <cell r="BC863">
            <v>0</v>
          </cell>
          <cell r="BD863">
            <v>0</v>
          </cell>
          <cell r="BE863">
            <v>0</v>
          </cell>
          <cell r="BF863">
            <v>0</v>
          </cell>
          <cell r="BG863">
            <v>0</v>
          </cell>
          <cell r="BH863">
            <v>0</v>
          </cell>
          <cell r="BI863">
            <v>0</v>
          </cell>
          <cell r="BJ863">
            <v>0</v>
          </cell>
          <cell r="BK863">
            <v>0</v>
          </cell>
          <cell r="BL863">
            <v>0</v>
          </cell>
          <cell r="BM863">
            <v>0</v>
          </cell>
          <cell r="BN863">
            <v>0</v>
          </cell>
          <cell r="BO863">
            <v>0</v>
          </cell>
          <cell r="BP863">
            <v>0</v>
          </cell>
          <cell r="BQ863">
            <v>0</v>
          </cell>
        </row>
        <row r="864">
          <cell r="N864">
            <v>0</v>
          </cell>
          <cell r="P864">
            <v>0</v>
          </cell>
          <cell r="R864">
            <v>0</v>
          </cell>
          <cell r="V864">
            <v>0</v>
          </cell>
          <cell r="W864">
            <v>0</v>
          </cell>
          <cell r="X864">
            <v>0</v>
          </cell>
          <cell r="Y864">
            <v>0</v>
          </cell>
          <cell r="Z864">
            <v>0</v>
          </cell>
          <cell r="AA864">
            <v>0</v>
          </cell>
          <cell r="AB864">
            <v>0</v>
          </cell>
          <cell r="AC864">
            <v>0</v>
          </cell>
          <cell r="AD864">
            <v>0</v>
          </cell>
          <cell r="AE864">
            <v>0</v>
          </cell>
          <cell r="AF864">
            <v>0</v>
          </cell>
          <cell r="AG864">
            <v>0</v>
          </cell>
          <cell r="AH864">
            <v>0</v>
          </cell>
          <cell r="AI864">
            <v>0</v>
          </cell>
          <cell r="AJ864">
            <v>0</v>
          </cell>
          <cell r="AK864">
            <v>0</v>
          </cell>
          <cell r="AL864">
            <v>0</v>
          </cell>
          <cell r="AM864">
            <v>0</v>
          </cell>
          <cell r="AN864">
            <v>0</v>
          </cell>
          <cell r="AO864">
            <v>0</v>
          </cell>
          <cell r="AP864">
            <v>0</v>
          </cell>
          <cell r="AQ864">
            <v>0</v>
          </cell>
          <cell r="AR864">
            <v>0</v>
          </cell>
          <cell r="AS864">
            <v>0</v>
          </cell>
          <cell r="AT864">
            <v>0</v>
          </cell>
          <cell r="AU864">
            <v>0</v>
          </cell>
          <cell r="AV864">
            <v>0</v>
          </cell>
          <cell r="AW864">
            <v>0</v>
          </cell>
          <cell r="AX864">
            <v>0</v>
          </cell>
          <cell r="AY864">
            <v>0</v>
          </cell>
          <cell r="AZ864">
            <v>0</v>
          </cell>
          <cell r="BA864">
            <v>0</v>
          </cell>
          <cell r="BB864">
            <v>0</v>
          </cell>
          <cell r="BC864">
            <v>0</v>
          </cell>
          <cell r="BD864">
            <v>0</v>
          </cell>
          <cell r="BE864">
            <v>0</v>
          </cell>
          <cell r="BF864">
            <v>0</v>
          </cell>
          <cell r="BG864">
            <v>0</v>
          </cell>
          <cell r="BH864">
            <v>0</v>
          </cell>
          <cell r="BI864">
            <v>0</v>
          </cell>
          <cell r="BJ864">
            <v>0</v>
          </cell>
          <cell r="BK864">
            <v>0</v>
          </cell>
          <cell r="BL864">
            <v>0</v>
          </cell>
          <cell r="BM864">
            <v>0</v>
          </cell>
          <cell r="BN864">
            <v>0</v>
          </cell>
          <cell r="BO864">
            <v>0</v>
          </cell>
          <cell r="BP864">
            <v>0</v>
          </cell>
          <cell r="BQ864">
            <v>0</v>
          </cell>
        </row>
        <row r="866">
          <cell r="N866">
            <v>0</v>
          </cell>
          <cell r="R866">
            <v>0</v>
          </cell>
          <cell r="V866">
            <v>0</v>
          </cell>
          <cell r="W866">
            <v>0</v>
          </cell>
          <cell r="X866">
            <v>0</v>
          </cell>
          <cell r="Y866">
            <v>0</v>
          </cell>
          <cell r="Z866">
            <v>0</v>
          </cell>
          <cell r="AA866">
            <v>0</v>
          </cell>
          <cell r="AB866">
            <v>0</v>
          </cell>
          <cell r="AC866">
            <v>0</v>
          </cell>
          <cell r="AD866">
            <v>0</v>
          </cell>
          <cell r="AE866">
            <v>0</v>
          </cell>
          <cell r="AF866">
            <v>0</v>
          </cell>
          <cell r="AG866">
            <v>0</v>
          </cell>
          <cell r="AH866">
            <v>0</v>
          </cell>
          <cell r="AI866">
            <v>0</v>
          </cell>
          <cell r="AJ866">
            <v>0</v>
          </cell>
          <cell r="AK866">
            <v>0</v>
          </cell>
          <cell r="AL866">
            <v>0</v>
          </cell>
          <cell r="AM866">
            <v>0</v>
          </cell>
          <cell r="AN866">
            <v>0</v>
          </cell>
          <cell r="AO866">
            <v>0</v>
          </cell>
          <cell r="AP866">
            <v>0</v>
          </cell>
          <cell r="AQ866">
            <v>0</v>
          </cell>
          <cell r="AR866">
            <v>0</v>
          </cell>
          <cell r="AS866">
            <v>0</v>
          </cell>
          <cell r="AT866">
            <v>0</v>
          </cell>
          <cell r="AU866">
            <v>0</v>
          </cell>
          <cell r="AV866">
            <v>0</v>
          </cell>
          <cell r="AW866">
            <v>0</v>
          </cell>
          <cell r="AX866">
            <v>0</v>
          </cell>
          <cell r="AY866">
            <v>0</v>
          </cell>
          <cell r="AZ866">
            <v>0</v>
          </cell>
          <cell r="BA866">
            <v>0</v>
          </cell>
          <cell r="BB866">
            <v>0</v>
          </cell>
          <cell r="BC866">
            <v>0</v>
          </cell>
          <cell r="BD866">
            <v>0</v>
          </cell>
          <cell r="BE866">
            <v>0</v>
          </cell>
          <cell r="BF866">
            <v>0</v>
          </cell>
          <cell r="BG866">
            <v>0</v>
          </cell>
          <cell r="BH866">
            <v>0</v>
          </cell>
          <cell r="BI866">
            <v>0</v>
          </cell>
          <cell r="BJ866">
            <v>0</v>
          </cell>
          <cell r="BK866">
            <v>0</v>
          </cell>
          <cell r="BL866">
            <v>0</v>
          </cell>
          <cell r="BM866">
            <v>0</v>
          </cell>
          <cell r="BN866">
            <v>0</v>
          </cell>
          <cell r="BO866">
            <v>0</v>
          </cell>
          <cell r="BP866">
            <v>0</v>
          </cell>
          <cell r="BQ866">
            <v>0</v>
          </cell>
        </row>
        <row r="867">
          <cell r="N867">
            <v>0</v>
          </cell>
          <cell r="P867">
            <v>0</v>
          </cell>
          <cell r="R867">
            <v>0</v>
          </cell>
          <cell r="V867">
            <v>0</v>
          </cell>
          <cell r="W867">
            <v>0</v>
          </cell>
          <cell r="X867">
            <v>0</v>
          </cell>
          <cell r="Y867">
            <v>0</v>
          </cell>
          <cell r="Z867">
            <v>0</v>
          </cell>
          <cell r="AA867">
            <v>0</v>
          </cell>
          <cell r="AB867">
            <v>0</v>
          </cell>
          <cell r="AC867">
            <v>0</v>
          </cell>
          <cell r="AD867">
            <v>0</v>
          </cell>
          <cell r="AE867">
            <v>0</v>
          </cell>
          <cell r="AF867">
            <v>0</v>
          </cell>
          <cell r="AG867">
            <v>0</v>
          </cell>
          <cell r="AH867">
            <v>0</v>
          </cell>
          <cell r="AI867">
            <v>0</v>
          </cell>
          <cell r="AJ867">
            <v>0</v>
          </cell>
          <cell r="AK867">
            <v>0</v>
          </cell>
          <cell r="AL867">
            <v>0</v>
          </cell>
          <cell r="AM867">
            <v>0</v>
          </cell>
          <cell r="AN867">
            <v>0</v>
          </cell>
          <cell r="AO867">
            <v>0</v>
          </cell>
          <cell r="AP867">
            <v>0</v>
          </cell>
          <cell r="AQ867">
            <v>0</v>
          </cell>
          <cell r="AR867">
            <v>0</v>
          </cell>
          <cell r="AS867">
            <v>0</v>
          </cell>
          <cell r="AT867">
            <v>0</v>
          </cell>
          <cell r="AU867">
            <v>0</v>
          </cell>
          <cell r="AV867">
            <v>0</v>
          </cell>
          <cell r="AW867">
            <v>0</v>
          </cell>
          <cell r="AX867">
            <v>0</v>
          </cell>
          <cell r="AY867">
            <v>0</v>
          </cell>
          <cell r="AZ867">
            <v>0</v>
          </cell>
          <cell r="BA867">
            <v>0</v>
          </cell>
          <cell r="BB867">
            <v>0</v>
          </cell>
          <cell r="BC867">
            <v>0</v>
          </cell>
          <cell r="BD867">
            <v>0</v>
          </cell>
          <cell r="BE867">
            <v>0</v>
          </cell>
          <cell r="BF867">
            <v>0</v>
          </cell>
          <cell r="BG867">
            <v>0</v>
          </cell>
          <cell r="BH867">
            <v>0</v>
          </cell>
          <cell r="BI867">
            <v>0</v>
          </cell>
          <cell r="BJ867">
            <v>0</v>
          </cell>
          <cell r="BK867">
            <v>0</v>
          </cell>
          <cell r="BL867">
            <v>0</v>
          </cell>
          <cell r="BM867">
            <v>0</v>
          </cell>
          <cell r="BN867">
            <v>0</v>
          </cell>
          <cell r="BO867">
            <v>0</v>
          </cell>
          <cell r="BP867">
            <v>0</v>
          </cell>
          <cell r="BQ867">
            <v>0</v>
          </cell>
        </row>
        <row r="868">
          <cell r="N868">
            <v>0</v>
          </cell>
          <cell r="P868">
            <v>0</v>
          </cell>
          <cell r="R868">
            <v>0</v>
          </cell>
          <cell r="V868">
            <v>0</v>
          </cell>
          <cell r="W868">
            <v>0</v>
          </cell>
          <cell r="X868">
            <v>0</v>
          </cell>
          <cell r="Y868">
            <v>0</v>
          </cell>
          <cell r="Z868">
            <v>0</v>
          </cell>
          <cell r="AA868">
            <v>0</v>
          </cell>
          <cell r="AB868">
            <v>0</v>
          </cell>
          <cell r="AC868">
            <v>0</v>
          </cell>
          <cell r="AD868">
            <v>0</v>
          </cell>
          <cell r="AE868">
            <v>0</v>
          </cell>
          <cell r="AF868">
            <v>0</v>
          </cell>
          <cell r="AG868">
            <v>0</v>
          </cell>
          <cell r="AH868">
            <v>0</v>
          </cell>
          <cell r="AI868">
            <v>0</v>
          </cell>
          <cell r="AJ868">
            <v>0</v>
          </cell>
          <cell r="AK868">
            <v>0</v>
          </cell>
          <cell r="AL868">
            <v>0</v>
          </cell>
          <cell r="AM868">
            <v>0</v>
          </cell>
          <cell r="AN868">
            <v>0</v>
          </cell>
          <cell r="AO868">
            <v>0</v>
          </cell>
          <cell r="AP868">
            <v>0</v>
          </cell>
          <cell r="AQ868">
            <v>0</v>
          </cell>
          <cell r="AR868">
            <v>0</v>
          </cell>
          <cell r="AS868">
            <v>0</v>
          </cell>
          <cell r="AT868">
            <v>0</v>
          </cell>
          <cell r="AU868">
            <v>0</v>
          </cell>
          <cell r="AV868">
            <v>0</v>
          </cell>
          <cell r="AW868">
            <v>0</v>
          </cell>
          <cell r="AX868">
            <v>0</v>
          </cell>
          <cell r="AY868">
            <v>0</v>
          </cell>
          <cell r="AZ868">
            <v>0</v>
          </cell>
          <cell r="BA868">
            <v>0</v>
          </cell>
          <cell r="BB868">
            <v>0</v>
          </cell>
          <cell r="BC868">
            <v>0</v>
          </cell>
          <cell r="BD868">
            <v>0</v>
          </cell>
          <cell r="BE868">
            <v>0</v>
          </cell>
          <cell r="BF868">
            <v>0</v>
          </cell>
          <cell r="BG868">
            <v>0</v>
          </cell>
          <cell r="BH868">
            <v>0</v>
          </cell>
          <cell r="BI868">
            <v>0</v>
          </cell>
          <cell r="BJ868">
            <v>0</v>
          </cell>
          <cell r="BK868">
            <v>0</v>
          </cell>
          <cell r="BL868">
            <v>0</v>
          </cell>
          <cell r="BM868">
            <v>0</v>
          </cell>
          <cell r="BN868">
            <v>0</v>
          </cell>
          <cell r="BO868">
            <v>0</v>
          </cell>
          <cell r="BP868">
            <v>0</v>
          </cell>
          <cell r="BQ868">
            <v>0</v>
          </cell>
        </row>
        <row r="869">
          <cell r="N869">
            <v>0</v>
          </cell>
          <cell r="P869">
            <v>0</v>
          </cell>
          <cell r="R869">
            <v>0</v>
          </cell>
          <cell r="V869">
            <v>0</v>
          </cell>
          <cell r="W869">
            <v>0</v>
          </cell>
          <cell r="X869">
            <v>0</v>
          </cell>
          <cell r="Y869">
            <v>0</v>
          </cell>
          <cell r="Z869">
            <v>0</v>
          </cell>
          <cell r="AA869">
            <v>0</v>
          </cell>
          <cell r="AB869">
            <v>0</v>
          </cell>
          <cell r="AC869">
            <v>0</v>
          </cell>
          <cell r="AD869">
            <v>0</v>
          </cell>
          <cell r="AE869">
            <v>0</v>
          </cell>
          <cell r="AF869">
            <v>0</v>
          </cell>
          <cell r="AG869">
            <v>0</v>
          </cell>
          <cell r="AH869">
            <v>0</v>
          </cell>
          <cell r="AI869">
            <v>0</v>
          </cell>
          <cell r="AJ869">
            <v>0</v>
          </cell>
          <cell r="AK869">
            <v>0</v>
          </cell>
          <cell r="AL869">
            <v>0</v>
          </cell>
          <cell r="AM869">
            <v>0</v>
          </cell>
          <cell r="AN869">
            <v>0</v>
          </cell>
          <cell r="AO869">
            <v>0</v>
          </cell>
          <cell r="AP869">
            <v>0</v>
          </cell>
          <cell r="AQ869">
            <v>0</v>
          </cell>
          <cell r="AR869">
            <v>0</v>
          </cell>
          <cell r="AS869">
            <v>0</v>
          </cell>
          <cell r="AT869">
            <v>0</v>
          </cell>
          <cell r="AU869">
            <v>0</v>
          </cell>
          <cell r="AV869">
            <v>0</v>
          </cell>
          <cell r="AW869">
            <v>0</v>
          </cell>
          <cell r="AX869">
            <v>0</v>
          </cell>
          <cell r="AY869">
            <v>0</v>
          </cell>
          <cell r="AZ869">
            <v>0</v>
          </cell>
          <cell r="BA869">
            <v>0</v>
          </cell>
          <cell r="BB869">
            <v>0</v>
          </cell>
          <cell r="BC869">
            <v>0</v>
          </cell>
          <cell r="BD869">
            <v>0</v>
          </cell>
          <cell r="BE869">
            <v>0</v>
          </cell>
          <cell r="BF869">
            <v>0</v>
          </cell>
          <cell r="BG869">
            <v>0</v>
          </cell>
          <cell r="BH869">
            <v>0</v>
          </cell>
          <cell r="BI869">
            <v>0</v>
          </cell>
          <cell r="BJ869">
            <v>0</v>
          </cell>
          <cell r="BK869">
            <v>0</v>
          </cell>
          <cell r="BL869">
            <v>0</v>
          </cell>
          <cell r="BM869">
            <v>0</v>
          </cell>
          <cell r="BN869">
            <v>0</v>
          </cell>
          <cell r="BO869">
            <v>0</v>
          </cell>
          <cell r="BP869">
            <v>0</v>
          </cell>
          <cell r="BQ869">
            <v>0</v>
          </cell>
        </row>
        <row r="870">
          <cell r="N870">
            <v>0</v>
          </cell>
          <cell r="P870">
            <v>0</v>
          </cell>
          <cell r="R870">
            <v>0</v>
          </cell>
          <cell r="V870">
            <v>0</v>
          </cell>
          <cell r="W870">
            <v>0</v>
          </cell>
          <cell r="X870">
            <v>0</v>
          </cell>
          <cell r="Y870">
            <v>0</v>
          </cell>
          <cell r="Z870">
            <v>0</v>
          </cell>
          <cell r="AA870">
            <v>0</v>
          </cell>
          <cell r="AB870">
            <v>0</v>
          </cell>
          <cell r="AC870">
            <v>0</v>
          </cell>
          <cell r="AD870">
            <v>0</v>
          </cell>
          <cell r="AE870">
            <v>0</v>
          </cell>
          <cell r="AF870">
            <v>0</v>
          </cell>
          <cell r="AG870">
            <v>0</v>
          </cell>
          <cell r="AH870">
            <v>0</v>
          </cell>
          <cell r="AI870">
            <v>0</v>
          </cell>
          <cell r="AJ870">
            <v>0</v>
          </cell>
          <cell r="AK870">
            <v>0</v>
          </cell>
          <cell r="AL870">
            <v>0</v>
          </cell>
          <cell r="AM870">
            <v>0</v>
          </cell>
          <cell r="AN870">
            <v>0</v>
          </cell>
          <cell r="AO870">
            <v>0</v>
          </cell>
          <cell r="AP870">
            <v>0</v>
          </cell>
          <cell r="AQ870">
            <v>0</v>
          </cell>
          <cell r="AR870">
            <v>0</v>
          </cell>
          <cell r="AS870">
            <v>0</v>
          </cell>
          <cell r="AT870">
            <v>0</v>
          </cell>
          <cell r="AU870">
            <v>0</v>
          </cell>
          <cell r="AV870">
            <v>0</v>
          </cell>
          <cell r="AW870">
            <v>0</v>
          </cell>
          <cell r="AX870">
            <v>0</v>
          </cell>
          <cell r="AY870">
            <v>0</v>
          </cell>
          <cell r="AZ870">
            <v>0</v>
          </cell>
          <cell r="BA870">
            <v>0</v>
          </cell>
          <cell r="BB870">
            <v>0</v>
          </cell>
          <cell r="BC870">
            <v>0</v>
          </cell>
          <cell r="BD870">
            <v>0</v>
          </cell>
          <cell r="BE870">
            <v>0</v>
          </cell>
          <cell r="BF870">
            <v>0</v>
          </cell>
          <cell r="BG870">
            <v>0</v>
          </cell>
          <cell r="BH870">
            <v>0</v>
          </cell>
          <cell r="BI870">
            <v>0</v>
          </cell>
          <cell r="BJ870">
            <v>0</v>
          </cell>
          <cell r="BK870">
            <v>0</v>
          </cell>
          <cell r="BL870">
            <v>0</v>
          </cell>
          <cell r="BM870">
            <v>0</v>
          </cell>
          <cell r="BN870">
            <v>0</v>
          </cell>
          <cell r="BO870">
            <v>0</v>
          </cell>
          <cell r="BP870">
            <v>0</v>
          </cell>
          <cell r="BQ870">
            <v>0</v>
          </cell>
        </row>
        <row r="871">
          <cell r="N871">
            <v>0</v>
          </cell>
          <cell r="P871">
            <v>0</v>
          </cell>
          <cell r="R871">
            <v>0</v>
          </cell>
          <cell r="V871">
            <v>0</v>
          </cell>
          <cell r="W871">
            <v>0</v>
          </cell>
          <cell r="X871">
            <v>0</v>
          </cell>
          <cell r="Y871">
            <v>0</v>
          </cell>
          <cell r="Z871">
            <v>0</v>
          </cell>
          <cell r="AA871">
            <v>0</v>
          </cell>
          <cell r="AB871">
            <v>0</v>
          </cell>
          <cell r="AC871">
            <v>0</v>
          </cell>
          <cell r="AD871">
            <v>0</v>
          </cell>
          <cell r="AE871">
            <v>0</v>
          </cell>
          <cell r="AF871">
            <v>0</v>
          </cell>
          <cell r="AG871">
            <v>0</v>
          </cell>
          <cell r="AH871">
            <v>0</v>
          </cell>
          <cell r="AI871">
            <v>0</v>
          </cell>
          <cell r="AJ871">
            <v>0</v>
          </cell>
          <cell r="AK871">
            <v>0</v>
          </cell>
          <cell r="AL871">
            <v>0</v>
          </cell>
          <cell r="AM871">
            <v>0</v>
          </cell>
          <cell r="AN871">
            <v>0</v>
          </cell>
          <cell r="AO871">
            <v>0</v>
          </cell>
          <cell r="AP871">
            <v>0</v>
          </cell>
          <cell r="AQ871">
            <v>0</v>
          </cell>
          <cell r="AR871">
            <v>0</v>
          </cell>
          <cell r="AS871">
            <v>0</v>
          </cell>
          <cell r="AT871">
            <v>0</v>
          </cell>
          <cell r="AU871">
            <v>0</v>
          </cell>
          <cell r="AV871">
            <v>0</v>
          </cell>
          <cell r="AW871">
            <v>0</v>
          </cell>
          <cell r="AX871">
            <v>0</v>
          </cell>
          <cell r="AY871">
            <v>0</v>
          </cell>
          <cell r="AZ871">
            <v>0</v>
          </cell>
          <cell r="BA871">
            <v>0</v>
          </cell>
          <cell r="BB871">
            <v>0</v>
          </cell>
          <cell r="BC871">
            <v>0</v>
          </cell>
          <cell r="BD871">
            <v>0</v>
          </cell>
          <cell r="BE871">
            <v>0</v>
          </cell>
          <cell r="BF871">
            <v>0</v>
          </cell>
          <cell r="BG871">
            <v>0</v>
          </cell>
          <cell r="BH871">
            <v>0</v>
          </cell>
          <cell r="BI871">
            <v>0</v>
          </cell>
          <cell r="BJ871">
            <v>0</v>
          </cell>
          <cell r="BK871">
            <v>0</v>
          </cell>
          <cell r="BL871">
            <v>0</v>
          </cell>
          <cell r="BM871">
            <v>0</v>
          </cell>
          <cell r="BN871">
            <v>0</v>
          </cell>
          <cell r="BO871">
            <v>0</v>
          </cell>
          <cell r="BP871">
            <v>0</v>
          </cell>
          <cell r="BQ871">
            <v>0</v>
          </cell>
        </row>
        <row r="872">
          <cell r="N872">
            <v>0</v>
          </cell>
          <cell r="P872">
            <v>0</v>
          </cell>
          <cell r="R872">
            <v>0</v>
          </cell>
          <cell r="V872">
            <v>0</v>
          </cell>
          <cell r="W872">
            <v>0</v>
          </cell>
          <cell r="X872">
            <v>0</v>
          </cell>
          <cell r="Y872">
            <v>0</v>
          </cell>
          <cell r="Z872">
            <v>0</v>
          </cell>
          <cell r="AA872">
            <v>0</v>
          </cell>
          <cell r="AB872">
            <v>0</v>
          </cell>
          <cell r="AC872">
            <v>0</v>
          </cell>
          <cell r="AD872">
            <v>0</v>
          </cell>
          <cell r="AE872">
            <v>0</v>
          </cell>
          <cell r="AF872">
            <v>0</v>
          </cell>
          <cell r="AG872">
            <v>0</v>
          </cell>
          <cell r="AH872">
            <v>0</v>
          </cell>
          <cell r="AI872">
            <v>0</v>
          </cell>
          <cell r="AJ872">
            <v>0</v>
          </cell>
          <cell r="AK872">
            <v>0</v>
          </cell>
          <cell r="AL872">
            <v>0</v>
          </cell>
          <cell r="AM872">
            <v>0</v>
          </cell>
          <cell r="AN872">
            <v>0</v>
          </cell>
          <cell r="AO872">
            <v>0</v>
          </cell>
          <cell r="AP872">
            <v>0</v>
          </cell>
          <cell r="AQ872">
            <v>0</v>
          </cell>
          <cell r="AR872">
            <v>0</v>
          </cell>
          <cell r="AS872">
            <v>0</v>
          </cell>
          <cell r="AT872">
            <v>0</v>
          </cell>
          <cell r="AU872">
            <v>0</v>
          </cell>
          <cell r="AV872">
            <v>0</v>
          </cell>
          <cell r="AW872">
            <v>0</v>
          </cell>
          <cell r="AX872">
            <v>0</v>
          </cell>
          <cell r="AY872">
            <v>0</v>
          </cell>
          <cell r="AZ872">
            <v>0</v>
          </cell>
          <cell r="BA872">
            <v>0</v>
          </cell>
          <cell r="BB872">
            <v>0</v>
          </cell>
          <cell r="BC872">
            <v>0</v>
          </cell>
          <cell r="BD872">
            <v>0</v>
          </cell>
          <cell r="BE872">
            <v>0</v>
          </cell>
          <cell r="BF872">
            <v>0</v>
          </cell>
          <cell r="BG872">
            <v>0</v>
          </cell>
          <cell r="BH872">
            <v>0</v>
          </cell>
          <cell r="BI872">
            <v>0</v>
          </cell>
          <cell r="BJ872">
            <v>0</v>
          </cell>
          <cell r="BK872">
            <v>0</v>
          </cell>
          <cell r="BL872">
            <v>0</v>
          </cell>
          <cell r="BM872">
            <v>0</v>
          </cell>
          <cell r="BN872">
            <v>0</v>
          </cell>
          <cell r="BO872">
            <v>0</v>
          </cell>
          <cell r="BP872">
            <v>0</v>
          </cell>
          <cell r="BQ872">
            <v>0</v>
          </cell>
        </row>
        <row r="873">
          <cell r="N873">
            <v>0</v>
          </cell>
          <cell r="P873">
            <v>0</v>
          </cell>
          <cell r="R873">
            <v>0</v>
          </cell>
          <cell r="V873">
            <v>0</v>
          </cell>
          <cell r="W873">
            <v>0</v>
          </cell>
          <cell r="X873">
            <v>0</v>
          </cell>
          <cell r="Y873">
            <v>0</v>
          </cell>
          <cell r="Z873">
            <v>0</v>
          </cell>
          <cell r="AA873">
            <v>0</v>
          </cell>
          <cell r="AB873">
            <v>0</v>
          </cell>
          <cell r="AC873">
            <v>0</v>
          </cell>
          <cell r="AD873">
            <v>0</v>
          </cell>
          <cell r="AE873">
            <v>0</v>
          </cell>
          <cell r="AF873">
            <v>0</v>
          </cell>
          <cell r="AG873">
            <v>0</v>
          </cell>
          <cell r="AH873">
            <v>0</v>
          </cell>
          <cell r="AI873">
            <v>0</v>
          </cell>
          <cell r="AJ873">
            <v>0</v>
          </cell>
          <cell r="AK873">
            <v>0</v>
          </cell>
          <cell r="AL873">
            <v>0</v>
          </cell>
          <cell r="AM873">
            <v>0</v>
          </cell>
          <cell r="AN873">
            <v>0</v>
          </cell>
          <cell r="AO873">
            <v>0</v>
          </cell>
          <cell r="AP873">
            <v>0</v>
          </cell>
          <cell r="AQ873">
            <v>0</v>
          </cell>
          <cell r="AR873">
            <v>0</v>
          </cell>
          <cell r="AS873">
            <v>0</v>
          </cell>
          <cell r="AT873">
            <v>0</v>
          </cell>
          <cell r="AU873">
            <v>0</v>
          </cell>
          <cell r="AV873">
            <v>0</v>
          </cell>
          <cell r="AW873">
            <v>0</v>
          </cell>
          <cell r="AX873">
            <v>0</v>
          </cell>
          <cell r="AY873">
            <v>0</v>
          </cell>
          <cell r="AZ873">
            <v>0</v>
          </cell>
          <cell r="BA873">
            <v>0</v>
          </cell>
          <cell r="BB873">
            <v>0</v>
          </cell>
          <cell r="BC873">
            <v>0</v>
          </cell>
          <cell r="BD873">
            <v>0</v>
          </cell>
          <cell r="BE873">
            <v>0</v>
          </cell>
          <cell r="BF873">
            <v>0</v>
          </cell>
          <cell r="BG873">
            <v>0</v>
          </cell>
          <cell r="BH873">
            <v>0</v>
          </cell>
          <cell r="BI873">
            <v>0</v>
          </cell>
          <cell r="BJ873">
            <v>0</v>
          </cell>
          <cell r="BK873">
            <v>0</v>
          </cell>
          <cell r="BL873">
            <v>0</v>
          </cell>
          <cell r="BM873">
            <v>0</v>
          </cell>
          <cell r="BN873">
            <v>0</v>
          </cell>
          <cell r="BO873">
            <v>0</v>
          </cell>
          <cell r="BP873">
            <v>0</v>
          </cell>
          <cell r="BQ873">
            <v>0</v>
          </cell>
        </row>
        <row r="875">
          <cell r="N875">
            <v>0</v>
          </cell>
          <cell r="R875">
            <v>0</v>
          </cell>
          <cell r="V875">
            <v>0</v>
          </cell>
          <cell r="W875">
            <v>0</v>
          </cell>
          <cell r="X875">
            <v>0</v>
          </cell>
          <cell r="Y875">
            <v>0</v>
          </cell>
          <cell r="Z875">
            <v>0</v>
          </cell>
          <cell r="AA875">
            <v>0</v>
          </cell>
          <cell r="AB875">
            <v>0</v>
          </cell>
          <cell r="AC875">
            <v>0</v>
          </cell>
          <cell r="AD875">
            <v>0</v>
          </cell>
          <cell r="AE875">
            <v>0</v>
          </cell>
          <cell r="AF875">
            <v>0</v>
          </cell>
          <cell r="AG875">
            <v>0</v>
          </cell>
          <cell r="AH875">
            <v>0</v>
          </cell>
          <cell r="AI875">
            <v>0</v>
          </cell>
          <cell r="AJ875">
            <v>0</v>
          </cell>
          <cell r="AK875">
            <v>0</v>
          </cell>
          <cell r="AL875">
            <v>0</v>
          </cell>
          <cell r="AM875">
            <v>0</v>
          </cell>
          <cell r="AN875">
            <v>0</v>
          </cell>
          <cell r="AO875">
            <v>0</v>
          </cell>
          <cell r="AP875">
            <v>0</v>
          </cell>
          <cell r="AQ875">
            <v>0</v>
          </cell>
          <cell r="AR875">
            <v>0</v>
          </cell>
          <cell r="AS875">
            <v>0</v>
          </cell>
          <cell r="AT875">
            <v>0</v>
          </cell>
          <cell r="AU875">
            <v>0</v>
          </cell>
          <cell r="AV875">
            <v>0</v>
          </cell>
          <cell r="AW875">
            <v>0</v>
          </cell>
          <cell r="AX875">
            <v>0</v>
          </cell>
          <cell r="AY875">
            <v>0</v>
          </cell>
          <cell r="AZ875">
            <v>0</v>
          </cell>
          <cell r="BA875">
            <v>0</v>
          </cell>
          <cell r="BB875">
            <v>0</v>
          </cell>
          <cell r="BC875">
            <v>0</v>
          </cell>
          <cell r="BD875">
            <v>0</v>
          </cell>
          <cell r="BE875">
            <v>0</v>
          </cell>
          <cell r="BF875">
            <v>0</v>
          </cell>
          <cell r="BG875">
            <v>0</v>
          </cell>
          <cell r="BH875">
            <v>0</v>
          </cell>
          <cell r="BI875">
            <v>0</v>
          </cell>
          <cell r="BJ875">
            <v>0</v>
          </cell>
          <cell r="BK875">
            <v>0</v>
          </cell>
          <cell r="BL875">
            <v>0</v>
          </cell>
          <cell r="BM875">
            <v>0</v>
          </cell>
          <cell r="BN875">
            <v>0</v>
          </cell>
          <cell r="BO875">
            <v>0</v>
          </cell>
          <cell r="BP875">
            <v>0</v>
          </cell>
          <cell r="BQ875">
            <v>0</v>
          </cell>
        </row>
        <row r="876">
          <cell r="N876">
            <v>0</v>
          </cell>
          <cell r="P876">
            <v>0</v>
          </cell>
          <cell r="R876">
            <v>0</v>
          </cell>
          <cell r="V876">
            <v>0</v>
          </cell>
          <cell r="W876">
            <v>0</v>
          </cell>
          <cell r="X876">
            <v>0</v>
          </cell>
          <cell r="Y876">
            <v>0</v>
          </cell>
          <cell r="Z876">
            <v>0</v>
          </cell>
          <cell r="AA876">
            <v>0</v>
          </cell>
          <cell r="AB876">
            <v>0</v>
          </cell>
          <cell r="AC876">
            <v>0</v>
          </cell>
          <cell r="AD876">
            <v>0</v>
          </cell>
          <cell r="AE876">
            <v>0</v>
          </cell>
          <cell r="AF876">
            <v>0</v>
          </cell>
          <cell r="AG876">
            <v>0</v>
          </cell>
          <cell r="AH876">
            <v>0</v>
          </cell>
          <cell r="AI876">
            <v>0</v>
          </cell>
          <cell r="AJ876">
            <v>0</v>
          </cell>
          <cell r="AK876">
            <v>0</v>
          </cell>
          <cell r="AL876">
            <v>0</v>
          </cell>
          <cell r="AM876">
            <v>0</v>
          </cell>
          <cell r="AN876">
            <v>0</v>
          </cell>
          <cell r="AO876">
            <v>0</v>
          </cell>
          <cell r="AP876">
            <v>0</v>
          </cell>
          <cell r="AQ876">
            <v>0</v>
          </cell>
          <cell r="AR876">
            <v>0</v>
          </cell>
          <cell r="AS876">
            <v>0</v>
          </cell>
          <cell r="AT876">
            <v>0</v>
          </cell>
          <cell r="AU876">
            <v>0</v>
          </cell>
          <cell r="AV876">
            <v>0</v>
          </cell>
          <cell r="AW876">
            <v>0</v>
          </cell>
          <cell r="AX876">
            <v>0</v>
          </cell>
          <cell r="AY876">
            <v>0</v>
          </cell>
          <cell r="AZ876">
            <v>0</v>
          </cell>
          <cell r="BA876">
            <v>0</v>
          </cell>
          <cell r="BB876">
            <v>0</v>
          </cell>
          <cell r="BC876">
            <v>0</v>
          </cell>
          <cell r="BD876">
            <v>0</v>
          </cell>
          <cell r="BE876">
            <v>0</v>
          </cell>
          <cell r="BF876">
            <v>0</v>
          </cell>
          <cell r="BG876">
            <v>0</v>
          </cell>
          <cell r="BH876">
            <v>0</v>
          </cell>
          <cell r="BI876">
            <v>0</v>
          </cell>
          <cell r="BJ876">
            <v>0</v>
          </cell>
          <cell r="BK876">
            <v>0</v>
          </cell>
          <cell r="BL876">
            <v>0</v>
          </cell>
          <cell r="BM876">
            <v>0</v>
          </cell>
          <cell r="BN876">
            <v>0</v>
          </cell>
          <cell r="BO876">
            <v>0</v>
          </cell>
          <cell r="BP876">
            <v>0</v>
          </cell>
          <cell r="BQ876">
            <v>0</v>
          </cell>
        </row>
        <row r="877">
          <cell r="N877">
            <v>0</v>
          </cell>
          <cell r="P877">
            <v>0</v>
          </cell>
          <cell r="R877">
            <v>0</v>
          </cell>
          <cell r="V877">
            <v>0</v>
          </cell>
          <cell r="W877">
            <v>0</v>
          </cell>
          <cell r="X877">
            <v>0</v>
          </cell>
          <cell r="Y877">
            <v>0</v>
          </cell>
          <cell r="Z877">
            <v>0</v>
          </cell>
          <cell r="AA877">
            <v>0</v>
          </cell>
          <cell r="AB877">
            <v>0</v>
          </cell>
          <cell r="AC877">
            <v>0</v>
          </cell>
          <cell r="AD877">
            <v>0</v>
          </cell>
          <cell r="AE877">
            <v>0</v>
          </cell>
          <cell r="AF877">
            <v>0</v>
          </cell>
          <cell r="AG877">
            <v>0</v>
          </cell>
          <cell r="AH877">
            <v>0</v>
          </cell>
          <cell r="AI877">
            <v>0</v>
          </cell>
          <cell r="AJ877">
            <v>0</v>
          </cell>
          <cell r="AK877">
            <v>0</v>
          </cell>
          <cell r="AL877">
            <v>0</v>
          </cell>
          <cell r="AM877">
            <v>0</v>
          </cell>
          <cell r="AN877">
            <v>0</v>
          </cell>
          <cell r="AO877">
            <v>0</v>
          </cell>
          <cell r="AP877">
            <v>0</v>
          </cell>
          <cell r="AQ877">
            <v>0</v>
          </cell>
          <cell r="AR877">
            <v>0</v>
          </cell>
          <cell r="AS877">
            <v>0</v>
          </cell>
          <cell r="AT877">
            <v>0</v>
          </cell>
          <cell r="AU877">
            <v>0</v>
          </cell>
          <cell r="AV877">
            <v>0</v>
          </cell>
          <cell r="AW877">
            <v>0</v>
          </cell>
          <cell r="AX877">
            <v>0</v>
          </cell>
          <cell r="AY877">
            <v>0</v>
          </cell>
          <cell r="AZ877">
            <v>0</v>
          </cell>
          <cell r="BA877">
            <v>0</v>
          </cell>
          <cell r="BB877">
            <v>0</v>
          </cell>
          <cell r="BC877">
            <v>0</v>
          </cell>
          <cell r="BD877">
            <v>0</v>
          </cell>
          <cell r="BE877">
            <v>0</v>
          </cell>
          <cell r="BF877">
            <v>0</v>
          </cell>
          <cell r="BG877">
            <v>0</v>
          </cell>
          <cell r="BH877">
            <v>0</v>
          </cell>
          <cell r="BI877">
            <v>0</v>
          </cell>
          <cell r="BJ877">
            <v>0</v>
          </cell>
          <cell r="BK877">
            <v>0</v>
          </cell>
          <cell r="BL877">
            <v>0</v>
          </cell>
          <cell r="BM877">
            <v>0</v>
          </cell>
          <cell r="BN877">
            <v>0</v>
          </cell>
          <cell r="BO877">
            <v>0</v>
          </cell>
          <cell r="BP877">
            <v>0</v>
          </cell>
          <cell r="BQ877">
            <v>0</v>
          </cell>
        </row>
        <row r="878">
          <cell r="N878">
            <v>0</v>
          </cell>
          <cell r="P878">
            <v>0</v>
          </cell>
          <cell r="R878">
            <v>0</v>
          </cell>
          <cell r="V878">
            <v>0</v>
          </cell>
          <cell r="W878">
            <v>0</v>
          </cell>
          <cell r="X878">
            <v>0</v>
          </cell>
          <cell r="Y878">
            <v>0</v>
          </cell>
          <cell r="Z878">
            <v>0</v>
          </cell>
          <cell r="AA878">
            <v>0</v>
          </cell>
          <cell r="AB878">
            <v>0</v>
          </cell>
          <cell r="AC878">
            <v>0</v>
          </cell>
          <cell r="AD878">
            <v>0</v>
          </cell>
          <cell r="AE878">
            <v>0</v>
          </cell>
          <cell r="AF878">
            <v>0</v>
          </cell>
          <cell r="AG878">
            <v>0</v>
          </cell>
          <cell r="AH878">
            <v>0</v>
          </cell>
          <cell r="AI878">
            <v>0</v>
          </cell>
          <cell r="AJ878">
            <v>0</v>
          </cell>
          <cell r="AK878">
            <v>0</v>
          </cell>
          <cell r="AL878">
            <v>0</v>
          </cell>
          <cell r="AM878">
            <v>0</v>
          </cell>
          <cell r="AN878">
            <v>0</v>
          </cell>
          <cell r="AO878">
            <v>0</v>
          </cell>
          <cell r="AP878">
            <v>0</v>
          </cell>
          <cell r="AQ878">
            <v>0</v>
          </cell>
          <cell r="AR878">
            <v>0</v>
          </cell>
          <cell r="AS878">
            <v>0</v>
          </cell>
          <cell r="AT878">
            <v>0</v>
          </cell>
          <cell r="AU878">
            <v>0</v>
          </cell>
          <cell r="AV878">
            <v>0</v>
          </cell>
          <cell r="AW878">
            <v>0</v>
          </cell>
          <cell r="AX878">
            <v>0</v>
          </cell>
          <cell r="AY878">
            <v>0</v>
          </cell>
          <cell r="AZ878">
            <v>0</v>
          </cell>
          <cell r="BA878">
            <v>0</v>
          </cell>
          <cell r="BB878">
            <v>0</v>
          </cell>
          <cell r="BC878">
            <v>0</v>
          </cell>
          <cell r="BD878">
            <v>0</v>
          </cell>
          <cell r="BE878">
            <v>0</v>
          </cell>
          <cell r="BF878">
            <v>0</v>
          </cell>
          <cell r="BG878">
            <v>0</v>
          </cell>
          <cell r="BH878">
            <v>0</v>
          </cell>
          <cell r="BI878">
            <v>0</v>
          </cell>
          <cell r="BJ878">
            <v>0</v>
          </cell>
          <cell r="BK878">
            <v>0</v>
          </cell>
          <cell r="BL878">
            <v>0</v>
          </cell>
          <cell r="BM878">
            <v>0</v>
          </cell>
          <cell r="BN878">
            <v>0</v>
          </cell>
          <cell r="BO878">
            <v>0</v>
          </cell>
          <cell r="BP878">
            <v>0</v>
          </cell>
          <cell r="BQ878">
            <v>0</v>
          </cell>
        </row>
        <row r="879">
          <cell r="N879">
            <v>0</v>
          </cell>
          <cell r="P879">
            <v>0</v>
          </cell>
          <cell r="R879">
            <v>0</v>
          </cell>
          <cell r="V879">
            <v>0</v>
          </cell>
          <cell r="W879">
            <v>0</v>
          </cell>
          <cell r="X879">
            <v>0</v>
          </cell>
          <cell r="Y879">
            <v>0</v>
          </cell>
          <cell r="Z879">
            <v>0</v>
          </cell>
          <cell r="AA879">
            <v>0</v>
          </cell>
          <cell r="AB879">
            <v>0</v>
          </cell>
          <cell r="AC879">
            <v>0</v>
          </cell>
          <cell r="AD879">
            <v>0</v>
          </cell>
          <cell r="AE879">
            <v>0</v>
          </cell>
          <cell r="AF879">
            <v>0</v>
          </cell>
          <cell r="AG879">
            <v>0</v>
          </cell>
          <cell r="AH879">
            <v>0</v>
          </cell>
          <cell r="AI879">
            <v>0</v>
          </cell>
          <cell r="AJ879">
            <v>0</v>
          </cell>
          <cell r="AK879">
            <v>0</v>
          </cell>
          <cell r="AL879">
            <v>0</v>
          </cell>
          <cell r="AM879">
            <v>0</v>
          </cell>
          <cell r="AN879">
            <v>0</v>
          </cell>
          <cell r="AO879">
            <v>0</v>
          </cell>
          <cell r="AP879">
            <v>0</v>
          </cell>
          <cell r="AQ879">
            <v>0</v>
          </cell>
          <cell r="AR879">
            <v>0</v>
          </cell>
          <cell r="AS879">
            <v>0</v>
          </cell>
          <cell r="AT879">
            <v>0</v>
          </cell>
          <cell r="AU879">
            <v>0</v>
          </cell>
          <cell r="AV879">
            <v>0</v>
          </cell>
          <cell r="AW879">
            <v>0</v>
          </cell>
          <cell r="AX879">
            <v>0</v>
          </cell>
          <cell r="AY879">
            <v>0</v>
          </cell>
          <cell r="AZ879">
            <v>0</v>
          </cell>
          <cell r="BA879">
            <v>0</v>
          </cell>
          <cell r="BB879">
            <v>0</v>
          </cell>
          <cell r="BC879">
            <v>0</v>
          </cell>
          <cell r="BD879">
            <v>0</v>
          </cell>
          <cell r="BE879">
            <v>0</v>
          </cell>
          <cell r="BF879">
            <v>0</v>
          </cell>
          <cell r="BG879">
            <v>0</v>
          </cell>
          <cell r="BH879">
            <v>0</v>
          </cell>
          <cell r="BI879">
            <v>0</v>
          </cell>
          <cell r="BJ879">
            <v>0</v>
          </cell>
          <cell r="BK879">
            <v>0</v>
          </cell>
          <cell r="BL879">
            <v>0</v>
          </cell>
          <cell r="BM879">
            <v>0</v>
          </cell>
          <cell r="BN879">
            <v>0</v>
          </cell>
          <cell r="BO879">
            <v>0</v>
          </cell>
          <cell r="BP879">
            <v>0</v>
          </cell>
          <cell r="BQ879">
            <v>0</v>
          </cell>
        </row>
        <row r="880">
          <cell r="N880">
            <v>0</v>
          </cell>
          <cell r="P880">
            <v>0</v>
          </cell>
          <cell r="R880">
            <v>0</v>
          </cell>
          <cell r="V880">
            <v>0</v>
          </cell>
          <cell r="W880">
            <v>0</v>
          </cell>
          <cell r="X880">
            <v>0</v>
          </cell>
          <cell r="Y880">
            <v>0</v>
          </cell>
          <cell r="Z880">
            <v>0</v>
          </cell>
          <cell r="AA880">
            <v>0</v>
          </cell>
          <cell r="AB880">
            <v>0</v>
          </cell>
          <cell r="AC880">
            <v>0</v>
          </cell>
          <cell r="AD880">
            <v>0</v>
          </cell>
          <cell r="AE880">
            <v>0</v>
          </cell>
          <cell r="AF880">
            <v>0</v>
          </cell>
          <cell r="AG880">
            <v>0</v>
          </cell>
          <cell r="AH880">
            <v>0</v>
          </cell>
          <cell r="AI880">
            <v>0</v>
          </cell>
          <cell r="AJ880">
            <v>0</v>
          </cell>
          <cell r="AK880">
            <v>0</v>
          </cell>
          <cell r="AL880">
            <v>0</v>
          </cell>
          <cell r="AM880">
            <v>0</v>
          </cell>
          <cell r="AN880">
            <v>0</v>
          </cell>
          <cell r="AO880">
            <v>0</v>
          </cell>
          <cell r="AP880">
            <v>0</v>
          </cell>
          <cell r="AQ880">
            <v>0</v>
          </cell>
          <cell r="AR880">
            <v>0</v>
          </cell>
          <cell r="AS880">
            <v>0</v>
          </cell>
          <cell r="AT880">
            <v>0</v>
          </cell>
          <cell r="AU880">
            <v>0</v>
          </cell>
          <cell r="AV880">
            <v>0</v>
          </cell>
          <cell r="AW880">
            <v>0</v>
          </cell>
          <cell r="AX880">
            <v>0</v>
          </cell>
          <cell r="AY880">
            <v>0</v>
          </cell>
          <cell r="AZ880">
            <v>0</v>
          </cell>
          <cell r="BA880">
            <v>0</v>
          </cell>
          <cell r="BB880">
            <v>0</v>
          </cell>
          <cell r="BC880">
            <v>0</v>
          </cell>
          <cell r="BD880">
            <v>0</v>
          </cell>
          <cell r="BE880">
            <v>0</v>
          </cell>
          <cell r="BF880">
            <v>0</v>
          </cell>
          <cell r="BG880">
            <v>0</v>
          </cell>
          <cell r="BH880">
            <v>0</v>
          </cell>
          <cell r="BI880">
            <v>0</v>
          </cell>
          <cell r="BJ880">
            <v>0</v>
          </cell>
          <cell r="BK880">
            <v>0</v>
          </cell>
          <cell r="BL880">
            <v>0</v>
          </cell>
          <cell r="BM880">
            <v>0</v>
          </cell>
          <cell r="BN880">
            <v>0</v>
          </cell>
          <cell r="BO880">
            <v>0</v>
          </cell>
          <cell r="BP880">
            <v>0</v>
          </cell>
          <cell r="BQ880">
            <v>0</v>
          </cell>
        </row>
        <row r="881">
          <cell r="N881">
            <v>0</v>
          </cell>
          <cell r="P881">
            <v>0</v>
          </cell>
          <cell r="R881">
            <v>0</v>
          </cell>
          <cell r="V881">
            <v>0</v>
          </cell>
          <cell r="W881">
            <v>0</v>
          </cell>
          <cell r="X881">
            <v>0</v>
          </cell>
          <cell r="Y881">
            <v>0</v>
          </cell>
          <cell r="Z881">
            <v>0</v>
          </cell>
          <cell r="AA881">
            <v>0</v>
          </cell>
          <cell r="AB881">
            <v>0</v>
          </cell>
          <cell r="AC881">
            <v>0</v>
          </cell>
          <cell r="AD881">
            <v>0</v>
          </cell>
          <cell r="AE881">
            <v>0</v>
          </cell>
          <cell r="AF881">
            <v>0</v>
          </cell>
          <cell r="AG881">
            <v>0</v>
          </cell>
          <cell r="AH881">
            <v>0</v>
          </cell>
          <cell r="AI881">
            <v>0</v>
          </cell>
          <cell r="AJ881">
            <v>0</v>
          </cell>
          <cell r="AK881">
            <v>0</v>
          </cell>
          <cell r="AL881">
            <v>0</v>
          </cell>
          <cell r="AM881">
            <v>0</v>
          </cell>
          <cell r="AN881">
            <v>0</v>
          </cell>
          <cell r="AO881">
            <v>0</v>
          </cell>
          <cell r="AP881">
            <v>0</v>
          </cell>
          <cell r="AQ881">
            <v>0</v>
          </cell>
          <cell r="AR881">
            <v>0</v>
          </cell>
          <cell r="AS881">
            <v>0</v>
          </cell>
          <cell r="AT881">
            <v>0</v>
          </cell>
          <cell r="AU881">
            <v>0</v>
          </cell>
          <cell r="AV881">
            <v>0</v>
          </cell>
          <cell r="AW881">
            <v>0</v>
          </cell>
          <cell r="AX881">
            <v>0</v>
          </cell>
          <cell r="AY881">
            <v>0</v>
          </cell>
          <cell r="AZ881">
            <v>0</v>
          </cell>
          <cell r="BA881">
            <v>0</v>
          </cell>
          <cell r="BB881">
            <v>0</v>
          </cell>
          <cell r="BC881">
            <v>0</v>
          </cell>
          <cell r="BD881">
            <v>0</v>
          </cell>
          <cell r="BE881">
            <v>0</v>
          </cell>
          <cell r="BF881">
            <v>0</v>
          </cell>
          <cell r="BG881">
            <v>0</v>
          </cell>
          <cell r="BH881">
            <v>0</v>
          </cell>
          <cell r="BI881">
            <v>0</v>
          </cell>
          <cell r="BJ881">
            <v>0</v>
          </cell>
          <cell r="BK881">
            <v>0</v>
          </cell>
          <cell r="BL881">
            <v>0</v>
          </cell>
          <cell r="BM881">
            <v>0</v>
          </cell>
          <cell r="BN881">
            <v>0</v>
          </cell>
          <cell r="BO881">
            <v>0</v>
          </cell>
          <cell r="BP881">
            <v>0</v>
          </cell>
          <cell r="BQ881">
            <v>0</v>
          </cell>
        </row>
        <row r="882">
          <cell r="N882">
            <v>0</v>
          </cell>
          <cell r="P882">
            <v>0</v>
          </cell>
          <cell r="R882">
            <v>0</v>
          </cell>
          <cell r="V882">
            <v>0</v>
          </cell>
          <cell r="W882">
            <v>0</v>
          </cell>
          <cell r="X882">
            <v>0</v>
          </cell>
          <cell r="Y882">
            <v>0</v>
          </cell>
          <cell r="Z882">
            <v>0</v>
          </cell>
          <cell r="AA882">
            <v>0</v>
          </cell>
          <cell r="AB882">
            <v>0</v>
          </cell>
          <cell r="AC882">
            <v>0</v>
          </cell>
          <cell r="AD882">
            <v>0</v>
          </cell>
          <cell r="AE882">
            <v>0</v>
          </cell>
          <cell r="AF882">
            <v>0</v>
          </cell>
          <cell r="AG882">
            <v>0</v>
          </cell>
          <cell r="AH882">
            <v>0</v>
          </cell>
          <cell r="AI882">
            <v>0</v>
          </cell>
          <cell r="AJ882">
            <v>0</v>
          </cell>
          <cell r="AK882">
            <v>0</v>
          </cell>
          <cell r="AL882">
            <v>0</v>
          </cell>
          <cell r="AM882">
            <v>0</v>
          </cell>
          <cell r="AN882">
            <v>0</v>
          </cell>
          <cell r="AO882">
            <v>0</v>
          </cell>
          <cell r="AP882">
            <v>0</v>
          </cell>
          <cell r="AQ882">
            <v>0</v>
          </cell>
          <cell r="AR882">
            <v>0</v>
          </cell>
          <cell r="AS882">
            <v>0</v>
          </cell>
          <cell r="AT882">
            <v>0</v>
          </cell>
          <cell r="AU882">
            <v>0</v>
          </cell>
          <cell r="AV882">
            <v>0</v>
          </cell>
          <cell r="AW882">
            <v>0</v>
          </cell>
          <cell r="AX882">
            <v>0</v>
          </cell>
          <cell r="AY882">
            <v>0</v>
          </cell>
          <cell r="AZ882">
            <v>0</v>
          </cell>
          <cell r="BA882">
            <v>0</v>
          </cell>
          <cell r="BB882">
            <v>0</v>
          </cell>
          <cell r="BC882">
            <v>0</v>
          </cell>
          <cell r="BD882">
            <v>0</v>
          </cell>
          <cell r="BE882">
            <v>0</v>
          </cell>
          <cell r="BF882">
            <v>0</v>
          </cell>
          <cell r="BG882">
            <v>0</v>
          </cell>
          <cell r="BH882">
            <v>0</v>
          </cell>
          <cell r="BI882">
            <v>0</v>
          </cell>
          <cell r="BJ882">
            <v>0</v>
          </cell>
          <cell r="BK882">
            <v>0</v>
          </cell>
          <cell r="BL882">
            <v>0</v>
          </cell>
          <cell r="BM882">
            <v>0</v>
          </cell>
          <cell r="BN882">
            <v>0</v>
          </cell>
          <cell r="BO882">
            <v>0</v>
          </cell>
          <cell r="BP882">
            <v>0</v>
          </cell>
          <cell r="BQ882">
            <v>0</v>
          </cell>
        </row>
        <row r="883">
          <cell r="N883">
            <v>0</v>
          </cell>
          <cell r="P883">
            <v>0</v>
          </cell>
          <cell r="R883">
            <v>0</v>
          </cell>
          <cell r="V883">
            <v>0</v>
          </cell>
          <cell r="W883">
            <v>0</v>
          </cell>
          <cell r="X883">
            <v>0</v>
          </cell>
          <cell r="Y883">
            <v>0</v>
          </cell>
          <cell r="Z883">
            <v>0</v>
          </cell>
          <cell r="AA883">
            <v>0</v>
          </cell>
          <cell r="AB883">
            <v>0</v>
          </cell>
          <cell r="AC883">
            <v>0</v>
          </cell>
          <cell r="AD883">
            <v>0</v>
          </cell>
          <cell r="AE883">
            <v>0</v>
          </cell>
          <cell r="AF883">
            <v>0</v>
          </cell>
          <cell r="AG883">
            <v>0</v>
          </cell>
          <cell r="AH883">
            <v>0</v>
          </cell>
          <cell r="AI883">
            <v>0</v>
          </cell>
          <cell r="AJ883">
            <v>0</v>
          </cell>
          <cell r="AK883">
            <v>0</v>
          </cell>
          <cell r="AL883">
            <v>0</v>
          </cell>
          <cell r="AM883">
            <v>0</v>
          </cell>
          <cell r="AN883">
            <v>0</v>
          </cell>
          <cell r="AO883">
            <v>0</v>
          </cell>
          <cell r="AP883">
            <v>0</v>
          </cell>
          <cell r="AQ883">
            <v>0</v>
          </cell>
          <cell r="AR883">
            <v>0</v>
          </cell>
          <cell r="AS883">
            <v>0</v>
          </cell>
          <cell r="AT883">
            <v>0</v>
          </cell>
          <cell r="AU883">
            <v>0</v>
          </cell>
          <cell r="AV883">
            <v>0</v>
          </cell>
          <cell r="AW883">
            <v>0</v>
          </cell>
          <cell r="AX883">
            <v>0</v>
          </cell>
          <cell r="AY883">
            <v>0</v>
          </cell>
          <cell r="AZ883">
            <v>0</v>
          </cell>
          <cell r="BA883">
            <v>0</v>
          </cell>
          <cell r="BB883">
            <v>0</v>
          </cell>
          <cell r="BC883">
            <v>0</v>
          </cell>
          <cell r="BD883">
            <v>0</v>
          </cell>
          <cell r="BE883">
            <v>0</v>
          </cell>
          <cell r="BF883">
            <v>0</v>
          </cell>
          <cell r="BG883">
            <v>0</v>
          </cell>
          <cell r="BH883">
            <v>0</v>
          </cell>
          <cell r="BI883">
            <v>0</v>
          </cell>
          <cell r="BJ883">
            <v>0</v>
          </cell>
          <cell r="BK883">
            <v>0</v>
          </cell>
          <cell r="BL883">
            <v>0</v>
          </cell>
          <cell r="BM883">
            <v>0</v>
          </cell>
          <cell r="BN883">
            <v>0</v>
          </cell>
          <cell r="BO883">
            <v>0</v>
          </cell>
          <cell r="BP883">
            <v>0</v>
          </cell>
          <cell r="BQ883">
            <v>0</v>
          </cell>
        </row>
        <row r="884">
          <cell r="N884">
            <v>0</v>
          </cell>
          <cell r="P884">
            <v>0</v>
          </cell>
          <cell r="R884">
            <v>0</v>
          </cell>
          <cell r="V884">
            <v>0</v>
          </cell>
          <cell r="W884">
            <v>0</v>
          </cell>
          <cell r="X884">
            <v>0</v>
          </cell>
          <cell r="Y884">
            <v>0</v>
          </cell>
          <cell r="Z884">
            <v>0</v>
          </cell>
          <cell r="AA884">
            <v>0</v>
          </cell>
          <cell r="AB884">
            <v>0</v>
          </cell>
          <cell r="AC884">
            <v>0</v>
          </cell>
          <cell r="AD884">
            <v>0</v>
          </cell>
          <cell r="AE884">
            <v>0</v>
          </cell>
          <cell r="AF884">
            <v>0</v>
          </cell>
          <cell r="AG884">
            <v>0</v>
          </cell>
          <cell r="AH884">
            <v>0</v>
          </cell>
          <cell r="AI884">
            <v>0</v>
          </cell>
          <cell r="AJ884">
            <v>0</v>
          </cell>
          <cell r="AK884">
            <v>0</v>
          </cell>
          <cell r="AL884">
            <v>0</v>
          </cell>
          <cell r="AM884">
            <v>0</v>
          </cell>
          <cell r="AN884">
            <v>0</v>
          </cell>
          <cell r="AO884">
            <v>0</v>
          </cell>
          <cell r="AP884">
            <v>0</v>
          </cell>
          <cell r="AQ884">
            <v>0</v>
          </cell>
          <cell r="AR884">
            <v>0</v>
          </cell>
          <cell r="AS884">
            <v>0</v>
          </cell>
          <cell r="AT884">
            <v>0</v>
          </cell>
          <cell r="AU884">
            <v>0</v>
          </cell>
          <cell r="AV884">
            <v>0</v>
          </cell>
          <cell r="AW884">
            <v>0</v>
          </cell>
          <cell r="AX884">
            <v>0</v>
          </cell>
          <cell r="AY884">
            <v>0</v>
          </cell>
          <cell r="AZ884">
            <v>0</v>
          </cell>
          <cell r="BA884">
            <v>0</v>
          </cell>
          <cell r="BB884">
            <v>0</v>
          </cell>
          <cell r="BC884">
            <v>0</v>
          </cell>
          <cell r="BD884">
            <v>0</v>
          </cell>
          <cell r="BE884">
            <v>0</v>
          </cell>
          <cell r="BF884">
            <v>0</v>
          </cell>
          <cell r="BG884">
            <v>0</v>
          </cell>
          <cell r="BH884">
            <v>0</v>
          </cell>
          <cell r="BI884">
            <v>0</v>
          </cell>
          <cell r="BJ884">
            <v>0</v>
          </cell>
          <cell r="BK884">
            <v>0</v>
          </cell>
          <cell r="BL884">
            <v>0</v>
          </cell>
          <cell r="BM884">
            <v>0</v>
          </cell>
          <cell r="BN884">
            <v>0</v>
          </cell>
          <cell r="BO884">
            <v>0</v>
          </cell>
          <cell r="BP884">
            <v>0</v>
          </cell>
          <cell r="BQ884">
            <v>0</v>
          </cell>
        </row>
        <row r="885">
          <cell r="N885">
            <v>0</v>
          </cell>
          <cell r="P885">
            <v>0</v>
          </cell>
          <cell r="R885">
            <v>0</v>
          </cell>
          <cell r="V885">
            <v>0</v>
          </cell>
          <cell r="W885">
            <v>0</v>
          </cell>
          <cell r="X885">
            <v>0</v>
          </cell>
          <cell r="Y885">
            <v>0</v>
          </cell>
          <cell r="Z885">
            <v>0</v>
          </cell>
          <cell r="AA885">
            <v>0</v>
          </cell>
          <cell r="AB885">
            <v>0</v>
          </cell>
          <cell r="AC885">
            <v>0</v>
          </cell>
          <cell r="AD885">
            <v>0</v>
          </cell>
          <cell r="AE885">
            <v>0</v>
          </cell>
          <cell r="AF885">
            <v>0</v>
          </cell>
          <cell r="AG885">
            <v>0</v>
          </cell>
          <cell r="AH885">
            <v>0</v>
          </cell>
          <cell r="AI885">
            <v>0</v>
          </cell>
          <cell r="AJ885">
            <v>0</v>
          </cell>
          <cell r="AK885">
            <v>0</v>
          </cell>
          <cell r="AL885">
            <v>0</v>
          </cell>
          <cell r="AM885">
            <v>0</v>
          </cell>
          <cell r="AN885">
            <v>0</v>
          </cell>
          <cell r="AO885">
            <v>0</v>
          </cell>
          <cell r="AP885">
            <v>0</v>
          </cell>
          <cell r="AQ885">
            <v>0</v>
          </cell>
          <cell r="AR885">
            <v>0</v>
          </cell>
          <cell r="AS885">
            <v>0</v>
          </cell>
          <cell r="AT885">
            <v>0</v>
          </cell>
          <cell r="AU885">
            <v>0</v>
          </cell>
          <cell r="AV885">
            <v>0</v>
          </cell>
          <cell r="AW885">
            <v>0</v>
          </cell>
          <cell r="AX885">
            <v>0</v>
          </cell>
          <cell r="AY885">
            <v>0</v>
          </cell>
          <cell r="AZ885">
            <v>0</v>
          </cell>
          <cell r="BA885">
            <v>0</v>
          </cell>
          <cell r="BB885">
            <v>0</v>
          </cell>
          <cell r="BC885">
            <v>0</v>
          </cell>
          <cell r="BD885">
            <v>0</v>
          </cell>
          <cell r="BE885">
            <v>0</v>
          </cell>
          <cell r="BF885">
            <v>0</v>
          </cell>
          <cell r="BG885">
            <v>0</v>
          </cell>
          <cell r="BH885">
            <v>0</v>
          </cell>
          <cell r="BI885">
            <v>0</v>
          </cell>
          <cell r="BJ885">
            <v>0</v>
          </cell>
          <cell r="BK885">
            <v>0</v>
          </cell>
          <cell r="BL885">
            <v>0</v>
          </cell>
          <cell r="BM885">
            <v>0</v>
          </cell>
          <cell r="BN885">
            <v>0</v>
          </cell>
          <cell r="BO885">
            <v>0</v>
          </cell>
          <cell r="BP885">
            <v>0</v>
          </cell>
          <cell r="BQ885">
            <v>0</v>
          </cell>
        </row>
        <row r="886">
          <cell r="N886">
            <v>0</v>
          </cell>
          <cell r="P886">
            <v>0</v>
          </cell>
          <cell r="R886">
            <v>0</v>
          </cell>
          <cell r="V886">
            <v>0</v>
          </cell>
          <cell r="W886">
            <v>0</v>
          </cell>
          <cell r="X886">
            <v>0</v>
          </cell>
          <cell r="Y886">
            <v>0</v>
          </cell>
          <cell r="Z886">
            <v>0</v>
          </cell>
          <cell r="AA886">
            <v>0</v>
          </cell>
          <cell r="AB886">
            <v>0</v>
          </cell>
          <cell r="AC886">
            <v>0</v>
          </cell>
          <cell r="AD886">
            <v>0</v>
          </cell>
          <cell r="AE886">
            <v>0</v>
          </cell>
          <cell r="AF886">
            <v>0</v>
          </cell>
          <cell r="AG886">
            <v>0</v>
          </cell>
          <cell r="AH886">
            <v>0</v>
          </cell>
          <cell r="AI886">
            <v>0</v>
          </cell>
          <cell r="AJ886">
            <v>0</v>
          </cell>
          <cell r="AK886">
            <v>0</v>
          </cell>
          <cell r="AL886">
            <v>0</v>
          </cell>
          <cell r="AM886">
            <v>0</v>
          </cell>
          <cell r="AN886">
            <v>0</v>
          </cell>
          <cell r="AO886">
            <v>0</v>
          </cell>
          <cell r="AP886">
            <v>0</v>
          </cell>
          <cell r="AQ886">
            <v>0</v>
          </cell>
          <cell r="AR886">
            <v>0</v>
          </cell>
          <cell r="AS886">
            <v>0</v>
          </cell>
          <cell r="AT886">
            <v>0</v>
          </cell>
          <cell r="AU886">
            <v>0</v>
          </cell>
          <cell r="AV886">
            <v>0</v>
          </cell>
          <cell r="AW886">
            <v>0</v>
          </cell>
          <cell r="AX886">
            <v>0</v>
          </cell>
          <cell r="AY886">
            <v>0</v>
          </cell>
          <cell r="AZ886">
            <v>0</v>
          </cell>
          <cell r="BA886">
            <v>0</v>
          </cell>
          <cell r="BB886">
            <v>0</v>
          </cell>
          <cell r="BC886">
            <v>0</v>
          </cell>
          <cell r="BD886">
            <v>0</v>
          </cell>
          <cell r="BE886">
            <v>0</v>
          </cell>
          <cell r="BF886">
            <v>0</v>
          </cell>
          <cell r="BG886">
            <v>0</v>
          </cell>
          <cell r="BH886">
            <v>0</v>
          </cell>
          <cell r="BI886">
            <v>0</v>
          </cell>
          <cell r="BJ886">
            <v>0</v>
          </cell>
          <cell r="BK886">
            <v>0</v>
          </cell>
          <cell r="BL886">
            <v>0</v>
          </cell>
          <cell r="BM886">
            <v>0</v>
          </cell>
          <cell r="BN886">
            <v>0</v>
          </cell>
          <cell r="BO886">
            <v>0</v>
          </cell>
          <cell r="BP886">
            <v>0</v>
          </cell>
          <cell r="BQ886">
            <v>0</v>
          </cell>
        </row>
        <row r="887">
          <cell r="N887">
            <v>0</v>
          </cell>
          <cell r="P887">
            <v>0</v>
          </cell>
          <cell r="R887">
            <v>0</v>
          </cell>
          <cell r="V887">
            <v>0</v>
          </cell>
          <cell r="W887">
            <v>0</v>
          </cell>
          <cell r="X887">
            <v>0</v>
          </cell>
          <cell r="Y887">
            <v>0</v>
          </cell>
          <cell r="Z887">
            <v>0</v>
          </cell>
          <cell r="AA887">
            <v>0</v>
          </cell>
          <cell r="AB887">
            <v>0</v>
          </cell>
          <cell r="AC887">
            <v>0</v>
          </cell>
          <cell r="AD887">
            <v>0</v>
          </cell>
          <cell r="AE887">
            <v>0</v>
          </cell>
          <cell r="AF887">
            <v>0</v>
          </cell>
          <cell r="AG887">
            <v>0</v>
          </cell>
          <cell r="AH887">
            <v>0</v>
          </cell>
          <cell r="AI887">
            <v>0</v>
          </cell>
          <cell r="AJ887">
            <v>0</v>
          </cell>
          <cell r="AK887">
            <v>0</v>
          </cell>
          <cell r="AL887">
            <v>0</v>
          </cell>
          <cell r="AM887">
            <v>0</v>
          </cell>
          <cell r="AN887">
            <v>0</v>
          </cell>
          <cell r="AO887">
            <v>0</v>
          </cell>
          <cell r="AP887">
            <v>0</v>
          </cell>
          <cell r="AQ887">
            <v>0</v>
          </cell>
          <cell r="AR887">
            <v>0</v>
          </cell>
          <cell r="AS887">
            <v>0</v>
          </cell>
          <cell r="AT887">
            <v>0</v>
          </cell>
          <cell r="AU887">
            <v>0</v>
          </cell>
          <cell r="AV887">
            <v>0</v>
          </cell>
          <cell r="AW887">
            <v>0</v>
          </cell>
          <cell r="AX887">
            <v>0</v>
          </cell>
          <cell r="AY887">
            <v>0</v>
          </cell>
          <cell r="AZ887">
            <v>0</v>
          </cell>
          <cell r="BA887">
            <v>0</v>
          </cell>
          <cell r="BB887">
            <v>0</v>
          </cell>
          <cell r="BC887">
            <v>0</v>
          </cell>
          <cell r="BD887">
            <v>0</v>
          </cell>
          <cell r="BE887">
            <v>0</v>
          </cell>
          <cell r="BF887">
            <v>0</v>
          </cell>
          <cell r="BG887">
            <v>0</v>
          </cell>
          <cell r="BH887">
            <v>0</v>
          </cell>
          <cell r="BI887">
            <v>0</v>
          </cell>
          <cell r="BJ887">
            <v>0</v>
          </cell>
          <cell r="BK887">
            <v>0</v>
          </cell>
          <cell r="BL887">
            <v>0</v>
          </cell>
          <cell r="BM887">
            <v>0</v>
          </cell>
          <cell r="BN887">
            <v>0</v>
          </cell>
          <cell r="BO887">
            <v>0</v>
          </cell>
          <cell r="BP887">
            <v>0</v>
          </cell>
          <cell r="BQ887">
            <v>0</v>
          </cell>
        </row>
        <row r="888">
          <cell r="N888">
            <v>0</v>
          </cell>
          <cell r="P888">
            <v>0</v>
          </cell>
          <cell r="R888">
            <v>0</v>
          </cell>
          <cell r="V888">
            <v>0</v>
          </cell>
          <cell r="W888">
            <v>0</v>
          </cell>
          <cell r="X888">
            <v>0</v>
          </cell>
          <cell r="Y888">
            <v>0</v>
          </cell>
          <cell r="Z888">
            <v>0</v>
          </cell>
          <cell r="AA888">
            <v>0</v>
          </cell>
          <cell r="AB888">
            <v>0</v>
          </cell>
          <cell r="AC888">
            <v>0</v>
          </cell>
          <cell r="AD888">
            <v>0</v>
          </cell>
          <cell r="AE888">
            <v>0</v>
          </cell>
          <cell r="AF888">
            <v>0</v>
          </cell>
          <cell r="AG888">
            <v>0</v>
          </cell>
          <cell r="AH888">
            <v>0</v>
          </cell>
          <cell r="AI888">
            <v>0</v>
          </cell>
          <cell r="AJ888">
            <v>0</v>
          </cell>
          <cell r="AK888">
            <v>0</v>
          </cell>
          <cell r="AL888">
            <v>0</v>
          </cell>
          <cell r="AM888">
            <v>0</v>
          </cell>
          <cell r="AN888">
            <v>0</v>
          </cell>
          <cell r="AO888">
            <v>0</v>
          </cell>
          <cell r="AP888">
            <v>0</v>
          </cell>
          <cell r="AQ888">
            <v>0</v>
          </cell>
          <cell r="AR888">
            <v>0</v>
          </cell>
          <cell r="AS888">
            <v>0</v>
          </cell>
          <cell r="AT888">
            <v>0</v>
          </cell>
          <cell r="AU888">
            <v>0</v>
          </cell>
          <cell r="AV888">
            <v>0</v>
          </cell>
          <cell r="AW888">
            <v>0</v>
          </cell>
          <cell r="AX888">
            <v>0</v>
          </cell>
          <cell r="AY888">
            <v>0</v>
          </cell>
          <cell r="AZ888">
            <v>0</v>
          </cell>
          <cell r="BA888">
            <v>0</v>
          </cell>
          <cell r="BB888">
            <v>0</v>
          </cell>
          <cell r="BC888">
            <v>0</v>
          </cell>
          <cell r="BD888">
            <v>0</v>
          </cell>
          <cell r="BE888">
            <v>0</v>
          </cell>
          <cell r="BF888">
            <v>0</v>
          </cell>
          <cell r="BG888">
            <v>0</v>
          </cell>
          <cell r="BH888">
            <v>0</v>
          </cell>
          <cell r="BI888">
            <v>0</v>
          </cell>
          <cell r="BJ888">
            <v>0</v>
          </cell>
          <cell r="BK888">
            <v>0</v>
          </cell>
          <cell r="BL888">
            <v>0</v>
          </cell>
          <cell r="BM888">
            <v>0</v>
          </cell>
          <cell r="BN888">
            <v>0</v>
          </cell>
          <cell r="BO888">
            <v>0</v>
          </cell>
          <cell r="BP888">
            <v>0</v>
          </cell>
          <cell r="BQ888">
            <v>0</v>
          </cell>
        </row>
        <row r="889">
          <cell r="N889">
            <v>0</v>
          </cell>
          <cell r="P889">
            <v>0</v>
          </cell>
          <cell r="R889">
            <v>0</v>
          </cell>
          <cell r="V889">
            <v>0</v>
          </cell>
          <cell r="W889">
            <v>0</v>
          </cell>
          <cell r="X889">
            <v>0</v>
          </cell>
          <cell r="Y889">
            <v>0</v>
          </cell>
          <cell r="Z889">
            <v>0</v>
          </cell>
          <cell r="AA889">
            <v>0</v>
          </cell>
          <cell r="AB889">
            <v>0</v>
          </cell>
          <cell r="AC889">
            <v>0</v>
          </cell>
          <cell r="AD889">
            <v>0</v>
          </cell>
          <cell r="AE889">
            <v>0</v>
          </cell>
          <cell r="AF889">
            <v>0</v>
          </cell>
          <cell r="AG889">
            <v>0</v>
          </cell>
          <cell r="AH889">
            <v>0</v>
          </cell>
          <cell r="AI889">
            <v>0</v>
          </cell>
          <cell r="AJ889">
            <v>0</v>
          </cell>
          <cell r="AK889">
            <v>0</v>
          </cell>
          <cell r="AL889">
            <v>0</v>
          </cell>
          <cell r="AM889">
            <v>0</v>
          </cell>
          <cell r="AN889">
            <v>0</v>
          </cell>
          <cell r="AO889">
            <v>0</v>
          </cell>
          <cell r="AP889">
            <v>0</v>
          </cell>
          <cell r="AQ889">
            <v>0</v>
          </cell>
          <cell r="AR889">
            <v>0</v>
          </cell>
          <cell r="AS889">
            <v>0</v>
          </cell>
          <cell r="AT889">
            <v>0</v>
          </cell>
          <cell r="AU889">
            <v>0</v>
          </cell>
          <cell r="AV889">
            <v>0</v>
          </cell>
          <cell r="AW889">
            <v>0</v>
          </cell>
          <cell r="AX889">
            <v>0</v>
          </cell>
          <cell r="AY889">
            <v>0</v>
          </cell>
          <cell r="AZ889">
            <v>0</v>
          </cell>
          <cell r="BA889">
            <v>0</v>
          </cell>
          <cell r="BB889">
            <v>0</v>
          </cell>
          <cell r="BC889">
            <v>0</v>
          </cell>
          <cell r="BD889">
            <v>0</v>
          </cell>
          <cell r="BE889">
            <v>0</v>
          </cell>
          <cell r="BF889">
            <v>0</v>
          </cell>
          <cell r="BG889">
            <v>0</v>
          </cell>
          <cell r="BH889">
            <v>0</v>
          </cell>
          <cell r="BI889">
            <v>0</v>
          </cell>
          <cell r="BJ889">
            <v>0</v>
          </cell>
          <cell r="BK889">
            <v>0</v>
          </cell>
          <cell r="BL889">
            <v>0</v>
          </cell>
          <cell r="BM889">
            <v>0</v>
          </cell>
          <cell r="BN889">
            <v>0</v>
          </cell>
          <cell r="BO889">
            <v>0</v>
          </cell>
          <cell r="BP889">
            <v>0</v>
          </cell>
          <cell r="BQ889">
            <v>0</v>
          </cell>
        </row>
        <row r="890">
          <cell r="N890">
            <v>0</v>
          </cell>
          <cell r="P890">
            <v>0</v>
          </cell>
          <cell r="R890">
            <v>0</v>
          </cell>
          <cell r="V890">
            <v>0</v>
          </cell>
          <cell r="W890">
            <v>0</v>
          </cell>
          <cell r="X890">
            <v>0</v>
          </cell>
          <cell r="Y890">
            <v>0</v>
          </cell>
          <cell r="Z890">
            <v>0</v>
          </cell>
          <cell r="AA890">
            <v>0</v>
          </cell>
          <cell r="AB890">
            <v>0</v>
          </cell>
          <cell r="AC890">
            <v>0</v>
          </cell>
          <cell r="AD890">
            <v>0</v>
          </cell>
          <cell r="AE890">
            <v>0</v>
          </cell>
          <cell r="AF890">
            <v>0</v>
          </cell>
          <cell r="AG890">
            <v>0</v>
          </cell>
          <cell r="AH890">
            <v>0</v>
          </cell>
          <cell r="AI890">
            <v>0</v>
          </cell>
          <cell r="AJ890">
            <v>0</v>
          </cell>
          <cell r="AK890">
            <v>0</v>
          </cell>
          <cell r="AL890">
            <v>0</v>
          </cell>
          <cell r="AM890">
            <v>0</v>
          </cell>
          <cell r="AN890">
            <v>0</v>
          </cell>
          <cell r="AO890">
            <v>0</v>
          </cell>
          <cell r="AP890">
            <v>0</v>
          </cell>
          <cell r="AQ890">
            <v>0</v>
          </cell>
          <cell r="AR890">
            <v>0</v>
          </cell>
          <cell r="AS890">
            <v>0</v>
          </cell>
          <cell r="AT890">
            <v>0</v>
          </cell>
          <cell r="AU890">
            <v>0</v>
          </cell>
          <cell r="AV890">
            <v>0</v>
          </cell>
          <cell r="AW890">
            <v>0</v>
          </cell>
          <cell r="AX890">
            <v>0</v>
          </cell>
          <cell r="AY890">
            <v>0</v>
          </cell>
          <cell r="AZ890">
            <v>0</v>
          </cell>
          <cell r="BA890">
            <v>0</v>
          </cell>
          <cell r="BB890">
            <v>0</v>
          </cell>
          <cell r="BC890">
            <v>0</v>
          </cell>
          <cell r="BD890">
            <v>0</v>
          </cell>
          <cell r="BE890">
            <v>0</v>
          </cell>
          <cell r="BF890">
            <v>0</v>
          </cell>
          <cell r="BG890">
            <v>0</v>
          </cell>
          <cell r="BH890">
            <v>0</v>
          </cell>
          <cell r="BI890">
            <v>0</v>
          </cell>
          <cell r="BJ890">
            <v>0</v>
          </cell>
          <cell r="BK890">
            <v>0</v>
          </cell>
          <cell r="BL890">
            <v>0</v>
          </cell>
          <cell r="BM890">
            <v>0</v>
          </cell>
          <cell r="BN890">
            <v>0</v>
          </cell>
          <cell r="BO890">
            <v>0</v>
          </cell>
          <cell r="BP890">
            <v>0</v>
          </cell>
          <cell r="BQ890">
            <v>0</v>
          </cell>
        </row>
        <row r="891">
          <cell r="N891">
            <v>0</v>
          </cell>
          <cell r="P891">
            <v>0</v>
          </cell>
          <cell r="R891">
            <v>0</v>
          </cell>
          <cell r="V891">
            <v>0</v>
          </cell>
          <cell r="W891">
            <v>0</v>
          </cell>
          <cell r="X891">
            <v>0</v>
          </cell>
          <cell r="Y891">
            <v>0</v>
          </cell>
          <cell r="Z891">
            <v>0</v>
          </cell>
          <cell r="AA891">
            <v>0</v>
          </cell>
          <cell r="AB891">
            <v>0</v>
          </cell>
          <cell r="AC891">
            <v>0</v>
          </cell>
          <cell r="AD891">
            <v>0</v>
          </cell>
          <cell r="AE891">
            <v>0</v>
          </cell>
          <cell r="AF891">
            <v>0</v>
          </cell>
          <cell r="AG891">
            <v>0</v>
          </cell>
          <cell r="AH891">
            <v>0</v>
          </cell>
          <cell r="AI891">
            <v>0</v>
          </cell>
          <cell r="AJ891">
            <v>0</v>
          </cell>
          <cell r="AK891">
            <v>0</v>
          </cell>
          <cell r="AL891">
            <v>0</v>
          </cell>
          <cell r="AM891">
            <v>0</v>
          </cell>
          <cell r="AN891">
            <v>0</v>
          </cell>
          <cell r="AO891">
            <v>0</v>
          </cell>
          <cell r="AP891">
            <v>0</v>
          </cell>
          <cell r="AQ891">
            <v>0</v>
          </cell>
          <cell r="AR891">
            <v>0</v>
          </cell>
          <cell r="AS891">
            <v>0</v>
          </cell>
          <cell r="AT891">
            <v>0</v>
          </cell>
          <cell r="AU891">
            <v>0</v>
          </cell>
          <cell r="AV891">
            <v>0</v>
          </cell>
          <cell r="AW891">
            <v>0</v>
          </cell>
          <cell r="AX891">
            <v>0</v>
          </cell>
          <cell r="AY891">
            <v>0</v>
          </cell>
          <cell r="AZ891">
            <v>0</v>
          </cell>
          <cell r="BA891">
            <v>0</v>
          </cell>
          <cell r="BB891">
            <v>0</v>
          </cell>
          <cell r="BC891">
            <v>0</v>
          </cell>
          <cell r="BD891">
            <v>0</v>
          </cell>
          <cell r="BE891">
            <v>0</v>
          </cell>
          <cell r="BF891">
            <v>0</v>
          </cell>
          <cell r="BG891">
            <v>0</v>
          </cell>
          <cell r="BH891">
            <v>0</v>
          </cell>
          <cell r="BI891">
            <v>0</v>
          </cell>
          <cell r="BJ891">
            <v>0</v>
          </cell>
          <cell r="BK891">
            <v>0</v>
          </cell>
          <cell r="BL891">
            <v>0</v>
          </cell>
          <cell r="BM891">
            <v>0</v>
          </cell>
          <cell r="BN891">
            <v>0</v>
          </cell>
          <cell r="BO891">
            <v>0</v>
          </cell>
          <cell r="BP891">
            <v>0</v>
          </cell>
          <cell r="BQ891">
            <v>0</v>
          </cell>
        </row>
        <row r="892">
          <cell r="N892">
            <v>0</v>
          </cell>
          <cell r="P892">
            <v>0</v>
          </cell>
          <cell r="R892">
            <v>0</v>
          </cell>
          <cell r="V892">
            <v>0</v>
          </cell>
          <cell r="W892">
            <v>0</v>
          </cell>
          <cell r="X892">
            <v>0</v>
          </cell>
          <cell r="Y892">
            <v>0</v>
          </cell>
          <cell r="Z892">
            <v>0</v>
          </cell>
          <cell r="AA892">
            <v>0</v>
          </cell>
          <cell r="AB892">
            <v>0</v>
          </cell>
          <cell r="AC892">
            <v>0</v>
          </cell>
          <cell r="AD892">
            <v>0</v>
          </cell>
          <cell r="AE892">
            <v>0</v>
          </cell>
          <cell r="AF892">
            <v>0</v>
          </cell>
          <cell r="AG892">
            <v>0</v>
          </cell>
          <cell r="AH892">
            <v>0</v>
          </cell>
          <cell r="AI892">
            <v>0</v>
          </cell>
          <cell r="AJ892">
            <v>0</v>
          </cell>
          <cell r="AK892">
            <v>0</v>
          </cell>
          <cell r="AL892">
            <v>0</v>
          </cell>
          <cell r="AM892">
            <v>0</v>
          </cell>
          <cell r="AN892">
            <v>0</v>
          </cell>
          <cell r="AO892">
            <v>0</v>
          </cell>
          <cell r="AP892">
            <v>0</v>
          </cell>
          <cell r="AQ892">
            <v>0</v>
          </cell>
          <cell r="AR892">
            <v>0</v>
          </cell>
          <cell r="AS892">
            <v>0</v>
          </cell>
          <cell r="AT892">
            <v>0</v>
          </cell>
          <cell r="AU892">
            <v>0</v>
          </cell>
          <cell r="AV892">
            <v>0</v>
          </cell>
          <cell r="AW892">
            <v>0</v>
          </cell>
          <cell r="AX892">
            <v>0</v>
          </cell>
          <cell r="AY892">
            <v>0</v>
          </cell>
          <cell r="AZ892">
            <v>0</v>
          </cell>
          <cell r="BA892">
            <v>0</v>
          </cell>
          <cell r="BB892">
            <v>0</v>
          </cell>
          <cell r="BC892">
            <v>0</v>
          </cell>
          <cell r="BD892">
            <v>0</v>
          </cell>
          <cell r="BE892">
            <v>0</v>
          </cell>
          <cell r="BF892">
            <v>0</v>
          </cell>
          <cell r="BG892">
            <v>0</v>
          </cell>
          <cell r="BH892">
            <v>0</v>
          </cell>
          <cell r="BI892">
            <v>0</v>
          </cell>
          <cell r="BJ892">
            <v>0</v>
          </cell>
          <cell r="BK892">
            <v>0</v>
          </cell>
          <cell r="BL892">
            <v>0</v>
          </cell>
          <cell r="BM892">
            <v>0</v>
          </cell>
          <cell r="BN892">
            <v>0</v>
          </cell>
          <cell r="BO892">
            <v>0</v>
          </cell>
          <cell r="BP892">
            <v>0</v>
          </cell>
          <cell r="BQ892">
            <v>0</v>
          </cell>
        </row>
        <row r="893">
          <cell r="N893">
            <v>0</v>
          </cell>
          <cell r="P893">
            <v>0</v>
          </cell>
          <cell r="R893">
            <v>0</v>
          </cell>
          <cell r="V893">
            <v>0</v>
          </cell>
          <cell r="W893">
            <v>0</v>
          </cell>
          <cell r="X893">
            <v>0</v>
          </cell>
          <cell r="Y893">
            <v>0</v>
          </cell>
          <cell r="Z893">
            <v>0</v>
          </cell>
          <cell r="AA893">
            <v>0</v>
          </cell>
          <cell r="AB893">
            <v>0</v>
          </cell>
          <cell r="AC893">
            <v>0</v>
          </cell>
          <cell r="AD893">
            <v>0</v>
          </cell>
          <cell r="AE893">
            <v>0</v>
          </cell>
          <cell r="AF893">
            <v>0</v>
          </cell>
          <cell r="AG893">
            <v>0</v>
          </cell>
          <cell r="AH893">
            <v>0</v>
          </cell>
          <cell r="AI893">
            <v>0</v>
          </cell>
          <cell r="AJ893">
            <v>0</v>
          </cell>
          <cell r="AK893">
            <v>0</v>
          </cell>
          <cell r="AL893">
            <v>0</v>
          </cell>
          <cell r="AM893">
            <v>0</v>
          </cell>
          <cell r="AN893">
            <v>0</v>
          </cell>
          <cell r="AO893">
            <v>0</v>
          </cell>
          <cell r="AP893">
            <v>0</v>
          </cell>
          <cell r="AQ893">
            <v>0</v>
          </cell>
          <cell r="AR893">
            <v>0</v>
          </cell>
          <cell r="AS893">
            <v>0</v>
          </cell>
          <cell r="AT893">
            <v>0</v>
          </cell>
          <cell r="AU893">
            <v>0</v>
          </cell>
          <cell r="AV893">
            <v>0</v>
          </cell>
          <cell r="AW893">
            <v>0</v>
          </cell>
          <cell r="AX893">
            <v>0</v>
          </cell>
          <cell r="AY893">
            <v>0</v>
          </cell>
          <cell r="AZ893">
            <v>0</v>
          </cell>
          <cell r="BA893">
            <v>0</v>
          </cell>
          <cell r="BB893">
            <v>0</v>
          </cell>
          <cell r="BC893">
            <v>0</v>
          </cell>
          <cell r="BD893">
            <v>0</v>
          </cell>
          <cell r="BE893">
            <v>0</v>
          </cell>
          <cell r="BF893">
            <v>0</v>
          </cell>
          <cell r="BG893">
            <v>0</v>
          </cell>
          <cell r="BH893">
            <v>0</v>
          </cell>
          <cell r="BI893">
            <v>0</v>
          </cell>
          <cell r="BJ893">
            <v>0</v>
          </cell>
          <cell r="BK893">
            <v>0</v>
          </cell>
          <cell r="BL893">
            <v>0</v>
          </cell>
          <cell r="BM893">
            <v>0</v>
          </cell>
          <cell r="BN893">
            <v>0</v>
          </cell>
          <cell r="BO893">
            <v>0</v>
          </cell>
          <cell r="BP893">
            <v>0</v>
          </cell>
          <cell r="BQ893">
            <v>0</v>
          </cell>
        </row>
        <row r="894">
          <cell r="N894">
            <v>0</v>
          </cell>
          <cell r="P894">
            <v>0</v>
          </cell>
          <cell r="R894">
            <v>0</v>
          </cell>
          <cell r="V894">
            <v>0</v>
          </cell>
          <cell r="W894">
            <v>0</v>
          </cell>
          <cell r="X894">
            <v>0</v>
          </cell>
          <cell r="Y894">
            <v>0</v>
          </cell>
          <cell r="Z894">
            <v>0</v>
          </cell>
          <cell r="AA894">
            <v>0</v>
          </cell>
          <cell r="AB894">
            <v>0</v>
          </cell>
          <cell r="AC894">
            <v>0</v>
          </cell>
          <cell r="AD894">
            <v>0</v>
          </cell>
          <cell r="AE894">
            <v>0</v>
          </cell>
          <cell r="AF894">
            <v>0</v>
          </cell>
          <cell r="AG894">
            <v>0</v>
          </cell>
          <cell r="AH894">
            <v>0</v>
          </cell>
          <cell r="AI894">
            <v>0</v>
          </cell>
          <cell r="AJ894">
            <v>0</v>
          </cell>
          <cell r="AK894">
            <v>0</v>
          </cell>
          <cell r="AL894">
            <v>0</v>
          </cell>
          <cell r="AM894">
            <v>0</v>
          </cell>
          <cell r="AN894">
            <v>0</v>
          </cell>
          <cell r="AO894">
            <v>0</v>
          </cell>
          <cell r="AP894">
            <v>0</v>
          </cell>
          <cell r="AQ894">
            <v>0</v>
          </cell>
          <cell r="AR894">
            <v>0</v>
          </cell>
          <cell r="AS894">
            <v>0</v>
          </cell>
          <cell r="AT894">
            <v>0</v>
          </cell>
          <cell r="AU894">
            <v>0</v>
          </cell>
          <cell r="AV894">
            <v>0</v>
          </cell>
          <cell r="AW894">
            <v>0</v>
          </cell>
          <cell r="AX894">
            <v>0</v>
          </cell>
          <cell r="AY894">
            <v>0</v>
          </cell>
          <cell r="AZ894">
            <v>0</v>
          </cell>
          <cell r="BA894">
            <v>0</v>
          </cell>
          <cell r="BB894">
            <v>0</v>
          </cell>
          <cell r="BC894">
            <v>0</v>
          </cell>
          <cell r="BD894">
            <v>0</v>
          </cell>
          <cell r="BE894">
            <v>0</v>
          </cell>
          <cell r="BF894">
            <v>0</v>
          </cell>
          <cell r="BG894">
            <v>0</v>
          </cell>
          <cell r="BH894">
            <v>0</v>
          </cell>
          <cell r="BI894">
            <v>0</v>
          </cell>
          <cell r="BJ894">
            <v>0</v>
          </cell>
          <cell r="BK894">
            <v>0</v>
          </cell>
          <cell r="BL894">
            <v>0</v>
          </cell>
          <cell r="BM894">
            <v>0</v>
          </cell>
          <cell r="BN894">
            <v>0</v>
          </cell>
          <cell r="BO894">
            <v>0</v>
          </cell>
          <cell r="BP894">
            <v>0</v>
          </cell>
          <cell r="BQ894">
            <v>0</v>
          </cell>
        </row>
        <row r="895">
          <cell r="N895">
            <v>0</v>
          </cell>
          <cell r="P895">
            <v>0</v>
          </cell>
          <cell r="R895">
            <v>0</v>
          </cell>
          <cell r="V895">
            <v>0</v>
          </cell>
          <cell r="W895">
            <v>0</v>
          </cell>
          <cell r="X895">
            <v>0</v>
          </cell>
          <cell r="Y895">
            <v>0</v>
          </cell>
          <cell r="Z895">
            <v>0</v>
          </cell>
          <cell r="AA895">
            <v>0</v>
          </cell>
          <cell r="AB895">
            <v>0</v>
          </cell>
          <cell r="AC895">
            <v>0</v>
          </cell>
          <cell r="AD895">
            <v>0</v>
          </cell>
          <cell r="AE895">
            <v>0</v>
          </cell>
          <cell r="AF895">
            <v>0</v>
          </cell>
          <cell r="AG895">
            <v>0</v>
          </cell>
          <cell r="AH895">
            <v>0</v>
          </cell>
          <cell r="AI895">
            <v>0</v>
          </cell>
          <cell r="AJ895">
            <v>0</v>
          </cell>
          <cell r="AK895">
            <v>0</v>
          </cell>
          <cell r="AL895">
            <v>0</v>
          </cell>
          <cell r="AM895">
            <v>0</v>
          </cell>
          <cell r="AN895">
            <v>0</v>
          </cell>
          <cell r="AO895">
            <v>0</v>
          </cell>
          <cell r="AP895">
            <v>0</v>
          </cell>
          <cell r="AQ895">
            <v>0</v>
          </cell>
          <cell r="AR895">
            <v>0</v>
          </cell>
          <cell r="AS895">
            <v>0</v>
          </cell>
          <cell r="AT895">
            <v>0</v>
          </cell>
          <cell r="AU895">
            <v>0</v>
          </cell>
          <cell r="AV895">
            <v>0</v>
          </cell>
          <cell r="AW895">
            <v>0</v>
          </cell>
          <cell r="AX895">
            <v>0</v>
          </cell>
          <cell r="AY895">
            <v>0</v>
          </cell>
          <cell r="AZ895">
            <v>0</v>
          </cell>
          <cell r="BA895">
            <v>0</v>
          </cell>
          <cell r="BB895">
            <v>0</v>
          </cell>
          <cell r="BC895">
            <v>0</v>
          </cell>
          <cell r="BD895">
            <v>0</v>
          </cell>
          <cell r="BE895">
            <v>0</v>
          </cell>
          <cell r="BF895">
            <v>0</v>
          </cell>
          <cell r="BG895">
            <v>0</v>
          </cell>
          <cell r="BH895">
            <v>0</v>
          </cell>
          <cell r="BI895">
            <v>0</v>
          </cell>
          <cell r="BJ895">
            <v>0</v>
          </cell>
          <cell r="BK895">
            <v>0</v>
          </cell>
          <cell r="BL895">
            <v>0</v>
          </cell>
          <cell r="BM895">
            <v>0</v>
          </cell>
          <cell r="BN895">
            <v>0</v>
          </cell>
          <cell r="BO895">
            <v>0</v>
          </cell>
          <cell r="BP895">
            <v>0</v>
          </cell>
          <cell r="BQ895">
            <v>0</v>
          </cell>
        </row>
        <row r="896">
          <cell r="N896">
            <v>0</v>
          </cell>
          <cell r="P896">
            <v>0</v>
          </cell>
          <cell r="R896">
            <v>0</v>
          </cell>
          <cell r="V896">
            <v>0</v>
          </cell>
          <cell r="W896">
            <v>0</v>
          </cell>
          <cell r="X896">
            <v>0</v>
          </cell>
          <cell r="Y896">
            <v>0</v>
          </cell>
          <cell r="Z896">
            <v>0</v>
          </cell>
          <cell r="AA896">
            <v>0</v>
          </cell>
          <cell r="AB896">
            <v>0</v>
          </cell>
          <cell r="AC896">
            <v>0</v>
          </cell>
          <cell r="AD896">
            <v>0</v>
          </cell>
          <cell r="AE896">
            <v>0</v>
          </cell>
          <cell r="AF896">
            <v>0</v>
          </cell>
          <cell r="AG896">
            <v>0</v>
          </cell>
          <cell r="AH896">
            <v>0</v>
          </cell>
          <cell r="AI896">
            <v>0</v>
          </cell>
          <cell r="AJ896">
            <v>0</v>
          </cell>
          <cell r="AK896">
            <v>0</v>
          </cell>
          <cell r="AL896">
            <v>0</v>
          </cell>
          <cell r="AM896">
            <v>0</v>
          </cell>
          <cell r="AN896">
            <v>0</v>
          </cell>
          <cell r="AO896">
            <v>0</v>
          </cell>
          <cell r="AP896">
            <v>0</v>
          </cell>
          <cell r="AQ896">
            <v>0</v>
          </cell>
          <cell r="AR896">
            <v>0</v>
          </cell>
          <cell r="AS896">
            <v>0</v>
          </cell>
          <cell r="AT896">
            <v>0</v>
          </cell>
          <cell r="AU896">
            <v>0</v>
          </cell>
          <cell r="AV896">
            <v>0</v>
          </cell>
          <cell r="AW896">
            <v>0</v>
          </cell>
          <cell r="AX896">
            <v>0</v>
          </cell>
          <cell r="AY896">
            <v>0</v>
          </cell>
          <cell r="AZ896">
            <v>0</v>
          </cell>
          <cell r="BA896">
            <v>0</v>
          </cell>
          <cell r="BB896">
            <v>0</v>
          </cell>
          <cell r="BC896">
            <v>0</v>
          </cell>
          <cell r="BD896">
            <v>0</v>
          </cell>
          <cell r="BE896">
            <v>0</v>
          </cell>
          <cell r="BF896">
            <v>0</v>
          </cell>
          <cell r="BG896">
            <v>0</v>
          </cell>
          <cell r="BH896">
            <v>0</v>
          </cell>
          <cell r="BI896">
            <v>0</v>
          </cell>
          <cell r="BJ896">
            <v>0</v>
          </cell>
          <cell r="BK896">
            <v>0</v>
          </cell>
          <cell r="BL896">
            <v>0</v>
          </cell>
          <cell r="BM896">
            <v>0</v>
          </cell>
          <cell r="BN896">
            <v>0</v>
          </cell>
          <cell r="BO896">
            <v>0</v>
          </cell>
          <cell r="BP896">
            <v>0</v>
          </cell>
          <cell r="BQ896">
            <v>0</v>
          </cell>
        </row>
        <row r="897">
          <cell r="N897">
            <v>0</v>
          </cell>
          <cell r="P897">
            <v>0</v>
          </cell>
          <cell r="R897">
            <v>0</v>
          </cell>
          <cell r="V897">
            <v>0</v>
          </cell>
          <cell r="W897">
            <v>0</v>
          </cell>
          <cell r="X897">
            <v>0</v>
          </cell>
          <cell r="Y897">
            <v>0</v>
          </cell>
          <cell r="Z897">
            <v>0</v>
          </cell>
          <cell r="AA897">
            <v>0</v>
          </cell>
          <cell r="AB897">
            <v>0</v>
          </cell>
          <cell r="AC897">
            <v>0</v>
          </cell>
          <cell r="AD897">
            <v>0</v>
          </cell>
          <cell r="AE897">
            <v>0</v>
          </cell>
          <cell r="AF897">
            <v>0</v>
          </cell>
          <cell r="AG897">
            <v>0</v>
          </cell>
          <cell r="AH897">
            <v>0</v>
          </cell>
          <cell r="AI897">
            <v>0</v>
          </cell>
          <cell r="AJ897">
            <v>0</v>
          </cell>
          <cell r="AK897">
            <v>0</v>
          </cell>
          <cell r="AL897">
            <v>0</v>
          </cell>
          <cell r="AM897">
            <v>0</v>
          </cell>
          <cell r="AN897">
            <v>0</v>
          </cell>
          <cell r="AO897">
            <v>0</v>
          </cell>
          <cell r="AP897">
            <v>0</v>
          </cell>
          <cell r="AQ897">
            <v>0</v>
          </cell>
          <cell r="AR897">
            <v>0</v>
          </cell>
          <cell r="AS897">
            <v>0</v>
          </cell>
          <cell r="AT897">
            <v>0</v>
          </cell>
          <cell r="AU897">
            <v>0</v>
          </cell>
          <cell r="AV897">
            <v>0</v>
          </cell>
          <cell r="AW897">
            <v>0</v>
          </cell>
          <cell r="AX897">
            <v>0</v>
          </cell>
          <cell r="AY897">
            <v>0</v>
          </cell>
          <cell r="AZ897">
            <v>0</v>
          </cell>
          <cell r="BA897">
            <v>0</v>
          </cell>
          <cell r="BB897">
            <v>0</v>
          </cell>
          <cell r="BC897">
            <v>0</v>
          </cell>
          <cell r="BD897">
            <v>0</v>
          </cell>
          <cell r="BE897">
            <v>0</v>
          </cell>
          <cell r="BF897">
            <v>0</v>
          </cell>
          <cell r="BG897">
            <v>0</v>
          </cell>
          <cell r="BH897">
            <v>0</v>
          </cell>
          <cell r="BI897">
            <v>0</v>
          </cell>
          <cell r="BJ897">
            <v>0</v>
          </cell>
          <cell r="BK897">
            <v>0</v>
          </cell>
          <cell r="BL897">
            <v>0</v>
          </cell>
          <cell r="BM897">
            <v>0</v>
          </cell>
          <cell r="BN897">
            <v>0</v>
          </cell>
          <cell r="BO897">
            <v>0</v>
          </cell>
          <cell r="BP897">
            <v>0</v>
          </cell>
          <cell r="BQ897">
            <v>0</v>
          </cell>
        </row>
        <row r="898">
          <cell r="N898">
            <v>0</v>
          </cell>
          <cell r="P898">
            <v>0</v>
          </cell>
          <cell r="R898">
            <v>0</v>
          </cell>
          <cell r="V898">
            <v>0</v>
          </cell>
          <cell r="W898">
            <v>0</v>
          </cell>
          <cell r="X898">
            <v>0</v>
          </cell>
          <cell r="Y898">
            <v>0</v>
          </cell>
          <cell r="Z898">
            <v>0</v>
          </cell>
          <cell r="AA898">
            <v>0</v>
          </cell>
          <cell r="AB898">
            <v>0</v>
          </cell>
          <cell r="AC898">
            <v>0</v>
          </cell>
          <cell r="AD898">
            <v>0</v>
          </cell>
          <cell r="AE898">
            <v>0</v>
          </cell>
          <cell r="AF898">
            <v>0</v>
          </cell>
          <cell r="AG898">
            <v>0</v>
          </cell>
          <cell r="AH898">
            <v>0</v>
          </cell>
          <cell r="AI898">
            <v>0</v>
          </cell>
          <cell r="AJ898">
            <v>0</v>
          </cell>
          <cell r="AK898">
            <v>0</v>
          </cell>
          <cell r="AL898">
            <v>0</v>
          </cell>
          <cell r="AM898">
            <v>0</v>
          </cell>
          <cell r="AN898">
            <v>0</v>
          </cell>
          <cell r="AO898">
            <v>0</v>
          </cell>
          <cell r="AP898">
            <v>0</v>
          </cell>
          <cell r="AQ898">
            <v>0</v>
          </cell>
          <cell r="AR898">
            <v>0</v>
          </cell>
          <cell r="AS898">
            <v>0</v>
          </cell>
          <cell r="AT898">
            <v>0</v>
          </cell>
          <cell r="AU898">
            <v>0</v>
          </cell>
          <cell r="AV898">
            <v>0</v>
          </cell>
          <cell r="AW898">
            <v>0</v>
          </cell>
          <cell r="AX898">
            <v>0</v>
          </cell>
          <cell r="AY898">
            <v>0</v>
          </cell>
          <cell r="AZ898">
            <v>0</v>
          </cell>
          <cell r="BA898">
            <v>0</v>
          </cell>
          <cell r="BB898">
            <v>0</v>
          </cell>
          <cell r="BC898">
            <v>0</v>
          </cell>
          <cell r="BD898">
            <v>0</v>
          </cell>
          <cell r="BE898">
            <v>0</v>
          </cell>
          <cell r="BF898">
            <v>0</v>
          </cell>
          <cell r="BG898">
            <v>0</v>
          </cell>
          <cell r="BH898">
            <v>0</v>
          </cell>
          <cell r="BI898">
            <v>0</v>
          </cell>
          <cell r="BJ898">
            <v>0</v>
          </cell>
          <cell r="BK898">
            <v>0</v>
          </cell>
          <cell r="BL898">
            <v>0</v>
          </cell>
          <cell r="BM898">
            <v>0</v>
          </cell>
          <cell r="BN898">
            <v>0</v>
          </cell>
          <cell r="BO898">
            <v>0</v>
          </cell>
          <cell r="BP898">
            <v>0</v>
          </cell>
          <cell r="BQ898">
            <v>0</v>
          </cell>
        </row>
        <row r="899">
          <cell r="N899">
            <v>0</v>
          </cell>
          <cell r="P899">
            <v>0</v>
          </cell>
          <cell r="R899">
            <v>0</v>
          </cell>
          <cell r="V899">
            <v>0</v>
          </cell>
          <cell r="W899">
            <v>0</v>
          </cell>
          <cell r="X899">
            <v>0</v>
          </cell>
          <cell r="Y899">
            <v>0</v>
          </cell>
          <cell r="Z899">
            <v>0</v>
          </cell>
          <cell r="AA899">
            <v>0</v>
          </cell>
          <cell r="AB899">
            <v>0</v>
          </cell>
          <cell r="AC899">
            <v>0</v>
          </cell>
          <cell r="AD899">
            <v>0</v>
          </cell>
          <cell r="AE899">
            <v>0</v>
          </cell>
          <cell r="AF899">
            <v>0</v>
          </cell>
          <cell r="AG899">
            <v>0</v>
          </cell>
          <cell r="AH899">
            <v>0</v>
          </cell>
          <cell r="AI899">
            <v>0</v>
          </cell>
          <cell r="AJ899">
            <v>0</v>
          </cell>
          <cell r="AK899">
            <v>0</v>
          </cell>
          <cell r="AL899">
            <v>0</v>
          </cell>
          <cell r="AM899">
            <v>0</v>
          </cell>
          <cell r="AN899">
            <v>0</v>
          </cell>
          <cell r="AO899">
            <v>0</v>
          </cell>
          <cell r="AP899">
            <v>0</v>
          </cell>
          <cell r="AQ899">
            <v>0</v>
          </cell>
          <cell r="AR899">
            <v>0</v>
          </cell>
          <cell r="AS899">
            <v>0</v>
          </cell>
          <cell r="AT899">
            <v>0</v>
          </cell>
          <cell r="AU899">
            <v>0</v>
          </cell>
          <cell r="AV899">
            <v>0</v>
          </cell>
          <cell r="AW899">
            <v>0</v>
          </cell>
          <cell r="AX899">
            <v>0</v>
          </cell>
          <cell r="AY899">
            <v>0</v>
          </cell>
          <cell r="AZ899">
            <v>0</v>
          </cell>
          <cell r="BA899">
            <v>0</v>
          </cell>
          <cell r="BB899">
            <v>0</v>
          </cell>
          <cell r="BC899">
            <v>0</v>
          </cell>
          <cell r="BD899">
            <v>0</v>
          </cell>
          <cell r="BE899">
            <v>0</v>
          </cell>
          <cell r="BF899">
            <v>0</v>
          </cell>
          <cell r="BG899">
            <v>0</v>
          </cell>
          <cell r="BH899">
            <v>0</v>
          </cell>
          <cell r="BI899">
            <v>0</v>
          </cell>
          <cell r="BJ899">
            <v>0</v>
          </cell>
          <cell r="BK899">
            <v>0</v>
          </cell>
          <cell r="BL899">
            <v>0</v>
          </cell>
          <cell r="BM899">
            <v>0</v>
          </cell>
          <cell r="BN899">
            <v>0</v>
          </cell>
          <cell r="BO899">
            <v>0</v>
          </cell>
          <cell r="BP899">
            <v>0</v>
          </cell>
          <cell r="BQ899">
            <v>0</v>
          </cell>
        </row>
        <row r="900">
          <cell r="N900">
            <v>0</v>
          </cell>
          <cell r="P900">
            <v>0</v>
          </cell>
          <cell r="R900">
            <v>0</v>
          </cell>
          <cell r="V900">
            <v>0</v>
          </cell>
          <cell r="W900">
            <v>0</v>
          </cell>
          <cell r="X900">
            <v>0</v>
          </cell>
          <cell r="Y900">
            <v>0</v>
          </cell>
          <cell r="Z900">
            <v>0</v>
          </cell>
          <cell r="AA900">
            <v>0</v>
          </cell>
          <cell r="AB900">
            <v>0</v>
          </cell>
          <cell r="AC900">
            <v>0</v>
          </cell>
          <cell r="AD900">
            <v>0</v>
          </cell>
          <cell r="AE900">
            <v>0</v>
          </cell>
          <cell r="AF900">
            <v>0</v>
          </cell>
          <cell r="AG900">
            <v>0</v>
          </cell>
          <cell r="AH900">
            <v>0</v>
          </cell>
          <cell r="AI900">
            <v>0</v>
          </cell>
          <cell r="AJ900">
            <v>0</v>
          </cell>
          <cell r="AK900">
            <v>0</v>
          </cell>
          <cell r="AL900">
            <v>0</v>
          </cell>
          <cell r="AM900">
            <v>0</v>
          </cell>
          <cell r="AN900">
            <v>0</v>
          </cell>
          <cell r="AO900">
            <v>0</v>
          </cell>
          <cell r="AP900">
            <v>0</v>
          </cell>
          <cell r="AQ900">
            <v>0</v>
          </cell>
          <cell r="AR900">
            <v>0</v>
          </cell>
          <cell r="AS900">
            <v>0</v>
          </cell>
          <cell r="AT900">
            <v>0</v>
          </cell>
          <cell r="AU900">
            <v>0</v>
          </cell>
          <cell r="AV900">
            <v>0</v>
          </cell>
          <cell r="AW900">
            <v>0</v>
          </cell>
          <cell r="AX900">
            <v>0</v>
          </cell>
          <cell r="AY900">
            <v>0</v>
          </cell>
          <cell r="AZ900">
            <v>0</v>
          </cell>
          <cell r="BA900">
            <v>0</v>
          </cell>
          <cell r="BB900">
            <v>0</v>
          </cell>
          <cell r="BC900">
            <v>0</v>
          </cell>
          <cell r="BD900">
            <v>0</v>
          </cell>
          <cell r="BE900">
            <v>0</v>
          </cell>
          <cell r="BF900">
            <v>0</v>
          </cell>
          <cell r="BG900">
            <v>0</v>
          </cell>
          <cell r="BH900">
            <v>0</v>
          </cell>
          <cell r="BI900">
            <v>0</v>
          </cell>
          <cell r="BJ900">
            <v>0</v>
          </cell>
          <cell r="BK900">
            <v>0</v>
          </cell>
          <cell r="BL900">
            <v>0</v>
          </cell>
          <cell r="BM900">
            <v>0</v>
          </cell>
          <cell r="BN900">
            <v>0</v>
          </cell>
          <cell r="BO900">
            <v>0</v>
          </cell>
          <cell r="BP900">
            <v>0</v>
          </cell>
          <cell r="BQ900">
            <v>0</v>
          </cell>
        </row>
        <row r="901">
          <cell r="N901">
            <v>0</v>
          </cell>
          <cell r="P901">
            <v>0</v>
          </cell>
          <cell r="R901">
            <v>0</v>
          </cell>
          <cell r="V901">
            <v>0</v>
          </cell>
          <cell r="W901">
            <v>0</v>
          </cell>
          <cell r="X901">
            <v>0</v>
          </cell>
          <cell r="Y901">
            <v>0</v>
          </cell>
          <cell r="Z901">
            <v>0</v>
          </cell>
          <cell r="AA901">
            <v>0</v>
          </cell>
          <cell r="AB901">
            <v>0</v>
          </cell>
          <cell r="AC901">
            <v>0</v>
          </cell>
          <cell r="AD901">
            <v>0</v>
          </cell>
          <cell r="AE901">
            <v>0</v>
          </cell>
          <cell r="AF901">
            <v>0</v>
          </cell>
          <cell r="AG901">
            <v>0</v>
          </cell>
          <cell r="AH901">
            <v>0</v>
          </cell>
          <cell r="AI901">
            <v>0</v>
          </cell>
          <cell r="AJ901">
            <v>0</v>
          </cell>
          <cell r="AK901">
            <v>0</v>
          </cell>
          <cell r="AL901">
            <v>0</v>
          </cell>
          <cell r="AM901">
            <v>0</v>
          </cell>
          <cell r="AN901">
            <v>0</v>
          </cell>
          <cell r="AO901">
            <v>0</v>
          </cell>
          <cell r="AP901">
            <v>0</v>
          </cell>
          <cell r="AQ901">
            <v>0</v>
          </cell>
          <cell r="AR901">
            <v>0</v>
          </cell>
          <cell r="AS901">
            <v>0</v>
          </cell>
          <cell r="AT901">
            <v>0</v>
          </cell>
          <cell r="AU901">
            <v>0</v>
          </cell>
          <cell r="AV901">
            <v>0</v>
          </cell>
          <cell r="AW901">
            <v>0</v>
          </cell>
          <cell r="AX901">
            <v>0</v>
          </cell>
          <cell r="AY901">
            <v>0</v>
          </cell>
          <cell r="AZ901">
            <v>0</v>
          </cell>
          <cell r="BA901">
            <v>0</v>
          </cell>
          <cell r="BB901">
            <v>0</v>
          </cell>
          <cell r="BC901">
            <v>0</v>
          </cell>
          <cell r="BD901">
            <v>0</v>
          </cell>
          <cell r="BE901">
            <v>0</v>
          </cell>
          <cell r="BF901">
            <v>0</v>
          </cell>
          <cell r="BG901">
            <v>0</v>
          </cell>
          <cell r="BH901">
            <v>0</v>
          </cell>
          <cell r="BI901">
            <v>0</v>
          </cell>
          <cell r="BJ901">
            <v>0</v>
          </cell>
          <cell r="BK901">
            <v>0</v>
          </cell>
          <cell r="BL901">
            <v>0</v>
          </cell>
          <cell r="BM901">
            <v>0</v>
          </cell>
          <cell r="BN901">
            <v>0</v>
          </cell>
          <cell r="BO901">
            <v>0</v>
          </cell>
          <cell r="BP901">
            <v>0</v>
          </cell>
          <cell r="BQ901">
            <v>0</v>
          </cell>
        </row>
        <row r="902">
          <cell r="N902">
            <v>0</v>
          </cell>
          <cell r="P902">
            <v>0</v>
          </cell>
          <cell r="R902">
            <v>0</v>
          </cell>
          <cell r="V902">
            <v>0</v>
          </cell>
          <cell r="W902">
            <v>0</v>
          </cell>
          <cell r="X902">
            <v>0</v>
          </cell>
          <cell r="Y902">
            <v>0</v>
          </cell>
          <cell r="Z902">
            <v>0</v>
          </cell>
          <cell r="AA902">
            <v>0</v>
          </cell>
          <cell r="AB902">
            <v>0</v>
          </cell>
          <cell r="AC902">
            <v>0</v>
          </cell>
          <cell r="AD902">
            <v>0</v>
          </cell>
          <cell r="AE902">
            <v>0</v>
          </cell>
          <cell r="AF902">
            <v>0</v>
          </cell>
          <cell r="AG902">
            <v>0</v>
          </cell>
          <cell r="AH902">
            <v>0</v>
          </cell>
          <cell r="AI902">
            <v>0</v>
          </cell>
          <cell r="AJ902">
            <v>0</v>
          </cell>
          <cell r="AK902">
            <v>0</v>
          </cell>
          <cell r="AL902">
            <v>0</v>
          </cell>
          <cell r="AM902">
            <v>0</v>
          </cell>
          <cell r="AN902">
            <v>0</v>
          </cell>
          <cell r="AO902">
            <v>0</v>
          </cell>
          <cell r="AP902">
            <v>0</v>
          </cell>
          <cell r="AQ902">
            <v>0</v>
          </cell>
          <cell r="AR902">
            <v>0</v>
          </cell>
          <cell r="AS902">
            <v>0</v>
          </cell>
          <cell r="AT902">
            <v>0</v>
          </cell>
          <cell r="AU902">
            <v>0</v>
          </cell>
          <cell r="AV902">
            <v>0</v>
          </cell>
          <cell r="AW902">
            <v>0</v>
          </cell>
          <cell r="AX902">
            <v>0</v>
          </cell>
          <cell r="AY902">
            <v>0</v>
          </cell>
          <cell r="AZ902">
            <v>0</v>
          </cell>
          <cell r="BA902">
            <v>0</v>
          </cell>
          <cell r="BB902">
            <v>0</v>
          </cell>
          <cell r="BC902">
            <v>0</v>
          </cell>
          <cell r="BD902">
            <v>0</v>
          </cell>
          <cell r="BE902">
            <v>0</v>
          </cell>
          <cell r="BF902">
            <v>0</v>
          </cell>
          <cell r="BG902">
            <v>0</v>
          </cell>
          <cell r="BH902">
            <v>0</v>
          </cell>
          <cell r="BI902">
            <v>0</v>
          </cell>
          <cell r="BJ902">
            <v>0</v>
          </cell>
          <cell r="BK902">
            <v>0</v>
          </cell>
          <cell r="BL902">
            <v>0</v>
          </cell>
          <cell r="BM902">
            <v>0</v>
          </cell>
          <cell r="BN902">
            <v>0</v>
          </cell>
          <cell r="BO902">
            <v>0</v>
          </cell>
          <cell r="BP902">
            <v>0</v>
          </cell>
          <cell r="BQ902">
            <v>0</v>
          </cell>
        </row>
        <row r="903">
          <cell r="N903">
            <v>0</v>
          </cell>
          <cell r="P903">
            <v>0</v>
          </cell>
          <cell r="R903">
            <v>0</v>
          </cell>
          <cell r="V903">
            <v>0</v>
          </cell>
          <cell r="W903">
            <v>0</v>
          </cell>
          <cell r="X903">
            <v>0</v>
          </cell>
          <cell r="Y903">
            <v>0</v>
          </cell>
          <cell r="Z903">
            <v>0</v>
          </cell>
          <cell r="AA903">
            <v>0</v>
          </cell>
          <cell r="AB903">
            <v>0</v>
          </cell>
          <cell r="AC903">
            <v>0</v>
          </cell>
          <cell r="AD903">
            <v>0</v>
          </cell>
          <cell r="AE903">
            <v>0</v>
          </cell>
          <cell r="AF903">
            <v>0</v>
          </cell>
          <cell r="AG903">
            <v>0</v>
          </cell>
          <cell r="AH903">
            <v>0</v>
          </cell>
          <cell r="AI903">
            <v>0</v>
          </cell>
          <cell r="AJ903">
            <v>0</v>
          </cell>
          <cell r="AK903">
            <v>0</v>
          </cell>
          <cell r="AL903">
            <v>0</v>
          </cell>
          <cell r="AM903">
            <v>0</v>
          </cell>
          <cell r="AN903">
            <v>0</v>
          </cell>
          <cell r="AO903">
            <v>0</v>
          </cell>
          <cell r="AP903">
            <v>0</v>
          </cell>
          <cell r="AQ903">
            <v>0</v>
          </cell>
          <cell r="AR903">
            <v>0</v>
          </cell>
          <cell r="AS903">
            <v>0</v>
          </cell>
          <cell r="AT903">
            <v>0</v>
          </cell>
          <cell r="AU903">
            <v>0</v>
          </cell>
          <cell r="AV903">
            <v>0</v>
          </cell>
          <cell r="AW903">
            <v>0</v>
          </cell>
          <cell r="AX903">
            <v>0</v>
          </cell>
          <cell r="AY903">
            <v>0</v>
          </cell>
          <cell r="AZ903">
            <v>0</v>
          </cell>
          <cell r="BA903">
            <v>0</v>
          </cell>
          <cell r="BB903">
            <v>0</v>
          </cell>
          <cell r="BC903">
            <v>0</v>
          </cell>
          <cell r="BD903">
            <v>0</v>
          </cell>
          <cell r="BE903">
            <v>0</v>
          </cell>
          <cell r="BF903">
            <v>0</v>
          </cell>
          <cell r="BG903">
            <v>0</v>
          </cell>
          <cell r="BH903">
            <v>0</v>
          </cell>
          <cell r="BI903">
            <v>0</v>
          </cell>
          <cell r="BJ903">
            <v>0</v>
          </cell>
          <cell r="BK903">
            <v>0</v>
          </cell>
          <cell r="BL903">
            <v>0</v>
          </cell>
          <cell r="BM903">
            <v>0</v>
          </cell>
          <cell r="BN903">
            <v>0</v>
          </cell>
          <cell r="BO903">
            <v>0</v>
          </cell>
          <cell r="BP903">
            <v>0</v>
          </cell>
          <cell r="BQ903">
            <v>0</v>
          </cell>
        </row>
        <row r="904">
          <cell r="N904">
            <v>0</v>
          </cell>
          <cell r="P904">
            <v>0</v>
          </cell>
          <cell r="R904">
            <v>0</v>
          </cell>
          <cell r="V904">
            <v>0</v>
          </cell>
          <cell r="W904">
            <v>0</v>
          </cell>
          <cell r="X904">
            <v>0</v>
          </cell>
          <cell r="Y904">
            <v>0</v>
          </cell>
          <cell r="Z904">
            <v>0</v>
          </cell>
          <cell r="AA904">
            <v>0</v>
          </cell>
          <cell r="AB904">
            <v>0</v>
          </cell>
          <cell r="AC904">
            <v>0</v>
          </cell>
          <cell r="AD904">
            <v>0</v>
          </cell>
          <cell r="AE904">
            <v>0</v>
          </cell>
          <cell r="AF904">
            <v>0</v>
          </cell>
          <cell r="AG904">
            <v>0</v>
          </cell>
          <cell r="AH904">
            <v>0</v>
          </cell>
          <cell r="AI904">
            <v>0</v>
          </cell>
          <cell r="AJ904">
            <v>0</v>
          </cell>
          <cell r="AK904">
            <v>0</v>
          </cell>
          <cell r="AL904">
            <v>0</v>
          </cell>
          <cell r="AM904">
            <v>0</v>
          </cell>
          <cell r="AN904">
            <v>0</v>
          </cell>
          <cell r="AO904">
            <v>0</v>
          </cell>
          <cell r="AP904">
            <v>0</v>
          </cell>
          <cell r="AQ904">
            <v>0</v>
          </cell>
          <cell r="AR904">
            <v>0</v>
          </cell>
          <cell r="AS904">
            <v>0</v>
          </cell>
          <cell r="AT904">
            <v>0</v>
          </cell>
          <cell r="AU904">
            <v>0</v>
          </cell>
          <cell r="AV904">
            <v>0</v>
          </cell>
          <cell r="AW904">
            <v>0</v>
          </cell>
          <cell r="AX904">
            <v>0</v>
          </cell>
          <cell r="AY904">
            <v>0</v>
          </cell>
          <cell r="AZ904">
            <v>0</v>
          </cell>
          <cell r="BA904">
            <v>0</v>
          </cell>
          <cell r="BB904">
            <v>0</v>
          </cell>
          <cell r="BC904">
            <v>0</v>
          </cell>
          <cell r="BD904">
            <v>0</v>
          </cell>
          <cell r="BE904">
            <v>0</v>
          </cell>
          <cell r="BF904">
            <v>0</v>
          </cell>
          <cell r="BG904">
            <v>0</v>
          </cell>
          <cell r="BH904">
            <v>0</v>
          </cell>
          <cell r="BI904">
            <v>0</v>
          </cell>
          <cell r="BJ904">
            <v>0</v>
          </cell>
          <cell r="BK904">
            <v>0</v>
          </cell>
          <cell r="BL904">
            <v>0</v>
          </cell>
          <cell r="BM904">
            <v>0</v>
          </cell>
          <cell r="BN904">
            <v>0</v>
          </cell>
          <cell r="BO904">
            <v>0</v>
          </cell>
          <cell r="BP904">
            <v>0</v>
          </cell>
          <cell r="BQ904">
            <v>0</v>
          </cell>
        </row>
        <row r="905">
          <cell r="N905">
            <v>0</v>
          </cell>
          <cell r="P905">
            <v>0</v>
          </cell>
          <cell r="R905">
            <v>0</v>
          </cell>
          <cell r="V905">
            <v>0</v>
          </cell>
          <cell r="W905">
            <v>0</v>
          </cell>
          <cell r="X905">
            <v>0</v>
          </cell>
          <cell r="Y905">
            <v>0</v>
          </cell>
          <cell r="Z905">
            <v>0</v>
          </cell>
          <cell r="AA905">
            <v>0</v>
          </cell>
          <cell r="AB905">
            <v>0</v>
          </cell>
          <cell r="AC905">
            <v>0</v>
          </cell>
          <cell r="AD905">
            <v>0</v>
          </cell>
          <cell r="AE905">
            <v>0</v>
          </cell>
          <cell r="AF905">
            <v>0</v>
          </cell>
          <cell r="AG905">
            <v>0</v>
          </cell>
          <cell r="AH905">
            <v>0</v>
          </cell>
          <cell r="AI905">
            <v>0</v>
          </cell>
          <cell r="AJ905">
            <v>0</v>
          </cell>
          <cell r="AK905">
            <v>0</v>
          </cell>
          <cell r="AL905">
            <v>0</v>
          </cell>
          <cell r="AM905">
            <v>0</v>
          </cell>
          <cell r="AN905">
            <v>0</v>
          </cell>
          <cell r="AO905">
            <v>0</v>
          </cell>
          <cell r="AP905">
            <v>0</v>
          </cell>
          <cell r="AQ905">
            <v>0</v>
          </cell>
          <cell r="AR905">
            <v>0</v>
          </cell>
          <cell r="AS905">
            <v>0</v>
          </cell>
          <cell r="AT905">
            <v>0</v>
          </cell>
          <cell r="AU905">
            <v>0</v>
          </cell>
          <cell r="AV905">
            <v>0</v>
          </cell>
          <cell r="AW905">
            <v>0</v>
          </cell>
          <cell r="AX905">
            <v>0</v>
          </cell>
          <cell r="AY905">
            <v>0</v>
          </cell>
          <cell r="AZ905">
            <v>0</v>
          </cell>
          <cell r="BA905">
            <v>0</v>
          </cell>
          <cell r="BB905">
            <v>0</v>
          </cell>
          <cell r="BC905">
            <v>0</v>
          </cell>
          <cell r="BD905">
            <v>0</v>
          </cell>
          <cell r="BE905">
            <v>0</v>
          </cell>
          <cell r="BF905">
            <v>0</v>
          </cell>
          <cell r="BG905">
            <v>0</v>
          </cell>
          <cell r="BH905">
            <v>0</v>
          </cell>
          <cell r="BI905">
            <v>0</v>
          </cell>
          <cell r="BJ905">
            <v>0</v>
          </cell>
          <cell r="BK905">
            <v>0</v>
          </cell>
          <cell r="BL905">
            <v>0</v>
          </cell>
          <cell r="BM905">
            <v>0</v>
          </cell>
          <cell r="BN905">
            <v>0</v>
          </cell>
          <cell r="BO905">
            <v>0</v>
          </cell>
          <cell r="BP905">
            <v>0</v>
          </cell>
          <cell r="BQ905">
            <v>0</v>
          </cell>
        </row>
        <row r="906">
          <cell r="N906">
            <v>0</v>
          </cell>
          <cell r="P906">
            <v>0</v>
          </cell>
          <cell r="R906">
            <v>0</v>
          </cell>
          <cell r="V906">
            <v>0</v>
          </cell>
          <cell r="W906">
            <v>0</v>
          </cell>
          <cell r="X906">
            <v>0</v>
          </cell>
          <cell r="Y906">
            <v>0</v>
          </cell>
          <cell r="Z906">
            <v>0</v>
          </cell>
          <cell r="AA906">
            <v>0</v>
          </cell>
          <cell r="AB906">
            <v>0</v>
          </cell>
          <cell r="AC906">
            <v>0</v>
          </cell>
          <cell r="AD906">
            <v>0</v>
          </cell>
          <cell r="AE906">
            <v>0</v>
          </cell>
          <cell r="AF906">
            <v>0</v>
          </cell>
          <cell r="AG906">
            <v>0</v>
          </cell>
          <cell r="AH906">
            <v>0</v>
          </cell>
          <cell r="AI906">
            <v>0</v>
          </cell>
          <cell r="AJ906">
            <v>0</v>
          </cell>
          <cell r="AK906">
            <v>0</v>
          </cell>
          <cell r="AL906">
            <v>0</v>
          </cell>
          <cell r="AM906">
            <v>0</v>
          </cell>
          <cell r="AN906">
            <v>0</v>
          </cell>
          <cell r="AO906">
            <v>0</v>
          </cell>
          <cell r="AP906">
            <v>0</v>
          </cell>
          <cell r="AQ906">
            <v>0</v>
          </cell>
          <cell r="AR906">
            <v>0</v>
          </cell>
          <cell r="AS906">
            <v>0</v>
          </cell>
          <cell r="AT906">
            <v>0</v>
          </cell>
          <cell r="AU906">
            <v>0</v>
          </cell>
          <cell r="AV906">
            <v>0</v>
          </cell>
          <cell r="AW906">
            <v>0</v>
          </cell>
          <cell r="AX906">
            <v>0</v>
          </cell>
          <cell r="AY906">
            <v>0</v>
          </cell>
          <cell r="AZ906">
            <v>0</v>
          </cell>
          <cell r="BA906">
            <v>0</v>
          </cell>
          <cell r="BB906">
            <v>0</v>
          </cell>
          <cell r="BC906">
            <v>0</v>
          </cell>
          <cell r="BD906">
            <v>0</v>
          </cell>
          <cell r="BE906">
            <v>0</v>
          </cell>
          <cell r="BF906">
            <v>0</v>
          </cell>
          <cell r="BG906">
            <v>0</v>
          </cell>
          <cell r="BH906">
            <v>0</v>
          </cell>
          <cell r="BI906">
            <v>0</v>
          </cell>
          <cell r="BJ906">
            <v>0</v>
          </cell>
          <cell r="BK906">
            <v>0</v>
          </cell>
          <cell r="BL906">
            <v>0</v>
          </cell>
          <cell r="BM906">
            <v>0</v>
          </cell>
          <cell r="BN906">
            <v>0</v>
          </cell>
          <cell r="BO906">
            <v>0</v>
          </cell>
          <cell r="BP906">
            <v>0</v>
          </cell>
          <cell r="BQ906">
            <v>0</v>
          </cell>
        </row>
        <row r="908">
          <cell r="N908">
            <v>0</v>
          </cell>
          <cell r="R908">
            <v>0</v>
          </cell>
          <cell r="V908">
            <v>0</v>
          </cell>
          <cell r="W908">
            <v>0</v>
          </cell>
          <cell r="X908">
            <v>0</v>
          </cell>
          <cell r="Y908">
            <v>0</v>
          </cell>
          <cell r="Z908">
            <v>0</v>
          </cell>
          <cell r="AA908">
            <v>0</v>
          </cell>
          <cell r="AB908">
            <v>0</v>
          </cell>
          <cell r="AC908">
            <v>0</v>
          </cell>
          <cell r="AD908">
            <v>0</v>
          </cell>
          <cell r="AE908">
            <v>0</v>
          </cell>
          <cell r="AF908">
            <v>0</v>
          </cell>
          <cell r="AG908">
            <v>0</v>
          </cell>
          <cell r="AH908">
            <v>0</v>
          </cell>
          <cell r="AI908">
            <v>0</v>
          </cell>
          <cell r="AJ908">
            <v>0</v>
          </cell>
          <cell r="AK908">
            <v>0</v>
          </cell>
          <cell r="AL908">
            <v>0</v>
          </cell>
          <cell r="AM908">
            <v>0</v>
          </cell>
          <cell r="AN908">
            <v>0</v>
          </cell>
          <cell r="AO908">
            <v>0</v>
          </cell>
          <cell r="AP908">
            <v>0</v>
          </cell>
          <cell r="AQ908">
            <v>0</v>
          </cell>
          <cell r="AR908">
            <v>0</v>
          </cell>
          <cell r="AS908">
            <v>0</v>
          </cell>
          <cell r="AT908">
            <v>0</v>
          </cell>
          <cell r="AU908">
            <v>0</v>
          </cell>
          <cell r="AV908">
            <v>0</v>
          </cell>
          <cell r="AW908">
            <v>0</v>
          </cell>
          <cell r="AX908">
            <v>0</v>
          </cell>
          <cell r="AY908">
            <v>0</v>
          </cell>
          <cell r="AZ908">
            <v>0</v>
          </cell>
          <cell r="BA908">
            <v>0</v>
          </cell>
          <cell r="BB908">
            <v>0</v>
          </cell>
          <cell r="BC908">
            <v>0</v>
          </cell>
          <cell r="BD908">
            <v>0</v>
          </cell>
          <cell r="BE908">
            <v>0</v>
          </cell>
          <cell r="BF908">
            <v>0</v>
          </cell>
          <cell r="BG908">
            <v>0</v>
          </cell>
          <cell r="BH908">
            <v>0</v>
          </cell>
          <cell r="BI908">
            <v>0</v>
          </cell>
          <cell r="BJ908">
            <v>0</v>
          </cell>
          <cell r="BK908">
            <v>0</v>
          </cell>
          <cell r="BL908">
            <v>0</v>
          </cell>
          <cell r="BM908">
            <v>0</v>
          </cell>
          <cell r="BN908">
            <v>0</v>
          </cell>
          <cell r="BO908">
            <v>0</v>
          </cell>
          <cell r="BP908">
            <v>0</v>
          </cell>
          <cell r="BQ908">
            <v>0</v>
          </cell>
        </row>
        <row r="909">
          <cell r="N909">
            <v>0</v>
          </cell>
          <cell r="P909">
            <v>0</v>
          </cell>
          <cell r="R909">
            <v>0</v>
          </cell>
          <cell r="V909">
            <v>0</v>
          </cell>
          <cell r="W909">
            <v>0</v>
          </cell>
          <cell r="X909">
            <v>0</v>
          </cell>
          <cell r="Y909">
            <v>0</v>
          </cell>
          <cell r="Z909">
            <v>0</v>
          </cell>
          <cell r="AA909">
            <v>0</v>
          </cell>
          <cell r="AB909">
            <v>0</v>
          </cell>
          <cell r="AC909">
            <v>0</v>
          </cell>
          <cell r="AD909">
            <v>0</v>
          </cell>
          <cell r="AE909">
            <v>0</v>
          </cell>
          <cell r="AF909">
            <v>0</v>
          </cell>
          <cell r="AG909">
            <v>0</v>
          </cell>
          <cell r="AH909">
            <v>0</v>
          </cell>
          <cell r="AI909">
            <v>0</v>
          </cell>
          <cell r="AJ909">
            <v>0</v>
          </cell>
          <cell r="AK909">
            <v>0</v>
          </cell>
          <cell r="AL909">
            <v>0</v>
          </cell>
          <cell r="AM909">
            <v>0</v>
          </cell>
          <cell r="AN909">
            <v>0</v>
          </cell>
          <cell r="AO909">
            <v>0</v>
          </cell>
          <cell r="AP909">
            <v>0</v>
          </cell>
          <cell r="AQ909">
            <v>0</v>
          </cell>
          <cell r="AR909">
            <v>0</v>
          </cell>
          <cell r="AS909">
            <v>0</v>
          </cell>
          <cell r="AT909">
            <v>0</v>
          </cell>
          <cell r="AU909">
            <v>0</v>
          </cell>
          <cell r="AV909">
            <v>0</v>
          </cell>
          <cell r="AW909">
            <v>0</v>
          </cell>
          <cell r="AX909">
            <v>0</v>
          </cell>
          <cell r="AY909">
            <v>0</v>
          </cell>
          <cell r="AZ909">
            <v>0</v>
          </cell>
          <cell r="BA909">
            <v>0</v>
          </cell>
          <cell r="BB909">
            <v>0</v>
          </cell>
          <cell r="BC909">
            <v>0</v>
          </cell>
          <cell r="BD909">
            <v>0</v>
          </cell>
          <cell r="BE909">
            <v>0</v>
          </cell>
          <cell r="BF909">
            <v>0</v>
          </cell>
          <cell r="BG909">
            <v>0</v>
          </cell>
          <cell r="BH909">
            <v>0</v>
          </cell>
          <cell r="BI909">
            <v>0</v>
          </cell>
          <cell r="BJ909">
            <v>0</v>
          </cell>
          <cell r="BK909">
            <v>0</v>
          </cell>
          <cell r="BL909">
            <v>0</v>
          </cell>
          <cell r="BM909">
            <v>0</v>
          </cell>
          <cell r="BN909">
            <v>0</v>
          </cell>
          <cell r="BO909">
            <v>0</v>
          </cell>
          <cell r="BP909">
            <v>0</v>
          </cell>
          <cell r="BQ909">
            <v>0</v>
          </cell>
        </row>
        <row r="910">
          <cell r="N910">
            <v>0</v>
          </cell>
          <cell r="P910">
            <v>0</v>
          </cell>
          <cell r="R910">
            <v>0</v>
          </cell>
          <cell r="V910">
            <v>0</v>
          </cell>
          <cell r="W910">
            <v>0</v>
          </cell>
          <cell r="X910">
            <v>0</v>
          </cell>
          <cell r="Y910">
            <v>0</v>
          </cell>
          <cell r="Z910">
            <v>0</v>
          </cell>
          <cell r="AA910">
            <v>0</v>
          </cell>
          <cell r="AB910">
            <v>0</v>
          </cell>
          <cell r="AC910">
            <v>0</v>
          </cell>
          <cell r="AD910">
            <v>0</v>
          </cell>
          <cell r="AE910">
            <v>0</v>
          </cell>
          <cell r="AF910">
            <v>0</v>
          </cell>
          <cell r="AG910">
            <v>0</v>
          </cell>
          <cell r="AH910">
            <v>0</v>
          </cell>
          <cell r="AI910">
            <v>0</v>
          </cell>
          <cell r="AJ910">
            <v>0</v>
          </cell>
          <cell r="AK910">
            <v>0</v>
          </cell>
          <cell r="AL910">
            <v>0</v>
          </cell>
          <cell r="AM910">
            <v>0</v>
          </cell>
          <cell r="AN910">
            <v>0</v>
          </cell>
          <cell r="AO910">
            <v>0</v>
          </cell>
          <cell r="AP910">
            <v>0</v>
          </cell>
          <cell r="AQ910">
            <v>0</v>
          </cell>
          <cell r="AR910">
            <v>0</v>
          </cell>
          <cell r="AS910">
            <v>0</v>
          </cell>
          <cell r="AT910">
            <v>0</v>
          </cell>
          <cell r="AU910">
            <v>0</v>
          </cell>
          <cell r="AV910">
            <v>0</v>
          </cell>
          <cell r="AW910">
            <v>0</v>
          </cell>
          <cell r="AX910">
            <v>0</v>
          </cell>
          <cell r="AY910">
            <v>0</v>
          </cell>
          <cell r="AZ910">
            <v>0</v>
          </cell>
          <cell r="BA910">
            <v>0</v>
          </cell>
          <cell r="BB910">
            <v>0</v>
          </cell>
          <cell r="BC910">
            <v>0</v>
          </cell>
          <cell r="BD910">
            <v>0</v>
          </cell>
          <cell r="BE910">
            <v>0</v>
          </cell>
          <cell r="BF910">
            <v>0</v>
          </cell>
          <cell r="BG910">
            <v>0</v>
          </cell>
          <cell r="BH910">
            <v>0</v>
          </cell>
          <cell r="BI910">
            <v>0</v>
          </cell>
          <cell r="BJ910">
            <v>0</v>
          </cell>
          <cell r="BK910">
            <v>0</v>
          </cell>
          <cell r="BL910">
            <v>0</v>
          </cell>
          <cell r="BM910">
            <v>0</v>
          </cell>
          <cell r="BN910">
            <v>0</v>
          </cell>
          <cell r="BO910">
            <v>0</v>
          </cell>
          <cell r="BP910">
            <v>0</v>
          </cell>
          <cell r="BQ910">
            <v>0</v>
          </cell>
        </row>
        <row r="911">
          <cell r="N911">
            <v>0</v>
          </cell>
          <cell r="P911">
            <v>0</v>
          </cell>
          <cell r="R911">
            <v>0</v>
          </cell>
          <cell r="V911">
            <v>0</v>
          </cell>
          <cell r="W911">
            <v>0</v>
          </cell>
          <cell r="X911">
            <v>0</v>
          </cell>
          <cell r="Y911">
            <v>0</v>
          </cell>
          <cell r="Z911">
            <v>0</v>
          </cell>
          <cell r="AA911">
            <v>0</v>
          </cell>
          <cell r="AB911">
            <v>0</v>
          </cell>
          <cell r="AC911">
            <v>0</v>
          </cell>
          <cell r="AD911">
            <v>0</v>
          </cell>
          <cell r="AE911">
            <v>0</v>
          </cell>
          <cell r="AF911">
            <v>0</v>
          </cell>
          <cell r="AG911">
            <v>0</v>
          </cell>
          <cell r="AH911">
            <v>0</v>
          </cell>
          <cell r="AI911">
            <v>0</v>
          </cell>
          <cell r="AJ911">
            <v>0</v>
          </cell>
          <cell r="AK911">
            <v>0</v>
          </cell>
          <cell r="AL911">
            <v>0</v>
          </cell>
          <cell r="AM911">
            <v>0</v>
          </cell>
          <cell r="AN911">
            <v>0</v>
          </cell>
          <cell r="AO911">
            <v>0</v>
          </cell>
          <cell r="AP911">
            <v>0</v>
          </cell>
          <cell r="AQ911">
            <v>0</v>
          </cell>
          <cell r="AR911">
            <v>0</v>
          </cell>
          <cell r="AS911">
            <v>0</v>
          </cell>
          <cell r="AT911">
            <v>0</v>
          </cell>
          <cell r="AU911">
            <v>0</v>
          </cell>
          <cell r="AV911">
            <v>0</v>
          </cell>
          <cell r="AW911">
            <v>0</v>
          </cell>
          <cell r="AX911">
            <v>0</v>
          </cell>
          <cell r="AY911">
            <v>0</v>
          </cell>
          <cell r="AZ911">
            <v>0</v>
          </cell>
          <cell r="BA911">
            <v>0</v>
          </cell>
          <cell r="BB911">
            <v>0</v>
          </cell>
          <cell r="BC911">
            <v>0</v>
          </cell>
          <cell r="BD911">
            <v>0</v>
          </cell>
          <cell r="BE911">
            <v>0</v>
          </cell>
          <cell r="BF911">
            <v>0</v>
          </cell>
          <cell r="BG911">
            <v>0</v>
          </cell>
          <cell r="BH911">
            <v>0</v>
          </cell>
          <cell r="BI911">
            <v>0</v>
          </cell>
          <cell r="BJ911">
            <v>0</v>
          </cell>
          <cell r="BK911">
            <v>0</v>
          </cell>
          <cell r="BL911">
            <v>0</v>
          </cell>
          <cell r="BM911">
            <v>0</v>
          </cell>
          <cell r="BN911">
            <v>0</v>
          </cell>
          <cell r="BO911">
            <v>0</v>
          </cell>
          <cell r="BP911">
            <v>0</v>
          </cell>
          <cell r="BQ911">
            <v>0</v>
          </cell>
        </row>
        <row r="912">
          <cell r="N912">
            <v>0</v>
          </cell>
          <cell r="P912">
            <v>0</v>
          </cell>
          <cell r="R912">
            <v>0</v>
          </cell>
          <cell r="V912">
            <v>0</v>
          </cell>
          <cell r="W912">
            <v>0</v>
          </cell>
          <cell r="X912">
            <v>0</v>
          </cell>
          <cell r="Y912">
            <v>0</v>
          </cell>
          <cell r="Z912">
            <v>0</v>
          </cell>
          <cell r="AA912">
            <v>0</v>
          </cell>
          <cell r="AB912">
            <v>0</v>
          </cell>
          <cell r="AC912">
            <v>0</v>
          </cell>
          <cell r="AD912">
            <v>0</v>
          </cell>
          <cell r="AE912">
            <v>0</v>
          </cell>
          <cell r="AF912">
            <v>0</v>
          </cell>
          <cell r="AG912">
            <v>0</v>
          </cell>
          <cell r="AH912">
            <v>0</v>
          </cell>
          <cell r="AI912">
            <v>0</v>
          </cell>
          <cell r="AJ912">
            <v>0</v>
          </cell>
          <cell r="AK912">
            <v>0</v>
          </cell>
          <cell r="AL912">
            <v>0</v>
          </cell>
          <cell r="AM912">
            <v>0</v>
          </cell>
          <cell r="AN912">
            <v>0</v>
          </cell>
          <cell r="AO912">
            <v>0</v>
          </cell>
          <cell r="AP912">
            <v>0</v>
          </cell>
          <cell r="AQ912">
            <v>0</v>
          </cell>
          <cell r="AR912">
            <v>0</v>
          </cell>
          <cell r="AS912">
            <v>0</v>
          </cell>
          <cell r="AT912">
            <v>0</v>
          </cell>
          <cell r="AU912">
            <v>0</v>
          </cell>
          <cell r="AV912">
            <v>0</v>
          </cell>
          <cell r="AW912">
            <v>0</v>
          </cell>
          <cell r="AX912">
            <v>0</v>
          </cell>
          <cell r="AY912">
            <v>0</v>
          </cell>
          <cell r="AZ912">
            <v>0</v>
          </cell>
          <cell r="BA912">
            <v>0</v>
          </cell>
          <cell r="BB912">
            <v>0</v>
          </cell>
          <cell r="BC912">
            <v>0</v>
          </cell>
          <cell r="BD912">
            <v>0</v>
          </cell>
          <cell r="BE912">
            <v>0</v>
          </cell>
          <cell r="BF912">
            <v>0</v>
          </cell>
          <cell r="BG912">
            <v>0</v>
          </cell>
          <cell r="BH912">
            <v>0</v>
          </cell>
          <cell r="BI912">
            <v>0</v>
          </cell>
          <cell r="BJ912">
            <v>0</v>
          </cell>
          <cell r="BK912">
            <v>0</v>
          </cell>
          <cell r="BL912">
            <v>0</v>
          </cell>
          <cell r="BM912">
            <v>0</v>
          </cell>
          <cell r="BN912">
            <v>0</v>
          </cell>
          <cell r="BO912">
            <v>0</v>
          </cell>
          <cell r="BP912">
            <v>0</v>
          </cell>
          <cell r="BQ912">
            <v>0</v>
          </cell>
        </row>
        <row r="913">
          <cell r="N913">
            <v>0</v>
          </cell>
          <cell r="P913">
            <v>0</v>
          </cell>
          <cell r="R913">
            <v>0</v>
          </cell>
          <cell r="V913">
            <v>0</v>
          </cell>
          <cell r="W913">
            <v>0</v>
          </cell>
          <cell r="X913">
            <v>0</v>
          </cell>
          <cell r="Y913">
            <v>0</v>
          </cell>
          <cell r="Z913">
            <v>0</v>
          </cell>
          <cell r="AA913">
            <v>0</v>
          </cell>
          <cell r="AB913">
            <v>0</v>
          </cell>
          <cell r="AC913">
            <v>0</v>
          </cell>
          <cell r="AD913">
            <v>0</v>
          </cell>
          <cell r="AE913">
            <v>0</v>
          </cell>
          <cell r="AF913">
            <v>0</v>
          </cell>
          <cell r="AG913">
            <v>0</v>
          </cell>
          <cell r="AH913">
            <v>0</v>
          </cell>
          <cell r="AI913">
            <v>0</v>
          </cell>
          <cell r="AJ913">
            <v>0</v>
          </cell>
          <cell r="AK913">
            <v>0</v>
          </cell>
          <cell r="AL913">
            <v>0</v>
          </cell>
          <cell r="AM913">
            <v>0</v>
          </cell>
          <cell r="AN913">
            <v>0</v>
          </cell>
          <cell r="AO913">
            <v>0</v>
          </cell>
          <cell r="AP913">
            <v>0</v>
          </cell>
          <cell r="AQ913">
            <v>0</v>
          </cell>
          <cell r="AR913">
            <v>0</v>
          </cell>
          <cell r="AS913">
            <v>0</v>
          </cell>
          <cell r="AT913">
            <v>0</v>
          </cell>
          <cell r="AU913">
            <v>0</v>
          </cell>
          <cell r="AV913">
            <v>0</v>
          </cell>
          <cell r="AW913">
            <v>0</v>
          </cell>
          <cell r="AX913">
            <v>0</v>
          </cell>
          <cell r="AY913">
            <v>0</v>
          </cell>
          <cell r="AZ913">
            <v>0</v>
          </cell>
          <cell r="BA913">
            <v>0</v>
          </cell>
          <cell r="BB913">
            <v>0</v>
          </cell>
          <cell r="BC913">
            <v>0</v>
          </cell>
          <cell r="BD913">
            <v>0</v>
          </cell>
          <cell r="BE913">
            <v>0</v>
          </cell>
          <cell r="BF913">
            <v>0</v>
          </cell>
          <cell r="BG913">
            <v>0</v>
          </cell>
          <cell r="BH913">
            <v>0</v>
          </cell>
          <cell r="BI913">
            <v>0</v>
          </cell>
          <cell r="BJ913">
            <v>0</v>
          </cell>
          <cell r="BK913">
            <v>0</v>
          </cell>
          <cell r="BL913">
            <v>0</v>
          </cell>
          <cell r="BM913">
            <v>0</v>
          </cell>
          <cell r="BN913">
            <v>0</v>
          </cell>
          <cell r="BO913">
            <v>0</v>
          </cell>
          <cell r="BP913">
            <v>0</v>
          </cell>
          <cell r="BQ913">
            <v>0</v>
          </cell>
        </row>
        <row r="914">
          <cell r="N914">
            <v>0</v>
          </cell>
          <cell r="P914">
            <v>0</v>
          </cell>
          <cell r="R914">
            <v>0</v>
          </cell>
          <cell r="V914">
            <v>0</v>
          </cell>
          <cell r="W914">
            <v>0</v>
          </cell>
          <cell r="X914">
            <v>0</v>
          </cell>
          <cell r="Y914">
            <v>0</v>
          </cell>
          <cell r="Z914">
            <v>0</v>
          </cell>
          <cell r="AA914">
            <v>0</v>
          </cell>
          <cell r="AB914">
            <v>0</v>
          </cell>
          <cell r="AC914">
            <v>0</v>
          </cell>
          <cell r="AD914">
            <v>0</v>
          </cell>
          <cell r="AE914">
            <v>0</v>
          </cell>
          <cell r="AF914">
            <v>0</v>
          </cell>
          <cell r="AG914">
            <v>0</v>
          </cell>
          <cell r="AH914">
            <v>0</v>
          </cell>
          <cell r="AI914">
            <v>0</v>
          </cell>
          <cell r="AJ914">
            <v>0</v>
          </cell>
          <cell r="AK914">
            <v>0</v>
          </cell>
          <cell r="AL914">
            <v>0</v>
          </cell>
          <cell r="AM914">
            <v>0</v>
          </cell>
          <cell r="AN914">
            <v>0</v>
          </cell>
          <cell r="AO914">
            <v>0</v>
          </cell>
          <cell r="AP914">
            <v>0</v>
          </cell>
          <cell r="AQ914">
            <v>0</v>
          </cell>
          <cell r="AR914">
            <v>0</v>
          </cell>
          <cell r="AS914">
            <v>0</v>
          </cell>
          <cell r="AT914">
            <v>0</v>
          </cell>
          <cell r="AU914">
            <v>0</v>
          </cell>
          <cell r="AV914">
            <v>0</v>
          </cell>
          <cell r="AW914">
            <v>0</v>
          </cell>
          <cell r="AX914">
            <v>0</v>
          </cell>
          <cell r="AY914">
            <v>0</v>
          </cell>
          <cell r="AZ914">
            <v>0</v>
          </cell>
          <cell r="BA914">
            <v>0</v>
          </cell>
          <cell r="BB914">
            <v>0</v>
          </cell>
          <cell r="BC914">
            <v>0</v>
          </cell>
          <cell r="BD914">
            <v>0</v>
          </cell>
          <cell r="BE914">
            <v>0</v>
          </cell>
          <cell r="BF914">
            <v>0</v>
          </cell>
          <cell r="BG914">
            <v>0</v>
          </cell>
          <cell r="BH914">
            <v>0</v>
          </cell>
          <cell r="BI914">
            <v>0</v>
          </cell>
          <cell r="BJ914">
            <v>0</v>
          </cell>
          <cell r="BK914">
            <v>0</v>
          </cell>
          <cell r="BL914">
            <v>0</v>
          </cell>
          <cell r="BM914">
            <v>0</v>
          </cell>
          <cell r="BN914">
            <v>0</v>
          </cell>
          <cell r="BO914">
            <v>0</v>
          </cell>
          <cell r="BP914">
            <v>0</v>
          </cell>
          <cell r="BQ914">
            <v>0</v>
          </cell>
        </row>
        <row r="915">
          <cell r="N915">
            <v>0</v>
          </cell>
          <cell r="P915">
            <v>0</v>
          </cell>
          <cell r="R915">
            <v>0</v>
          </cell>
          <cell r="V915">
            <v>0</v>
          </cell>
          <cell r="W915">
            <v>0</v>
          </cell>
          <cell r="X915">
            <v>0</v>
          </cell>
          <cell r="Y915">
            <v>0</v>
          </cell>
          <cell r="Z915">
            <v>0</v>
          </cell>
          <cell r="AA915">
            <v>0</v>
          </cell>
          <cell r="AB915">
            <v>0</v>
          </cell>
          <cell r="AC915">
            <v>0</v>
          </cell>
          <cell r="AD915">
            <v>0</v>
          </cell>
          <cell r="AE915">
            <v>0</v>
          </cell>
          <cell r="AF915">
            <v>0</v>
          </cell>
          <cell r="AG915">
            <v>0</v>
          </cell>
          <cell r="AH915">
            <v>0</v>
          </cell>
          <cell r="AI915">
            <v>0</v>
          </cell>
          <cell r="AJ915">
            <v>0</v>
          </cell>
          <cell r="AK915">
            <v>0</v>
          </cell>
          <cell r="AL915">
            <v>0</v>
          </cell>
          <cell r="AM915">
            <v>0</v>
          </cell>
          <cell r="AN915">
            <v>0</v>
          </cell>
          <cell r="AO915">
            <v>0</v>
          </cell>
          <cell r="AP915">
            <v>0</v>
          </cell>
          <cell r="AQ915">
            <v>0</v>
          </cell>
          <cell r="AR915">
            <v>0</v>
          </cell>
          <cell r="AS915">
            <v>0</v>
          </cell>
          <cell r="AT915">
            <v>0</v>
          </cell>
          <cell r="AU915">
            <v>0</v>
          </cell>
          <cell r="AV915">
            <v>0</v>
          </cell>
          <cell r="AW915">
            <v>0</v>
          </cell>
          <cell r="AX915">
            <v>0</v>
          </cell>
          <cell r="AY915">
            <v>0</v>
          </cell>
          <cell r="AZ915">
            <v>0</v>
          </cell>
          <cell r="BA915">
            <v>0</v>
          </cell>
          <cell r="BB915">
            <v>0</v>
          </cell>
          <cell r="BC915">
            <v>0</v>
          </cell>
          <cell r="BD915">
            <v>0</v>
          </cell>
          <cell r="BE915">
            <v>0</v>
          </cell>
          <cell r="BF915">
            <v>0</v>
          </cell>
          <cell r="BG915">
            <v>0</v>
          </cell>
          <cell r="BH915">
            <v>0</v>
          </cell>
          <cell r="BI915">
            <v>0</v>
          </cell>
          <cell r="BJ915">
            <v>0</v>
          </cell>
          <cell r="BK915">
            <v>0</v>
          </cell>
          <cell r="BL915">
            <v>0</v>
          </cell>
          <cell r="BM915">
            <v>0</v>
          </cell>
          <cell r="BN915">
            <v>0</v>
          </cell>
          <cell r="BO915">
            <v>0</v>
          </cell>
          <cell r="BP915">
            <v>0</v>
          </cell>
          <cell r="BQ915">
            <v>0</v>
          </cell>
        </row>
        <row r="916">
          <cell r="N916">
            <v>0</v>
          </cell>
          <cell r="P916">
            <v>0</v>
          </cell>
          <cell r="R916">
            <v>0</v>
          </cell>
          <cell r="V916">
            <v>0</v>
          </cell>
          <cell r="W916">
            <v>0</v>
          </cell>
          <cell r="X916">
            <v>0</v>
          </cell>
          <cell r="Y916">
            <v>0</v>
          </cell>
          <cell r="Z916">
            <v>0</v>
          </cell>
          <cell r="AA916">
            <v>0</v>
          </cell>
          <cell r="AB916">
            <v>0</v>
          </cell>
          <cell r="AC916">
            <v>0</v>
          </cell>
          <cell r="AD916">
            <v>0</v>
          </cell>
          <cell r="AE916">
            <v>0</v>
          </cell>
          <cell r="AF916">
            <v>0</v>
          </cell>
          <cell r="AG916">
            <v>0</v>
          </cell>
          <cell r="AH916">
            <v>0</v>
          </cell>
          <cell r="AI916">
            <v>0</v>
          </cell>
          <cell r="AJ916">
            <v>0</v>
          </cell>
          <cell r="AK916">
            <v>0</v>
          </cell>
          <cell r="AL916">
            <v>0</v>
          </cell>
          <cell r="AM916">
            <v>0</v>
          </cell>
          <cell r="AN916">
            <v>0</v>
          </cell>
          <cell r="AO916">
            <v>0</v>
          </cell>
          <cell r="AP916">
            <v>0</v>
          </cell>
          <cell r="AQ916">
            <v>0</v>
          </cell>
          <cell r="AR916">
            <v>0</v>
          </cell>
          <cell r="AS916">
            <v>0</v>
          </cell>
          <cell r="AT916">
            <v>0</v>
          </cell>
          <cell r="AU916">
            <v>0</v>
          </cell>
          <cell r="AV916">
            <v>0</v>
          </cell>
          <cell r="AW916">
            <v>0</v>
          </cell>
          <cell r="AX916">
            <v>0</v>
          </cell>
          <cell r="AY916">
            <v>0</v>
          </cell>
          <cell r="AZ916">
            <v>0</v>
          </cell>
          <cell r="BA916">
            <v>0</v>
          </cell>
          <cell r="BB916">
            <v>0</v>
          </cell>
          <cell r="BC916">
            <v>0</v>
          </cell>
          <cell r="BD916">
            <v>0</v>
          </cell>
          <cell r="BE916">
            <v>0</v>
          </cell>
          <cell r="BF916">
            <v>0</v>
          </cell>
          <cell r="BG916">
            <v>0</v>
          </cell>
          <cell r="BH916">
            <v>0</v>
          </cell>
          <cell r="BI916">
            <v>0</v>
          </cell>
          <cell r="BJ916">
            <v>0</v>
          </cell>
          <cell r="BK916">
            <v>0</v>
          </cell>
          <cell r="BL916">
            <v>0</v>
          </cell>
          <cell r="BM916">
            <v>0</v>
          </cell>
          <cell r="BN916">
            <v>0</v>
          </cell>
          <cell r="BO916">
            <v>0</v>
          </cell>
          <cell r="BP916">
            <v>0</v>
          </cell>
          <cell r="BQ916">
            <v>0</v>
          </cell>
        </row>
        <row r="917">
          <cell r="N917">
            <v>0</v>
          </cell>
          <cell r="P917">
            <v>0</v>
          </cell>
          <cell r="R917">
            <v>0</v>
          </cell>
          <cell r="V917">
            <v>0</v>
          </cell>
          <cell r="W917">
            <v>0</v>
          </cell>
          <cell r="X917">
            <v>0</v>
          </cell>
          <cell r="Y917">
            <v>0</v>
          </cell>
          <cell r="Z917">
            <v>0</v>
          </cell>
          <cell r="AA917">
            <v>0</v>
          </cell>
          <cell r="AB917">
            <v>0</v>
          </cell>
          <cell r="AC917">
            <v>0</v>
          </cell>
          <cell r="AD917">
            <v>0</v>
          </cell>
          <cell r="AE917">
            <v>0</v>
          </cell>
          <cell r="AF917">
            <v>0</v>
          </cell>
          <cell r="AG917">
            <v>0</v>
          </cell>
          <cell r="AH917">
            <v>0</v>
          </cell>
          <cell r="AI917">
            <v>0</v>
          </cell>
          <cell r="AJ917">
            <v>0</v>
          </cell>
          <cell r="AK917">
            <v>0</v>
          </cell>
          <cell r="AL917">
            <v>0</v>
          </cell>
          <cell r="AM917">
            <v>0</v>
          </cell>
          <cell r="AN917">
            <v>0</v>
          </cell>
          <cell r="AO917">
            <v>0</v>
          </cell>
          <cell r="AP917">
            <v>0</v>
          </cell>
          <cell r="AQ917">
            <v>0</v>
          </cell>
          <cell r="AR917">
            <v>0</v>
          </cell>
          <cell r="AS917">
            <v>0</v>
          </cell>
          <cell r="AT917">
            <v>0</v>
          </cell>
          <cell r="AU917">
            <v>0</v>
          </cell>
          <cell r="AV917">
            <v>0</v>
          </cell>
          <cell r="AW917">
            <v>0</v>
          </cell>
          <cell r="AX917">
            <v>0</v>
          </cell>
          <cell r="AY917">
            <v>0</v>
          </cell>
          <cell r="AZ917">
            <v>0</v>
          </cell>
          <cell r="BA917">
            <v>0</v>
          </cell>
          <cell r="BB917">
            <v>0</v>
          </cell>
          <cell r="BC917">
            <v>0</v>
          </cell>
          <cell r="BD917">
            <v>0</v>
          </cell>
          <cell r="BE917">
            <v>0</v>
          </cell>
          <cell r="BF917">
            <v>0</v>
          </cell>
          <cell r="BG917">
            <v>0</v>
          </cell>
          <cell r="BH917">
            <v>0</v>
          </cell>
          <cell r="BI917">
            <v>0</v>
          </cell>
          <cell r="BJ917">
            <v>0</v>
          </cell>
          <cell r="BK917">
            <v>0</v>
          </cell>
          <cell r="BL917">
            <v>0</v>
          </cell>
          <cell r="BM917">
            <v>0</v>
          </cell>
          <cell r="BN917">
            <v>0</v>
          </cell>
          <cell r="BO917">
            <v>0</v>
          </cell>
          <cell r="BP917">
            <v>0</v>
          </cell>
          <cell r="BQ917">
            <v>0</v>
          </cell>
        </row>
        <row r="918">
          <cell r="N918">
            <v>0</v>
          </cell>
          <cell r="P918">
            <v>0</v>
          </cell>
          <cell r="R918">
            <v>0</v>
          </cell>
          <cell r="V918">
            <v>0</v>
          </cell>
          <cell r="W918">
            <v>0</v>
          </cell>
          <cell r="X918">
            <v>0</v>
          </cell>
          <cell r="Y918">
            <v>0</v>
          </cell>
          <cell r="Z918">
            <v>0</v>
          </cell>
          <cell r="AA918">
            <v>0</v>
          </cell>
          <cell r="AB918">
            <v>0</v>
          </cell>
          <cell r="AC918">
            <v>0</v>
          </cell>
          <cell r="AD918">
            <v>0</v>
          </cell>
          <cell r="AE918">
            <v>0</v>
          </cell>
          <cell r="AF918">
            <v>0</v>
          </cell>
          <cell r="AG918">
            <v>0</v>
          </cell>
          <cell r="AH918">
            <v>0</v>
          </cell>
          <cell r="AI918">
            <v>0</v>
          </cell>
          <cell r="AJ918">
            <v>0</v>
          </cell>
          <cell r="AK918">
            <v>0</v>
          </cell>
          <cell r="AL918">
            <v>0</v>
          </cell>
          <cell r="AM918">
            <v>0</v>
          </cell>
          <cell r="AN918">
            <v>0</v>
          </cell>
          <cell r="AO918">
            <v>0</v>
          </cell>
          <cell r="AP918">
            <v>0</v>
          </cell>
          <cell r="AQ918">
            <v>0</v>
          </cell>
          <cell r="AR918">
            <v>0</v>
          </cell>
          <cell r="AS918">
            <v>0</v>
          </cell>
          <cell r="AT918">
            <v>0</v>
          </cell>
          <cell r="AU918">
            <v>0</v>
          </cell>
          <cell r="AV918">
            <v>0</v>
          </cell>
          <cell r="AW918">
            <v>0</v>
          </cell>
          <cell r="AX918">
            <v>0</v>
          </cell>
          <cell r="AY918">
            <v>0</v>
          </cell>
          <cell r="AZ918">
            <v>0</v>
          </cell>
          <cell r="BA918">
            <v>0</v>
          </cell>
          <cell r="BB918">
            <v>0</v>
          </cell>
          <cell r="BC918">
            <v>0</v>
          </cell>
          <cell r="BD918">
            <v>0</v>
          </cell>
          <cell r="BE918">
            <v>0</v>
          </cell>
          <cell r="BF918">
            <v>0</v>
          </cell>
          <cell r="BG918">
            <v>0</v>
          </cell>
          <cell r="BH918">
            <v>0</v>
          </cell>
          <cell r="BI918">
            <v>0</v>
          </cell>
          <cell r="BJ918">
            <v>0</v>
          </cell>
          <cell r="BK918">
            <v>0</v>
          </cell>
          <cell r="BL918">
            <v>0</v>
          </cell>
          <cell r="BM918">
            <v>0</v>
          </cell>
          <cell r="BN918">
            <v>0</v>
          </cell>
          <cell r="BO918">
            <v>0</v>
          </cell>
          <cell r="BP918">
            <v>0</v>
          </cell>
          <cell r="BQ918">
            <v>0</v>
          </cell>
        </row>
        <row r="919">
          <cell r="N919">
            <v>0</v>
          </cell>
          <cell r="P919">
            <v>0</v>
          </cell>
          <cell r="R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cell r="AR919">
            <v>0</v>
          </cell>
          <cell r="AS919">
            <v>0</v>
          </cell>
          <cell r="AT919">
            <v>0</v>
          </cell>
          <cell r="AU919">
            <v>0</v>
          </cell>
          <cell r="AV919">
            <v>0</v>
          </cell>
          <cell r="AW919">
            <v>0</v>
          </cell>
          <cell r="AX919">
            <v>0</v>
          </cell>
          <cell r="AY919">
            <v>0</v>
          </cell>
          <cell r="AZ919">
            <v>0</v>
          </cell>
          <cell r="BA919">
            <v>0</v>
          </cell>
          <cell r="BB919">
            <v>0</v>
          </cell>
          <cell r="BC919">
            <v>0</v>
          </cell>
          <cell r="BD919">
            <v>0</v>
          </cell>
          <cell r="BE919">
            <v>0</v>
          </cell>
          <cell r="BF919">
            <v>0</v>
          </cell>
          <cell r="BG919">
            <v>0</v>
          </cell>
          <cell r="BH919">
            <v>0</v>
          </cell>
          <cell r="BI919">
            <v>0</v>
          </cell>
          <cell r="BJ919">
            <v>0</v>
          </cell>
          <cell r="BK919">
            <v>0</v>
          </cell>
          <cell r="BL919">
            <v>0</v>
          </cell>
          <cell r="BM919">
            <v>0</v>
          </cell>
          <cell r="BN919">
            <v>0</v>
          </cell>
          <cell r="BO919">
            <v>0</v>
          </cell>
          <cell r="BP919">
            <v>0</v>
          </cell>
          <cell r="BQ919">
            <v>0</v>
          </cell>
        </row>
        <row r="920">
          <cell r="N920">
            <v>0</v>
          </cell>
          <cell r="P920">
            <v>0</v>
          </cell>
          <cell r="R920">
            <v>0</v>
          </cell>
          <cell r="V920">
            <v>0</v>
          </cell>
          <cell r="W920">
            <v>0</v>
          </cell>
          <cell r="X920">
            <v>0</v>
          </cell>
          <cell r="Y920">
            <v>0</v>
          </cell>
          <cell r="Z920">
            <v>0</v>
          </cell>
          <cell r="AA920">
            <v>0</v>
          </cell>
          <cell r="AB920">
            <v>0</v>
          </cell>
          <cell r="AC920">
            <v>0</v>
          </cell>
          <cell r="AD920">
            <v>0</v>
          </cell>
          <cell r="AE920">
            <v>0</v>
          </cell>
          <cell r="AF920">
            <v>0</v>
          </cell>
          <cell r="AG920">
            <v>0</v>
          </cell>
          <cell r="AH920">
            <v>0</v>
          </cell>
          <cell r="AI920">
            <v>0</v>
          </cell>
          <cell r="AJ920">
            <v>0</v>
          </cell>
          <cell r="AK920">
            <v>0</v>
          </cell>
          <cell r="AL920">
            <v>0</v>
          </cell>
          <cell r="AM920">
            <v>0</v>
          </cell>
          <cell r="AN920">
            <v>0</v>
          </cell>
          <cell r="AO920">
            <v>0</v>
          </cell>
          <cell r="AP920">
            <v>0</v>
          </cell>
          <cell r="AQ920">
            <v>0</v>
          </cell>
          <cell r="AR920">
            <v>0</v>
          </cell>
          <cell r="AS920">
            <v>0</v>
          </cell>
          <cell r="AT920">
            <v>0</v>
          </cell>
          <cell r="AU920">
            <v>0</v>
          </cell>
          <cell r="AV920">
            <v>0</v>
          </cell>
          <cell r="AW920">
            <v>0</v>
          </cell>
          <cell r="AX920">
            <v>0</v>
          </cell>
          <cell r="AY920">
            <v>0</v>
          </cell>
          <cell r="AZ920">
            <v>0</v>
          </cell>
          <cell r="BA920">
            <v>0</v>
          </cell>
          <cell r="BB920">
            <v>0</v>
          </cell>
          <cell r="BC920">
            <v>0</v>
          </cell>
          <cell r="BD920">
            <v>0</v>
          </cell>
          <cell r="BE920">
            <v>0</v>
          </cell>
          <cell r="BF920">
            <v>0</v>
          </cell>
          <cell r="BG920">
            <v>0</v>
          </cell>
          <cell r="BH920">
            <v>0</v>
          </cell>
          <cell r="BI920">
            <v>0</v>
          </cell>
          <cell r="BJ920">
            <v>0</v>
          </cell>
          <cell r="BK920">
            <v>0</v>
          </cell>
          <cell r="BL920">
            <v>0</v>
          </cell>
          <cell r="BM920">
            <v>0</v>
          </cell>
          <cell r="BN920">
            <v>0</v>
          </cell>
          <cell r="BO920">
            <v>0</v>
          </cell>
          <cell r="BP920">
            <v>0</v>
          </cell>
          <cell r="BQ920">
            <v>0</v>
          </cell>
        </row>
        <row r="921">
          <cell r="N921">
            <v>0</v>
          </cell>
          <cell r="P921">
            <v>0</v>
          </cell>
          <cell r="R921">
            <v>0</v>
          </cell>
          <cell r="W921">
            <v>0</v>
          </cell>
          <cell r="Y921">
            <v>0</v>
          </cell>
          <cell r="AA921">
            <v>0</v>
          </cell>
          <cell r="AC921">
            <v>0</v>
          </cell>
          <cell r="AE921">
            <v>0</v>
          </cell>
          <cell r="AG921">
            <v>0</v>
          </cell>
          <cell r="AI921">
            <v>0</v>
          </cell>
          <cell r="AK921">
            <v>0</v>
          </cell>
          <cell r="AM921">
            <v>0</v>
          </cell>
          <cell r="AO921">
            <v>0</v>
          </cell>
          <cell r="AQ921">
            <v>0</v>
          </cell>
          <cell r="AS921">
            <v>0</v>
          </cell>
          <cell r="AT921">
            <v>0</v>
          </cell>
          <cell r="AU921">
            <v>0</v>
          </cell>
          <cell r="AV921">
            <v>0</v>
          </cell>
          <cell r="AW921">
            <v>0</v>
          </cell>
          <cell r="AY921">
            <v>0</v>
          </cell>
          <cell r="BA921">
            <v>0</v>
          </cell>
          <cell r="BC921">
            <v>0</v>
          </cell>
          <cell r="BE921">
            <v>0</v>
          </cell>
          <cell r="BG921">
            <v>0</v>
          </cell>
          <cell r="BI921">
            <v>0</v>
          </cell>
          <cell r="BK921">
            <v>0</v>
          </cell>
          <cell r="BM921">
            <v>0</v>
          </cell>
          <cell r="BO921">
            <v>0</v>
          </cell>
          <cell r="BQ921">
            <v>0</v>
          </cell>
        </row>
        <row r="922">
          <cell r="N922">
            <v>0</v>
          </cell>
          <cell r="P922">
            <v>0</v>
          </cell>
          <cell r="R922">
            <v>0</v>
          </cell>
          <cell r="V922">
            <v>0</v>
          </cell>
          <cell r="W922">
            <v>0</v>
          </cell>
          <cell r="X922">
            <v>0</v>
          </cell>
          <cell r="Y922">
            <v>0</v>
          </cell>
          <cell r="Z922">
            <v>0</v>
          </cell>
          <cell r="AA922">
            <v>0</v>
          </cell>
          <cell r="AB922">
            <v>0</v>
          </cell>
          <cell r="AC922">
            <v>0</v>
          </cell>
          <cell r="AD922">
            <v>0</v>
          </cell>
          <cell r="AE922">
            <v>0</v>
          </cell>
          <cell r="AF922">
            <v>0</v>
          </cell>
          <cell r="AG922">
            <v>0</v>
          </cell>
          <cell r="AH922">
            <v>0</v>
          </cell>
          <cell r="AI922">
            <v>0</v>
          </cell>
          <cell r="AJ922">
            <v>0</v>
          </cell>
          <cell r="AK922">
            <v>0</v>
          </cell>
          <cell r="AL922">
            <v>0</v>
          </cell>
          <cell r="AM922">
            <v>0</v>
          </cell>
          <cell r="AN922">
            <v>0</v>
          </cell>
          <cell r="AO922">
            <v>0</v>
          </cell>
          <cell r="AP922">
            <v>0</v>
          </cell>
          <cell r="AQ922">
            <v>0</v>
          </cell>
          <cell r="AR922">
            <v>0</v>
          </cell>
          <cell r="AS922">
            <v>0</v>
          </cell>
          <cell r="AT922">
            <v>0</v>
          </cell>
          <cell r="AU922">
            <v>0</v>
          </cell>
          <cell r="AV922">
            <v>0</v>
          </cell>
          <cell r="AW922">
            <v>0</v>
          </cell>
          <cell r="AX922">
            <v>0</v>
          </cell>
          <cell r="AY922">
            <v>0</v>
          </cell>
          <cell r="AZ922">
            <v>0</v>
          </cell>
          <cell r="BA922">
            <v>0</v>
          </cell>
          <cell r="BB922">
            <v>0</v>
          </cell>
          <cell r="BC922">
            <v>0</v>
          </cell>
          <cell r="BD922">
            <v>0</v>
          </cell>
          <cell r="BE922">
            <v>0</v>
          </cell>
          <cell r="BF922">
            <v>0</v>
          </cell>
          <cell r="BG922">
            <v>0</v>
          </cell>
          <cell r="BH922">
            <v>0</v>
          </cell>
          <cell r="BI922">
            <v>0</v>
          </cell>
          <cell r="BJ922">
            <v>0</v>
          </cell>
          <cell r="BK922">
            <v>0</v>
          </cell>
          <cell r="BL922">
            <v>0</v>
          </cell>
          <cell r="BM922">
            <v>0</v>
          </cell>
          <cell r="BN922">
            <v>0</v>
          </cell>
          <cell r="BO922">
            <v>0</v>
          </cell>
          <cell r="BP922">
            <v>0</v>
          </cell>
          <cell r="BQ922">
            <v>0</v>
          </cell>
        </row>
        <row r="923">
          <cell r="N923">
            <v>0</v>
          </cell>
          <cell r="P923">
            <v>0</v>
          </cell>
          <cell r="R923">
            <v>0</v>
          </cell>
          <cell r="V923">
            <v>0</v>
          </cell>
          <cell r="W923">
            <v>0</v>
          </cell>
          <cell r="X923">
            <v>0</v>
          </cell>
          <cell r="Y923">
            <v>0</v>
          </cell>
          <cell r="Z923">
            <v>0</v>
          </cell>
          <cell r="AA923">
            <v>0</v>
          </cell>
          <cell r="AB923">
            <v>0</v>
          </cell>
          <cell r="AC923">
            <v>0</v>
          </cell>
          <cell r="AD923">
            <v>0</v>
          </cell>
          <cell r="AE923">
            <v>0</v>
          </cell>
          <cell r="AF923">
            <v>0</v>
          </cell>
          <cell r="AG923">
            <v>0</v>
          </cell>
          <cell r="AH923">
            <v>0</v>
          </cell>
          <cell r="AI923">
            <v>0</v>
          </cell>
          <cell r="AJ923">
            <v>0</v>
          </cell>
          <cell r="AK923">
            <v>0</v>
          </cell>
          <cell r="AL923">
            <v>0</v>
          </cell>
          <cell r="AM923">
            <v>0</v>
          </cell>
          <cell r="AN923">
            <v>0</v>
          </cell>
          <cell r="AO923">
            <v>0</v>
          </cell>
          <cell r="AP923">
            <v>0</v>
          </cell>
          <cell r="AQ923">
            <v>0</v>
          </cell>
          <cell r="AR923">
            <v>0</v>
          </cell>
          <cell r="AS923">
            <v>0</v>
          </cell>
          <cell r="AT923">
            <v>0</v>
          </cell>
          <cell r="AU923">
            <v>0</v>
          </cell>
          <cell r="AV923">
            <v>0</v>
          </cell>
          <cell r="AW923">
            <v>0</v>
          </cell>
          <cell r="AX923">
            <v>0</v>
          </cell>
          <cell r="AY923">
            <v>0</v>
          </cell>
          <cell r="AZ923">
            <v>0</v>
          </cell>
          <cell r="BA923">
            <v>0</v>
          </cell>
          <cell r="BB923">
            <v>0</v>
          </cell>
          <cell r="BC923">
            <v>0</v>
          </cell>
          <cell r="BD923">
            <v>0</v>
          </cell>
          <cell r="BE923">
            <v>0</v>
          </cell>
          <cell r="BF923">
            <v>0</v>
          </cell>
          <cell r="BG923">
            <v>0</v>
          </cell>
          <cell r="BH923">
            <v>0</v>
          </cell>
          <cell r="BI923">
            <v>0</v>
          </cell>
          <cell r="BJ923">
            <v>0</v>
          </cell>
          <cell r="BK923">
            <v>0</v>
          </cell>
          <cell r="BL923">
            <v>0</v>
          </cell>
          <cell r="BM923">
            <v>0</v>
          </cell>
          <cell r="BN923">
            <v>0</v>
          </cell>
          <cell r="BO923">
            <v>0</v>
          </cell>
          <cell r="BP923">
            <v>0</v>
          </cell>
          <cell r="BQ923">
            <v>0</v>
          </cell>
        </row>
        <row r="924">
          <cell r="N924">
            <v>0</v>
          </cell>
          <cell r="P924">
            <v>0</v>
          </cell>
          <cell r="R924">
            <v>0</v>
          </cell>
          <cell r="V924">
            <v>0</v>
          </cell>
          <cell r="W924">
            <v>0</v>
          </cell>
          <cell r="X924">
            <v>0</v>
          </cell>
          <cell r="Y924">
            <v>0</v>
          </cell>
          <cell r="Z924">
            <v>0</v>
          </cell>
          <cell r="AA924">
            <v>0</v>
          </cell>
          <cell r="AB924">
            <v>0</v>
          </cell>
          <cell r="AC924">
            <v>0</v>
          </cell>
          <cell r="AD924">
            <v>0</v>
          </cell>
          <cell r="AE924">
            <v>0</v>
          </cell>
          <cell r="AF924">
            <v>0</v>
          </cell>
          <cell r="AG924">
            <v>0</v>
          </cell>
          <cell r="AH924">
            <v>0</v>
          </cell>
          <cell r="AI924">
            <v>0</v>
          </cell>
          <cell r="AJ924">
            <v>0</v>
          </cell>
          <cell r="AK924">
            <v>0</v>
          </cell>
          <cell r="AL924">
            <v>0</v>
          </cell>
          <cell r="AM924">
            <v>0</v>
          </cell>
          <cell r="AN924">
            <v>0</v>
          </cell>
          <cell r="AO924">
            <v>0</v>
          </cell>
          <cell r="AP924">
            <v>0</v>
          </cell>
          <cell r="AQ924">
            <v>0</v>
          </cell>
          <cell r="AR924">
            <v>0</v>
          </cell>
          <cell r="AS924">
            <v>0</v>
          </cell>
          <cell r="AT924">
            <v>0</v>
          </cell>
          <cell r="AU924">
            <v>0</v>
          </cell>
          <cell r="AV924">
            <v>0</v>
          </cell>
          <cell r="AW924">
            <v>0</v>
          </cell>
          <cell r="AX924">
            <v>0</v>
          </cell>
          <cell r="AY924">
            <v>0</v>
          </cell>
          <cell r="AZ924">
            <v>0</v>
          </cell>
          <cell r="BA924">
            <v>0</v>
          </cell>
          <cell r="BB924">
            <v>0</v>
          </cell>
          <cell r="BC924">
            <v>0</v>
          </cell>
          <cell r="BD924">
            <v>0</v>
          </cell>
          <cell r="BE924">
            <v>0</v>
          </cell>
          <cell r="BF924">
            <v>0</v>
          </cell>
          <cell r="BG924">
            <v>0</v>
          </cell>
          <cell r="BH924">
            <v>0</v>
          </cell>
          <cell r="BI924">
            <v>0</v>
          </cell>
          <cell r="BJ924">
            <v>0</v>
          </cell>
          <cell r="BK924">
            <v>0</v>
          </cell>
          <cell r="BL924">
            <v>0</v>
          </cell>
          <cell r="BM924">
            <v>0</v>
          </cell>
          <cell r="BN924">
            <v>0</v>
          </cell>
          <cell r="BO924">
            <v>0</v>
          </cell>
          <cell r="BP924">
            <v>0</v>
          </cell>
          <cell r="BQ924">
            <v>0</v>
          </cell>
        </row>
        <row r="925">
          <cell r="N925">
            <v>0</v>
          </cell>
          <cell r="P925">
            <v>0</v>
          </cell>
          <cell r="R925">
            <v>0</v>
          </cell>
          <cell r="V925">
            <v>0</v>
          </cell>
          <cell r="W925">
            <v>0</v>
          </cell>
          <cell r="X925">
            <v>0</v>
          </cell>
          <cell r="Y925">
            <v>0</v>
          </cell>
          <cell r="Z925">
            <v>0</v>
          </cell>
          <cell r="AA925">
            <v>0</v>
          </cell>
          <cell r="AB925">
            <v>0</v>
          </cell>
          <cell r="AC925">
            <v>0</v>
          </cell>
          <cell r="AD925">
            <v>0</v>
          </cell>
          <cell r="AE925">
            <v>0</v>
          </cell>
          <cell r="AF925">
            <v>0</v>
          </cell>
          <cell r="AG925">
            <v>0</v>
          </cell>
          <cell r="AH925">
            <v>0</v>
          </cell>
          <cell r="AI925">
            <v>0</v>
          </cell>
          <cell r="AJ925">
            <v>0</v>
          </cell>
          <cell r="AK925">
            <v>0</v>
          </cell>
          <cell r="AL925">
            <v>0</v>
          </cell>
          <cell r="AM925">
            <v>0</v>
          </cell>
          <cell r="AN925">
            <v>0</v>
          </cell>
          <cell r="AO925">
            <v>0</v>
          </cell>
          <cell r="AP925">
            <v>0</v>
          </cell>
          <cell r="AQ925">
            <v>0</v>
          </cell>
          <cell r="AR925">
            <v>0</v>
          </cell>
          <cell r="AS925">
            <v>0</v>
          </cell>
          <cell r="AT925">
            <v>0</v>
          </cell>
          <cell r="AU925">
            <v>0</v>
          </cell>
          <cell r="AV925">
            <v>0</v>
          </cell>
          <cell r="AW925">
            <v>0</v>
          </cell>
          <cell r="AX925">
            <v>0</v>
          </cell>
          <cell r="AY925">
            <v>0</v>
          </cell>
          <cell r="AZ925">
            <v>0</v>
          </cell>
          <cell r="BA925">
            <v>0</v>
          </cell>
          <cell r="BB925">
            <v>0</v>
          </cell>
          <cell r="BC925">
            <v>0</v>
          </cell>
          <cell r="BD925">
            <v>0</v>
          </cell>
          <cell r="BE925">
            <v>0</v>
          </cell>
          <cell r="BF925">
            <v>0</v>
          </cell>
          <cell r="BG925">
            <v>0</v>
          </cell>
          <cell r="BH925">
            <v>0</v>
          </cell>
          <cell r="BI925">
            <v>0</v>
          </cell>
          <cell r="BJ925">
            <v>0</v>
          </cell>
          <cell r="BK925">
            <v>0</v>
          </cell>
          <cell r="BL925">
            <v>0</v>
          </cell>
          <cell r="BM925">
            <v>0</v>
          </cell>
          <cell r="BN925">
            <v>0</v>
          </cell>
          <cell r="BO925">
            <v>0</v>
          </cell>
          <cell r="BP925">
            <v>0</v>
          </cell>
          <cell r="BQ925">
            <v>0</v>
          </cell>
        </row>
        <row r="926">
          <cell r="N926">
            <v>0</v>
          </cell>
          <cell r="P926">
            <v>0</v>
          </cell>
          <cell r="R926">
            <v>0</v>
          </cell>
          <cell r="V926">
            <v>0</v>
          </cell>
          <cell r="W926">
            <v>0</v>
          </cell>
          <cell r="X926">
            <v>0</v>
          </cell>
          <cell r="Y926">
            <v>0</v>
          </cell>
          <cell r="Z926">
            <v>0</v>
          </cell>
          <cell r="AA926">
            <v>0</v>
          </cell>
          <cell r="AB926">
            <v>0</v>
          </cell>
          <cell r="AC926">
            <v>0</v>
          </cell>
          <cell r="AD926">
            <v>0</v>
          </cell>
          <cell r="AE926">
            <v>0</v>
          </cell>
          <cell r="AF926">
            <v>0</v>
          </cell>
          <cell r="AG926">
            <v>0</v>
          </cell>
          <cell r="AH926">
            <v>0</v>
          </cell>
          <cell r="AI926">
            <v>0</v>
          </cell>
          <cell r="AJ926">
            <v>0</v>
          </cell>
          <cell r="AK926">
            <v>0</v>
          </cell>
          <cell r="AL926">
            <v>0</v>
          </cell>
          <cell r="AM926">
            <v>0</v>
          </cell>
          <cell r="AN926">
            <v>0</v>
          </cell>
          <cell r="AO926">
            <v>0</v>
          </cell>
          <cell r="AP926">
            <v>0</v>
          </cell>
          <cell r="AQ926">
            <v>0</v>
          </cell>
          <cell r="AR926">
            <v>0</v>
          </cell>
          <cell r="AS926">
            <v>0</v>
          </cell>
          <cell r="AT926">
            <v>0</v>
          </cell>
          <cell r="AU926">
            <v>0</v>
          </cell>
          <cell r="AV926">
            <v>0</v>
          </cell>
          <cell r="AW926">
            <v>0</v>
          </cell>
          <cell r="AX926">
            <v>0</v>
          </cell>
          <cell r="AY926">
            <v>0</v>
          </cell>
          <cell r="AZ926">
            <v>0</v>
          </cell>
          <cell r="BA926">
            <v>0</v>
          </cell>
          <cell r="BB926">
            <v>0</v>
          </cell>
          <cell r="BC926">
            <v>0</v>
          </cell>
          <cell r="BD926">
            <v>0</v>
          </cell>
          <cell r="BE926">
            <v>0</v>
          </cell>
          <cell r="BF926">
            <v>0</v>
          </cell>
          <cell r="BG926">
            <v>0</v>
          </cell>
          <cell r="BH926">
            <v>0</v>
          </cell>
          <cell r="BI926">
            <v>0</v>
          </cell>
          <cell r="BJ926">
            <v>0</v>
          </cell>
          <cell r="BK926">
            <v>0</v>
          </cell>
          <cell r="BL926">
            <v>0</v>
          </cell>
          <cell r="BM926">
            <v>0</v>
          </cell>
          <cell r="BN926">
            <v>0</v>
          </cell>
          <cell r="BO926">
            <v>0</v>
          </cell>
          <cell r="BP926">
            <v>0</v>
          </cell>
          <cell r="BQ926">
            <v>0</v>
          </cell>
        </row>
        <row r="927">
          <cell r="N927">
            <v>0</v>
          </cell>
          <cell r="P927">
            <v>0</v>
          </cell>
          <cell r="R927">
            <v>0</v>
          </cell>
          <cell r="V927">
            <v>0</v>
          </cell>
          <cell r="W927">
            <v>0</v>
          </cell>
          <cell r="X927">
            <v>0</v>
          </cell>
          <cell r="Y927">
            <v>0</v>
          </cell>
          <cell r="Z927">
            <v>0</v>
          </cell>
          <cell r="AA927">
            <v>0</v>
          </cell>
          <cell r="AB927">
            <v>0</v>
          </cell>
          <cell r="AC927">
            <v>0</v>
          </cell>
          <cell r="AD927">
            <v>0</v>
          </cell>
          <cell r="AE927">
            <v>0</v>
          </cell>
          <cell r="AF927">
            <v>0</v>
          </cell>
          <cell r="AG927">
            <v>0</v>
          </cell>
          <cell r="AH927">
            <v>0</v>
          </cell>
          <cell r="AI927">
            <v>0</v>
          </cell>
          <cell r="AJ927">
            <v>0</v>
          </cell>
          <cell r="AK927">
            <v>0</v>
          </cell>
          <cell r="AL927">
            <v>0</v>
          </cell>
          <cell r="AM927">
            <v>0</v>
          </cell>
          <cell r="AN927">
            <v>0</v>
          </cell>
          <cell r="AO927">
            <v>0</v>
          </cell>
          <cell r="AP927">
            <v>0</v>
          </cell>
          <cell r="AQ927">
            <v>0</v>
          </cell>
          <cell r="AR927">
            <v>0</v>
          </cell>
          <cell r="AS927">
            <v>0</v>
          </cell>
          <cell r="AT927">
            <v>0</v>
          </cell>
          <cell r="AU927">
            <v>0</v>
          </cell>
          <cell r="AV927">
            <v>0</v>
          </cell>
          <cell r="AW927">
            <v>0</v>
          </cell>
          <cell r="AX927">
            <v>0</v>
          </cell>
          <cell r="AY927">
            <v>0</v>
          </cell>
          <cell r="AZ927">
            <v>0</v>
          </cell>
          <cell r="BA927">
            <v>0</v>
          </cell>
          <cell r="BB927">
            <v>0</v>
          </cell>
          <cell r="BC927">
            <v>0</v>
          </cell>
          <cell r="BD927">
            <v>0</v>
          </cell>
          <cell r="BE927">
            <v>0</v>
          </cell>
          <cell r="BF927">
            <v>0</v>
          </cell>
          <cell r="BG927">
            <v>0</v>
          </cell>
          <cell r="BH927">
            <v>0</v>
          </cell>
          <cell r="BI927">
            <v>0</v>
          </cell>
          <cell r="BJ927">
            <v>0</v>
          </cell>
          <cell r="BK927">
            <v>0</v>
          </cell>
          <cell r="BL927">
            <v>0</v>
          </cell>
          <cell r="BM927">
            <v>0</v>
          </cell>
          <cell r="BN927">
            <v>0</v>
          </cell>
          <cell r="BO927">
            <v>0</v>
          </cell>
          <cell r="BP927">
            <v>0</v>
          </cell>
          <cell r="BQ927">
            <v>0</v>
          </cell>
        </row>
        <row r="928">
          <cell r="N928">
            <v>0</v>
          </cell>
          <cell r="P928">
            <v>0</v>
          </cell>
          <cell r="R928">
            <v>0</v>
          </cell>
          <cell r="V928">
            <v>0</v>
          </cell>
          <cell r="W928">
            <v>0</v>
          </cell>
          <cell r="X928">
            <v>0</v>
          </cell>
          <cell r="Y928">
            <v>0</v>
          </cell>
          <cell r="Z928">
            <v>0</v>
          </cell>
          <cell r="AA928">
            <v>0</v>
          </cell>
          <cell r="AB928">
            <v>0</v>
          </cell>
          <cell r="AC928">
            <v>0</v>
          </cell>
          <cell r="AD928">
            <v>0</v>
          </cell>
          <cell r="AE928">
            <v>0</v>
          </cell>
          <cell r="AF928">
            <v>0</v>
          </cell>
          <cell r="AG928">
            <v>0</v>
          </cell>
          <cell r="AH928">
            <v>0</v>
          </cell>
          <cell r="AI928">
            <v>0</v>
          </cell>
          <cell r="AJ928">
            <v>0</v>
          </cell>
          <cell r="AK928">
            <v>0</v>
          </cell>
          <cell r="AL928">
            <v>0</v>
          </cell>
          <cell r="AM928">
            <v>0</v>
          </cell>
          <cell r="AN928">
            <v>0</v>
          </cell>
          <cell r="AO928">
            <v>0</v>
          </cell>
          <cell r="AP928">
            <v>0</v>
          </cell>
          <cell r="AQ928">
            <v>0</v>
          </cell>
          <cell r="AR928">
            <v>0</v>
          </cell>
          <cell r="AS928">
            <v>0</v>
          </cell>
          <cell r="AT928">
            <v>0</v>
          </cell>
          <cell r="AU928">
            <v>0</v>
          </cell>
          <cell r="AV928">
            <v>0</v>
          </cell>
          <cell r="AW928">
            <v>0</v>
          </cell>
          <cell r="AX928">
            <v>0</v>
          </cell>
          <cell r="AY928">
            <v>0</v>
          </cell>
          <cell r="AZ928">
            <v>0</v>
          </cell>
          <cell r="BA928">
            <v>0</v>
          </cell>
          <cell r="BB928">
            <v>0</v>
          </cell>
          <cell r="BC928">
            <v>0</v>
          </cell>
          <cell r="BD928">
            <v>0</v>
          </cell>
          <cell r="BE928">
            <v>0</v>
          </cell>
          <cell r="BF928">
            <v>0</v>
          </cell>
          <cell r="BG928">
            <v>0</v>
          </cell>
          <cell r="BH928">
            <v>0</v>
          </cell>
          <cell r="BI928">
            <v>0</v>
          </cell>
          <cell r="BJ928">
            <v>0</v>
          </cell>
          <cell r="BK928">
            <v>0</v>
          </cell>
          <cell r="BL928">
            <v>0</v>
          </cell>
          <cell r="BM928">
            <v>0</v>
          </cell>
          <cell r="BN928">
            <v>0</v>
          </cell>
          <cell r="BO928">
            <v>0</v>
          </cell>
          <cell r="BP928">
            <v>0</v>
          </cell>
          <cell r="BQ928">
            <v>0</v>
          </cell>
        </row>
        <row r="929">
          <cell r="N929">
            <v>0</v>
          </cell>
          <cell r="P929">
            <v>0</v>
          </cell>
          <cell r="R929">
            <v>0</v>
          </cell>
          <cell r="V929">
            <v>0</v>
          </cell>
          <cell r="W929">
            <v>0</v>
          </cell>
          <cell r="X929">
            <v>0</v>
          </cell>
          <cell r="Y929">
            <v>0</v>
          </cell>
          <cell r="Z929">
            <v>0</v>
          </cell>
          <cell r="AA929">
            <v>0</v>
          </cell>
          <cell r="AB929">
            <v>0</v>
          </cell>
          <cell r="AC929">
            <v>0</v>
          </cell>
          <cell r="AD929">
            <v>0</v>
          </cell>
          <cell r="AE929">
            <v>0</v>
          </cell>
          <cell r="AF929">
            <v>0</v>
          </cell>
          <cell r="AG929">
            <v>0</v>
          </cell>
          <cell r="AH929">
            <v>0</v>
          </cell>
          <cell r="AI929">
            <v>0</v>
          </cell>
          <cell r="AJ929">
            <v>0</v>
          </cell>
          <cell r="AK929">
            <v>0</v>
          </cell>
          <cell r="AL929">
            <v>0</v>
          </cell>
          <cell r="AM929">
            <v>0</v>
          </cell>
          <cell r="AN929">
            <v>0</v>
          </cell>
          <cell r="AO929">
            <v>0</v>
          </cell>
          <cell r="AP929">
            <v>0</v>
          </cell>
          <cell r="AQ929">
            <v>0</v>
          </cell>
          <cell r="AR929">
            <v>0</v>
          </cell>
          <cell r="AS929">
            <v>0</v>
          </cell>
          <cell r="AT929">
            <v>0</v>
          </cell>
          <cell r="AU929">
            <v>0</v>
          </cell>
          <cell r="AV929">
            <v>0</v>
          </cell>
          <cell r="AW929">
            <v>0</v>
          </cell>
          <cell r="AX929">
            <v>0</v>
          </cell>
          <cell r="AY929">
            <v>0</v>
          </cell>
          <cell r="AZ929">
            <v>0</v>
          </cell>
          <cell r="BA929">
            <v>0</v>
          </cell>
          <cell r="BB929">
            <v>0</v>
          </cell>
          <cell r="BC929">
            <v>0</v>
          </cell>
          <cell r="BD929">
            <v>0</v>
          </cell>
          <cell r="BE929">
            <v>0</v>
          </cell>
          <cell r="BF929">
            <v>0</v>
          </cell>
          <cell r="BG929">
            <v>0</v>
          </cell>
          <cell r="BH929">
            <v>0</v>
          </cell>
          <cell r="BI929">
            <v>0</v>
          </cell>
          <cell r="BJ929">
            <v>0</v>
          </cell>
          <cell r="BK929">
            <v>0</v>
          </cell>
          <cell r="BL929">
            <v>0</v>
          </cell>
          <cell r="BM929">
            <v>0</v>
          </cell>
          <cell r="BN929">
            <v>0</v>
          </cell>
          <cell r="BO929">
            <v>0</v>
          </cell>
          <cell r="BP929">
            <v>0</v>
          </cell>
          <cell r="BQ929">
            <v>0</v>
          </cell>
        </row>
        <row r="930">
          <cell r="N930">
            <v>0</v>
          </cell>
          <cell r="P930">
            <v>0</v>
          </cell>
          <cell r="R930">
            <v>0</v>
          </cell>
          <cell r="V930">
            <v>0</v>
          </cell>
          <cell r="W930">
            <v>0</v>
          </cell>
          <cell r="X930">
            <v>0</v>
          </cell>
          <cell r="Y930">
            <v>0</v>
          </cell>
          <cell r="Z930">
            <v>0</v>
          </cell>
          <cell r="AA930">
            <v>0</v>
          </cell>
          <cell r="AB930">
            <v>0</v>
          </cell>
          <cell r="AC930">
            <v>0</v>
          </cell>
          <cell r="AD930">
            <v>0</v>
          </cell>
          <cell r="AE930">
            <v>0</v>
          </cell>
          <cell r="AF930">
            <v>0</v>
          </cell>
          <cell r="AG930">
            <v>0</v>
          </cell>
          <cell r="AH930">
            <v>0</v>
          </cell>
          <cell r="AI930">
            <v>0</v>
          </cell>
          <cell r="AJ930">
            <v>0</v>
          </cell>
          <cell r="AK930">
            <v>0</v>
          </cell>
          <cell r="AL930">
            <v>0</v>
          </cell>
          <cell r="AM930">
            <v>0</v>
          </cell>
          <cell r="AN930">
            <v>0</v>
          </cell>
          <cell r="AO930">
            <v>0</v>
          </cell>
          <cell r="AP930">
            <v>0</v>
          </cell>
          <cell r="AQ930">
            <v>0</v>
          </cell>
          <cell r="AR930">
            <v>0</v>
          </cell>
          <cell r="AS930">
            <v>0</v>
          </cell>
          <cell r="AT930">
            <v>0</v>
          </cell>
          <cell r="AU930">
            <v>0</v>
          </cell>
          <cell r="AV930">
            <v>0</v>
          </cell>
          <cell r="AW930">
            <v>0</v>
          </cell>
          <cell r="AX930">
            <v>0</v>
          </cell>
          <cell r="AY930">
            <v>0</v>
          </cell>
          <cell r="AZ930">
            <v>0</v>
          </cell>
          <cell r="BA930">
            <v>0</v>
          </cell>
          <cell r="BB930">
            <v>0</v>
          </cell>
          <cell r="BC930">
            <v>0</v>
          </cell>
          <cell r="BD930">
            <v>0</v>
          </cell>
          <cell r="BE930">
            <v>0</v>
          </cell>
          <cell r="BF930">
            <v>0</v>
          </cell>
          <cell r="BG930">
            <v>0</v>
          </cell>
          <cell r="BH930">
            <v>0</v>
          </cell>
          <cell r="BI930">
            <v>0</v>
          </cell>
          <cell r="BJ930">
            <v>0</v>
          </cell>
          <cell r="BK930">
            <v>0</v>
          </cell>
          <cell r="BL930">
            <v>0</v>
          </cell>
          <cell r="BM930">
            <v>0</v>
          </cell>
          <cell r="BN930">
            <v>0</v>
          </cell>
          <cell r="BO930">
            <v>0</v>
          </cell>
          <cell r="BP930">
            <v>0</v>
          </cell>
          <cell r="BQ930">
            <v>0</v>
          </cell>
        </row>
        <row r="931">
          <cell r="N931">
            <v>0</v>
          </cell>
          <cell r="P931">
            <v>0</v>
          </cell>
          <cell r="R931">
            <v>0</v>
          </cell>
          <cell r="V931">
            <v>0</v>
          </cell>
          <cell r="W931">
            <v>0</v>
          </cell>
          <cell r="X931">
            <v>0</v>
          </cell>
          <cell r="Y931">
            <v>0</v>
          </cell>
          <cell r="Z931">
            <v>0</v>
          </cell>
          <cell r="AA931">
            <v>0</v>
          </cell>
          <cell r="AB931">
            <v>0</v>
          </cell>
          <cell r="AC931">
            <v>0</v>
          </cell>
          <cell r="AD931">
            <v>0</v>
          </cell>
          <cell r="AE931">
            <v>0</v>
          </cell>
          <cell r="AF931">
            <v>0</v>
          </cell>
          <cell r="AG931">
            <v>0</v>
          </cell>
          <cell r="AH931">
            <v>0</v>
          </cell>
          <cell r="AI931">
            <v>0</v>
          </cell>
          <cell r="AJ931">
            <v>0</v>
          </cell>
          <cell r="AK931">
            <v>0</v>
          </cell>
          <cell r="AL931">
            <v>0</v>
          </cell>
          <cell r="AM931">
            <v>0</v>
          </cell>
          <cell r="AN931">
            <v>0</v>
          </cell>
          <cell r="AO931">
            <v>0</v>
          </cell>
          <cell r="AP931">
            <v>0</v>
          </cell>
          <cell r="AQ931">
            <v>0</v>
          </cell>
          <cell r="AR931">
            <v>0</v>
          </cell>
          <cell r="AS931">
            <v>0</v>
          </cell>
          <cell r="AT931">
            <v>0</v>
          </cell>
          <cell r="AU931">
            <v>0</v>
          </cell>
          <cell r="AV931">
            <v>0</v>
          </cell>
          <cell r="AW931">
            <v>0</v>
          </cell>
          <cell r="AX931">
            <v>0</v>
          </cell>
          <cell r="AY931">
            <v>0</v>
          </cell>
          <cell r="AZ931">
            <v>0</v>
          </cell>
          <cell r="BA931">
            <v>0</v>
          </cell>
          <cell r="BB931">
            <v>0</v>
          </cell>
          <cell r="BC931">
            <v>0</v>
          </cell>
          <cell r="BD931">
            <v>0</v>
          </cell>
          <cell r="BE931">
            <v>0</v>
          </cell>
          <cell r="BF931">
            <v>0</v>
          </cell>
          <cell r="BG931">
            <v>0</v>
          </cell>
          <cell r="BH931">
            <v>0</v>
          </cell>
          <cell r="BI931">
            <v>0</v>
          </cell>
          <cell r="BJ931">
            <v>0</v>
          </cell>
          <cell r="BK931">
            <v>0</v>
          </cell>
          <cell r="BL931">
            <v>0</v>
          </cell>
          <cell r="BM931">
            <v>0</v>
          </cell>
          <cell r="BN931">
            <v>0</v>
          </cell>
          <cell r="BO931">
            <v>0</v>
          </cell>
          <cell r="BP931">
            <v>0</v>
          </cell>
          <cell r="BQ931">
            <v>0</v>
          </cell>
        </row>
        <row r="932">
          <cell r="N932">
            <v>0</v>
          </cell>
          <cell r="P932">
            <v>0</v>
          </cell>
          <cell r="R932">
            <v>0</v>
          </cell>
          <cell r="V932">
            <v>0</v>
          </cell>
          <cell r="W932">
            <v>0</v>
          </cell>
          <cell r="X932">
            <v>0</v>
          </cell>
          <cell r="Y932">
            <v>0</v>
          </cell>
          <cell r="Z932">
            <v>0</v>
          </cell>
          <cell r="AA932">
            <v>0</v>
          </cell>
          <cell r="AB932">
            <v>0</v>
          </cell>
          <cell r="AC932">
            <v>0</v>
          </cell>
          <cell r="AD932">
            <v>0</v>
          </cell>
          <cell r="AE932">
            <v>0</v>
          </cell>
          <cell r="AF932">
            <v>0</v>
          </cell>
          <cell r="AG932">
            <v>0</v>
          </cell>
          <cell r="AH932">
            <v>0</v>
          </cell>
          <cell r="AI932">
            <v>0</v>
          </cell>
          <cell r="AJ932">
            <v>0</v>
          </cell>
          <cell r="AK932">
            <v>0</v>
          </cell>
          <cell r="AL932">
            <v>0</v>
          </cell>
          <cell r="AM932">
            <v>0</v>
          </cell>
          <cell r="AN932">
            <v>0</v>
          </cell>
          <cell r="AO932">
            <v>0</v>
          </cell>
          <cell r="AP932">
            <v>0</v>
          </cell>
          <cell r="AQ932">
            <v>0</v>
          </cell>
          <cell r="AR932">
            <v>0</v>
          </cell>
          <cell r="AS932">
            <v>0</v>
          </cell>
          <cell r="AT932">
            <v>0</v>
          </cell>
          <cell r="AU932">
            <v>0</v>
          </cell>
          <cell r="AV932">
            <v>0</v>
          </cell>
          <cell r="AW932">
            <v>0</v>
          </cell>
          <cell r="AX932">
            <v>0</v>
          </cell>
          <cell r="AY932">
            <v>0</v>
          </cell>
          <cell r="AZ932">
            <v>0</v>
          </cell>
          <cell r="BA932">
            <v>0</v>
          </cell>
          <cell r="BB932">
            <v>0</v>
          </cell>
          <cell r="BC932">
            <v>0</v>
          </cell>
          <cell r="BD932">
            <v>0</v>
          </cell>
          <cell r="BE932">
            <v>0</v>
          </cell>
          <cell r="BF932">
            <v>0</v>
          </cell>
          <cell r="BG932">
            <v>0</v>
          </cell>
          <cell r="BH932">
            <v>0</v>
          </cell>
          <cell r="BI932">
            <v>0</v>
          </cell>
          <cell r="BJ932">
            <v>0</v>
          </cell>
          <cell r="BK932">
            <v>0</v>
          </cell>
          <cell r="BL932">
            <v>0</v>
          </cell>
          <cell r="BM932">
            <v>0</v>
          </cell>
          <cell r="BN932">
            <v>0</v>
          </cell>
          <cell r="BO932">
            <v>0</v>
          </cell>
          <cell r="BP932">
            <v>0</v>
          </cell>
          <cell r="BQ932">
            <v>0</v>
          </cell>
        </row>
        <row r="933">
          <cell r="N933">
            <v>0</v>
          </cell>
          <cell r="P933">
            <v>0</v>
          </cell>
          <cell r="R933">
            <v>0</v>
          </cell>
          <cell r="V933">
            <v>0</v>
          </cell>
          <cell r="W933">
            <v>0</v>
          </cell>
          <cell r="X933">
            <v>0</v>
          </cell>
          <cell r="Y933">
            <v>0</v>
          </cell>
          <cell r="Z933">
            <v>0</v>
          </cell>
          <cell r="AA933">
            <v>0</v>
          </cell>
          <cell r="AB933">
            <v>0</v>
          </cell>
          <cell r="AC933">
            <v>0</v>
          </cell>
          <cell r="AD933">
            <v>0</v>
          </cell>
          <cell r="AE933">
            <v>0</v>
          </cell>
          <cell r="AF933">
            <v>0</v>
          </cell>
          <cell r="AG933">
            <v>0</v>
          </cell>
          <cell r="AH933">
            <v>0</v>
          </cell>
          <cell r="AI933">
            <v>0</v>
          </cell>
          <cell r="AJ933">
            <v>0</v>
          </cell>
          <cell r="AK933">
            <v>0</v>
          </cell>
          <cell r="AL933">
            <v>0</v>
          </cell>
          <cell r="AM933">
            <v>0</v>
          </cell>
          <cell r="AN933">
            <v>0</v>
          </cell>
          <cell r="AO933">
            <v>0</v>
          </cell>
          <cell r="AP933">
            <v>0</v>
          </cell>
          <cell r="AQ933">
            <v>0</v>
          </cell>
          <cell r="AR933">
            <v>0</v>
          </cell>
          <cell r="AS933">
            <v>0</v>
          </cell>
          <cell r="AT933">
            <v>0</v>
          </cell>
          <cell r="AU933">
            <v>0</v>
          </cell>
          <cell r="AV933">
            <v>0</v>
          </cell>
          <cell r="AW933">
            <v>0</v>
          </cell>
          <cell r="AX933">
            <v>0</v>
          </cell>
          <cell r="AY933">
            <v>0</v>
          </cell>
          <cell r="AZ933">
            <v>0</v>
          </cell>
          <cell r="BA933">
            <v>0</v>
          </cell>
          <cell r="BB933">
            <v>0</v>
          </cell>
          <cell r="BC933">
            <v>0</v>
          </cell>
          <cell r="BD933">
            <v>0</v>
          </cell>
          <cell r="BE933">
            <v>0</v>
          </cell>
          <cell r="BF933">
            <v>0</v>
          </cell>
          <cell r="BG933">
            <v>0</v>
          </cell>
          <cell r="BH933">
            <v>0</v>
          </cell>
          <cell r="BI933">
            <v>0</v>
          </cell>
          <cell r="BJ933">
            <v>0</v>
          </cell>
          <cell r="BK933">
            <v>0</v>
          </cell>
          <cell r="BL933">
            <v>0</v>
          </cell>
          <cell r="BM933">
            <v>0</v>
          </cell>
          <cell r="BN933">
            <v>0</v>
          </cell>
          <cell r="BO933">
            <v>0</v>
          </cell>
          <cell r="BP933">
            <v>0</v>
          </cell>
          <cell r="BQ933">
            <v>0</v>
          </cell>
        </row>
        <row r="934">
          <cell r="N934">
            <v>0</v>
          </cell>
          <cell r="P934">
            <v>0</v>
          </cell>
          <cell r="R934">
            <v>0</v>
          </cell>
          <cell r="V934">
            <v>0</v>
          </cell>
          <cell r="W934">
            <v>0</v>
          </cell>
          <cell r="X934">
            <v>0</v>
          </cell>
          <cell r="Y934">
            <v>0</v>
          </cell>
          <cell r="Z934">
            <v>0</v>
          </cell>
          <cell r="AA934">
            <v>0</v>
          </cell>
          <cell r="AB934">
            <v>0</v>
          </cell>
          <cell r="AC934">
            <v>0</v>
          </cell>
          <cell r="AD934">
            <v>0</v>
          </cell>
          <cell r="AE934">
            <v>0</v>
          </cell>
          <cell r="AF934">
            <v>0</v>
          </cell>
          <cell r="AG934">
            <v>0</v>
          </cell>
          <cell r="AH934">
            <v>0</v>
          </cell>
          <cell r="AI934">
            <v>0</v>
          </cell>
          <cell r="AJ934">
            <v>0</v>
          </cell>
          <cell r="AK934">
            <v>0</v>
          </cell>
          <cell r="AL934">
            <v>0</v>
          </cell>
          <cell r="AM934">
            <v>0</v>
          </cell>
          <cell r="AN934">
            <v>0</v>
          </cell>
          <cell r="AO934">
            <v>0</v>
          </cell>
          <cell r="AP934">
            <v>0</v>
          </cell>
          <cell r="AQ934">
            <v>0</v>
          </cell>
          <cell r="AR934">
            <v>0</v>
          </cell>
          <cell r="AS934">
            <v>0</v>
          </cell>
          <cell r="AT934">
            <v>0</v>
          </cell>
          <cell r="AU934">
            <v>0</v>
          </cell>
          <cell r="AV934">
            <v>0</v>
          </cell>
          <cell r="AW934">
            <v>0</v>
          </cell>
          <cell r="AX934">
            <v>0</v>
          </cell>
          <cell r="AY934">
            <v>0</v>
          </cell>
          <cell r="AZ934">
            <v>0</v>
          </cell>
          <cell r="BA934">
            <v>0</v>
          </cell>
          <cell r="BB934">
            <v>0</v>
          </cell>
          <cell r="BC934">
            <v>0</v>
          </cell>
          <cell r="BD934">
            <v>0</v>
          </cell>
          <cell r="BE934">
            <v>0</v>
          </cell>
          <cell r="BF934">
            <v>0</v>
          </cell>
          <cell r="BG934">
            <v>0</v>
          </cell>
          <cell r="BH934">
            <v>0</v>
          </cell>
          <cell r="BI934">
            <v>0</v>
          </cell>
          <cell r="BJ934">
            <v>0</v>
          </cell>
          <cell r="BK934">
            <v>0</v>
          </cell>
          <cell r="BL934">
            <v>0</v>
          </cell>
          <cell r="BM934">
            <v>0</v>
          </cell>
          <cell r="BN934">
            <v>0</v>
          </cell>
          <cell r="BO934">
            <v>0</v>
          </cell>
          <cell r="BP934">
            <v>0</v>
          </cell>
          <cell r="BQ934">
            <v>0</v>
          </cell>
        </row>
        <row r="935">
          <cell r="N935">
            <v>0</v>
          </cell>
          <cell r="P935">
            <v>0</v>
          </cell>
          <cell r="R935">
            <v>0</v>
          </cell>
          <cell r="V935">
            <v>0</v>
          </cell>
          <cell r="W935">
            <v>0</v>
          </cell>
          <cell r="X935">
            <v>0</v>
          </cell>
          <cell r="Y935">
            <v>0</v>
          </cell>
          <cell r="Z935">
            <v>0</v>
          </cell>
          <cell r="AA935">
            <v>0</v>
          </cell>
          <cell r="AB935">
            <v>0</v>
          </cell>
          <cell r="AC935">
            <v>0</v>
          </cell>
          <cell r="AD935">
            <v>0</v>
          </cell>
          <cell r="AE935">
            <v>0</v>
          </cell>
          <cell r="AF935">
            <v>0</v>
          </cell>
          <cell r="AG935">
            <v>0</v>
          </cell>
          <cell r="AH935">
            <v>0</v>
          </cell>
          <cell r="AI935">
            <v>0</v>
          </cell>
          <cell r="AJ935">
            <v>0</v>
          </cell>
          <cell r="AK935">
            <v>0</v>
          </cell>
          <cell r="AL935">
            <v>0</v>
          </cell>
          <cell r="AM935">
            <v>0</v>
          </cell>
          <cell r="AN935">
            <v>0</v>
          </cell>
          <cell r="AO935">
            <v>0</v>
          </cell>
          <cell r="AP935">
            <v>0</v>
          </cell>
          <cell r="AQ935">
            <v>0</v>
          </cell>
          <cell r="AR935">
            <v>0</v>
          </cell>
          <cell r="AS935">
            <v>0</v>
          </cell>
          <cell r="AT935">
            <v>0</v>
          </cell>
          <cell r="AU935">
            <v>0</v>
          </cell>
          <cell r="AV935">
            <v>0</v>
          </cell>
          <cell r="AW935">
            <v>0</v>
          </cell>
          <cell r="AX935">
            <v>0</v>
          </cell>
          <cell r="AY935">
            <v>0</v>
          </cell>
          <cell r="AZ935">
            <v>0</v>
          </cell>
          <cell r="BA935">
            <v>0</v>
          </cell>
          <cell r="BB935">
            <v>0</v>
          </cell>
          <cell r="BC935">
            <v>0</v>
          </cell>
          <cell r="BD935">
            <v>0</v>
          </cell>
          <cell r="BE935">
            <v>0</v>
          </cell>
          <cell r="BF935">
            <v>0</v>
          </cell>
          <cell r="BG935">
            <v>0</v>
          </cell>
          <cell r="BH935">
            <v>0</v>
          </cell>
          <cell r="BI935">
            <v>0</v>
          </cell>
          <cell r="BJ935">
            <v>0</v>
          </cell>
          <cell r="BK935">
            <v>0</v>
          </cell>
          <cell r="BL935">
            <v>0</v>
          </cell>
          <cell r="BM935">
            <v>0</v>
          </cell>
          <cell r="BN935">
            <v>0</v>
          </cell>
          <cell r="BO935">
            <v>0</v>
          </cell>
          <cell r="BP935">
            <v>0</v>
          </cell>
          <cell r="BQ935">
            <v>0</v>
          </cell>
        </row>
        <row r="937">
          <cell r="N937">
            <v>0</v>
          </cell>
          <cell r="R937">
            <v>0</v>
          </cell>
          <cell r="V937">
            <v>0</v>
          </cell>
          <cell r="W937">
            <v>0</v>
          </cell>
          <cell r="X937">
            <v>0</v>
          </cell>
          <cell r="Y937">
            <v>0</v>
          </cell>
          <cell r="Z937">
            <v>0</v>
          </cell>
          <cell r="AA937">
            <v>0</v>
          </cell>
          <cell r="AB937">
            <v>0</v>
          </cell>
          <cell r="AC937">
            <v>0</v>
          </cell>
          <cell r="AD937">
            <v>0</v>
          </cell>
          <cell r="AE937">
            <v>0</v>
          </cell>
          <cell r="AF937">
            <v>0</v>
          </cell>
          <cell r="AG937">
            <v>0</v>
          </cell>
          <cell r="AH937">
            <v>0</v>
          </cell>
          <cell r="AI937">
            <v>0</v>
          </cell>
          <cell r="AJ937">
            <v>0</v>
          </cell>
          <cell r="AK937">
            <v>0</v>
          </cell>
          <cell r="AL937">
            <v>0</v>
          </cell>
          <cell r="AM937">
            <v>0</v>
          </cell>
          <cell r="AN937">
            <v>0</v>
          </cell>
          <cell r="AO937">
            <v>0</v>
          </cell>
          <cell r="AP937">
            <v>0</v>
          </cell>
          <cell r="AQ937">
            <v>0</v>
          </cell>
          <cell r="AR937">
            <v>0</v>
          </cell>
          <cell r="AS937">
            <v>0</v>
          </cell>
          <cell r="AT937">
            <v>0</v>
          </cell>
          <cell r="AU937">
            <v>0</v>
          </cell>
          <cell r="AV937">
            <v>0</v>
          </cell>
          <cell r="AW937">
            <v>0</v>
          </cell>
          <cell r="AX937">
            <v>0</v>
          </cell>
          <cell r="AY937">
            <v>0</v>
          </cell>
          <cell r="AZ937">
            <v>0</v>
          </cell>
          <cell r="BA937">
            <v>0</v>
          </cell>
          <cell r="BB937">
            <v>0</v>
          </cell>
          <cell r="BC937">
            <v>0</v>
          </cell>
          <cell r="BD937">
            <v>0</v>
          </cell>
          <cell r="BE937">
            <v>0</v>
          </cell>
          <cell r="BF937">
            <v>0</v>
          </cell>
          <cell r="BG937">
            <v>0</v>
          </cell>
          <cell r="BH937">
            <v>0</v>
          </cell>
          <cell r="BI937">
            <v>0</v>
          </cell>
          <cell r="BJ937">
            <v>0</v>
          </cell>
          <cell r="BK937">
            <v>0</v>
          </cell>
          <cell r="BL937">
            <v>0</v>
          </cell>
          <cell r="BM937">
            <v>0</v>
          </cell>
          <cell r="BN937">
            <v>0</v>
          </cell>
          <cell r="BO937">
            <v>0</v>
          </cell>
          <cell r="BP937">
            <v>0</v>
          </cell>
          <cell r="BQ937">
            <v>0</v>
          </cell>
        </row>
        <row r="938">
          <cell r="N938">
            <v>0</v>
          </cell>
          <cell r="P938">
            <v>0</v>
          </cell>
          <cell r="R938">
            <v>0</v>
          </cell>
          <cell r="V938">
            <v>0</v>
          </cell>
          <cell r="W938">
            <v>0</v>
          </cell>
          <cell r="X938">
            <v>0</v>
          </cell>
          <cell r="Y938">
            <v>0</v>
          </cell>
          <cell r="Z938">
            <v>0</v>
          </cell>
          <cell r="AA938">
            <v>0</v>
          </cell>
          <cell r="AB938">
            <v>0</v>
          </cell>
          <cell r="AC938">
            <v>0</v>
          </cell>
          <cell r="AD938">
            <v>0</v>
          </cell>
          <cell r="AE938">
            <v>0</v>
          </cell>
          <cell r="AF938">
            <v>0</v>
          </cell>
          <cell r="AG938">
            <v>0</v>
          </cell>
          <cell r="AH938">
            <v>0</v>
          </cell>
          <cell r="AI938">
            <v>0</v>
          </cell>
          <cell r="AJ938">
            <v>0</v>
          </cell>
          <cell r="AK938">
            <v>0</v>
          </cell>
          <cell r="AL938">
            <v>0</v>
          </cell>
          <cell r="AM938">
            <v>0</v>
          </cell>
          <cell r="AN938">
            <v>0</v>
          </cell>
          <cell r="AO938">
            <v>0</v>
          </cell>
          <cell r="AP938">
            <v>0</v>
          </cell>
          <cell r="AQ938">
            <v>0</v>
          </cell>
          <cell r="AR938">
            <v>0</v>
          </cell>
          <cell r="AS938">
            <v>0</v>
          </cell>
          <cell r="AT938">
            <v>0</v>
          </cell>
          <cell r="AU938">
            <v>0</v>
          </cell>
          <cell r="AV938">
            <v>0</v>
          </cell>
          <cell r="AW938">
            <v>0</v>
          </cell>
          <cell r="AX938">
            <v>0</v>
          </cell>
          <cell r="AY938">
            <v>0</v>
          </cell>
          <cell r="AZ938">
            <v>0</v>
          </cell>
          <cell r="BA938">
            <v>0</v>
          </cell>
          <cell r="BB938">
            <v>0</v>
          </cell>
          <cell r="BC938">
            <v>0</v>
          </cell>
          <cell r="BD938">
            <v>0</v>
          </cell>
          <cell r="BE938">
            <v>0</v>
          </cell>
          <cell r="BF938">
            <v>0</v>
          </cell>
          <cell r="BG938">
            <v>0</v>
          </cell>
          <cell r="BH938">
            <v>0</v>
          </cell>
          <cell r="BI938">
            <v>0</v>
          </cell>
          <cell r="BJ938">
            <v>0</v>
          </cell>
          <cell r="BK938">
            <v>0</v>
          </cell>
          <cell r="BL938">
            <v>0</v>
          </cell>
          <cell r="BM938">
            <v>0</v>
          </cell>
          <cell r="BN938">
            <v>0</v>
          </cell>
          <cell r="BO938">
            <v>0</v>
          </cell>
          <cell r="BP938">
            <v>0</v>
          </cell>
          <cell r="BQ938">
            <v>0</v>
          </cell>
        </row>
        <row r="939">
          <cell r="N939">
            <v>0</v>
          </cell>
          <cell r="P939">
            <v>0</v>
          </cell>
          <cell r="R939">
            <v>0</v>
          </cell>
          <cell r="V939">
            <v>0</v>
          </cell>
          <cell r="W939">
            <v>0</v>
          </cell>
          <cell r="X939">
            <v>0</v>
          </cell>
          <cell r="Y939">
            <v>0</v>
          </cell>
          <cell r="Z939">
            <v>0</v>
          </cell>
          <cell r="AA939">
            <v>0</v>
          </cell>
          <cell r="AB939">
            <v>0</v>
          </cell>
          <cell r="AC939">
            <v>0</v>
          </cell>
          <cell r="AD939">
            <v>0</v>
          </cell>
          <cell r="AE939">
            <v>0</v>
          </cell>
          <cell r="AF939">
            <v>0</v>
          </cell>
          <cell r="AG939">
            <v>0</v>
          </cell>
          <cell r="AH939">
            <v>0</v>
          </cell>
          <cell r="AI939">
            <v>0</v>
          </cell>
          <cell r="AJ939">
            <v>0</v>
          </cell>
          <cell r="AK939">
            <v>0</v>
          </cell>
          <cell r="AL939">
            <v>0</v>
          </cell>
          <cell r="AM939">
            <v>0</v>
          </cell>
          <cell r="AN939">
            <v>0</v>
          </cell>
          <cell r="AO939">
            <v>0</v>
          </cell>
          <cell r="AP939">
            <v>0</v>
          </cell>
          <cell r="AQ939">
            <v>0</v>
          </cell>
          <cell r="AR939">
            <v>0</v>
          </cell>
          <cell r="AS939">
            <v>0</v>
          </cell>
          <cell r="AT939">
            <v>0</v>
          </cell>
          <cell r="AU939">
            <v>0</v>
          </cell>
          <cell r="AV939">
            <v>0</v>
          </cell>
          <cell r="AW939">
            <v>0</v>
          </cell>
          <cell r="AX939">
            <v>0</v>
          </cell>
          <cell r="AY939">
            <v>0</v>
          </cell>
          <cell r="AZ939">
            <v>0</v>
          </cell>
          <cell r="BA939">
            <v>0</v>
          </cell>
          <cell r="BB939">
            <v>0</v>
          </cell>
          <cell r="BC939">
            <v>0</v>
          </cell>
          <cell r="BD939">
            <v>0</v>
          </cell>
          <cell r="BE939">
            <v>0</v>
          </cell>
          <cell r="BF939">
            <v>0</v>
          </cell>
          <cell r="BG939">
            <v>0</v>
          </cell>
          <cell r="BH939">
            <v>0</v>
          </cell>
          <cell r="BI939">
            <v>0</v>
          </cell>
          <cell r="BJ939">
            <v>0</v>
          </cell>
          <cell r="BK939">
            <v>0</v>
          </cell>
          <cell r="BL939">
            <v>0</v>
          </cell>
          <cell r="BM939">
            <v>0</v>
          </cell>
          <cell r="BN939">
            <v>0</v>
          </cell>
          <cell r="BO939">
            <v>0</v>
          </cell>
          <cell r="BP939">
            <v>0</v>
          </cell>
          <cell r="BQ939">
            <v>0</v>
          </cell>
        </row>
        <row r="940">
          <cell r="N940">
            <v>0</v>
          </cell>
          <cell r="P940">
            <v>0</v>
          </cell>
          <cell r="R940">
            <v>0</v>
          </cell>
          <cell r="V940">
            <v>0</v>
          </cell>
          <cell r="W940">
            <v>0</v>
          </cell>
          <cell r="X940">
            <v>0</v>
          </cell>
          <cell r="Y940">
            <v>0</v>
          </cell>
          <cell r="Z940">
            <v>0</v>
          </cell>
          <cell r="AA940">
            <v>0</v>
          </cell>
          <cell r="AB940">
            <v>0</v>
          </cell>
          <cell r="AC940">
            <v>0</v>
          </cell>
          <cell r="AD940">
            <v>0</v>
          </cell>
          <cell r="AE940">
            <v>0</v>
          </cell>
          <cell r="AF940">
            <v>0</v>
          </cell>
          <cell r="AG940">
            <v>0</v>
          </cell>
          <cell r="AH940">
            <v>0</v>
          </cell>
          <cell r="AI940">
            <v>0</v>
          </cell>
          <cell r="AJ940">
            <v>0</v>
          </cell>
          <cell r="AK940">
            <v>0</v>
          </cell>
          <cell r="AL940">
            <v>0</v>
          </cell>
          <cell r="AM940">
            <v>0</v>
          </cell>
          <cell r="AN940">
            <v>0</v>
          </cell>
          <cell r="AO940">
            <v>0</v>
          </cell>
          <cell r="AP940">
            <v>0</v>
          </cell>
          <cell r="AQ940">
            <v>0</v>
          </cell>
          <cell r="AR940">
            <v>0</v>
          </cell>
          <cell r="AS940">
            <v>0</v>
          </cell>
          <cell r="AT940">
            <v>0</v>
          </cell>
          <cell r="AU940">
            <v>0</v>
          </cell>
          <cell r="AV940">
            <v>0</v>
          </cell>
          <cell r="AW940">
            <v>0</v>
          </cell>
          <cell r="AX940">
            <v>0</v>
          </cell>
          <cell r="AY940">
            <v>0</v>
          </cell>
          <cell r="AZ940">
            <v>0</v>
          </cell>
          <cell r="BA940">
            <v>0</v>
          </cell>
          <cell r="BB940">
            <v>0</v>
          </cell>
          <cell r="BC940">
            <v>0</v>
          </cell>
          <cell r="BD940">
            <v>0</v>
          </cell>
          <cell r="BE940">
            <v>0</v>
          </cell>
          <cell r="BF940">
            <v>0</v>
          </cell>
          <cell r="BG940">
            <v>0</v>
          </cell>
          <cell r="BH940">
            <v>0</v>
          </cell>
          <cell r="BI940">
            <v>0</v>
          </cell>
          <cell r="BJ940">
            <v>0</v>
          </cell>
          <cell r="BK940">
            <v>0</v>
          </cell>
          <cell r="BL940">
            <v>0</v>
          </cell>
          <cell r="BM940">
            <v>0</v>
          </cell>
          <cell r="BN940">
            <v>0</v>
          </cell>
          <cell r="BO940">
            <v>0</v>
          </cell>
          <cell r="BP940">
            <v>0</v>
          </cell>
          <cell r="BQ940">
            <v>0</v>
          </cell>
        </row>
        <row r="941">
          <cell r="N941">
            <v>0</v>
          </cell>
          <cell r="P941">
            <v>0</v>
          </cell>
          <cell r="R941">
            <v>0</v>
          </cell>
          <cell r="V941">
            <v>0</v>
          </cell>
          <cell r="W941">
            <v>0</v>
          </cell>
          <cell r="X941">
            <v>0</v>
          </cell>
          <cell r="Y941">
            <v>0</v>
          </cell>
          <cell r="Z941">
            <v>0</v>
          </cell>
          <cell r="AA941">
            <v>0</v>
          </cell>
          <cell r="AB941">
            <v>0</v>
          </cell>
          <cell r="AC941">
            <v>0</v>
          </cell>
          <cell r="AD941">
            <v>0</v>
          </cell>
          <cell r="AE941">
            <v>0</v>
          </cell>
          <cell r="AF941">
            <v>0</v>
          </cell>
          <cell r="AG941">
            <v>0</v>
          </cell>
          <cell r="AH941">
            <v>0</v>
          </cell>
          <cell r="AI941">
            <v>0</v>
          </cell>
          <cell r="AJ941">
            <v>0</v>
          </cell>
          <cell r="AK941">
            <v>0</v>
          </cell>
          <cell r="AL941">
            <v>0</v>
          </cell>
          <cell r="AM941">
            <v>0</v>
          </cell>
          <cell r="AN941">
            <v>0</v>
          </cell>
          <cell r="AO941">
            <v>0</v>
          </cell>
          <cell r="AP941">
            <v>0</v>
          </cell>
          <cell r="AQ941">
            <v>0</v>
          </cell>
          <cell r="AR941">
            <v>0</v>
          </cell>
          <cell r="AS941">
            <v>0</v>
          </cell>
          <cell r="AT941">
            <v>0</v>
          </cell>
          <cell r="AU941">
            <v>0</v>
          </cell>
          <cell r="AV941">
            <v>0</v>
          </cell>
          <cell r="AW941">
            <v>0</v>
          </cell>
          <cell r="AX941">
            <v>0</v>
          </cell>
          <cell r="AY941">
            <v>0</v>
          </cell>
          <cell r="AZ941">
            <v>0</v>
          </cell>
          <cell r="BA941">
            <v>0</v>
          </cell>
          <cell r="BB941">
            <v>0</v>
          </cell>
          <cell r="BC941">
            <v>0</v>
          </cell>
          <cell r="BD941">
            <v>0</v>
          </cell>
          <cell r="BE941">
            <v>0</v>
          </cell>
          <cell r="BF941">
            <v>0</v>
          </cell>
          <cell r="BG941">
            <v>0</v>
          </cell>
          <cell r="BH941">
            <v>0</v>
          </cell>
          <cell r="BI941">
            <v>0</v>
          </cell>
          <cell r="BJ941">
            <v>0</v>
          </cell>
          <cell r="BK941">
            <v>0</v>
          </cell>
          <cell r="BL941">
            <v>0</v>
          </cell>
          <cell r="BM941">
            <v>0</v>
          </cell>
          <cell r="BN941">
            <v>0</v>
          </cell>
          <cell r="BO941">
            <v>0</v>
          </cell>
          <cell r="BP941">
            <v>0</v>
          </cell>
          <cell r="BQ941">
            <v>0</v>
          </cell>
        </row>
        <row r="942">
          <cell r="N942">
            <v>0</v>
          </cell>
          <cell r="P942">
            <v>0</v>
          </cell>
          <cell r="R942">
            <v>0</v>
          </cell>
          <cell r="V942">
            <v>0</v>
          </cell>
          <cell r="W942">
            <v>0</v>
          </cell>
          <cell r="X942">
            <v>0</v>
          </cell>
          <cell r="Y942">
            <v>0</v>
          </cell>
          <cell r="Z942">
            <v>0</v>
          </cell>
          <cell r="AA942">
            <v>0</v>
          </cell>
          <cell r="AB942">
            <v>0</v>
          </cell>
          <cell r="AC942">
            <v>0</v>
          </cell>
          <cell r="AD942">
            <v>0</v>
          </cell>
          <cell r="AE942">
            <v>0</v>
          </cell>
          <cell r="AF942">
            <v>0</v>
          </cell>
          <cell r="AG942">
            <v>0</v>
          </cell>
          <cell r="AH942">
            <v>0</v>
          </cell>
          <cell r="AI942">
            <v>0</v>
          </cell>
          <cell r="AJ942">
            <v>0</v>
          </cell>
          <cell r="AK942">
            <v>0</v>
          </cell>
          <cell r="AL942">
            <v>0</v>
          </cell>
          <cell r="AM942">
            <v>0</v>
          </cell>
          <cell r="AN942">
            <v>0</v>
          </cell>
          <cell r="AO942">
            <v>0</v>
          </cell>
          <cell r="AP942">
            <v>0</v>
          </cell>
          <cell r="AQ942">
            <v>0</v>
          </cell>
          <cell r="AR942">
            <v>0</v>
          </cell>
          <cell r="AS942">
            <v>0</v>
          </cell>
          <cell r="AT942">
            <v>0</v>
          </cell>
          <cell r="AU942">
            <v>0</v>
          </cell>
          <cell r="AV942">
            <v>0</v>
          </cell>
          <cell r="AW942">
            <v>0</v>
          </cell>
          <cell r="AX942">
            <v>0</v>
          </cell>
          <cell r="AY942">
            <v>0</v>
          </cell>
          <cell r="AZ942">
            <v>0</v>
          </cell>
          <cell r="BA942">
            <v>0</v>
          </cell>
          <cell r="BB942">
            <v>0</v>
          </cell>
          <cell r="BC942">
            <v>0</v>
          </cell>
          <cell r="BD942">
            <v>0</v>
          </cell>
          <cell r="BE942">
            <v>0</v>
          </cell>
          <cell r="BF942">
            <v>0</v>
          </cell>
          <cell r="BG942">
            <v>0</v>
          </cell>
          <cell r="BH942">
            <v>0</v>
          </cell>
          <cell r="BI942">
            <v>0</v>
          </cell>
          <cell r="BJ942">
            <v>0</v>
          </cell>
          <cell r="BK942">
            <v>0</v>
          </cell>
          <cell r="BL942">
            <v>0</v>
          </cell>
          <cell r="BM942">
            <v>0</v>
          </cell>
          <cell r="BN942">
            <v>0</v>
          </cell>
          <cell r="BO942">
            <v>0</v>
          </cell>
          <cell r="BP942">
            <v>0</v>
          </cell>
          <cell r="BQ942">
            <v>0</v>
          </cell>
        </row>
        <row r="943">
          <cell r="N943">
            <v>0</v>
          </cell>
          <cell r="P943">
            <v>0</v>
          </cell>
          <cell r="R943">
            <v>0</v>
          </cell>
          <cell r="V943">
            <v>0</v>
          </cell>
          <cell r="W943">
            <v>0</v>
          </cell>
          <cell r="X943">
            <v>0</v>
          </cell>
          <cell r="Y943">
            <v>0</v>
          </cell>
          <cell r="Z943">
            <v>0</v>
          </cell>
          <cell r="AA943">
            <v>0</v>
          </cell>
          <cell r="AB943">
            <v>0</v>
          </cell>
          <cell r="AC943">
            <v>0</v>
          </cell>
          <cell r="AD943">
            <v>0</v>
          </cell>
          <cell r="AE943">
            <v>0</v>
          </cell>
          <cell r="AF943">
            <v>0</v>
          </cell>
          <cell r="AG943">
            <v>0</v>
          </cell>
          <cell r="AH943">
            <v>0</v>
          </cell>
          <cell r="AI943">
            <v>0</v>
          </cell>
          <cell r="AJ943">
            <v>0</v>
          </cell>
          <cell r="AK943">
            <v>0</v>
          </cell>
          <cell r="AL943">
            <v>0</v>
          </cell>
          <cell r="AM943">
            <v>0</v>
          </cell>
          <cell r="AN943">
            <v>0</v>
          </cell>
          <cell r="AO943">
            <v>0</v>
          </cell>
          <cell r="AP943">
            <v>0</v>
          </cell>
          <cell r="AQ943">
            <v>0</v>
          </cell>
          <cell r="AR943">
            <v>0</v>
          </cell>
          <cell r="AS943">
            <v>0</v>
          </cell>
          <cell r="AT943">
            <v>0</v>
          </cell>
          <cell r="AU943">
            <v>0</v>
          </cell>
          <cell r="AV943">
            <v>0</v>
          </cell>
          <cell r="AW943">
            <v>0</v>
          </cell>
          <cell r="AX943">
            <v>0</v>
          </cell>
          <cell r="AY943">
            <v>0</v>
          </cell>
          <cell r="AZ943">
            <v>0</v>
          </cell>
          <cell r="BA943">
            <v>0</v>
          </cell>
          <cell r="BB943">
            <v>0</v>
          </cell>
          <cell r="BC943">
            <v>0</v>
          </cell>
          <cell r="BD943">
            <v>0</v>
          </cell>
          <cell r="BE943">
            <v>0</v>
          </cell>
          <cell r="BF943">
            <v>0</v>
          </cell>
          <cell r="BG943">
            <v>0</v>
          </cell>
          <cell r="BH943">
            <v>0</v>
          </cell>
          <cell r="BI943">
            <v>0</v>
          </cell>
          <cell r="BJ943">
            <v>0</v>
          </cell>
          <cell r="BK943">
            <v>0</v>
          </cell>
          <cell r="BL943">
            <v>0</v>
          </cell>
          <cell r="BM943">
            <v>0</v>
          </cell>
          <cell r="BN943">
            <v>0</v>
          </cell>
          <cell r="BO943">
            <v>0</v>
          </cell>
          <cell r="BP943">
            <v>0</v>
          </cell>
          <cell r="BQ943">
            <v>0</v>
          </cell>
        </row>
        <row r="944">
          <cell r="N944">
            <v>0</v>
          </cell>
          <cell r="P944">
            <v>0</v>
          </cell>
          <cell r="R944">
            <v>0</v>
          </cell>
          <cell r="V944">
            <v>0</v>
          </cell>
          <cell r="W944">
            <v>0</v>
          </cell>
          <cell r="X944">
            <v>0</v>
          </cell>
          <cell r="Y944">
            <v>0</v>
          </cell>
          <cell r="Z944">
            <v>0</v>
          </cell>
          <cell r="AA944">
            <v>0</v>
          </cell>
          <cell r="AB944">
            <v>0</v>
          </cell>
          <cell r="AC944">
            <v>0</v>
          </cell>
          <cell r="AD944">
            <v>0</v>
          </cell>
          <cell r="AE944">
            <v>0</v>
          </cell>
          <cell r="AF944">
            <v>0</v>
          </cell>
          <cell r="AG944">
            <v>0</v>
          </cell>
          <cell r="AH944">
            <v>0</v>
          </cell>
          <cell r="AI944">
            <v>0</v>
          </cell>
          <cell r="AJ944">
            <v>0</v>
          </cell>
          <cell r="AK944">
            <v>0</v>
          </cell>
          <cell r="AL944">
            <v>0</v>
          </cell>
          <cell r="AM944">
            <v>0</v>
          </cell>
          <cell r="AN944">
            <v>0</v>
          </cell>
          <cell r="AO944">
            <v>0</v>
          </cell>
          <cell r="AP944">
            <v>0</v>
          </cell>
          <cell r="AQ944">
            <v>0</v>
          </cell>
          <cell r="AR944">
            <v>0</v>
          </cell>
          <cell r="AS944">
            <v>0</v>
          </cell>
          <cell r="AT944">
            <v>0</v>
          </cell>
          <cell r="AU944">
            <v>0</v>
          </cell>
          <cell r="AV944">
            <v>0</v>
          </cell>
          <cell r="AW944">
            <v>0</v>
          </cell>
          <cell r="AX944">
            <v>0</v>
          </cell>
          <cell r="AY944">
            <v>0</v>
          </cell>
          <cell r="AZ944">
            <v>0</v>
          </cell>
          <cell r="BA944">
            <v>0</v>
          </cell>
          <cell r="BB944">
            <v>0</v>
          </cell>
          <cell r="BC944">
            <v>0</v>
          </cell>
          <cell r="BD944">
            <v>0</v>
          </cell>
          <cell r="BE944">
            <v>0</v>
          </cell>
          <cell r="BF944">
            <v>0</v>
          </cell>
          <cell r="BG944">
            <v>0</v>
          </cell>
          <cell r="BH944">
            <v>0</v>
          </cell>
          <cell r="BI944">
            <v>0</v>
          </cell>
          <cell r="BJ944">
            <v>0</v>
          </cell>
          <cell r="BK944">
            <v>0</v>
          </cell>
          <cell r="BL944">
            <v>0</v>
          </cell>
          <cell r="BM944">
            <v>0</v>
          </cell>
          <cell r="BN944">
            <v>0</v>
          </cell>
          <cell r="BO944">
            <v>0</v>
          </cell>
          <cell r="BP944">
            <v>0</v>
          </cell>
          <cell r="BQ944">
            <v>0</v>
          </cell>
        </row>
        <row r="945">
          <cell r="N945">
            <v>0</v>
          </cell>
          <cell r="P945">
            <v>0</v>
          </cell>
          <cell r="R945">
            <v>0</v>
          </cell>
          <cell r="V945">
            <v>0</v>
          </cell>
          <cell r="W945">
            <v>0</v>
          </cell>
          <cell r="X945">
            <v>0</v>
          </cell>
          <cell r="Y945">
            <v>0</v>
          </cell>
          <cell r="Z945">
            <v>0</v>
          </cell>
          <cell r="AA945">
            <v>0</v>
          </cell>
          <cell r="AB945">
            <v>0</v>
          </cell>
          <cell r="AC945">
            <v>0</v>
          </cell>
          <cell r="AD945">
            <v>0</v>
          </cell>
          <cell r="AE945">
            <v>0</v>
          </cell>
          <cell r="AF945">
            <v>0</v>
          </cell>
          <cell r="AG945">
            <v>0</v>
          </cell>
          <cell r="AH945">
            <v>0</v>
          </cell>
          <cell r="AI945">
            <v>0</v>
          </cell>
          <cell r="AJ945">
            <v>0</v>
          </cell>
          <cell r="AK945">
            <v>0</v>
          </cell>
          <cell r="AL945">
            <v>0</v>
          </cell>
          <cell r="AM945">
            <v>0</v>
          </cell>
          <cell r="AN945">
            <v>0</v>
          </cell>
          <cell r="AO945">
            <v>0</v>
          </cell>
          <cell r="AP945">
            <v>0</v>
          </cell>
          <cell r="AQ945">
            <v>0</v>
          </cell>
          <cell r="AR945">
            <v>0</v>
          </cell>
          <cell r="AS945">
            <v>0</v>
          </cell>
          <cell r="AT945">
            <v>0</v>
          </cell>
          <cell r="AU945">
            <v>0</v>
          </cell>
          <cell r="AV945">
            <v>0</v>
          </cell>
          <cell r="AW945">
            <v>0</v>
          </cell>
          <cell r="AX945">
            <v>0</v>
          </cell>
          <cell r="AY945">
            <v>0</v>
          </cell>
          <cell r="AZ945">
            <v>0</v>
          </cell>
          <cell r="BA945">
            <v>0</v>
          </cell>
          <cell r="BB945">
            <v>0</v>
          </cell>
          <cell r="BC945">
            <v>0</v>
          </cell>
          <cell r="BD945">
            <v>0</v>
          </cell>
          <cell r="BE945">
            <v>0</v>
          </cell>
          <cell r="BF945">
            <v>0</v>
          </cell>
          <cell r="BG945">
            <v>0</v>
          </cell>
          <cell r="BH945">
            <v>0</v>
          </cell>
          <cell r="BI945">
            <v>0</v>
          </cell>
          <cell r="BJ945">
            <v>0</v>
          </cell>
          <cell r="BK945">
            <v>0</v>
          </cell>
          <cell r="BL945">
            <v>0</v>
          </cell>
          <cell r="BM945">
            <v>0</v>
          </cell>
          <cell r="BN945">
            <v>0</v>
          </cell>
          <cell r="BO945">
            <v>0</v>
          </cell>
          <cell r="BP945">
            <v>0</v>
          </cell>
          <cell r="BQ945">
            <v>0</v>
          </cell>
        </row>
        <row r="947">
          <cell r="N947">
            <v>0</v>
          </cell>
          <cell r="R947">
            <v>0</v>
          </cell>
          <cell r="V947">
            <v>0</v>
          </cell>
          <cell r="W947">
            <v>0</v>
          </cell>
          <cell r="X947">
            <v>0</v>
          </cell>
          <cell r="Y947">
            <v>0</v>
          </cell>
          <cell r="Z947">
            <v>0</v>
          </cell>
          <cell r="AA947">
            <v>0</v>
          </cell>
          <cell r="AB947">
            <v>0</v>
          </cell>
          <cell r="AC947">
            <v>0</v>
          </cell>
          <cell r="AD947">
            <v>0</v>
          </cell>
          <cell r="AE947">
            <v>0</v>
          </cell>
          <cell r="AF947">
            <v>0</v>
          </cell>
          <cell r="AG947">
            <v>0</v>
          </cell>
          <cell r="AH947">
            <v>0</v>
          </cell>
          <cell r="AI947">
            <v>0</v>
          </cell>
          <cell r="AJ947">
            <v>0</v>
          </cell>
          <cell r="AK947">
            <v>0</v>
          </cell>
          <cell r="AL947">
            <v>0</v>
          </cell>
          <cell r="AM947">
            <v>0</v>
          </cell>
          <cell r="AN947">
            <v>0</v>
          </cell>
          <cell r="AO947">
            <v>0</v>
          </cell>
          <cell r="AP947">
            <v>0</v>
          </cell>
          <cell r="AQ947">
            <v>0</v>
          </cell>
          <cell r="AR947">
            <v>0</v>
          </cell>
          <cell r="AS947">
            <v>0</v>
          </cell>
          <cell r="AT947">
            <v>0</v>
          </cell>
          <cell r="AU947">
            <v>0</v>
          </cell>
          <cell r="AV947">
            <v>0</v>
          </cell>
          <cell r="AW947">
            <v>0</v>
          </cell>
          <cell r="AX947">
            <v>0</v>
          </cell>
          <cell r="AY947">
            <v>0</v>
          </cell>
          <cell r="AZ947">
            <v>0</v>
          </cell>
          <cell r="BA947">
            <v>0</v>
          </cell>
          <cell r="BB947">
            <v>0</v>
          </cell>
          <cell r="BC947">
            <v>0</v>
          </cell>
          <cell r="BD947">
            <v>0</v>
          </cell>
          <cell r="BE947">
            <v>0</v>
          </cell>
          <cell r="BF947">
            <v>0</v>
          </cell>
          <cell r="BG947">
            <v>0</v>
          </cell>
          <cell r="BH947">
            <v>0</v>
          </cell>
          <cell r="BI947">
            <v>0</v>
          </cell>
          <cell r="BJ947">
            <v>0</v>
          </cell>
          <cell r="BK947">
            <v>0</v>
          </cell>
          <cell r="BL947">
            <v>0</v>
          </cell>
          <cell r="BM947">
            <v>0</v>
          </cell>
          <cell r="BN947">
            <v>0</v>
          </cell>
          <cell r="BO947">
            <v>0</v>
          </cell>
          <cell r="BP947">
            <v>0</v>
          </cell>
          <cell r="BQ947">
            <v>0</v>
          </cell>
        </row>
        <row r="948">
          <cell r="N948">
            <v>0</v>
          </cell>
          <cell r="P948">
            <v>0</v>
          </cell>
          <cell r="R948">
            <v>0</v>
          </cell>
          <cell r="V948">
            <v>0</v>
          </cell>
          <cell r="W948">
            <v>0</v>
          </cell>
          <cell r="X948">
            <v>0</v>
          </cell>
          <cell r="Y948">
            <v>0</v>
          </cell>
          <cell r="Z948">
            <v>0</v>
          </cell>
          <cell r="AA948">
            <v>0</v>
          </cell>
          <cell r="AB948">
            <v>0</v>
          </cell>
          <cell r="AC948">
            <v>0</v>
          </cell>
          <cell r="AD948">
            <v>0</v>
          </cell>
          <cell r="AE948">
            <v>0</v>
          </cell>
          <cell r="AF948">
            <v>0</v>
          </cell>
          <cell r="AG948">
            <v>0</v>
          </cell>
          <cell r="AH948">
            <v>0</v>
          </cell>
          <cell r="AI948">
            <v>0</v>
          </cell>
          <cell r="AJ948">
            <v>0</v>
          </cell>
          <cell r="AK948">
            <v>0</v>
          </cell>
          <cell r="AL948">
            <v>0</v>
          </cell>
          <cell r="AM948">
            <v>0</v>
          </cell>
          <cell r="AN948">
            <v>0</v>
          </cell>
          <cell r="AO948">
            <v>0</v>
          </cell>
          <cell r="AP948">
            <v>0</v>
          </cell>
          <cell r="AQ948">
            <v>0</v>
          </cell>
          <cell r="AR948">
            <v>0</v>
          </cell>
          <cell r="AS948">
            <v>0</v>
          </cell>
          <cell r="AT948">
            <v>0</v>
          </cell>
          <cell r="AU948">
            <v>0</v>
          </cell>
          <cell r="AV948">
            <v>0</v>
          </cell>
          <cell r="AW948">
            <v>0</v>
          </cell>
          <cell r="AX948">
            <v>0</v>
          </cell>
          <cell r="AY948">
            <v>0</v>
          </cell>
          <cell r="AZ948">
            <v>0</v>
          </cell>
          <cell r="BA948">
            <v>0</v>
          </cell>
          <cell r="BB948">
            <v>0</v>
          </cell>
          <cell r="BC948">
            <v>0</v>
          </cell>
          <cell r="BD948">
            <v>0</v>
          </cell>
          <cell r="BE948">
            <v>0</v>
          </cell>
          <cell r="BF948">
            <v>0</v>
          </cell>
          <cell r="BG948">
            <v>0</v>
          </cell>
          <cell r="BH948">
            <v>0</v>
          </cell>
          <cell r="BI948">
            <v>0</v>
          </cell>
          <cell r="BJ948">
            <v>0</v>
          </cell>
          <cell r="BK948">
            <v>0</v>
          </cell>
          <cell r="BL948">
            <v>0</v>
          </cell>
          <cell r="BM948">
            <v>0</v>
          </cell>
          <cell r="BN948">
            <v>0</v>
          </cell>
          <cell r="BO948">
            <v>0</v>
          </cell>
          <cell r="BP948">
            <v>0</v>
          </cell>
          <cell r="BQ948">
            <v>0</v>
          </cell>
        </row>
        <row r="949">
          <cell r="N949">
            <v>0</v>
          </cell>
          <cell r="P949">
            <v>0</v>
          </cell>
          <cell r="R949">
            <v>0</v>
          </cell>
          <cell r="V949">
            <v>0</v>
          </cell>
          <cell r="W949">
            <v>0</v>
          </cell>
          <cell r="X949">
            <v>0</v>
          </cell>
          <cell r="Y949">
            <v>0</v>
          </cell>
          <cell r="Z949">
            <v>0</v>
          </cell>
          <cell r="AA949">
            <v>0</v>
          </cell>
          <cell r="AB949">
            <v>0</v>
          </cell>
          <cell r="AC949">
            <v>0</v>
          </cell>
          <cell r="AD949">
            <v>0</v>
          </cell>
          <cell r="AE949">
            <v>0</v>
          </cell>
          <cell r="AF949">
            <v>0</v>
          </cell>
          <cell r="AG949">
            <v>0</v>
          </cell>
          <cell r="AH949">
            <v>0</v>
          </cell>
          <cell r="AI949">
            <v>0</v>
          </cell>
          <cell r="AJ949">
            <v>0</v>
          </cell>
          <cell r="AK949">
            <v>0</v>
          </cell>
          <cell r="AL949">
            <v>0</v>
          </cell>
          <cell r="AM949">
            <v>0</v>
          </cell>
          <cell r="AN949">
            <v>0</v>
          </cell>
          <cell r="AO949">
            <v>0</v>
          </cell>
          <cell r="AP949">
            <v>0</v>
          </cell>
          <cell r="AQ949">
            <v>0</v>
          </cell>
          <cell r="AR949">
            <v>0</v>
          </cell>
          <cell r="AS949">
            <v>0</v>
          </cell>
          <cell r="AT949">
            <v>0</v>
          </cell>
          <cell r="AU949">
            <v>0</v>
          </cell>
          <cell r="AV949">
            <v>0</v>
          </cell>
          <cell r="AW949">
            <v>0</v>
          </cell>
          <cell r="AX949">
            <v>0</v>
          </cell>
          <cell r="AY949">
            <v>0</v>
          </cell>
          <cell r="AZ949">
            <v>0</v>
          </cell>
          <cell r="BA949">
            <v>0</v>
          </cell>
          <cell r="BB949">
            <v>0</v>
          </cell>
          <cell r="BC949">
            <v>0</v>
          </cell>
          <cell r="BD949">
            <v>0</v>
          </cell>
          <cell r="BE949">
            <v>0</v>
          </cell>
          <cell r="BF949">
            <v>0</v>
          </cell>
          <cell r="BG949">
            <v>0</v>
          </cell>
          <cell r="BH949">
            <v>0</v>
          </cell>
          <cell r="BI949">
            <v>0</v>
          </cell>
          <cell r="BJ949">
            <v>0</v>
          </cell>
          <cell r="BK949">
            <v>0</v>
          </cell>
          <cell r="BL949">
            <v>0</v>
          </cell>
          <cell r="BM949">
            <v>0</v>
          </cell>
          <cell r="BN949">
            <v>0</v>
          </cell>
          <cell r="BO949">
            <v>0</v>
          </cell>
          <cell r="BP949">
            <v>0</v>
          </cell>
          <cell r="BQ949">
            <v>0</v>
          </cell>
        </row>
        <row r="950">
          <cell r="N950">
            <v>0</v>
          </cell>
          <cell r="P950">
            <v>0</v>
          </cell>
          <cell r="R950">
            <v>0</v>
          </cell>
          <cell r="V950">
            <v>0</v>
          </cell>
          <cell r="W950">
            <v>0</v>
          </cell>
          <cell r="X950">
            <v>0</v>
          </cell>
          <cell r="Y950">
            <v>0</v>
          </cell>
          <cell r="Z950">
            <v>0</v>
          </cell>
          <cell r="AA950">
            <v>0</v>
          </cell>
          <cell r="AB950">
            <v>0</v>
          </cell>
          <cell r="AC950">
            <v>0</v>
          </cell>
          <cell r="AD950">
            <v>0</v>
          </cell>
          <cell r="AE950">
            <v>0</v>
          </cell>
          <cell r="AF950">
            <v>0</v>
          </cell>
          <cell r="AG950">
            <v>0</v>
          </cell>
          <cell r="AH950">
            <v>0</v>
          </cell>
          <cell r="AI950">
            <v>0</v>
          </cell>
          <cell r="AJ950">
            <v>0</v>
          </cell>
          <cell r="AK950">
            <v>0</v>
          </cell>
          <cell r="AL950">
            <v>0</v>
          </cell>
          <cell r="AM950">
            <v>0</v>
          </cell>
          <cell r="AN950">
            <v>0</v>
          </cell>
          <cell r="AO950">
            <v>0</v>
          </cell>
          <cell r="AP950">
            <v>0</v>
          </cell>
          <cell r="AQ950">
            <v>0</v>
          </cell>
          <cell r="AR950">
            <v>0</v>
          </cell>
          <cell r="AS950">
            <v>0</v>
          </cell>
          <cell r="AT950">
            <v>0</v>
          </cell>
          <cell r="AU950">
            <v>0</v>
          </cell>
          <cell r="AV950">
            <v>0</v>
          </cell>
          <cell r="AW950">
            <v>0</v>
          </cell>
          <cell r="AX950">
            <v>0</v>
          </cell>
          <cell r="AY950">
            <v>0</v>
          </cell>
          <cell r="AZ950">
            <v>0</v>
          </cell>
          <cell r="BA950">
            <v>0</v>
          </cell>
          <cell r="BB950">
            <v>0</v>
          </cell>
          <cell r="BC950">
            <v>0</v>
          </cell>
          <cell r="BD950">
            <v>0</v>
          </cell>
          <cell r="BE950">
            <v>0</v>
          </cell>
          <cell r="BF950">
            <v>0</v>
          </cell>
          <cell r="BG950">
            <v>0</v>
          </cell>
          <cell r="BH950">
            <v>0</v>
          </cell>
          <cell r="BI950">
            <v>0</v>
          </cell>
          <cell r="BJ950">
            <v>0</v>
          </cell>
          <cell r="BK950">
            <v>0</v>
          </cell>
          <cell r="BL950">
            <v>0</v>
          </cell>
          <cell r="BM950">
            <v>0</v>
          </cell>
          <cell r="BN950">
            <v>0</v>
          </cell>
          <cell r="BO950">
            <v>0</v>
          </cell>
          <cell r="BP950">
            <v>0</v>
          </cell>
          <cell r="BQ950">
            <v>0</v>
          </cell>
        </row>
        <row r="951">
          <cell r="N951">
            <v>0</v>
          </cell>
          <cell r="P951">
            <v>0</v>
          </cell>
          <cell r="R951">
            <v>0</v>
          </cell>
          <cell r="V951">
            <v>0</v>
          </cell>
          <cell r="W951">
            <v>0</v>
          </cell>
          <cell r="X951">
            <v>0</v>
          </cell>
          <cell r="Y951">
            <v>0</v>
          </cell>
          <cell r="Z951">
            <v>0</v>
          </cell>
          <cell r="AA951">
            <v>0</v>
          </cell>
          <cell r="AB951">
            <v>0</v>
          </cell>
          <cell r="AC951">
            <v>0</v>
          </cell>
          <cell r="AD951">
            <v>0</v>
          </cell>
          <cell r="AE951">
            <v>0</v>
          </cell>
          <cell r="AF951">
            <v>0</v>
          </cell>
          <cell r="AG951">
            <v>0</v>
          </cell>
          <cell r="AH951">
            <v>0</v>
          </cell>
          <cell r="AI951">
            <v>0</v>
          </cell>
          <cell r="AJ951">
            <v>0</v>
          </cell>
          <cell r="AK951">
            <v>0</v>
          </cell>
          <cell r="AL951">
            <v>0</v>
          </cell>
          <cell r="AM951">
            <v>0</v>
          </cell>
          <cell r="AN951">
            <v>0</v>
          </cell>
          <cell r="AO951">
            <v>0</v>
          </cell>
          <cell r="AP951">
            <v>0</v>
          </cell>
          <cell r="AQ951">
            <v>0</v>
          </cell>
          <cell r="AR951">
            <v>0</v>
          </cell>
          <cell r="AS951">
            <v>0</v>
          </cell>
          <cell r="AT951">
            <v>0</v>
          </cell>
          <cell r="AU951">
            <v>0</v>
          </cell>
          <cell r="AV951">
            <v>0</v>
          </cell>
          <cell r="AW951">
            <v>0</v>
          </cell>
          <cell r="AX951">
            <v>0</v>
          </cell>
          <cell r="AY951">
            <v>0</v>
          </cell>
          <cell r="AZ951">
            <v>0</v>
          </cell>
          <cell r="BA951">
            <v>0</v>
          </cell>
          <cell r="BB951">
            <v>0</v>
          </cell>
          <cell r="BC951">
            <v>0</v>
          </cell>
          <cell r="BD951">
            <v>0</v>
          </cell>
          <cell r="BE951">
            <v>0</v>
          </cell>
          <cell r="BF951">
            <v>0</v>
          </cell>
          <cell r="BG951">
            <v>0</v>
          </cell>
          <cell r="BH951">
            <v>0</v>
          </cell>
          <cell r="BI951">
            <v>0</v>
          </cell>
          <cell r="BJ951">
            <v>0</v>
          </cell>
          <cell r="BK951">
            <v>0</v>
          </cell>
          <cell r="BL951">
            <v>0</v>
          </cell>
          <cell r="BM951">
            <v>0</v>
          </cell>
          <cell r="BN951">
            <v>0</v>
          </cell>
          <cell r="BO951">
            <v>0</v>
          </cell>
          <cell r="BP951">
            <v>0</v>
          </cell>
          <cell r="BQ951">
            <v>0</v>
          </cell>
        </row>
        <row r="952">
          <cell r="N952">
            <v>0</v>
          </cell>
          <cell r="P952">
            <v>0</v>
          </cell>
          <cell r="R952">
            <v>0</v>
          </cell>
          <cell r="V952">
            <v>0</v>
          </cell>
          <cell r="W952">
            <v>0</v>
          </cell>
          <cell r="X952">
            <v>0</v>
          </cell>
          <cell r="Y952">
            <v>0</v>
          </cell>
          <cell r="Z952">
            <v>0</v>
          </cell>
          <cell r="AA952">
            <v>0</v>
          </cell>
          <cell r="AB952">
            <v>0</v>
          </cell>
          <cell r="AC952">
            <v>0</v>
          </cell>
          <cell r="AD952">
            <v>0</v>
          </cell>
          <cell r="AE952">
            <v>0</v>
          </cell>
          <cell r="AF952">
            <v>0</v>
          </cell>
          <cell r="AG952">
            <v>0</v>
          </cell>
          <cell r="AH952">
            <v>0</v>
          </cell>
          <cell r="AI952">
            <v>0</v>
          </cell>
          <cell r="AJ952">
            <v>0</v>
          </cell>
          <cell r="AK952">
            <v>0</v>
          </cell>
          <cell r="AL952">
            <v>0</v>
          </cell>
          <cell r="AM952">
            <v>0</v>
          </cell>
          <cell r="AN952">
            <v>0</v>
          </cell>
          <cell r="AO952">
            <v>0</v>
          </cell>
          <cell r="AP952">
            <v>0</v>
          </cell>
          <cell r="AQ952">
            <v>0</v>
          </cell>
          <cell r="AR952">
            <v>0</v>
          </cell>
          <cell r="AS952">
            <v>0</v>
          </cell>
          <cell r="AT952">
            <v>0</v>
          </cell>
          <cell r="AU952">
            <v>0</v>
          </cell>
          <cell r="AV952">
            <v>0</v>
          </cell>
          <cell r="AW952">
            <v>0</v>
          </cell>
          <cell r="AX952">
            <v>0</v>
          </cell>
          <cell r="AY952">
            <v>0</v>
          </cell>
          <cell r="AZ952">
            <v>0</v>
          </cell>
          <cell r="BA952">
            <v>0</v>
          </cell>
          <cell r="BB952">
            <v>0</v>
          </cell>
          <cell r="BC952">
            <v>0</v>
          </cell>
          <cell r="BD952">
            <v>0</v>
          </cell>
          <cell r="BE952">
            <v>0</v>
          </cell>
          <cell r="BF952">
            <v>0</v>
          </cell>
          <cell r="BG952">
            <v>0</v>
          </cell>
          <cell r="BH952">
            <v>0</v>
          </cell>
          <cell r="BI952">
            <v>0</v>
          </cell>
          <cell r="BJ952">
            <v>0</v>
          </cell>
          <cell r="BK952">
            <v>0</v>
          </cell>
          <cell r="BL952">
            <v>0</v>
          </cell>
          <cell r="BM952">
            <v>0</v>
          </cell>
          <cell r="BN952">
            <v>0</v>
          </cell>
          <cell r="BO952">
            <v>0</v>
          </cell>
          <cell r="BP952">
            <v>0</v>
          </cell>
          <cell r="BQ952">
            <v>0</v>
          </cell>
        </row>
        <row r="953">
          <cell r="N953">
            <v>0</v>
          </cell>
          <cell r="P953">
            <v>0</v>
          </cell>
          <cell r="R953">
            <v>0</v>
          </cell>
          <cell r="V953">
            <v>0</v>
          </cell>
          <cell r="W953">
            <v>0</v>
          </cell>
          <cell r="X953">
            <v>0</v>
          </cell>
          <cell r="Y953">
            <v>0</v>
          </cell>
          <cell r="Z953">
            <v>0</v>
          </cell>
          <cell r="AA953">
            <v>0</v>
          </cell>
          <cell r="AB953">
            <v>0</v>
          </cell>
          <cell r="AC953">
            <v>0</v>
          </cell>
          <cell r="AD953">
            <v>0</v>
          </cell>
          <cell r="AE953">
            <v>0</v>
          </cell>
          <cell r="AF953">
            <v>0</v>
          </cell>
          <cell r="AG953">
            <v>0</v>
          </cell>
          <cell r="AH953">
            <v>0</v>
          </cell>
          <cell r="AI953">
            <v>0</v>
          </cell>
          <cell r="AJ953">
            <v>0</v>
          </cell>
          <cell r="AK953">
            <v>0</v>
          </cell>
          <cell r="AL953">
            <v>0</v>
          </cell>
          <cell r="AM953">
            <v>0</v>
          </cell>
          <cell r="AN953">
            <v>0</v>
          </cell>
          <cell r="AO953">
            <v>0</v>
          </cell>
          <cell r="AP953">
            <v>0</v>
          </cell>
          <cell r="AQ953">
            <v>0</v>
          </cell>
          <cell r="AR953">
            <v>0</v>
          </cell>
          <cell r="AS953">
            <v>0</v>
          </cell>
          <cell r="AT953">
            <v>0</v>
          </cell>
          <cell r="AU953">
            <v>0</v>
          </cell>
          <cell r="AV953">
            <v>0</v>
          </cell>
          <cell r="AW953">
            <v>0</v>
          </cell>
          <cell r="AX953">
            <v>0</v>
          </cell>
          <cell r="AY953">
            <v>0</v>
          </cell>
          <cell r="AZ953">
            <v>0</v>
          </cell>
          <cell r="BA953">
            <v>0</v>
          </cell>
          <cell r="BB953">
            <v>0</v>
          </cell>
          <cell r="BC953">
            <v>0</v>
          </cell>
          <cell r="BD953">
            <v>0</v>
          </cell>
          <cell r="BE953">
            <v>0</v>
          </cell>
          <cell r="BF953">
            <v>0</v>
          </cell>
          <cell r="BG953">
            <v>0</v>
          </cell>
          <cell r="BH953">
            <v>0</v>
          </cell>
          <cell r="BI953">
            <v>0</v>
          </cell>
          <cell r="BJ953">
            <v>0</v>
          </cell>
          <cell r="BK953">
            <v>0</v>
          </cell>
          <cell r="BL953">
            <v>0</v>
          </cell>
          <cell r="BM953">
            <v>0</v>
          </cell>
          <cell r="BN953">
            <v>0</v>
          </cell>
          <cell r="BO953">
            <v>0</v>
          </cell>
          <cell r="BP953">
            <v>0</v>
          </cell>
          <cell r="BQ953">
            <v>0</v>
          </cell>
        </row>
        <row r="954">
          <cell r="N954">
            <v>0</v>
          </cell>
          <cell r="P954">
            <v>0</v>
          </cell>
          <cell r="R954">
            <v>0</v>
          </cell>
          <cell r="V954">
            <v>0</v>
          </cell>
          <cell r="W954">
            <v>0</v>
          </cell>
          <cell r="X954">
            <v>0</v>
          </cell>
          <cell r="Y954">
            <v>0</v>
          </cell>
          <cell r="Z954">
            <v>0</v>
          </cell>
          <cell r="AA954">
            <v>0</v>
          </cell>
          <cell r="AB954">
            <v>0</v>
          </cell>
          <cell r="AC954">
            <v>0</v>
          </cell>
          <cell r="AD954">
            <v>0</v>
          </cell>
          <cell r="AE954">
            <v>0</v>
          </cell>
          <cell r="AF954">
            <v>0</v>
          </cell>
          <cell r="AG954">
            <v>0</v>
          </cell>
          <cell r="AH954">
            <v>0</v>
          </cell>
          <cell r="AI954">
            <v>0</v>
          </cell>
          <cell r="AJ954">
            <v>0</v>
          </cell>
          <cell r="AK954">
            <v>0</v>
          </cell>
          <cell r="AL954">
            <v>0</v>
          </cell>
          <cell r="AM954">
            <v>0</v>
          </cell>
          <cell r="AN954">
            <v>0</v>
          </cell>
          <cell r="AO954">
            <v>0</v>
          </cell>
          <cell r="AP954">
            <v>0</v>
          </cell>
          <cell r="AQ954">
            <v>0</v>
          </cell>
          <cell r="AR954">
            <v>0</v>
          </cell>
          <cell r="AS954">
            <v>0</v>
          </cell>
          <cell r="AT954">
            <v>0</v>
          </cell>
          <cell r="AU954">
            <v>0</v>
          </cell>
          <cell r="AV954">
            <v>0</v>
          </cell>
          <cell r="AW954">
            <v>0</v>
          </cell>
          <cell r="AX954">
            <v>0</v>
          </cell>
          <cell r="AY954">
            <v>0</v>
          </cell>
          <cell r="AZ954">
            <v>0</v>
          </cell>
          <cell r="BA954">
            <v>0</v>
          </cell>
          <cell r="BB954">
            <v>0</v>
          </cell>
          <cell r="BC954">
            <v>0</v>
          </cell>
          <cell r="BD954">
            <v>0</v>
          </cell>
          <cell r="BE954">
            <v>0</v>
          </cell>
          <cell r="BF954">
            <v>0</v>
          </cell>
          <cell r="BG954">
            <v>0</v>
          </cell>
          <cell r="BH954">
            <v>0</v>
          </cell>
          <cell r="BI954">
            <v>0</v>
          </cell>
          <cell r="BJ954">
            <v>0</v>
          </cell>
          <cell r="BK954">
            <v>0</v>
          </cell>
          <cell r="BL954">
            <v>0</v>
          </cell>
          <cell r="BM954">
            <v>0</v>
          </cell>
          <cell r="BN954">
            <v>0</v>
          </cell>
          <cell r="BO954">
            <v>0</v>
          </cell>
          <cell r="BP954">
            <v>0</v>
          </cell>
          <cell r="BQ954">
            <v>0</v>
          </cell>
        </row>
        <row r="955">
          <cell r="N955">
            <v>0</v>
          </cell>
          <cell r="P955">
            <v>0</v>
          </cell>
          <cell r="R955">
            <v>0</v>
          </cell>
          <cell r="V955">
            <v>0</v>
          </cell>
          <cell r="W955">
            <v>0</v>
          </cell>
          <cell r="X955">
            <v>0</v>
          </cell>
          <cell r="Y955">
            <v>0</v>
          </cell>
          <cell r="Z955">
            <v>0</v>
          </cell>
          <cell r="AA955">
            <v>0</v>
          </cell>
          <cell r="AB955">
            <v>0</v>
          </cell>
          <cell r="AC955">
            <v>0</v>
          </cell>
          <cell r="AD955">
            <v>0</v>
          </cell>
          <cell r="AE955">
            <v>0</v>
          </cell>
          <cell r="AF955">
            <v>0</v>
          </cell>
          <cell r="AG955">
            <v>0</v>
          </cell>
          <cell r="AH955">
            <v>0</v>
          </cell>
          <cell r="AI955">
            <v>0</v>
          </cell>
          <cell r="AJ955">
            <v>0</v>
          </cell>
          <cell r="AK955">
            <v>0</v>
          </cell>
          <cell r="AL955">
            <v>0</v>
          </cell>
          <cell r="AM955">
            <v>0</v>
          </cell>
          <cell r="AN955">
            <v>0</v>
          </cell>
          <cell r="AO955">
            <v>0</v>
          </cell>
          <cell r="AP955">
            <v>0</v>
          </cell>
          <cell r="AQ955">
            <v>0</v>
          </cell>
          <cell r="AR955">
            <v>0</v>
          </cell>
          <cell r="AS955">
            <v>0</v>
          </cell>
          <cell r="AT955">
            <v>0</v>
          </cell>
          <cell r="AU955">
            <v>0</v>
          </cell>
          <cell r="AV955">
            <v>0</v>
          </cell>
          <cell r="AW955">
            <v>0</v>
          </cell>
          <cell r="AX955">
            <v>0</v>
          </cell>
          <cell r="AY955">
            <v>0</v>
          </cell>
          <cell r="AZ955">
            <v>0</v>
          </cell>
          <cell r="BA955">
            <v>0</v>
          </cell>
          <cell r="BB955">
            <v>0</v>
          </cell>
          <cell r="BC955">
            <v>0</v>
          </cell>
          <cell r="BD955">
            <v>0</v>
          </cell>
          <cell r="BE955">
            <v>0</v>
          </cell>
          <cell r="BF955">
            <v>0</v>
          </cell>
          <cell r="BG955">
            <v>0</v>
          </cell>
          <cell r="BH955">
            <v>0</v>
          </cell>
          <cell r="BI955">
            <v>0</v>
          </cell>
          <cell r="BJ955">
            <v>0</v>
          </cell>
          <cell r="BK955">
            <v>0</v>
          </cell>
          <cell r="BL955">
            <v>0</v>
          </cell>
          <cell r="BM955">
            <v>0</v>
          </cell>
          <cell r="BN955">
            <v>0</v>
          </cell>
          <cell r="BO955">
            <v>0</v>
          </cell>
          <cell r="BP955">
            <v>0</v>
          </cell>
          <cell r="BQ955">
            <v>0</v>
          </cell>
        </row>
        <row r="956">
          <cell r="N956">
            <v>0</v>
          </cell>
          <cell r="P956">
            <v>0</v>
          </cell>
          <cell r="R956">
            <v>0</v>
          </cell>
          <cell r="V956">
            <v>0</v>
          </cell>
          <cell r="W956">
            <v>0</v>
          </cell>
          <cell r="X956">
            <v>0</v>
          </cell>
          <cell r="Y956">
            <v>0</v>
          </cell>
          <cell r="Z956">
            <v>0</v>
          </cell>
          <cell r="AA956">
            <v>0</v>
          </cell>
          <cell r="AB956">
            <v>0</v>
          </cell>
          <cell r="AC956">
            <v>0</v>
          </cell>
          <cell r="AD956">
            <v>0</v>
          </cell>
          <cell r="AE956">
            <v>0</v>
          </cell>
          <cell r="AF956">
            <v>0</v>
          </cell>
          <cell r="AG956">
            <v>0</v>
          </cell>
          <cell r="AH956">
            <v>0</v>
          </cell>
          <cell r="AI956">
            <v>0</v>
          </cell>
          <cell r="AJ956">
            <v>0</v>
          </cell>
          <cell r="AK956">
            <v>0</v>
          </cell>
          <cell r="AL956">
            <v>0</v>
          </cell>
          <cell r="AM956">
            <v>0</v>
          </cell>
          <cell r="AN956">
            <v>0</v>
          </cell>
          <cell r="AO956">
            <v>0</v>
          </cell>
          <cell r="AP956">
            <v>0</v>
          </cell>
          <cell r="AQ956">
            <v>0</v>
          </cell>
          <cell r="AR956">
            <v>0</v>
          </cell>
          <cell r="AS956">
            <v>0</v>
          </cell>
          <cell r="AT956">
            <v>0</v>
          </cell>
          <cell r="AU956">
            <v>0</v>
          </cell>
          <cell r="AV956">
            <v>0</v>
          </cell>
          <cell r="AW956">
            <v>0</v>
          </cell>
          <cell r="AX956">
            <v>0</v>
          </cell>
          <cell r="AY956">
            <v>0</v>
          </cell>
          <cell r="AZ956">
            <v>0</v>
          </cell>
          <cell r="BA956">
            <v>0</v>
          </cell>
          <cell r="BB956">
            <v>0</v>
          </cell>
          <cell r="BC956">
            <v>0</v>
          </cell>
          <cell r="BD956">
            <v>0</v>
          </cell>
          <cell r="BE956">
            <v>0</v>
          </cell>
          <cell r="BF956">
            <v>0</v>
          </cell>
          <cell r="BG956">
            <v>0</v>
          </cell>
          <cell r="BH956">
            <v>0</v>
          </cell>
          <cell r="BI956">
            <v>0</v>
          </cell>
          <cell r="BJ956">
            <v>0</v>
          </cell>
          <cell r="BK956">
            <v>0</v>
          </cell>
          <cell r="BL956">
            <v>0</v>
          </cell>
          <cell r="BM956">
            <v>0</v>
          </cell>
          <cell r="BN956">
            <v>0</v>
          </cell>
          <cell r="BO956">
            <v>0</v>
          </cell>
          <cell r="BP956">
            <v>0</v>
          </cell>
          <cell r="BQ956">
            <v>0</v>
          </cell>
        </row>
        <row r="957">
          <cell r="N957">
            <v>0</v>
          </cell>
          <cell r="P957">
            <v>0</v>
          </cell>
          <cell r="R957">
            <v>0</v>
          </cell>
          <cell r="V957">
            <v>0</v>
          </cell>
          <cell r="W957">
            <v>0</v>
          </cell>
          <cell r="X957">
            <v>0</v>
          </cell>
          <cell r="Y957">
            <v>0</v>
          </cell>
          <cell r="Z957">
            <v>0</v>
          </cell>
          <cell r="AA957">
            <v>0</v>
          </cell>
          <cell r="AB957">
            <v>0</v>
          </cell>
          <cell r="AC957">
            <v>0</v>
          </cell>
          <cell r="AD957">
            <v>0</v>
          </cell>
          <cell r="AE957">
            <v>0</v>
          </cell>
          <cell r="AF957">
            <v>0</v>
          </cell>
          <cell r="AG957">
            <v>0</v>
          </cell>
          <cell r="AH957">
            <v>0</v>
          </cell>
          <cell r="AI957">
            <v>0</v>
          </cell>
          <cell r="AJ957">
            <v>0</v>
          </cell>
          <cell r="AK957">
            <v>0</v>
          </cell>
          <cell r="AL957">
            <v>0</v>
          </cell>
          <cell r="AM957">
            <v>0</v>
          </cell>
          <cell r="AN957">
            <v>0</v>
          </cell>
          <cell r="AO957">
            <v>0</v>
          </cell>
          <cell r="AP957">
            <v>0</v>
          </cell>
          <cell r="AQ957">
            <v>0</v>
          </cell>
          <cell r="AR957">
            <v>0</v>
          </cell>
          <cell r="AS957">
            <v>0</v>
          </cell>
          <cell r="AT957">
            <v>0</v>
          </cell>
          <cell r="AU957">
            <v>0</v>
          </cell>
          <cell r="AV957">
            <v>0</v>
          </cell>
          <cell r="AW957">
            <v>0</v>
          </cell>
          <cell r="AX957">
            <v>0</v>
          </cell>
          <cell r="AY957">
            <v>0</v>
          </cell>
          <cell r="AZ957">
            <v>0</v>
          </cell>
          <cell r="BA957">
            <v>0</v>
          </cell>
          <cell r="BB957">
            <v>0</v>
          </cell>
          <cell r="BC957">
            <v>0</v>
          </cell>
          <cell r="BD957">
            <v>0</v>
          </cell>
          <cell r="BE957">
            <v>0</v>
          </cell>
          <cell r="BF957">
            <v>0</v>
          </cell>
          <cell r="BG957">
            <v>0</v>
          </cell>
          <cell r="BH957">
            <v>0</v>
          </cell>
          <cell r="BI957">
            <v>0</v>
          </cell>
          <cell r="BJ957">
            <v>0</v>
          </cell>
          <cell r="BK957">
            <v>0</v>
          </cell>
          <cell r="BL957">
            <v>0</v>
          </cell>
          <cell r="BM957">
            <v>0</v>
          </cell>
          <cell r="BN957">
            <v>0</v>
          </cell>
          <cell r="BO957">
            <v>0</v>
          </cell>
          <cell r="BP957">
            <v>0</v>
          </cell>
          <cell r="BQ957">
            <v>0</v>
          </cell>
        </row>
        <row r="958">
          <cell r="N958">
            <v>0</v>
          </cell>
          <cell r="P958">
            <v>0</v>
          </cell>
          <cell r="R958">
            <v>0</v>
          </cell>
          <cell r="V958">
            <v>0</v>
          </cell>
          <cell r="W958">
            <v>0</v>
          </cell>
          <cell r="X958">
            <v>0</v>
          </cell>
          <cell r="Y958">
            <v>0</v>
          </cell>
          <cell r="Z958">
            <v>0</v>
          </cell>
          <cell r="AA958">
            <v>0</v>
          </cell>
          <cell r="AB958">
            <v>0</v>
          </cell>
          <cell r="AC958">
            <v>0</v>
          </cell>
          <cell r="AD958">
            <v>0</v>
          </cell>
          <cell r="AE958">
            <v>0</v>
          </cell>
          <cell r="AF958">
            <v>0</v>
          </cell>
          <cell r="AG958">
            <v>0</v>
          </cell>
          <cell r="AH958">
            <v>0</v>
          </cell>
          <cell r="AI958">
            <v>0</v>
          </cell>
          <cell r="AJ958">
            <v>0</v>
          </cell>
          <cell r="AK958">
            <v>0</v>
          </cell>
          <cell r="AL958">
            <v>0</v>
          </cell>
          <cell r="AM958">
            <v>0</v>
          </cell>
          <cell r="AN958">
            <v>0</v>
          </cell>
          <cell r="AO958">
            <v>0</v>
          </cell>
          <cell r="AP958">
            <v>0</v>
          </cell>
          <cell r="AQ958">
            <v>0</v>
          </cell>
          <cell r="AR958">
            <v>0</v>
          </cell>
          <cell r="AS958">
            <v>0</v>
          </cell>
          <cell r="AT958">
            <v>0</v>
          </cell>
          <cell r="AU958">
            <v>0</v>
          </cell>
          <cell r="AV958">
            <v>0</v>
          </cell>
          <cell r="AW958">
            <v>0</v>
          </cell>
          <cell r="AX958">
            <v>0</v>
          </cell>
          <cell r="AY958">
            <v>0</v>
          </cell>
          <cell r="AZ958">
            <v>0</v>
          </cell>
          <cell r="BA958">
            <v>0</v>
          </cell>
          <cell r="BB958">
            <v>0</v>
          </cell>
          <cell r="BC958">
            <v>0</v>
          </cell>
          <cell r="BD958">
            <v>0</v>
          </cell>
          <cell r="BE958">
            <v>0</v>
          </cell>
          <cell r="BF958">
            <v>0</v>
          </cell>
          <cell r="BG958">
            <v>0</v>
          </cell>
          <cell r="BH958">
            <v>0</v>
          </cell>
          <cell r="BI958">
            <v>0</v>
          </cell>
          <cell r="BJ958">
            <v>0</v>
          </cell>
          <cell r="BK958">
            <v>0</v>
          </cell>
          <cell r="BL958">
            <v>0</v>
          </cell>
          <cell r="BM958">
            <v>0</v>
          </cell>
          <cell r="BN958">
            <v>0</v>
          </cell>
          <cell r="BO958">
            <v>0</v>
          </cell>
          <cell r="BP958">
            <v>0</v>
          </cell>
          <cell r="BQ958">
            <v>0</v>
          </cell>
        </row>
        <row r="959">
          <cell r="N959">
            <v>0</v>
          </cell>
          <cell r="P959">
            <v>0</v>
          </cell>
          <cell r="R959">
            <v>0</v>
          </cell>
          <cell r="V959">
            <v>0</v>
          </cell>
          <cell r="W959">
            <v>0</v>
          </cell>
          <cell r="X959">
            <v>0</v>
          </cell>
          <cell r="Y959">
            <v>0</v>
          </cell>
          <cell r="Z959">
            <v>0</v>
          </cell>
          <cell r="AA959">
            <v>0</v>
          </cell>
          <cell r="AB959">
            <v>0</v>
          </cell>
          <cell r="AC959">
            <v>0</v>
          </cell>
          <cell r="AD959">
            <v>0</v>
          </cell>
          <cell r="AE959">
            <v>0</v>
          </cell>
          <cell r="AF959">
            <v>0</v>
          </cell>
          <cell r="AG959">
            <v>0</v>
          </cell>
          <cell r="AH959">
            <v>0</v>
          </cell>
          <cell r="AI959">
            <v>0</v>
          </cell>
          <cell r="AJ959">
            <v>0</v>
          </cell>
          <cell r="AK959">
            <v>0</v>
          </cell>
          <cell r="AL959">
            <v>0</v>
          </cell>
          <cell r="AM959">
            <v>0</v>
          </cell>
          <cell r="AN959">
            <v>0</v>
          </cell>
          <cell r="AO959">
            <v>0</v>
          </cell>
          <cell r="AP959">
            <v>0</v>
          </cell>
          <cell r="AQ959">
            <v>0</v>
          </cell>
          <cell r="AR959">
            <v>0</v>
          </cell>
          <cell r="AS959">
            <v>0</v>
          </cell>
          <cell r="AT959">
            <v>0</v>
          </cell>
          <cell r="AU959">
            <v>0</v>
          </cell>
          <cell r="AV959">
            <v>0</v>
          </cell>
          <cell r="AW959">
            <v>0</v>
          </cell>
          <cell r="AX959">
            <v>0</v>
          </cell>
          <cell r="AY959">
            <v>0</v>
          </cell>
          <cell r="AZ959">
            <v>0</v>
          </cell>
          <cell r="BA959">
            <v>0</v>
          </cell>
          <cell r="BB959">
            <v>0</v>
          </cell>
          <cell r="BC959">
            <v>0</v>
          </cell>
          <cell r="BD959">
            <v>0</v>
          </cell>
          <cell r="BE959">
            <v>0</v>
          </cell>
          <cell r="BF959">
            <v>0</v>
          </cell>
          <cell r="BG959">
            <v>0</v>
          </cell>
          <cell r="BH959">
            <v>0</v>
          </cell>
          <cell r="BI959">
            <v>0</v>
          </cell>
          <cell r="BJ959">
            <v>0</v>
          </cell>
          <cell r="BK959">
            <v>0</v>
          </cell>
          <cell r="BL959">
            <v>0</v>
          </cell>
          <cell r="BM959">
            <v>0</v>
          </cell>
          <cell r="BN959">
            <v>0</v>
          </cell>
          <cell r="BO959">
            <v>0</v>
          </cell>
          <cell r="BP959">
            <v>0</v>
          </cell>
          <cell r="BQ959">
            <v>0</v>
          </cell>
        </row>
        <row r="960">
          <cell r="N960">
            <v>0</v>
          </cell>
          <cell r="P960">
            <v>0</v>
          </cell>
          <cell r="R960">
            <v>0</v>
          </cell>
          <cell r="V960">
            <v>0</v>
          </cell>
          <cell r="W960">
            <v>0</v>
          </cell>
          <cell r="X960">
            <v>0</v>
          </cell>
          <cell r="Y960">
            <v>0</v>
          </cell>
          <cell r="Z960">
            <v>0</v>
          </cell>
          <cell r="AA960">
            <v>0</v>
          </cell>
          <cell r="AB960">
            <v>0</v>
          </cell>
          <cell r="AC960">
            <v>0</v>
          </cell>
          <cell r="AD960">
            <v>0</v>
          </cell>
          <cell r="AE960">
            <v>0</v>
          </cell>
          <cell r="AF960">
            <v>0</v>
          </cell>
          <cell r="AG960">
            <v>0</v>
          </cell>
          <cell r="AH960">
            <v>0</v>
          </cell>
          <cell r="AI960">
            <v>0</v>
          </cell>
          <cell r="AJ960">
            <v>0</v>
          </cell>
          <cell r="AK960">
            <v>0</v>
          </cell>
          <cell r="AL960">
            <v>0</v>
          </cell>
          <cell r="AM960">
            <v>0</v>
          </cell>
          <cell r="AN960">
            <v>0</v>
          </cell>
          <cell r="AO960">
            <v>0</v>
          </cell>
          <cell r="AP960">
            <v>0</v>
          </cell>
          <cell r="AQ960">
            <v>0</v>
          </cell>
          <cell r="AR960">
            <v>0</v>
          </cell>
          <cell r="AS960">
            <v>0</v>
          </cell>
          <cell r="AT960">
            <v>0</v>
          </cell>
          <cell r="AU960">
            <v>0</v>
          </cell>
          <cell r="AV960">
            <v>0</v>
          </cell>
          <cell r="AW960">
            <v>0</v>
          </cell>
          <cell r="AX960">
            <v>0</v>
          </cell>
          <cell r="AY960">
            <v>0</v>
          </cell>
          <cell r="AZ960">
            <v>0</v>
          </cell>
          <cell r="BA960">
            <v>0</v>
          </cell>
          <cell r="BB960">
            <v>0</v>
          </cell>
          <cell r="BC960">
            <v>0</v>
          </cell>
          <cell r="BD960">
            <v>0</v>
          </cell>
          <cell r="BE960">
            <v>0</v>
          </cell>
          <cell r="BF960">
            <v>0</v>
          </cell>
          <cell r="BG960">
            <v>0</v>
          </cell>
          <cell r="BH960">
            <v>0</v>
          </cell>
          <cell r="BI960">
            <v>0</v>
          </cell>
          <cell r="BJ960">
            <v>0</v>
          </cell>
          <cell r="BK960">
            <v>0</v>
          </cell>
          <cell r="BL960">
            <v>0</v>
          </cell>
          <cell r="BM960">
            <v>0</v>
          </cell>
          <cell r="BN960">
            <v>0</v>
          </cell>
          <cell r="BO960">
            <v>0</v>
          </cell>
          <cell r="BP960">
            <v>0</v>
          </cell>
          <cell r="BQ960">
            <v>0</v>
          </cell>
        </row>
        <row r="961">
          <cell r="N961">
            <v>0</v>
          </cell>
          <cell r="P961">
            <v>0</v>
          </cell>
          <cell r="R961">
            <v>0</v>
          </cell>
          <cell r="V961">
            <v>0</v>
          </cell>
          <cell r="W961">
            <v>0</v>
          </cell>
          <cell r="X961">
            <v>0</v>
          </cell>
          <cell r="Y961">
            <v>0</v>
          </cell>
          <cell r="Z961">
            <v>0</v>
          </cell>
          <cell r="AA961">
            <v>0</v>
          </cell>
          <cell r="AB961">
            <v>0</v>
          </cell>
          <cell r="AC961">
            <v>0</v>
          </cell>
          <cell r="AD961">
            <v>0</v>
          </cell>
          <cell r="AE961">
            <v>0</v>
          </cell>
          <cell r="AF961">
            <v>0</v>
          </cell>
          <cell r="AG961">
            <v>0</v>
          </cell>
          <cell r="AH961">
            <v>0</v>
          </cell>
          <cell r="AI961">
            <v>0</v>
          </cell>
          <cell r="AJ961">
            <v>0</v>
          </cell>
          <cell r="AK961">
            <v>0</v>
          </cell>
          <cell r="AL961">
            <v>0</v>
          </cell>
          <cell r="AM961">
            <v>0</v>
          </cell>
          <cell r="AN961">
            <v>0</v>
          </cell>
          <cell r="AO961">
            <v>0</v>
          </cell>
          <cell r="AP961">
            <v>0</v>
          </cell>
          <cell r="AQ961">
            <v>0</v>
          </cell>
          <cell r="AR961">
            <v>0</v>
          </cell>
          <cell r="AS961">
            <v>0</v>
          </cell>
          <cell r="AT961">
            <v>0</v>
          </cell>
          <cell r="AU961">
            <v>0</v>
          </cell>
          <cell r="AV961">
            <v>0</v>
          </cell>
          <cell r="AW961">
            <v>0</v>
          </cell>
          <cell r="AX961">
            <v>0</v>
          </cell>
          <cell r="AY961">
            <v>0</v>
          </cell>
          <cell r="AZ961">
            <v>0</v>
          </cell>
          <cell r="BA961">
            <v>0</v>
          </cell>
          <cell r="BB961">
            <v>0</v>
          </cell>
          <cell r="BC961">
            <v>0</v>
          </cell>
          <cell r="BD961">
            <v>0</v>
          </cell>
          <cell r="BE961">
            <v>0</v>
          </cell>
          <cell r="BF961">
            <v>0</v>
          </cell>
          <cell r="BG961">
            <v>0</v>
          </cell>
          <cell r="BH961">
            <v>0</v>
          </cell>
          <cell r="BI961">
            <v>0</v>
          </cell>
          <cell r="BJ961">
            <v>0</v>
          </cell>
          <cell r="BK961">
            <v>0</v>
          </cell>
          <cell r="BL961">
            <v>0</v>
          </cell>
          <cell r="BM961">
            <v>0</v>
          </cell>
          <cell r="BN961">
            <v>0</v>
          </cell>
          <cell r="BO961">
            <v>0</v>
          </cell>
          <cell r="BP961">
            <v>0</v>
          </cell>
          <cell r="BQ961">
            <v>0</v>
          </cell>
        </row>
        <row r="962">
          <cell r="N962">
            <v>0</v>
          </cell>
          <cell r="P962">
            <v>0</v>
          </cell>
          <cell r="R962">
            <v>0</v>
          </cell>
          <cell r="V962">
            <v>0</v>
          </cell>
          <cell r="W962">
            <v>0</v>
          </cell>
          <cell r="X962">
            <v>0</v>
          </cell>
          <cell r="Y962">
            <v>0</v>
          </cell>
          <cell r="Z962">
            <v>0</v>
          </cell>
          <cell r="AA962">
            <v>0</v>
          </cell>
          <cell r="AB962">
            <v>0</v>
          </cell>
          <cell r="AC962">
            <v>0</v>
          </cell>
          <cell r="AD962">
            <v>0</v>
          </cell>
          <cell r="AE962">
            <v>0</v>
          </cell>
          <cell r="AF962">
            <v>0</v>
          </cell>
          <cell r="AG962">
            <v>0</v>
          </cell>
          <cell r="AH962">
            <v>0</v>
          </cell>
          <cell r="AI962">
            <v>0</v>
          </cell>
          <cell r="AJ962">
            <v>0</v>
          </cell>
          <cell r="AK962">
            <v>0</v>
          </cell>
          <cell r="AL962">
            <v>0</v>
          </cell>
          <cell r="AM962">
            <v>0</v>
          </cell>
          <cell r="AN962">
            <v>0</v>
          </cell>
          <cell r="AO962">
            <v>0</v>
          </cell>
          <cell r="AP962">
            <v>0</v>
          </cell>
          <cell r="AQ962">
            <v>0</v>
          </cell>
          <cell r="AR962">
            <v>0</v>
          </cell>
          <cell r="AS962">
            <v>0</v>
          </cell>
          <cell r="AT962">
            <v>0</v>
          </cell>
          <cell r="AU962">
            <v>0</v>
          </cell>
          <cell r="AV962">
            <v>0</v>
          </cell>
          <cell r="AW962">
            <v>0</v>
          </cell>
          <cell r="AX962">
            <v>0</v>
          </cell>
          <cell r="AY962">
            <v>0</v>
          </cell>
          <cell r="AZ962">
            <v>0</v>
          </cell>
          <cell r="BA962">
            <v>0</v>
          </cell>
          <cell r="BB962">
            <v>0</v>
          </cell>
          <cell r="BC962">
            <v>0</v>
          </cell>
          <cell r="BD962">
            <v>0</v>
          </cell>
          <cell r="BE962">
            <v>0</v>
          </cell>
          <cell r="BF962">
            <v>0</v>
          </cell>
          <cell r="BG962">
            <v>0</v>
          </cell>
          <cell r="BH962">
            <v>0</v>
          </cell>
          <cell r="BI962">
            <v>0</v>
          </cell>
          <cell r="BJ962">
            <v>0</v>
          </cell>
          <cell r="BK962">
            <v>0</v>
          </cell>
          <cell r="BL962">
            <v>0</v>
          </cell>
          <cell r="BM962">
            <v>0</v>
          </cell>
          <cell r="BN962">
            <v>0</v>
          </cell>
          <cell r="BO962">
            <v>0</v>
          </cell>
          <cell r="BP962">
            <v>0</v>
          </cell>
          <cell r="BQ962">
            <v>0</v>
          </cell>
        </row>
        <row r="963">
          <cell r="N963">
            <v>0</v>
          </cell>
          <cell r="P963">
            <v>0</v>
          </cell>
          <cell r="R963">
            <v>0</v>
          </cell>
          <cell r="V963">
            <v>0</v>
          </cell>
          <cell r="W963">
            <v>0</v>
          </cell>
          <cell r="X963">
            <v>0</v>
          </cell>
          <cell r="Y963">
            <v>0</v>
          </cell>
          <cell r="Z963">
            <v>0</v>
          </cell>
          <cell r="AA963">
            <v>0</v>
          </cell>
          <cell r="AB963">
            <v>0</v>
          </cell>
          <cell r="AC963">
            <v>0</v>
          </cell>
          <cell r="AD963">
            <v>0</v>
          </cell>
          <cell r="AE963">
            <v>0</v>
          </cell>
          <cell r="AF963">
            <v>0</v>
          </cell>
          <cell r="AG963">
            <v>0</v>
          </cell>
          <cell r="AH963">
            <v>0</v>
          </cell>
          <cell r="AI963">
            <v>0</v>
          </cell>
          <cell r="AJ963">
            <v>0</v>
          </cell>
          <cell r="AK963">
            <v>0</v>
          </cell>
          <cell r="AL963">
            <v>0</v>
          </cell>
          <cell r="AM963">
            <v>0</v>
          </cell>
          <cell r="AN963">
            <v>0</v>
          </cell>
          <cell r="AO963">
            <v>0</v>
          </cell>
          <cell r="AP963">
            <v>0</v>
          </cell>
          <cell r="AQ963">
            <v>0</v>
          </cell>
          <cell r="AR963">
            <v>0</v>
          </cell>
          <cell r="AS963">
            <v>0</v>
          </cell>
          <cell r="AT963">
            <v>0</v>
          </cell>
          <cell r="AU963">
            <v>0</v>
          </cell>
          <cell r="AV963">
            <v>0</v>
          </cell>
          <cell r="AW963">
            <v>0</v>
          </cell>
          <cell r="AX963">
            <v>0</v>
          </cell>
          <cell r="AY963">
            <v>0</v>
          </cell>
          <cell r="AZ963">
            <v>0</v>
          </cell>
          <cell r="BA963">
            <v>0</v>
          </cell>
          <cell r="BB963">
            <v>0</v>
          </cell>
          <cell r="BC963">
            <v>0</v>
          </cell>
          <cell r="BD963">
            <v>0</v>
          </cell>
          <cell r="BE963">
            <v>0</v>
          </cell>
          <cell r="BF963">
            <v>0</v>
          </cell>
          <cell r="BG963">
            <v>0</v>
          </cell>
          <cell r="BH963">
            <v>0</v>
          </cell>
          <cell r="BI963">
            <v>0</v>
          </cell>
          <cell r="BJ963">
            <v>0</v>
          </cell>
          <cell r="BK963">
            <v>0</v>
          </cell>
          <cell r="BL963">
            <v>0</v>
          </cell>
          <cell r="BM963">
            <v>0</v>
          </cell>
          <cell r="BN963">
            <v>0</v>
          </cell>
          <cell r="BO963">
            <v>0</v>
          </cell>
          <cell r="BP963">
            <v>0</v>
          </cell>
          <cell r="BQ963">
            <v>0</v>
          </cell>
        </row>
        <row r="964">
          <cell r="N964">
            <v>0</v>
          </cell>
          <cell r="P964">
            <v>0</v>
          </cell>
          <cell r="R964">
            <v>0</v>
          </cell>
          <cell r="V964">
            <v>0</v>
          </cell>
          <cell r="W964">
            <v>0</v>
          </cell>
          <cell r="X964">
            <v>0</v>
          </cell>
          <cell r="Y964">
            <v>0</v>
          </cell>
          <cell r="Z964">
            <v>0</v>
          </cell>
          <cell r="AA964">
            <v>0</v>
          </cell>
          <cell r="AB964">
            <v>0</v>
          </cell>
          <cell r="AC964">
            <v>0</v>
          </cell>
          <cell r="AD964">
            <v>0</v>
          </cell>
          <cell r="AE964">
            <v>0</v>
          </cell>
          <cell r="AF964">
            <v>0</v>
          </cell>
          <cell r="AG964">
            <v>0</v>
          </cell>
          <cell r="AH964">
            <v>0</v>
          </cell>
          <cell r="AI964">
            <v>0</v>
          </cell>
          <cell r="AJ964">
            <v>0</v>
          </cell>
          <cell r="AK964">
            <v>0</v>
          </cell>
          <cell r="AL964">
            <v>0</v>
          </cell>
          <cell r="AM964">
            <v>0</v>
          </cell>
          <cell r="AN964">
            <v>0</v>
          </cell>
          <cell r="AO964">
            <v>0</v>
          </cell>
          <cell r="AP964">
            <v>0</v>
          </cell>
          <cell r="AQ964">
            <v>0</v>
          </cell>
          <cell r="AR964">
            <v>0</v>
          </cell>
          <cell r="AS964">
            <v>0</v>
          </cell>
          <cell r="AT964">
            <v>0</v>
          </cell>
          <cell r="AU964">
            <v>0</v>
          </cell>
          <cell r="AV964">
            <v>0</v>
          </cell>
          <cell r="AW964">
            <v>0</v>
          </cell>
          <cell r="AX964">
            <v>0</v>
          </cell>
          <cell r="AY964">
            <v>0</v>
          </cell>
          <cell r="AZ964">
            <v>0</v>
          </cell>
          <cell r="BA964">
            <v>0</v>
          </cell>
          <cell r="BB964">
            <v>0</v>
          </cell>
          <cell r="BC964">
            <v>0</v>
          </cell>
          <cell r="BD964">
            <v>0</v>
          </cell>
          <cell r="BE964">
            <v>0</v>
          </cell>
          <cell r="BF964">
            <v>0</v>
          </cell>
          <cell r="BG964">
            <v>0</v>
          </cell>
          <cell r="BH964">
            <v>0</v>
          </cell>
          <cell r="BI964">
            <v>0</v>
          </cell>
          <cell r="BJ964">
            <v>0</v>
          </cell>
          <cell r="BK964">
            <v>0</v>
          </cell>
          <cell r="BL964">
            <v>0</v>
          </cell>
          <cell r="BM964">
            <v>0</v>
          </cell>
          <cell r="BN964">
            <v>0</v>
          </cell>
          <cell r="BO964">
            <v>0</v>
          </cell>
          <cell r="BP964">
            <v>0</v>
          </cell>
          <cell r="BQ964">
            <v>0</v>
          </cell>
        </row>
        <row r="965">
          <cell r="N965">
            <v>0</v>
          </cell>
          <cell r="P965">
            <v>0</v>
          </cell>
          <cell r="R965">
            <v>0</v>
          </cell>
          <cell r="V965">
            <v>0</v>
          </cell>
          <cell r="W965">
            <v>0</v>
          </cell>
          <cell r="X965">
            <v>0</v>
          </cell>
          <cell r="Y965">
            <v>0</v>
          </cell>
          <cell r="Z965">
            <v>0</v>
          </cell>
          <cell r="AA965">
            <v>0</v>
          </cell>
          <cell r="AB965">
            <v>0</v>
          </cell>
          <cell r="AC965">
            <v>0</v>
          </cell>
          <cell r="AD965">
            <v>0</v>
          </cell>
          <cell r="AE965">
            <v>0</v>
          </cell>
          <cell r="AF965">
            <v>0</v>
          </cell>
          <cell r="AG965">
            <v>0</v>
          </cell>
          <cell r="AH965">
            <v>0</v>
          </cell>
          <cell r="AI965">
            <v>0</v>
          </cell>
          <cell r="AJ965">
            <v>0</v>
          </cell>
          <cell r="AK965">
            <v>0</v>
          </cell>
          <cell r="AL965">
            <v>0</v>
          </cell>
          <cell r="AM965">
            <v>0</v>
          </cell>
          <cell r="AN965">
            <v>0</v>
          </cell>
          <cell r="AO965">
            <v>0</v>
          </cell>
          <cell r="AP965">
            <v>0</v>
          </cell>
          <cell r="AQ965">
            <v>0</v>
          </cell>
          <cell r="AR965">
            <v>0</v>
          </cell>
          <cell r="AS965">
            <v>0</v>
          </cell>
          <cell r="AT965">
            <v>0</v>
          </cell>
          <cell r="AU965">
            <v>0</v>
          </cell>
          <cell r="AV965">
            <v>0</v>
          </cell>
          <cell r="AW965">
            <v>0</v>
          </cell>
          <cell r="AX965">
            <v>0</v>
          </cell>
          <cell r="AY965">
            <v>0</v>
          </cell>
          <cell r="AZ965">
            <v>0</v>
          </cell>
          <cell r="BA965">
            <v>0</v>
          </cell>
          <cell r="BB965">
            <v>0</v>
          </cell>
          <cell r="BC965">
            <v>0</v>
          </cell>
          <cell r="BD965">
            <v>0</v>
          </cell>
          <cell r="BE965">
            <v>0</v>
          </cell>
          <cell r="BF965">
            <v>0</v>
          </cell>
          <cell r="BG965">
            <v>0</v>
          </cell>
          <cell r="BH965">
            <v>0</v>
          </cell>
          <cell r="BI965">
            <v>0</v>
          </cell>
          <cell r="BJ965">
            <v>0</v>
          </cell>
          <cell r="BK965">
            <v>0</v>
          </cell>
          <cell r="BL965">
            <v>0</v>
          </cell>
          <cell r="BM965">
            <v>0</v>
          </cell>
          <cell r="BN965">
            <v>0</v>
          </cell>
          <cell r="BO965">
            <v>0</v>
          </cell>
          <cell r="BP965">
            <v>0</v>
          </cell>
          <cell r="BQ965">
            <v>0</v>
          </cell>
        </row>
        <row r="966">
          <cell r="N966">
            <v>0</v>
          </cell>
          <cell r="P966">
            <v>0</v>
          </cell>
          <cell r="R966">
            <v>0</v>
          </cell>
          <cell r="V966">
            <v>0</v>
          </cell>
          <cell r="W966">
            <v>0</v>
          </cell>
          <cell r="X966">
            <v>0</v>
          </cell>
          <cell r="Y966">
            <v>0</v>
          </cell>
          <cell r="Z966">
            <v>0</v>
          </cell>
          <cell r="AA966">
            <v>0</v>
          </cell>
          <cell r="AB966">
            <v>0</v>
          </cell>
          <cell r="AC966">
            <v>0</v>
          </cell>
          <cell r="AD966">
            <v>0</v>
          </cell>
          <cell r="AE966">
            <v>0</v>
          </cell>
          <cell r="AF966">
            <v>0</v>
          </cell>
          <cell r="AG966">
            <v>0</v>
          </cell>
          <cell r="AH966">
            <v>0</v>
          </cell>
          <cell r="AI966">
            <v>0</v>
          </cell>
          <cell r="AJ966">
            <v>0</v>
          </cell>
          <cell r="AK966">
            <v>0</v>
          </cell>
          <cell r="AL966">
            <v>0</v>
          </cell>
          <cell r="AM966">
            <v>0</v>
          </cell>
          <cell r="AN966">
            <v>0</v>
          </cell>
          <cell r="AO966">
            <v>0</v>
          </cell>
          <cell r="AP966">
            <v>0</v>
          </cell>
          <cell r="AQ966">
            <v>0</v>
          </cell>
          <cell r="AR966">
            <v>0</v>
          </cell>
          <cell r="AS966">
            <v>0</v>
          </cell>
          <cell r="AT966">
            <v>0</v>
          </cell>
          <cell r="AU966">
            <v>0</v>
          </cell>
          <cell r="AV966">
            <v>0</v>
          </cell>
          <cell r="AW966">
            <v>0</v>
          </cell>
          <cell r="AX966">
            <v>0</v>
          </cell>
          <cell r="AY966">
            <v>0</v>
          </cell>
          <cell r="AZ966">
            <v>0</v>
          </cell>
          <cell r="BA966">
            <v>0</v>
          </cell>
          <cell r="BB966">
            <v>0</v>
          </cell>
          <cell r="BC966">
            <v>0</v>
          </cell>
          <cell r="BD966">
            <v>0</v>
          </cell>
          <cell r="BE966">
            <v>0</v>
          </cell>
          <cell r="BF966">
            <v>0</v>
          </cell>
          <cell r="BG966">
            <v>0</v>
          </cell>
          <cell r="BH966">
            <v>0</v>
          </cell>
          <cell r="BI966">
            <v>0</v>
          </cell>
          <cell r="BJ966">
            <v>0</v>
          </cell>
          <cell r="BK966">
            <v>0</v>
          </cell>
          <cell r="BL966">
            <v>0</v>
          </cell>
          <cell r="BM966">
            <v>0</v>
          </cell>
          <cell r="BN966">
            <v>0</v>
          </cell>
          <cell r="BO966">
            <v>0</v>
          </cell>
          <cell r="BP966">
            <v>0</v>
          </cell>
          <cell r="BQ966">
            <v>0</v>
          </cell>
        </row>
        <row r="967">
          <cell r="N967">
            <v>0</v>
          </cell>
          <cell r="P967">
            <v>0</v>
          </cell>
          <cell r="R967">
            <v>0</v>
          </cell>
          <cell r="V967">
            <v>0</v>
          </cell>
          <cell r="W967">
            <v>0</v>
          </cell>
          <cell r="X967">
            <v>0</v>
          </cell>
          <cell r="Y967">
            <v>0</v>
          </cell>
          <cell r="Z967">
            <v>0</v>
          </cell>
          <cell r="AA967">
            <v>0</v>
          </cell>
          <cell r="AB967">
            <v>0</v>
          </cell>
          <cell r="AC967">
            <v>0</v>
          </cell>
          <cell r="AD967">
            <v>0</v>
          </cell>
          <cell r="AE967">
            <v>0</v>
          </cell>
          <cell r="AF967">
            <v>0</v>
          </cell>
          <cell r="AG967">
            <v>0</v>
          </cell>
          <cell r="AH967">
            <v>0</v>
          </cell>
          <cell r="AI967">
            <v>0</v>
          </cell>
          <cell r="AJ967">
            <v>0</v>
          </cell>
          <cell r="AK967">
            <v>0</v>
          </cell>
          <cell r="AL967">
            <v>0</v>
          </cell>
          <cell r="AM967">
            <v>0</v>
          </cell>
          <cell r="AN967">
            <v>0</v>
          </cell>
          <cell r="AO967">
            <v>0</v>
          </cell>
          <cell r="AP967">
            <v>0</v>
          </cell>
          <cell r="AQ967">
            <v>0</v>
          </cell>
          <cell r="AR967">
            <v>0</v>
          </cell>
          <cell r="AS967">
            <v>0</v>
          </cell>
          <cell r="AT967">
            <v>0</v>
          </cell>
          <cell r="AU967">
            <v>0</v>
          </cell>
          <cell r="AV967">
            <v>0</v>
          </cell>
          <cell r="AW967">
            <v>0</v>
          </cell>
          <cell r="AX967">
            <v>0</v>
          </cell>
          <cell r="AY967">
            <v>0</v>
          </cell>
          <cell r="AZ967">
            <v>0</v>
          </cell>
          <cell r="BA967">
            <v>0</v>
          </cell>
          <cell r="BB967">
            <v>0</v>
          </cell>
          <cell r="BC967">
            <v>0</v>
          </cell>
          <cell r="BD967">
            <v>0</v>
          </cell>
          <cell r="BE967">
            <v>0</v>
          </cell>
          <cell r="BF967">
            <v>0</v>
          </cell>
          <cell r="BG967">
            <v>0</v>
          </cell>
          <cell r="BH967">
            <v>0</v>
          </cell>
          <cell r="BI967">
            <v>0</v>
          </cell>
          <cell r="BJ967">
            <v>0</v>
          </cell>
          <cell r="BK967">
            <v>0</v>
          </cell>
          <cell r="BL967">
            <v>0</v>
          </cell>
          <cell r="BM967">
            <v>0</v>
          </cell>
          <cell r="BN967">
            <v>0</v>
          </cell>
          <cell r="BO967">
            <v>0</v>
          </cell>
          <cell r="BP967">
            <v>0</v>
          </cell>
          <cell r="BQ967">
            <v>0</v>
          </cell>
        </row>
        <row r="968">
          <cell r="N968">
            <v>0</v>
          </cell>
          <cell r="P968">
            <v>0</v>
          </cell>
          <cell r="R968">
            <v>0</v>
          </cell>
          <cell r="V968">
            <v>0</v>
          </cell>
          <cell r="W968">
            <v>0</v>
          </cell>
          <cell r="X968">
            <v>0</v>
          </cell>
          <cell r="Y968">
            <v>0</v>
          </cell>
          <cell r="Z968">
            <v>0</v>
          </cell>
          <cell r="AA968">
            <v>0</v>
          </cell>
          <cell r="AB968">
            <v>0</v>
          </cell>
          <cell r="AC968">
            <v>0</v>
          </cell>
          <cell r="AD968">
            <v>0</v>
          </cell>
          <cell r="AE968">
            <v>0</v>
          </cell>
          <cell r="AF968">
            <v>0</v>
          </cell>
          <cell r="AG968">
            <v>0</v>
          </cell>
          <cell r="AH968">
            <v>0</v>
          </cell>
          <cell r="AI968">
            <v>0</v>
          </cell>
          <cell r="AJ968">
            <v>0</v>
          </cell>
          <cell r="AK968">
            <v>0</v>
          </cell>
          <cell r="AL968">
            <v>0</v>
          </cell>
          <cell r="AM968">
            <v>0</v>
          </cell>
          <cell r="AN968">
            <v>0</v>
          </cell>
          <cell r="AO968">
            <v>0</v>
          </cell>
          <cell r="AP968">
            <v>0</v>
          </cell>
          <cell r="AQ968">
            <v>0</v>
          </cell>
          <cell r="AR968">
            <v>0</v>
          </cell>
          <cell r="AS968">
            <v>0</v>
          </cell>
          <cell r="AT968">
            <v>0</v>
          </cell>
          <cell r="AU968">
            <v>0</v>
          </cell>
          <cell r="AV968">
            <v>0</v>
          </cell>
          <cell r="AW968">
            <v>0</v>
          </cell>
          <cell r="AX968">
            <v>0</v>
          </cell>
          <cell r="AY968">
            <v>0</v>
          </cell>
          <cell r="AZ968">
            <v>0</v>
          </cell>
          <cell r="BA968">
            <v>0</v>
          </cell>
          <cell r="BB968">
            <v>0</v>
          </cell>
          <cell r="BC968">
            <v>0</v>
          </cell>
          <cell r="BD968">
            <v>0</v>
          </cell>
          <cell r="BE968">
            <v>0</v>
          </cell>
          <cell r="BF968">
            <v>0</v>
          </cell>
          <cell r="BG968">
            <v>0</v>
          </cell>
          <cell r="BH968">
            <v>0</v>
          </cell>
          <cell r="BI968">
            <v>0</v>
          </cell>
          <cell r="BJ968">
            <v>0</v>
          </cell>
          <cell r="BK968">
            <v>0</v>
          </cell>
          <cell r="BL968">
            <v>0</v>
          </cell>
          <cell r="BM968">
            <v>0</v>
          </cell>
          <cell r="BN968">
            <v>0</v>
          </cell>
          <cell r="BO968">
            <v>0</v>
          </cell>
          <cell r="BP968">
            <v>0</v>
          </cell>
          <cell r="BQ968">
            <v>0</v>
          </cell>
        </row>
        <row r="969">
          <cell r="N969">
            <v>0</v>
          </cell>
          <cell r="P969">
            <v>0</v>
          </cell>
          <cell r="R969">
            <v>0</v>
          </cell>
          <cell r="V969">
            <v>0</v>
          </cell>
          <cell r="W969">
            <v>0</v>
          </cell>
          <cell r="X969">
            <v>0</v>
          </cell>
          <cell r="Y969">
            <v>0</v>
          </cell>
          <cell r="Z969">
            <v>0</v>
          </cell>
          <cell r="AA969">
            <v>0</v>
          </cell>
          <cell r="AB969">
            <v>0</v>
          </cell>
          <cell r="AC969">
            <v>0</v>
          </cell>
          <cell r="AD969">
            <v>0</v>
          </cell>
          <cell r="AE969">
            <v>0</v>
          </cell>
          <cell r="AF969">
            <v>0</v>
          </cell>
          <cell r="AG969">
            <v>0</v>
          </cell>
          <cell r="AH969">
            <v>0</v>
          </cell>
          <cell r="AI969">
            <v>0</v>
          </cell>
          <cell r="AJ969">
            <v>0</v>
          </cell>
          <cell r="AK969">
            <v>0</v>
          </cell>
          <cell r="AL969">
            <v>0</v>
          </cell>
          <cell r="AM969">
            <v>0</v>
          </cell>
          <cell r="AN969">
            <v>0</v>
          </cell>
          <cell r="AO969">
            <v>0</v>
          </cell>
          <cell r="AP969">
            <v>0</v>
          </cell>
          <cell r="AQ969">
            <v>0</v>
          </cell>
          <cell r="AR969">
            <v>0</v>
          </cell>
          <cell r="AS969">
            <v>0</v>
          </cell>
          <cell r="AT969">
            <v>0</v>
          </cell>
          <cell r="AU969">
            <v>0</v>
          </cell>
          <cell r="AV969">
            <v>0</v>
          </cell>
          <cell r="AW969">
            <v>0</v>
          </cell>
          <cell r="AX969">
            <v>0</v>
          </cell>
          <cell r="AY969">
            <v>0</v>
          </cell>
          <cell r="AZ969">
            <v>0</v>
          </cell>
          <cell r="BA969">
            <v>0</v>
          </cell>
          <cell r="BB969">
            <v>0</v>
          </cell>
          <cell r="BC969">
            <v>0</v>
          </cell>
          <cell r="BD969">
            <v>0</v>
          </cell>
          <cell r="BE969">
            <v>0</v>
          </cell>
          <cell r="BF969">
            <v>0</v>
          </cell>
          <cell r="BG969">
            <v>0</v>
          </cell>
          <cell r="BH969">
            <v>0</v>
          </cell>
          <cell r="BI969">
            <v>0</v>
          </cell>
          <cell r="BJ969">
            <v>0</v>
          </cell>
          <cell r="BK969">
            <v>0</v>
          </cell>
          <cell r="BL969">
            <v>0</v>
          </cell>
          <cell r="BM969">
            <v>0</v>
          </cell>
          <cell r="BN969">
            <v>0</v>
          </cell>
          <cell r="BO969">
            <v>0</v>
          </cell>
          <cell r="BP969">
            <v>0</v>
          </cell>
          <cell r="BQ969">
            <v>0</v>
          </cell>
        </row>
        <row r="970">
          <cell r="N970">
            <v>0</v>
          </cell>
          <cell r="P970">
            <v>0</v>
          </cell>
          <cell r="R970">
            <v>0</v>
          </cell>
          <cell r="V970">
            <v>0</v>
          </cell>
          <cell r="W970">
            <v>0</v>
          </cell>
          <cell r="X970">
            <v>0</v>
          </cell>
          <cell r="Y970">
            <v>0</v>
          </cell>
          <cell r="Z970">
            <v>0</v>
          </cell>
          <cell r="AA970">
            <v>0</v>
          </cell>
          <cell r="AB970">
            <v>0</v>
          </cell>
          <cell r="AC970">
            <v>0</v>
          </cell>
          <cell r="AD970">
            <v>0</v>
          </cell>
          <cell r="AE970">
            <v>0</v>
          </cell>
          <cell r="AF970">
            <v>0</v>
          </cell>
          <cell r="AG970">
            <v>0</v>
          </cell>
          <cell r="AH970">
            <v>0</v>
          </cell>
          <cell r="AI970">
            <v>0</v>
          </cell>
          <cell r="AJ970">
            <v>0</v>
          </cell>
          <cell r="AK970">
            <v>0</v>
          </cell>
          <cell r="AL970">
            <v>0</v>
          </cell>
          <cell r="AM970">
            <v>0</v>
          </cell>
          <cell r="AN970">
            <v>0</v>
          </cell>
          <cell r="AO970">
            <v>0</v>
          </cell>
          <cell r="AP970">
            <v>0</v>
          </cell>
          <cell r="AQ970">
            <v>0</v>
          </cell>
          <cell r="AR970">
            <v>0</v>
          </cell>
          <cell r="AS970">
            <v>0</v>
          </cell>
          <cell r="AT970">
            <v>0</v>
          </cell>
          <cell r="AU970">
            <v>0</v>
          </cell>
          <cell r="AV970">
            <v>0</v>
          </cell>
          <cell r="AW970">
            <v>0</v>
          </cell>
          <cell r="AX970">
            <v>0</v>
          </cell>
          <cell r="AY970">
            <v>0</v>
          </cell>
          <cell r="AZ970">
            <v>0</v>
          </cell>
          <cell r="BA970">
            <v>0</v>
          </cell>
          <cell r="BB970">
            <v>0</v>
          </cell>
          <cell r="BC970">
            <v>0</v>
          </cell>
          <cell r="BD970">
            <v>0</v>
          </cell>
          <cell r="BE970">
            <v>0</v>
          </cell>
          <cell r="BF970">
            <v>0</v>
          </cell>
          <cell r="BG970">
            <v>0</v>
          </cell>
          <cell r="BH970">
            <v>0</v>
          </cell>
          <cell r="BI970">
            <v>0</v>
          </cell>
          <cell r="BJ970">
            <v>0</v>
          </cell>
          <cell r="BK970">
            <v>0</v>
          </cell>
          <cell r="BL970">
            <v>0</v>
          </cell>
          <cell r="BM970">
            <v>0</v>
          </cell>
          <cell r="BN970">
            <v>0</v>
          </cell>
          <cell r="BO970">
            <v>0</v>
          </cell>
          <cell r="BP970">
            <v>0</v>
          </cell>
          <cell r="BQ970">
            <v>0</v>
          </cell>
        </row>
        <row r="971">
          <cell r="N971">
            <v>0</v>
          </cell>
          <cell r="P971">
            <v>0</v>
          </cell>
          <cell r="R971">
            <v>0</v>
          </cell>
          <cell r="V971">
            <v>0</v>
          </cell>
          <cell r="W971">
            <v>0</v>
          </cell>
          <cell r="X971">
            <v>0</v>
          </cell>
          <cell r="Y971">
            <v>0</v>
          </cell>
          <cell r="Z971">
            <v>0</v>
          </cell>
          <cell r="AA971">
            <v>0</v>
          </cell>
          <cell r="AB971">
            <v>0</v>
          </cell>
          <cell r="AC971">
            <v>0</v>
          </cell>
          <cell r="AD971">
            <v>0</v>
          </cell>
          <cell r="AE971">
            <v>0</v>
          </cell>
          <cell r="AF971">
            <v>0</v>
          </cell>
          <cell r="AG971">
            <v>0</v>
          </cell>
          <cell r="AH971">
            <v>0</v>
          </cell>
          <cell r="AI971">
            <v>0</v>
          </cell>
          <cell r="AJ971">
            <v>0</v>
          </cell>
          <cell r="AK971">
            <v>0</v>
          </cell>
          <cell r="AL971">
            <v>0</v>
          </cell>
          <cell r="AM971">
            <v>0</v>
          </cell>
          <cell r="AN971">
            <v>0</v>
          </cell>
          <cell r="AO971">
            <v>0</v>
          </cell>
          <cell r="AP971">
            <v>0</v>
          </cell>
          <cell r="AQ971">
            <v>0</v>
          </cell>
          <cell r="AR971">
            <v>0</v>
          </cell>
          <cell r="AS971">
            <v>0</v>
          </cell>
          <cell r="AT971">
            <v>0</v>
          </cell>
          <cell r="AU971">
            <v>0</v>
          </cell>
          <cell r="AV971">
            <v>0</v>
          </cell>
          <cell r="AW971">
            <v>0</v>
          </cell>
          <cell r="AX971">
            <v>0</v>
          </cell>
          <cell r="AY971">
            <v>0</v>
          </cell>
          <cell r="AZ971">
            <v>0</v>
          </cell>
          <cell r="BA971">
            <v>0</v>
          </cell>
          <cell r="BB971">
            <v>0</v>
          </cell>
          <cell r="BC971">
            <v>0</v>
          </cell>
          <cell r="BD971">
            <v>0</v>
          </cell>
          <cell r="BE971">
            <v>0</v>
          </cell>
          <cell r="BF971">
            <v>0</v>
          </cell>
          <cell r="BG971">
            <v>0</v>
          </cell>
          <cell r="BH971">
            <v>0</v>
          </cell>
          <cell r="BI971">
            <v>0</v>
          </cell>
          <cell r="BJ971">
            <v>0</v>
          </cell>
          <cell r="BK971">
            <v>0</v>
          </cell>
          <cell r="BL971">
            <v>0</v>
          </cell>
          <cell r="BM971">
            <v>0</v>
          </cell>
          <cell r="BN971">
            <v>0</v>
          </cell>
          <cell r="BO971">
            <v>0</v>
          </cell>
          <cell r="BP971">
            <v>0</v>
          </cell>
          <cell r="BQ971">
            <v>0</v>
          </cell>
        </row>
        <row r="972">
          <cell r="N972">
            <v>0</v>
          </cell>
          <cell r="P972">
            <v>0</v>
          </cell>
          <cell r="R972">
            <v>0</v>
          </cell>
          <cell r="V972">
            <v>0</v>
          </cell>
          <cell r="W972">
            <v>0</v>
          </cell>
          <cell r="X972">
            <v>0</v>
          </cell>
          <cell r="Y972">
            <v>0</v>
          </cell>
          <cell r="Z972">
            <v>0</v>
          </cell>
          <cell r="AA972">
            <v>0</v>
          </cell>
          <cell r="AB972">
            <v>0</v>
          </cell>
          <cell r="AC972">
            <v>0</v>
          </cell>
          <cell r="AD972">
            <v>0</v>
          </cell>
          <cell r="AE972">
            <v>0</v>
          </cell>
          <cell r="AF972">
            <v>0</v>
          </cell>
          <cell r="AG972">
            <v>0</v>
          </cell>
          <cell r="AH972">
            <v>0</v>
          </cell>
          <cell r="AI972">
            <v>0</v>
          </cell>
          <cell r="AJ972">
            <v>0</v>
          </cell>
          <cell r="AK972">
            <v>0</v>
          </cell>
          <cell r="AL972">
            <v>0</v>
          </cell>
          <cell r="AM972">
            <v>0</v>
          </cell>
          <cell r="AN972">
            <v>0</v>
          </cell>
          <cell r="AO972">
            <v>0</v>
          </cell>
          <cell r="AP972">
            <v>0</v>
          </cell>
          <cell r="AQ972">
            <v>0</v>
          </cell>
          <cell r="AR972">
            <v>0</v>
          </cell>
          <cell r="AS972">
            <v>0</v>
          </cell>
          <cell r="AT972">
            <v>0</v>
          </cell>
          <cell r="AU972">
            <v>0</v>
          </cell>
          <cell r="AV972">
            <v>0</v>
          </cell>
          <cell r="AW972">
            <v>0</v>
          </cell>
          <cell r="AX972">
            <v>0</v>
          </cell>
          <cell r="AY972">
            <v>0</v>
          </cell>
          <cell r="AZ972">
            <v>0</v>
          </cell>
          <cell r="BA972">
            <v>0</v>
          </cell>
          <cell r="BB972">
            <v>0</v>
          </cell>
          <cell r="BC972">
            <v>0</v>
          </cell>
          <cell r="BD972">
            <v>0</v>
          </cell>
          <cell r="BE972">
            <v>0</v>
          </cell>
          <cell r="BF972">
            <v>0</v>
          </cell>
          <cell r="BG972">
            <v>0</v>
          </cell>
          <cell r="BH972">
            <v>0</v>
          </cell>
          <cell r="BI972">
            <v>0</v>
          </cell>
          <cell r="BJ972">
            <v>0</v>
          </cell>
          <cell r="BK972">
            <v>0</v>
          </cell>
          <cell r="BL972">
            <v>0</v>
          </cell>
          <cell r="BM972">
            <v>0</v>
          </cell>
          <cell r="BN972">
            <v>0</v>
          </cell>
          <cell r="BO972">
            <v>0</v>
          </cell>
          <cell r="BP972">
            <v>0</v>
          </cell>
          <cell r="BQ972">
            <v>0</v>
          </cell>
        </row>
        <row r="973">
          <cell r="N973">
            <v>0</v>
          </cell>
          <cell r="P973">
            <v>0</v>
          </cell>
          <cell r="R973">
            <v>0</v>
          </cell>
          <cell r="V973">
            <v>0</v>
          </cell>
          <cell r="W973">
            <v>0</v>
          </cell>
          <cell r="X973">
            <v>0</v>
          </cell>
          <cell r="Y973">
            <v>0</v>
          </cell>
          <cell r="Z973">
            <v>0</v>
          </cell>
          <cell r="AA973">
            <v>0</v>
          </cell>
          <cell r="AB973">
            <v>0</v>
          </cell>
          <cell r="AC973">
            <v>0</v>
          </cell>
          <cell r="AD973">
            <v>0</v>
          </cell>
          <cell r="AE973">
            <v>0</v>
          </cell>
          <cell r="AF973">
            <v>0</v>
          </cell>
          <cell r="AG973">
            <v>0</v>
          </cell>
          <cell r="AH973">
            <v>0</v>
          </cell>
          <cell r="AI973">
            <v>0</v>
          </cell>
          <cell r="AJ973">
            <v>0</v>
          </cell>
          <cell r="AK973">
            <v>0</v>
          </cell>
          <cell r="AL973">
            <v>0</v>
          </cell>
          <cell r="AM973">
            <v>0</v>
          </cell>
          <cell r="AN973">
            <v>0</v>
          </cell>
          <cell r="AO973">
            <v>0</v>
          </cell>
          <cell r="AP973">
            <v>0</v>
          </cell>
          <cell r="AQ973">
            <v>0</v>
          </cell>
          <cell r="AR973">
            <v>0</v>
          </cell>
          <cell r="AS973">
            <v>0</v>
          </cell>
          <cell r="AT973">
            <v>0</v>
          </cell>
          <cell r="AU973">
            <v>0</v>
          </cell>
          <cell r="AV973">
            <v>0</v>
          </cell>
          <cell r="AW973">
            <v>0</v>
          </cell>
          <cell r="AX973">
            <v>0</v>
          </cell>
          <cell r="AY973">
            <v>0</v>
          </cell>
          <cell r="AZ973">
            <v>0</v>
          </cell>
          <cell r="BA973">
            <v>0</v>
          </cell>
          <cell r="BB973">
            <v>0</v>
          </cell>
          <cell r="BC973">
            <v>0</v>
          </cell>
          <cell r="BD973">
            <v>0</v>
          </cell>
          <cell r="BE973">
            <v>0</v>
          </cell>
          <cell r="BF973">
            <v>0</v>
          </cell>
          <cell r="BG973">
            <v>0</v>
          </cell>
          <cell r="BH973">
            <v>0</v>
          </cell>
          <cell r="BI973">
            <v>0</v>
          </cell>
          <cell r="BJ973">
            <v>0</v>
          </cell>
          <cell r="BK973">
            <v>0</v>
          </cell>
          <cell r="BL973">
            <v>0</v>
          </cell>
          <cell r="BM973">
            <v>0</v>
          </cell>
          <cell r="BN973">
            <v>0</v>
          </cell>
          <cell r="BO973">
            <v>0</v>
          </cell>
          <cell r="BP973">
            <v>0</v>
          </cell>
          <cell r="BQ973">
            <v>0</v>
          </cell>
        </row>
        <row r="974">
          <cell r="N974">
            <v>0</v>
          </cell>
          <cell r="P974">
            <v>0</v>
          </cell>
          <cell r="R974">
            <v>0</v>
          </cell>
          <cell r="V974">
            <v>0</v>
          </cell>
          <cell r="W974">
            <v>0</v>
          </cell>
          <cell r="X974">
            <v>0</v>
          </cell>
          <cell r="Y974">
            <v>0</v>
          </cell>
          <cell r="Z974">
            <v>0</v>
          </cell>
          <cell r="AA974">
            <v>0</v>
          </cell>
          <cell r="AB974">
            <v>0</v>
          </cell>
          <cell r="AC974">
            <v>0</v>
          </cell>
          <cell r="AD974">
            <v>0</v>
          </cell>
          <cell r="AE974">
            <v>0</v>
          </cell>
          <cell r="AF974">
            <v>0</v>
          </cell>
          <cell r="AG974">
            <v>0</v>
          </cell>
          <cell r="AH974">
            <v>0</v>
          </cell>
          <cell r="AI974">
            <v>0</v>
          </cell>
          <cell r="AJ974">
            <v>0</v>
          </cell>
          <cell r="AK974">
            <v>0</v>
          </cell>
          <cell r="AL974">
            <v>0</v>
          </cell>
          <cell r="AM974">
            <v>0</v>
          </cell>
          <cell r="AN974">
            <v>0</v>
          </cell>
          <cell r="AO974">
            <v>0</v>
          </cell>
          <cell r="AP974">
            <v>0</v>
          </cell>
          <cell r="AQ974">
            <v>0</v>
          </cell>
          <cell r="AR974">
            <v>0</v>
          </cell>
          <cell r="AS974">
            <v>0</v>
          </cell>
          <cell r="AT974">
            <v>0</v>
          </cell>
          <cell r="AU974">
            <v>0</v>
          </cell>
          <cell r="AV974">
            <v>0</v>
          </cell>
          <cell r="AW974">
            <v>0</v>
          </cell>
          <cell r="AX974">
            <v>0</v>
          </cell>
          <cell r="AY974">
            <v>0</v>
          </cell>
          <cell r="AZ974">
            <v>0</v>
          </cell>
          <cell r="BA974">
            <v>0</v>
          </cell>
          <cell r="BB974">
            <v>0</v>
          </cell>
          <cell r="BC974">
            <v>0</v>
          </cell>
          <cell r="BD974">
            <v>0</v>
          </cell>
          <cell r="BE974">
            <v>0</v>
          </cell>
          <cell r="BF974">
            <v>0</v>
          </cell>
          <cell r="BG974">
            <v>0</v>
          </cell>
          <cell r="BH974">
            <v>0</v>
          </cell>
          <cell r="BI974">
            <v>0</v>
          </cell>
          <cell r="BJ974">
            <v>0</v>
          </cell>
          <cell r="BK974">
            <v>0</v>
          </cell>
          <cell r="BL974">
            <v>0</v>
          </cell>
          <cell r="BM974">
            <v>0</v>
          </cell>
          <cell r="BN974">
            <v>0</v>
          </cell>
          <cell r="BO974">
            <v>0</v>
          </cell>
          <cell r="BP974">
            <v>0</v>
          </cell>
          <cell r="BQ974">
            <v>0</v>
          </cell>
        </row>
        <row r="975">
          <cell r="N975">
            <v>0</v>
          </cell>
          <cell r="P975">
            <v>0</v>
          </cell>
          <cell r="R975">
            <v>0</v>
          </cell>
          <cell r="V975">
            <v>0</v>
          </cell>
          <cell r="W975">
            <v>0</v>
          </cell>
          <cell r="X975">
            <v>0</v>
          </cell>
          <cell r="Y975">
            <v>0</v>
          </cell>
          <cell r="Z975">
            <v>0</v>
          </cell>
          <cell r="AA975">
            <v>0</v>
          </cell>
          <cell r="AB975">
            <v>0</v>
          </cell>
          <cell r="AC975">
            <v>0</v>
          </cell>
          <cell r="AD975">
            <v>0</v>
          </cell>
          <cell r="AE975">
            <v>0</v>
          </cell>
          <cell r="AF975">
            <v>0</v>
          </cell>
          <cell r="AG975">
            <v>0</v>
          </cell>
          <cell r="AH975">
            <v>0</v>
          </cell>
          <cell r="AI975">
            <v>0</v>
          </cell>
          <cell r="AJ975">
            <v>0</v>
          </cell>
          <cell r="AK975">
            <v>0</v>
          </cell>
          <cell r="AL975">
            <v>0</v>
          </cell>
          <cell r="AM975">
            <v>0</v>
          </cell>
          <cell r="AN975">
            <v>0</v>
          </cell>
          <cell r="AO975">
            <v>0</v>
          </cell>
          <cell r="AP975">
            <v>0</v>
          </cell>
          <cell r="AQ975">
            <v>0</v>
          </cell>
          <cell r="AR975">
            <v>0</v>
          </cell>
          <cell r="AS975">
            <v>0</v>
          </cell>
          <cell r="AT975">
            <v>0</v>
          </cell>
          <cell r="AU975">
            <v>0</v>
          </cell>
          <cell r="AV975">
            <v>0</v>
          </cell>
          <cell r="AW975">
            <v>0</v>
          </cell>
          <cell r="AX975">
            <v>0</v>
          </cell>
          <cell r="AY975">
            <v>0</v>
          </cell>
          <cell r="AZ975">
            <v>0</v>
          </cell>
          <cell r="BA975">
            <v>0</v>
          </cell>
          <cell r="BB975">
            <v>0</v>
          </cell>
          <cell r="BC975">
            <v>0</v>
          </cell>
          <cell r="BD975">
            <v>0</v>
          </cell>
          <cell r="BE975">
            <v>0</v>
          </cell>
          <cell r="BF975">
            <v>0</v>
          </cell>
          <cell r="BG975">
            <v>0</v>
          </cell>
          <cell r="BH975">
            <v>0</v>
          </cell>
          <cell r="BI975">
            <v>0</v>
          </cell>
          <cell r="BJ975">
            <v>0</v>
          </cell>
          <cell r="BK975">
            <v>0</v>
          </cell>
          <cell r="BL975">
            <v>0</v>
          </cell>
          <cell r="BM975">
            <v>0</v>
          </cell>
          <cell r="BN975">
            <v>0</v>
          </cell>
          <cell r="BO975">
            <v>0</v>
          </cell>
          <cell r="BP975">
            <v>0</v>
          </cell>
          <cell r="BQ975">
            <v>0</v>
          </cell>
        </row>
        <row r="976">
          <cell r="N976">
            <v>0</v>
          </cell>
          <cell r="P976">
            <v>0</v>
          </cell>
          <cell r="R976">
            <v>0</v>
          </cell>
          <cell r="V976">
            <v>0</v>
          </cell>
          <cell r="W976">
            <v>0</v>
          </cell>
          <cell r="X976">
            <v>0</v>
          </cell>
          <cell r="Y976">
            <v>0</v>
          </cell>
          <cell r="Z976">
            <v>0</v>
          </cell>
          <cell r="AA976">
            <v>0</v>
          </cell>
          <cell r="AB976">
            <v>0</v>
          </cell>
          <cell r="AC976">
            <v>0</v>
          </cell>
          <cell r="AD976">
            <v>0</v>
          </cell>
          <cell r="AE976">
            <v>0</v>
          </cell>
          <cell r="AF976">
            <v>0</v>
          </cell>
          <cell r="AG976">
            <v>0</v>
          </cell>
          <cell r="AH976">
            <v>0</v>
          </cell>
          <cell r="AI976">
            <v>0</v>
          </cell>
          <cell r="AJ976">
            <v>0</v>
          </cell>
          <cell r="AK976">
            <v>0</v>
          </cell>
          <cell r="AL976">
            <v>0</v>
          </cell>
          <cell r="AM976">
            <v>0</v>
          </cell>
          <cell r="AN976">
            <v>0</v>
          </cell>
          <cell r="AO976">
            <v>0</v>
          </cell>
          <cell r="AP976">
            <v>0</v>
          </cell>
          <cell r="AQ976">
            <v>0</v>
          </cell>
          <cell r="AR976">
            <v>0</v>
          </cell>
          <cell r="AS976">
            <v>0</v>
          </cell>
          <cell r="AT976">
            <v>0</v>
          </cell>
          <cell r="AU976">
            <v>0</v>
          </cell>
          <cell r="AV976">
            <v>0</v>
          </cell>
          <cell r="AW976">
            <v>0</v>
          </cell>
          <cell r="AX976">
            <v>0</v>
          </cell>
          <cell r="AY976">
            <v>0</v>
          </cell>
          <cell r="AZ976">
            <v>0</v>
          </cell>
          <cell r="BA976">
            <v>0</v>
          </cell>
          <cell r="BB976">
            <v>0</v>
          </cell>
          <cell r="BC976">
            <v>0</v>
          </cell>
          <cell r="BD976">
            <v>0</v>
          </cell>
          <cell r="BE976">
            <v>0</v>
          </cell>
          <cell r="BF976">
            <v>0</v>
          </cell>
          <cell r="BG976">
            <v>0</v>
          </cell>
          <cell r="BH976">
            <v>0</v>
          </cell>
          <cell r="BI976">
            <v>0</v>
          </cell>
          <cell r="BJ976">
            <v>0</v>
          </cell>
          <cell r="BK976">
            <v>0</v>
          </cell>
          <cell r="BL976">
            <v>0</v>
          </cell>
          <cell r="BM976">
            <v>0</v>
          </cell>
          <cell r="BN976">
            <v>0</v>
          </cell>
          <cell r="BO976">
            <v>0</v>
          </cell>
          <cell r="BP976">
            <v>0</v>
          </cell>
          <cell r="BQ976">
            <v>0</v>
          </cell>
        </row>
        <row r="977">
          <cell r="N977">
            <v>0</v>
          </cell>
          <cell r="P977">
            <v>0</v>
          </cell>
          <cell r="R977">
            <v>0</v>
          </cell>
          <cell r="V977">
            <v>0</v>
          </cell>
          <cell r="W977">
            <v>0</v>
          </cell>
          <cell r="X977">
            <v>0</v>
          </cell>
          <cell r="Y977">
            <v>0</v>
          </cell>
          <cell r="Z977">
            <v>0</v>
          </cell>
          <cell r="AA977">
            <v>0</v>
          </cell>
          <cell r="AB977">
            <v>0</v>
          </cell>
          <cell r="AC977">
            <v>0</v>
          </cell>
          <cell r="AD977">
            <v>0</v>
          </cell>
          <cell r="AE977">
            <v>0</v>
          </cell>
          <cell r="AF977">
            <v>0</v>
          </cell>
          <cell r="AG977">
            <v>0</v>
          </cell>
          <cell r="AH977">
            <v>0</v>
          </cell>
          <cell r="AI977">
            <v>0</v>
          </cell>
          <cell r="AJ977">
            <v>0</v>
          </cell>
          <cell r="AK977">
            <v>0</v>
          </cell>
          <cell r="AL977">
            <v>0</v>
          </cell>
          <cell r="AM977">
            <v>0</v>
          </cell>
          <cell r="AN977">
            <v>0</v>
          </cell>
          <cell r="AO977">
            <v>0</v>
          </cell>
          <cell r="AP977">
            <v>0</v>
          </cell>
          <cell r="AQ977">
            <v>0</v>
          </cell>
          <cell r="AR977">
            <v>0</v>
          </cell>
          <cell r="AS977">
            <v>0</v>
          </cell>
          <cell r="AT977">
            <v>0</v>
          </cell>
          <cell r="AU977">
            <v>0</v>
          </cell>
          <cell r="AV977">
            <v>0</v>
          </cell>
          <cell r="AW977">
            <v>0</v>
          </cell>
          <cell r="AX977">
            <v>0</v>
          </cell>
          <cell r="AY977">
            <v>0</v>
          </cell>
          <cell r="AZ977">
            <v>0</v>
          </cell>
          <cell r="BA977">
            <v>0</v>
          </cell>
          <cell r="BB977">
            <v>0</v>
          </cell>
          <cell r="BC977">
            <v>0</v>
          </cell>
          <cell r="BD977">
            <v>0</v>
          </cell>
          <cell r="BE977">
            <v>0</v>
          </cell>
          <cell r="BF977">
            <v>0</v>
          </cell>
          <cell r="BG977">
            <v>0</v>
          </cell>
          <cell r="BH977">
            <v>0</v>
          </cell>
          <cell r="BI977">
            <v>0</v>
          </cell>
          <cell r="BJ977">
            <v>0</v>
          </cell>
          <cell r="BK977">
            <v>0</v>
          </cell>
          <cell r="BL977">
            <v>0</v>
          </cell>
          <cell r="BM977">
            <v>0</v>
          </cell>
          <cell r="BN977">
            <v>0</v>
          </cell>
          <cell r="BO977">
            <v>0</v>
          </cell>
          <cell r="BP977">
            <v>0</v>
          </cell>
          <cell r="BQ977">
            <v>0</v>
          </cell>
        </row>
        <row r="978">
          <cell r="N978">
            <v>0</v>
          </cell>
          <cell r="P978">
            <v>0</v>
          </cell>
          <cell r="R978">
            <v>0</v>
          </cell>
          <cell r="V978">
            <v>0</v>
          </cell>
          <cell r="W978">
            <v>0</v>
          </cell>
          <cell r="X978">
            <v>0</v>
          </cell>
          <cell r="Y978">
            <v>0</v>
          </cell>
          <cell r="Z978">
            <v>0</v>
          </cell>
          <cell r="AA978">
            <v>0</v>
          </cell>
          <cell r="AB978">
            <v>0</v>
          </cell>
          <cell r="AC978">
            <v>0</v>
          </cell>
          <cell r="AD978">
            <v>0</v>
          </cell>
          <cell r="AE978">
            <v>0</v>
          </cell>
          <cell r="AF978">
            <v>0</v>
          </cell>
          <cell r="AG978">
            <v>0</v>
          </cell>
          <cell r="AH978">
            <v>0</v>
          </cell>
          <cell r="AI978">
            <v>0</v>
          </cell>
          <cell r="AJ978">
            <v>0</v>
          </cell>
          <cell r="AK978">
            <v>0</v>
          </cell>
          <cell r="AL978">
            <v>0</v>
          </cell>
          <cell r="AM978">
            <v>0</v>
          </cell>
          <cell r="AN978">
            <v>0</v>
          </cell>
          <cell r="AO978">
            <v>0</v>
          </cell>
          <cell r="AP978">
            <v>0</v>
          </cell>
          <cell r="AQ978">
            <v>0</v>
          </cell>
          <cell r="AR978">
            <v>0</v>
          </cell>
          <cell r="AS978">
            <v>0</v>
          </cell>
          <cell r="AT978">
            <v>0</v>
          </cell>
          <cell r="AU978">
            <v>0</v>
          </cell>
          <cell r="AV978">
            <v>0</v>
          </cell>
          <cell r="AW978">
            <v>0</v>
          </cell>
          <cell r="AX978">
            <v>0</v>
          </cell>
          <cell r="AY978">
            <v>0</v>
          </cell>
          <cell r="AZ978">
            <v>0</v>
          </cell>
          <cell r="BA978">
            <v>0</v>
          </cell>
          <cell r="BB978">
            <v>0</v>
          </cell>
          <cell r="BC978">
            <v>0</v>
          </cell>
          <cell r="BD978">
            <v>0</v>
          </cell>
          <cell r="BE978">
            <v>0</v>
          </cell>
          <cell r="BF978">
            <v>0</v>
          </cell>
          <cell r="BG978">
            <v>0</v>
          </cell>
          <cell r="BH978">
            <v>0</v>
          </cell>
          <cell r="BI978">
            <v>0</v>
          </cell>
          <cell r="BJ978">
            <v>0</v>
          </cell>
          <cell r="BK978">
            <v>0</v>
          </cell>
          <cell r="BL978">
            <v>0</v>
          </cell>
          <cell r="BM978">
            <v>0</v>
          </cell>
          <cell r="BN978">
            <v>0</v>
          </cell>
          <cell r="BO978">
            <v>0</v>
          </cell>
          <cell r="BP978">
            <v>0</v>
          </cell>
          <cell r="BQ978">
            <v>0</v>
          </cell>
        </row>
        <row r="980">
          <cell r="N980">
            <v>0</v>
          </cell>
          <cell r="R980">
            <v>0</v>
          </cell>
          <cell r="V980">
            <v>0</v>
          </cell>
          <cell r="W980">
            <v>0</v>
          </cell>
          <cell r="X980">
            <v>0</v>
          </cell>
          <cell r="Y980">
            <v>0</v>
          </cell>
          <cell r="Z980">
            <v>0</v>
          </cell>
          <cell r="AA980">
            <v>0</v>
          </cell>
          <cell r="AB980">
            <v>0</v>
          </cell>
          <cell r="AC980">
            <v>0</v>
          </cell>
          <cell r="AD980">
            <v>0</v>
          </cell>
          <cell r="AE980">
            <v>0</v>
          </cell>
          <cell r="AF980">
            <v>0</v>
          </cell>
          <cell r="AG980">
            <v>0</v>
          </cell>
          <cell r="AH980">
            <v>0</v>
          </cell>
          <cell r="AI980">
            <v>0</v>
          </cell>
          <cell r="AJ980">
            <v>0</v>
          </cell>
          <cell r="AK980">
            <v>0</v>
          </cell>
          <cell r="AL980">
            <v>0</v>
          </cell>
          <cell r="AM980">
            <v>0</v>
          </cell>
          <cell r="AN980">
            <v>0</v>
          </cell>
          <cell r="AO980">
            <v>0</v>
          </cell>
          <cell r="AP980">
            <v>0</v>
          </cell>
          <cell r="AQ980">
            <v>0</v>
          </cell>
          <cell r="AR980">
            <v>0</v>
          </cell>
          <cell r="AS980">
            <v>0</v>
          </cell>
          <cell r="AT980">
            <v>0</v>
          </cell>
          <cell r="AU980">
            <v>0</v>
          </cell>
          <cell r="AV980">
            <v>0</v>
          </cell>
          <cell r="AW980">
            <v>0</v>
          </cell>
          <cell r="AX980">
            <v>0</v>
          </cell>
          <cell r="AY980">
            <v>0</v>
          </cell>
          <cell r="AZ980">
            <v>0</v>
          </cell>
          <cell r="BA980">
            <v>0</v>
          </cell>
          <cell r="BB980">
            <v>0</v>
          </cell>
          <cell r="BC980">
            <v>0</v>
          </cell>
          <cell r="BD980">
            <v>0</v>
          </cell>
          <cell r="BE980">
            <v>0</v>
          </cell>
          <cell r="BF980">
            <v>0</v>
          </cell>
          <cell r="BG980">
            <v>0</v>
          </cell>
          <cell r="BH980">
            <v>0</v>
          </cell>
          <cell r="BI980">
            <v>0</v>
          </cell>
          <cell r="BJ980">
            <v>0</v>
          </cell>
          <cell r="BK980">
            <v>0</v>
          </cell>
          <cell r="BL980">
            <v>0</v>
          </cell>
          <cell r="BM980">
            <v>0</v>
          </cell>
          <cell r="BN980">
            <v>0</v>
          </cell>
          <cell r="BO980">
            <v>0</v>
          </cell>
          <cell r="BP980">
            <v>0</v>
          </cell>
          <cell r="BQ980">
            <v>0</v>
          </cell>
        </row>
        <row r="981">
          <cell r="N981">
            <v>0</v>
          </cell>
          <cell r="P981">
            <v>0</v>
          </cell>
          <cell r="R981">
            <v>0</v>
          </cell>
          <cell r="V981">
            <v>0</v>
          </cell>
          <cell r="W981">
            <v>0</v>
          </cell>
          <cell r="X981">
            <v>0</v>
          </cell>
          <cell r="Y981">
            <v>0</v>
          </cell>
          <cell r="Z981">
            <v>0</v>
          </cell>
          <cell r="AA981">
            <v>0</v>
          </cell>
          <cell r="AB981">
            <v>0</v>
          </cell>
          <cell r="AC981">
            <v>0</v>
          </cell>
          <cell r="AD981">
            <v>0</v>
          </cell>
          <cell r="AE981">
            <v>0</v>
          </cell>
          <cell r="AF981">
            <v>0</v>
          </cell>
          <cell r="AG981">
            <v>0</v>
          </cell>
          <cell r="AH981">
            <v>0</v>
          </cell>
          <cell r="AI981">
            <v>0</v>
          </cell>
          <cell r="AJ981">
            <v>0</v>
          </cell>
          <cell r="AK981">
            <v>0</v>
          </cell>
          <cell r="AL981">
            <v>0</v>
          </cell>
          <cell r="AM981">
            <v>0</v>
          </cell>
          <cell r="AN981">
            <v>0</v>
          </cell>
          <cell r="AO981">
            <v>0</v>
          </cell>
          <cell r="AP981">
            <v>0</v>
          </cell>
          <cell r="AQ981">
            <v>0</v>
          </cell>
          <cell r="AR981">
            <v>0</v>
          </cell>
          <cell r="AS981">
            <v>0</v>
          </cell>
          <cell r="AT981">
            <v>0</v>
          </cell>
          <cell r="AU981">
            <v>0</v>
          </cell>
          <cell r="AV981">
            <v>0</v>
          </cell>
          <cell r="AW981">
            <v>0</v>
          </cell>
          <cell r="AX981">
            <v>0</v>
          </cell>
          <cell r="AY981">
            <v>0</v>
          </cell>
          <cell r="AZ981">
            <v>0</v>
          </cell>
          <cell r="BA981">
            <v>0</v>
          </cell>
          <cell r="BB981">
            <v>0</v>
          </cell>
          <cell r="BC981">
            <v>0</v>
          </cell>
          <cell r="BD981">
            <v>0</v>
          </cell>
          <cell r="BE981">
            <v>0</v>
          </cell>
          <cell r="BF981">
            <v>0</v>
          </cell>
          <cell r="BG981">
            <v>0</v>
          </cell>
          <cell r="BH981">
            <v>0</v>
          </cell>
          <cell r="BI981">
            <v>0</v>
          </cell>
          <cell r="BJ981">
            <v>0</v>
          </cell>
          <cell r="BK981">
            <v>0</v>
          </cell>
          <cell r="BL981">
            <v>0</v>
          </cell>
          <cell r="BM981">
            <v>0</v>
          </cell>
          <cell r="BN981">
            <v>0</v>
          </cell>
          <cell r="BO981">
            <v>0</v>
          </cell>
          <cell r="BP981">
            <v>0</v>
          </cell>
          <cell r="BQ981">
            <v>0</v>
          </cell>
        </row>
        <row r="982">
          <cell r="N982">
            <v>0</v>
          </cell>
          <cell r="P982">
            <v>0</v>
          </cell>
          <cell r="R982">
            <v>0</v>
          </cell>
          <cell r="V982">
            <v>0</v>
          </cell>
          <cell r="W982">
            <v>0</v>
          </cell>
          <cell r="X982">
            <v>0</v>
          </cell>
          <cell r="Y982">
            <v>0</v>
          </cell>
          <cell r="Z982">
            <v>0</v>
          </cell>
          <cell r="AA982">
            <v>0</v>
          </cell>
          <cell r="AB982">
            <v>0</v>
          </cell>
          <cell r="AC982">
            <v>0</v>
          </cell>
          <cell r="AD982">
            <v>0</v>
          </cell>
          <cell r="AE982">
            <v>0</v>
          </cell>
          <cell r="AF982">
            <v>0</v>
          </cell>
          <cell r="AG982">
            <v>0</v>
          </cell>
          <cell r="AH982">
            <v>0</v>
          </cell>
          <cell r="AI982">
            <v>0</v>
          </cell>
          <cell r="AJ982">
            <v>0</v>
          </cell>
          <cell r="AK982">
            <v>0</v>
          </cell>
          <cell r="AL982">
            <v>0</v>
          </cell>
          <cell r="AM982">
            <v>0</v>
          </cell>
          <cell r="AN982">
            <v>0</v>
          </cell>
          <cell r="AO982">
            <v>0</v>
          </cell>
          <cell r="AP982">
            <v>0</v>
          </cell>
          <cell r="AQ982">
            <v>0</v>
          </cell>
          <cell r="AR982">
            <v>0</v>
          </cell>
          <cell r="AS982">
            <v>0</v>
          </cell>
          <cell r="AT982">
            <v>0</v>
          </cell>
          <cell r="AU982">
            <v>0</v>
          </cell>
          <cell r="AV982">
            <v>0</v>
          </cell>
          <cell r="AW982">
            <v>0</v>
          </cell>
          <cell r="AX982">
            <v>0</v>
          </cell>
          <cell r="AY982">
            <v>0</v>
          </cell>
          <cell r="AZ982">
            <v>0</v>
          </cell>
          <cell r="BA982">
            <v>0</v>
          </cell>
          <cell r="BB982">
            <v>0</v>
          </cell>
          <cell r="BC982">
            <v>0</v>
          </cell>
          <cell r="BD982">
            <v>0</v>
          </cell>
          <cell r="BE982">
            <v>0</v>
          </cell>
          <cell r="BF982">
            <v>0</v>
          </cell>
          <cell r="BG982">
            <v>0</v>
          </cell>
          <cell r="BH982">
            <v>0</v>
          </cell>
          <cell r="BI982">
            <v>0</v>
          </cell>
          <cell r="BJ982">
            <v>0</v>
          </cell>
          <cell r="BK982">
            <v>0</v>
          </cell>
          <cell r="BL982">
            <v>0</v>
          </cell>
          <cell r="BM982">
            <v>0</v>
          </cell>
          <cell r="BN982">
            <v>0</v>
          </cell>
          <cell r="BO982">
            <v>0</v>
          </cell>
          <cell r="BP982">
            <v>0</v>
          </cell>
          <cell r="BQ982">
            <v>0</v>
          </cell>
        </row>
        <row r="983">
          <cell r="N983">
            <v>0</v>
          </cell>
          <cell r="P983">
            <v>0</v>
          </cell>
          <cell r="R983">
            <v>0</v>
          </cell>
          <cell r="V983">
            <v>0</v>
          </cell>
          <cell r="W983">
            <v>0</v>
          </cell>
          <cell r="X983">
            <v>0</v>
          </cell>
          <cell r="Y983">
            <v>0</v>
          </cell>
          <cell r="Z983">
            <v>0</v>
          </cell>
          <cell r="AA983">
            <v>0</v>
          </cell>
          <cell r="AB983">
            <v>0</v>
          </cell>
          <cell r="AC983">
            <v>0</v>
          </cell>
          <cell r="AD983">
            <v>0</v>
          </cell>
          <cell r="AE983">
            <v>0</v>
          </cell>
          <cell r="AF983">
            <v>0</v>
          </cell>
          <cell r="AG983">
            <v>0</v>
          </cell>
          <cell r="AH983">
            <v>0</v>
          </cell>
          <cell r="AI983">
            <v>0</v>
          </cell>
          <cell r="AJ983">
            <v>0</v>
          </cell>
          <cell r="AK983">
            <v>0</v>
          </cell>
          <cell r="AL983">
            <v>0</v>
          </cell>
          <cell r="AM983">
            <v>0</v>
          </cell>
          <cell r="AN983">
            <v>0</v>
          </cell>
          <cell r="AO983">
            <v>0</v>
          </cell>
          <cell r="AP983">
            <v>0</v>
          </cell>
          <cell r="AQ983">
            <v>0</v>
          </cell>
          <cell r="AR983">
            <v>0</v>
          </cell>
          <cell r="AS983">
            <v>0</v>
          </cell>
          <cell r="AT983">
            <v>0</v>
          </cell>
          <cell r="AU983">
            <v>0</v>
          </cell>
          <cell r="AV983">
            <v>0</v>
          </cell>
          <cell r="AW983">
            <v>0</v>
          </cell>
          <cell r="AX983">
            <v>0</v>
          </cell>
          <cell r="AY983">
            <v>0</v>
          </cell>
          <cell r="AZ983">
            <v>0</v>
          </cell>
          <cell r="BA983">
            <v>0</v>
          </cell>
          <cell r="BB983">
            <v>0</v>
          </cell>
          <cell r="BC983">
            <v>0</v>
          </cell>
          <cell r="BD983">
            <v>0</v>
          </cell>
          <cell r="BE983">
            <v>0</v>
          </cell>
          <cell r="BF983">
            <v>0</v>
          </cell>
          <cell r="BG983">
            <v>0</v>
          </cell>
          <cell r="BH983">
            <v>0</v>
          </cell>
          <cell r="BI983">
            <v>0</v>
          </cell>
          <cell r="BJ983">
            <v>0</v>
          </cell>
          <cell r="BK983">
            <v>0</v>
          </cell>
          <cell r="BL983">
            <v>0</v>
          </cell>
          <cell r="BM983">
            <v>0</v>
          </cell>
          <cell r="BN983">
            <v>0</v>
          </cell>
          <cell r="BO983">
            <v>0</v>
          </cell>
          <cell r="BP983">
            <v>0</v>
          </cell>
          <cell r="BQ983">
            <v>0</v>
          </cell>
        </row>
        <row r="984">
          <cell r="N984">
            <v>0</v>
          </cell>
          <cell r="P984">
            <v>0</v>
          </cell>
          <cell r="R984">
            <v>0</v>
          </cell>
          <cell r="V984">
            <v>0</v>
          </cell>
          <cell r="W984">
            <v>0</v>
          </cell>
          <cell r="X984">
            <v>0</v>
          </cell>
          <cell r="Y984">
            <v>0</v>
          </cell>
          <cell r="Z984">
            <v>0</v>
          </cell>
          <cell r="AA984">
            <v>0</v>
          </cell>
          <cell r="AB984">
            <v>0</v>
          </cell>
          <cell r="AC984">
            <v>0</v>
          </cell>
          <cell r="AD984">
            <v>0</v>
          </cell>
          <cell r="AE984">
            <v>0</v>
          </cell>
          <cell r="AF984">
            <v>0</v>
          </cell>
          <cell r="AG984">
            <v>0</v>
          </cell>
          <cell r="AH984">
            <v>0</v>
          </cell>
          <cell r="AI984">
            <v>0</v>
          </cell>
          <cell r="AJ984">
            <v>0</v>
          </cell>
          <cell r="AK984">
            <v>0</v>
          </cell>
          <cell r="AL984">
            <v>0</v>
          </cell>
          <cell r="AM984">
            <v>0</v>
          </cell>
          <cell r="AN984">
            <v>0</v>
          </cell>
          <cell r="AO984">
            <v>0</v>
          </cell>
          <cell r="AP984">
            <v>0</v>
          </cell>
          <cell r="AQ984">
            <v>0</v>
          </cell>
          <cell r="AR984">
            <v>0</v>
          </cell>
          <cell r="AS984">
            <v>0</v>
          </cell>
          <cell r="AT984">
            <v>0</v>
          </cell>
          <cell r="AU984">
            <v>0</v>
          </cell>
          <cell r="AV984">
            <v>0</v>
          </cell>
          <cell r="AW984">
            <v>0</v>
          </cell>
          <cell r="AX984">
            <v>0</v>
          </cell>
          <cell r="AY984">
            <v>0</v>
          </cell>
          <cell r="AZ984">
            <v>0</v>
          </cell>
          <cell r="BA984">
            <v>0</v>
          </cell>
          <cell r="BB984">
            <v>0</v>
          </cell>
          <cell r="BC984">
            <v>0</v>
          </cell>
          <cell r="BD984">
            <v>0</v>
          </cell>
          <cell r="BE984">
            <v>0</v>
          </cell>
          <cell r="BF984">
            <v>0</v>
          </cell>
          <cell r="BG984">
            <v>0</v>
          </cell>
          <cell r="BH984">
            <v>0</v>
          </cell>
          <cell r="BI984">
            <v>0</v>
          </cell>
          <cell r="BJ984">
            <v>0</v>
          </cell>
          <cell r="BK984">
            <v>0</v>
          </cell>
          <cell r="BL984">
            <v>0</v>
          </cell>
          <cell r="BM984">
            <v>0</v>
          </cell>
          <cell r="BN984">
            <v>0</v>
          </cell>
          <cell r="BO984">
            <v>0</v>
          </cell>
          <cell r="BP984">
            <v>0</v>
          </cell>
          <cell r="BQ984">
            <v>0</v>
          </cell>
        </row>
        <row r="985">
          <cell r="N985">
            <v>0</v>
          </cell>
          <cell r="P985">
            <v>0</v>
          </cell>
          <cell r="R985">
            <v>0</v>
          </cell>
          <cell r="V985">
            <v>0</v>
          </cell>
          <cell r="W985">
            <v>0</v>
          </cell>
          <cell r="X985">
            <v>0</v>
          </cell>
          <cell r="Y985">
            <v>0</v>
          </cell>
          <cell r="Z985">
            <v>0</v>
          </cell>
          <cell r="AA985">
            <v>0</v>
          </cell>
          <cell r="AB985">
            <v>0</v>
          </cell>
          <cell r="AC985">
            <v>0</v>
          </cell>
          <cell r="AD985">
            <v>0</v>
          </cell>
          <cell r="AE985">
            <v>0</v>
          </cell>
          <cell r="AF985">
            <v>0</v>
          </cell>
          <cell r="AG985">
            <v>0</v>
          </cell>
          <cell r="AH985">
            <v>0</v>
          </cell>
          <cell r="AI985">
            <v>0</v>
          </cell>
          <cell r="AJ985">
            <v>0</v>
          </cell>
          <cell r="AK985">
            <v>0</v>
          </cell>
          <cell r="AL985">
            <v>0</v>
          </cell>
          <cell r="AM985">
            <v>0</v>
          </cell>
          <cell r="AN985">
            <v>0</v>
          </cell>
          <cell r="AO985">
            <v>0</v>
          </cell>
          <cell r="AP985">
            <v>0</v>
          </cell>
          <cell r="AQ985">
            <v>0</v>
          </cell>
          <cell r="AR985">
            <v>0</v>
          </cell>
          <cell r="AS985">
            <v>0</v>
          </cell>
          <cell r="AT985">
            <v>0</v>
          </cell>
          <cell r="AU985">
            <v>0</v>
          </cell>
          <cell r="AV985">
            <v>0</v>
          </cell>
          <cell r="AW985">
            <v>0</v>
          </cell>
          <cell r="AX985">
            <v>0</v>
          </cell>
          <cell r="AY985">
            <v>0</v>
          </cell>
          <cell r="AZ985">
            <v>0</v>
          </cell>
          <cell r="BA985">
            <v>0</v>
          </cell>
          <cell r="BB985">
            <v>0</v>
          </cell>
          <cell r="BC985">
            <v>0</v>
          </cell>
          <cell r="BD985">
            <v>0</v>
          </cell>
          <cell r="BE985">
            <v>0</v>
          </cell>
          <cell r="BF985">
            <v>0</v>
          </cell>
          <cell r="BG985">
            <v>0</v>
          </cell>
          <cell r="BH985">
            <v>0</v>
          </cell>
          <cell r="BI985">
            <v>0</v>
          </cell>
          <cell r="BJ985">
            <v>0</v>
          </cell>
          <cell r="BK985">
            <v>0</v>
          </cell>
          <cell r="BL985">
            <v>0</v>
          </cell>
          <cell r="BM985">
            <v>0</v>
          </cell>
          <cell r="BN985">
            <v>0</v>
          </cell>
          <cell r="BO985">
            <v>0</v>
          </cell>
          <cell r="BP985">
            <v>0</v>
          </cell>
          <cell r="BQ985">
            <v>0</v>
          </cell>
        </row>
        <row r="986">
          <cell r="N986">
            <v>0</v>
          </cell>
          <cell r="P986">
            <v>0</v>
          </cell>
          <cell r="R986">
            <v>0</v>
          </cell>
          <cell r="V986">
            <v>0</v>
          </cell>
          <cell r="W986">
            <v>0</v>
          </cell>
          <cell r="X986">
            <v>0</v>
          </cell>
          <cell r="Y986">
            <v>0</v>
          </cell>
          <cell r="Z986">
            <v>0</v>
          </cell>
          <cell r="AA986">
            <v>0</v>
          </cell>
          <cell r="AB986">
            <v>0</v>
          </cell>
          <cell r="AC986">
            <v>0</v>
          </cell>
          <cell r="AD986">
            <v>0</v>
          </cell>
          <cell r="AE986">
            <v>0</v>
          </cell>
          <cell r="AF986">
            <v>0</v>
          </cell>
          <cell r="AG986">
            <v>0</v>
          </cell>
          <cell r="AH986">
            <v>0</v>
          </cell>
          <cell r="AI986">
            <v>0</v>
          </cell>
          <cell r="AJ986">
            <v>0</v>
          </cell>
          <cell r="AK986">
            <v>0</v>
          </cell>
          <cell r="AL986">
            <v>0</v>
          </cell>
          <cell r="AM986">
            <v>0</v>
          </cell>
          <cell r="AN986">
            <v>0</v>
          </cell>
          <cell r="AO986">
            <v>0</v>
          </cell>
          <cell r="AP986">
            <v>0</v>
          </cell>
          <cell r="AQ986">
            <v>0</v>
          </cell>
          <cell r="AR986">
            <v>0</v>
          </cell>
          <cell r="AS986">
            <v>0</v>
          </cell>
          <cell r="AT986">
            <v>0</v>
          </cell>
          <cell r="AU986">
            <v>0</v>
          </cell>
          <cell r="AV986">
            <v>0</v>
          </cell>
          <cell r="AW986">
            <v>0</v>
          </cell>
          <cell r="AX986">
            <v>0</v>
          </cell>
          <cell r="AY986">
            <v>0</v>
          </cell>
          <cell r="AZ986">
            <v>0</v>
          </cell>
          <cell r="BA986">
            <v>0</v>
          </cell>
          <cell r="BB986">
            <v>0</v>
          </cell>
          <cell r="BC986">
            <v>0</v>
          </cell>
          <cell r="BD986">
            <v>0</v>
          </cell>
          <cell r="BE986">
            <v>0</v>
          </cell>
          <cell r="BF986">
            <v>0</v>
          </cell>
          <cell r="BG986">
            <v>0</v>
          </cell>
          <cell r="BH986">
            <v>0</v>
          </cell>
          <cell r="BI986">
            <v>0</v>
          </cell>
          <cell r="BJ986">
            <v>0</v>
          </cell>
          <cell r="BK986">
            <v>0</v>
          </cell>
          <cell r="BL986">
            <v>0</v>
          </cell>
          <cell r="BM986">
            <v>0</v>
          </cell>
          <cell r="BN986">
            <v>0</v>
          </cell>
          <cell r="BO986">
            <v>0</v>
          </cell>
          <cell r="BP986">
            <v>0</v>
          </cell>
          <cell r="BQ986">
            <v>0</v>
          </cell>
        </row>
        <row r="987">
          <cell r="N987">
            <v>0</v>
          </cell>
          <cell r="P987">
            <v>0</v>
          </cell>
          <cell r="R987">
            <v>0</v>
          </cell>
          <cell r="V987">
            <v>0</v>
          </cell>
          <cell r="W987">
            <v>0</v>
          </cell>
          <cell r="X987">
            <v>0</v>
          </cell>
          <cell r="Y987">
            <v>0</v>
          </cell>
          <cell r="Z987">
            <v>0</v>
          </cell>
          <cell r="AA987">
            <v>0</v>
          </cell>
          <cell r="AB987">
            <v>0</v>
          </cell>
          <cell r="AC987">
            <v>0</v>
          </cell>
          <cell r="AD987">
            <v>0</v>
          </cell>
          <cell r="AE987">
            <v>0</v>
          </cell>
          <cell r="AF987">
            <v>0</v>
          </cell>
          <cell r="AG987">
            <v>0</v>
          </cell>
          <cell r="AH987">
            <v>0</v>
          </cell>
          <cell r="AI987">
            <v>0</v>
          </cell>
          <cell r="AJ987">
            <v>0</v>
          </cell>
          <cell r="AK987">
            <v>0</v>
          </cell>
          <cell r="AL987">
            <v>0</v>
          </cell>
          <cell r="AM987">
            <v>0</v>
          </cell>
          <cell r="AN987">
            <v>0</v>
          </cell>
          <cell r="AO987">
            <v>0</v>
          </cell>
          <cell r="AP987">
            <v>0</v>
          </cell>
          <cell r="AQ987">
            <v>0</v>
          </cell>
          <cell r="AR987">
            <v>0</v>
          </cell>
          <cell r="AS987">
            <v>0</v>
          </cell>
          <cell r="AT987">
            <v>0</v>
          </cell>
          <cell r="AU987">
            <v>0</v>
          </cell>
          <cell r="AV987">
            <v>0</v>
          </cell>
          <cell r="AW987">
            <v>0</v>
          </cell>
          <cell r="AX987">
            <v>0</v>
          </cell>
          <cell r="AY987">
            <v>0</v>
          </cell>
          <cell r="AZ987">
            <v>0</v>
          </cell>
          <cell r="BA987">
            <v>0</v>
          </cell>
          <cell r="BB987">
            <v>0</v>
          </cell>
          <cell r="BC987">
            <v>0</v>
          </cell>
          <cell r="BD987">
            <v>0</v>
          </cell>
          <cell r="BE987">
            <v>0</v>
          </cell>
          <cell r="BF987">
            <v>0</v>
          </cell>
          <cell r="BG987">
            <v>0</v>
          </cell>
          <cell r="BH987">
            <v>0</v>
          </cell>
          <cell r="BI987">
            <v>0</v>
          </cell>
          <cell r="BJ987">
            <v>0</v>
          </cell>
          <cell r="BK987">
            <v>0</v>
          </cell>
          <cell r="BL987">
            <v>0</v>
          </cell>
          <cell r="BM987">
            <v>0</v>
          </cell>
          <cell r="BN987">
            <v>0</v>
          </cell>
          <cell r="BO987">
            <v>0</v>
          </cell>
          <cell r="BP987">
            <v>0</v>
          </cell>
          <cell r="BQ987">
            <v>0</v>
          </cell>
        </row>
        <row r="988">
          <cell r="N988">
            <v>0</v>
          </cell>
          <cell r="P988">
            <v>0</v>
          </cell>
          <cell r="R988">
            <v>0</v>
          </cell>
          <cell r="V988">
            <v>0</v>
          </cell>
          <cell r="W988">
            <v>0</v>
          </cell>
          <cell r="X988">
            <v>0</v>
          </cell>
          <cell r="Y988">
            <v>0</v>
          </cell>
          <cell r="Z988">
            <v>0</v>
          </cell>
          <cell r="AA988">
            <v>0</v>
          </cell>
          <cell r="AB988">
            <v>0</v>
          </cell>
          <cell r="AC988">
            <v>0</v>
          </cell>
          <cell r="AD988">
            <v>0</v>
          </cell>
          <cell r="AE988">
            <v>0</v>
          </cell>
          <cell r="AF988">
            <v>0</v>
          </cell>
          <cell r="AG988">
            <v>0</v>
          </cell>
          <cell r="AH988">
            <v>0</v>
          </cell>
          <cell r="AI988">
            <v>0</v>
          </cell>
          <cell r="AJ988">
            <v>0</v>
          </cell>
          <cell r="AK988">
            <v>0</v>
          </cell>
          <cell r="AL988">
            <v>0</v>
          </cell>
          <cell r="AM988">
            <v>0</v>
          </cell>
          <cell r="AN988">
            <v>0</v>
          </cell>
          <cell r="AO988">
            <v>0</v>
          </cell>
          <cell r="AP988">
            <v>0</v>
          </cell>
          <cell r="AQ988">
            <v>0</v>
          </cell>
          <cell r="AR988">
            <v>0</v>
          </cell>
          <cell r="AS988">
            <v>0</v>
          </cell>
          <cell r="AT988">
            <v>0</v>
          </cell>
          <cell r="AU988">
            <v>0</v>
          </cell>
          <cell r="AV988">
            <v>0</v>
          </cell>
          <cell r="AW988">
            <v>0</v>
          </cell>
          <cell r="AX988">
            <v>0</v>
          </cell>
          <cell r="AY988">
            <v>0</v>
          </cell>
          <cell r="AZ988">
            <v>0</v>
          </cell>
          <cell r="BA988">
            <v>0</v>
          </cell>
          <cell r="BB988">
            <v>0</v>
          </cell>
          <cell r="BC988">
            <v>0</v>
          </cell>
          <cell r="BD988">
            <v>0</v>
          </cell>
          <cell r="BE988">
            <v>0</v>
          </cell>
          <cell r="BF988">
            <v>0</v>
          </cell>
          <cell r="BG988">
            <v>0</v>
          </cell>
          <cell r="BH988">
            <v>0</v>
          </cell>
          <cell r="BI988">
            <v>0</v>
          </cell>
          <cell r="BJ988">
            <v>0</v>
          </cell>
          <cell r="BK988">
            <v>0</v>
          </cell>
          <cell r="BL988">
            <v>0</v>
          </cell>
          <cell r="BM988">
            <v>0</v>
          </cell>
          <cell r="BN988">
            <v>0</v>
          </cell>
          <cell r="BO988">
            <v>0</v>
          </cell>
          <cell r="BP988">
            <v>0</v>
          </cell>
          <cell r="BQ988">
            <v>0</v>
          </cell>
        </row>
        <row r="989">
          <cell r="N989">
            <v>0</v>
          </cell>
          <cell r="P989">
            <v>0</v>
          </cell>
          <cell r="R989">
            <v>0</v>
          </cell>
          <cell r="V989">
            <v>0</v>
          </cell>
          <cell r="W989">
            <v>0</v>
          </cell>
          <cell r="X989">
            <v>0</v>
          </cell>
          <cell r="Y989">
            <v>0</v>
          </cell>
          <cell r="Z989">
            <v>0</v>
          </cell>
          <cell r="AA989">
            <v>0</v>
          </cell>
          <cell r="AB989">
            <v>0</v>
          </cell>
          <cell r="AC989">
            <v>0</v>
          </cell>
          <cell r="AD989">
            <v>0</v>
          </cell>
          <cell r="AE989">
            <v>0</v>
          </cell>
          <cell r="AF989">
            <v>0</v>
          </cell>
          <cell r="AG989">
            <v>0</v>
          </cell>
          <cell r="AH989">
            <v>0</v>
          </cell>
          <cell r="AI989">
            <v>0</v>
          </cell>
          <cell r="AJ989">
            <v>0</v>
          </cell>
          <cell r="AK989">
            <v>0</v>
          </cell>
          <cell r="AL989">
            <v>0</v>
          </cell>
          <cell r="AM989">
            <v>0</v>
          </cell>
          <cell r="AN989">
            <v>0</v>
          </cell>
          <cell r="AO989">
            <v>0</v>
          </cell>
          <cell r="AP989">
            <v>0</v>
          </cell>
          <cell r="AQ989">
            <v>0</v>
          </cell>
          <cell r="AR989">
            <v>0</v>
          </cell>
          <cell r="AS989">
            <v>0</v>
          </cell>
          <cell r="AT989">
            <v>0</v>
          </cell>
          <cell r="AU989">
            <v>0</v>
          </cell>
          <cell r="AV989">
            <v>0</v>
          </cell>
          <cell r="AW989">
            <v>0</v>
          </cell>
          <cell r="AX989">
            <v>0</v>
          </cell>
          <cell r="AY989">
            <v>0</v>
          </cell>
          <cell r="AZ989">
            <v>0</v>
          </cell>
          <cell r="BA989">
            <v>0</v>
          </cell>
          <cell r="BB989">
            <v>0</v>
          </cell>
          <cell r="BC989">
            <v>0</v>
          </cell>
          <cell r="BD989">
            <v>0</v>
          </cell>
          <cell r="BE989">
            <v>0</v>
          </cell>
          <cell r="BF989">
            <v>0</v>
          </cell>
          <cell r="BG989">
            <v>0</v>
          </cell>
          <cell r="BH989">
            <v>0</v>
          </cell>
          <cell r="BI989">
            <v>0</v>
          </cell>
          <cell r="BJ989">
            <v>0</v>
          </cell>
          <cell r="BK989">
            <v>0</v>
          </cell>
          <cell r="BL989">
            <v>0</v>
          </cell>
          <cell r="BM989">
            <v>0</v>
          </cell>
          <cell r="BN989">
            <v>0</v>
          </cell>
          <cell r="BO989">
            <v>0</v>
          </cell>
          <cell r="BP989">
            <v>0</v>
          </cell>
          <cell r="BQ989">
            <v>0</v>
          </cell>
        </row>
        <row r="990">
          <cell r="N990">
            <v>0</v>
          </cell>
          <cell r="P990">
            <v>0</v>
          </cell>
          <cell r="R990">
            <v>0</v>
          </cell>
          <cell r="V990">
            <v>0</v>
          </cell>
          <cell r="W990">
            <v>0</v>
          </cell>
          <cell r="X990">
            <v>0</v>
          </cell>
          <cell r="Y990">
            <v>0</v>
          </cell>
          <cell r="Z990">
            <v>0</v>
          </cell>
          <cell r="AA990">
            <v>0</v>
          </cell>
          <cell r="AB990">
            <v>0</v>
          </cell>
          <cell r="AC990">
            <v>0</v>
          </cell>
          <cell r="AD990">
            <v>0</v>
          </cell>
          <cell r="AE990">
            <v>0</v>
          </cell>
          <cell r="AF990">
            <v>0</v>
          </cell>
          <cell r="AG990">
            <v>0</v>
          </cell>
          <cell r="AH990">
            <v>0</v>
          </cell>
          <cell r="AI990">
            <v>0</v>
          </cell>
          <cell r="AJ990">
            <v>0</v>
          </cell>
          <cell r="AK990">
            <v>0</v>
          </cell>
          <cell r="AL990">
            <v>0</v>
          </cell>
          <cell r="AM990">
            <v>0</v>
          </cell>
          <cell r="AN990">
            <v>0</v>
          </cell>
          <cell r="AO990">
            <v>0</v>
          </cell>
          <cell r="AP990">
            <v>0</v>
          </cell>
          <cell r="AQ990">
            <v>0</v>
          </cell>
          <cell r="AR990">
            <v>0</v>
          </cell>
          <cell r="AS990">
            <v>0</v>
          </cell>
          <cell r="AT990">
            <v>0</v>
          </cell>
          <cell r="AU990">
            <v>0</v>
          </cell>
          <cell r="AV990">
            <v>0</v>
          </cell>
          <cell r="AW990">
            <v>0</v>
          </cell>
          <cell r="AX990">
            <v>0</v>
          </cell>
          <cell r="AY990">
            <v>0</v>
          </cell>
          <cell r="AZ990">
            <v>0</v>
          </cell>
          <cell r="BA990">
            <v>0</v>
          </cell>
          <cell r="BB990">
            <v>0</v>
          </cell>
          <cell r="BC990">
            <v>0</v>
          </cell>
          <cell r="BD990">
            <v>0</v>
          </cell>
          <cell r="BE990">
            <v>0</v>
          </cell>
          <cell r="BF990">
            <v>0</v>
          </cell>
          <cell r="BG990">
            <v>0</v>
          </cell>
          <cell r="BH990">
            <v>0</v>
          </cell>
          <cell r="BI990">
            <v>0</v>
          </cell>
          <cell r="BJ990">
            <v>0</v>
          </cell>
          <cell r="BK990">
            <v>0</v>
          </cell>
          <cell r="BL990">
            <v>0</v>
          </cell>
          <cell r="BM990">
            <v>0</v>
          </cell>
          <cell r="BN990">
            <v>0</v>
          </cell>
          <cell r="BO990">
            <v>0</v>
          </cell>
          <cell r="BP990">
            <v>0</v>
          </cell>
          <cell r="BQ990">
            <v>0</v>
          </cell>
        </row>
        <row r="992">
          <cell r="N992">
            <v>0</v>
          </cell>
          <cell r="R992">
            <v>0</v>
          </cell>
          <cell r="V992">
            <v>0</v>
          </cell>
          <cell r="W992">
            <v>0</v>
          </cell>
          <cell r="X992">
            <v>0</v>
          </cell>
          <cell r="Y992">
            <v>0</v>
          </cell>
          <cell r="Z992">
            <v>0</v>
          </cell>
          <cell r="AA992">
            <v>0</v>
          </cell>
          <cell r="AB992">
            <v>0</v>
          </cell>
          <cell r="AC992">
            <v>0</v>
          </cell>
          <cell r="AD992">
            <v>0</v>
          </cell>
          <cell r="AE992">
            <v>0</v>
          </cell>
          <cell r="AF992">
            <v>0</v>
          </cell>
          <cell r="AG992">
            <v>0</v>
          </cell>
          <cell r="AH992">
            <v>0</v>
          </cell>
          <cell r="AI992">
            <v>0</v>
          </cell>
          <cell r="AJ992">
            <v>0</v>
          </cell>
          <cell r="AK992">
            <v>0</v>
          </cell>
          <cell r="AL992">
            <v>0</v>
          </cell>
          <cell r="AM992">
            <v>0</v>
          </cell>
          <cell r="AN992">
            <v>0</v>
          </cell>
          <cell r="AO992">
            <v>0</v>
          </cell>
          <cell r="AP992">
            <v>0</v>
          </cell>
          <cell r="AQ992">
            <v>0</v>
          </cell>
          <cell r="AR992">
            <v>0</v>
          </cell>
          <cell r="AS992">
            <v>0</v>
          </cell>
          <cell r="AT992">
            <v>0</v>
          </cell>
          <cell r="AU992">
            <v>0</v>
          </cell>
          <cell r="AV992">
            <v>0</v>
          </cell>
          <cell r="AW992">
            <v>0</v>
          </cell>
          <cell r="AX992">
            <v>0</v>
          </cell>
          <cell r="AY992">
            <v>0</v>
          </cell>
          <cell r="AZ992">
            <v>0</v>
          </cell>
          <cell r="BA992">
            <v>0</v>
          </cell>
          <cell r="BB992">
            <v>0</v>
          </cell>
          <cell r="BC992">
            <v>0</v>
          </cell>
          <cell r="BD992">
            <v>0</v>
          </cell>
          <cell r="BE992">
            <v>0</v>
          </cell>
          <cell r="BF992">
            <v>0</v>
          </cell>
          <cell r="BG992">
            <v>0</v>
          </cell>
          <cell r="BH992">
            <v>0</v>
          </cell>
          <cell r="BI992">
            <v>0</v>
          </cell>
          <cell r="BJ992">
            <v>0</v>
          </cell>
          <cell r="BK992">
            <v>0</v>
          </cell>
          <cell r="BL992">
            <v>0</v>
          </cell>
          <cell r="BM992">
            <v>0</v>
          </cell>
          <cell r="BN992">
            <v>0</v>
          </cell>
          <cell r="BO992">
            <v>0</v>
          </cell>
          <cell r="BP992">
            <v>0</v>
          </cell>
          <cell r="BQ992">
            <v>0</v>
          </cell>
        </row>
        <row r="993">
          <cell r="N993">
            <v>0</v>
          </cell>
          <cell r="P993">
            <v>0</v>
          </cell>
          <cell r="R993">
            <v>0</v>
          </cell>
          <cell r="V993">
            <v>0</v>
          </cell>
          <cell r="W993">
            <v>0</v>
          </cell>
          <cell r="X993">
            <v>0</v>
          </cell>
          <cell r="Y993">
            <v>0</v>
          </cell>
          <cell r="Z993">
            <v>0</v>
          </cell>
          <cell r="AA993">
            <v>0</v>
          </cell>
          <cell r="AB993">
            <v>0</v>
          </cell>
          <cell r="AC993">
            <v>0</v>
          </cell>
          <cell r="AD993">
            <v>0</v>
          </cell>
          <cell r="AE993">
            <v>0</v>
          </cell>
          <cell r="AF993">
            <v>0</v>
          </cell>
          <cell r="AG993">
            <v>0</v>
          </cell>
          <cell r="AH993">
            <v>0</v>
          </cell>
          <cell r="AI993">
            <v>0</v>
          </cell>
          <cell r="AJ993">
            <v>0</v>
          </cell>
          <cell r="AK993">
            <v>0</v>
          </cell>
          <cell r="AL993">
            <v>0</v>
          </cell>
          <cell r="AM993">
            <v>0</v>
          </cell>
          <cell r="AN993">
            <v>0</v>
          </cell>
          <cell r="AO993">
            <v>0</v>
          </cell>
          <cell r="AP993">
            <v>0</v>
          </cell>
          <cell r="AQ993">
            <v>0</v>
          </cell>
          <cell r="AR993">
            <v>0</v>
          </cell>
          <cell r="AS993">
            <v>0</v>
          </cell>
          <cell r="AT993">
            <v>0</v>
          </cell>
          <cell r="AU993">
            <v>0</v>
          </cell>
          <cell r="AV993">
            <v>0</v>
          </cell>
          <cell r="AW993">
            <v>0</v>
          </cell>
          <cell r="AX993">
            <v>0</v>
          </cell>
          <cell r="AY993">
            <v>0</v>
          </cell>
          <cell r="AZ993">
            <v>0</v>
          </cell>
          <cell r="BA993">
            <v>0</v>
          </cell>
          <cell r="BB993">
            <v>0</v>
          </cell>
          <cell r="BC993">
            <v>0</v>
          </cell>
          <cell r="BD993">
            <v>0</v>
          </cell>
          <cell r="BE993">
            <v>0</v>
          </cell>
          <cell r="BF993">
            <v>0</v>
          </cell>
          <cell r="BG993">
            <v>0</v>
          </cell>
          <cell r="BH993">
            <v>0</v>
          </cell>
          <cell r="BI993">
            <v>0</v>
          </cell>
          <cell r="BJ993">
            <v>0</v>
          </cell>
          <cell r="BK993">
            <v>0</v>
          </cell>
          <cell r="BL993">
            <v>0</v>
          </cell>
          <cell r="BM993">
            <v>0</v>
          </cell>
          <cell r="BN993">
            <v>0</v>
          </cell>
          <cell r="BO993">
            <v>0</v>
          </cell>
          <cell r="BP993">
            <v>0</v>
          </cell>
          <cell r="BQ993">
            <v>0</v>
          </cell>
        </row>
        <row r="994">
          <cell r="N994">
            <v>0</v>
          </cell>
          <cell r="P994">
            <v>0</v>
          </cell>
          <cell r="R994">
            <v>0</v>
          </cell>
          <cell r="V994">
            <v>0</v>
          </cell>
          <cell r="W994">
            <v>0</v>
          </cell>
          <cell r="X994">
            <v>0</v>
          </cell>
          <cell r="Y994">
            <v>0</v>
          </cell>
          <cell r="Z994">
            <v>0</v>
          </cell>
          <cell r="AA994">
            <v>0</v>
          </cell>
          <cell r="AB994">
            <v>0</v>
          </cell>
          <cell r="AC994">
            <v>0</v>
          </cell>
          <cell r="AD994">
            <v>0</v>
          </cell>
          <cell r="AE994">
            <v>0</v>
          </cell>
          <cell r="AF994">
            <v>0</v>
          </cell>
          <cell r="AG994">
            <v>0</v>
          </cell>
          <cell r="AH994">
            <v>0</v>
          </cell>
          <cell r="AI994">
            <v>0</v>
          </cell>
          <cell r="AJ994">
            <v>0</v>
          </cell>
          <cell r="AK994">
            <v>0</v>
          </cell>
          <cell r="AL994">
            <v>0</v>
          </cell>
          <cell r="AM994">
            <v>0</v>
          </cell>
          <cell r="AN994">
            <v>0</v>
          </cell>
          <cell r="AO994">
            <v>0</v>
          </cell>
          <cell r="AP994">
            <v>0</v>
          </cell>
          <cell r="AQ994">
            <v>0</v>
          </cell>
          <cell r="AR994">
            <v>0</v>
          </cell>
          <cell r="AS994">
            <v>0</v>
          </cell>
          <cell r="AT994">
            <v>0</v>
          </cell>
          <cell r="AU994">
            <v>0</v>
          </cell>
          <cell r="AV994">
            <v>0</v>
          </cell>
          <cell r="AW994">
            <v>0</v>
          </cell>
          <cell r="AX994">
            <v>0</v>
          </cell>
          <cell r="AY994">
            <v>0</v>
          </cell>
          <cell r="AZ994">
            <v>0</v>
          </cell>
          <cell r="BA994">
            <v>0</v>
          </cell>
          <cell r="BB994">
            <v>0</v>
          </cell>
          <cell r="BC994">
            <v>0</v>
          </cell>
          <cell r="BD994">
            <v>0</v>
          </cell>
          <cell r="BE994">
            <v>0</v>
          </cell>
          <cell r="BF994">
            <v>0</v>
          </cell>
          <cell r="BG994">
            <v>0</v>
          </cell>
          <cell r="BH994">
            <v>0</v>
          </cell>
          <cell r="BI994">
            <v>0</v>
          </cell>
          <cell r="BJ994">
            <v>0</v>
          </cell>
          <cell r="BK994">
            <v>0</v>
          </cell>
          <cell r="BL994">
            <v>0</v>
          </cell>
          <cell r="BM994">
            <v>0</v>
          </cell>
          <cell r="BN994">
            <v>0</v>
          </cell>
          <cell r="BO994">
            <v>0</v>
          </cell>
          <cell r="BP994">
            <v>0</v>
          </cell>
          <cell r="BQ994">
            <v>0</v>
          </cell>
        </row>
        <row r="995">
          <cell r="N995">
            <v>0</v>
          </cell>
          <cell r="P995">
            <v>0</v>
          </cell>
          <cell r="R995">
            <v>0</v>
          </cell>
          <cell r="V995">
            <v>0</v>
          </cell>
          <cell r="W995">
            <v>0</v>
          </cell>
          <cell r="X995">
            <v>0</v>
          </cell>
          <cell r="Y995">
            <v>0</v>
          </cell>
          <cell r="Z995">
            <v>0</v>
          </cell>
          <cell r="AA995">
            <v>0</v>
          </cell>
          <cell r="AB995">
            <v>0</v>
          </cell>
          <cell r="AC995">
            <v>0</v>
          </cell>
          <cell r="AD995">
            <v>0</v>
          </cell>
          <cell r="AE995">
            <v>0</v>
          </cell>
          <cell r="AF995">
            <v>0</v>
          </cell>
          <cell r="AG995">
            <v>0</v>
          </cell>
          <cell r="AH995">
            <v>0</v>
          </cell>
          <cell r="AI995">
            <v>0</v>
          </cell>
          <cell r="AJ995">
            <v>0</v>
          </cell>
          <cell r="AK995">
            <v>0</v>
          </cell>
          <cell r="AL995">
            <v>0</v>
          </cell>
          <cell r="AM995">
            <v>0</v>
          </cell>
          <cell r="AN995">
            <v>0</v>
          </cell>
          <cell r="AO995">
            <v>0</v>
          </cell>
          <cell r="AP995">
            <v>0</v>
          </cell>
          <cell r="AQ995">
            <v>0</v>
          </cell>
          <cell r="AR995">
            <v>0</v>
          </cell>
          <cell r="AS995">
            <v>0</v>
          </cell>
          <cell r="AT995">
            <v>0</v>
          </cell>
          <cell r="AU995">
            <v>0</v>
          </cell>
          <cell r="AV995">
            <v>0</v>
          </cell>
          <cell r="AW995">
            <v>0</v>
          </cell>
          <cell r="AX995">
            <v>0</v>
          </cell>
          <cell r="AY995">
            <v>0</v>
          </cell>
          <cell r="AZ995">
            <v>0</v>
          </cell>
          <cell r="BA995">
            <v>0</v>
          </cell>
          <cell r="BB995">
            <v>0</v>
          </cell>
          <cell r="BC995">
            <v>0</v>
          </cell>
          <cell r="BD995">
            <v>0</v>
          </cell>
          <cell r="BE995">
            <v>0</v>
          </cell>
          <cell r="BF995">
            <v>0</v>
          </cell>
          <cell r="BG995">
            <v>0</v>
          </cell>
          <cell r="BH995">
            <v>0</v>
          </cell>
          <cell r="BI995">
            <v>0</v>
          </cell>
          <cell r="BJ995">
            <v>0</v>
          </cell>
          <cell r="BK995">
            <v>0</v>
          </cell>
          <cell r="BL995">
            <v>0</v>
          </cell>
          <cell r="BM995">
            <v>0</v>
          </cell>
          <cell r="BN995">
            <v>0</v>
          </cell>
          <cell r="BO995">
            <v>0</v>
          </cell>
          <cell r="BP995">
            <v>0</v>
          </cell>
          <cell r="BQ995">
            <v>0</v>
          </cell>
        </row>
        <row r="996">
          <cell r="N996">
            <v>0</v>
          </cell>
          <cell r="P996">
            <v>0</v>
          </cell>
          <cell r="R996">
            <v>0</v>
          </cell>
          <cell r="V996">
            <v>0</v>
          </cell>
          <cell r="W996">
            <v>0</v>
          </cell>
          <cell r="X996">
            <v>0</v>
          </cell>
          <cell r="Y996">
            <v>0</v>
          </cell>
          <cell r="Z996">
            <v>0</v>
          </cell>
          <cell r="AA996">
            <v>0</v>
          </cell>
          <cell r="AB996">
            <v>0</v>
          </cell>
          <cell r="AC996">
            <v>0</v>
          </cell>
          <cell r="AD996">
            <v>0</v>
          </cell>
          <cell r="AE996">
            <v>0</v>
          </cell>
          <cell r="AF996">
            <v>0</v>
          </cell>
          <cell r="AG996">
            <v>0</v>
          </cell>
          <cell r="AH996">
            <v>0</v>
          </cell>
          <cell r="AI996">
            <v>0</v>
          </cell>
          <cell r="AJ996">
            <v>0</v>
          </cell>
          <cell r="AK996">
            <v>0</v>
          </cell>
          <cell r="AL996">
            <v>0</v>
          </cell>
          <cell r="AM996">
            <v>0</v>
          </cell>
          <cell r="AN996">
            <v>0</v>
          </cell>
          <cell r="AO996">
            <v>0</v>
          </cell>
          <cell r="AP996">
            <v>0</v>
          </cell>
          <cell r="AQ996">
            <v>0</v>
          </cell>
          <cell r="AR996">
            <v>0</v>
          </cell>
          <cell r="AS996">
            <v>0</v>
          </cell>
          <cell r="AT996">
            <v>0</v>
          </cell>
          <cell r="AU996">
            <v>0</v>
          </cell>
          <cell r="AV996">
            <v>0</v>
          </cell>
          <cell r="AW996">
            <v>0</v>
          </cell>
          <cell r="AX996">
            <v>0</v>
          </cell>
          <cell r="AY996">
            <v>0</v>
          </cell>
          <cell r="AZ996">
            <v>0</v>
          </cell>
          <cell r="BA996">
            <v>0</v>
          </cell>
          <cell r="BB996">
            <v>0</v>
          </cell>
          <cell r="BC996">
            <v>0</v>
          </cell>
          <cell r="BD996">
            <v>0</v>
          </cell>
          <cell r="BE996">
            <v>0</v>
          </cell>
          <cell r="BF996">
            <v>0</v>
          </cell>
          <cell r="BG996">
            <v>0</v>
          </cell>
          <cell r="BH996">
            <v>0</v>
          </cell>
          <cell r="BI996">
            <v>0</v>
          </cell>
          <cell r="BJ996">
            <v>0</v>
          </cell>
          <cell r="BK996">
            <v>0</v>
          </cell>
          <cell r="BL996">
            <v>0</v>
          </cell>
          <cell r="BM996">
            <v>0</v>
          </cell>
          <cell r="BN996">
            <v>0</v>
          </cell>
          <cell r="BO996">
            <v>0</v>
          </cell>
          <cell r="BP996">
            <v>0</v>
          </cell>
          <cell r="BQ996">
            <v>0</v>
          </cell>
        </row>
        <row r="997">
          <cell r="N997">
            <v>0</v>
          </cell>
          <cell r="P997">
            <v>0</v>
          </cell>
          <cell r="R997">
            <v>0</v>
          </cell>
          <cell r="V997">
            <v>0</v>
          </cell>
          <cell r="W997">
            <v>0</v>
          </cell>
          <cell r="X997">
            <v>0</v>
          </cell>
          <cell r="Y997">
            <v>0</v>
          </cell>
          <cell r="Z997">
            <v>0</v>
          </cell>
          <cell r="AA997">
            <v>0</v>
          </cell>
          <cell r="AB997">
            <v>0</v>
          </cell>
          <cell r="AC997">
            <v>0</v>
          </cell>
          <cell r="AD997">
            <v>0</v>
          </cell>
          <cell r="AE997">
            <v>0</v>
          </cell>
          <cell r="AF997">
            <v>0</v>
          </cell>
          <cell r="AG997">
            <v>0</v>
          </cell>
          <cell r="AH997">
            <v>0</v>
          </cell>
          <cell r="AI997">
            <v>0</v>
          </cell>
          <cell r="AJ997">
            <v>0</v>
          </cell>
          <cell r="AK997">
            <v>0</v>
          </cell>
          <cell r="AL997">
            <v>0</v>
          </cell>
          <cell r="AM997">
            <v>0</v>
          </cell>
          <cell r="AN997">
            <v>0</v>
          </cell>
          <cell r="AO997">
            <v>0</v>
          </cell>
          <cell r="AP997">
            <v>0</v>
          </cell>
          <cell r="AQ997">
            <v>0</v>
          </cell>
          <cell r="AR997">
            <v>0</v>
          </cell>
          <cell r="AS997">
            <v>0</v>
          </cell>
          <cell r="AT997">
            <v>0</v>
          </cell>
          <cell r="AU997">
            <v>0</v>
          </cell>
          <cell r="AV997">
            <v>0</v>
          </cell>
          <cell r="AW997">
            <v>0</v>
          </cell>
          <cell r="AX997">
            <v>0</v>
          </cell>
          <cell r="AY997">
            <v>0</v>
          </cell>
          <cell r="AZ997">
            <v>0</v>
          </cell>
          <cell r="BA997">
            <v>0</v>
          </cell>
          <cell r="BB997">
            <v>0</v>
          </cell>
          <cell r="BC997">
            <v>0</v>
          </cell>
          <cell r="BD997">
            <v>0</v>
          </cell>
          <cell r="BE997">
            <v>0</v>
          </cell>
          <cell r="BF997">
            <v>0</v>
          </cell>
          <cell r="BG997">
            <v>0</v>
          </cell>
          <cell r="BH997">
            <v>0</v>
          </cell>
          <cell r="BI997">
            <v>0</v>
          </cell>
          <cell r="BJ997">
            <v>0</v>
          </cell>
          <cell r="BK997">
            <v>0</v>
          </cell>
          <cell r="BL997">
            <v>0</v>
          </cell>
          <cell r="BM997">
            <v>0</v>
          </cell>
          <cell r="BN997">
            <v>0</v>
          </cell>
          <cell r="BO997">
            <v>0</v>
          </cell>
          <cell r="BP997">
            <v>0</v>
          </cell>
          <cell r="BQ997">
            <v>0</v>
          </cell>
        </row>
        <row r="998">
          <cell r="N998">
            <v>0</v>
          </cell>
          <cell r="P998">
            <v>0</v>
          </cell>
          <cell r="R998">
            <v>0</v>
          </cell>
          <cell r="V998">
            <v>0</v>
          </cell>
          <cell r="W998">
            <v>0</v>
          </cell>
          <cell r="X998">
            <v>0</v>
          </cell>
          <cell r="Y998">
            <v>0</v>
          </cell>
          <cell r="Z998">
            <v>0</v>
          </cell>
          <cell r="AA998">
            <v>0</v>
          </cell>
          <cell r="AB998">
            <v>0</v>
          </cell>
          <cell r="AC998">
            <v>0</v>
          </cell>
          <cell r="AD998">
            <v>0</v>
          </cell>
          <cell r="AE998">
            <v>0</v>
          </cell>
          <cell r="AF998">
            <v>0</v>
          </cell>
          <cell r="AG998">
            <v>0</v>
          </cell>
          <cell r="AH998">
            <v>0</v>
          </cell>
          <cell r="AI998">
            <v>0</v>
          </cell>
          <cell r="AJ998">
            <v>0</v>
          </cell>
          <cell r="AK998">
            <v>0</v>
          </cell>
          <cell r="AL998">
            <v>0</v>
          </cell>
          <cell r="AM998">
            <v>0</v>
          </cell>
          <cell r="AN998">
            <v>0</v>
          </cell>
          <cell r="AO998">
            <v>0</v>
          </cell>
          <cell r="AP998">
            <v>0</v>
          </cell>
          <cell r="AQ998">
            <v>0</v>
          </cell>
          <cell r="AR998">
            <v>0</v>
          </cell>
          <cell r="AS998">
            <v>0</v>
          </cell>
          <cell r="AT998">
            <v>0</v>
          </cell>
          <cell r="AU998">
            <v>0</v>
          </cell>
          <cell r="AV998">
            <v>0</v>
          </cell>
          <cell r="AW998">
            <v>0</v>
          </cell>
          <cell r="AX998">
            <v>0</v>
          </cell>
          <cell r="AY998">
            <v>0</v>
          </cell>
          <cell r="AZ998">
            <v>0</v>
          </cell>
          <cell r="BA998">
            <v>0</v>
          </cell>
          <cell r="BB998">
            <v>0</v>
          </cell>
          <cell r="BC998">
            <v>0</v>
          </cell>
          <cell r="BD998">
            <v>0</v>
          </cell>
          <cell r="BE998">
            <v>0</v>
          </cell>
          <cell r="BF998">
            <v>0</v>
          </cell>
          <cell r="BG998">
            <v>0</v>
          </cell>
          <cell r="BH998">
            <v>0</v>
          </cell>
          <cell r="BI998">
            <v>0</v>
          </cell>
          <cell r="BJ998">
            <v>0</v>
          </cell>
          <cell r="BK998">
            <v>0</v>
          </cell>
          <cell r="BL998">
            <v>0</v>
          </cell>
          <cell r="BM998">
            <v>0</v>
          </cell>
          <cell r="BN998">
            <v>0</v>
          </cell>
          <cell r="BO998">
            <v>0</v>
          </cell>
          <cell r="BP998">
            <v>0</v>
          </cell>
          <cell r="BQ998">
            <v>0</v>
          </cell>
        </row>
        <row r="999">
          <cell r="N999">
            <v>0</v>
          </cell>
          <cell r="P999">
            <v>0</v>
          </cell>
          <cell r="R999">
            <v>0</v>
          </cell>
          <cell r="V999">
            <v>0</v>
          </cell>
          <cell r="W999">
            <v>0</v>
          </cell>
          <cell r="X999">
            <v>0</v>
          </cell>
          <cell r="Y999">
            <v>0</v>
          </cell>
          <cell r="Z999">
            <v>0</v>
          </cell>
          <cell r="AA999">
            <v>0</v>
          </cell>
          <cell r="AB999">
            <v>0</v>
          </cell>
          <cell r="AC999">
            <v>0</v>
          </cell>
          <cell r="AD999">
            <v>0</v>
          </cell>
          <cell r="AE999">
            <v>0</v>
          </cell>
          <cell r="AF999">
            <v>0</v>
          </cell>
          <cell r="AG999">
            <v>0</v>
          </cell>
          <cell r="AH999">
            <v>0</v>
          </cell>
          <cell r="AI999">
            <v>0</v>
          </cell>
          <cell r="AJ999">
            <v>0</v>
          </cell>
          <cell r="AK999">
            <v>0</v>
          </cell>
          <cell r="AL999">
            <v>0</v>
          </cell>
          <cell r="AM999">
            <v>0</v>
          </cell>
          <cell r="AN999">
            <v>0</v>
          </cell>
          <cell r="AO999">
            <v>0</v>
          </cell>
          <cell r="AP999">
            <v>0</v>
          </cell>
          <cell r="AQ999">
            <v>0</v>
          </cell>
          <cell r="AR999">
            <v>0</v>
          </cell>
          <cell r="AS999">
            <v>0</v>
          </cell>
          <cell r="AT999">
            <v>0</v>
          </cell>
          <cell r="AU999">
            <v>0</v>
          </cell>
          <cell r="AV999">
            <v>0</v>
          </cell>
          <cell r="AW999">
            <v>0</v>
          </cell>
          <cell r="AX999">
            <v>0</v>
          </cell>
          <cell r="AY999">
            <v>0</v>
          </cell>
          <cell r="AZ999">
            <v>0</v>
          </cell>
          <cell r="BA999">
            <v>0</v>
          </cell>
          <cell r="BB999">
            <v>0</v>
          </cell>
          <cell r="BC999">
            <v>0</v>
          </cell>
          <cell r="BD999">
            <v>0</v>
          </cell>
          <cell r="BE999">
            <v>0</v>
          </cell>
          <cell r="BF999">
            <v>0</v>
          </cell>
          <cell r="BG999">
            <v>0</v>
          </cell>
          <cell r="BH999">
            <v>0</v>
          </cell>
          <cell r="BI999">
            <v>0</v>
          </cell>
          <cell r="BJ999">
            <v>0</v>
          </cell>
          <cell r="BK999">
            <v>0</v>
          </cell>
          <cell r="BL999">
            <v>0</v>
          </cell>
          <cell r="BM999">
            <v>0</v>
          </cell>
          <cell r="BN999">
            <v>0</v>
          </cell>
          <cell r="BO999">
            <v>0</v>
          </cell>
          <cell r="BP999">
            <v>0</v>
          </cell>
          <cell r="BQ999">
            <v>0</v>
          </cell>
        </row>
        <row r="1000">
          <cell r="N1000">
            <v>0</v>
          </cell>
          <cell r="P1000">
            <v>0</v>
          </cell>
          <cell r="R1000">
            <v>0</v>
          </cell>
          <cell r="V1000">
            <v>0</v>
          </cell>
          <cell r="W1000">
            <v>0</v>
          </cell>
          <cell r="X1000">
            <v>0</v>
          </cell>
          <cell r="Y1000">
            <v>0</v>
          </cell>
          <cell r="Z1000">
            <v>0</v>
          </cell>
          <cell r="AA1000">
            <v>0</v>
          </cell>
          <cell r="AB1000">
            <v>0</v>
          </cell>
          <cell r="AC1000">
            <v>0</v>
          </cell>
          <cell r="AD1000">
            <v>0</v>
          </cell>
          <cell r="AE1000">
            <v>0</v>
          </cell>
          <cell r="AF1000">
            <v>0</v>
          </cell>
          <cell r="AG1000">
            <v>0</v>
          </cell>
          <cell r="AH1000">
            <v>0</v>
          </cell>
          <cell r="AI1000">
            <v>0</v>
          </cell>
          <cell r="AJ1000">
            <v>0</v>
          </cell>
          <cell r="AK1000">
            <v>0</v>
          </cell>
          <cell r="AL1000">
            <v>0</v>
          </cell>
          <cell r="AM1000">
            <v>0</v>
          </cell>
          <cell r="AN1000">
            <v>0</v>
          </cell>
          <cell r="AO1000">
            <v>0</v>
          </cell>
          <cell r="AP1000">
            <v>0</v>
          </cell>
          <cell r="AQ1000">
            <v>0</v>
          </cell>
          <cell r="AR1000">
            <v>0</v>
          </cell>
          <cell r="AS1000">
            <v>0</v>
          </cell>
          <cell r="AT1000">
            <v>0</v>
          </cell>
          <cell r="AU1000">
            <v>0</v>
          </cell>
          <cell r="AV1000">
            <v>0</v>
          </cell>
          <cell r="AW1000">
            <v>0</v>
          </cell>
          <cell r="AX1000">
            <v>0</v>
          </cell>
          <cell r="AY1000">
            <v>0</v>
          </cell>
          <cell r="AZ1000">
            <v>0</v>
          </cell>
          <cell r="BA1000">
            <v>0</v>
          </cell>
          <cell r="BB1000">
            <v>0</v>
          </cell>
          <cell r="BC1000">
            <v>0</v>
          </cell>
          <cell r="BD1000">
            <v>0</v>
          </cell>
          <cell r="BE1000">
            <v>0</v>
          </cell>
          <cell r="BF1000">
            <v>0</v>
          </cell>
          <cell r="BG1000">
            <v>0</v>
          </cell>
          <cell r="BH1000">
            <v>0</v>
          </cell>
          <cell r="BI1000">
            <v>0</v>
          </cell>
          <cell r="BJ1000">
            <v>0</v>
          </cell>
          <cell r="BK1000">
            <v>0</v>
          </cell>
          <cell r="BL1000">
            <v>0</v>
          </cell>
          <cell r="BM1000">
            <v>0</v>
          </cell>
          <cell r="BN1000">
            <v>0</v>
          </cell>
          <cell r="BO1000">
            <v>0</v>
          </cell>
          <cell r="BP1000">
            <v>0</v>
          </cell>
          <cell r="BQ1000">
            <v>0</v>
          </cell>
        </row>
        <row r="1001">
          <cell r="N1001">
            <v>0</v>
          </cell>
          <cell r="P1001">
            <v>0</v>
          </cell>
          <cell r="R1001">
            <v>0</v>
          </cell>
          <cell r="V1001">
            <v>0</v>
          </cell>
          <cell r="W1001">
            <v>0</v>
          </cell>
          <cell r="X1001">
            <v>0</v>
          </cell>
          <cell r="Y1001">
            <v>0</v>
          </cell>
          <cell r="Z1001">
            <v>0</v>
          </cell>
          <cell r="AA1001">
            <v>0</v>
          </cell>
          <cell r="AB1001">
            <v>0</v>
          </cell>
          <cell r="AC1001">
            <v>0</v>
          </cell>
          <cell r="AD1001">
            <v>0</v>
          </cell>
          <cell r="AE1001">
            <v>0</v>
          </cell>
          <cell r="AF1001">
            <v>0</v>
          </cell>
          <cell r="AG1001">
            <v>0</v>
          </cell>
          <cell r="AH1001">
            <v>0</v>
          </cell>
          <cell r="AI1001">
            <v>0</v>
          </cell>
          <cell r="AJ1001">
            <v>0</v>
          </cell>
          <cell r="AK1001">
            <v>0</v>
          </cell>
          <cell r="AL1001">
            <v>0</v>
          </cell>
          <cell r="AM1001">
            <v>0</v>
          </cell>
          <cell r="AN1001">
            <v>0</v>
          </cell>
          <cell r="AO1001">
            <v>0</v>
          </cell>
          <cell r="AP1001">
            <v>0</v>
          </cell>
          <cell r="AQ1001">
            <v>0</v>
          </cell>
          <cell r="AR1001">
            <v>0</v>
          </cell>
          <cell r="AS1001">
            <v>0</v>
          </cell>
          <cell r="AT1001">
            <v>0</v>
          </cell>
          <cell r="AU1001">
            <v>0</v>
          </cell>
          <cell r="AV1001">
            <v>0</v>
          </cell>
          <cell r="AW1001">
            <v>0</v>
          </cell>
          <cell r="AX1001">
            <v>0</v>
          </cell>
          <cell r="AY1001">
            <v>0</v>
          </cell>
          <cell r="AZ1001">
            <v>0</v>
          </cell>
          <cell r="BA1001">
            <v>0</v>
          </cell>
          <cell r="BB1001">
            <v>0</v>
          </cell>
          <cell r="BC1001">
            <v>0</v>
          </cell>
          <cell r="BD1001">
            <v>0</v>
          </cell>
          <cell r="BE1001">
            <v>0</v>
          </cell>
          <cell r="BF1001">
            <v>0</v>
          </cell>
          <cell r="BG1001">
            <v>0</v>
          </cell>
          <cell r="BH1001">
            <v>0</v>
          </cell>
          <cell r="BI1001">
            <v>0</v>
          </cell>
          <cell r="BJ1001">
            <v>0</v>
          </cell>
          <cell r="BK1001">
            <v>0</v>
          </cell>
          <cell r="BL1001">
            <v>0</v>
          </cell>
          <cell r="BM1001">
            <v>0</v>
          </cell>
          <cell r="BN1001">
            <v>0</v>
          </cell>
          <cell r="BO1001">
            <v>0</v>
          </cell>
          <cell r="BP1001">
            <v>0</v>
          </cell>
          <cell r="BQ1001">
            <v>0</v>
          </cell>
        </row>
        <row r="1002">
          <cell r="N1002">
            <v>0</v>
          </cell>
          <cell r="P1002">
            <v>0</v>
          </cell>
          <cell r="R1002">
            <v>0</v>
          </cell>
          <cell r="V1002">
            <v>0</v>
          </cell>
          <cell r="W1002">
            <v>0</v>
          </cell>
          <cell r="X1002">
            <v>0</v>
          </cell>
          <cell r="Y1002">
            <v>0</v>
          </cell>
          <cell r="Z1002">
            <v>0</v>
          </cell>
          <cell r="AA1002">
            <v>0</v>
          </cell>
          <cell r="AB1002">
            <v>0</v>
          </cell>
          <cell r="AC1002">
            <v>0</v>
          </cell>
          <cell r="AD1002">
            <v>0</v>
          </cell>
          <cell r="AE1002">
            <v>0</v>
          </cell>
          <cell r="AF1002">
            <v>0</v>
          </cell>
          <cell r="AG1002">
            <v>0</v>
          </cell>
          <cell r="AH1002">
            <v>0</v>
          </cell>
          <cell r="AI1002">
            <v>0</v>
          </cell>
          <cell r="AJ1002">
            <v>0</v>
          </cell>
          <cell r="AK1002">
            <v>0</v>
          </cell>
          <cell r="AL1002">
            <v>0</v>
          </cell>
          <cell r="AM1002">
            <v>0</v>
          </cell>
          <cell r="AN1002">
            <v>0</v>
          </cell>
          <cell r="AO1002">
            <v>0</v>
          </cell>
          <cell r="AP1002">
            <v>0</v>
          </cell>
          <cell r="AQ1002">
            <v>0</v>
          </cell>
          <cell r="AR1002">
            <v>0</v>
          </cell>
          <cell r="AS1002">
            <v>0</v>
          </cell>
          <cell r="AT1002">
            <v>0</v>
          </cell>
          <cell r="AU1002">
            <v>0</v>
          </cell>
          <cell r="AV1002">
            <v>0</v>
          </cell>
          <cell r="AW1002">
            <v>0</v>
          </cell>
          <cell r="AX1002">
            <v>0</v>
          </cell>
          <cell r="AY1002">
            <v>0</v>
          </cell>
          <cell r="AZ1002">
            <v>0</v>
          </cell>
          <cell r="BA1002">
            <v>0</v>
          </cell>
          <cell r="BB1002">
            <v>0</v>
          </cell>
          <cell r="BC1002">
            <v>0</v>
          </cell>
          <cell r="BD1002">
            <v>0</v>
          </cell>
          <cell r="BE1002">
            <v>0</v>
          </cell>
          <cell r="BF1002">
            <v>0</v>
          </cell>
          <cell r="BG1002">
            <v>0</v>
          </cell>
          <cell r="BH1002">
            <v>0</v>
          </cell>
          <cell r="BI1002">
            <v>0</v>
          </cell>
          <cell r="BJ1002">
            <v>0</v>
          </cell>
          <cell r="BK1002">
            <v>0</v>
          </cell>
          <cell r="BL1002">
            <v>0</v>
          </cell>
          <cell r="BM1002">
            <v>0</v>
          </cell>
          <cell r="BN1002">
            <v>0</v>
          </cell>
          <cell r="BO1002">
            <v>0</v>
          </cell>
          <cell r="BP1002">
            <v>0</v>
          </cell>
          <cell r="BQ1002">
            <v>0</v>
          </cell>
        </row>
        <row r="1003">
          <cell r="N1003">
            <v>0</v>
          </cell>
          <cell r="P1003">
            <v>0</v>
          </cell>
          <cell r="R1003">
            <v>0</v>
          </cell>
          <cell r="V1003">
            <v>0</v>
          </cell>
          <cell r="W1003">
            <v>0</v>
          </cell>
          <cell r="X1003">
            <v>0</v>
          </cell>
          <cell r="Y1003">
            <v>0</v>
          </cell>
          <cell r="Z1003">
            <v>0</v>
          </cell>
          <cell r="AA1003">
            <v>0</v>
          </cell>
          <cell r="AB1003">
            <v>0</v>
          </cell>
          <cell r="AC1003">
            <v>0</v>
          </cell>
          <cell r="AD1003">
            <v>0</v>
          </cell>
          <cell r="AE1003">
            <v>0</v>
          </cell>
          <cell r="AF1003">
            <v>0</v>
          </cell>
          <cell r="AG1003">
            <v>0</v>
          </cell>
          <cell r="AH1003">
            <v>0</v>
          </cell>
          <cell r="AI1003">
            <v>0</v>
          </cell>
          <cell r="AJ1003">
            <v>0</v>
          </cell>
          <cell r="AK1003">
            <v>0</v>
          </cell>
          <cell r="AL1003">
            <v>0</v>
          </cell>
          <cell r="AM1003">
            <v>0</v>
          </cell>
          <cell r="AN1003">
            <v>0</v>
          </cell>
          <cell r="AO1003">
            <v>0</v>
          </cell>
          <cell r="AP1003">
            <v>0</v>
          </cell>
          <cell r="AQ1003">
            <v>0</v>
          </cell>
          <cell r="AR1003">
            <v>0</v>
          </cell>
          <cell r="AS1003">
            <v>0</v>
          </cell>
          <cell r="AT1003">
            <v>0</v>
          </cell>
          <cell r="AU1003">
            <v>0</v>
          </cell>
          <cell r="AV1003">
            <v>0</v>
          </cell>
          <cell r="AW1003">
            <v>0</v>
          </cell>
          <cell r="AX1003">
            <v>0</v>
          </cell>
          <cell r="AY1003">
            <v>0</v>
          </cell>
          <cell r="AZ1003">
            <v>0</v>
          </cell>
          <cell r="BA1003">
            <v>0</v>
          </cell>
          <cell r="BB1003">
            <v>0</v>
          </cell>
          <cell r="BC1003">
            <v>0</v>
          </cell>
          <cell r="BD1003">
            <v>0</v>
          </cell>
          <cell r="BE1003">
            <v>0</v>
          </cell>
          <cell r="BF1003">
            <v>0</v>
          </cell>
          <cell r="BG1003">
            <v>0</v>
          </cell>
          <cell r="BH1003">
            <v>0</v>
          </cell>
          <cell r="BI1003">
            <v>0</v>
          </cell>
          <cell r="BJ1003">
            <v>0</v>
          </cell>
          <cell r="BK1003">
            <v>0</v>
          </cell>
          <cell r="BL1003">
            <v>0</v>
          </cell>
          <cell r="BM1003">
            <v>0</v>
          </cell>
          <cell r="BN1003">
            <v>0</v>
          </cell>
          <cell r="BO1003">
            <v>0</v>
          </cell>
          <cell r="BP1003">
            <v>0</v>
          </cell>
          <cell r="BQ1003">
            <v>0</v>
          </cell>
        </row>
        <row r="1004">
          <cell r="N1004">
            <v>0</v>
          </cell>
          <cell r="P1004">
            <v>0</v>
          </cell>
          <cell r="R1004">
            <v>0</v>
          </cell>
          <cell r="V1004">
            <v>0</v>
          </cell>
          <cell r="W1004">
            <v>0</v>
          </cell>
          <cell r="X1004">
            <v>0</v>
          </cell>
          <cell r="Y1004">
            <v>0</v>
          </cell>
          <cell r="Z1004">
            <v>0</v>
          </cell>
          <cell r="AA1004">
            <v>0</v>
          </cell>
          <cell r="AB1004">
            <v>0</v>
          </cell>
          <cell r="AC1004">
            <v>0</v>
          </cell>
          <cell r="AD1004">
            <v>0</v>
          </cell>
          <cell r="AE1004">
            <v>0</v>
          </cell>
          <cell r="AF1004">
            <v>0</v>
          </cell>
          <cell r="AG1004">
            <v>0</v>
          </cell>
          <cell r="AH1004">
            <v>0</v>
          </cell>
          <cell r="AI1004">
            <v>0</v>
          </cell>
          <cell r="AJ1004">
            <v>0</v>
          </cell>
          <cell r="AK1004">
            <v>0</v>
          </cell>
          <cell r="AL1004">
            <v>0</v>
          </cell>
          <cell r="AM1004">
            <v>0</v>
          </cell>
          <cell r="AN1004">
            <v>0</v>
          </cell>
          <cell r="AO1004">
            <v>0</v>
          </cell>
          <cell r="AP1004">
            <v>0</v>
          </cell>
          <cell r="AQ1004">
            <v>0</v>
          </cell>
          <cell r="AR1004">
            <v>0</v>
          </cell>
          <cell r="AS1004">
            <v>0</v>
          </cell>
          <cell r="AT1004">
            <v>0</v>
          </cell>
          <cell r="AU1004">
            <v>0</v>
          </cell>
          <cell r="AV1004">
            <v>0</v>
          </cell>
          <cell r="AW1004">
            <v>0</v>
          </cell>
          <cell r="AX1004">
            <v>0</v>
          </cell>
          <cell r="AY1004">
            <v>0</v>
          </cell>
          <cell r="AZ1004">
            <v>0</v>
          </cell>
          <cell r="BA1004">
            <v>0</v>
          </cell>
          <cell r="BB1004">
            <v>0</v>
          </cell>
          <cell r="BC1004">
            <v>0</v>
          </cell>
          <cell r="BD1004">
            <v>0</v>
          </cell>
          <cell r="BE1004">
            <v>0</v>
          </cell>
          <cell r="BF1004">
            <v>0</v>
          </cell>
          <cell r="BG1004">
            <v>0</v>
          </cell>
          <cell r="BH1004">
            <v>0</v>
          </cell>
          <cell r="BI1004">
            <v>0</v>
          </cell>
          <cell r="BJ1004">
            <v>0</v>
          </cell>
          <cell r="BK1004">
            <v>0</v>
          </cell>
          <cell r="BL1004">
            <v>0</v>
          </cell>
          <cell r="BM1004">
            <v>0</v>
          </cell>
          <cell r="BN1004">
            <v>0</v>
          </cell>
          <cell r="BO1004">
            <v>0</v>
          </cell>
          <cell r="BP1004">
            <v>0</v>
          </cell>
          <cell r="BQ1004">
            <v>0</v>
          </cell>
        </row>
        <row r="1005">
          <cell r="N1005">
            <v>0</v>
          </cell>
          <cell r="P1005">
            <v>0</v>
          </cell>
          <cell r="R1005">
            <v>0</v>
          </cell>
          <cell r="V1005">
            <v>0</v>
          </cell>
          <cell r="W1005">
            <v>0</v>
          </cell>
          <cell r="X1005">
            <v>0</v>
          </cell>
          <cell r="Y1005">
            <v>0</v>
          </cell>
          <cell r="Z1005">
            <v>0</v>
          </cell>
          <cell r="AA1005">
            <v>0</v>
          </cell>
          <cell r="AB1005">
            <v>0</v>
          </cell>
          <cell r="AC1005">
            <v>0</v>
          </cell>
          <cell r="AD1005">
            <v>0</v>
          </cell>
          <cell r="AE1005">
            <v>0</v>
          </cell>
          <cell r="AF1005">
            <v>0</v>
          </cell>
          <cell r="AG1005">
            <v>0</v>
          </cell>
          <cell r="AH1005">
            <v>0</v>
          </cell>
          <cell r="AI1005">
            <v>0</v>
          </cell>
          <cell r="AJ1005">
            <v>0</v>
          </cell>
          <cell r="AK1005">
            <v>0</v>
          </cell>
          <cell r="AL1005">
            <v>0</v>
          </cell>
          <cell r="AM1005">
            <v>0</v>
          </cell>
          <cell r="AN1005">
            <v>0</v>
          </cell>
          <cell r="AO1005">
            <v>0</v>
          </cell>
          <cell r="AP1005">
            <v>0</v>
          </cell>
          <cell r="AQ1005">
            <v>0</v>
          </cell>
          <cell r="AR1005">
            <v>0</v>
          </cell>
          <cell r="AS1005">
            <v>0</v>
          </cell>
          <cell r="AT1005">
            <v>0</v>
          </cell>
          <cell r="AU1005">
            <v>0</v>
          </cell>
          <cell r="AV1005">
            <v>0</v>
          </cell>
          <cell r="AW1005">
            <v>0</v>
          </cell>
          <cell r="AX1005">
            <v>0</v>
          </cell>
          <cell r="AY1005">
            <v>0</v>
          </cell>
          <cell r="AZ1005">
            <v>0</v>
          </cell>
          <cell r="BA1005">
            <v>0</v>
          </cell>
          <cell r="BB1005">
            <v>0</v>
          </cell>
          <cell r="BC1005">
            <v>0</v>
          </cell>
          <cell r="BD1005">
            <v>0</v>
          </cell>
          <cell r="BE1005">
            <v>0</v>
          </cell>
          <cell r="BF1005">
            <v>0</v>
          </cell>
          <cell r="BG1005">
            <v>0</v>
          </cell>
          <cell r="BH1005">
            <v>0</v>
          </cell>
          <cell r="BI1005">
            <v>0</v>
          </cell>
          <cell r="BJ1005">
            <v>0</v>
          </cell>
          <cell r="BK1005">
            <v>0</v>
          </cell>
          <cell r="BL1005">
            <v>0</v>
          </cell>
          <cell r="BM1005">
            <v>0</v>
          </cell>
          <cell r="BN1005">
            <v>0</v>
          </cell>
          <cell r="BO1005">
            <v>0</v>
          </cell>
          <cell r="BP1005">
            <v>0</v>
          </cell>
          <cell r="BQ1005">
            <v>0</v>
          </cell>
        </row>
        <row r="1006">
          <cell r="N1006">
            <v>0</v>
          </cell>
          <cell r="P1006">
            <v>0</v>
          </cell>
          <cell r="R1006">
            <v>0</v>
          </cell>
          <cell r="V1006">
            <v>0</v>
          </cell>
          <cell r="W1006">
            <v>0</v>
          </cell>
          <cell r="X1006">
            <v>0</v>
          </cell>
          <cell r="Y1006">
            <v>0</v>
          </cell>
          <cell r="Z1006">
            <v>0</v>
          </cell>
          <cell r="AA1006">
            <v>0</v>
          </cell>
          <cell r="AB1006">
            <v>0</v>
          </cell>
          <cell r="AC1006">
            <v>0</v>
          </cell>
          <cell r="AD1006">
            <v>0</v>
          </cell>
          <cell r="AE1006">
            <v>0</v>
          </cell>
          <cell r="AF1006">
            <v>0</v>
          </cell>
          <cell r="AG1006">
            <v>0</v>
          </cell>
          <cell r="AH1006">
            <v>0</v>
          </cell>
          <cell r="AI1006">
            <v>0</v>
          </cell>
          <cell r="AJ1006">
            <v>0</v>
          </cell>
          <cell r="AK1006">
            <v>0</v>
          </cell>
          <cell r="AL1006">
            <v>0</v>
          </cell>
          <cell r="AM1006">
            <v>0</v>
          </cell>
          <cell r="AN1006">
            <v>0</v>
          </cell>
          <cell r="AO1006">
            <v>0</v>
          </cell>
          <cell r="AP1006">
            <v>0</v>
          </cell>
          <cell r="AQ1006">
            <v>0</v>
          </cell>
          <cell r="AR1006">
            <v>0</v>
          </cell>
          <cell r="AS1006">
            <v>0</v>
          </cell>
          <cell r="AT1006">
            <v>0</v>
          </cell>
          <cell r="AU1006">
            <v>0</v>
          </cell>
          <cell r="AV1006">
            <v>0</v>
          </cell>
          <cell r="AW1006">
            <v>0</v>
          </cell>
          <cell r="AX1006">
            <v>0</v>
          </cell>
          <cell r="AY1006">
            <v>0</v>
          </cell>
          <cell r="AZ1006">
            <v>0</v>
          </cell>
          <cell r="BA1006">
            <v>0</v>
          </cell>
          <cell r="BB1006">
            <v>0</v>
          </cell>
          <cell r="BC1006">
            <v>0</v>
          </cell>
          <cell r="BD1006">
            <v>0</v>
          </cell>
          <cell r="BE1006">
            <v>0</v>
          </cell>
          <cell r="BF1006">
            <v>0</v>
          </cell>
          <cell r="BG1006">
            <v>0</v>
          </cell>
          <cell r="BH1006">
            <v>0</v>
          </cell>
          <cell r="BI1006">
            <v>0</v>
          </cell>
          <cell r="BJ1006">
            <v>0</v>
          </cell>
          <cell r="BK1006">
            <v>0</v>
          </cell>
          <cell r="BL1006">
            <v>0</v>
          </cell>
          <cell r="BM1006">
            <v>0</v>
          </cell>
          <cell r="BN1006">
            <v>0</v>
          </cell>
          <cell r="BO1006">
            <v>0</v>
          </cell>
          <cell r="BP1006">
            <v>0</v>
          </cell>
          <cell r="BQ1006">
            <v>0</v>
          </cell>
        </row>
        <row r="1007">
          <cell r="N1007">
            <v>0</v>
          </cell>
          <cell r="P1007">
            <v>0</v>
          </cell>
          <cell r="R1007">
            <v>0</v>
          </cell>
          <cell r="V1007">
            <v>0</v>
          </cell>
          <cell r="W1007">
            <v>0</v>
          </cell>
          <cell r="X1007">
            <v>0</v>
          </cell>
          <cell r="Y1007">
            <v>0</v>
          </cell>
          <cell r="Z1007">
            <v>0</v>
          </cell>
          <cell r="AA1007">
            <v>0</v>
          </cell>
          <cell r="AB1007">
            <v>0</v>
          </cell>
          <cell r="AC1007">
            <v>0</v>
          </cell>
          <cell r="AD1007">
            <v>0</v>
          </cell>
          <cell r="AE1007">
            <v>0</v>
          </cell>
          <cell r="AF1007">
            <v>0</v>
          </cell>
          <cell r="AG1007">
            <v>0</v>
          </cell>
          <cell r="AH1007">
            <v>0</v>
          </cell>
          <cell r="AI1007">
            <v>0</v>
          </cell>
          <cell r="AJ1007">
            <v>0</v>
          </cell>
          <cell r="AK1007">
            <v>0</v>
          </cell>
          <cell r="AL1007">
            <v>0</v>
          </cell>
          <cell r="AM1007">
            <v>0</v>
          </cell>
          <cell r="AN1007">
            <v>0</v>
          </cell>
          <cell r="AO1007">
            <v>0</v>
          </cell>
          <cell r="AP1007">
            <v>0</v>
          </cell>
          <cell r="AQ1007">
            <v>0</v>
          </cell>
          <cell r="AR1007">
            <v>0</v>
          </cell>
          <cell r="AS1007">
            <v>0</v>
          </cell>
          <cell r="AT1007">
            <v>0</v>
          </cell>
          <cell r="AU1007">
            <v>0</v>
          </cell>
          <cell r="AV1007">
            <v>0</v>
          </cell>
          <cell r="AW1007">
            <v>0</v>
          </cell>
          <cell r="AX1007">
            <v>0</v>
          </cell>
          <cell r="AY1007">
            <v>0</v>
          </cell>
          <cell r="AZ1007">
            <v>0</v>
          </cell>
          <cell r="BA1007">
            <v>0</v>
          </cell>
          <cell r="BB1007">
            <v>0</v>
          </cell>
          <cell r="BC1007">
            <v>0</v>
          </cell>
          <cell r="BD1007">
            <v>0</v>
          </cell>
          <cell r="BE1007">
            <v>0</v>
          </cell>
          <cell r="BF1007">
            <v>0</v>
          </cell>
          <cell r="BG1007">
            <v>0</v>
          </cell>
          <cell r="BH1007">
            <v>0</v>
          </cell>
          <cell r="BI1007">
            <v>0</v>
          </cell>
          <cell r="BJ1007">
            <v>0</v>
          </cell>
          <cell r="BK1007">
            <v>0</v>
          </cell>
          <cell r="BL1007">
            <v>0</v>
          </cell>
          <cell r="BM1007">
            <v>0</v>
          </cell>
          <cell r="BN1007">
            <v>0</v>
          </cell>
          <cell r="BO1007">
            <v>0</v>
          </cell>
          <cell r="BP1007">
            <v>0</v>
          </cell>
          <cell r="BQ1007">
            <v>0</v>
          </cell>
        </row>
        <row r="1008">
          <cell r="N1008">
            <v>0</v>
          </cell>
          <cell r="P1008">
            <v>0</v>
          </cell>
          <cell r="R1008">
            <v>0</v>
          </cell>
          <cell r="V1008">
            <v>0</v>
          </cell>
          <cell r="W1008">
            <v>0</v>
          </cell>
          <cell r="X1008">
            <v>0</v>
          </cell>
          <cell r="Y1008">
            <v>0</v>
          </cell>
          <cell r="Z1008">
            <v>0</v>
          </cell>
          <cell r="AA1008">
            <v>0</v>
          </cell>
          <cell r="AB1008">
            <v>0</v>
          </cell>
          <cell r="AC1008">
            <v>0</v>
          </cell>
          <cell r="AD1008">
            <v>0</v>
          </cell>
          <cell r="AE1008">
            <v>0</v>
          </cell>
          <cell r="AF1008">
            <v>0</v>
          </cell>
          <cell r="AG1008">
            <v>0</v>
          </cell>
          <cell r="AH1008">
            <v>0</v>
          </cell>
          <cell r="AI1008">
            <v>0</v>
          </cell>
          <cell r="AJ1008">
            <v>0</v>
          </cell>
          <cell r="AK1008">
            <v>0</v>
          </cell>
          <cell r="AL1008">
            <v>0</v>
          </cell>
          <cell r="AM1008">
            <v>0</v>
          </cell>
          <cell r="AN1008">
            <v>0</v>
          </cell>
          <cell r="AO1008">
            <v>0</v>
          </cell>
          <cell r="AP1008">
            <v>0</v>
          </cell>
          <cell r="AQ1008">
            <v>0</v>
          </cell>
          <cell r="AR1008">
            <v>0</v>
          </cell>
          <cell r="AS1008">
            <v>0</v>
          </cell>
          <cell r="AT1008">
            <v>0</v>
          </cell>
          <cell r="AU1008">
            <v>0</v>
          </cell>
          <cell r="AV1008">
            <v>0</v>
          </cell>
          <cell r="AW1008">
            <v>0</v>
          </cell>
          <cell r="AX1008">
            <v>0</v>
          </cell>
          <cell r="AY1008">
            <v>0</v>
          </cell>
          <cell r="AZ1008">
            <v>0</v>
          </cell>
          <cell r="BA1008">
            <v>0</v>
          </cell>
          <cell r="BB1008">
            <v>0</v>
          </cell>
          <cell r="BC1008">
            <v>0</v>
          </cell>
          <cell r="BD1008">
            <v>0</v>
          </cell>
          <cell r="BE1008">
            <v>0</v>
          </cell>
          <cell r="BF1008">
            <v>0</v>
          </cell>
          <cell r="BG1008">
            <v>0</v>
          </cell>
          <cell r="BH1008">
            <v>0</v>
          </cell>
          <cell r="BI1008">
            <v>0</v>
          </cell>
          <cell r="BJ1008">
            <v>0</v>
          </cell>
          <cell r="BK1008">
            <v>0</v>
          </cell>
          <cell r="BL1008">
            <v>0</v>
          </cell>
          <cell r="BM1008">
            <v>0</v>
          </cell>
          <cell r="BN1008">
            <v>0</v>
          </cell>
          <cell r="BO1008">
            <v>0</v>
          </cell>
          <cell r="BP1008">
            <v>0</v>
          </cell>
          <cell r="BQ1008">
            <v>0</v>
          </cell>
        </row>
        <row r="1009">
          <cell r="N1009">
            <v>0</v>
          </cell>
          <cell r="P1009">
            <v>0</v>
          </cell>
          <cell r="R1009">
            <v>0</v>
          </cell>
          <cell r="V1009">
            <v>0</v>
          </cell>
          <cell r="W1009">
            <v>0</v>
          </cell>
          <cell r="X1009">
            <v>0</v>
          </cell>
          <cell r="Y1009">
            <v>0</v>
          </cell>
          <cell r="Z1009">
            <v>0</v>
          </cell>
          <cell r="AA1009">
            <v>0</v>
          </cell>
          <cell r="AB1009">
            <v>0</v>
          </cell>
          <cell r="AC1009">
            <v>0</v>
          </cell>
          <cell r="AD1009">
            <v>0</v>
          </cell>
          <cell r="AE1009">
            <v>0</v>
          </cell>
          <cell r="AF1009">
            <v>0</v>
          </cell>
          <cell r="AG1009">
            <v>0</v>
          </cell>
          <cell r="AH1009">
            <v>0</v>
          </cell>
          <cell r="AI1009">
            <v>0</v>
          </cell>
          <cell r="AJ1009">
            <v>0</v>
          </cell>
          <cell r="AK1009">
            <v>0</v>
          </cell>
          <cell r="AL1009">
            <v>0</v>
          </cell>
          <cell r="AM1009">
            <v>0</v>
          </cell>
          <cell r="AN1009">
            <v>0</v>
          </cell>
          <cell r="AO1009">
            <v>0</v>
          </cell>
          <cell r="AP1009">
            <v>0</v>
          </cell>
          <cell r="AQ1009">
            <v>0</v>
          </cell>
          <cell r="AR1009">
            <v>0</v>
          </cell>
          <cell r="AS1009">
            <v>0</v>
          </cell>
          <cell r="AT1009">
            <v>0</v>
          </cell>
          <cell r="AU1009">
            <v>0</v>
          </cell>
          <cell r="AV1009">
            <v>0</v>
          </cell>
          <cell r="AW1009">
            <v>0</v>
          </cell>
          <cell r="AX1009">
            <v>0</v>
          </cell>
          <cell r="AY1009">
            <v>0</v>
          </cell>
          <cell r="AZ1009">
            <v>0</v>
          </cell>
          <cell r="BA1009">
            <v>0</v>
          </cell>
          <cell r="BB1009">
            <v>0</v>
          </cell>
          <cell r="BC1009">
            <v>0</v>
          </cell>
          <cell r="BD1009">
            <v>0</v>
          </cell>
          <cell r="BE1009">
            <v>0</v>
          </cell>
          <cell r="BF1009">
            <v>0</v>
          </cell>
          <cell r="BG1009">
            <v>0</v>
          </cell>
          <cell r="BH1009">
            <v>0</v>
          </cell>
          <cell r="BI1009">
            <v>0</v>
          </cell>
          <cell r="BJ1009">
            <v>0</v>
          </cell>
          <cell r="BK1009">
            <v>0</v>
          </cell>
          <cell r="BL1009">
            <v>0</v>
          </cell>
          <cell r="BM1009">
            <v>0</v>
          </cell>
          <cell r="BN1009">
            <v>0</v>
          </cell>
          <cell r="BO1009">
            <v>0</v>
          </cell>
          <cell r="BP1009">
            <v>0</v>
          </cell>
          <cell r="BQ1009">
            <v>0</v>
          </cell>
        </row>
        <row r="1010">
          <cell r="N1010">
            <v>0</v>
          </cell>
          <cell r="P1010">
            <v>0</v>
          </cell>
          <cell r="R1010">
            <v>0</v>
          </cell>
          <cell r="V1010">
            <v>0</v>
          </cell>
          <cell r="W1010">
            <v>0</v>
          </cell>
          <cell r="X1010">
            <v>0</v>
          </cell>
          <cell r="Y1010">
            <v>0</v>
          </cell>
          <cell r="Z1010">
            <v>0</v>
          </cell>
          <cell r="AA1010">
            <v>0</v>
          </cell>
          <cell r="AB1010">
            <v>0</v>
          </cell>
          <cell r="AC1010">
            <v>0</v>
          </cell>
          <cell r="AD1010">
            <v>0</v>
          </cell>
          <cell r="AE1010">
            <v>0</v>
          </cell>
          <cell r="AF1010">
            <v>0</v>
          </cell>
          <cell r="AG1010">
            <v>0</v>
          </cell>
          <cell r="AH1010">
            <v>0</v>
          </cell>
          <cell r="AI1010">
            <v>0</v>
          </cell>
          <cell r="AJ1010">
            <v>0</v>
          </cell>
          <cell r="AK1010">
            <v>0</v>
          </cell>
          <cell r="AL1010">
            <v>0</v>
          </cell>
          <cell r="AM1010">
            <v>0</v>
          </cell>
          <cell r="AN1010">
            <v>0</v>
          </cell>
          <cell r="AO1010">
            <v>0</v>
          </cell>
          <cell r="AP1010">
            <v>0</v>
          </cell>
          <cell r="AQ1010">
            <v>0</v>
          </cell>
          <cell r="AR1010">
            <v>0</v>
          </cell>
          <cell r="AS1010">
            <v>0</v>
          </cell>
          <cell r="AT1010">
            <v>0</v>
          </cell>
          <cell r="AU1010">
            <v>0</v>
          </cell>
          <cell r="AV1010">
            <v>0</v>
          </cell>
          <cell r="AW1010">
            <v>0</v>
          </cell>
          <cell r="AX1010">
            <v>0</v>
          </cell>
          <cell r="AY1010">
            <v>0</v>
          </cell>
          <cell r="AZ1010">
            <v>0</v>
          </cell>
          <cell r="BA1010">
            <v>0</v>
          </cell>
          <cell r="BB1010">
            <v>0</v>
          </cell>
          <cell r="BC1010">
            <v>0</v>
          </cell>
          <cell r="BD1010">
            <v>0</v>
          </cell>
          <cell r="BE1010">
            <v>0</v>
          </cell>
          <cell r="BF1010">
            <v>0</v>
          </cell>
          <cell r="BG1010">
            <v>0</v>
          </cell>
          <cell r="BH1010">
            <v>0</v>
          </cell>
          <cell r="BI1010">
            <v>0</v>
          </cell>
          <cell r="BJ1010">
            <v>0</v>
          </cell>
          <cell r="BK1010">
            <v>0</v>
          </cell>
          <cell r="BL1010">
            <v>0</v>
          </cell>
          <cell r="BM1010">
            <v>0</v>
          </cell>
          <cell r="BN1010">
            <v>0</v>
          </cell>
          <cell r="BO1010">
            <v>0</v>
          </cell>
          <cell r="BP1010">
            <v>0</v>
          </cell>
          <cell r="BQ1010">
            <v>0</v>
          </cell>
        </row>
        <row r="1011">
          <cell r="N1011">
            <v>0</v>
          </cell>
          <cell r="P1011">
            <v>0</v>
          </cell>
          <cell r="R1011">
            <v>0</v>
          </cell>
          <cell r="V1011">
            <v>0</v>
          </cell>
          <cell r="W1011">
            <v>0</v>
          </cell>
          <cell r="X1011">
            <v>0</v>
          </cell>
          <cell r="Y1011">
            <v>0</v>
          </cell>
          <cell r="Z1011">
            <v>0</v>
          </cell>
          <cell r="AA1011">
            <v>0</v>
          </cell>
          <cell r="AB1011">
            <v>0</v>
          </cell>
          <cell r="AC1011">
            <v>0</v>
          </cell>
          <cell r="AD1011">
            <v>0</v>
          </cell>
          <cell r="AE1011">
            <v>0</v>
          </cell>
          <cell r="AF1011">
            <v>0</v>
          </cell>
          <cell r="AG1011">
            <v>0</v>
          </cell>
          <cell r="AH1011">
            <v>0</v>
          </cell>
          <cell r="AI1011">
            <v>0</v>
          </cell>
          <cell r="AJ1011">
            <v>0</v>
          </cell>
          <cell r="AK1011">
            <v>0</v>
          </cell>
          <cell r="AL1011">
            <v>0</v>
          </cell>
          <cell r="AM1011">
            <v>0</v>
          </cell>
          <cell r="AN1011">
            <v>0</v>
          </cell>
          <cell r="AO1011">
            <v>0</v>
          </cell>
          <cell r="AP1011">
            <v>0</v>
          </cell>
          <cell r="AQ1011">
            <v>0</v>
          </cell>
          <cell r="AR1011">
            <v>0</v>
          </cell>
          <cell r="AS1011">
            <v>0</v>
          </cell>
          <cell r="AT1011">
            <v>0</v>
          </cell>
          <cell r="AU1011">
            <v>0</v>
          </cell>
          <cell r="AV1011">
            <v>0</v>
          </cell>
          <cell r="AW1011">
            <v>0</v>
          </cell>
          <cell r="AX1011">
            <v>0</v>
          </cell>
          <cell r="AY1011">
            <v>0</v>
          </cell>
          <cell r="AZ1011">
            <v>0</v>
          </cell>
          <cell r="BA1011">
            <v>0</v>
          </cell>
          <cell r="BB1011">
            <v>0</v>
          </cell>
          <cell r="BC1011">
            <v>0</v>
          </cell>
          <cell r="BD1011">
            <v>0</v>
          </cell>
          <cell r="BE1011">
            <v>0</v>
          </cell>
          <cell r="BF1011">
            <v>0</v>
          </cell>
          <cell r="BG1011">
            <v>0</v>
          </cell>
          <cell r="BH1011">
            <v>0</v>
          </cell>
          <cell r="BI1011">
            <v>0</v>
          </cell>
          <cell r="BJ1011">
            <v>0</v>
          </cell>
          <cell r="BK1011">
            <v>0</v>
          </cell>
          <cell r="BL1011">
            <v>0</v>
          </cell>
          <cell r="BM1011">
            <v>0</v>
          </cell>
          <cell r="BN1011">
            <v>0</v>
          </cell>
          <cell r="BO1011">
            <v>0</v>
          </cell>
          <cell r="BP1011">
            <v>0</v>
          </cell>
          <cell r="BQ1011">
            <v>0</v>
          </cell>
        </row>
        <row r="1012">
          <cell r="N1012">
            <v>0</v>
          </cell>
          <cell r="P1012">
            <v>0</v>
          </cell>
          <cell r="R1012">
            <v>0</v>
          </cell>
          <cell r="V1012">
            <v>0</v>
          </cell>
          <cell r="W1012">
            <v>0</v>
          </cell>
          <cell r="X1012">
            <v>0</v>
          </cell>
          <cell r="Y1012">
            <v>0</v>
          </cell>
          <cell r="Z1012">
            <v>0</v>
          </cell>
          <cell r="AA1012">
            <v>0</v>
          </cell>
          <cell r="AB1012">
            <v>0</v>
          </cell>
          <cell r="AC1012">
            <v>0</v>
          </cell>
          <cell r="AD1012">
            <v>0</v>
          </cell>
          <cell r="AE1012">
            <v>0</v>
          </cell>
          <cell r="AF1012">
            <v>0</v>
          </cell>
          <cell r="AG1012">
            <v>0</v>
          </cell>
          <cell r="AH1012">
            <v>0</v>
          </cell>
          <cell r="AI1012">
            <v>0</v>
          </cell>
          <cell r="AJ1012">
            <v>0</v>
          </cell>
          <cell r="AK1012">
            <v>0</v>
          </cell>
          <cell r="AL1012">
            <v>0</v>
          </cell>
          <cell r="AM1012">
            <v>0</v>
          </cell>
          <cell r="AN1012">
            <v>0</v>
          </cell>
          <cell r="AO1012">
            <v>0</v>
          </cell>
          <cell r="AP1012">
            <v>0</v>
          </cell>
          <cell r="AQ1012">
            <v>0</v>
          </cell>
          <cell r="AR1012">
            <v>0</v>
          </cell>
          <cell r="AS1012">
            <v>0</v>
          </cell>
          <cell r="AT1012">
            <v>0</v>
          </cell>
          <cell r="AU1012">
            <v>0</v>
          </cell>
          <cell r="AV1012">
            <v>0</v>
          </cell>
          <cell r="AW1012">
            <v>0</v>
          </cell>
          <cell r="AX1012">
            <v>0</v>
          </cell>
          <cell r="AY1012">
            <v>0</v>
          </cell>
          <cell r="AZ1012">
            <v>0</v>
          </cell>
          <cell r="BA1012">
            <v>0</v>
          </cell>
          <cell r="BB1012">
            <v>0</v>
          </cell>
          <cell r="BC1012">
            <v>0</v>
          </cell>
          <cell r="BD1012">
            <v>0</v>
          </cell>
          <cell r="BE1012">
            <v>0</v>
          </cell>
          <cell r="BF1012">
            <v>0</v>
          </cell>
          <cell r="BG1012">
            <v>0</v>
          </cell>
          <cell r="BH1012">
            <v>0</v>
          </cell>
          <cell r="BI1012">
            <v>0</v>
          </cell>
          <cell r="BJ1012">
            <v>0</v>
          </cell>
          <cell r="BK1012">
            <v>0</v>
          </cell>
          <cell r="BL1012">
            <v>0</v>
          </cell>
          <cell r="BM1012">
            <v>0</v>
          </cell>
          <cell r="BN1012">
            <v>0</v>
          </cell>
          <cell r="BO1012">
            <v>0</v>
          </cell>
          <cell r="BP1012">
            <v>0</v>
          </cell>
          <cell r="BQ1012">
            <v>0</v>
          </cell>
        </row>
        <row r="1013">
          <cell r="N1013">
            <v>0</v>
          </cell>
          <cell r="P1013">
            <v>0</v>
          </cell>
          <cell r="R1013">
            <v>0</v>
          </cell>
          <cell r="V1013">
            <v>0</v>
          </cell>
          <cell r="W1013">
            <v>0</v>
          </cell>
          <cell r="X1013">
            <v>0</v>
          </cell>
          <cell r="Y1013">
            <v>0</v>
          </cell>
          <cell r="Z1013">
            <v>0</v>
          </cell>
          <cell r="AA1013">
            <v>0</v>
          </cell>
          <cell r="AB1013">
            <v>0</v>
          </cell>
          <cell r="AC1013">
            <v>0</v>
          </cell>
          <cell r="AD1013">
            <v>0</v>
          </cell>
          <cell r="AE1013">
            <v>0</v>
          </cell>
          <cell r="AF1013">
            <v>0</v>
          </cell>
          <cell r="AG1013">
            <v>0</v>
          </cell>
          <cell r="AH1013">
            <v>0</v>
          </cell>
          <cell r="AI1013">
            <v>0</v>
          </cell>
          <cell r="AJ1013">
            <v>0</v>
          </cell>
          <cell r="AK1013">
            <v>0</v>
          </cell>
          <cell r="AL1013">
            <v>0</v>
          </cell>
          <cell r="AM1013">
            <v>0</v>
          </cell>
          <cell r="AN1013">
            <v>0</v>
          </cell>
          <cell r="AO1013">
            <v>0</v>
          </cell>
          <cell r="AP1013">
            <v>0</v>
          </cell>
          <cell r="AQ1013">
            <v>0</v>
          </cell>
          <cell r="AR1013">
            <v>0</v>
          </cell>
          <cell r="AS1013">
            <v>0</v>
          </cell>
          <cell r="AT1013">
            <v>0</v>
          </cell>
          <cell r="AU1013">
            <v>0</v>
          </cell>
          <cell r="AV1013">
            <v>0</v>
          </cell>
          <cell r="AW1013">
            <v>0</v>
          </cell>
          <cell r="AX1013">
            <v>0</v>
          </cell>
          <cell r="AY1013">
            <v>0</v>
          </cell>
          <cell r="AZ1013">
            <v>0</v>
          </cell>
          <cell r="BA1013">
            <v>0</v>
          </cell>
          <cell r="BB1013">
            <v>0</v>
          </cell>
          <cell r="BC1013">
            <v>0</v>
          </cell>
          <cell r="BD1013">
            <v>0</v>
          </cell>
          <cell r="BE1013">
            <v>0</v>
          </cell>
          <cell r="BF1013">
            <v>0</v>
          </cell>
          <cell r="BG1013">
            <v>0</v>
          </cell>
          <cell r="BH1013">
            <v>0</v>
          </cell>
          <cell r="BI1013">
            <v>0</v>
          </cell>
          <cell r="BJ1013">
            <v>0</v>
          </cell>
          <cell r="BK1013">
            <v>0</v>
          </cell>
          <cell r="BL1013">
            <v>0</v>
          </cell>
          <cell r="BM1013">
            <v>0</v>
          </cell>
          <cell r="BN1013">
            <v>0</v>
          </cell>
          <cell r="BO1013">
            <v>0</v>
          </cell>
          <cell r="BP1013">
            <v>0</v>
          </cell>
          <cell r="BQ1013">
            <v>0</v>
          </cell>
        </row>
        <row r="1015">
          <cell r="N1015">
            <v>0</v>
          </cell>
          <cell r="R1015">
            <v>0</v>
          </cell>
          <cell r="V1015">
            <v>0</v>
          </cell>
          <cell r="W1015">
            <v>0</v>
          </cell>
          <cell r="X1015">
            <v>0</v>
          </cell>
          <cell r="Y1015">
            <v>0</v>
          </cell>
          <cell r="Z1015">
            <v>0</v>
          </cell>
          <cell r="AA1015">
            <v>0</v>
          </cell>
          <cell r="AB1015">
            <v>0</v>
          </cell>
          <cell r="AC1015">
            <v>0</v>
          </cell>
          <cell r="AD1015">
            <v>0</v>
          </cell>
          <cell r="AE1015">
            <v>0</v>
          </cell>
          <cell r="AF1015">
            <v>0</v>
          </cell>
          <cell r="AG1015">
            <v>0</v>
          </cell>
          <cell r="AH1015">
            <v>0</v>
          </cell>
          <cell r="AI1015">
            <v>0</v>
          </cell>
          <cell r="AJ1015">
            <v>0</v>
          </cell>
          <cell r="AK1015">
            <v>0</v>
          </cell>
          <cell r="AL1015">
            <v>0</v>
          </cell>
          <cell r="AM1015">
            <v>0</v>
          </cell>
          <cell r="AN1015">
            <v>0</v>
          </cell>
          <cell r="AO1015">
            <v>0</v>
          </cell>
          <cell r="AP1015">
            <v>0</v>
          </cell>
          <cell r="AQ1015">
            <v>0</v>
          </cell>
          <cell r="AR1015">
            <v>0</v>
          </cell>
          <cell r="AS1015">
            <v>0</v>
          </cell>
          <cell r="AT1015">
            <v>0</v>
          </cell>
          <cell r="AU1015">
            <v>0</v>
          </cell>
          <cell r="AV1015">
            <v>0</v>
          </cell>
          <cell r="AW1015">
            <v>0</v>
          </cell>
          <cell r="AX1015">
            <v>0</v>
          </cell>
          <cell r="AY1015">
            <v>0</v>
          </cell>
          <cell r="AZ1015">
            <v>0</v>
          </cell>
          <cell r="BA1015">
            <v>0</v>
          </cell>
          <cell r="BB1015">
            <v>0</v>
          </cell>
          <cell r="BC1015">
            <v>0</v>
          </cell>
          <cell r="BD1015">
            <v>0</v>
          </cell>
          <cell r="BE1015">
            <v>0</v>
          </cell>
          <cell r="BF1015">
            <v>0</v>
          </cell>
          <cell r="BG1015">
            <v>0</v>
          </cell>
          <cell r="BH1015">
            <v>0</v>
          </cell>
          <cell r="BI1015">
            <v>0</v>
          </cell>
          <cell r="BJ1015">
            <v>0</v>
          </cell>
          <cell r="BK1015">
            <v>0</v>
          </cell>
          <cell r="BL1015">
            <v>0</v>
          </cell>
          <cell r="BM1015">
            <v>0</v>
          </cell>
          <cell r="BN1015">
            <v>0</v>
          </cell>
          <cell r="BO1015">
            <v>0</v>
          </cell>
          <cell r="BP1015">
            <v>0</v>
          </cell>
          <cell r="BQ1015">
            <v>0</v>
          </cell>
        </row>
        <row r="1016">
          <cell r="N1016">
            <v>0</v>
          </cell>
          <cell r="P1016">
            <v>0</v>
          </cell>
          <cell r="R1016">
            <v>0</v>
          </cell>
          <cell r="V1016">
            <v>0</v>
          </cell>
          <cell r="W1016">
            <v>0</v>
          </cell>
          <cell r="X1016">
            <v>0</v>
          </cell>
          <cell r="Y1016">
            <v>0</v>
          </cell>
          <cell r="Z1016">
            <v>0</v>
          </cell>
          <cell r="AA1016">
            <v>0</v>
          </cell>
          <cell r="AB1016">
            <v>0</v>
          </cell>
          <cell r="AC1016">
            <v>0</v>
          </cell>
          <cell r="AD1016">
            <v>0</v>
          </cell>
          <cell r="AE1016">
            <v>0</v>
          </cell>
          <cell r="AF1016">
            <v>0</v>
          </cell>
          <cell r="AG1016">
            <v>0</v>
          </cell>
          <cell r="AH1016">
            <v>0</v>
          </cell>
          <cell r="AI1016">
            <v>0</v>
          </cell>
          <cell r="AJ1016">
            <v>0</v>
          </cell>
          <cell r="AK1016">
            <v>0</v>
          </cell>
          <cell r="AL1016">
            <v>0</v>
          </cell>
          <cell r="AM1016">
            <v>0</v>
          </cell>
          <cell r="AN1016">
            <v>0</v>
          </cell>
          <cell r="AO1016">
            <v>0</v>
          </cell>
          <cell r="AP1016">
            <v>0</v>
          </cell>
          <cell r="AQ1016">
            <v>0</v>
          </cell>
          <cell r="AR1016">
            <v>0</v>
          </cell>
          <cell r="AS1016">
            <v>0</v>
          </cell>
          <cell r="AT1016">
            <v>0</v>
          </cell>
          <cell r="AU1016">
            <v>0</v>
          </cell>
          <cell r="AV1016">
            <v>0</v>
          </cell>
          <cell r="AW1016">
            <v>0</v>
          </cell>
          <cell r="AX1016">
            <v>0</v>
          </cell>
          <cell r="AY1016">
            <v>0</v>
          </cell>
          <cell r="AZ1016">
            <v>0</v>
          </cell>
          <cell r="BA1016">
            <v>0</v>
          </cell>
          <cell r="BB1016">
            <v>0</v>
          </cell>
          <cell r="BC1016">
            <v>0</v>
          </cell>
          <cell r="BD1016">
            <v>0</v>
          </cell>
          <cell r="BE1016">
            <v>0</v>
          </cell>
          <cell r="BF1016">
            <v>0</v>
          </cell>
          <cell r="BG1016">
            <v>0</v>
          </cell>
          <cell r="BH1016">
            <v>0</v>
          </cell>
          <cell r="BI1016">
            <v>0</v>
          </cell>
          <cell r="BJ1016">
            <v>0</v>
          </cell>
          <cell r="BK1016">
            <v>0</v>
          </cell>
          <cell r="BL1016">
            <v>0</v>
          </cell>
          <cell r="BM1016">
            <v>0</v>
          </cell>
          <cell r="BN1016">
            <v>0</v>
          </cell>
          <cell r="BO1016">
            <v>0</v>
          </cell>
          <cell r="BP1016">
            <v>0</v>
          </cell>
          <cell r="BQ1016">
            <v>0</v>
          </cell>
        </row>
        <row r="1017">
          <cell r="N1017">
            <v>0</v>
          </cell>
          <cell r="P1017">
            <v>0</v>
          </cell>
          <cell r="R1017">
            <v>0</v>
          </cell>
          <cell r="V1017">
            <v>0</v>
          </cell>
          <cell r="W1017">
            <v>0</v>
          </cell>
          <cell r="X1017">
            <v>0</v>
          </cell>
          <cell r="Y1017">
            <v>0</v>
          </cell>
          <cell r="Z1017">
            <v>0</v>
          </cell>
          <cell r="AA1017">
            <v>0</v>
          </cell>
          <cell r="AB1017">
            <v>0</v>
          </cell>
          <cell r="AC1017">
            <v>0</v>
          </cell>
          <cell r="AD1017">
            <v>0</v>
          </cell>
          <cell r="AE1017">
            <v>0</v>
          </cell>
          <cell r="AF1017">
            <v>0</v>
          </cell>
          <cell r="AG1017">
            <v>0</v>
          </cell>
          <cell r="AH1017">
            <v>0</v>
          </cell>
          <cell r="AI1017">
            <v>0</v>
          </cell>
          <cell r="AJ1017">
            <v>0</v>
          </cell>
          <cell r="AK1017">
            <v>0</v>
          </cell>
          <cell r="AL1017">
            <v>0</v>
          </cell>
          <cell r="AM1017">
            <v>0</v>
          </cell>
          <cell r="AN1017">
            <v>0</v>
          </cell>
          <cell r="AO1017">
            <v>0</v>
          </cell>
          <cell r="AP1017">
            <v>0</v>
          </cell>
          <cell r="AQ1017">
            <v>0</v>
          </cell>
          <cell r="AR1017">
            <v>0</v>
          </cell>
          <cell r="AS1017">
            <v>0</v>
          </cell>
          <cell r="AT1017">
            <v>0</v>
          </cell>
          <cell r="AU1017">
            <v>0</v>
          </cell>
          <cell r="AV1017">
            <v>0</v>
          </cell>
          <cell r="AW1017">
            <v>0</v>
          </cell>
          <cell r="AX1017">
            <v>0</v>
          </cell>
          <cell r="AY1017">
            <v>0</v>
          </cell>
          <cell r="AZ1017">
            <v>0</v>
          </cell>
          <cell r="BA1017">
            <v>0</v>
          </cell>
          <cell r="BB1017">
            <v>0</v>
          </cell>
          <cell r="BC1017">
            <v>0</v>
          </cell>
          <cell r="BD1017">
            <v>0</v>
          </cell>
          <cell r="BE1017">
            <v>0</v>
          </cell>
          <cell r="BF1017">
            <v>0</v>
          </cell>
          <cell r="BG1017">
            <v>0</v>
          </cell>
          <cell r="BH1017">
            <v>0</v>
          </cell>
          <cell r="BI1017">
            <v>0</v>
          </cell>
          <cell r="BJ1017">
            <v>0</v>
          </cell>
          <cell r="BK1017">
            <v>0</v>
          </cell>
          <cell r="BL1017">
            <v>0</v>
          </cell>
          <cell r="BM1017">
            <v>0</v>
          </cell>
          <cell r="BN1017">
            <v>0</v>
          </cell>
          <cell r="BO1017">
            <v>0</v>
          </cell>
          <cell r="BP1017">
            <v>0</v>
          </cell>
          <cell r="BQ1017">
            <v>0</v>
          </cell>
        </row>
        <row r="1018">
          <cell r="N1018">
            <v>0</v>
          </cell>
          <cell r="P1018">
            <v>0</v>
          </cell>
          <cell r="R1018">
            <v>0</v>
          </cell>
          <cell r="V1018">
            <v>0</v>
          </cell>
          <cell r="W1018">
            <v>0</v>
          </cell>
          <cell r="X1018">
            <v>0</v>
          </cell>
          <cell r="Y1018">
            <v>0</v>
          </cell>
          <cell r="Z1018">
            <v>0</v>
          </cell>
          <cell r="AA1018">
            <v>0</v>
          </cell>
          <cell r="AB1018">
            <v>0</v>
          </cell>
          <cell r="AC1018">
            <v>0</v>
          </cell>
          <cell r="AD1018">
            <v>0</v>
          </cell>
          <cell r="AE1018">
            <v>0</v>
          </cell>
          <cell r="AF1018">
            <v>0</v>
          </cell>
          <cell r="AG1018">
            <v>0</v>
          </cell>
          <cell r="AH1018">
            <v>0</v>
          </cell>
          <cell r="AI1018">
            <v>0</v>
          </cell>
          <cell r="AJ1018">
            <v>0</v>
          </cell>
          <cell r="AK1018">
            <v>0</v>
          </cell>
          <cell r="AL1018">
            <v>0</v>
          </cell>
          <cell r="AM1018">
            <v>0</v>
          </cell>
          <cell r="AN1018">
            <v>0</v>
          </cell>
          <cell r="AO1018">
            <v>0</v>
          </cell>
          <cell r="AP1018">
            <v>0</v>
          </cell>
          <cell r="AQ1018">
            <v>0</v>
          </cell>
          <cell r="AR1018">
            <v>0</v>
          </cell>
          <cell r="AS1018">
            <v>0</v>
          </cell>
          <cell r="AT1018">
            <v>0</v>
          </cell>
          <cell r="AU1018">
            <v>0</v>
          </cell>
          <cell r="AV1018">
            <v>0</v>
          </cell>
          <cell r="AW1018">
            <v>0</v>
          </cell>
          <cell r="AX1018">
            <v>0</v>
          </cell>
          <cell r="AY1018">
            <v>0</v>
          </cell>
          <cell r="AZ1018">
            <v>0</v>
          </cell>
          <cell r="BA1018">
            <v>0</v>
          </cell>
          <cell r="BB1018">
            <v>0</v>
          </cell>
          <cell r="BC1018">
            <v>0</v>
          </cell>
          <cell r="BD1018">
            <v>0</v>
          </cell>
          <cell r="BE1018">
            <v>0</v>
          </cell>
          <cell r="BF1018">
            <v>0</v>
          </cell>
          <cell r="BG1018">
            <v>0</v>
          </cell>
          <cell r="BH1018">
            <v>0</v>
          </cell>
          <cell r="BI1018">
            <v>0</v>
          </cell>
          <cell r="BJ1018">
            <v>0</v>
          </cell>
          <cell r="BK1018">
            <v>0</v>
          </cell>
          <cell r="BL1018">
            <v>0</v>
          </cell>
          <cell r="BM1018">
            <v>0</v>
          </cell>
          <cell r="BN1018">
            <v>0</v>
          </cell>
          <cell r="BO1018">
            <v>0</v>
          </cell>
          <cell r="BP1018">
            <v>0</v>
          </cell>
          <cell r="BQ1018">
            <v>0</v>
          </cell>
        </row>
        <row r="1019">
          <cell r="N1019">
            <v>0</v>
          </cell>
          <cell r="P1019">
            <v>0</v>
          </cell>
          <cell r="R1019">
            <v>0</v>
          </cell>
          <cell r="V1019">
            <v>0</v>
          </cell>
          <cell r="W1019">
            <v>0</v>
          </cell>
          <cell r="X1019">
            <v>0</v>
          </cell>
          <cell r="Y1019">
            <v>0</v>
          </cell>
          <cell r="Z1019">
            <v>0</v>
          </cell>
          <cell r="AA1019">
            <v>0</v>
          </cell>
          <cell r="AB1019">
            <v>0</v>
          </cell>
          <cell r="AC1019">
            <v>0</v>
          </cell>
          <cell r="AD1019">
            <v>0</v>
          </cell>
          <cell r="AE1019">
            <v>0</v>
          </cell>
          <cell r="AF1019">
            <v>0</v>
          </cell>
          <cell r="AG1019">
            <v>0</v>
          </cell>
          <cell r="AH1019">
            <v>0</v>
          </cell>
          <cell r="AI1019">
            <v>0</v>
          </cell>
          <cell r="AJ1019">
            <v>0</v>
          </cell>
          <cell r="AK1019">
            <v>0</v>
          </cell>
          <cell r="AL1019">
            <v>0</v>
          </cell>
          <cell r="AM1019">
            <v>0</v>
          </cell>
          <cell r="AN1019">
            <v>0</v>
          </cell>
          <cell r="AO1019">
            <v>0</v>
          </cell>
          <cell r="AP1019">
            <v>0</v>
          </cell>
          <cell r="AQ1019">
            <v>0</v>
          </cell>
          <cell r="AR1019">
            <v>0</v>
          </cell>
          <cell r="AS1019">
            <v>0</v>
          </cell>
          <cell r="AT1019">
            <v>0</v>
          </cell>
          <cell r="AU1019">
            <v>0</v>
          </cell>
          <cell r="AV1019">
            <v>0</v>
          </cell>
          <cell r="AW1019">
            <v>0</v>
          </cell>
          <cell r="AX1019">
            <v>0</v>
          </cell>
          <cell r="AY1019">
            <v>0</v>
          </cell>
          <cell r="AZ1019">
            <v>0</v>
          </cell>
          <cell r="BA1019">
            <v>0</v>
          </cell>
          <cell r="BB1019">
            <v>0</v>
          </cell>
          <cell r="BC1019">
            <v>0</v>
          </cell>
          <cell r="BD1019">
            <v>0</v>
          </cell>
          <cell r="BE1019">
            <v>0</v>
          </cell>
          <cell r="BF1019">
            <v>0</v>
          </cell>
          <cell r="BG1019">
            <v>0</v>
          </cell>
          <cell r="BH1019">
            <v>0</v>
          </cell>
          <cell r="BI1019">
            <v>0</v>
          </cell>
          <cell r="BJ1019">
            <v>0</v>
          </cell>
          <cell r="BK1019">
            <v>0</v>
          </cell>
          <cell r="BL1019">
            <v>0</v>
          </cell>
          <cell r="BM1019">
            <v>0</v>
          </cell>
          <cell r="BN1019">
            <v>0</v>
          </cell>
          <cell r="BO1019">
            <v>0</v>
          </cell>
          <cell r="BP1019">
            <v>0</v>
          </cell>
          <cell r="BQ1019">
            <v>0</v>
          </cell>
        </row>
        <row r="1020">
          <cell r="N1020">
            <v>0</v>
          </cell>
          <cell r="P1020">
            <v>0</v>
          </cell>
          <cell r="R1020">
            <v>0</v>
          </cell>
          <cell r="V1020">
            <v>0</v>
          </cell>
          <cell r="W1020">
            <v>0</v>
          </cell>
          <cell r="X1020">
            <v>0</v>
          </cell>
          <cell r="Y1020">
            <v>0</v>
          </cell>
          <cell r="Z1020">
            <v>0</v>
          </cell>
          <cell r="AA1020">
            <v>0</v>
          </cell>
          <cell r="AB1020">
            <v>0</v>
          </cell>
          <cell r="AC1020">
            <v>0</v>
          </cell>
          <cell r="AD1020">
            <v>0</v>
          </cell>
          <cell r="AE1020">
            <v>0</v>
          </cell>
          <cell r="AF1020">
            <v>0</v>
          </cell>
          <cell r="AG1020">
            <v>0</v>
          </cell>
          <cell r="AH1020">
            <v>0</v>
          </cell>
          <cell r="AI1020">
            <v>0</v>
          </cell>
          <cell r="AJ1020">
            <v>0</v>
          </cell>
          <cell r="AK1020">
            <v>0</v>
          </cell>
          <cell r="AL1020">
            <v>0</v>
          </cell>
          <cell r="AM1020">
            <v>0</v>
          </cell>
          <cell r="AN1020">
            <v>0</v>
          </cell>
          <cell r="AO1020">
            <v>0</v>
          </cell>
          <cell r="AP1020">
            <v>0</v>
          </cell>
          <cell r="AQ1020">
            <v>0</v>
          </cell>
          <cell r="AR1020">
            <v>0</v>
          </cell>
          <cell r="AS1020">
            <v>0</v>
          </cell>
          <cell r="AT1020">
            <v>0</v>
          </cell>
          <cell r="AU1020">
            <v>0</v>
          </cell>
          <cell r="AV1020">
            <v>0</v>
          </cell>
          <cell r="AW1020">
            <v>0</v>
          </cell>
          <cell r="AX1020">
            <v>0</v>
          </cell>
          <cell r="AY1020">
            <v>0</v>
          </cell>
          <cell r="AZ1020">
            <v>0</v>
          </cell>
          <cell r="BA1020">
            <v>0</v>
          </cell>
          <cell r="BB1020">
            <v>0</v>
          </cell>
          <cell r="BC1020">
            <v>0</v>
          </cell>
          <cell r="BD1020">
            <v>0</v>
          </cell>
          <cell r="BE1020">
            <v>0</v>
          </cell>
          <cell r="BF1020">
            <v>0</v>
          </cell>
          <cell r="BG1020">
            <v>0</v>
          </cell>
          <cell r="BH1020">
            <v>0</v>
          </cell>
          <cell r="BI1020">
            <v>0</v>
          </cell>
          <cell r="BJ1020">
            <v>0</v>
          </cell>
          <cell r="BK1020">
            <v>0</v>
          </cell>
          <cell r="BL1020">
            <v>0</v>
          </cell>
          <cell r="BM1020">
            <v>0</v>
          </cell>
          <cell r="BN1020">
            <v>0</v>
          </cell>
          <cell r="BO1020">
            <v>0</v>
          </cell>
          <cell r="BP1020">
            <v>0</v>
          </cell>
          <cell r="BQ1020">
            <v>0</v>
          </cell>
        </row>
        <row r="1021">
          <cell r="N1021">
            <v>0</v>
          </cell>
          <cell r="P1021">
            <v>0</v>
          </cell>
          <cell r="R1021">
            <v>0</v>
          </cell>
          <cell r="V1021">
            <v>0</v>
          </cell>
          <cell r="W1021">
            <v>0</v>
          </cell>
          <cell r="X1021">
            <v>0</v>
          </cell>
          <cell r="Y1021">
            <v>0</v>
          </cell>
          <cell r="Z1021">
            <v>0</v>
          </cell>
          <cell r="AA1021">
            <v>0</v>
          </cell>
          <cell r="AB1021">
            <v>0</v>
          </cell>
          <cell r="AC1021">
            <v>0</v>
          </cell>
          <cell r="AD1021">
            <v>0</v>
          </cell>
          <cell r="AE1021">
            <v>0</v>
          </cell>
          <cell r="AF1021">
            <v>0</v>
          </cell>
          <cell r="AG1021">
            <v>0</v>
          </cell>
          <cell r="AH1021">
            <v>0</v>
          </cell>
          <cell r="AI1021">
            <v>0</v>
          </cell>
          <cell r="AJ1021">
            <v>0</v>
          </cell>
          <cell r="AK1021">
            <v>0</v>
          </cell>
          <cell r="AL1021">
            <v>0</v>
          </cell>
          <cell r="AM1021">
            <v>0</v>
          </cell>
          <cell r="AN1021">
            <v>0</v>
          </cell>
          <cell r="AO1021">
            <v>0</v>
          </cell>
          <cell r="AP1021">
            <v>0</v>
          </cell>
          <cell r="AQ1021">
            <v>0</v>
          </cell>
          <cell r="AR1021">
            <v>0</v>
          </cell>
          <cell r="AS1021">
            <v>0</v>
          </cell>
          <cell r="AT1021">
            <v>0</v>
          </cell>
          <cell r="AU1021">
            <v>0</v>
          </cell>
          <cell r="AV1021">
            <v>0</v>
          </cell>
          <cell r="AW1021">
            <v>0</v>
          </cell>
          <cell r="AX1021">
            <v>0</v>
          </cell>
          <cell r="AY1021">
            <v>0</v>
          </cell>
          <cell r="AZ1021">
            <v>0</v>
          </cell>
          <cell r="BA1021">
            <v>0</v>
          </cell>
          <cell r="BB1021">
            <v>0</v>
          </cell>
          <cell r="BC1021">
            <v>0</v>
          </cell>
          <cell r="BD1021">
            <v>0</v>
          </cell>
          <cell r="BE1021">
            <v>0</v>
          </cell>
          <cell r="BF1021">
            <v>0</v>
          </cell>
          <cell r="BG1021">
            <v>0</v>
          </cell>
          <cell r="BH1021">
            <v>0</v>
          </cell>
          <cell r="BI1021">
            <v>0</v>
          </cell>
          <cell r="BJ1021">
            <v>0</v>
          </cell>
          <cell r="BK1021">
            <v>0</v>
          </cell>
          <cell r="BL1021">
            <v>0</v>
          </cell>
          <cell r="BM1021">
            <v>0</v>
          </cell>
          <cell r="BN1021">
            <v>0</v>
          </cell>
          <cell r="BO1021">
            <v>0</v>
          </cell>
          <cell r="BP1021">
            <v>0</v>
          </cell>
          <cell r="BQ1021">
            <v>0</v>
          </cell>
        </row>
        <row r="1022">
          <cell r="N1022">
            <v>0</v>
          </cell>
          <cell r="P1022">
            <v>0</v>
          </cell>
          <cell r="R1022">
            <v>0</v>
          </cell>
          <cell r="V1022">
            <v>0</v>
          </cell>
          <cell r="W1022">
            <v>0</v>
          </cell>
          <cell r="X1022">
            <v>0</v>
          </cell>
          <cell r="Y1022">
            <v>0</v>
          </cell>
          <cell r="Z1022">
            <v>0</v>
          </cell>
          <cell r="AA1022">
            <v>0</v>
          </cell>
          <cell r="AB1022">
            <v>0</v>
          </cell>
          <cell r="AC1022">
            <v>0</v>
          </cell>
          <cell r="AD1022">
            <v>0</v>
          </cell>
          <cell r="AE1022">
            <v>0</v>
          </cell>
          <cell r="AF1022">
            <v>0</v>
          </cell>
          <cell r="AG1022">
            <v>0</v>
          </cell>
          <cell r="AH1022">
            <v>0</v>
          </cell>
          <cell r="AI1022">
            <v>0</v>
          </cell>
          <cell r="AJ1022">
            <v>0</v>
          </cell>
          <cell r="AK1022">
            <v>0</v>
          </cell>
          <cell r="AL1022">
            <v>0</v>
          </cell>
          <cell r="AM1022">
            <v>0</v>
          </cell>
          <cell r="AN1022">
            <v>0</v>
          </cell>
          <cell r="AO1022">
            <v>0</v>
          </cell>
          <cell r="AP1022">
            <v>0</v>
          </cell>
          <cell r="AQ1022">
            <v>0</v>
          </cell>
          <cell r="AR1022">
            <v>0</v>
          </cell>
          <cell r="AS1022">
            <v>0</v>
          </cell>
          <cell r="AT1022">
            <v>0</v>
          </cell>
          <cell r="AU1022">
            <v>0</v>
          </cell>
          <cell r="AV1022">
            <v>0</v>
          </cell>
          <cell r="AW1022">
            <v>0</v>
          </cell>
          <cell r="AX1022">
            <v>0</v>
          </cell>
          <cell r="AY1022">
            <v>0</v>
          </cell>
          <cell r="AZ1022">
            <v>0</v>
          </cell>
          <cell r="BA1022">
            <v>0</v>
          </cell>
          <cell r="BB1022">
            <v>0</v>
          </cell>
          <cell r="BC1022">
            <v>0</v>
          </cell>
          <cell r="BD1022">
            <v>0</v>
          </cell>
          <cell r="BE1022">
            <v>0</v>
          </cell>
          <cell r="BF1022">
            <v>0</v>
          </cell>
          <cell r="BG1022">
            <v>0</v>
          </cell>
          <cell r="BH1022">
            <v>0</v>
          </cell>
          <cell r="BI1022">
            <v>0</v>
          </cell>
          <cell r="BJ1022">
            <v>0</v>
          </cell>
          <cell r="BK1022">
            <v>0</v>
          </cell>
          <cell r="BL1022">
            <v>0</v>
          </cell>
          <cell r="BM1022">
            <v>0</v>
          </cell>
          <cell r="BN1022">
            <v>0</v>
          </cell>
          <cell r="BO1022">
            <v>0</v>
          </cell>
          <cell r="BP1022">
            <v>0</v>
          </cell>
          <cell r="BQ1022">
            <v>0</v>
          </cell>
        </row>
        <row r="1023">
          <cell r="N1023">
            <v>0</v>
          </cell>
          <cell r="P1023">
            <v>0</v>
          </cell>
          <cell r="R1023">
            <v>0</v>
          </cell>
          <cell r="V1023">
            <v>0</v>
          </cell>
          <cell r="W1023">
            <v>0</v>
          </cell>
          <cell r="X1023">
            <v>0</v>
          </cell>
          <cell r="Y1023">
            <v>0</v>
          </cell>
          <cell r="Z1023">
            <v>0</v>
          </cell>
          <cell r="AA1023">
            <v>0</v>
          </cell>
          <cell r="AB1023">
            <v>0</v>
          </cell>
          <cell r="AC1023">
            <v>0</v>
          </cell>
          <cell r="AD1023">
            <v>0</v>
          </cell>
          <cell r="AE1023">
            <v>0</v>
          </cell>
          <cell r="AF1023">
            <v>0</v>
          </cell>
          <cell r="AG1023">
            <v>0</v>
          </cell>
          <cell r="AH1023">
            <v>0</v>
          </cell>
          <cell r="AI1023">
            <v>0</v>
          </cell>
          <cell r="AJ1023">
            <v>0</v>
          </cell>
          <cell r="AK1023">
            <v>0</v>
          </cell>
          <cell r="AL1023">
            <v>0</v>
          </cell>
          <cell r="AM1023">
            <v>0</v>
          </cell>
          <cell r="AN1023">
            <v>0</v>
          </cell>
          <cell r="AO1023">
            <v>0</v>
          </cell>
          <cell r="AP1023">
            <v>0</v>
          </cell>
          <cell r="AQ1023">
            <v>0</v>
          </cell>
          <cell r="AR1023">
            <v>0</v>
          </cell>
          <cell r="AS1023">
            <v>0</v>
          </cell>
          <cell r="AT1023">
            <v>0</v>
          </cell>
          <cell r="AU1023">
            <v>0</v>
          </cell>
          <cell r="AV1023">
            <v>0</v>
          </cell>
          <cell r="AW1023">
            <v>0</v>
          </cell>
          <cell r="AX1023">
            <v>0</v>
          </cell>
          <cell r="AY1023">
            <v>0</v>
          </cell>
          <cell r="AZ1023">
            <v>0</v>
          </cell>
          <cell r="BA1023">
            <v>0</v>
          </cell>
          <cell r="BB1023">
            <v>0</v>
          </cell>
          <cell r="BC1023">
            <v>0</v>
          </cell>
          <cell r="BD1023">
            <v>0</v>
          </cell>
          <cell r="BE1023">
            <v>0</v>
          </cell>
          <cell r="BF1023">
            <v>0</v>
          </cell>
          <cell r="BG1023">
            <v>0</v>
          </cell>
          <cell r="BH1023">
            <v>0</v>
          </cell>
          <cell r="BI1023">
            <v>0</v>
          </cell>
          <cell r="BJ1023">
            <v>0</v>
          </cell>
          <cell r="BK1023">
            <v>0</v>
          </cell>
          <cell r="BL1023">
            <v>0</v>
          </cell>
          <cell r="BM1023">
            <v>0</v>
          </cell>
          <cell r="BN1023">
            <v>0</v>
          </cell>
          <cell r="BO1023">
            <v>0</v>
          </cell>
          <cell r="BP1023">
            <v>0</v>
          </cell>
          <cell r="BQ1023">
            <v>0</v>
          </cell>
        </row>
        <row r="1024">
          <cell r="N1024">
            <v>0</v>
          </cell>
          <cell r="P1024">
            <v>0</v>
          </cell>
          <cell r="R1024">
            <v>0</v>
          </cell>
          <cell r="V1024">
            <v>0</v>
          </cell>
          <cell r="W1024">
            <v>0</v>
          </cell>
          <cell r="X1024">
            <v>0</v>
          </cell>
          <cell r="Y1024">
            <v>0</v>
          </cell>
          <cell r="Z1024">
            <v>0</v>
          </cell>
          <cell r="AA1024">
            <v>0</v>
          </cell>
          <cell r="AB1024">
            <v>0</v>
          </cell>
          <cell r="AC1024">
            <v>0</v>
          </cell>
          <cell r="AD1024">
            <v>0</v>
          </cell>
          <cell r="AE1024">
            <v>0</v>
          </cell>
          <cell r="AF1024">
            <v>0</v>
          </cell>
          <cell r="AG1024">
            <v>0</v>
          </cell>
          <cell r="AH1024">
            <v>0</v>
          </cell>
          <cell r="AI1024">
            <v>0</v>
          </cell>
          <cell r="AJ1024">
            <v>0</v>
          </cell>
          <cell r="AK1024">
            <v>0</v>
          </cell>
          <cell r="AL1024">
            <v>0</v>
          </cell>
          <cell r="AM1024">
            <v>0</v>
          </cell>
          <cell r="AN1024">
            <v>0</v>
          </cell>
          <cell r="AO1024">
            <v>0</v>
          </cell>
          <cell r="AP1024">
            <v>0</v>
          </cell>
          <cell r="AQ1024">
            <v>0</v>
          </cell>
          <cell r="AR1024">
            <v>0</v>
          </cell>
          <cell r="AS1024">
            <v>0</v>
          </cell>
          <cell r="AT1024">
            <v>0</v>
          </cell>
          <cell r="AU1024">
            <v>0</v>
          </cell>
          <cell r="AV1024">
            <v>0</v>
          </cell>
          <cell r="AW1024">
            <v>0</v>
          </cell>
          <cell r="AX1024">
            <v>0</v>
          </cell>
          <cell r="AY1024">
            <v>0</v>
          </cell>
          <cell r="AZ1024">
            <v>0</v>
          </cell>
          <cell r="BA1024">
            <v>0</v>
          </cell>
          <cell r="BB1024">
            <v>0</v>
          </cell>
          <cell r="BC1024">
            <v>0</v>
          </cell>
          <cell r="BD1024">
            <v>0</v>
          </cell>
          <cell r="BE1024">
            <v>0</v>
          </cell>
          <cell r="BF1024">
            <v>0</v>
          </cell>
          <cell r="BG1024">
            <v>0</v>
          </cell>
          <cell r="BH1024">
            <v>0</v>
          </cell>
          <cell r="BI1024">
            <v>0</v>
          </cell>
          <cell r="BJ1024">
            <v>0</v>
          </cell>
          <cell r="BK1024">
            <v>0</v>
          </cell>
          <cell r="BL1024">
            <v>0</v>
          </cell>
          <cell r="BM1024">
            <v>0</v>
          </cell>
          <cell r="BN1024">
            <v>0</v>
          </cell>
          <cell r="BO1024">
            <v>0</v>
          </cell>
          <cell r="BP1024">
            <v>0</v>
          </cell>
          <cell r="BQ1024">
            <v>0</v>
          </cell>
        </row>
        <row r="1025">
          <cell r="N1025">
            <v>0</v>
          </cell>
          <cell r="P1025">
            <v>0</v>
          </cell>
          <cell r="R1025">
            <v>0</v>
          </cell>
          <cell r="V1025">
            <v>0</v>
          </cell>
          <cell r="W1025">
            <v>0</v>
          </cell>
          <cell r="X1025">
            <v>0</v>
          </cell>
          <cell r="Y1025">
            <v>0</v>
          </cell>
          <cell r="Z1025">
            <v>0</v>
          </cell>
          <cell r="AA1025">
            <v>0</v>
          </cell>
          <cell r="AB1025">
            <v>0</v>
          </cell>
          <cell r="AC1025">
            <v>0</v>
          </cell>
          <cell r="AD1025">
            <v>0</v>
          </cell>
          <cell r="AE1025">
            <v>0</v>
          </cell>
          <cell r="AF1025">
            <v>0</v>
          </cell>
          <cell r="AG1025">
            <v>0</v>
          </cell>
          <cell r="AH1025">
            <v>0</v>
          </cell>
          <cell r="AI1025">
            <v>0</v>
          </cell>
          <cell r="AJ1025">
            <v>0</v>
          </cell>
          <cell r="AK1025">
            <v>0</v>
          </cell>
          <cell r="AL1025">
            <v>0</v>
          </cell>
          <cell r="AM1025">
            <v>0</v>
          </cell>
          <cell r="AN1025">
            <v>0</v>
          </cell>
          <cell r="AO1025">
            <v>0</v>
          </cell>
          <cell r="AP1025">
            <v>0</v>
          </cell>
          <cell r="AQ1025">
            <v>0</v>
          </cell>
          <cell r="AR1025">
            <v>0</v>
          </cell>
          <cell r="AS1025">
            <v>0</v>
          </cell>
          <cell r="AT1025">
            <v>0</v>
          </cell>
          <cell r="AU1025">
            <v>0</v>
          </cell>
          <cell r="AV1025">
            <v>0</v>
          </cell>
          <cell r="AW1025">
            <v>0</v>
          </cell>
          <cell r="AX1025">
            <v>0</v>
          </cell>
          <cell r="AY1025">
            <v>0</v>
          </cell>
          <cell r="AZ1025">
            <v>0</v>
          </cell>
          <cell r="BA1025">
            <v>0</v>
          </cell>
          <cell r="BB1025">
            <v>0</v>
          </cell>
          <cell r="BC1025">
            <v>0</v>
          </cell>
          <cell r="BD1025">
            <v>0</v>
          </cell>
          <cell r="BE1025">
            <v>0</v>
          </cell>
          <cell r="BF1025">
            <v>0</v>
          </cell>
          <cell r="BG1025">
            <v>0</v>
          </cell>
          <cell r="BH1025">
            <v>0</v>
          </cell>
          <cell r="BI1025">
            <v>0</v>
          </cell>
          <cell r="BJ1025">
            <v>0</v>
          </cell>
          <cell r="BK1025">
            <v>0</v>
          </cell>
          <cell r="BL1025">
            <v>0</v>
          </cell>
          <cell r="BM1025">
            <v>0</v>
          </cell>
          <cell r="BN1025">
            <v>0</v>
          </cell>
          <cell r="BO1025">
            <v>0</v>
          </cell>
          <cell r="BP1025">
            <v>0</v>
          </cell>
          <cell r="BQ1025">
            <v>0</v>
          </cell>
        </row>
        <row r="1026">
          <cell r="N1026">
            <v>0</v>
          </cell>
          <cell r="P1026">
            <v>0</v>
          </cell>
          <cell r="R1026">
            <v>0</v>
          </cell>
          <cell r="V1026">
            <v>0</v>
          </cell>
          <cell r="W1026">
            <v>0</v>
          </cell>
          <cell r="X1026">
            <v>0</v>
          </cell>
          <cell r="Y1026">
            <v>0</v>
          </cell>
          <cell r="Z1026">
            <v>0</v>
          </cell>
          <cell r="AA1026">
            <v>0</v>
          </cell>
          <cell r="AB1026">
            <v>0</v>
          </cell>
          <cell r="AC1026">
            <v>0</v>
          </cell>
          <cell r="AD1026">
            <v>0</v>
          </cell>
          <cell r="AE1026">
            <v>0</v>
          </cell>
          <cell r="AF1026">
            <v>0</v>
          </cell>
          <cell r="AG1026">
            <v>0</v>
          </cell>
          <cell r="AH1026">
            <v>0</v>
          </cell>
          <cell r="AI1026">
            <v>0</v>
          </cell>
          <cell r="AJ1026">
            <v>0</v>
          </cell>
          <cell r="AK1026">
            <v>0</v>
          </cell>
          <cell r="AL1026">
            <v>0</v>
          </cell>
          <cell r="AM1026">
            <v>0</v>
          </cell>
          <cell r="AN1026">
            <v>0</v>
          </cell>
          <cell r="AO1026">
            <v>0</v>
          </cell>
          <cell r="AP1026">
            <v>0</v>
          </cell>
          <cell r="AQ1026">
            <v>0</v>
          </cell>
          <cell r="AR1026">
            <v>0</v>
          </cell>
          <cell r="AS1026">
            <v>0</v>
          </cell>
          <cell r="AT1026">
            <v>0</v>
          </cell>
          <cell r="AU1026">
            <v>0</v>
          </cell>
          <cell r="AV1026">
            <v>0</v>
          </cell>
          <cell r="AW1026">
            <v>0</v>
          </cell>
          <cell r="AX1026">
            <v>0</v>
          </cell>
          <cell r="AY1026">
            <v>0</v>
          </cell>
          <cell r="AZ1026">
            <v>0</v>
          </cell>
          <cell r="BA1026">
            <v>0</v>
          </cell>
          <cell r="BB1026">
            <v>0</v>
          </cell>
          <cell r="BC1026">
            <v>0</v>
          </cell>
          <cell r="BD1026">
            <v>0</v>
          </cell>
          <cell r="BE1026">
            <v>0</v>
          </cell>
          <cell r="BF1026">
            <v>0</v>
          </cell>
          <cell r="BG1026">
            <v>0</v>
          </cell>
          <cell r="BH1026">
            <v>0</v>
          </cell>
          <cell r="BI1026">
            <v>0</v>
          </cell>
          <cell r="BJ1026">
            <v>0</v>
          </cell>
          <cell r="BK1026">
            <v>0</v>
          </cell>
          <cell r="BL1026">
            <v>0</v>
          </cell>
          <cell r="BM1026">
            <v>0</v>
          </cell>
          <cell r="BN1026">
            <v>0</v>
          </cell>
          <cell r="BO1026">
            <v>0</v>
          </cell>
          <cell r="BP1026">
            <v>0</v>
          </cell>
          <cell r="BQ1026">
            <v>0</v>
          </cell>
        </row>
        <row r="1027">
          <cell r="N1027">
            <v>0</v>
          </cell>
          <cell r="P1027">
            <v>0</v>
          </cell>
          <cell r="R1027">
            <v>0</v>
          </cell>
          <cell r="V1027">
            <v>0</v>
          </cell>
          <cell r="W1027">
            <v>0</v>
          </cell>
          <cell r="X1027">
            <v>0</v>
          </cell>
          <cell r="Y1027">
            <v>0</v>
          </cell>
          <cell r="Z1027">
            <v>0</v>
          </cell>
          <cell r="AA1027">
            <v>0</v>
          </cell>
          <cell r="AB1027">
            <v>0</v>
          </cell>
          <cell r="AC1027">
            <v>0</v>
          </cell>
          <cell r="AD1027">
            <v>0</v>
          </cell>
          <cell r="AE1027">
            <v>0</v>
          </cell>
          <cell r="AF1027">
            <v>0</v>
          </cell>
          <cell r="AG1027">
            <v>0</v>
          </cell>
          <cell r="AH1027">
            <v>0</v>
          </cell>
          <cell r="AI1027">
            <v>0</v>
          </cell>
          <cell r="AJ1027">
            <v>0</v>
          </cell>
          <cell r="AK1027">
            <v>0</v>
          </cell>
          <cell r="AL1027">
            <v>0</v>
          </cell>
          <cell r="AM1027">
            <v>0</v>
          </cell>
          <cell r="AN1027">
            <v>0</v>
          </cell>
          <cell r="AO1027">
            <v>0</v>
          </cell>
          <cell r="AP1027">
            <v>0</v>
          </cell>
          <cell r="AQ1027">
            <v>0</v>
          </cell>
          <cell r="AR1027">
            <v>0</v>
          </cell>
          <cell r="AS1027">
            <v>0</v>
          </cell>
          <cell r="AT1027">
            <v>0</v>
          </cell>
          <cell r="AU1027">
            <v>0</v>
          </cell>
          <cell r="AV1027">
            <v>0</v>
          </cell>
          <cell r="AW1027">
            <v>0</v>
          </cell>
          <cell r="AX1027">
            <v>0</v>
          </cell>
          <cell r="AY1027">
            <v>0</v>
          </cell>
          <cell r="AZ1027">
            <v>0</v>
          </cell>
          <cell r="BA1027">
            <v>0</v>
          </cell>
          <cell r="BB1027">
            <v>0</v>
          </cell>
          <cell r="BC1027">
            <v>0</v>
          </cell>
          <cell r="BD1027">
            <v>0</v>
          </cell>
          <cell r="BE1027">
            <v>0</v>
          </cell>
          <cell r="BF1027">
            <v>0</v>
          </cell>
          <cell r="BG1027">
            <v>0</v>
          </cell>
          <cell r="BH1027">
            <v>0</v>
          </cell>
          <cell r="BI1027">
            <v>0</v>
          </cell>
          <cell r="BJ1027">
            <v>0</v>
          </cell>
          <cell r="BK1027">
            <v>0</v>
          </cell>
          <cell r="BL1027">
            <v>0</v>
          </cell>
          <cell r="BM1027">
            <v>0</v>
          </cell>
          <cell r="BN1027">
            <v>0</v>
          </cell>
          <cell r="BO1027">
            <v>0</v>
          </cell>
          <cell r="BP1027">
            <v>0</v>
          </cell>
          <cell r="BQ1027">
            <v>0</v>
          </cell>
        </row>
        <row r="1028">
          <cell r="N1028">
            <v>0</v>
          </cell>
          <cell r="P1028">
            <v>0</v>
          </cell>
          <cell r="R1028">
            <v>0</v>
          </cell>
          <cell r="V1028">
            <v>0</v>
          </cell>
          <cell r="W1028">
            <v>0</v>
          </cell>
          <cell r="X1028">
            <v>0</v>
          </cell>
          <cell r="Y1028">
            <v>0</v>
          </cell>
          <cell r="Z1028">
            <v>0</v>
          </cell>
          <cell r="AA1028">
            <v>0</v>
          </cell>
          <cell r="AB1028">
            <v>0</v>
          </cell>
          <cell r="AC1028">
            <v>0</v>
          </cell>
          <cell r="AD1028">
            <v>0</v>
          </cell>
          <cell r="AE1028">
            <v>0</v>
          </cell>
          <cell r="AF1028">
            <v>0</v>
          </cell>
          <cell r="AG1028">
            <v>0</v>
          </cell>
          <cell r="AH1028">
            <v>0</v>
          </cell>
          <cell r="AI1028">
            <v>0</v>
          </cell>
          <cell r="AJ1028">
            <v>0</v>
          </cell>
          <cell r="AK1028">
            <v>0</v>
          </cell>
          <cell r="AL1028">
            <v>0</v>
          </cell>
          <cell r="AM1028">
            <v>0</v>
          </cell>
          <cell r="AN1028">
            <v>0</v>
          </cell>
          <cell r="AO1028">
            <v>0</v>
          </cell>
          <cell r="AP1028">
            <v>0</v>
          </cell>
          <cell r="AQ1028">
            <v>0</v>
          </cell>
          <cell r="AR1028">
            <v>0</v>
          </cell>
          <cell r="AS1028">
            <v>0</v>
          </cell>
          <cell r="AT1028">
            <v>0</v>
          </cell>
          <cell r="AU1028">
            <v>0</v>
          </cell>
          <cell r="AV1028">
            <v>0</v>
          </cell>
          <cell r="AW1028">
            <v>0</v>
          </cell>
          <cell r="AX1028">
            <v>0</v>
          </cell>
          <cell r="AY1028">
            <v>0</v>
          </cell>
          <cell r="AZ1028">
            <v>0</v>
          </cell>
          <cell r="BA1028">
            <v>0</v>
          </cell>
          <cell r="BB1028">
            <v>0</v>
          </cell>
          <cell r="BC1028">
            <v>0</v>
          </cell>
          <cell r="BD1028">
            <v>0</v>
          </cell>
          <cell r="BE1028">
            <v>0</v>
          </cell>
          <cell r="BF1028">
            <v>0</v>
          </cell>
          <cell r="BG1028">
            <v>0</v>
          </cell>
          <cell r="BH1028">
            <v>0</v>
          </cell>
          <cell r="BI1028">
            <v>0</v>
          </cell>
          <cell r="BJ1028">
            <v>0</v>
          </cell>
          <cell r="BK1028">
            <v>0</v>
          </cell>
          <cell r="BL1028">
            <v>0</v>
          </cell>
          <cell r="BM1028">
            <v>0</v>
          </cell>
          <cell r="BN1028">
            <v>0</v>
          </cell>
          <cell r="BO1028">
            <v>0</v>
          </cell>
          <cell r="BP1028">
            <v>0</v>
          </cell>
          <cell r="BQ1028">
            <v>0</v>
          </cell>
        </row>
        <row r="1029">
          <cell r="N1029">
            <v>0</v>
          </cell>
          <cell r="P1029">
            <v>0</v>
          </cell>
          <cell r="R1029">
            <v>0</v>
          </cell>
          <cell r="V1029">
            <v>0</v>
          </cell>
          <cell r="W1029">
            <v>0</v>
          </cell>
          <cell r="X1029">
            <v>0</v>
          </cell>
          <cell r="Y1029">
            <v>0</v>
          </cell>
          <cell r="Z1029">
            <v>0</v>
          </cell>
          <cell r="AA1029">
            <v>0</v>
          </cell>
          <cell r="AB1029">
            <v>0</v>
          </cell>
          <cell r="AC1029">
            <v>0</v>
          </cell>
          <cell r="AD1029">
            <v>0</v>
          </cell>
          <cell r="AE1029">
            <v>0</v>
          </cell>
          <cell r="AF1029">
            <v>0</v>
          </cell>
          <cell r="AG1029">
            <v>0</v>
          </cell>
          <cell r="AH1029">
            <v>0</v>
          </cell>
          <cell r="AI1029">
            <v>0</v>
          </cell>
          <cell r="AJ1029">
            <v>0</v>
          </cell>
          <cell r="AK1029">
            <v>0</v>
          </cell>
          <cell r="AL1029">
            <v>0</v>
          </cell>
          <cell r="AM1029">
            <v>0</v>
          </cell>
          <cell r="AN1029">
            <v>0</v>
          </cell>
          <cell r="AO1029">
            <v>0</v>
          </cell>
          <cell r="AP1029">
            <v>0</v>
          </cell>
          <cell r="AQ1029">
            <v>0</v>
          </cell>
          <cell r="AR1029">
            <v>0</v>
          </cell>
          <cell r="AS1029">
            <v>0</v>
          </cell>
          <cell r="AT1029">
            <v>0</v>
          </cell>
          <cell r="AU1029">
            <v>0</v>
          </cell>
          <cell r="AV1029">
            <v>0</v>
          </cell>
          <cell r="AW1029">
            <v>0</v>
          </cell>
          <cell r="AX1029">
            <v>0</v>
          </cell>
          <cell r="AY1029">
            <v>0</v>
          </cell>
          <cell r="AZ1029">
            <v>0</v>
          </cell>
          <cell r="BA1029">
            <v>0</v>
          </cell>
          <cell r="BB1029">
            <v>0</v>
          </cell>
          <cell r="BC1029">
            <v>0</v>
          </cell>
          <cell r="BD1029">
            <v>0</v>
          </cell>
          <cell r="BE1029">
            <v>0</v>
          </cell>
          <cell r="BF1029">
            <v>0</v>
          </cell>
          <cell r="BG1029">
            <v>0</v>
          </cell>
          <cell r="BH1029">
            <v>0</v>
          </cell>
          <cell r="BI1029">
            <v>0</v>
          </cell>
          <cell r="BJ1029">
            <v>0</v>
          </cell>
          <cell r="BK1029">
            <v>0</v>
          </cell>
          <cell r="BL1029">
            <v>0</v>
          </cell>
          <cell r="BM1029">
            <v>0</v>
          </cell>
          <cell r="BN1029">
            <v>0</v>
          </cell>
          <cell r="BO1029">
            <v>0</v>
          </cell>
          <cell r="BP1029">
            <v>0</v>
          </cell>
          <cell r="BQ1029">
            <v>0</v>
          </cell>
        </row>
        <row r="1030">
          <cell r="N1030">
            <v>0</v>
          </cell>
          <cell r="P1030">
            <v>0</v>
          </cell>
          <cell r="R1030">
            <v>0</v>
          </cell>
          <cell r="V1030">
            <v>0</v>
          </cell>
          <cell r="W1030">
            <v>0</v>
          </cell>
          <cell r="X1030">
            <v>0</v>
          </cell>
          <cell r="Y1030">
            <v>0</v>
          </cell>
          <cell r="Z1030">
            <v>0</v>
          </cell>
          <cell r="AA1030">
            <v>0</v>
          </cell>
          <cell r="AB1030">
            <v>0</v>
          </cell>
          <cell r="AC1030">
            <v>0</v>
          </cell>
          <cell r="AD1030">
            <v>0</v>
          </cell>
          <cell r="AE1030">
            <v>0</v>
          </cell>
          <cell r="AF1030">
            <v>0</v>
          </cell>
          <cell r="AG1030">
            <v>0</v>
          </cell>
          <cell r="AH1030">
            <v>0</v>
          </cell>
          <cell r="AI1030">
            <v>0</v>
          </cell>
          <cell r="AJ1030">
            <v>0</v>
          </cell>
          <cell r="AK1030">
            <v>0</v>
          </cell>
          <cell r="AL1030">
            <v>0</v>
          </cell>
          <cell r="AM1030">
            <v>0</v>
          </cell>
          <cell r="AN1030">
            <v>0</v>
          </cell>
          <cell r="AO1030">
            <v>0</v>
          </cell>
          <cell r="AP1030">
            <v>0</v>
          </cell>
          <cell r="AQ1030">
            <v>0</v>
          </cell>
          <cell r="AR1030">
            <v>0</v>
          </cell>
          <cell r="AS1030">
            <v>0</v>
          </cell>
          <cell r="AT1030">
            <v>0</v>
          </cell>
          <cell r="AU1030">
            <v>0</v>
          </cell>
          <cell r="AV1030">
            <v>0</v>
          </cell>
          <cell r="AW1030">
            <v>0</v>
          </cell>
          <cell r="AX1030">
            <v>0</v>
          </cell>
          <cell r="AY1030">
            <v>0</v>
          </cell>
          <cell r="AZ1030">
            <v>0</v>
          </cell>
          <cell r="BA1030">
            <v>0</v>
          </cell>
          <cell r="BB1030">
            <v>0</v>
          </cell>
          <cell r="BC1030">
            <v>0</v>
          </cell>
          <cell r="BD1030">
            <v>0</v>
          </cell>
          <cell r="BE1030">
            <v>0</v>
          </cell>
          <cell r="BF1030">
            <v>0</v>
          </cell>
          <cell r="BG1030">
            <v>0</v>
          </cell>
          <cell r="BH1030">
            <v>0</v>
          </cell>
          <cell r="BI1030">
            <v>0</v>
          </cell>
          <cell r="BJ1030">
            <v>0</v>
          </cell>
          <cell r="BK1030">
            <v>0</v>
          </cell>
          <cell r="BL1030">
            <v>0</v>
          </cell>
          <cell r="BM1030">
            <v>0</v>
          </cell>
          <cell r="BN1030">
            <v>0</v>
          </cell>
          <cell r="BO1030">
            <v>0</v>
          </cell>
          <cell r="BP1030">
            <v>0</v>
          </cell>
          <cell r="BQ1030">
            <v>0</v>
          </cell>
        </row>
        <row r="1031">
          <cell r="N1031">
            <v>0</v>
          </cell>
          <cell r="P1031">
            <v>0</v>
          </cell>
          <cell r="R1031">
            <v>0</v>
          </cell>
          <cell r="V1031">
            <v>0</v>
          </cell>
          <cell r="W1031">
            <v>0</v>
          </cell>
          <cell r="X1031">
            <v>0</v>
          </cell>
          <cell r="Y1031">
            <v>0</v>
          </cell>
          <cell r="Z1031">
            <v>0</v>
          </cell>
          <cell r="AA1031">
            <v>0</v>
          </cell>
          <cell r="AB1031">
            <v>0</v>
          </cell>
          <cell r="AC1031">
            <v>0</v>
          </cell>
          <cell r="AD1031">
            <v>0</v>
          </cell>
          <cell r="AE1031">
            <v>0</v>
          </cell>
          <cell r="AF1031">
            <v>0</v>
          </cell>
          <cell r="AG1031">
            <v>0</v>
          </cell>
          <cell r="AH1031">
            <v>0</v>
          </cell>
          <cell r="AI1031">
            <v>0</v>
          </cell>
          <cell r="AJ1031">
            <v>0</v>
          </cell>
          <cell r="AK1031">
            <v>0</v>
          </cell>
          <cell r="AL1031">
            <v>0</v>
          </cell>
          <cell r="AM1031">
            <v>0</v>
          </cell>
          <cell r="AN1031">
            <v>0</v>
          </cell>
          <cell r="AO1031">
            <v>0</v>
          </cell>
          <cell r="AP1031">
            <v>0</v>
          </cell>
          <cell r="AQ1031">
            <v>0</v>
          </cell>
          <cell r="AR1031">
            <v>0</v>
          </cell>
          <cell r="AS1031">
            <v>0</v>
          </cell>
          <cell r="AT1031">
            <v>0</v>
          </cell>
          <cell r="AU1031">
            <v>0</v>
          </cell>
          <cell r="AV1031">
            <v>0</v>
          </cell>
          <cell r="AW1031">
            <v>0</v>
          </cell>
          <cell r="AX1031">
            <v>0</v>
          </cell>
          <cell r="AY1031">
            <v>0</v>
          </cell>
          <cell r="AZ1031">
            <v>0</v>
          </cell>
          <cell r="BA1031">
            <v>0</v>
          </cell>
          <cell r="BB1031">
            <v>0</v>
          </cell>
          <cell r="BC1031">
            <v>0</v>
          </cell>
          <cell r="BD1031">
            <v>0</v>
          </cell>
          <cell r="BE1031">
            <v>0</v>
          </cell>
          <cell r="BF1031">
            <v>0</v>
          </cell>
          <cell r="BG1031">
            <v>0</v>
          </cell>
          <cell r="BH1031">
            <v>0</v>
          </cell>
          <cell r="BI1031">
            <v>0</v>
          </cell>
          <cell r="BJ1031">
            <v>0</v>
          </cell>
          <cell r="BK1031">
            <v>0</v>
          </cell>
          <cell r="BL1031">
            <v>0</v>
          </cell>
          <cell r="BM1031">
            <v>0</v>
          </cell>
          <cell r="BN1031">
            <v>0</v>
          </cell>
          <cell r="BO1031">
            <v>0</v>
          </cell>
          <cell r="BP1031">
            <v>0</v>
          </cell>
          <cell r="BQ1031">
            <v>0</v>
          </cell>
        </row>
        <row r="1032">
          <cell r="N1032">
            <v>0</v>
          </cell>
          <cell r="P1032">
            <v>0</v>
          </cell>
          <cell r="R1032">
            <v>0</v>
          </cell>
          <cell r="V1032">
            <v>0</v>
          </cell>
          <cell r="W1032">
            <v>0</v>
          </cell>
          <cell r="X1032">
            <v>0</v>
          </cell>
          <cell r="Y1032">
            <v>0</v>
          </cell>
          <cell r="Z1032">
            <v>0</v>
          </cell>
          <cell r="AA1032">
            <v>0</v>
          </cell>
          <cell r="AB1032">
            <v>0</v>
          </cell>
          <cell r="AC1032">
            <v>0</v>
          </cell>
          <cell r="AD1032">
            <v>0</v>
          </cell>
          <cell r="AE1032">
            <v>0</v>
          </cell>
          <cell r="AF1032">
            <v>0</v>
          </cell>
          <cell r="AG1032">
            <v>0</v>
          </cell>
          <cell r="AH1032">
            <v>0</v>
          </cell>
          <cell r="AI1032">
            <v>0</v>
          </cell>
          <cell r="AJ1032">
            <v>0</v>
          </cell>
          <cell r="AK1032">
            <v>0</v>
          </cell>
          <cell r="AL1032">
            <v>0</v>
          </cell>
          <cell r="AM1032">
            <v>0</v>
          </cell>
          <cell r="AN1032">
            <v>0</v>
          </cell>
          <cell r="AO1032">
            <v>0</v>
          </cell>
          <cell r="AP1032">
            <v>0</v>
          </cell>
          <cell r="AQ1032">
            <v>0</v>
          </cell>
          <cell r="AR1032">
            <v>0</v>
          </cell>
          <cell r="AS1032">
            <v>0</v>
          </cell>
          <cell r="AT1032">
            <v>0</v>
          </cell>
          <cell r="AU1032">
            <v>0</v>
          </cell>
          <cell r="AV1032">
            <v>0</v>
          </cell>
          <cell r="AW1032">
            <v>0</v>
          </cell>
          <cell r="AX1032">
            <v>0</v>
          </cell>
          <cell r="AY1032">
            <v>0</v>
          </cell>
          <cell r="AZ1032">
            <v>0</v>
          </cell>
          <cell r="BA1032">
            <v>0</v>
          </cell>
          <cell r="BB1032">
            <v>0</v>
          </cell>
          <cell r="BC1032">
            <v>0</v>
          </cell>
          <cell r="BD1032">
            <v>0</v>
          </cell>
          <cell r="BE1032">
            <v>0</v>
          </cell>
          <cell r="BF1032">
            <v>0</v>
          </cell>
          <cell r="BG1032">
            <v>0</v>
          </cell>
          <cell r="BH1032">
            <v>0</v>
          </cell>
          <cell r="BI1032">
            <v>0</v>
          </cell>
          <cell r="BJ1032">
            <v>0</v>
          </cell>
          <cell r="BK1032">
            <v>0</v>
          </cell>
          <cell r="BL1032">
            <v>0</v>
          </cell>
          <cell r="BM1032">
            <v>0</v>
          </cell>
          <cell r="BN1032">
            <v>0</v>
          </cell>
          <cell r="BO1032">
            <v>0</v>
          </cell>
          <cell r="BP1032">
            <v>0</v>
          </cell>
          <cell r="BQ1032">
            <v>0</v>
          </cell>
        </row>
        <row r="1033">
          <cell r="N1033">
            <v>0</v>
          </cell>
          <cell r="P1033">
            <v>0</v>
          </cell>
          <cell r="R1033">
            <v>0</v>
          </cell>
          <cell r="V1033">
            <v>0</v>
          </cell>
          <cell r="W1033">
            <v>0</v>
          </cell>
          <cell r="X1033">
            <v>0</v>
          </cell>
          <cell r="Y1033">
            <v>0</v>
          </cell>
          <cell r="Z1033">
            <v>0</v>
          </cell>
          <cell r="AA1033">
            <v>0</v>
          </cell>
          <cell r="AB1033">
            <v>0</v>
          </cell>
          <cell r="AC1033">
            <v>0</v>
          </cell>
          <cell r="AD1033">
            <v>0</v>
          </cell>
          <cell r="AE1033">
            <v>0</v>
          </cell>
          <cell r="AF1033">
            <v>0</v>
          </cell>
          <cell r="AG1033">
            <v>0</v>
          </cell>
          <cell r="AH1033">
            <v>0</v>
          </cell>
          <cell r="AI1033">
            <v>0</v>
          </cell>
          <cell r="AJ1033">
            <v>0</v>
          </cell>
          <cell r="AK1033">
            <v>0</v>
          </cell>
          <cell r="AL1033">
            <v>0</v>
          </cell>
          <cell r="AM1033">
            <v>0</v>
          </cell>
          <cell r="AN1033">
            <v>0</v>
          </cell>
          <cell r="AO1033">
            <v>0</v>
          </cell>
          <cell r="AP1033">
            <v>0</v>
          </cell>
          <cell r="AQ1033">
            <v>0</v>
          </cell>
          <cell r="AR1033">
            <v>0</v>
          </cell>
          <cell r="AS1033">
            <v>0</v>
          </cell>
          <cell r="AT1033">
            <v>0</v>
          </cell>
          <cell r="AU1033">
            <v>0</v>
          </cell>
          <cell r="AV1033">
            <v>0</v>
          </cell>
          <cell r="AW1033">
            <v>0</v>
          </cell>
          <cell r="AX1033">
            <v>0</v>
          </cell>
          <cell r="AY1033">
            <v>0</v>
          </cell>
          <cell r="AZ1033">
            <v>0</v>
          </cell>
          <cell r="BA1033">
            <v>0</v>
          </cell>
          <cell r="BB1033">
            <v>0</v>
          </cell>
          <cell r="BC1033">
            <v>0</v>
          </cell>
          <cell r="BD1033">
            <v>0</v>
          </cell>
          <cell r="BE1033">
            <v>0</v>
          </cell>
          <cell r="BF1033">
            <v>0</v>
          </cell>
          <cell r="BG1033">
            <v>0</v>
          </cell>
          <cell r="BH1033">
            <v>0</v>
          </cell>
          <cell r="BI1033">
            <v>0</v>
          </cell>
          <cell r="BJ1033">
            <v>0</v>
          </cell>
          <cell r="BK1033">
            <v>0</v>
          </cell>
          <cell r="BL1033">
            <v>0</v>
          </cell>
          <cell r="BM1033">
            <v>0</v>
          </cell>
          <cell r="BN1033">
            <v>0</v>
          </cell>
          <cell r="BO1033">
            <v>0</v>
          </cell>
          <cell r="BP1033">
            <v>0</v>
          </cell>
          <cell r="BQ1033">
            <v>0</v>
          </cell>
        </row>
        <row r="1034">
          <cell r="N1034">
            <v>0</v>
          </cell>
          <cell r="P1034">
            <v>0</v>
          </cell>
          <cell r="R1034">
            <v>0</v>
          </cell>
          <cell r="V1034">
            <v>0</v>
          </cell>
          <cell r="W1034">
            <v>0</v>
          </cell>
          <cell r="X1034">
            <v>0</v>
          </cell>
          <cell r="Y1034">
            <v>0</v>
          </cell>
          <cell r="Z1034">
            <v>0</v>
          </cell>
          <cell r="AA1034">
            <v>0</v>
          </cell>
          <cell r="AB1034">
            <v>0</v>
          </cell>
          <cell r="AC1034">
            <v>0</v>
          </cell>
          <cell r="AD1034">
            <v>0</v>
          </cell>
          <cell r="AE1034">
            <v>0</v>
          </cell>
          <cell r="AF1034">
            <v>0</v>
          </cell>
          <cell r="AG1034">
            <v>0</v>
          </cell>
          <cell r="AH1034">
            <v>0</v>
          </cell>
          <cell r="AI1034">
            <v>0</v>
          </cell>
          <cell r="AJ1034">
            <v>0</v>
          </cell>
          <cell r="AK1034">
            <v>0</v>
          </cell>
          <cell r="AL1034">
            <v>0</v>
          </cell>
          <cell r="AM1034">
            <v>0</v>
          </cell>
          <cell r="AN1034">
            <v>0</v>
          </cell>
          <cell r="AO1034">
            <v>0</v>
          </cell>
          <cell r="AP1034">
            <v>0</v>
          </cell>
          <cell r="AQ1034">
            <v>0</v>
          </cell>
          <cell r="AR1034">
            <v>0</v>
          </cell>
          <cell r="AS1034">
            <v>0</v>
          </cell>
          <cell r="AT1034">
            <v>0</v>
          </cell>
          <cell r="AU1034">
            <v>0</v>
          </cell>
          <cell r="AV1034">
            <v>0</v>
          </cell>
          <cell r="AW1034">
            <v>0</v>
          </cell>
          <cell r="AX1034">
            <v>0</v>
          </cell>
          <cell r="AY1034">
            <v>0</v>
          </cell>
          <cell r="AZ1034">
            <v>0</v>
          </cell>
          <cell r="BA1034">
            <v>0</v>
          </cell>
          <cell r="BB1034">
            <v>0</v>
          </cell>
          <cell r="BC1034">
            <v>0</v>
          </cell>
          <cell r="BD1034">
            <v>0</v>
          </cell>
          <cell r="BE1034">
            <v>0</v>
          </cell>
          <cell r="BF1034">
            <v>0</v>
          </cell>
          <cell r="BG1034">
            <v>0</v>
          </cell>
          <cell r="BH1034">
            <v>0</v>
          </cell>
          <cell r="BI1034">
            <v>0</v>
          </cell>
          <cell r="BJ1034">
            <v>0</v>
          </cell>
          <cell r="BK1034">
            <v>0</v>
          </cell>
          <cell r="BL1034">
            <v>0</v>
          </cell>
          <cell r="BM1034">
            <v>0</v>
          </cell>
          <cell r="BN1034">
            <v>0</v>
          </cell>
          <cell r="BO1034">
            <v>0</v>
          </cell>
          <cell r="BP1034">
            <v>0</v>
          </cell>
          <cell r="BQ1034">
            <v>0</v>
          </cell>
        </row>
        <row r="1035">
          <cell r="N1035">
            <v>0</v>
          </cell>
          <cell r="P1035">
            <v>0</v>
          </cell>
          <cell r="R1035">
            <v>0</v>
          </cell>
          <cell r="V1035">
            <v>0</v>
          </cell>
          <cell r="W1035">
            <v>0</v>
          </cell>
          <cell r="X1035">
            <v>0</v>
          </cell>
          <cell r="Y1035">
            <v>0</v>
          </cell>
          <cell r="Z1035">
            <v>0</v>
          </cell>
          <cell r="AA1035">
            <v>0</v>
          </cell>
          <cell r="AB1035">
            <v>0</v>
          </cell>
          <cell r="AC1035">
            <v>0</v>
          </cell>
          <cell r="AD1035">
            <v>0</v>
          </cell>
          <cell r="AE1035">
            <v>0</v>
          </cell>
          <cell r="AF1035">
            <v>0</v>
          </cell>
          <cell r="AG1035">
            <v>0</v>
          </cell>
          <cell r="AH1035">
            <v>0</v>
          </cell>
          <cell r="AI1035">
            <v>0</v>
          </cell>
          <cell r="AJ1035">
            <v>0</v>
          </cell>
          <cell r="AK1035">
            <v>0</v>
          </cell>
          <cell r="AL1035">
            <v>0</v>
          </cell>
          <cell r="AM1035">
            <v>0</v>
          </cell>
          <cell r="AN1035">
            <v>0</v>
          </cell>
          <cell r="AO1035">
            <v>0</v>
          </cell>
          <cell r="AP1035">
            <v>0</v>
          </cell>
          <cell r="AQ1035">
            <v>0</v>
          </cell>
          <cell r="AR1035">
            <v>0</v>
          </cell>
          <cell r="AS1035">
            <v>0</v>
          </cell>
          <cell r="AT1035">
            <v>0</v>
          </cell>
          <cell r="AU1035">
            <v>0</v>
          </cell>
          <cell r="AV1035">
            <v>0</v>
          </cell>
          <cell r="AW1035">
            <v>0</v>
          </cell>
          <cell r="AX1035">
            <v>0</v>
          </cell>
          <cell r="AY1035">
            <v>0</v>
          </cell>
          <cell r="AZ1035">
            <v>0</v>
          </cell>
          <cell r="BA1035">
            <v>0</v>
          </cell>
          <cell r="BB1035">
            <v>0</v>
          </cell>
          <cell r="BC1035">
            <v>0</v>
          </cell>
          <cell r="BD1035">
            <v>0</v>
          </cell>
          <cell r="BE1035">
            <v>0</v>
          </cell>
          <cell r="BF1035">
            <v>0</v>
          </cell>
          <cell r="BG1035">
            <v>0</v>
          </cell>
          <cell r="BH1035">
            <v>0</v>
          </cell>
          <cell r="BI1035">
            <v>0</v>
          </cell>
          <cell r="BJ1035">
            <v>0</v>
          </cell>
          <cell r="BK1035">
            <v>0</v>
          </cell>
          <cell r="BL1035">
            <v>0</v>
          </cell>
          <cell r="BM1035">
            <v>0</v>
          </cell>
          <cell r="BN1035">
            <v>0</v>
          </cell>
          <cell r="BO1035">
            <v>0</v>
          </cell>
          <cell r="BP1035">
            <v>0</v>
          </cell>
          <cell r="BQ1035">
            <v>0</v>
          </cell>
        </row>
        <row r="1036">
          <cell r="N1036">
            <v>0</v>
          </cell>
          <cell r="P1036">
            <v>0</v>
          </cell>
          <cell r="R1036">
            <v>0</v>
          </cell>
          <cell r="V1036">
            <v>0</v>
          </cell>
          <cell r="W1036">
            <v>0</v>
          </cell>
          <cell r="X1036">
            <v>0</v>
          </cell>
          <cell r="Y1036">
            <v>0</v>
          </cell>
          <cell r="Z1036">
            <v>0</v>
          </cell>
          <cell r="AA1036">
            <v>0</v>
          </cell>
          <cell r="AB1036">
            <v>0</v>
          </cell>
          <cell r="AC1036">
            <v>0</v>
          </cell>
          <cell r="AD1036">
            <v>0</v>
          </cell>
          <cell r="AE1036">
            <v>0</v>
          </cell>
          <cell r="AF1036">
            <v>0</v>
          </cell>
          <cell r="AG1036">
            <v>0</v>
          </cell>
          <cell r="AH1036">
            <v>0</v>
          </cell>
          <cell r="AI1036">
            <v>0</v>
          </cell>
          <cell r="AJ1036">
            <v>0</v>
          </cell>
          <cell r="AK1036">
            <v>0</v>
          </cell>
          <cell r="AL1036">
            <v>0</v>
          </cell>
          <cell r="AM1036">
            <v>0</v>
          </cell>
          <cell r="AN1036">
            <v>0</v>
          </cell>
          <cell r="AO1036">
            <v>0</v>
          </cell>
          <cell r="AP1036">
            <v>0</v>
          </cell>
          <cell r="AQ1036">
            <v>0</v>
          </cell>
          <cell r="AR1036">
            <v>0</v>
          </cell>
          <cell r="AS1036">
            <v>0</v>
          </cell>
          <cell r="AT1036">
            <v>0</v>
          </cell>
          <cell r="AU1036">
            <v>0</v>
          </cell>
          <cell r="AV1036">
            <v>0</v>
          </cell>
          <cell r="AW1036">
            <v>0</v>
          </cell>
          <cell r="AX1036">
            <v>0</v>
          </cell>
          <cell r="AY1036">
            <v>0</v>
          </cell>
          <cell r="AZ1036">
            <v>0</v>
          </cell>
          <cell r="BA1036">
            <v>0</v>
          </cell>
          <cell r="BB1036">
            <v>0</v>
          </cell>
          <cell r="BC1036">
            <v>0</v>
          </cell>
          <cell r="BD1036">
            <v>0</v>
          </cell>
          <cell r="BE1036">
            <v>0</v>
          </cell>
          <cell r="BF1036">
            <v>0</v>
          </cell>
          <cell r="BG1036">
            <v>0</v>
          </cell>
          <cell r="BH1036">
            <v>0</v>
          </cell>
          <cell r="BI1036">
            <v>0</v>
          </cell>
          <cell r="BJ1036">
            <v>0</v>
          </cell>
          <cell r="BK1036">
            <v>0</v>
          </cell>
          <cell r="BL1036">
            <v>0</v>
          </cell>
          <cell r="BM1036">
            <v>0</v>
          </cell>
          <cell r="BN1036">
            <v>0</v>
          </cell>
          <cell r="BO1036">
            <v>0</v>
          </cell>
          <cell r="BP1036">
            <v>0</v>
          </cell>
          <cell r="BQ1036">
            <v>0</v>
          </cell>
        </row>
        <row r="1037">
          <cell r="N1037">
            <v>0</v>
          </cell>
          <cell r="P1037">
            <v>0</v>
          </cell>
          <cell r="R1037">
            <v>0</v>
          </cell>
          <cell r="V1037">
            <v>0</v>
          </cell>
          <cell r="W1037">
            <v>0</v>
          </cell>
          <cell r="X1037">
            <v>0</v>
          </cell>
          <cell r="Y1037">
            <v>0</v>
          </cell>
          <cell r="Z1037">
            <v>0</v>
          </cell>
          <cell r="AA1037">
            <v>0</v>
          </cell>
          <cell r="AB1037">
            <v>0</v>
          </cell>
          <cell r="AC1037">
            <v>0</v>
          </cell>
          <cell r="AD1037">
            <v>0</v>
          </cell>
          <cell r="AE1037">
            <v>0</v>
          </cell>
          <cell r="AF1037">
            <v>0</v>
          </cell>
          <cell r="AG1037">
            <v>0</v>
          </cell>
          <cell r="AH1037">
            <v>0</v>
          </cell>
          <cell r="AI1037">
            <v>0</v>
          </cell>
          <cell r="AJ1037">
            <v>0</v>
          </cell>
          <cell r="AK1037">
            <v>0</v>
          </cell>
          <cell r="AL1037">
            <v>0</v>
          </cell>
          <cell r="AM1037">
            <v>0</v>
          </cell>
          <cell r="AN1037">
            <v>0</v>
          </cell>
          <cell r="AO1037">
            <v>0</v>
          </cell>
          <cell r="AP1037">
            <v>0</v>
          </cell>
          <cell r="AQ1037">
            <v>0</v>
          </cell>
          <cell r="AR1037">
            <v>0</v>
          </cell>
          <cell r="AS1037">
            <v>0</v>
          </cell>
          <cell r="AT1037">
            <v>0</v>
          </cell>
          <cell r="AU1037">
            <v>0</v>
          </cell>
          <cell r="AV1037">
            <v>0</v>
          </cell>
          <cell r="AW1037">
            <v>0</v>
          </cell>
          <cell r="AX1037">
            <v>0</v>
          </cell>
          <cell r="AY1037">
            <v>0</v>
          </cell>
          <cell r="AZ1037">
            <v>0</v>
          </cell>
          <cell r="BA1037">
            <v>0</v>
          </cell>
          <cell r="BB1037">
            <v>0</v>
          </cell>
          <cell r="BC1037">
            <v>0</v>
          </cell>
          <cell r="BD1037">
            <v>0</v>
          </cell>
          <cell r="BE1037">
            <v>0</v>
          </cell>
          <cell r="BF1037">
            <v>0</v>
          </cell>
          <cell r="BG1037">
            <v>0</v>
          </cell>
          <cell r="BH1037">
            <v>0</v>
          </cell>
          <cell r="BI1037">
            <v>0</v>
          </cell>
          <cell r="BJ1037">
            <v>0</v>
          </cell>
          <cell r="BK1037">
            <v>0</v>
          </cell>
          <cell r="BL1037">
            <v>0</v>
          </cell>
          <cell r="BM1037">
            <v>0</v>
          </cell>
          <cell r="BN1037">
            <v>0</v>
          </cell>
          <cell r="BO1037">
            <v>0</v>
          </cell>
          <cell r="BP1037">
            <v>0</v>
          </cell>
          <cell r="BQ1037">
            <v>0</v>
          </cell>
        </row>
        <row r="1038">
          <cell r="N1038">
            <v>0</v>
          </cell>
          <cell r="P1038">
            <v>0</v>
          </cell>
          <cell r="R1038">
            <v>0</v>
          </cell>
          <cell r="V1038">
            <v>0</v>
          </cell>
          <cell r="W1038">
            <v>0</v>
          </cell>
          <cell r="X1038">
            <v>0</v>
          </cell>
          <cell r="Y1038">
            <v>0</v>
          </cell>
          <cell r="Z1038">
            <v>0</v>
          </cell>
          <cell r="AA1038">
            <v>0</v>
          </cell>
          <cell r="AB1038">
            <v>0</v>
          </cell>
          <cell r="AC1038">
            <v>0</v>
          </cell>
          <cell r="AD1038">
            <v>0</v>
          </cell>
          <cell r="AE1038">
            <v>0</v>
          </cell>
          <cell r="AF1038">
            <v>0</v>
          </cell>
          <cell r="AG1038">
            <v>0</v>
          </cell>
          <cell r="AH1038">
            <v>0</v>
          </cell>
          <cell r="AI1038">
            <v>0</v>
          </cell>
          <cell r="AJ1038">
            <v>0</v>
          </cell>
          <cell r="AK1038">
            <v>0</v>
          </cell>
          <cell r="AL1038">
            <v>0</v>
          </cell>
          <cell r="AM1038">
            <v>0</v>
          </cell>
          <cell r="AN1038">
            <v>0</v>
          </cell>
          <cell r="AO1038">
            <v>0</v>
          </cell>
          <cell r="AP1038">
            <v>0</v>
          </cell>
          <cell r="AQ1038">
            <v>0</v>
          </cell>
          <cell r="AR1038">
            <v>0</v>
          </cell>
          <cell r="AS1038">
            <v>0</v>
          </cell>
          <cell r="AT1038">
            <v>0</v>
          </cell>
          <cell r="AU1038">
            <v>0</v>
          </cell>
          <cell r="AV1038">
            <v>0</v>
          </cell>
          <cell r="AW1038">
            <v>0</v>
          </cell>
          <cell r="AX1038">
            <v>0</v>
          </cell>
          <cell r="AY1038">
            <v>0</v>
          </cell>
          <cell r="AZ1038">
            <v>0</v>
          </cell>
          <cell r="BA1038">
            <v>0</v>
          </cell>
          <cell r="BB1038">
            <v>0</v>
          </cell>
          <cell r="BC1038">
            <v>0</v>
          </cell>
          <cell r="BD1038">
            <v>0</v>
          </cell>
          <cell r="BE1038">
            <v>0</v>
          </cell>
          <cell r="BF1038">
            <v>0</v>
          </cell>
          <cell r="BG1038">
            <v>0</v>
          </cell>
          <cell r="BH1038">
            <v>0</v>
          </cell>
          <cell r="BI1038">
            <v>0</v>
          </cell>
          <cell r="BJ1038">
            <v>0</v>
          </cell>
          <cell r="BK1038">
            <v>0</v>
          </cell>
          <cell r="BL1038">
            <v>0</v>
          </cell>
          <cell r="BM1038">
            <v>0</v>
          </cell>
          <cell r="BN1038">
            <v>0</v>
          </cell>
          <cell r="BO1038">
            <v>0</v>
          </cell>
          <cell r="BP1038">
            <v>0</v>
          </cell>
          <cell r="BQ1038">
            <v>0</v>
          </cell>
        </row>
        <row r="1039">
          <cell r="N1039">
            <v>0</v>
          </cell>
          <cell r="P1039">
            <v>0</v>
          </cell>
          <cell r="R1039">
            <v>0</v>
          </cell>
          <cell r="V1039">
            <v>0</v>
          </cell>
          <cell r="W1039">
            <v>0</v>
          </cell>
          <cell r="X1039">
            <v>0</v>
          </cell>
          <cell r="Y1039">
            <v>0</v>
          </cell>
          <cell r="Z1039">
            <v>0</v>
          </cell>
          <cell r="AA1039">
            <v>0</v>
          </cell>
          <cell r="AB1039">
            <v>0</v>
          </cell>
          <cell r="AC1039">
            <v>0</v>
          </cell>
          <cell r="AD1039">
            <v>0</v>
          </cell>
          <cell r="AE1039">
            <v>0</v>
          </cell>
          <cell r="AF1039">
            <v>0</v>
          </cell>
          <cell r="AG1039">
            <v>0</v>
          </cell>
          <cell r="AH1039">
            <v>0</v>
          </cell>
          <cell r="AI1039">
            <v>0</v>
          </cell>
          <cell r="AJ1039">
            <v>0</v>
          </cell>
          <cell r="AK1039">
            <v>0</v>
          </cell>
          <cell r="AL1039">
            <v>0</v>
          </cell>
          <cell r="AM1039">
            <v>0</v>
          </cell>
          <cell r="AN1039">
            <v>0</v>
          </cell>
          <cell r="AO1039">
            <v>0</v>
          </cell>
          <cell r="AP1039">
            <v>0</v>
          </cell>
          <cell r="AQ1039">
            <v>0</v>
          </cell>
          <cell r="AR1039">
            <v>0</v>
          </cell>
          <cell r="AS1039">
            <v>0</v>
          </cell>
          <cell r="AT1039">
            <v>0</v>
          </cell>
          <cell r="AU1039">
            <v>0</v>
          </cell>
          <cell r="AV1039">
            <v>0</v>
          </cell>
          <cell r="AW1039">
            <v>0</v>
          </cell>
          <cell r="AX1039">
            <v>0</v>
          </cell>
          <cell r="AY1039">
            <v>0</v>
          </cell>
          <cell r="AZ1039">
            <v>0</v>
          </cell>
          <cell r="BA1039">
            <v>0</v>
          </cell>
          <cell r="BB1039">
            <v>0</v>
          </cell>
          <cell r="BC1039">
            <v>0</v>
          </cell>
          <cell r="BD1039">
            <v>0</v>
          </cell>
          <cell r="BE1039">
            <v>0</v>
          </cell>
          <cell r="BF1039">
            <v>0</v>
          </cell>
          <cell r="BG1039">
            <v>0</v>
          </cell>
          <cell r="BH1039">
            <v>0</v>
          </cell>
          <cell r="BI1039">
            <v>0</v>
          </cell>
          <cell r="BJ1039">
            <v>0</v>
          </cell>
          <cell r="BK1039">
            <v>0</v>
          </cell>
          <cell r="BL1039">
            <v>0</v>
          </cell>
          <cell r="BM1039">
            <v>0</v>
          </cell>
          <cell r="BN1039">
            <v>0</v>
          </cell>
          <cell r="BO1039">
            <v>0</v>
          </cell>
          <cell r="BP1039">
            <v>0</v>
          </cell>
          <cell r="BQ1039">
            <v>0</v>
          </cell>
        </row>
        <row r="1040">
          <cell r="N1040">
            <v>0</v>
          </cell>
          <cell r="P1040">
            <v>0</v>
          </cell>
          <cell r="R1040">
            <v>0</v>
          </cell>
          <cell r="V1040">
            <v>0</v>
          </cell>
          <cell r="W1040">
            <v>0</v>
          </cell>
          <cell r="X1040">
            <v>0</v>
          </cell>
          <cell r="Y1040">
            <v>0</v>
          </cell>
          <cell r="Z1040">
            <v>0</v>
          </cell>
          <cell r="AA1040">
            <v>0</v>
          </cell>
          <cell r="AB1040">
            <v>0</v>
          </cell>
          <cell r="AC1040">
            <v>0</v>
          </cell>
          <cell r="AD1040">
            <v>0</v>
          </cell>
          <cell r="AE1040">
            <v>0</v>
          </cell>
          <cell r="AF1040">
            <v>0</v>
          </cell>
          <cell r="AG1040">
            <v>0</v>
          </cell>
          <cell r="AH1040">
            <v>0</v>
          </cell>
          <cell r="AI1040">
            <v>0</v>
          </cell>
          <cell r="AJ1040">
            <v>0</v>
          </cell>
          <cell r="AK1040">
            <v>0</v>
          </cell>
          <cell r="AL1040">
            <v>0</v>
          </cell>
          <cell r="AM1040">
            <v>0</v>
          </cell>
          <cell r="AN1040">
            <v>0</v>
          </cell>
          <cell r="AO1040">
            <v>0</v>
          </cell>
          <cell r="AP1040">
            <v>0</v>
          </cell>
          <cell r="AQ1040">
            <v>0</v>
          </cell>
          <cell r="AR1040">
            <v>0</v>
          </cell>
          <cell r="AS1040">
            <v>0</v>
          </cell>
          <cell r="AT1040">
            <v>0</v>
          </cell>
          <cell r="AU1040">
            <v>0</v>
          </cell>
          <cell r="AV1040">
            <v>0</v>
          </cell>
          <cell r="AW1040">
            <v>0</v>
          </cell>
          <cell r="AX1040">
            <v>0</v>
          </cell>
          <cell r="AY1040">
            <v>0</v>
          </cell>
          <cell r="AZ1040">
            <v>0</v>
          </cell>
          <cell r="BA1040">
            <v>0</v>
          </cell>
          <cell r="BB1040">
            <v>0</v>
          </cell>
          <cell r="BC1040">
            <v>0</v>
          </cell>
          <cell r="BD1040">
            <v>0</v>
          </cell>
          <cell r="BE1040">
            <v>0</v>
          </cell>
          <cell r="BF1040">
            <v>0</v>
          </cell>
          <cell r="BG1040">
            <v>0</v>
          </cell>
          <cell r="BH1040">
            <v>0</v>
          </cell>
          <cell r="BI1040">
            <v>0</v>
          </cell>
          <cell r="BJ1040">
            <v>0</v>
          </cell>
          <cell r="BK1040">
            <v>0</v>
          </cell>
          <cell r="BL1040">
            <v>0</v>
          </cell>
          <cell r="BM1040">
            <v>0</v>
          </cell>
          <cell r="BN1040">
            <v>0</v>
          </cell>
          <cell r="BO1040">
            <v>0</v>
          </cell>
          <cell r="BP1040">
            <v>0</v>
          </cell>
          <cell r="BQ1040">
            <v>0</v>
          </cell>
        </row>
        <row r="1041">
          <cell r="N1041">
            <v>0</v>
          </cell>
          <cell r="P1041">
            <v>0</v>
          </cell>
          <cell r="R1041">
            <v>0</v>
          </cell>
          <cell r="V1041">
            <v>0</v>
          </cell>
          <cell r="W1041">
            <v>0</v>
          </cell>
          <cell r="X1041">
            <v>0</v>
          </cell>
          <cell r="Y1041">
            <v>0</v>
          </cell>
          <cell r="Z1041">
            <v>0</v>
          </cell>
          <cell r="AA1041">
            <v>0</v>
          </cell>
          <cell r="AB1041">
            <v>0</v>
          </cell>
          <cell r="AC1041">
            <v>0</v>
          </cell>
          <cell r="AD1041">
            <v>0</v>
          </cell>
          <cell r="AE1041">
            <v>0</v>
          </cell>
          <cell r="AF1041">
            <v>0</v>
          </cell>
          <cell r="AG1041">
            <v>0</v>
          </cell>
          <cell r="AH1041">
            <v>0</v>
          </cell>
          <cell r="AI1041">
            <v>0</v>
          </cell>
          <cell r="AJ1041">
            <v>0</v>
          </cell>
          <cell r="AK1041">
            <v>0</v>
          </cell>
          <cell r="AL1041">
            <v>0</v>
          </cell>
          <cell r="AM1041">
            <v>0</v>
          </cell>
          <cell r="AN1041">
            <v>0</v>
          </cell>
          <cell r="AO1041">
            <v>0</v>
          </cell>
          <cell r="AP1041">
            <v>0</v>
          </cell>
          <cell r="AQ1041">
            <v>0</v>
          </cell>
          <cell r="AR1041">
            <v>0</v>
          </cell>
          <cell r="AS1041">
            <v>0</v>
          </cell>
          <cell r="AT1041">
            <v>0</v>
          </cell>
          <cell r="AU1041">
            <v>0</v>
          </cell>
          <cell r="AV1041">
            <v>0</v>
          </cell>
          <cell r="AW1041">
            <v>0</v>
          </cell>
          <cell r="AX1041">
            <v>0</v>
          </cell>
          <cell r="AY1041">
            <v>0</v>
          </cell>
          <cell r="AZ1041">
            <v>0</v>
          </cell>
          <cell r="BA1041">
            <v>0</v>
          </cell>
          <cell r="BB1041">
            <v>0</v>
          </cell>
          <cell r="BC1041">
            <v>0</v>
          </cell>
          <cell r="BD1041">
            <v>0</v>
          </cell>
          <cell r="BE1041">
            <v>0</v>
          </cell>
          <cell r="BF1041">
            <v>0</v>
          </cell>
          <cell r="BG1041">
            <v>0</v>
          </cell>
          <cell r="BH1041">
            <v>0</v>
          </cell>
          <cell r="BI1041">
            <v>0</v>
          </cell>
          <cell r="BJ1041">
            <v>0</v>
          </cell>
          <cell r="BK1041">
            <v>0</v>
          </cell>
          <cell r="BL1041">
            <v>0</v>
          </cell>
          <cell r="BM1041">
            <v>0</v>
          </cell>
          <cell r="BN1041">
            <v>0</v>
          </cell>
          <cell r="BO1041">
            <v>0</v>
          </cell>
          <cell r="BP1041">
            <v>0</v>
          </cell>
          <cell r="BQ1041">
            <v>0</v>
          </cell>
        </row>
        <row r="1042">
          <cell r="N1042">
            <v>0</v>
          </cell>
          <cell r="P1042">
            <v>0</v>
          </cell>
          <cell r="R1042">
            <v>0</v>
          </cell>
          <cell r="V1042">
            <v>0</v>
          </cell>
          <cell r="W1042">
            <v>0</v>
          </cell>
          <cell r="X1042">
            <v>0</v>
          </cell>
          <cell r="Y1042">
            <v>0</v>
          </cell>
          <cell r="Z1042">
            <v>0</v>
          </cell>
          <cell r="AA1042">
            <v>0</v>
          </cell>
          <cell r="AB1042">
            <v>0</v>
          </cell>
          <cell r="AC1042">
            <v>0</v>
          </cell>
          <cell r="AD1042">
            <v>0</v>
          </cell>
          <cell r="AE1042">
            <v>0</v>
          </cell>
          <cell r="AF1042">
            <v>0</v>
          </cell>
          <cell r="AG1042">
            <v>0</v>
          </cell>
          <cell r="AH1042">
            <v>0</v>
          </cell>
          <cell r="AI1042">
            <v>0</v>
          </cell>
          <cell r="AJ1042">
            <v>0</v>
          </cell>
          <cell r="AK1042">
            <v>0</v>
          </cell>
          <cell r="AL1042">
            <v>0</v>
          </cell>
          <cell r="AM1042">
            <v>0</v>
          </cell>
          <cell r="AN1042">
            <v>0</v>
          </cell>
          <cell r="AO1042">
            <v>0</v>
          </cell>
          <cell r="AP1042">
            <v>0</v>
          </cell>
          <cell r="AQ1042">
            <v>0</v>
          </cell>
          <cell r="AR1042">
            <v>0</v>
          </cell>
          <cell r="AS1042">
            <v>0</v>
          </cell>
          <cell r="AT1042">
            <v>0</v>
          </cell>
          <cell r="AU1042">
            <v>0</v>
          </cell>
          <cell r="AV1042">
            <v>0</v>
          </cell>
          <cell r="AW1042">
            <v>0</v>
          </cell>
          <cell r="AX1042">
            <v>0</v>
          </cell>
          <cell r="AY1042">
            <v>0</v>
          </cell>
          <cell r="AZ1042">
            <v>0</v>
          </cell>
          <cell r="BA1042">
            <v>0</v>
          </cell>
          <cell r="BB1042">
            <v>0</v>
          </cell>
          <cell r="BC1042">
            <v>0</v>
          </cell>
          <cell r="BD1042">
            <v>0</v>
          </cell>
          <cell r="BE1042">
            <v>0</v>
          </cell>
          <cell r="BF1042">
            <v>0</v>
          </cell>
          <cell r="BG1042">
            <v>0</v>
          </cell>
          <cell r="BH1042">
            <v>0</v>
          </cell>
          <cell r="BI1042">
            <v>0</v>
          </cell>
          <cell r="BJ1042">
            <v>0</v>
          </cell>
          <cell r="BK1042">
            <v>0</v>
          </cell>
          <cell r="BL1042">
            <v>0</v>
          </cell>
          <cell r="BM1042">
            <v>0</v>
          </cell>
          <cell r="BN1042">
            <v>0</v>
          </cell>
          <cell r="BO1042">
            <v>0</v>
          </cell>
          <cell r="BP1042">
            <v>0</v>
          </cell>
          <cell r="BQ1042">
            <v>0</v>
          </cell>
        </row>
        <row r="1043">
          <cell r="N1043">
            <v>0</v>
          </cell>
          <cell r="P1043">
            <v>0</v>
          </cell>
          <cell r="R1043">
            <v>0</v>
          </cell>
          <cell r="V1043">
            <v>0</v>
          </cell>
          <cell r="W1043">
            <v>0</v>
          </cell>
          <cell r="X1043">
            <v>0</v>
          </cell>
          <cell r="Y1043">
            <v>0</v>
          </cell>
          <cell r="Z1043">
            <v>0</v>
          </cell>
          <cell r="AA1043">
            <v>0</v>
          </cell>
          <cell r="AB1043">
            <v>0</v>
          </cell>
          <cell r="AC1043">
            <v>0</v>
          </cell>
          <cell r="AD1043">
            <v>0</v>
          </cell>
          <cell r="AE1043">
            <v>0</v>
          </cell>
          <cell r="AF1043">
            <v>0</v>
          </cell>
          <cell r="AG1043">
            <v>0</v>
          </cell>
          <cell r="AH1043">
            <v>0</v>
          </cell>
          <cell r="AI1043">
            <v>0</v>
          </cell>
          <cell r="AJ1043">
            <v>0</v>
          </cell>
          <cell r="AK1043">
            <v>0</v>
          </cell>
          <cell r="AL1043">
            <v>0</v>
          </cell>
          <cell r="AM1043">
            <v>0</v>
          </cell>
          <cell r="AN1043">
            <v>0</v>
          </cell>
          <cell r="AO1043">
            <v>0</v>
          </cell>
          <cell r="AP1043">
            <v>0</v>
          </cell>
          <cell r="AQ1043">
            <v>0</v>
          </cell>
          <cell r="AR1043">
            <v>0</v>
          </cell>
          <cell r="AS1043">
            <v>0</v>
          </cell>
          <cell r="AT1043">
            <v>0</v>
          </cell>
          <cell r="AU1043">
            <v>0</v>
          </cell>
          <cell r="AV1043">
            <v>0</v>
          </cell>
          <cell r="AW1043">
            <v>0</v>
          </cell>
          <cell r="AX1043">
            <v>0</v>
          </cell>
          <cell r="AY1043">
            <v>0</v>
          </cell>
          <cell r="AZ1043">
            <v>0</v>
          </cell>
          <cell r="BA1043">
            <v>0</v>
          </cell>
          <cell r="BB1043">
            <v>0</v>
          </cell>
          <cell r="BC1043">
            <v>0</v>
          </cell>
          <cell r="BD1043">
            <v>0</v>
          </cell>
          <cell r="BE1043">
            <v>0</v>
          </cell>
          <cell r="BF1043">
            <v>0</v>
          </cell>
          <cell r="BG1043">
            <v>0</v>
          </cell>
          <cell r="BH1043">
            <v>0</v>
          </cell>
          <cell r="BI1043">
            <v>0</v>
          </cell>
          <cell r="BJ1043">
            <v>0</v>
          </cell>
          <cell r="BK1043">
            <v>0</v>
          </cell>
          <cell r="BL1043">
            <v>0</v>
          </cell>
          <cell r="BM1043">
            <v>0</v>
          </cell>
          <cell r="BN1043">
            <v>0</v>
          </cell>
          <cell r="BO1043">
            <v>0</v>
          </cell>
          <cell r="BP1043">
            <v>0</v>
          </cell>
          <cell r="BQ1043">
            <v>0</v>
          </cell>
        </row>
        <row r="1044">
          <cell r="N1044">
            <v>0</v>
          </cell>
          <cell r="P1044">
            <v>0</v>
          </cell>
          <cell r="R1044">
            <v>0</v>
          </cell>
          <cell r="V1044">
            <v>0</v>
          </cell>
          <cell r="W1044">
            <v>0</v>
          </cell>
          <cell r="X1044">
            <v>0</v>
          </cell>
          <cell r="Y1044">
            <v>0</v>
          </cell>
          <cell r="Z1044">
            <v>0</v>
          </cell>
          <cell r="AA1044">
            <v>0</v>
          </cell>
          <cell r="AB1044">
            <v>0</v>
          </cell>
          <cell r="AC1044">
            <v>0</v>
          </cell>
          <cell r="AD1044">
            <v>0</v>
          </cell>
          <cell r="AE1044">
            <v>0</v>
          </cell>
          <cell r="AF1044">
            <v>0</v>
          </cell>
          <cell r="AG1044">
            <v>0</v>
          </cell>
          <cell r="AH1044">
            <v>0</v>
          </cell>
          <cell r="AI1044">
            <v>0</v>
          </cell>
          <cell r="AJ1044">
            <v>0</v>
          </cell>
          <cell r="AK1044">
            <v>0</v>
          </cell>
          <cell r="AL1044">
            <v>0</v>
          </cell>
          <cell r="AM1044">
            <v>0</v>
          </cell>
          <cell r="AN1044">
            <v>0</v>
          </cell>
          <cell r="AO1044">
            <v>0</v>
          </cell>
          <cell r="AP1044">
            <v>0</v>
          </cell>
          <cell r="AQ1044">
            <v>0</v>
          </cell>
          <cell r="AR1044">
            <v>0</v>
          </cell>
          <cell r="AS1044">
            <v>0</v>
          </cell>
          <cell r="AT1044">
            <v>0</v>
          </cell>
          <cell r="AU1044">
            <v>0</v>
          </cell>
          <cell r="AV1044">
            <v>0</v>
          </cell>
          <cell r="AW1044">
            <v>0</v>
          </cell>
          <cell r="AX1044">
            <v>0</v>
          </cell>
          <cell r="AY1044">
            <v>0</v>
          </cell>
          <cell r="AZ1044">
            <v>0</v>
          </cell>
          <cell r="BA1044">
            <v>0</v>
          </cell>
          <cell r="BB1044">
            <v>0</v>
          </cell>
          <cell r="BC1044">
            <v>0</v>
          </cell>
          <cell r="BD1044">
            <v>0</v>
          </cell>
          <cell r="BE1044">
            <v>0</v>
          </cell>
          <cell r="BF1044">
            <v>0</v>
          </cell>
          <cell r="BG1044">
            <v>0</v>
          </cell>
          <cell r="BH1044">
            <v>0</v>
          </cell>
          <cell r="BI1044">
            <v>0</v>
          </cell>
          <cell r="BJ1044">
            <v>0</v>
          </cell>
          <cell r="BK1044">
            <v>0</v>
          </cell>
          <cell r="BL1044">
            <v>0</v>
          </cell>
          <cell r="BM1044">
            <v>0</v>
          </cell>
          <cell r="BN1044">
            <v>0</v>
          </cell>
          <cell r="BO1044">
            <v>0</v>
          </cell>
          <cell r="BP1044">
            <v>0</v>
          </cell>
          <cell r="BQ1044">
            <v>0</v>
          </cell>
        </row>
        <row r="1045">
          <cell r="N1045">
            <v>0</v>
          </cell>
          <cell r="P1045">
            <v>0</v>
          </cell>
          <cell r="R1045">
            <v>0</v>
          </cell>
          <cell r="V1045">
            <v>0</v>
          </cell>
          <cell r="W1045">
            <v>0</v>
          </cell>
          <cell r="X1045">
            <v>0</v>
          </cell>
          <cell r="Y1045">
            <v>0</v>
          </cell>
          <cell r="Z1045">
            <v>0</v>
          </cell>
          <cell r="AA1045">
            <v>0</v>
          </cell>
          <cell r="AB1045">
            <v>0</v>
          </cell>
          <cell r="AC1045">
            <v>0</v>
          </cell>
          <cell r="AD1045">
            <v>0</v>
          </cell>
          <cell r="AE1045">
            <v>0</v>
          </cell>
          <cell r="AF1045">
            <v>0</v>
          </cell>
          <cell r="AG1045">
            <v>0</v>
          </cell>
          <cell r="AH1045">
            <v>0</v>
          </cell>
          <cell r="AI1045">
            <v>0</v>
          </cell>
          <cell r="AJ1045">
            <v>0</v>
          </cell>
          <cell r="AK1045">
            <v>0</v>
          </cell>
          <cell r="AL1045">
            <v>0</v>
          </cell>
          <cell r="AM1045">
            <v>0</v>
          </cell>
          <cell r="AN1045">
            <v>0</v>
          </cell>
          <cell r="AO1045">
            <v>0</v>
          </cell>
          <cell r="AP1045">
            <v>0</v>
          </cell>
          <cell r="AQ1045">
            <v>0</v>
          </cell>
          <cell r="AR1045">
            <v>0</v>
          </cell>
          <cell r="AS1045">
            <v>0</v>
          </cell>
          <cell r="AT1045">
            <v>0</v>
          </cell>
          <cell r="AU1045">
            <v>0</v>
          </cell>
          <cell r="AV1045">
            <v>0</v>
          </cell>
          <cell r="AW1045">
            <v>0</v>
          </cell>
          <cell r="AX1045">
            <v>0</v>
          </cell>
          <cell r="AY1045">
            <v>0</v>
          </cell>
          <cell r="AZ1045">
            <v>0</v>
          </cell>
          <cell r="BA1045">
            <v>0</v>
          </cell>
          <cell r="BB1045">
            <v>0</v>
          </cell>
          <cell r="BC1045">
            <v>0</v>
          </cell>
          <cell r="BD1045">
            <v>0</v>
          </cell>
          <cell r="BE1045">
            <v>0</v>
          </cell>
          <cell r="BF1045">
            <v>0</v>
          </cell>
          <cell r="BG1045">
            <v>0</v>
          </cell>
          <cell r="BH1045">
            <v>0</v>
          </cell>
          <cell r="BI1045">
            <v>0</v>
          </cell>
          <cell r="BJ1045">
            <v>0</v>
          </cell>
          <cell r="BK1045">
            <v>0</v>
          </cell>
          <cell r="BL1045">
            <v>0</v>
          </cell>
          <cell r="BM1045">
            <v>0</v>
          </cell>
          <cell r="BN1045">
            <v>0</v>
          </cell>
          <cell r="BO1045">
            <v>0</v>
          </cell>
          <cell r="BP1045">
            <v>0</v>
          </cell>
          <cell r="BQ1045">
            <v>0</v>
          </cell>
        </row>
        <row r="1046">
          <cell r="N1046">
            <v>0</v>
          </cell>
          <cell r="P1046">
            <v>0</v>
          </cell>
          <cell r="R1046">
            <v>0</v>
          </cell>
          <cell r="V1046">
            <v>0</v>
          </cell>
          <cell r="W1046">
            <v>0</v>
          </cell>
          <cell r="X1046">
            <v>0</v>
          </cell>
          <cell r="Y1046">
            <v>0</v>
          </cell>
          <cell r="Z1046">
            <v>0</v>
          </cell>
          <cell r="AA1046">
            <v>0</v>
          </cell>
          <cell r="AB1046">
            <v>0</v>
          </cell>
          <cell r="AC1046">
            <v>0</v>
          </cell>
          <cell r="AD1046">
            <v>0</v>
          </cell>
          <cell r="AE1046">
            <v>0</v>
          </cell>
          <cell r="AF1046">
            <v>0</v>
          </cell>
          <cell r="AG1046">
            <v>0</v>
          </cell>
          <cell r="AH1046">
            <v>0</v>
          </cell>
          <cell r="AI1046">
            <v>0</v>
          </cell>
          <cell r="AJ1046">
            <v>0</v>
          </cell>
          <cell r="AK1046">
            <v>0</v>
          </cell>
          <cell r="AL1046">
            <v>0</v>
          </cell>
          <cell r="AM1046">
            <v>0</v>
          </cell>
          <cell r="AN1046">
            <v>0</v>
          </cell>
          <cell r="AO1046">
            <v>0</v>
          </cell>
          <cell r="AP1046">
            <v>0</v>
          </cell>
          <cell r="AQ1046">
            <v>0</v>
          </cell>
          <cell r="AR1046">
            <v>0</v>
          </cell>
          <cell r="AS1046">
            <v>0</v>
          </cell>
          <cell r="AT1046">
            <v>0</v>
          </cell>
          <cell r="AU1046">
            <v>0</v>
          </cell>
          <cell r="AV1046">
            <v>0</v>
          </cell>
          <cell r="AW1046">
            <v>0</v>
          </cell>
          <cell r="AX1046">
            <v>0</v>
          </cell>
          <cell r="AY1046">
            <v>0</v>
          </cell>
          <cell r="AZ1046">
            <v>0</v>
          </cell>
          <cell r="BA1046">
            <v>0</v>
          </cell>
          <cell r="BB1046">
            <v>0</v>
          </cell>
          <cell r="BC1046">
            <v>0</v>
          </cell>
          <cell r="BD1046">
            <v>0</v>
          </cell>
          <cell r="BE1046">
            <v>0</v>
          </cell>
          <cell r="BF1046">
            <v>0</v>
          </cell>
          <cell r="BG1046">
            <v>0</v>
          </cell>
          <cell r="BH1046">
            <v>0</v>
          </cell>
          <cell r="BI1046">
            <v>0</v>
          </cell>
          <cell r="BJ1046">
            <v>0</v>
          </cell>
          <cell r="BK1046">
            <v>0</v>
          </cell>
          <cell r="BL1046">
            <v>0</v>
          </cell>
          <cell r="BM1046">
            <v>0</v>
          </cell>
          <cell r="BN1046">
            <v>0</v>
          </cell>
          <cell r="BO1046">
            <v>0</v>
          </cell>
          <cell r="BP1046">
            <v>0</v>
          </cell>
          <cell r="BQ1046">
            <v>0</v>
          </cell>
        </row>
        <row r="1047">
          <cell r="N1047">
            <v>0</v>
          </cell>
          <cell r="P1047">
            <v>0</v>
          </cell>
          <cell r="R1047">
            <v>0</v>
          </cell>
          <cell r="V1047">
            <v>0</v>
          </cell>
          <cell r="W1047">
            <v>0</v>
          </cell>
          <cell r="X1047">
            <v>0</v>
          </cell>
          <cell r="Y1047">
            <v>0</v>
          </cell>
          <cell r="Z1047">
            <v>0</v>
          </cell>
          <cell r="AA1047">
            <v>0</v>
          </cell>
          <cell r="AB1047">
            <v>0</v>
          </cell>
          <cell r="AC1047">
            <v>0</v>
          </cell>
          <cell r="AD1047">
            <v>0</v>
          </cell>
          <cell r="AE1047">
            <v>0</v>
          </cell>
          <cell r="AF1047">
            <v>0</v>
          </cell>
          <cell r="AG1047">
            <v>0</v>
          </cell>
          <cell r="AH1047">
            <v>0</v>
          </cell>
          <cell r="AI1047">
            <v>0</v>
          </cell>
          <cell r="AJ1047">
            <v>0</v>
          </cell>
          <cell r="AK1047">
            <v>0</v>
          </cell>
          <cell r="AL1047">
            <v>0</v>
          </cell>
          <cell r="AM1047">
            <v>0</v>
          </cell>
          <cell r="AN1047">
            <v>0</v>
          </cell>
          <cell r="AO1047">
            <v>0</v>
          </cell>
          <cell r="AP1047">
            <v>0</v>
          </cell>
          <cell r="AQ1047">
            <v>0</v>
          </cell>
          <cell r="AR1047">
            <v>0</v>
          </cell>
          <cell r="AS1047">
            <v>0</v>
          </cell>
          <cell r="AT1047">
            <v>0</v>
          </cell>
          <cell r="AU1047">
            <v>0</v>
          </cell>
          <cell r="AV1047">
            <v>0</v>
          </cell>
          <cell r="AW1047">
            <v>0</v>
          </cell>
          <cell r="AX1047">
            <v>0</v>
          </cell>
          <cell r="AY1047">
            <v>0</v>
          </cell>
          <cell r="AZ1047">
            <v>0</v>
          </cell>
          <cell r="BA1047">
            <v>0</v>
          </cell>
          <cell r="BB1047">
            <v>0</v>
          </cell>
          <cell r="BC1047">
            <v>0</v>
          </cell>
          <cell r="BD1047">
            <v>0</v>
          </cell>
          <cell r="BE1047">
            <v>0</v>
          </cell>
          <cell r="BF1047">
            <v>0</v>
          </cell>
          <cell r="BG1047">
            <v>0</v>
          </cell>
          <cell r="BH1047">
            <v>0</v>
          </cell>
          <cell r="BI1047">
            <v>0</v>
          </cell>
          <cell r="BJ1047">
            <v>0</v>
          </cell>
          <cell r="BK1047">
            <v>0</v>
          </cell>
          <cell r="BL1047">
            <v>0</v>
          </cell>
          <cell r="BM1047">
            <v>0</v>
          </cell>
          <cell r="BN1047">
            <v>0</v>
          </cell>
          <cell r="BO1047">
            <v>0</v>
          </cell>
          <cell r="BP1047">
            <v>0</v>
          </cell>
          <cell r="BQ1047">
            <v>0</v>
          </cell>
        </row>
        <row r="1049">
          <cell r="N1049">
            <v>0</v>
          </cell>
          <cell r="R1049">
            <v>0</v>
          </cell>
          <cell r="V1049">
            <v>0</v>
          </cell>
          <cell r="W1049">
            <v>0</v>
          </cell>
          <cell r="X1049">
            <v>0</v>
          </cell>
          <cell r="Y1049">
            <v>0</v>
          </cell>
          <cell r="Z1049">
            <v>0</v>
          </cell>
          <cell r="AA1049">
            <v>0</v>
          </cell>
          <cell r="AB1049">
            <v>0</v>
          </cell>
          <cell r="AC1049">
            <v>0</v>
          </cell>
          <cell r="AD1049">
            <v>0</v>
          </cell>
          <cell r="AE1049">
            <v>0</v>
          </cell>
          <cell r="AF1049">
            <v>0</v>
          </cell>
          <cell r="AG1049">
            <v>0</v>
          </cell>
          <cell r="AH1049">
            <v>0</v>
          </cell>
          <cell r="AI1049">
            <v>0</v>
          </cell>
          <cell r="AJ1049">
            <v>0</v>
          </cell>
          <cell r="AK1049">
            <v>0</v>
          </cell>
          <cell r="AL1049">
            <v>0</v>
          </cell>
          <cell r="AM1049">
            <v>0</v>
          </cell>
          <cell r="AN1049">
            <v>0</v>
          </cell>
          <cell r="AO1049">
            <v>0</v>
          </cell>
          <cell r="AP1049">
            <v>0</v>
          </cell>
          <cell r="AQ1049">
            <v>0</v>
          </cell>
          <cell r="AR1049">
            <v>0</v>
          </cell>
          <cell r="AS1049">
            <v>0</v>
          </cell>
          <cell r="AT1049">
            <v>0</v>
          </cell>
          <cell r="AU1049">
            <v>0</v>
          </cell>
          <cell r="AV1049">
            <v>0</v>
          </cell>
          <cell r="AW1049">
            <v>0</v>
          </cell>
          <cell r="AX1049">
            <v>0</v>
          </cell>
          <cell r="AY1049">
            <v>0</v>
          </cell>
          <cell r="AZ1049">
            <v>0</v>
          </cell>
          <cell r="BA1049">
            <v>0</v>
          </cell>
          <cell r="BB1049">
            <v>0</v>
          </cell>
          <cell r="BC1049">
            <v>0</v>
          </cell>
          <cell r="BD1049">
            <v>0</v>
          </cell>
          <cell r="BE1049">
            <v>0</v>
          </cell>
          <cell r="BF1049">
            <v>0</v>
          </cell>
          <cell r="BG1049">
            <v>0</v>
          </cell>
          <cell r="BH1049">
            <v>0</v>
          </cell>
          <cell r="BI1049">
            <v>0</v>
          </cell>
          <cell r="BJ1049">
            <v>0</v>
          </cell>
          <cell r="BK1049">
            <v>0</v>
          </cell>
          <cell r="BL1049">
            <v>0</v>
          </cell>
          <cell r="BM1049">
            <v>0</v>
          </cell>
          <cell r="BN1049">
            <v>0</v>
          </cell>
          <cell r="BO1049">
            <v>0</v>
          </cell>
          <cell r="BP1049">
            <v>0</v>
          </cell>
          <cell r="BQ1049">
            <v>0</v>
          </cell>
        </row>
        <row r="1050">
          <cell r="N1050">
            <v>0</v>
          </cell>
          <cell r="P1050">
            <v>0</v>
          </cell>
          <cell r="R1050">
            <v>0</v>
          </cell>
          <cell r="V1050">
            <v>0</v>
          </cell>
          <cell r="W1050">
            <v>0</v>
          </cell>
          <cell r="X1050">
            <v>0</v>
          </cell>
          <cell r="Y1050">
            <v>0</v>
          </cell>
          <cell r="Z1050">
            <v>0</v>
          </cell>
          <cell r="AA1050">
            <v>0</v>
          </cell>
          <cell r="AB1050">
            <v>0</v>
          </cell>
          <cell r="AC1050">
            <v>0</v>
          </cell>
          <cell r="AD1050">
            <v>0</v>
          </cell>
          <cell r="AE1050">
            <v>0</v>
          </cell>
          <cell r="AF1050">
            <v>0</v>
          </cell>
          <cell r="AG1050">
            <v>0</v>
          </cell>
          <cell r="AH1050">
            <v>0</v>
          </cell>
          <cell r="AI1050">
            <v>0</v>
          </cell>
          <cell r="AJ1050">
            <v>0</v>
          </cell>
          <cell r="AK1050">
            <v>0</v>
          </cell>
          <cell r="AL1050">
            <v>0</v>
          </cell>
          <cell r="AM1050">
            <v>0</v>
          </cell>
          <cell r="AN1050">
            <v>0</v>
          </cell>
          <cell r="AO1050">
            <v>0</v>
          </cell>
          <cell r="AP1050">
            <v>0</v>
          </cell>
          <cell r="AQ1050">
            <v>0</v>
          </cell>
          <cell r="AR1050">
            <v>0</v>
          </cell>
          <cell r="AS1050">
            <v>0</v>
          </cell>
          <cell r="AT1050">
            <v>0</v>
          </cell>
          <cell r="AU1050">
            <v>0</v>
          </cell>
          <cell r="AV1050">
            <v>0</v>
          </cell>
          <cell r="AW1050">
            <v>0</v>
          </cell>
          <cell r="AX1050">
            <v>0</v>
          </cell>
          <cell r="AY1050">
            <v>0</v>
          </cell>
          <cell r="AZ1050">
            <v>0</v>
          </cell>
          <cell r="BA1050">
            <v>0</v>
          </cell>
          <cell r="BB1050">
            <v>0</v>
          </cell>
          <cell r="BC1050">
            <v>0</v>
          </cell>
          <cell r="BD1050">
            <v>0</v>
          </cell>
          <cell r="BE1050">
            <v>0</v>
          </cell>
          <cell r="BF1050">
            <v>0</v>
          </cell>
          <cell r="BG1050">
            <v>0</v>
          </cell>
          <cell r="BH1050">
            <v>0</v>
          </cell>
          <cell r="BI1050">
            <v>0</v>
          </cell>
          <cell r="BJ1050">
            <v>0</v>
          </cell>
          <cell r="BK1050">
            <v>0</v>
          </cell>
          <cell r="BL1050">
            <v>0</v>
          </cell>
          <cell r="BM1050">
            <v>0</v>
          </cell>
          <cell r="BN1050">
            <v>0</v>
          </cell>
          <cell r="BO1050">
            <v>0</v>
          </cell>
          <cell r="BP1050">
            <v>0</v>
          </cell>
          <cell r="BQ1050">
            <v>0</v>
          </cell>
        </row>
        <row r="1051">
          <cell r="N1051">
            <v>0</v>
          </cell>
          <cell r="P1051">
            <v>0</v>
          </cell>
          <cell r="R1051">
            <v>0</v>
          </cell>
          <cell r="V1051">
            <v>0</v>
          </cell>
          <cell r="W1051">
            <v>0</v>
          </cell>
          <cell r="X1051">
            <v>0</v>
          </cell>
          <cell r="Y1051">
            <v>0</v>
          </cell>
          <cell r="Z1051">
            <v>0</v>
          </cell>
          <cell r="AA1051">
            <v>0</v>
          </cell>
          <cell r="AB1051">
            <v>0</v>
          </cell>
          <cell r="AC1051">
            <v>0</v>
          </cell>
          <cell r="AD1051">
            <v>0</v>
          </cell>
          <cell r="AE1051">
            <v>0</v>
          </cell>
          <cell r="AF1051">
            <v>0</v>
          </cell>
          <cell r="AG1051">
            <v>0</v>
          </cell>
          <cell r="AH1051">
            <v>0</v>
          </cell>
          <cell r="AI1051">
            <v>0</v>
          </cell>
          <cell r="AJ1051">
            <v>0</v>
          </cell>
          <cell r="AK1051">
            <v>0</v>
          </cell>
          <cell r="AL1051">
            <v>0</v>
          </cell>
          <cell r="AM1051">
            <v>0</v>
          </cell>
          <cell r="AN1051">
            <v>0</v>
          </cell>
          <cell r="AO1051">
            <v>0</v>
          </cell>
          <cell r="AP1051">
            <v>0</v>
          </cell>
          <cell r="AQ1051">
            <v>0</v>
          </cell>
          <cell r="AR1051">
            <v>0</v>
          </cell>
          <cell r="AS1051">
            <v>0</v>
          </cell>
          <cell r="AT1051">
            <v>0</v>
          </cell>
          <cell r="AU1051">
            <v>0</v>
          </cell>
          <cell r="AV1051">
            <v>0</v>
          </cell>
          <cell r="AW1051">
            <v>0</v>
          </cell>
          <cell r="AX1051">
            <v>0</v>
          </cell>
          <cell r="AY1051">
            <v>0</v>
          </cell>
          <cell r="AZ1051">
            <v>0</v>
          </cell>
          <cell r="BA1051">
            <v>0</v>
          </cell>
          <cell r="BB1051">
            <v>0</v>
          </cell>
          <cell r="BC1051">
            <v>0</v>
          </cell>
          <cell r="BD1051">
            <v>0</v>
          </cell>
          <cell r="BE1051">
            <v>0</v>
          </cell>
          <cell r="BF1051">
            <v>0</v>
          </cell>
          <cell r="BG1051">
            <v>0</v>
          </cell>
          <cell r="BH1051">
            <v>0</v>
          </cell>
          <cell r="BI1051">
            <v>0</v>
          </cell>
          <cell r="BJ1051">
            <v>0</v>
          </cell>
          <cell r="BK1051">
            <v>0</v>
          </cell>
          <cell r="BL1051">
            <v>0</v>
          </cell>
          <cell r="BM1051">
            <v>0</v>
          </cell>
          <cell r="BN1051">
            <v>0</v>
          </cell>
          <cell r="BO1051">
            <v>0</v>
          </cell>
          <cell r="BP1051">
            <v>0</v>
          </cell>
          <cell r="BQ1051">
            <v>0</v>
          </cell>
        </row>
        <row r="1053">
          <cell r="N1053">
            <v>0</v>
          </cell>
          <cell r="R1053">
            <v>0</v>
          </cell>
          <cell r="V1053">
            <v>0</v>
          </cell>
          <cell r="W1053">
            <v>0</v>
          </cell>
          <cell r="X1053">
            <v>0</v>
          </cell>
          <cell r="Y1053">
            <v>0</v>
          </cell>
          <cell r="Z1053">
            <v>0</v>
          </cell>
          <cell r="AA1053">
            <v>0</v>
          </cell>
          <cell r="AB1053">
            <v>0</v>
          </cell>
          <cell r="AC1053">
            <v>0</v>
          </cell>
          <cell r="AD1053">
            <v>0</v>
          </cell>
          <cell r="AE1053">
            <v>0</v>
          </cell>
          <cell r="AF1053">
            <v>0</v>
          </cell>
          <cell r="AG1053">
            <v>0</v>
          </cell>
          <cell r="AH1053">
            <v>0</v>
          </cell>
          <cell r="AI1053">
            <v>0</v>
          </cell>
          <cell r="AJ1053">
            <v>0</v>
          </cell>
          <cell r="AK1053">
            <v>0</v>
          </cell>
          <cell r="AL1053">
            <v>0</v>
          </cell>
          <cell r="AM1053">
            <v>0</v>
          </cell>
          <cell r="AN1053">
            <v>0</v>
          </cell>
          <cell r="AO1053">
            <v>0</v>
          </cell>
          <cell r="AP1053">
            <v>0</v>
          </cell>
          <cell r="AQ1053">
            <v>0</v>
          </cell>
          <cell r="AR1053">
            <v>0</v>
          </cell>
          <cell r="AS1053">
            <v>0</v>
          </cell>
          <cell r="AT1053">
            <v>0</v>
          </cell>
          <cell r="AU1053">
            <v>0</v>
          </cell>
          <cell r="AV1053">
            <v>0</v>
          </cell>
          <cell r="AW1053">
            <v>0</v>
          </cell>
          <cell r="AX1053">
            <v>0</v>
          </cell>
          <cell r="AY1053">
            <v>0</v>
          </cell>
          <cell r="AZ1053">
            <v>0</v>
          </cell>
          <cell r="BA1053">
            <v>0</v>
          </cell>
          <cell r="BB1053">
            <v>0</v>
          </cell>
          <cell r="BC1053">
            <v>0</v>
          </cell>
          <cell r="BD1053">
            <v>0</v>
          </cell>
          <cell r="BE1053">
            <v>0</v>
          </cell>
          <cell r="BF1053">
            <v>0</v>
          </cell>
          <cell r="BG1053">
            <v>0</v>
          </cell>
          <cell r="BH1053">
            <v>0</v>
          </cell>
          <cell r="BI1053">
            <v>0</v>
          </cell>
          <cell r="BJ1053">
            <v>0</v>
          </cell>
          <cell r="BK1053">
            <v>0</v>
          </cell>
          <cell r="BL1053">
            <v>0</v>
          </cell>
          <cell r="BM1053">
            <v>0</v>
          </cell>
          <cell r="BN1053">
            <v>0</v>
          </cell>
          <cell r="BO1053">
            <v>0</v>
          </cell>
          <cell r="BP1053">
            <v>0</v>
          </cell>
          <cell r="BQ1053">
            <v>0</v>
          </cell>
        </row>
        <row r="1054">
          <cell r="N1054">
            <v>0</v>
          </cell>
          <cell r="P1054">
            <v>0</v>
          </cell>
          <cell r="R1054">
            <v>0</v>
          </cell>
          <cell r="V1054">
            <v>0</v>
          </cell>
          <cell r="W1054">
            <v>0</v>
          </cell>
          <cell r="X1054">
            <v>0</v>
          </cell>
          <cell r="Y1054">
            <v>0</v>
          </cell>
          <cell r="AA1054">
            <v>0</v>
          </cell>
          <cell r="AC1054">
            <v>0</v>
          </cell>
          <cell r="AD1054">
            <v>0</v>
          </cell>
          <cell r="AE1054">
            <v>0</v>
          </cell>
          <cell r="AF1054">
            <v>0</v>
          </cell>
          <cell r="AG1054">
            <v>0</v>
          </cell>
          <cell r="AH1054">
            <v>0</v>
          </cell>
          <cell r="AI1054">
            <v>0</v>
          </cell>
          <cell r="AJ1054">
            <v>0</v>
          </cell>
          <cell r="AK1054">
            <v>0</v>
          </cell>
          <cell r="AL1054">
            <v>0</v>
          </cell>
          <cell r="AM1054">
            <v>0</v>
          </cell>
          <cell r="AN1054">
            <v>0</v>
          </cell>
          <cell r="AO1054">
            <v>0</v>
          </cell>
          <cell r="AP1054">
            <v>0</v>
          </cell>
          <cell r="AQ1054">
            <v>0</v>
          </cell>
          <cell r="AR1054">
            <v>0</v>
          </cell>
          <cell r="AS1054">
            <v>0</v>
          </cell>
          <cell r="AT1054">
            <v>0</v>
          </cell>
          <cell r="AU1054">
            <v>0</v>
          </cell>
          <cell r="AV1054">
            <v>0</v>
          </cell>
          <cell r="AW1054">
            <v>0</v>
          </cell>
          <cell r="AX1054">
            <v>0</v>
          </cell>
          <cell r="AY1054">
            <v>0</v>
          </cell>
          <cell r="AZ1054">
            <v>0</v>
          </cell>
          <cell r="BA1054">
            <v>0</v>
          </cell>
          <cell r="BB1054">
            <v>0</v>
          </cell>
          <cell r="BC1054">
            <v>0</v>
          </cell>
          <cell r="BD1054">
            <v>0</v>
          </cell>
          <cell r="BE1054">
            <v>0</v>
          </cell>
          <cell r="BF1054">
            <v>0</v>
          </cell>
          <cell r="BG1054">
            <v>0</v>
          </cell>
          <cell r="BH1054">
            <v>0</v>
          </cell>
          <cell r="BI1054">
            <v>0</v>
          </cell>
          <cell r="BJ1054">
            <v>0</v>
          </cell>
          <cell r="BK1054">
            <v>0</v>
          </cell>
          <cell r="BL1054">
            <v>0</v>
          </cell>
          <cell r="BM1054">
            <v>0</v>
          </cell>
          <cell r="BN1054">
            <v>0</v>
          </cell>
          <cell r="BO1054">
            <v>0</v>
          </cell>
          <cell r="BP1054">
            <v>0</v>
          </cell>
          <cell r="BQ1054">
            <v>0</v>
          </cell>
        </row>
        <row r="1055">
          <cell r="N1055">
            <v>0</v>
          </cell>
          <cell r="P1055">
            <v>0</v>
          </cell>
          <cell r="R1055">
            <v>0</v>
          </cell>
          <cell r="V1055">
            <v>0</v>
          </cell>
          <cell r="W1055">
            <v>0</v>
          </cell>
          <cell r="X1055">
            <v>0</v>
          </cell>
          <cell r="Y1055">
            <v>0</v>
          </cell>
          <cell r="AA1055">
            <v>0</v>
          </cell>
          <cell r="AC1055">
            <v>0</v>
          </cell>
          <cell r="AD1055">
            <v>0</v>
          </cell>
          <cell r="AE1055">
            <v>0</v>
          </cell>
          <cell r="AF1055">
            <v>0</v>
          </cell>
          <cell r="AG1055">
            <v>0</v>
          </cell>
          <cell r="AH1055">
            <v>0</v>
          </cell>
          <cell r="AI1055">
            <v>0</v>
          </cell>
          <cell r="AJ1055">
            <v>0</v>
          </cell>
          <cell r="AK1055">
            <v>0</v>
          </cell>
          <cell r="AL1055">
            <v>0</v>
          </cell>
          <cell r="AM1055">
            <v>0</v>
          </cell>
          <cell r="AN1055">
            <v>0</v>
          </cell>
          <cell r="AO1055">
            <v>0</v>
          </cell>
          <cell r="AP1055">
            <v>0</v>
          </cell>
          <cell r="AQ1055">
            <v>0</v>
          </cell>
          <cell r="AR1055">
            <v>0</v>
          </cell>
          <cell r="AS1055">
            <v>0</v>
          </cell>
          <cell r="AT1055">
            <v>0</v>
          </cell>
          <cell r="AU1055">
            <v>0</v>
          </cell>
          <cell r="AV1055">
            <v>0</v>
          </cell>
          <cell r="AW1055">
            <v>0</v>
          </cell>
          <cell r="AX1055">
            <v>0</v>
          </cell>
          <cell r="AY1055">
            <v>0</v>
          </cell>
          <cell r="AZ1055">
            <v>0</v>
          </cell>
          <cell r="BA1055">
            <v>0</v>
          </cell>
          <cell r="BB1055">
            <v>0</v>
          </cell>
          <cell r="BC1055">
            <v>0</v>
          </cell>
          <cell r="BD1055">
            <v>0</v>
          </cell>
          <cell r="BE1055">
            <v>0</v>
          </cell>
          <cell r="BF1055">
            <v>0</v>
          </cell>
          <cell r="BG1055">
            <v>0</v>
          </cell>
          <cell r="BH1055">
            <v>0</v>
          </cell>
          <cell r="BI1055">
            <v>0</v>
          </cell>
          <cell r="BJ1055">
            <v>0</v>
          </cell>
          <cell r="BK1055">
            <v>0</v>
          </cell>
          <cell r="BL1055">
            <v>0</v>
          </cell>
          <cell r="BM1055">
            <v>0</v>
          </cell>
          <cell r="BN1055">
            <v>0</v>
          </cell>
          <cell r="BO1055">
            <v>0</v>
          </cell>
          <cell r="BP1055">
            <v>0</v>
          </cell>
          <cell r="BQ1055">
            <v>0</v>
          </cell>
        </row>
        <row r="1056">
          <cell r="N1056">
            <v>0</v>
          </cell>
          <cell r="P1056">
            <v>0</v>
          </cell>
          <cell r="R1056">
            <v>0</v>
          </cell>
          <cell r="V1056">
            <v>0</v>
          </cell>
          <cell r="W1056">
            <v>0</v>
          </cell>
          <cell r="X1056">
            <v>0</v>
          </cell>
          <cell r="Y1056">
            <v>0</v>
          </cell>
          <cell r="Z1056">
            <v>0</v>
          </cell>
          <cell r="AA1056">
            <v>0</v>
          </cell>
          <cell r="AB1056">
            <v>0</v>
          </cell>
          <cell r="AC1056">
            <v>0</v>
          </cell>
          <cell r="AD1056">
            <v>0</v>
          </cell>
          <cell r="AE1056">
            <v>0</v>
          </cell>
          <cell r="AF1056">
            <v>0</v>
          </cell>
          <cell r="AG1056">
            <v>0</v>
          </cell>
          <cell r="AH1056">
            <v>0</v>
          </cell>
          <cell r="AI1056">
            <v>0</v>
          </cell>
          <cell r="AJ1056">
            <v>0</v>
          </cell>
          <cell r="AK1056">
            <v>0</v>
          </cell>
          <cell r="AL1056">
            <v>0</v>
          </cell>
          <cell r="AM1056">
            <v>0</v>
          </cell>
          <cell r="AN1056">
            <v>0</v>
          </cell>
          <cell r="AO1056">
            <v>0</v>
          </cell>
          <cell r="AP1056">
            <v>0</v>
          </cell>
          <cell r="AQ1056">
            <v>0</v>
          </cell>
          <cell r="AR1056">
            <v>0</v>
          </cell>
          <cell r="AS1056">
            <v>0</v>
          </cell>
          <cell r="AT1056">
            <v>0</v>
          </cell>
          <cell r="AU1056">
            <v>0</v>
          </cell>
          <cell r="AV1056">
            <v>0</v>
          </cell>
          <cell r="AW1056">
            <v>0</v>
          </cell>
          <cell r="AX1056">
            <v>0</v>
          </cell>
          <cell r="AY1056">
            <v>0</v>
          </cell>
          <cell r="AZ1056">
            <v>0</v>
          </cell>
          <cell r="BA1056">
            <v>0</v>
          </cell>
          <cell r="BB1056">
            <v>0</v>
          </cell>
          <cell r="BC1056">
            <v>0</v>
          </cell>
          <cell r="BD1056">
            <v>0</v>
          </cell>
          <cell r="BE1056">
            <v>0</v>
          </cell>
          <cell r="BF1056">
            <v>0</v>
          </cell>
          <cell r="BG1056">
            <v>0</v>
          </cell>
          <cell r="BH1056">
            <v>0</v>
          </cell>
          <cell r="BI1056">
            <v>0</v>
          </cell>
          <cell r="BJ1056">
            <v>0</v>
          </cell>
          <cell r="BK1056">
            <v>0</v>
          </cell>
          <cell r="BL1056">
            <v>0</v>
          </cell>
          <cell r="BM1056">
            <v>0</v>
          </cell>
          <cell r="BN1056">
            <v>0</v>
          </cell>
          <cell r="BO1056">
            <v>0</v>
          </cell>
          <cell r="BP1056">
            <v>0</v>
          </cell>
          <cell r="BQ1056">
            <v>0</v>
          </cell>
        </row>
        <row r="1057">
          <cell r="N1057">
            <v>0</v>
          </cell>
          <cell r="P1057">
            <v>0</v>
          </cell>
          <cell r="R1057">
            <v>0</v>
          </cell>
          <cell r="V1057">
            <v>0</v>
          </cell>
          <cell r="W1057">
            <v>0</v>
          </cell>
          <cell r="X1057">
            <v>0</v>
          </cell>
          <cell r="Y1057">
            <v>0</v>
          </cell>
          <cell r="Z1057">
            <v>0</v>
          </cell>
          <cell r="AA1057">
            <v>0</v>
          </cell>
          <cell r="AB1057">
            <v>0</v>
          </cell>
          <cell r="AC1057">
            <v>0</v>
          </cell>
          <cell r="AD1057">
            <v>0</v>
          </cell>
          <cell r="AE1057">
            <v>0</v>
          </cell>
          <cell r="AF1057">
            <v>0</v>
          </cell>
          <cell r="AG1057">
            <v>0</v>
          </cell>
          <cell r="AH1057">
            <v>0</v>
          </cell>
          <cell r="AI1057">
            <v>0</v>
          </cell>
          <cell r="AJ1057">
            <v>0</v>
          </cell>
          <cell r="AK1057">
            <v>0</v>
          </cell>
          <cell r="AL1057">
            <v>0</v>
          </cell>
          <cell r="AM1057">
            <v>0</v>
          </cell>
          <cell r="AN1057">
            <v>0</v>
          </cell>
          <cell r="AO1057">
            <v>0</v>
          </cell>
          <cell r="AP1057">
            <v>0</v>
          </cell>
          <cell r="AQ1057">
            <v>0</v>
          </cell>
          <cell r="AR1057">
            <v>0</v>
          </cell>
          <cell r="AS1057">
            <v>0</v>
          </cell>
          <cell r="AT1057">
            <v>0</v>
          </cell>
          <cell r="AU1057">
            <v>0</v>
          </cell>
          <cell r="AV1057">
            <v>0</v>
          </cell>
          <cell r="AW1057">
            <v>0</v>
          </cell>
          <cell r="AX1057">
            <v>0</v>
          </cell>
          <cell r="AY1057">
            <v>0</v>
          </cell>
          <cell r="AZ1057">
            <v>0</v>
          </cell>
          <cell r="BA1057">
            <v>0</v>
          </cell>
          <cell r="BB1057">
            <v>0</v>
          </cell>
          <cell r="BC1057">
            <v>0</v>
          </cell>
          <cell r="BD1057">
            <v>0</v>
          </cell>
          <cell r="BE1057">
            <v>0</v>
          </cell>
          <cell r="BF1057">
            <v>0</v>
          </cell>
          <cell r="BG1057">
            <v>0</v>
          </cell>
          <cell r="BH1057">
            <v>0</v>
          </cell>
          <cell r="BI1057">
            <v>0</v>
          </cell>
          <cell r="BJ1057">
            <v>0</v>
          </cell>
          <cell r="BK1057">
            <v>0</v>
          </cell>
          <cell r="BL1057">
            <v>0</v>
          </cell>
          <cell r="BM1057">
            <v>0</v>
          </cell>
          <cell r="BN1057">
            <v>0</v>
          </cell>
          <cell r="BO1057">
            <v>0</v>
          </cell>
          <cell r="BP1057">
            <v>0</v>
          </cell>
          <cell r="BQ1057">
            <v>0</v>
          </cell>
        </row>
        <row r="1058">
          <cell r="N1058">
            <v>0</v>
          </cell>
          <cell r="P1058">
            <v>0</v>
          </cell>
          <cell r="R1058">
            <v>0</v>
          </cell>
          <cell r="V1058">
            <v>0</v>
          </cell>
          <cell r="W1058">
            <v>0</v>
          </cell>
          <cell r="X1058">
            <v>0</v>
          </cell>
          <cell r="Y1058">
            <v>0</v>
          </cell>
          <cell r="Z1058">
            <v>0</v>
          </cell>
          <cell r="AA1058">
            <v>0</v>
          </cell>
          <cell r="AB1058">
            <v>0</v>
          </cell>
          <cell r="AC1058">
            <v>0</v>
          </cell>
          <cell r="AD1058">
            <v>0</v>
          </cell>
          <cell r="AE1058">
            <v>0</v>
          </cell>
          <cell r="AF1058">
            <v>0</v>
          </cell>
          <cell r="AG1058">
            <v>0</v>
          </cell>
          <cell r="AH1058">
            <v>0</v>
          </cell>
          <cell r="AI1058">
            <v>0</v>
          </cell>
          <cell r="AJ1058">
            <v>0</v>
          </cell>
          <cell r="AK1058">
            <v>0</v>
          </cell>
          <cell r="AL1058">
            <v>0</v>
          </cell>
          <cell r="AM1058">
            <v>0</v>
          </cell>
          <cell r="AN1058">
            <v>0</v>
          </cell>
          <cell r="AO1058">
            <v>0</v>
          </cell>
          <cell r="AP1058">
            <v>0</v>
          </cell>
          <cell r="AQ1058">
            <v>0</v>
          </cell>
          <cell r="AR1058">
            <v>0</v>
          </cell>
          <cell r="AS1058">
            <v>0</v>
          </cell>
          <cell r="AT1058">
            <v>0</v>
          </cell>
          <cell r="AU1058">
            <v>0</v>
          </cell>
          <cell r="AV1058">
            <v>0</v>
          </cell>
          <cell r="AW1058">
            <v>0</v>
          </cell>
          <cell r="AX1058">
            <v>0</v>
          </cell>
          <cell r="AY1058">
            <v>0</v>
          </cell>
          <cell r="AZ1058">
            <v>0</v>
          </cell>
          <cell r="BA1058">
            <v>0</v>
          </cell>
          <cell r="BB1058">
            <v>0</v>
          </cell>
          <cell r="BC1058">
            <v>0</v>
          </cell>
          <cell r="BD1058">
            <v>0</v>
          </cell>
          <cell r="BE1058">
            <v>0</v>
          </cell>
          <cell r="BF1058">
            <v>0</v>
          </cell>
          <cell r="BG1058">
            <v>0</v>
          </cell>
          <cell r="BH1058">
            <v>0</v>
          </cell>
          <cell r="BI1058">
            <v>0</v>
          </cell>
          <cell r="BJ1058">
            <v>0</v>
          </cell>
          <cell r="BK1058">
            <v>0</v>
          </cell>
          <cell r="BL1058">
            <v>0</v>
          </cell>
          <cell r="BM1058">
            <v>0</v>
          </cell>
          <cell r="BN1058">
            <v>0</v>
          </cell>
          <cell r="BO1058">
            <v>0</v>
          </cell>
          <cell r="BP1058">
            <v>0</v>
          </cell>
          <cell r="BQ1058">
            <v>0</v>
          </cell>
        </row>
        <row r="1059">
          <cell r="N1059">
            <v>0</v>
          </cell>
          <cell r="P1059">
            <v>0</v>
          </cell>
          <cell r="R1059">
            <v>0</v>
          </cell>
          <cell r="V1059">
            <v>0</v>
          </cell>
          <cell r="W1059">
            <v>0</v>
          </cell>
          <cell r="X1059">
            <v>0</v>
          </cell>
          <cell r="Y1059">
            <v>0</v>
          </cell>
          <cell r="Z1059">
            <v>0</v>
          </cell>
          <cell r="AA1059">
            <v>0</v>
          </cell>
          <cell r="AB1059">
            <v>0</v>
          </cell>
          <cell r="AC1059">
            <v>0</v>
          </cell>
          <cell r="AD1059">
            <v>0</v>
          </cell>
          <cell r="AE1059">
            <v>0</v>
          </cell>
          <cell r="AF1059">
            <v>0</v>
          </cell>
          <cell r="AG1059">
            <v>0</v>
          </cell>
          <cell r="AH1059">
            <v>0</v>
          </cell>
          <cell r="AI1059">
            <v>0</v>
          </cell>
          <cell r="AJ1059">
            <v>0</v>
          </cell>
          <cell r="AK1059">
            <v>0</v>
          </cell>
          <cell r="AL1059">
            <v>0</v>
          </cell>
          <cell r="AM1059">
            <v>0</v>
          </cell>
          <cell r="AN1059">
            <v>0</v>
          </cell>
          <cell r="AO1059">
            <v>0</v>
          </cell>
          <cell r="AP1059">
            <v>0</v>
          </cell>
          <cell r="AQ1059">
            <v>0</v>
          </cell>
          <cell r="AR1059">
            <v>0</v>
          </cell>
          <cell r="AS1059">
            <v>0</v>
          </cell>
          <cell r="AT1059">
            <v>0</v>
          </cell>
          <cell r="AU1059">
            <v>0</v>
          </cell>
          <cell r="AV1059">
            <v>0</v>
          </cell>
          <cell r="AW1059">
            <v>0</v>
          </cell>
          <cell r="AX1059">
            <v>0</v>
          </cell>
          <cell r="AY1059">
            <v>0</v>
          </cell>
          <cell r="AZ1059">
            <v>0</v>
          </cell>
          <cell r="BA1059">
            <v>0</v>
          </cell>
          <cell r="BB1059">
            <v>0</v>
          </cell>
          <cell r="BC1059">
            <v>0</v>
          </cell>
          <cell r="BD1059">
            <v>0</v>
          </cell>
          <cell r="BE1059">
            <v>0</v>
          </cell>
          <cell r="BF1059">
            <v>0</v>
          </cell>
          <cell r="BG1059">
            <v>0</v>
          </cell>
          <cell r="BH1059">
            <v>0</v>
          </cell>
          <cell r="BI1059">
            <v>0</v>
          </cell>
          <cell r="BJ1059">
            <v>0</v>
          </cell>
          <cell r="BK1059">
            <v>0</v>
          </cell>
          <cell r="BL1059">
            <v>0</v>
          </cell>
          <cell r="BM1059">
            <v>0</v>
          </cell>
          <cell r="BN1059">
            <v>0</v>
          </cell>
          <cell r="BO1059">
            <v>0</v>
          </cell>
          <cell r="BP1059">
            <v>0</v>
          </cell>
          <cell r="BQ1059">
            <v>0</v>
          </cell>
        </row>
        <row r="1060">
          <cell r="N1060">
            <v>0</v>
          </cell>
          <cell r="P1060">
            <v>0</v>
          </cell>
          <cell r="R1060">
            <v>0</v>
          </cell>
          <cell r="V1060">
            <v>0</v>
          </cell>
          <cell r="W1060">
            <v>0</v>
          </cell>
          <cell r="X1060">
            <v>0</v>
          </cell>
          <cell r="Y1060">
            <v>0</v>
          </cell>
          <cell r="AA1060">
            <v>0</v>
          </cell>
          <cell r="AC1060">
            <v>0</v>
          </cell>
          <cell r="AD1060">
            <v>0</v>
          </cell>
          <cell r="AE1060">
            <v>0</v>
          </cell>
          <cell r="AF1060">
            <v>0</v>
          </cell>
          <cell r="AG1060">
            <v>0</v>
          </cell>
          <cell r="AH1060">
            <v>0</v>
          </cell>
          <cell r="AI1060">
            <v>0</v>
          </cell>
          <cell r="AJ1060">
            <v>0</v>
          </cell>
          <cell r="AK1060">
            <v>0</v>
          </cell>
          <cell r="AL1060">
            <v>0</v>
          </cell>
          <cell r="AM1060">
            <v>0</v>
          </cell>
          <cell r="AN1060">
            <v>0</v>
          </cell>
          <cell r="AO1060">
            <v>0</v>
          </cell>
          <cell r="AP1060">
            <v>0</v>
          </cell>
          <cell r="AQ1060">
            <v>0</v>
          </cell>
          <cell r="AR1060">
            <v>0</v>
          </cell>
          <cell r="AS1060">
            <v>0</v>
          </cell>
          <cell r="AT1060">
            <v>0</v>
          </cell>
          <cell r="AU1060">
            <v>0</v>
          </cell>
          <cell r="AV1060">
            <v>0</v>
          </cell>
          <cell r="AW1060">
            <v>0</v>
          </cell>
          <cell r="AX1060">
            <v>0</v>
          </cell>
          <cell r="AY1060">
            <v>0</v>
          </cell>
          <cell r="AZ1060">
            <v>0</v>
          </cell>
          <cell r="BA1060">
            <v>0</v>
          </cell>
          <cell r="BB1060">
            <v>0</v>
          </cell>
          <cell r="BC1060">
            <v>0</v>
          </cell>
          <cell r="BD1060">
            <v>0</v>
          </cell>
          <cell r="BE1060">
            <v>0</v>
          </cell>
          <cell r="BF1060">
            <v>0</v>
          </cell>
          <cell r="BG1060">
            <v>0</v>
          </cell>
          <cell r="BH1060">
            <v>0</v>
          </cell>
          <cell r="BI1060">
            <v>0</v>
          </cell>
          <cell r="BJ1060">
            <v>0</v>
          </cell>
          <cell r="BK1060">
            <v>0</v>
          </cell>
          <cell r="BL1060">
            <v>0</v>
          </cell>
          <cell r="BM1060">
            <v>0</v>
          </cell>
          <cell r="BN1060">
            <v>0</v>
          </cell>
          <cell r="BO1060">
            <v>0</v>
          </cell>
          <cell r="BP1060">
            <v>0</v>
          </cell>
          <cell r="BQ1060">
            <v>0</v>
          </cell>
        </row>
        <row r="1061">
          <cell r="N1061">
            <v>0</v>
          </cell>
          <cell r="P1061">
            <v>0</v>
          </cell>
          <cell r="R1061">
            <v>0</v>
          </cell>
          <cell r="V1061">
            <v>0</v>
          </cell>
          <cell r="W1061">
            <v>0</v>
          </cell>
          <cell r="X1061">
            <v>0</v>
          </cell>
          <cell r="Y1061">
            <v>0</v>
          </cell>
          <cell r="AA1061">
            <v>0</v>
          </cell>
          <cell r="AC1061">
            <v>0</v>
          </cell>
          <cell r="AD1061">
            <v>0</v>
          </cell>
          <cell r="AE1061">
            <v>0</v>
          </cell>
          <cell r="AF1061">
            <v>0</v>
          </cell>
          <cell r="AG1061">
            <v>0</v>
          </cell>
          <cell r="AH1061">
            <v>0</v>
          </cell>
          <cell r="AI1061">
            <v>0</v>
          </cell>
          <cell r="AJ1061">
            <v>0</v>
          </cell>
          <cell r="AK1061">
            <v>0</v>
          </cell>
          <cell r="AL1061">
            <v>0</v>
          </cell>
          <cell r="AM1061">
            <v>0</v>
          </cell>
          <cell r="AN1061">
            <v>0</v>
          </cell>
          <cell r="AO1061">
            <v>0</v>
          </cell>
          <cell r="AP1061">
            <v>0</v>
          </cell>
          <cell r="AQ1061">
            <v>0</v>
          </cell>
          <cell r="AR1061">
            <v>0</v>
          </cell>
          <cell r="AS1061">
            <v>0</v>
          </cell>
          <cell r="AT1061">
            <v>0</v>
          </cell>
          <cell r="AU1061">
            <v>0</v>
          </cell>
          <cell r="AV1061">
            <v>0</v>
          </cell>
          <cell r="AW1061">
            <v>0</v>
          </cell>
          <cell r="AX1061">
            <v>0</v>
          </cell>
          <cell r="AY1061">
            <v>0</v>
          </cell>
          <cell r="AZ1061">
            <v>0</v>
          </cell>
          <cell r="BA1061">
            <v>0</v>
          </cell>
          <cell r="BB1061">
            <v>0</v>
          </cell>
          <cell r="BC1061">
            <v>0</v>
          </cell>
          <cell r="BD1061">
            <v>0</v>
          </cell>
          <cell r="BE1061">
            <v>0</v>
          </cell>
          <cell r="BF1061">
            <v>0</v>
          </cell>
          <cell r="BG1061">
            <v>0</v>
          </cell>
          <cell r="BH1061">
            <v>0</v>
          </cell>
          <cell r="BI1061">
            <v>0</v>
          </cell>
          <cell r="BJ1061">
            <v>0</v>
          </cell>
          <cell r="BK1061">
            <v>0</v>
          </cell>
          <cell r="BL1061">
            <v>0</v>
          </cell>
          <cell r="BM1061">
            <v>0</v>
          </cell>
          <cell r="BN1061">
            <v>0</v>
          </cell>
          <cell r="BO1061">
            <v>0</v>
          </cell>
          <cell r="BP1061">
            <v>0</v>
          </cell>
          <cell r="BQ1061">
            <v>0</v>
          </cell>
        </row>
        <row r="1062">
          <cell r="N1062">
            <v>0</v>
          </cell>
          <cell r="P1062">
            <v>0</v>
          </cell>
          <cell r="R1062">
            <v>0</v>
          </cell>
          <cell r="V1062">
            <v>0</v>
          </cell>
          <cell r="W1062">
            <v>0</v>
          </cell>
          <cell r="X1062">
            <v>0</v>
          </cell>
          <cell r="Y1062">
            <v>0</v>
          </cell>
          <cell r="Z1062">
            <v>0</v>
          </cell>
          <cell r="AA1062">
            <v>0</v>
          </cell>
          <cell r="AB1062">
            <v>0</v>
          </cell>
          <cell r="AC1062">
            <v>0</v>
          </cell>
          <cell r="AD1062">
            <v>0</v>
          </cell>
          <cell r="AE1062">
            <v>0</v>
          </cell>
          <cell r="AF1062">
            <v>0</v>
          </cell>
          <cell r="AG1062">
            <v>0</v>
          </cell>
          <cell r="AH1062">
            <v>0</v>
          </cell>
          <cell r="AI1062">
            <v>0</v>
          </cell>
          <cell r="AJ1062">
            <v>0</v>
          </cell>
          <cell r="AK1062">
            <v>0</v>
          </cell>
          <cell r="AL1062">
            <v>0</v>
          </cell>
          <cell r="AM1062">
            <v>0</v>
          </cell>
          <cell r="AN1062">
            <v>0</v>
          </cell>
          <cell r="AO1062">
            <v>0</v>
          </cell>
          <cell r="AP1062">
            <v>0</v>
          </cell>
          <cell r="AQ1062">
            <v>0</v>
          </cell>
          <cell r="AR1062">
            <v>0</v>
          </cell>
          <cell r="AS1062">
            <v>0</v>
          </cell>
          <cell r="AT1062">
            <v>0</v>
          </cell>
          <cell r="AU1062">
            <v>0</v>
          </cell>
          <cell r="AV1062">
            <v>0</v>
          </cell>
          <cell r="AW1062">
            <v>0</v>
          </cell>
          <cell r="AX1062">
            <v>0</v>
          </cell>
          <cell r="AY1062">
            <v>0</v>
          </cell>
          <cell r="AZ1062">
            <v>0</v>
          </cell>
          <cell r="BA1062">
            <v>0</v>
          </cell>
          <cell r="BB1062">
            <v>0</v>
          </cell>
          <cell r="BC1062">
            <v>0</v>
          </cell>
          <cell r="BD1062">
            <v>0</v>
          </cell>
          <cell r="BE1062">
            <v>0</v>
          </cell>
          <cell r="BF1062">
            <v>0</v>
          </cell>
          <cell r="BG1062">
            <v>0</v>
          </cell>
          <cell r="BH1062">
            <v>0</v>
          </cell>
          <cell r="BI1062">
            <v>0</v>
          </cell>
          <cell r="BJ1062">
            <v>0</v>
          </cell>
          <cell r="BK1062">
            <v>0</v>
          </cell>
          <cell r="BL1062">
            <v>0</v>
          </cell>
          <cell r="BM1062">
            <v>0</v>
          </cell>
          <cell r="BN1062">
            <v>0</v>
          </cell>
          <cell r="BO1062">
            <v>0</v>
          </cell>
          <cell r="BP1062">
            <v>0</v>
          </cell>
          <cell r="BQ1062">
            <v>0</v>
          </cell>
        </row>
        <row r="1063">
          <cell r="N1063">
            <v>0</v>
          </cell>
          <cell r="P1063">
            <v>0</v>
          </cell>
          <cell r="R1063">
            <v>0</v>
          </cell>
          <cell r="V1063">
            <v>0</v>
          </cell>
          <cell r="W1063">
            <v>0</v>
          </cell>
          <cell r="X1063">
            <v>0</v>
          </cell>
          <cell r="Y1063">
            <v>0</v>
          </cell>
          <cell r="Z1063">
            <v>0</v>
          </cell>
          <cell r="AA1063">
            <v>0</v>
          </cell>
          <cell r="AB1063">
            <v>0</v>
          </cell>
          <cell r="AC1063">
            <v>0</v>
          </cell>
          <cell r="AD1063">
            <v>0</v>
          </cell>
          <cell r="AE1063">
            <v>0</v>
          </cell>
          <cell r="AF1063">
            <v>0</v>
          </cell>
          <cell r="AG1063">
            <v>0</v>
          </cell>
          <cell r="AH1063">
            <v>0</v>
          </cell>
          <cell r="AI1063">
            <v>0</v>
          </cell>
          <cell r="AJ1063">
            <v>0</v>
          </cell>
          <cell r="AK1063">
            <v>0</v>
          </cell>
          <cell r="AL1063">
            <v>0</v>
          </cell>
          <cell r="AM1063">
            <v>0</v>
          </cell>
          <cell r="AN1063">
            <v>0</v>
          </cell>
          <cell r="AO1063">
            <v>0</v>
          </cell>
          <cell r="AP1063">
            <v>0</v>
          </cell>
          <cell r="AQ1063">
            <v>0</v>
          </cell>
          <cell r="AR1063">
            <v>0</v>
          </cell>
          <cell r="AS1063">
            <v>0</v>
          </cell>
          <cell r="AT1063">
            <v>0</v>
          </cell>
          <cell r="AU1063">
            <v>0</v>
          </cell>
          <cell r="AV1063">
            <v>0</v>
          </cell>
          <cell r="AW1063">
            <v>0</v>
          </cell>
          <cell r="AX1063">
            <v>0</v>
          </cell>
          <cell r="AY1063">
            <v>0</v>
          </cell>
          <cell r="AZ1063">
            <v>0</v>
          </cell>
          <cell r="BA1063">
            <v>0</v>
          </cell>
          <cell r="BB1063">
            <v>0</v>
          </cell>
          <cell r="BC1063">
            <v>0</v>
          </cell>
          <cell r="BD1063">
            <v>0</v>
          </cell>
          <cell r="BE1063">
            <v>0</v>
          </cell>
          <cell r="BF1063">
            <v>0</v>
          </cell>
          <cell r="BG1063">
            <v>0</v>
          </cell>
          <cell r="BH1063">
            <v>0</v>
          </cell>
          <cell r="BI1063">
            <v>0</v>
          </cell>
          <cell r="BJ1063">
            <v>0</v>
          </cell>
          <cell r="BK1063">
            <v>0</v>
          </cell>
          <cell r="BL1063">
            <v>0</v>
          </cell>
          <cell r="BM1063">
            <v>0</v>
          </cell>
          <cell r="BN1063">
            <v>0</v>
          </cell>
          <cell r="BO1063">
            <v>0</v>
          </cell>
          <cell r="BP1063">
            <v>0</v>
          </cell>
          <cell r="BQ1063">
            <v>0</v>
          </cell>
        </row>
        <row r="1064">
          <cell r="N1064">
            <v>0</v>
          </cell>
          <cell r="P1064">
            <v>0</v>
          </cell>
          <cell r="R1064">
            <v>0</v>
          </cell>
          <cell r="V1064">
            <v>0</v>
          </cell>
          <cell r="W1064">
            <v>0</v>
          </cell>
          <cell r="X1064">
            <v>0</v>
          </cell>
          <cell r="Y1064">
            <v>0</v>
          </cell>
          <cell r="Z1064">
            <v>0</v>
          </cell>
          <cell r="AA1064">
            <v>0</v>
          </cell>
          <cell r="AB1064">
            <v>0</v>
          </cell>
          <cell r="AC1064">
            <v>0</v>
          </cell>
          <cell r="AD1064">
            <v>0</v>
          </cell>
          <cell r="AE1064">
            <v>0</v>
          </cell>
          <cell r="AF1064">
            <v>0</v>
          </cell>
          <cell r="AG1064">
            <v>0</v>
          </cell>
          <cell r="AH1064">
            <v>0</v>
          </cell>
          <cell r="AI1064">
            <v>0</v>
          </cell>
          <cell r="AJ1064">
            <v>0</v>
          </cell>
          <cell r="AK1064">
            <v>0</v>
          </cell>
          <cell r="AL1064">
            <v>0</v>
          </cell>
          <cell r="AM1064">
            <v>0</v>
          </cell>
          <cell r="AN1064">
            <v>0</v>
          </cell>
          <cell r="AO1064">
            <v>0</v>
          </cell>
          <cell r="AP1064">
            <v>0</v>
          </cell>
          <cell r="AQ1064">
            <v>0</v>
          </cell>
          <cell r="AR1064">
            <v>0</v>
          </cell>
          <cell r="AS1064">
            <v>0</v>
          </cell>
          <cell r="AT1064">
            <v>0</v>
          </cell>
          <cell r="AU1064">
            <v>0</v>
          </cell>
          <cell r="AV1064">
            <v>0</v>
          </cell>
          <cell r="AW1064">
            <v>0</v>
          </cell>
          <cell r="AX1064">
            <v>0</v>
          </cell>
          <cell r="AY1064">
            <v>0</v>
          </cell>
          <cell r="AZ1064">
            <v>0</v>
          </cell>
          <cell r="BA1064">
            <v>0</v>
          </cell>
          <cell r="BB1064">
            <v>0</v>
          </cell>
          <cell r="BC1064">
            <v>0</v>
          </cell>
          <cell r="BD1064">
            <v>0</v>
          </cell>
          <cell r="BE1064">
            <v>0</v>
          </cell>
          <cell r="BF1064">
            <v>0</v>
          </cell>
          <cell r="BG1064">
            <v>0</v>
          </cell>
          <cell r="BH1064">
            <v>0</v>
          </cell>
          <cell r="BI1064">
            <v>0</v>
          </cell>
          <cell r="BJ1064">
            <v>0</v>
          </cell>
          <cell r="BK1064">
            <v>0</v>
          </cell>
          <cell r="BL1064">
            <v>0</v>
          </cell>
          <cell r="BM1064">
            <v>0</v>
          </cell>
          <cell r="BN1064">
            <v>0</v>
          </cell>
          <cell r="BO1064">
            <v>0</v>
          </cell>
          <cell r="BP1064">
            <v>0</v>
          </cell>
          <cell r="BQ1064">
            <v>0</v>
          </cell>
        </row>
        <row r="1065">
          <cell r="N1065">
            <v>0</v>
          </cell>
          <cell r="P1065">
            <v>0</v>
          </cell>
          <cell r="R1065">
            <v>0</v>
          </cell>
          <cell r="V1065">
            <v>0</v>
          </cell>
          <cell r="W1065">
            <v>0</v>
          </cell>
          <cell r="X1065">
            <v>0</v>
          </cell>
          <cell r="Y1065">
            <v>0</v>
          </cell>
          <cell r="AA1065">
            <v>0</v>
          </cell>
          <cell r="AC1065">
            <v>0</v>
          </cell>
          <cell r="AD1065">
            <v>0</v>
          </cell>
          <cell r="AE1065">
            <v>0</v>
          </cell>
          <cell r="AF1065">
            <v>0</v>
          </cell>
          <cell r="AG1065">
            <v>0</v>
          </cell>
          <cell r="AH1065">
            <v>0</v>
          </cell>
          <cell r="AI1065">
            <v>0</v>
          </cell>
          <cell r="AJ1065">
            <v>0</v>
          </cell>
          <cell r="AK1065">
            <v>0</v>
          </cell>
          <cell r="AL1065">
            <v>0</v>
          </cell>
          <cell r="AM1065">
            <v>0</v>
          </cell>
          <cell r="AN1065">
            <v>0</v>
          </cell>
          <cell r="AO1065">
            <v>0</v>
          </cell>
          <cell r="AP1065">
            <v>0</v>
          </cell>
          <cell r="AQ1065">
            <v>0</v>
          </cell>
          <cell r="AR1065">
            <v>0</v>
          </cell>
          <cell r="AS1065">
            <v>0</v>
          </cell>
          <cell r="AT1065">
            <v>0</v>
          </cell>
          <cell r="AU1065">
            <v>0</v>
          </cell>
          <cell r="AV1065">
            <v>0</v>
          </cell>
          <cell r="AW1065">
            <v>0</v>
          </cell>
          <cell r="AX1065">
            <v>0</v>
          </cell>
          <cell r="AY1065">
            <v>0</v>
          </cell>
          <cell r="AZ1065">
            <v>0</v>
          </cell>
          <cell r="BA1065">
            <v>0</v>
          </cell>
          <cell r="BB1065">
            <v>0</v>
          </cell>
          <cell r="BC1065">
            <v>0</v>
          </cell>
          <cell r="BD1065">
            <v>0</v>
          </cell>
          <cell r="BE1065">
            <v>0</v>
          </cell>
          <cell r="BF1065">
            <v>0</v>
          </cell>
          <cell r="BG1065">
            <v>0</v>
          </cell>
          <cell r="BH1065">
            <v>0</v>
          </cell>
          <cell r="BI1065">
            <v>0</v>
          </cell>
          <cell r="BJ1065">
            <v>0</v>
          </cell>
          <cell r="BK1065">
            <v>0</v>
          </cell>
          <cell r="BL1065">
            <v>0</v>
          </cell>
          <cell r="BM1065">
            <v>0</v>
          </cell>
          <cell r="BN1065">
            <v>0</v>
          </cell>
          <cell r="BO1065">
            <v>0</v>
          </cell>
          <cell r="BP1065">
            <v>0</v>
          </cell>
          <cell r="BQ1065">
            <v>0</v>
          </cell>
        </row>
        <row r="1066">
          <cell r="N1066">
            <v>0</v>
          </cell>
          <cell r="P1066">
            <v>0</v>
          </cell>
          <cell r="R1066">
            <v>0</v>
          </cell>
          <cell r="V1066">
            <v>0</v>
          </cell>
          <cell r="W1066">
            <v>0</v>
          </cell>
          <cell r="X1066">
            <v>0</v>
          </cell>
          <cell r="Y1066">
            <v>0</v>
          </cell>
          <cell r="AA1066">
            <v>0</v>
          </cell>
          <cell r="AC1066">
            <v>0</v>
          </cell>
          <cell r="AD1066">
            <v>0</v>
          </cell>
          <cell r="AE1066">
            <v>0</v>
          </cell>
          <cell r="AF1066">
            <v>0</v>
          </cell>
          <cell r="AG1066">
            <v>0</v>
          </cell>
          <cell r="AH1066">
            <v>0</v>
          </cell>
          <cell r="AI1066">
            <v>0</v>
          </cell>
          <cell r="AJ1066">
            <v>0</v>
          </cell>
          <cell r="AK1066">
            <v>0</v>
          </cell>
          <cell r="AL1066">
            <v>0</v>
          </cell>
          <cell r="AM1066">
            <v>0</v>
          </cell>
          <cell r="AN1066">
            <v>0</v>
          </cell>
          <cell r="AO1066">
            <v>0</v>
          </cell>
          <cell r="AP1066">
            <v>0</v>
          </cell>
          <cell r="AQ1066">
            <v>0</v>
          </cell>
          <cell r="AR1066">
            <v>0</v>
          </cell>
          <cell r="AS1066">
            <v>0</v>
          </cell>
          <cell r="AT1066">
            <v>0</v>
          </cell>
          <cell r="AU1066">
            <v>0</v>
          </cell>
          <cell r="AV1066">
            <v>0</v>
          </cell>
          <cell r="AW1066">
            <v>0</v>
          </cell>
          <cell r="AX1066">
            <v>0</v>
          </cell>
          <cell r="AY1066">
            <v>0</v>
          </cell>
          <cell r="AZ1066">
            <v>0</v>
          </cell>
          <cell r="BA1066">
            <v>0</v>
          </cell>
          <cell r="BB1066">
            <v>0</v>
          </cell>
          <cell r="BC1066">
            <v>0</v>
          </cell>
          <cell r="BD1066">
            <v>0</v>
          </cell>
          <cell r="BE1066">
            <v>0</v>
          </cell>
          <cell r="BF1066">
            <v>0</v>
          </cell>
          <cell r="BG1066">
            <v>0</v>
          </cell>
          <cell r="BH1066">
            <v>0</v>
          </cell>
          <cell r="BI1066">
            <v>0</v>
          </cell>
          <cell r="BJ1066">
            <v>0</v>
          </cell>
          <cell r="BK1066">
            <v>0</v>
          </cell>
          <cell r="BL1066">
            <v>0</v>
          </cell>
          <cell r="BM1066">
            <v>0</v>
          </cell>
          <cell r="BN1066">
            <v>0</v>
          </cell>
          <cell r="BO1066">
            <v>0</v>
          </cell>
          <cell r="BP1066">
            <v>0</v>
          </cell>
          <cell r="BQ1066">
            <v>0</v>
          </cell>
        </row>
        <row r="1067">
          <cell r="N1067">
            <v>0</v>
          </cell>
          <cell r="P1067">
            <v>0</v>
          </cell>
          <cell r="R1067">
            <v>0</v>
          </cell>
          <cell r="V1067">
            <v>0</v>
          </cell>
          <cell r="W1067">
            <v>0</v>
          </cell>
          <cell r="X1067">
            <v>0</v>
          </cell>
          <cell r="Y1067">
            <v>0</v>
          </cell>
          <cell r="AA1067">
            <v>0</v>
          </cell>
          <cell r="AC1067">
            <v>0</v>
          </cell>
          <cell r="AD1067">
            <v>0</v>
          </cell>
          <cell r="AE1067">
            <v>0</v>
          </cell>
          <cell r="AF1067">
            <v>0</v>
          </cell>
          <cell r="AG1067">
            <v>0</v>
          </cell>
          <cell r="AH1067">
            <v>0</v>
          </cell>
          <cell r="AI1067">
            <v>0</v>
          </cell>
          <cell r="AJ1067">
            <v>0</v>
          </cell>
          <cell r="AK1067">
            <v>0</v>
          </cell>
          <cell r="AL1067">
            <v>0</v>
          </cell>
          <cell r="AM1067">
            <v>0</v>
          </cell>
          <cell r="AN1067">
            <v>0</v>
          </cell>
          <cell r="AO1067">
            <v>0</v>
          </cell>
          <cell r="AP1067">
            <v>0</v>
          </cell>
          <cell r="AQ1067">
            <v>0</v>
          </cell>
          <cell r="AR1067">
            <v>0</v>
          </cell>
          <cell r="AS1067">
            <v>0</v>
          </cell>
          <cell r="AT1067">
            <v>0</v>
          </cell>
          <cell r="AU1067">
            <v>0</v>
          </cell>
          <cell r="AV1067">
            <v>0</v>
          </cell>
          <cell r="AW1067">
            <v>0</v>
          </cell>
          <cell r="AX1067">
            <v>0</v>
          </cell>
          <cell r="AY1067">
            <v>0</v>
          </cell>
          <cell r="AZ1067">
            <v>0</v>
          </cell>
          <cell r="BA1067">
            <v>0</v>
          </cell>
          <cell r="BB1067">
            <v>0</v>
          </cell>
          <cell r="BC1067">
            <v>0</v>
          </cell>
          <cell r="BD1067">
            <v>0</v>
          </cell>
          <cell r="BE1067">
            <v>0</v>
          </cell>
          <cell r="BF1067">
            <v>0</v>
          </cell>
          <cell r="BG1067">
            <v>0</v>
          </cell>
          <cell r="BH1067">
            <v>0</v>
          </cell>
          <cell r="BI1067">
            <v>0</v>
          </cell>
          <cell r="BJ1067">
            <v>0</v>
          </cell>
          <cell r="BK1067">
            <v>0</v>
          </cell>
          <cell r="BL1067">
            <v>0</v>
          </cell>
          <cell r="BM1067">
            <v>0</v>
          </cell>
          <cell r="BN1067">
            <v>0</v>
          </cell>
          <cell r="BO1067">
            <v>0</v>
          </cell>
          <cell r="BP1067">
            <v>0</v>
          </cell>
          <cell r="BQ1067">
            <v>0</v>
          </cell>
        </row>
        <row r="1068">
          <cell r="N1068">
            <v>0</v>
          </cell>
          <cell r="P1068">
            <v>0</v>
          </cell>
          <cell r="R1068">
            <v>0</v>
          </cell>
          <cell r="V1068">
            <v>0</v>
          </cell>
          <cell r="W1068">
            <v>0</v>
          </cell>
          <cell r="X1068">
            <v>0</v>
          </cell>
          <cell r="Y1068">
            <v>0</v>
          </cell>
          <cell r="Z1068">
            <v>0</v>
          </cell>
          <cell r="AA1068">
            <v>0</v>
          </cell>
          <cell r="AB1068">
            <v>0</v>
          </cell>
          <cell r="AC1068">
            <v>0</v>
          </cell>
          <cell r="AD1068">
            <v>0</v>
          </cell>
          <cell r="AE1068">
            <v>0</v>
          </cell>
          <cell r="AF1068">
            <v>0</v>
          </cell>
          <cell r="AG1068">
            <v>0</v>
          </cell>
          <cell r="AH1068">
            <v>0</v>
          </cell>
          <cell r="AI1068">
            <v>0</v>
          </cell>
          <cell r="AJ1068">
            <v>0</v>
          </cell>
          <cell r="AK1068">
            <v>0</v>
          </cell>
          <cell r="AL1068">
            <v>0</v>
          </cell>
          <cell r="AM1068">
            <v>0</v>
          </cell>
          <cell r="AN1068">
            <v>0</v>
          </cell>
          <cell r="AO1068">
            <v>0</v>
          </cell>
          <cell r="AP1068">
            <v>0</v>
          </cell>
          <cell r="AQ1068">
            <v>0</v>
          </cell>
          <cell r="AR1068">
            <v>0</v>
          </cell>
          <cell r="AS1068">
            <v>0</v>
          </cell>
          <cell r="AT1068">
            <v>0</v>
          </cell>
          <cell r="AU1068">
            <v>0</v>
          </cell>
          <cell r="AV1068">
            <v>0</v>
          </cell>
          <cell r="AW1068">
            <v>0</v>
          </cell>
          <cell r="AX1068">
            <v>0</v>
          </cell>
          <cell r="AY1068">
            <v>0</v>
          </cell>
          <cell r="AZ1068">
            <v>0</v>
          </cell>
          <cell r="BA1068">
            <v>0</v>
          </cell>
          <cell r="BB1068">
            <v>0</v>
          </cell>
          <cell r="BC1068">
            <v>0</v>
          </cell>
          <cell r="BD1068">
            <v>0</v>
          </cell>
          <cell r="BE1068">
            <v>0</v>
          </cell>
          <cell r="BF1068">
            <v>0</v>
          </cell>
          <cell r="BG1068">
            <v>0</v>
          </cell>
          <cell r="BH1068">
            <v>0</v>
          </cell>
          <cell r="BI1068">
            <v>0</v>
          </cell>
          <cell r="BJ1068">
            <v>0</v>
          </cell>
          <cell r="BK1068">
            <v>0</v>
          </cell>
          <cell r="BL1068">
            <v>0</v>
          </cell>
          <cell r="BM1068">
            <v>0</v>
          </cell>
          <cell r="BN1068">
            <v>0</v>
          </cell>
          <cell r="BO1068">
            <v>0</v>
          </cell>
          <cell r="BP1068">
            <v>0</v>
          </cell>
          <cell r="BQ1068">
            <v>0</v>
          </cell>
        </row>
        <row r="1069">
          <cell r="N1069">
            <v>0</v>
          </cell>
          <cell r="P1069">
            <v>0</v>
          </cell>
          <cell r="R1069">
            <v>0</v>
          </cell>
          <cell r="V1069">
            <v>0</v>
          </cell>
          <cell r="W1069">
            <v>0</v>
          </cell>
          <cell r="X1069">
            <v>0</v>
          </cell>
          <cell r="Y1069">
            <v>0</v>
          </cell>
          <cell r="Z1069">
            <v>0</v>
          </cell>
          <cell r="AA1069">
            <v>0</v>
          </cell>
          <cell r="AB1069">
            <v>0</v>
          </cell>
          <cell r="AC1069">
            <v>0</v>
          </cell>
          <cell r="AD1069">
            <v>0</v>
          </cell>
          <cell r="AE1069">
            <v>0</v>
          </cell>
          <cell r="AF1069">
            <v>0</v>
          </cell>
          <cell r="AG1069">
            <v>0</v>
          </cell>
          <cell r="AH1069">
            <v>0</v>
          </cell>
          <cell r="AI1069">
            <v>0</v>
          </cell>
          <cell r="AJ1069">
            <v>0</v>
          </cell>
          <cell r="AK1069">
            <v>0</v>
          </cell>
          <cell r="AL1069">
            <v>0</v>
          </cell>
          <cell r="AM1069">
            <v>0</v>
          </cell>
          <cell r="AN1069">
            <v>0</v>
          </cell>
          <cell r="AO1069">
            <v>0</v>
          </cell>
          <cell r="AP1069">
            <v>0</v>
          </cell>
          <cell r="AQ1069">
            <v>0</v>
          </cell>
          <cell r="AR1069">
            <v>0</v>
          </cell>
          <cell r="AS1069">
            <v>0</v>
          </cell>
          <cell r="AT1069">
            <v>0</v>
          </cell>
          <cell r="AU1069">
            <v>0</v>
          </cell>
          <cell r="AV1069">
            <v>0</v>
          </cell>
          <cell r="AW1069">
            <v>0</v>
          </cell>
          <cell r="AX1069">
            <v>0</v>
          </cell>
          <cell r="AY1069">
            <v>0</v>
          </cell>
          <cell r="AZ1069">
            <v>0</v>
          </cell>
          <cell r="BA1069">
            <v>0</v>
          </cell>
          <cell r="BB1069">
            <v>0</v>
          </cell>
          <cell r="BC1069">
            <v>0</v>
          </cell>
          <cell r="BD1069">
            <v>0</v>
          </cell>
          <cell r="BE1069">
            <v>0</v>
          </cell>
          <cell r="BF1069">
            <v>0</v>
          </cell>
          <cell r="BG1069">
            <v>0</v>
          </cell>
          <cell r="BH1069">
            <v>0</v>
          </cell>
          <cell r="BI1069">
            <v>0</v>
          </cell>
          <cell r="BJ1069">
            <v>0</v>
          </cell>
          <cell r="BK1069">
            <v>0</v>
          </cell>
          <cell r="BL1069">
            <v>0</v>
          </cell>
          <cell r="BM1069">
            <v>0</v>
          </cell>
          <cell r="BN1069">
            <v>0</v>
          </cell>
          <cell r="BO1069">
            <v>0</v>
          </cell>
          <cell r="BP1069">
            <v>0</v>
          </cell>
          <cell r="BQ1069">
            <v>0</v>
          </cell>
        </row>
        <row r="1070">
          <cell r="N1070">
            <v>0</v>
          </cell>
          <cell r="P1070">
            <v>0</v>
          </cell>
          <cell r="R1070">
            <v>0</v>
          </cell>
          <cell r="V1070">
            <v>0</v>
          </cell>
          <cell r="W1070">
            <v>0</v>
          </cell>
          <cell r="X1070">
            <v>0</v>
          </cell>
          <cell r="Y1070">
            <v>0</v>
          </cell>
          <cell r="Z1070">
            <v>0</v>
          </cell>
          <cell r="AA1070">
            <v>0</v>
          </cell>
          <cell r="AB1070">
            <v>0</v>
          </cell>
          <cell r="AC1070">
            <v>0</v>
          </cell>
          <cell r="AD1070">
            <v>0</v>
          </cell>
          <cell r="AE1070">
            <v>0</v>
          </cell>
          <cell r="AF1070">
            <v>0</v>
          </cell>
          <cell r="AG1070">
            <v>0</v>
          </cell>
          <cell r="AH1070">
            <v>0</v>
          </cell>
          <cell r="AI1070">
            <v>0</v>
          </cell>
          <cell r="AJ1070">
            <v>0</v>
          </cell>
          <cell r="AK1070">
            <v>0</v>
          </cell>
          <cell r="AL1070">
            <v>0</v>
          </cell>
          <cell r="AM1070">
            <v>0</v>
          </cell>
          <cell r="AN1070">
            <v>0</v>
          </cell>
          <cell r="AO1070">
            <v>0</v>
          </cell>
          <cell r="AP1070">
            <v>0</v>
          </cell>
          <cell r="AQ1070">
            <v>0</v>
          </cell>
          <cell r="AR1070">
            <v>0</v>
          </cell>
          <cell r="AS1070">
            <v>0</v>
          </cell>
          <cell r="AT1070">
            <v>0</v>
          </cell>
          <cell r="AU1070">
            <v>0</v>
          </cell>
          <cell r="AV1070">
            <v>0</v>
          </cell>
          <cell r="AW1070">
            <v>0</v>
          </cell>
          <cell r="AX1070">
            <v>0</v>
          </cell>
          <cell r="AY1070">
            <v>0</v>
          </cell>
          <cell r="AZ1070">
            <v>0</v>
          </cell>
          <cell r="BA1070">
            <v>0</v>
          </cell>
          <cell r="BB1070">
            <v>0</v>
          </cell>
          <cell r="BC1070">
            <v>0</v>
          </cell>
          <cell r="BD1070">
            <v>0</v>
          </cell>
          <cell r="BE1070">
            <v>0</v>
          </cell>
          <cell r="BF1070">
            <v>0</v>
          </cell>
          <cell r="BG1070">
            <v>0</v>
          </cell>
          <cell r="BH1070">
            <v>0</v>
          </cell>
          <cell r="BI1070">
            <v>0</v>
          </cell>
          <cell r="BJ1070">
            <v>0</v>
          </cell>
          <cell r="BK1070">
            <v>0</v>
          </cell>
          <cell r="BL1070">
            <v>0</v>
          </cell>
          <cell r="BM1070">
            <v>0</v>
          </cell>
          <cell r="BN1070">
            <v>0</v>
          </cell>
          <cell r="BO1070">
            <v>0</v>
          </cell>
          <cell r="BP1070">
            <v>0</v>
          </cell>
          <cell r="BQ1070">
            <v>0</v>
          </cell>
        </row>
        <row r="1071">
          <cell r="N1071">
            <v>0</v>
          </cell>
          <cell r="P1071">
            <v>0</v>
          </cell>
          <cell r="R1071">
            <v>0</v>
          </cell>
          <cell r="V1071">
            <v>0</v>
          </cell>
          <cell r="W1071">
            <v>0</v>
          </cell>
          <cell r="X1071">
            <v>0</v>
          </cell>
          <cell r="Y1071">
            <v>0</v>
          </cell>
          <cell r="Z1071">
            <v>0</v>
          </cell>
          <cell r="AA1071">
            <v>0</v>
          </cell>
          <cell r="AB1071">
            <v>0</v>
          </cell>
          <cell r="AC1071">
            <v>0</v>
          </cell>
          <cell r="AD1071">
            <v>0</v>
          </cell>
          <cell r="AE1071">
            <v>0</v>
          </cell>
          <cell r="AF1071">
            <v>0</v>
          </cell>
          <cell r="AG1071">
            <v>0</v>
          </cell>
          <cell r="AH1071">
            <v>0</v>
          </cell>
          <cell r="AI1071">
            <v>0</v>
          </cell>
          <cell r="AJ1071">
            <v>0</v>
          </cell>
          <cell r="AK1071">
            <v>0</v>
          </cell>
          <cell r="AL1071">
            <v>0</v>
          </cell>
          <cell r="AM1071">
            <v>0</v>
          </cell>
          <cell r="AN1071">
            <v>0</v>
          </cell>
          <cell r="AO1071">
            <v>0</v>
          </cell>
          <cell r="AP1071">
            <v>0</v>
          </cell>
          <cell r="AQ1071">
            <v>0</v>
          </cell>
          <cell r="AR1071">
            <v>0</v>
          </cell>
          <cell r="AS1071">
            <v>0</v>
          </cell>
          <cell r="AT1071">
            <v>0</v>
          </cell>
          <cell r="AU1071">
            <v>0</v>
          </cell>
          <cell r="AV1071">
            <v>0</v>
          </cell>
          <cell r="AW1071">
            <v>0</v>
          </cell>
          <cell r="AX1071">
            <v>0</v>
          </cell>
          <cell r="AY1071">
            <v>0</v>
          </cell>
          <cell r="AZ1071">
            <v>0</v>
          </cell>
          <cell r="BA1071">
            <v>0</v>
          </cell>
          <cell r="BB1071">
            <v>0</v>
          </cell>
          <cell r="BC1071">
            <v>0</v>
          </cell>
          <cell r="BD1071">
            <v>0</v>
          </cell>
          <cell r="BE1071">
            <v>0</v>
          </cell>
          <cell r="BF1071">
            <v>0</v>
          </cell>
          <cell r="BG1071">
            <v>0</v>
          </cell>
          <cell r="BH1071">
            <v>0</v>
          </cell>
          <cell r="BI1071">
            <v>0</v>
          </cell>
          <cell r="BJ1071">
            <v>0</v>
          </cell>
          <cell r="BK1071">
            <v>0</v>
          </cell>
          <cell r="BL1071">
            <v>0</v>
          </cell>
          <cell r="BM1071">
            <v>0</v>
          </cell>
          <cell r="BN1071">
            <v>0</v>
          </cell>
          <cell r="BO1071">
            <v>0</v>
          </cell>
          <cell r="BP1071">
            <v>0</v>
          </cell>
          <cell r="BQ1071">
            <v>0</v>
          </cell>
        </row>
        <row r="1072">
          <cell r="N1072">
            <v>0</v>
          </cell>
          <cell r="P1072">
            <v>0</v>
          </cell>
          <cell r="R1072">
            <v>0</v>
          </cell>
          <cell r="V1072">
            <v>0</v>
          </cell>
          <cell r="W1072">
            <v>0</v>
          </cell>
          <cell r="X1072">
            <v>0</v>
          </cell>
          <cell r="Y1072">
            <v>0</v>
          </cell>
          <cell r="AA1072">
            <v>0</v>
          </cell>
          <cell r="AC1072">
            <v>0</v>
          </cell>
          <cell r="AD1072">
            <v>0</v>
          </cell>
          <cell r="AE1072">
            <v>0</v>
          </cell>
          <cell r="AF1072">
            <v>0</v>
          </cell>
          <cell r="AG1072">
            <v>0</v>
          </cell>
          <cell r="AH1072">
            <v>0</v>
          </cell>
          <cell r="AI1072">
            <v>0</v>
          </cell>
          <cell r="AJ1072">
            <v>0</v>
          </cell>
          <cell r="AK1072">
            <v>0</v>
          </cell>
          <cell r="AL1072">
            <v>0</v>
          </cell>
          <cell r="AM1072">
            <v>0</v>
          </cell>
          <cell r="AN1072">
            <v>0</v>
          </cell>
          <cell r="AO1072">
            <v>0</v>
          </cell>
          <cell r="AP1072">
            <v>0</v>
          </cell>
          <cell r="AQ1072">
            <v>0</v>
          </cell>
          <cell r="AR1072">
            <v>0</v>
          </cell>
          <cell r="AS1072">
            <v>0</v>
          </cell>
          <cell r="AT1072">
            <v>0</v>
          </cell>
          <cell r="AU1072">
            <v>0</v>
          </cell>
          <cell r="AV1072">
            <v>0</v>
          </cell>
          <cell r="AW1072">
            <v>0</v>
          </cell>
          <cell r="AX1072">
            <v>0</v>
          </cell>
          <cell r="AY1072">
            <v>0</v>
          </cell>
          <cell r="AZ1072">
            <v>0</v>
          </cell>
          <cell r="BA1072">
            <v>0</v>
          </cell>
          <cell r="BB1072">
            <v>0</v>
          </cell>
          <cell r="BC1072">
            <v>0</v>
          </cell>
          <cell r="BD1072">
            <v>0</v>
          </cell>
          <cell r="BE1072">
            <v>0</v>
          </cell>
          <cell r="BF1072">
            <v>0</v>
          </cell>
          <cell r="BG1072">
            <v>0</v>
          </cell>
          <cell r="BH1072">
            <v>0</v>
          </cell>
          <cell r="BI1072">
            <v>0</v>
          </cell>
          <cell r="BJ1072">
            <v>0</v>
          </cell>
          <cell r="BK1072">
            <v>0</v>
          </cell>
          <cell r="BL1072">
            <v>0</v>
          </cell>
          <cell r="BM1072">
            <v>0</v>
          </cell>
          <cell r="BN1072">
            <v>0</v>
          </cell>
          <cell r="BO1072">
            <v>0</v>
          </cell>
          <cell r="BP1072">
            <v>0</v>
          </cell>
          <cell r="BQ1072">
            <v>0</v>
          </cell>
        </row>
        <row r="1073">
          <cell r="N1073">
            <v>0</v>
          </cell>
          <cell r="P1073">
            <v>0</v>
          </cell>
          <cell r="R1073">
            <v>0</v>
          </cell>
          <cell r="V1073">
            <v>0</v>
          </cell>
          <cell r="W1073">
            <v>0</v>
          </cell>
          <cell r="X1073">
            <v>0</v>
          </cell>
          <cell r="Y1073">
            <v>0</v>
          </cell>
          <cell r="Z1073">
            <v>0</v>
          </cell>
          <cell r="AA1073">
            <v>0</v>
          </cell>
          <cell r="AB1073">
            <v>0</v>
          </cell>
          <cell r="AC1073">
            <v>0</v>
          </cell>
          <cell r="AD1073">
            <v>0</v>
          </cell>
          <cell r="AE1073">
            <v>0</v>
          </cell>
          <cell r="AF1073">
            <v>0</v>
          </cell>
          <cell r="AG1073">
            <v>0</v>
          </cell>
          <cell r="AH1073">
            <v>0</v>
          </cell>
          <cell r="AI1073">
            <v>0</v>
          </cell>
          <cell r="AJ1073">
            <v>0</v>
          </cell>
          <cell r="AK1073">
            <v>0</v>
          </cell>
          <cell r="AL1073">
            <v>0</v>
          </cell>
          <cell r="AM1073">
            <v>0</v>
          </cell>
          <cell r="AN1073">
            <v>0</v>
          </cell>
          <cell r="AO1073">
            <v>0</v>
          </cell>
          <cell r="AP1073">
            <v>0</v>
          </cell>
          <cell r="AQ1073">
            <v>0</v>
          </cell>
          <cell r="AR1073">
            <v>0</v>
          </cell>
          <cell r="AS1073">
            <v>0</v>
          </cell>
          <cell r="AT1073">
            <v>0</v>
          </cell>
          <cell r="AU1073">
            <v>0</v>
          </cell>
          <cell r="AV1073">
            <v>0</v>
          </cell>
          <cell r="AW1073">
            <v>0</v>
          </cell>
          <cell r="AX1073">
            <v>0</v>
          </cell>
          <cell r="AY1073">
            <v>0</v>
          </cell>
          <cell r="AZ1073">
            <v>0</v>
          </cell>
          <cell r="BA1073">
            <v>0</v>
          </cell>
          <cell r="BB1073">
            <v>0</v>
          </cell>
          <cell r="BC1073">
            <v>0</v>
          </cell>
          <cell r="BD1073">
            <v>0</v>
          </cell>
          <cell r="BE1073">
            <v>0</v>
          </cell>
          <cell r="BF1073">
            <v>0</v>
          </cell>
          <cell r="BG1073">
            <v>0</v>
          </cell>
          <cell r="BH1073">
            <v>0</v>
          </cell>
          <cell r="BI1073">
            <v>0</v>
          </cell>
          <cell r="BJ1073">
            <v>0</v>
          </cell>
          <cell r="BK1073">
            <v>0</v>
          </cell>
          <cell r="BL1073">
            <v>0</v>
          </cell>
          <cell r="BM1073">
            <v>0</v>
          </cell>
          <cell r="BN1073">
            <v>0</v>
          </cell>
          <cell r="BO1073">
            <v>0</v>
          </cell>
          <cell r="BP1073">
            <v>0</v>
          </cell>
          <cell r="BQ1073">
            <v>0</v>
          </cell>
        </row>
        <row r="1074">
          <cell r="N1074">
            <v>0</v>
          </cell>
          <cell r="P1074">
            <v>0</v>
          </cell>
          <cell r="R1074">
            <v>0</v>
          </cell>
          <cell r="V1074">
            <v>0</v>
          </cell>
          <cell r="W1074">
            <v>0</v>
          </cell>
          <cell r="X1074">
            <v>0</v>
          </cell>
          <cell r="Y1074">
            <v>0</v>
          </cell>
          <cell r="Z1074">
            <v>0</v>
          </cell>
          <cell r="AA1074">
            <v>0</v>
          </cell>
          <cell r="AB1074">
            <v>0</v>
          </cell>
          <cell r="AC1074">
            <v>0</v>
          </cell>
          <cell r="AD1074">
            <v>0</v>
          </cell>
          <cell r="AE1074">
            <v>0</v>
          </cell>
          <cell r="AF1074">
            <v>0</v>
          </cell>
          <cell r="AG1074">
            <v>0</v>
          </cell>
          <cell r="AH1074">
            <v>0</v>
          </cell>
          <cell r="AI1074">
            <v>0</v>
          </cell>
          <cell r="AJ1074">
            <v>0</v>
          </cell>
          <cell r="AK1074">
            <v>0</v>
          </cell>
          <cell r="AL1074">
            <v>0</v>
          </cell>
          <cell r="AM1074">
            <v>0</v>
          </cell>
          <cell r="AN1074">
            <v>0</v>
          </cell>
          <cell r="AO1074">
            <v>0</v>
          </cell>
          <cell r="AP1074">
            <v>0</v>
          </cell>
          <cell r="AQ1074">
            <v>0</v>
          </cell>
          <cell r="AR1074">
            <v>0</v>
          </cell>
          <cell r="AS1074">
            <v>0</v>
          </cell>
          <cell r="AT1074">
            <v>0</v>
          </cell>
          <cell r="AU1074">
            <v>0</v>
          </cell>
          <cell r="AV1074">
            <v>0</v>
          </cell>
          <cell r="AW1074">
            <v>0</v>
          </cell>
          <cell r="AX1074">
            <v>0</v>
          </cell>
          <cell r="AY1074">
            <v>0</v>
          </cell>
          <cell r="AZ1074">
            <v>0</v>
          </cell>
          <cell r="BA1074">
            <v>0</v>
          </cell>
          <cell r="BB1074">
            <v>0</v>
          </cell>
          <cell r="BC1074">
            <v>0</v>
          </cell>
          <cell r="BD1074">
            <v>0</v>
          </cell>
          <cell r="BE1074">
            <v>0</v>
          </cell>
          <cell r="BF1074">
            <v>0</v>
          </cell>
          <cell r="BG1074">
            <v>0</v>
          </cell>
          <cell r="BH1074">
            <v>0</v>
          </cell>
          <cell r="BI1074">
            <v>0</v>
          </cell>
          <cell r="BJ1074">
            <v>0</v>
          </cell>
          <cell r="BK1074">
            <v>0</v>
          </cell>
          <cell r="BL1074">
            <v>0</v>
          </cell>
          <cell r="BM1074">
            <v>0</v>
          </cell>
          <cell r="BN1074">
            <v>0</v>
          </cell>
          <cell r="BO1074">
            <v>0</v>
          </cell>
          <cell r="BP1074">
            <v>0</v>
          </cell>
          <cell r="BQ1074">
            <v>0</v>
          </cell>
        </row>
        <row r="1075">
          <cell r="N1075">
            <v>0</v>
          </cell>
          <cell r="P1075">
            <v>0</v>
          </cell>
          <cell r="R1075">
            <v>0</v>
          </cell>
          <cell r="V1075">
            <v>0</v>
          </cell>
          <cell r="W1075">
            <v>0</v>
          </cell>
          <cell r="X1075">
            <v>0</v>
          </cell>
          <cell r="Y1075">
            <v>0</v>
          </cell>
          <cell r="Z1075">
            <v>0</v>
          </cell>
          <cell r="AA1075">
            <v>0</v>
          </cell>
          <cell r="AB1075">
            <v>0</v>
          </cell>
          <cell r="AC1075">
            <v>0</v>
          </cell>
          <cell r="AD1075">
            <v>0</v>
          </cell>
          <cell r="AE1075">
            <v>0</v>
          </cell>
          <cell r="AF1075">
            <v>0</v>
          </cell>
          <cell r="AG1075">
            <v>0</v>
          </cell>
          <cell r="AH1075">
            <v>0</v>
          </cell>
          <cell r="AI1075">
            <v>0</v>
          </cell>
          <cell r="AJ1075">
            <v>0</v>
          </cell>
          <cell r="AK1075">
            <v>0</v>
          </cell>
          <cell r="AL1075">
            <v>0</v>
          </cell>
          <cell r="AM1075">
            <v>0</v>
          </cell>
          <cell r="AN1075">
            <v>0</v>
          </cell>
          <cell r="AO1075">
            <v>0</v>
          </cell>
          <cell r="AP1075">
            <v>0</v>
          </cell>
          <cell r="AQ1075">
            <v>0</v>
          </cell>
          <cell r="AR1075">
            <v>0</v>
          </cell>
          <cell r="AS1075">
            <v>0</v>
          </cell>
          <cell r="AT1075">
            <v>0</v>
          </cell>
          <cell r="AU1075">
            <v>0</v>
          </cell>
          <cell r="AV1075">
            <v>0</v>
          </cell>
          <cell r="AW1075">
            <v>0</v>
          </cell>
          <cell r="AX1075">
            <v>0</v>
          </cell>
          <cell r="AY1075">
            <v>0</v>
          </cell>
          <cell r="AZ1075">
            <v>0</v>
          </cell>
          <cell r="BA1075">
            <v>0</v>
          </cell>
          <cell r="BB1075">
            <v>0</v>
          </cell>
          <cell r="BC1075">
            <v>0</v>
          </cell>
          <cell r="BD1075">
            <v>0</v>
          </cell>
          <cell r="BE1075">
            <v>0</v>
          </cell>
          <cell r="BF1075">
            <v>0</v>
          </cell>
          <cell r="BG1075">
            <v>0</v>
          </cell>
          <cell r="BH1075">
            <v>0</v>
          </cell>
          <cell r="BI1075">
            <v>0</v>
          </cell>
          <cell r="BJ1075">
            <v>0</v>
          </cell>
          <cell r="BK1075">
            <v>0</v>
          </cell>
          <cell r="BL1075">
            <v>0</v>
          </cell>
          <cell r="BM1075">
            <v>0</v>
          </cell>
          <cell r="BN1075">
            <v>0</v>
          </cell>
          <cell r="BO1075">
            <v>0</v>
          </cell>
          <cell r="BP1075">
            <v>0</v>
          </cell>
          <cell r="BQ1075">
            <v>0</v>
          </cell>
        </row>
        <row r="1076">
          <cell r="N1076">
            <v>0</v>
          </cell>
          <cell r="P1076">
            <v>0</v>
          </cell>
          <cell r="R1076">
            <v>0</v>
          </cell>
          <cell r="V1076">
            <v>0</v>
          </cell>
          <cell r="W1076">
            <v>0</v>
          </cell>
          <cell r="X1076">
            <v>0</v>
          </cell>
          <cell r="Y1076">
            <v>0</v>
          </cell>
          <cell r="Z1076">
            <v>0</v>
          </cell>
          <cell r="AA1076">
            <v>0</v>
          </cell>
          <cell r="AB1076">
            <v>0</v>
          </cell>
          <cell r="AC1076">
            <v>0</v>
          </cell>
          <cell r="AD1076">
            <v>0</v>
          </cell>
          <cell r="AE1076">
            <v>0</v>
          </cell>
          <cell r="AF1076">
            <v>0</v>
          </cell>
          <cell r="AG1076">
            <v>0</v>
          </cell>
          <cell r="AH1076">
            <v>0</v>
          </cell>
          <cell r="AI1076">
            <v>0</v>
          </cell>
          <cell r="AJ1076">
            <v>0</v>
          </cell>
          <cell r="AK1076">
            <v>0</v>
          </cell>
          <cell r="AL1076">
            <v>0</v>
          </cell>
          <cell r="AM1076">
            <v>0</v>
          </cell>
          <cell r="AN1076">
            <v>0</v>
          </cell>
          <cell r="AO1076">
            <v>0</v>
          </cell>
          <cell r="AP1076">
            <v>0</v>
          </cell>
          <cell r="AQ1076">
            <v>0</v>
          </cell>
          <cell r="AR1076">
            <v>0</v>
          </cell>
          <cell r="AS1076">
            <v>0</v>
          </cell>
          <cell r="AT1076">
            <v>0</v>
          </cell>
          <cell r="AU1076">
            <v>0</v>
          </cell>
          <cell r="AV1076">
            <v>0</v>
          </cell>
          <cell r="AW1076">
            <v>0</v>
          </cell>
          <cell r="AX1076">
            <v>0</v>
          </cell>
          <cell r="AY1076">
            <v>0</v>
          </cell>
          <cell r="AZ1076">
            <v>0</v>
          </cell>
          <cell r="BA1076">
            <v>0</v>
          </cell>
          <cell r="BB1076">
            <v>0</v>
          </cell>
          <cell r="BC1076">
            <v>0</v>
          </cell>
          <cell r="BD1076">
            <v>0</v>
          </cell>
          <cell r="BE1076">
            <v>0</v>
          </cell>
          <cell r="BF1076">
            <v>0</v>
          </cell>
          <cell r="BG1076">
            <v>0</v>
          </cell>
          <cell r="BH1076">
            <v>0</v>
          </cell>
          <cell r="BI1076">
            <v>0</v>
          </cell>
          <cell r="BJ1076">
            <v>0</v>
          </cell>
          <cell r="BK1076">
            <v>0</v>
          </cell>
          <cell r="BL1076">
            <v>0</v>
          </cell>
          <cell r="BM1076">
            <v>0</v>
          </cell>
          <cell r="BN1076">
            <v>0</v>
          </cell>
          <cell r="BO1076">
            <v>0</v>
          </cell>
          <cell r="BP1076">
            <v>0</v>
          </cell>
          <cell r="BQ1076">
            <v>0</v>
          </cell>
        </row>
        <row r="1077">
          <cell r="N1077">
            <v>0</v>
          </cell>
          <cell r="P1077">
            <v>0</v>
          </cell>
          <cell r="R1077">
            <v>0</v>
          </cell>
          <cell r="V1077">
            <v>0</v>
          </cell>
          <cell r="W1077">
            <v>0</v>
          </cell>
          <cell r="X1077">
            <v>0</v>
          </cell>
          <cell r="Y1077">
            <v>0</v>
          </cell>
          <cell r="Z1077">
            <v>0</v>
          </cell>
          <cell r="AA1077">
            <v>0</v>
          </cell>
          <cell r="AB1077">
            <v>0</v>
          </cell>
          <cell r="AC1077">
            <v>0</v>
          </cell>
          <cell r="AD1077">
            <v>0</v>
          </cell>
          <cell r="AE1077">
            <v>0</v>
          </cell>
          <cell r="AF1077">
            <v>0</v>
          </cell>
          <cell r="AG1077">
            <v>0</v>
          </cell>
          <cell r="AH1077">
            <v>0</v>
          </cell>
          <cell r="AI1077">
            <v>0</v>
          </cell>
          <cell r="AJ1077">
            <v>0</v>
          </cell>
          <cell r="AK1077">
            <v>0</v>
          </cell>
          <cell r="AL1077">
            <v>0</v>
          </cell>
          <cell r="AM1077">
            <v>0</v>
          </cell>
          <cell r="AN1077">
            <v>0</v>
          </cell>
          <cell r="AO1077">
            <v>0</v>
          </cell>
          <cell r="AP1077">
            <v>0</v>
          </cell>
          <cell r="AQ1077">
            <v>0</v>
          </cell>
          <cell r="AR1077">
            <v>0</v>
          </cell>
          <cell r="AS1077">
            <v>0</v>
          </cell>
          <cell r="AT1077">
            <v>0</v>
          </cell>
          <cell r="AU1077">
            <v>0</v>
          </cell>
          <cell r="AV1077">
            <v>0</v>
          </cell>
          <cell r="AW1077">
            <v>0</v>
          </cell>
          <cell r="AX1077">
            <v>0</v>
          </cell>
          <cell r="AY1077">
            <v>0</v>
          </cell>
          <cell r="AZ1077">
            <v>0</v>
          </cell>
          <cell r="BA1077">
            <v>0</v>
          </cell>
          <cell r="BB1077">
            <v>0</v>
          </cell>
          <cell r="BC1077">
            <v>0</v>
          </cell>
          <cell r="BD1077">
            <v>0</v>
          </cell>
          <cell r="BE1077">
            <v>0</v>
          </cell>
          <cell r="BF1077">
            <v>0</v>
          </cell>
          <cell r="BG1077">
            <v>0</v>
          </cell>
          <cell r="BH1077">
            <v>0</v>
          </cell>
          <cell r="BI1077">
            <v>0</v>
          </cell>
          <cell r="BJ1077">
            <v>0</v>
          </cell>
          <cell r="BK1077">
            <v>0</v>
          </cell>
          <cell r="BL1077">
            <v>0</v>
          </cell>
          <cell r="BM1077">
            <v>0</v>
          </cell>
          <cell r="BN1077">
            <v>0</v>
          </cell>
          <cell r="BO1077">
            <v>0</v>
          </cell>
          <cell r="BP1077">
            <v>0</v>
          </cell>
          <cell r="BQ1077">
            <v>0</v>
          </cell>
        </row>
        <row r="1078">
          <cell r="N1078">
            <v>0</v>
          </cell>
          <cell r="P1078">
            <v>0</v>
          </cell>
          <cell r="R1078">
            <v>0</v>
          </cell>
          <cell r="V1078">
            <v>0</v>
          </cell>
          <cell r="W1078">
            <v>0</v>
          </cell>
          <cell r="X1078">
            <v>0</v>
          </cell>
          <cell r="Y1078">
            <v>0</v>
          </cell>
          <cell r="AA1078">
            <v>0</v>
          </cell>
          <cell r="AC1078">
            <v>0</v>
          </cell>
          <cell r="AD1078">
            <v>0</v>
          </cell>
          <cell r="AE1078">
            <v>0</v>
          </cell>
          <cell r="AF1078">
            <v>0</v>
          </cell>
          <cell r="AG1078">
            <v>0</v>
          </cell>
          <cell r="AH1078">
            <v>0</v>
          </cell>
          <cell r="AI1078">
            <v>0</v>
          </cell>
          <cell r="AJ1078">
            <v>0</v>
          </cell>
          <cell r="AK1078">
            <v>0</v>
          </cell>
          <cell r="AL1078">
            <v>0</v>
          </cell>
          <cell r="AM1078">
            <v>0</v>
          </cell>
          <cell r="AN1078">
            <v>0</v>
          </cell>
          <cell r="AO1078">
            <v>0</v>
          </cell>
          <cell r="AP1078">
            <v>0</v>
          </cell>
          <cell r="AQ1078">
            <v>0</v>
          </cell>
          <cell r="AR1078">
            <v>0</v>
          </cell>
          <cell r="AS1078">
            <v>0</v>
          </cell>
          <cell r="AT1078">
            <v>0</v>
          </cell>
          <cell r="AU1078">
            <v>0</v>
          </cell>
          <cell r="AV1078">
            <v>0</v>
          </cell>
          <cell r="AW1078">
            <v>0</v>
          </cell>
          <cell r="AX1078">
            <v>0</v>
          </cell>
          <cell r="AY1078">
            <v>0</v>
          </cell>
          <cell r="AZ1078">
            <v>0</v>
          </cell>
          <cell r="BA1078">
            <v>0</v>
          </cell>
          <cell r="BB1078">
            <v>0</v>
          </cell>
          <cell r="BC1078">
            <v>0</v>
          </cell>
          <cell r="BD1078">
            <v>0</v>
          </cell>
          <cell r="BE1078">
            <v>0</v>
          </cell>
          <cell r="BF1078">
            <v>0</v>
          </cell>
          <cell r="BG1078">
            <v>0</v>
          </cell>
          <cell r="BH1078">
            <v>0</v>
          </cell>
          <cell r="BI1078">
            <v>0</v>
          </cell>
          <cell r="BJ1078">
            <v>0</v>
          </cell>
          <cell r="BK1078">
            <v>0</v>
          </cell>
          <cell r="BL1078">
            <v>0</v>
          </cell>
          <cell r="BM1078">
            <v>0</v>
          </cell>
          <cell r="BN1078">
            <v>0</v>
          </cell>
          <cell r="BO1078">
            <v>0</v>
          </cell>
          <cell r="BP1078">
            <v>0</v>
          </cell>
          <cell r="BQ1078">
            <v>0</v>
          </cell>
        </row>
        <row r="1079">
          <cell r="N1079">
            <v>0</v>
          </cell>
          <cell r="P1079">
            <v>0</v>
          </cell>
          <cell r="R1079">
            <v>0</v>
          </cell>
          <cell r="V1079">
            <v>0</v>
          </cell>
          <cell r="W1079">
            <v>0</v>
          </cell>
          <cell r="X1079">
            <v>0</v>
          </cell>
          <cell r="Y1079">
            <v>0</v>
          </cell>
          <cell r="Z1079">
            <v>0</v>
          </cell>
          <cell r="AA1079">
            <v>0</v>
          </cell>
          <cell r="AB1079">
            <v>0</v>
          </cell>
          <cell r="AC1079">
            <v>0</v>
          </cell>
          <cell r="AD1079">
            <v>0</v>
          </cell>
          <cell r="AE1079">
            <v>0</v>
          </cell>
          <cell r="AF1079">
            <v>0</v>
          </cell>
          <cell r="AG1079">
            <v>0</v>
          </cell>
          <cell r="AH1079">
            <v>0</v>
          </cell>
          <cell r="AI1079">
            <v>0</v>
          </cell>
          <cell r="AJ1079">
            <v>0</v>
          </cell>
          <cell r="AK1079">
            <v>0</v>
          </cell>
          <cell r="AL1079">
            <v>0</v>
          </cell>
          <cell r="AM1079">
            <v>0</v>
          </cell>
          <cell r="AN1079">
            <v>0</v>
          </cell>
          <cell r="AO1079">
            <v>0</v>
          </cell>
          <cell r="AP1079">
            <v>0</v>
          </cell>
          <cell r="AQ1079">
            <v>0</v>
          </cell>
          <cell r="AR1079">
            <v>0</v>
          </cell>
          <cell r="AS1079">
            <v>0</v>
          </cell>
          <cell r="AT1079">
            <v>0</v>
          </cell>
          <cell r="AU1079">
            <v>0</v>
          </cell>
          <cell r="AV1079">
            <v>0</v>
          </cell>
          <cell r="AW1079">
            <v>0</v>
          </cell>
          <cell r="AX1079">
            <v>0</v>
          </cell>
          <cell r="AY1079">
            <v>0</v>
          </cell>
          <cell r="AZ1079">
            <v>0</v>
          </cell>
          <cell r="BA1079">
            <v>0</v>
          </cell>
          <cell r="BB1079">
            <v>0</v>
          </cell>
          <cell r="BC1079">
            <v>0</v>
          </cell>
          <cell r="BD1079">
            <v>0</v>
          </cell>
          <cell r="BE1079">
            <v>0</v>
          </cell>
          <cell r="BF1079">
            <v>0</v>
          </cell>
          <cell r="BG1079">
            <v>0</v>
          </cell>
          <cell r="BH1079">
            <v>0</v>
          </cell>
          <cell r="BI1079">
            <v>0</v>
          </cell>
          <cell r="BJ1079">
            <v>0</v>
          </cell>
          <cell r="BK1079">
            <v>0</v>
          </cell>
          <cell r="BL1079">
            <v>0</v>
          </cell>
          <cell r="BM1079">
            <v>0</v>
          </cell>
          <cell r="BN1079">
            <v>0</v>
          </cell>
          <cell r="BO1079">
            <v>0</v>
          </cell>
          <cell r="BP1079">
            <v>0</v>
          </cell>
          <cell r="BQ1079">
            <v>0</v>
          </cell>
        </row>
        <row r="1080">
          <cell r="N1080">
            <v>0</v>
          </cell>
          <cell r="P1080">
            <v>0</v>
          </cell>
          <cell r="R1080">
            <v>0</v>
          </cell>
          <cell r="V1080">
            <v>0</v>
          </cell>
          <cell r="W1080">
            <v>0</v>
          </cell>
          <cell r="X1080">
            <v>0</v>
          </cell>
          <cell r="Y1080">
            <v>0</v>
          </cell>
          <cell r="Z1080">
            <v>0</v>
          </cell>
          <cell r="AA1080">
            <v>0</v>
          </cell>
          <cell r="AB1080">
            <v>0</v>
          </cell>
          <cell r="AC1080">
            <v>0</v>
          </cell>
          <cell r="AD1080">
            <v>0</v>
          </cell>
          <cell r="AE1080">
            <v>0</v>
          </cell>
          <cell r="AF1080">
            <v>0</v>
          </cell>
          <cell r="AG1080">
            <v>0</v>
          </cell>
          <cell r="AH1080">
            <v>0</v>
          </cell>
          <cell r="AI1080">
            <v>0</v>
          </cell>
          <cell r="AJ1080">
            <v>0</v>
          </cell>
          <cell r="AK1080">
            <v>0</v>
          </cell>
          <cell r="AL1080">
            <v>0</v>
          </cell>
          <cell r="AM1080">
            <v>0</v>
          </cell>
          <cell r="AN1080">
            <v>0</v>
          </cell>
          <cell r="AO1080">
            <v>0</v>
          </cell>
          <cell r="AP1080">
            <v>0</v>
          </cell>
          <cell r="AQ1080">
            <v>0</v>
          </cell>
          <cell r="AR1080">
            <v>0</v>
          </cell>
          <cell r="AS1080">
            <v>0</v>
          </cell>
          <cell r="AT1080">
            <v>0</v>
          </cell>
          <cell r="AU1080">
            <v>0</v>
          </cell>
          <cell r="AV1080">
            <v>0</v>
          </cell>
          <cell r="AW1080">
            <v>0</v>
          </cell>
          <cell r="AX1080">
            <v>0</v>
          </cell>
          <cell r="AY1080">
            <v>0</v>
          </cell>
          <cell r="AZ1080">
            <v>0</v>
          </cell>
          <cell r="BA1080">
            <v>0</v>
          </cell>
          <cell r="BB1080">
            <v>0</v>
          </cell>
          <cell r="BC1080">
            <v>0</v>
          </cell>
          <cell r="BD1080">
            <v>0</v>
          </cell>
          <cell r="BE1080">
            <v>0</v>
          </cell>
          <cell r="BF1080">
            <v>0</v>
          </cell>
          <cell r="BG1080">
            <v>0</v>
          </cell>
          <cell r="BH1080">
            <v>0</v>
          </cell>
          <cell r="BI1080">
            <v>0</v>
          </cell>
          <cell r="BJ1080">
            <v>0</v>
          </cell>
          <cell r="BK1080">
            <v>0</v>
          </cell>
          <cell r="BL1080">
            <v>0</v>
          </cell>
          <cell r="BM1080">
            <v>0</v>
          </cell>
          <cell r="BN1080">
            <v>0</v>
          </cell>
          <cell r="BO1080">
            <v>0</v>
          </cell>
          <cell r="BP1080">
            <v>0</v>
          </cell>
          <cell r="BQ1080">
            <v>0</v>
          </cell>
        </row>
        <row r="1081">
          <cell r="N1081">
            <v>0</v>
          </cell>
          <cell r="P1081">
            <v>0</v>
          </cell>
          <cell r="R1081">
            <v>0</v>
          </cell>
          <cell r="V1081">
            <v>0</v>
          </cell>
          <cell r="W1081">
            <v>0</v>
          </cell>
          <cell r="X1081">
            <v>0</v>
          </cell>
          <cell r="Y1081">
            <v>0</v>
          </cell>
          <cell r="Z1081">
            <v>0</v>
          </cell>
          <cell r="AA1081">
            <v>0</v>
          </cell>
          <cell r="AB1081">
            <v>0</v>
          </cell>
          <cell r="AC1081">
            <v>0</v>
          </cell>
          <cell r="AD1081">
            <v>0</v>
          </cell>
          <cell r="AE1081">
            <v>0</v>
          </cell>
          <cell r="AF1081">
            <v>0</v>
          </cell>
          <cell r="AG1081">
            <v>0</v>
          </cell>
          <cell r="AH1081">
            <v>0</v>
          </cell>
          <cell r="AI1081">
            <v>0</v>
          </cell>
          <cell r="AJ1081">
            <v>0</v>
          </cell>
          <cell r="AK1081">
            <v>0</v>
          </cell>
          <cell r="AL1081">
            <v>0</v>
          </cell>
          <cell r="AM1081">
            <v>0</v>
          </cell>
          <cell r="AN1081">
            <v>0</v>
          </cell>
          <cell r="AO1081">
            <v>0</v>
          </cell>
          <cell r="AP1081">
            <v>0</v>
          </cell>
          <cell r="AQ1081">
            <v>0</v>
          </cell>
          <cell r="AR1081">
            <v>0</v>
          </cell>
          <cell r="AS1081">
            <v>0</v>
          </cell>
          <cell r="AT1081">
            <v>0</v>
          </cell>
          <cell r="AU1081">
            <v>0</v>
          </cell>
          <cell r="AV1081">
            <v>0</v>
          </cell>
          <cell r="AW1081">
            <v>0</v>
          </cell>
          <cell r="AX1081">
            <v>0</v>
          </cell>
          <cell r="AY1081">
            <v>0</v>
          </cell>
          <cell r="AZ1081">
            <v>0</v>
          </cell>
          <cell r="BA1081">
            <v>0</v>
          </cell>
          <cell r="BB1081">
            <v>0</v>
          </cell>
          <cell r="BC1081">
            <v>0</v>
          </cell>
          <cell r="BD1081">
            <v>0</v>
          </cell>
          <cell r="BE1081">
            <v>0</v>
          </cell>
          <cell r="BF1081">
            <v>0</v>
          </cell>
          <cell r="BG1081">
            <v>0</v>
          </cell>
          <cell r="BH1081">
            <v>0</v>
          </cell>
          <cell r="BI1081">
            <v>0</v>
          </cell>
          <cell r="BJ1081">
            <v>0</v>
          </cell>
          <cell r="BK1081">
            <v>0</v>
          </cell>
          <cell r="BL1081">
            <v>0</v>
          </cell>
          <cell r="BM1081">
            <v>0</v>
          </cell>
          <cell r="BN1081">
            <v>0</v>
          </cell>
          <cell r="BO1081">
            <v>0</v>
          </cell>
          <cell r="BP1081">
            <v>0</v>
          </cell>
          <cell r="BQ1081">
            <v>0</v>
          </cell>
        </row>
        <row r="1082">
          <cell r="N1082">
            <v>0</v>
          </cell>
          <cell r="P1082">
            <v>0</v>
          </cell>
          <cell r="R1082">
            <v>0</v>
          </cell>
          <cell r="V1082">
            <v>0</v>
          </cell>
          <cell r="W1082">
            <v>0</v>
          </cell>
          <cell r="X1082">
            <v>0</v>
          </cell>
          <cell r="Y1082">
            <v>0</v>
          </cell>
          <cell r="Z1082">
            <v>0</v>
          </cell>
          <cell r="AA1082">
            <v>0</v>
          </cell>
          <cell r="AB1082">
            <v>0</v>
          </cell>
          <cell r="AC1082">
            <v>0</v>
          </cell>
          <cell r="AD1082">
            <v>0</v>
          </cell>
          <cell r="AE1082">
            <v>0</v>
          </cell>
          <cell r="AF1082">
            <v>0</v>
          </cell>
          <cell r="AG1082">
            <v>0</v>
          </cell>
          <cell r="AH1082">
            <v>0</v>
          </cell>
          <cell r="AI1082">
            <v>0</v>
          </cell>
          <cell r="AJ1082">
            <v>0</v>
          </cell>
          <cell r="AK1082">
            <v>0</v>
          </cell>
          <cell r="AL1082">
            <v>0</v>
          </cell>
          <cell r="AM1082">
            <v>0</v>
          </cell>
          <cell r="AN1082">
            <v>0</v>
          </cell>
          <cell r="AO1082">
            <v>0</v>
          </cell>
          <cell r="AP1082">
            <v>0</v>
          </cell>
          <cell r="AQ1082">
            <v>0</v>
          </cell>
          <cell r="AR1082">
            <v>0</v>
          </cell>
          <cell r="AS1082">
            <v>0</v>
          </cell>
          <cell r="AT1082">
            <v>0</v>
          </cell>
          <cell r="AU1082">
            <v>0</v>
          </cell>
          <cell r="AV1082">
            <v>0</v>
          </cell>
          <cell r="AW1082">
            <v>0</v>
          </cell>
          <cell r="AX1082">
            <v>0</v>
          </cell>
          <cell r="AY1082">
            <v>0</v>
          </cell>
          <cell r="AZ1082">
            <v>0</v>
          </cell>
          <cell r="BA1082">
            <v>0</v>
          </cell>
          <cell r="BB1082">
            <v>0</v>
          </cell>
          <cell r="BC1082">
            <v>0</v>
          </cell>
          <cell r="BD1082">
            <v>0</v>
          </cell>
          <cell r="BE1082">
            <v>0</v>
          </cell>
          <cell r="BF1082">
            <v>0</v>
          </cell>
          <cell r="BG1082">
            <v>0</v>
          </cell>
          <cell r="BH1082">
            <v>0</v>
          </cell>
          <cell r="BI1082">
            <v>0</v>
          </cell>
          <cell r="BJ1082">
            <v>0</v>
          </cell>
          <cell r="BK1082">
            <v>0</v>
          </cell>
          <cell r="BL1082">
            <v>0</v>
          </cell>
          <cell r="BM1082">
            <v>0</v>
          </cell>
          <cell r="BN1082">
            <v>0</v>
          </cell>
          <cell r="BO1082">
            <v>0</v>
          </cell>
          <cell r="BP1082">
            <v>0</v>
          </cell>
          <cell r="BQ1082">
            <v>0</v>
          </cell>
        </row>
        <row r="1083">
          <cell r="N1083">
            <v>0</v>
          </cell>
          <cell r="P1083">
            <v>0</v>
          </cell>
          <cell r="R1083">
            <v>0</v>
          </cell>
          <cell r="V1083">
            <v>0</v>
          </cell>
          <cell r="W1083">
            <v>0</v>
          </cell>
          <cell r="X1083">
            <v>0</v>
          </cell>
          <cell r="Y1083">
            <v>0</v>
          </cell>
          <cell r="Z1083">
            <v>0</v>
          </cell>
          <cell r="AA1083">
            <v>0</v>
          </cell>
          <cell r="AB1083">
            <v>0</v>
          </cell>
          <cell r="AC1083">
            <v>0</v>
          </cell>
          <cell r="AD1083">
            <v>0</v>
          </cell>
          <cell r="AE1083">
            <v>0</v>
          </cell>
          <cell r="AF1083">
            <v>0</v>
          </cell>
          <cell r="AG1083">
            <v>0</v>
          </cell>
          <cell r="AH1083">
            <v>0</v>
          </cell>
          <cell r="AI1083">
            <v>0</v>
          </cell>
          <cell r="AJ1083">
            <v>0</v>
          </cell>
          <cell r="AK1083">
            <v>0</v>
          </cell>
          <cell r="AL1083">
            <v>0</v>
          </cell>
          <cell r="AM1083">
            <v>0</v>
          </cell>
          <cell r="AN1083">
            <v>0</v>
          </cell>
          <cell r="AO1083">
            <v>0</v>
          </cell>
          <cell r="AP1083">
            <v>0</v>
          </cell>
          <cell r="AQ1083">
            <v>0</v>
          </cell>
          <cell r="AR1083">
            <v>0</v>
          </cell>
          <cell r="AS1083">
            <v>0</v>
          </cell>
          <cell r="AT1083">
            <v>0</v>
          </cell>
          <cell r="AU1083">
            <v>0</v>
          </cell>
          <cell r="AV1083">
            <v>0</v>
          </cell>
          <cell r="AW1083">
            <v>0</v>
          </cell>
          <cell r="AX1083">
            <v>0</v>
          </cell>
          <cell r="AY1083">
            <v>0</v>
          </cell>
          <cell r="AZ1083">
            <v>0</v>
          </cell>
          <cell r="BA1083">
            <v>0</v>
          </cell>
          <cell r="BB1083">
            <v>0</v>
          </cell>
          <cell r="BC1083">
            <v>0</v>
          </cell>
          <cell r="BD1083">
            <v>0</v>
          </cell>
          <cell r="BE1083">
            <v>0</v>
          </cell>
          <cell r="BF1083">
            <v>0</v>
          </cell>
          <cell r="BG1083">
            <v>0</v>
          </cell>
          <cell r="BH1083">
            <v>0</v>
          </cell>
          <cell r="BI1083">
            <v>0</v>
          </cell>
          <cell r="BJ1083">
            <v>0</v>
          </cell>
          <cell r="BK1083">
            <v>0</v>
          </cell>
          <cell r="BL1083">
            <v>0</v>
          </cell>
          <cell r="BM1083">
            <v>0</v>
          </cell>
          <cell r="BN1083">
            <v>0</v>
          </cell>
          <cell r="BO1083">
            <v>0</v>
          </cell>
          <cell r="BP1083">
            <v>0</v>
          </cell>
          <cell r="BQ1083">
            <v>0</v>
          </cell>
        </row>
        <row r="1084">
          <cell r="N1084">
            <v>0</v>
          </cell>
          <cell r="P1084">
            <v>0</v>
          </cell>
          <cell r="R1084">
            <v>0</v>
          </cell>
          <cell r="V1084">
            <v>0</v>
          </cell>
          <cell r="W1084">
            <v>0</v>
          </cell>
          <cell r="X1084">
            <v>0</v>
          </cell>
          <cell r="Y1084">
            <v>0</v>
          </cell>
          <cell r="Z1084">
            <v>0</v>
          </cell>
          <cell r="AA1084">
            <v>0</v>
          </cell>
          <cell r="AB1084">
            <v>0</v>
          </cell>
          <cell r="AC1084">
            <v>0</v>
          </cell>
          <cell r="AD1084">
            <v>0</v>
          </cell>
          <cell r="AE1084">
            <v>0</v>
          </cell>
          <cell r="AF1084">
            <v>0</v>
          </cell>
          <cell r="AG1084">
            <v>0</v>
          </cell>
          <cell r="AH1084">
            <v>0</v>
          </cell>
          <cell r="AI1084">
            <v>0</v>
          </cell>
          <cell r="AJ1084">
            <v>0</v>
          </cell>
          <cell r="AK1084">
            <v>0</v>
          </cell>
          <cell r="AL1084">
            <v>0</v>
          </cell>
          <cell r="AM1084">
            <v>0</v>
          </cell>
          <cell r="AN1084">
            <v>0</v>
          </cell>
          <cell r="AO1084">
            <v>0</v>
          </cell>
          <cell r="AP1084">
            <v>0</v>
          </cell>
          <cell r="AQ1084">
            <v>0</v>
          </cell>
          <cell r="AR1084">
            <v>0</v>
          </cell>
          <cell r="AS1084">
            <v>0</v>
          </cell>
          <cell r="AT1084">
            <v>0</v>
          </cell>
          <cell r="AU1084">
            <v>0</v>
          </cell>
          <cell r="AV1084">
            <v>0</v>
          </cell>
          <cell r="AW1084">
            <v>0</v>
          </cell>
          <cell r="AX1084">
            <v>0</v>
          </cell>
          <cell r="AY1084">
            <v>0</v>
          </cell>
          <cell r="AZ1084">
            <v>0</v>
          </cell>
          <cell r="BA1084">
            <v>0</v>
          </cell>
          <cell r="BB1084">
            <v>0</v>
          </cell>
          <cell r="BC1084">
            <v>0</v>
          </cell>
          <cell r="BD1084">
            <v>0</v>
          </cell>
          <cell r="BE1084">
            <v>0</v>
          </cell>
          <cell r="BF1084">
            <v>0</v>
          </cell>
          <cell r="BG1084">
            <v>0</v>
          </cell>
          <cell r="BH1084">
            <v>0</v>
          </cell>
          <cell r="BI1084">
            <v>0</v>
          </cell>
          <cell r="BJ1084">
            <v>0</v>
          </cell>
          <cell r="BK1084">
            <v>0</v>
          </cell>
          <cell r="BL1084">
            <v>0</v>
          </cell>
          <cell r="BM1084">
            <v>0</v>
          </cell>
          <cell r="BN1084">
            <v>0</v>
          </cell>
          <cell r="BO1084">
            <v>0</v>
          </cell>
          <cell r="BP1084">
            <v>0</v>
          </cell>
          <cell r="BQ1084">
            <v>0</v>
          </cell>
        </row>
        <row r="1085">
          <cell r="N1085">
            <v>0</v>
          </cell>
          <cell r="P1085">
            <v>0</v>
          </cell>
          <cell r="R1085">
            <v>0</v>
          </cell>
          <cell r="V1085">
            <v>0</v>
          </cell>
          <cell r="W1085">
            <v>0</v>
          </cell>
          <cell r="X1085">
            <v>0</v>
          </cell>
          <cell r="Y1085">
            <v>0</v>
          </cell>
          <cell r="Z1085">
            <v>0</v>
          </cell>
          <cell r="AA1085">
            <v>0</v>
          </cell>
          <cell r="AB1085">
            <v>0</v>
          </cell>
          <cell r="AC1085">
            <v>0</v>
          </cell>
          <cell r="AD1085">
            <v>0</v>
          </cell>
          <cell r="AE1085">
            <v>0</v>
          </cell>
          <cell r="AF1085">
            <v>0</v>
          </cell>
          <cell r="AG1085">
            <v>0</v>
          </cell>
          <cell r="AH1085">
            <v>0</v>
          </cell>
          <cell r="AI1085">
            <v>0</v>
          </cell>
          <cell r="AJ1085">
            <v>0</v>
          </cell>
          <cell r="AK1085">
            <v>0</v>
          </cell>
          <cell r="AL1085">
            <v>0</v>
          </cell>
          <cell r="AM1085">
            <v>0</v>
          </cell>
          <cell r="AN1085">
            <v>0</v>
          </cell>
          <cell r="AO1085">
            <v>0</v>
          </cell>
          <cell r="AP1085">
            <v>0</v>
          </cell>
          <cell r="AQ1085">
            <v>0</v>
          </cell>
          <cell r="AR1085">
            <v>0</v>
          </cell>
          <cell r="AS1085">
            <v>0</v>
          </cell>
          <cell r="AT1085">
            <v>0</v>
          </cell>
          <cell r="AU1085">
            <v>0</v>
          </cell>
          <cell r="AV1085">
            <v>0</v>
          </cell>
          <cell r="AW1085">
            <v>0</v>
          </cell>
          <cell r="AX1085">
            <v>0</v>
          </cell>
          <cell r="AY1085">
            <v>0</v>
          </cell>
          <cell r="AZ1085">
            <v>0</v>
          </cell>
          <cell r="BA1085">
            <v>0</v>
          </cell>
          <cell r="BB1085">
            <v>0</v>
          </cell>
          <cell r="BC1085">
            <v>0</v>
          </cell>
          <cell r="BD1085">
            <v>0</v>
          </cell>
          <cell r="BE1085">
            <v>0</v>
          </cell>
          <cell r="BF1085">
            <v>0</v>
          </cell>
          <cell r="BG1085">
            <v>0</v>
          </cell>
          <cell r="BH1085">
            <v>0</v>
          </cell>
          <cell r="BI1085">
            <v>0</v>
          </cell>
          <cell r="BJ1085">
            <v>0</v>
          </cell>
          <cell r="BK1085">
            <v>0</v>
          </cell>
          <cell r="BL1085">
            <v>0</v>
          </cell>
          <cell r="BM1085">
            <v>0</v>
          </cell>
          <cell r="BN1085">
            <v>0</v>
          </cell>
          <cell r="BO1085">
            <v>0</v>
          </cell>
          <cell r="BP1085">
            <v>0</v>
          </cell>
          <cell r="BQ1085">
            <v>0</v>
          </cell>
        </row>
        <row r="1086">
          <cell r="N1086">
            <v>0</v>
          </cell>
          <cell r="P1086">
            <v>0</v>
          </cell>
          <cell r="R1086">
            <v>0</v>
          </cell>
          <cell r="V1086">
            <v>0</v>
          </cell>
          <cell r="W1086">
            <v>0</v>
          </cell>
          <cell r="X1086">
            <v>0</v>
          </cell>
          <cell r="Y1086">
            <v>0</v>
          </cell>
          <cell r="AA1086">
            <v>0</v>
          </cell>
          <cell r="AC1086">
            <v>0</v>
          </cell>
          <cell r="AD1086">
            <v>0</v>
          </cell>
          <cell r="AE1086">
            <v>0</v>
          </cell>
          <cell r="AF1086">
            <v>0</v>
          </cell>
          <cell r="AG1086">
            <v>0</v>
          </cell>
          <cell r="AH1086">
            <v>0</v>
          </cell>
          <cell r="AI1086">
            <v>0</v>
          </cell>
          <cell r="AJ1086">
            <v>0</v>
          </cell>
          <cell r="AK1086">
            <v>0</v>
          </cell>
          <cell r="AL1086">
            <v>0</v>
          </cell>
          <cell r="AM1086">
            <v>0</v>
          </cell>
          <cell r="AN1086">
            <v>0</v>
          </cell>
          <cell r="AO1086">
            <v>0</v>
          </cell>
          <cell r="AP1086">
            <v>0</v>
          </cell>
          <cell r="AQ1086">
            <v>0</v>
          </cell>
          <cell r="AR1086">
            <v>0</v>
          </cell>
          <cell r="AS1086">
            <v>0</v>
          </cell>
          <cell r="AT1086">
            <v>0</v>
          </cell>
          <cell r="AU1086">
            <v>0</v>
          </cell>
          <cell r="AV1086">
            <v>0</v>
          </cell>
          <cell r="AW1086">
            <v>0</v>
          </cell>
          <cell r="AX1086">
            <v>0</v>
          </cell>
          <cell r="AY1086">
            <v>0</v>
          </cell>
          <cell r="AZ1086">
            <v>0</v>
          </cell>
          <cell r="BA1086">
            <v>0</v>
          </cell>
          <cell r="BB1086">
            <v>0</v>
          </cell>
          <cell r="BC1086">
            <v>0</v>
          </cell>
          <cell r="BD1086">
            <v>0</v>
          </cell>
          <cell r="BE1086">
            <v>0</v>
          </cell>
          <cell r="BF1086">
            <v>0</v>
          </cell>
          <cell r="BG1086">
            <v>0</v>
          </cell>
          <cell r="BH1086">
            <v>0</v>
          </cell>
          <cell r="BI1086">
            <v>0</v>
          </cell>
          <cell r="BJ1086">
            <v>0</v>
          </cell>
          <cell r="BK1086">
            <v>0</v>
          </cell>
          <cell r="BL1086">
            <v>0</v>
          </cell>
          <cell r="BM1086">
            <v>0</v>
          </cell>
          <cell r="BN1086">
            <v>0</v>
          </cell>
          <cell r="BO1086">
            <v>0</v>
          </cell>
          <cell r="BP1086">
            <v>0</v>
          </cell>
          <cell r="BQ1086">
            <v>0</v>
          </cell>
        </row>
        <row r="1087">
          <cell r="N1087">
            <v>0</v>
          </cell>
          <cell r="P1087">
            <v>0</v>
          </cell>
          <cell r="R1087">
            <v>0</v>
          </cell>
          <cell r="V1087">
            <v>0</v>
          </cell>
          <cell r="W1087">
            <v>0</v>
          </cell>
          <cell r="X1087">
            <v>0</v>
          </cell>
          <cell r="Y1087">
            <v>0</v>
          </cell>
          <cell r="Z1087">
            <v>0</v>
          </cell>
          <cell r="AA1087">
            <v>0</v>
          </cell>
          <cell r="AB1087">
            <v>0</v>
          </cell>
          <cell r="AC1087">
            <v>0</v>
          </cell>
          <cell r="AD1087">
            <v>0</v>
          </cell>
          <cell r="AE1087">
            <v>0</v>
          </cell>
          <cell r="AF1087">
            <v>0</v>
          </cell>
          <cell r="AG1087">
            <v>0</v>
          </cell>
          <cell r="AH1087">
            <v>0</v>
          </cell>
          <cell r="AI1087">
            <v>0</v>
          </cell>
          <cell r="AJ1087">
            <v>0</v>
          </cell>
          <cell r="AK1087">
            <v>0</v>
          </cell>
          <cell r="AL1087">
            <v>0</v>
          </cell>
          <cell r="AM1087">
            <v>0</v>
          </cell>
          <cell r="AN1087">
            <v>0</v>
          </cell>
          <cell r="AO1087">
            <v>0</v>
          </cell>
          <cell r="AP1087">
            <v>0</v>
          </cell>
          <cell r="AQ1087">
            <v>0</v>
          </cell>
          <cell r="AR1087">
            <v>0</v>
          </cell>
          <cell r="AS1087">
            <v>0</v>
          </cell>
          <cell r="AT1087">
            <v>0</v>
          </cell>
          <cell r="AU1087">
            <v>0</v>
          </cell>
          <cell r="AV1087">
            <v>0</v>
          </cell>
          <cell r="AW1087">
            <v>0</v>
          </cell>
          <cell r="AX1087">
            <v>0</v>
          </cell>
          <cell r="AY1087">
            <v>0</v>
          </cell>
          <cell r="AZ1087">
            <v>0</v>
          </cell>
          <cell r="BA1087">
            <v>0</v>
          </cell>
          <cell r="BB1087">
            <v>0</v>
          </cell>
          <cell r="BC1087">
            <v>0</v>
          </cell>
          <cell r="BD1087">
            <v>0</v>
          </cell>
          <cell r="BE1087">
            <v>0</v>
          </cell>
          <cell r="BF1087">
            <v>0</v>
          </cell>
          <cell r="BG1087">
            <v>0</v>
          </cell>
          <cell r="BH1087">
            <v>0</v>
          </cell>
          <cell r="BI1087">
            <v>0</v>
          </cell>
          <cell r="BJ1087">
            <v>0</v>
          </cell>
          <cell r="BK1087">
            <v>0</v>
          </cell>
          <cell r="BL1087">
            <v>0</v>
          </cell>
          <cell r="BM1087">
            <v>0</v>
          </cell>
          <cell r="BN1087">
            <v>0</v>
          </cell>
          <cell r="BO1087">
            <v>0</v>
          </cell>
          <cell r="BP1087">
            <v>0</v>
          </cell>
          <cell r="BQ1087">
            <v>0</v>
          </cell>
        </row>
        <row r="1088">
          <cell r="N1088">
            <v>0</v>
          </cell>
          <cell r="P1088">
            <v>0</v>
          </cell>
          <cell r="R1088">
            <v>0</v>
          </cell>
          <cell r="V1088">
            <v>0</v>
          </cell>
          <cell r="W1088">
            <v>0</v>
          </cell>
          <cell r="X1088">
            <v>0</v>
          </cell>
          <cell r="Y1088">
            <v>0</v>
          </cell>
          <cell r="Z1088">
            <v>0</v>
          </cell>
          <cell r="AA1088">
            <v>0</v>
          </cell>
          <cell r="AB1088">
            <v>0</v>
          </cell>
          <cell r="AC1088">
            <v>0</v>
          </cell>
          <cell r="AD1088">
            <v>0</v>
          </cell>
          <cell r="AE1088">
            <v>0</v>
          </cell>
          <cell r="AF1088">
            <v>0</v>
          </cell>
          <cell r="AG1088">
            <v>0</v>
          </cell>
          <cell r="AH1088">
            <v>0</v>
          </cell>
          <cell r="AI1088">
            <v>0</v>
          </cell>
          <cell r="AJ1088">
            <v>0</v>
          </cell>
          <cell r="AK1088">
            <v>0</v>
          </cell>
          <cell r="AL1088">
            <v>0</v>
          </cell>
          <cell r="AM1088">
            <v>0</v>
          </cell>
          <cell r="AN1088">
            <v>0</v>
          </cell>
          <cell r="AO1088">
            <v>0</v>
          </cell>
          <cell r="AP1088">
            <v>0</v>
          </cell>
          <cell r="AQ1088">
            <v>0</v>
          </cell>
          <cell r="AR1088">
            <v>0</v>
          </cell>
          <cell r="AS1088">
            <v>0</v>
          </cell>
          <cell r="AT1088">
            <v>0</v>
          </cell>
          <cell r="AU1088">
            <v>0</v>
          </cell>
          <cell r="AV1088">
            <v>0</v>
          </cell>
          <cell r="AW1088">
            <v>0</v>
          </cell>
          <cell r="AX1088">
            <v>0</v>
          </cell>
          <cell r="AY1088">
            <v>0</v>
          </cell>
          <cell r="AZ1088">
            <v>0</v>
          </cell>
          <cell r="BA1088">
            <v>0</v>
          </cell>
          <cell r="BB1088">
            <v>0</v>
          </cell>
          <cell r="BC1088">
            <v>0</v>
          </cell>
          <cell r="BD1088">
            <v>0</v>
          </cell>
          <cell r="BE1088">
            <v>0</v>
          </cell>
          <cell r="BF1088">
            <v>0</v>
          </cell>
          <cell r="BG1088">
            <v>0</v>
          </cell>
          <cell r="BH1088">
            <v>0</v>
          </cell>
          <cell r="BI1088">
            <v>0</v>
          </cell>
          <cell r="BJ1088">
            <v>0</v>
          </cell>
          <cell r="BK1088">
            <v>0</v>
          </cell>
          <cell r="BL1088">
            <v>0</v>
          </cell>
          <cell r="BM1088">
            <v>0</v>
          </cell>
          <cell r="BN1088">
            <v>0</v>
          </cell>
          <cell r="BO1088">
            <v>0</v>
          </cell>
          <cell r="BP1088">
            <v>0</v>
          </cell>
          <cell r="BQ1088">
            <v>0</v>
          </cell>
        </row>
        <row r="1089">
          <cell r="N1089">
            <v>0</v>
          </cell>
          <cell r="P1089">
            <v>0</v>
          </cell>
          <cell r="R1089">
            <v>0</v>
          </cell>
          <cell r="V1089">
            <v>0</v>
          </cell>
          <cell r="W1089">
            <v>0</v>
          </cell>
          <cell r="X1089">
            <v>0</v>
          </cell>
          <cell r="Y1089">
            <v>0</v>
          </cell>
          <cell r="Z1089">
            <v>0</v>
          </cell>
          <cell r="AA1089">
            <v>0</v>
          </cell>
          <cell r="AB1089">
            <v>0</v>
          </cell>
          <cell r="AC1089">
            <v>0</v>
          </cell>
          <cell r="AD1089">
            <v>0</v>
          </cell>
          <cell r="AE1089">
            <v>0</v>
          </cell>
          <cell r="AF1089">
            <v>0</v>
          </cell>
          <cell r="AG1089">
            <v>0</v>
          </cell>
          <cell r="AH1089">
            <v>0</v>
          </cell>
          <cell r="AI1089">
            <v>0</v>
          </cell>
          <cell r="AJ1089">
            <v>0</v>
          </cell>
          <cell r="AK1089">
            <v>0</v>
          </cell>
          <cell r="AL1089">
            <v>0</v>
          </cell>
          <cell r="AM1089">
            <v>0</v>
          </cell>
          <cell r="AN1089">
            <v>0</v>
          </cell>
          <cell r="AO1089">
            <v>0</v>
          </cell>
          <cell r="AP1089">
            <v>0</v>
          </cell>
          <cell r="AQ1089">
            <v>0</v>
          </cell>
          <cell r="AR1089">
            <v>0</v>
          </cell>
          <cell r="AS1089">
            <v>0</v>
          </cell>
          <cell r="AT1089">
            <v>0</v>
          </cell>
          <cell r="AU1089">
            <v>0</v>
          </cell>
          <cell r="AV1089">
            <v>0</v>
          </cell>
          <cell r="AW1089">
            <v>0</v>
          </cell>
          <cell r="AX1089">
            <v>0</v>
          </cell>
          <cell r="AY1089">
            <v>0</v>
          </cell>
          <cell r="AZ1089">
            <v>0</v>
          </cell>
          <cell r="BA1089">
            <v>0</v>
          </cell>
          <cell r="BB1089">
            <v>0</v>
          </cell>
          <cell r="BC1089">
            <v>0</v>
          </cell>
          <cell r="BD1089">
            <v>0</v>
          </cell>
          <cell r="BE1089">
            <v>0</v>
          </cell>
          <cell r="BF1089">
            <v>0</v>
          </cell>
          <cell r="BG1089">
            <v>0</v>
          </cell>
          <cell r="BH1089">
            <v>0</v>
          </cell>
          <cell r="BI1089">
            <v>0</v>
          </cell>
          <cell r="BJ1089">
            <v>0</v>
          </cell>
          <cell r="BK1089">
            <v>0</v>
          </cell>
          <cell r="BL1089">
            <v>0</v>
          </cell>
          <cell r="BM1089">
            <v>0</v>
          </cell>
          <cell r="BN1089">
            <v>0</v>
          </cell>
          <cell r="BO1089">
            <v>0</v>
          </cell>
          <cell r="BP1089">
            <v>0</v>
          </cell>
          <cell r="BQ1089">
            <v>0</v>
          </cell>
        </row>
        <row r="1090">
          <cell r="N1090">
            <v>0</v>
          </cell>
          <cell r="P1090">
            <v>0</v>
          </cell>
          <cell r="R1090">
            <v>0</v>
          </cell>
          <cell r="V1090">
            <v>0</v>
          </cell>
          <cell r="W1090">
            <v>0</v>
          </cell>
          <cell r="X1090">
            <v>0</v>
          </cell>
          <cell r="Y1090">
            <v>0</v>
          </cell>
          <cell r="AA1090">
            <v>0</v>
          </cell>
          <cell r="AC1090">
            <v>0</v>
          </cell>
          <cell r="AD1090">
            <v>0</v>
          </cell>
          <cell r="AE1090">
            <v>0</v>
          </cell>
          <cell r="AF1090">
            <v>0</v>
          </cell>
          <cell r="AG1090">
            <v>0</v>
          </cell>
          <cell r="AH1090">
            <v>0</v>
          </cell>
          <cell r="AI1090">
            <v>0</v>
          </cell>
          <cell r="AJ1090">
            <v>0</v>
          </cell>
          <cell r="AK1090">
            <v>0</v>
          </cell>
          <cell r="AL1090">
            <v>0</v>
          </cell>
          <cell r="AM1090">
            <v>0</v>
          </cell>
          <cell r="AN1090">
            <v>0</v>
          </cell>
          <cell r="AO1090">
            <v>0</v>
          </cell>
          <cell r="AP1090">
            <v>0</v>
          </cell>
          <cell r="AQ1090">
            <v>0</v>
          </cell>
          <cell r="AR1090">
            <v>0</v>
          </cell>
          <cell r="AS1090">
            <v>0</v>
          </cell>
          <cell r="AT1090">
            <v>0</v>
          </cell>
          <cell r="AU1090">
            <v>0</v>
          </cell>
          <cell r="AV1090">
            <v>0</v>
          </cell>
          <cell r="AW1090">
            <v>0</v>
          </cell>
          <cell r="AX1090">
            <v>0</v>
          </cell>
          <cell r="AY1090">
            <v>0</v>
          </cell>
          <cell r="AZ1090">
            <v>0</v>
          </cell>
          <cell r="BA1090">
            <v>0</v>
          </cell>
          <cell r="BB1090">
            <v>0</v>
          </cell>
          <cell r="BC1090">
            <v>0</v>
          </cell>
          <cell r="BD1090">
            <v>0</v>
          </cell>
          <cell r="BE1090">
            <v>0</v>
          </cell>
          <cell r="BF1090">
            <v>0</v>
          </cell>
          <cell r="BG1090">
            <v>0</v>
          </cell>
          <cell r="BH1090">
            <v>0</v>
          </cell>
          <cell r="BI1090">
            <v>0</v>
          </cell>
          <cell r="BJ1090">
            <v>0</v>
          </cell>
          <cell r="BK1090">
            <v>0</v>
          </cell>
          <cell r="BL1090">
            <v>0</v>
          </cell>
          <cell r="BM1090">
            <v>0</v>
          </cell>
          <cell r="BN1090">
            <v>0</v>
          </cell>
          <cell r="BO1090">
            <v>0</v>
          </cell>
          <cell r="BP1090">
            <v>0</v>
          </cell>
          <cell r="BQ1090">
            <v>0</v>
          </cell>
        </row>
        <row r="1091">
          <cell r="N1091">
            <v>0</v>
          </cell>
          <cell r="P1091">
            <v>0</v>
          </cell>
          <cell r="R1091">
            <v>0</v>
          </cell>
          <cell r="V1091">
            <v>0</v>
          </cell>
          <cell r="W1091">
            <v>0</v>
          </cell>
          <cell r="X1091">
            <v>0</v>
          </cell>
          <cell r="Y1091">
            <v>0</v>
          </cell>
          <cell r="AA1091">
            <v>0</v>
          </cell>
          <cell r="AC1091">
            <v>0</v>
          </cell>
          <cell r="AD1091">
            <v>0</v>
          </cell>
          <cell r="AE1091">
            <v>0</v>
          </cell>
          <cell r="AF1091">
            <v>0</v>
          </cell>
          <cell r="AG1091">
            <v>0</v>
          </cell>
          <cell r="AH1091">
            <v>0</v>
          </cell>
          <cell r="AI1091">
            <v>0</v>
          </cell>
          <cell r="AJ1091">
            <v>0</v>
          </cell>
          <cell r="AK1091">
            <v>0</v>
          </cell>
          <cell r="AL1091">
            <v>0</v>
          </cell>
          <cell r="AM1091">
            <v>0</v>
          </cell>
          <cell r="AN1091">
            <v>0</v>
          </cell>
          <cell r="AO1091">
            <v>0</v>
          </cell>
          <cell r="AP1091">
            <v>0</v>
          </cell>
          <cell r="AQ1091">
            <v>0</v>
          </cell>
          <cell r="AR1091">
            <v>0</v>
          </cell>
          <cell r="AS1091">
            <v>0</v>
          </cell>
          <cell r="AT1091">
            <v>0</v>
          </cell>
          <cell r="AU1091">
            <v>0</v>
          </cell>
          <cell r="AV1091">
            <v>0</v>
          </cell>
          <cell r="AW1091">
            <v>0</v>
          </cell>
          <cell r="AX1091">
            <v>0</v>
          </cell>
          <cell r="AY1091">
            <v>0</v>
          </cell>
          <cell r="AZ1091">
            <v>0</v>
          </cell>
          <cell r="BA1091">
            <v>0</v>
          </cell>
          <cell r="BB1091">
            <v>0</v>
          </cell>
          <cell r="BC1091">
            <v>0</v>
          </cell>
          <cell r="BD1091">
            <v>0</v>
          </cell>
          <cell r="BE1091">
            <v>0</v>
          </cell>
          <cell r="BF1091">
            <v>0</v>
          </cell>
          <cell r="BG1091">
            <v>0</v>
          </cell>
          <cell r="BH1091">
            <v>0</v>
          </cell>
          <cell r="BI1091">
            <v>0</v>
          </cell>
          <cell r="BJ1091">
            <v>0</v>
          </cell>
          <cell r="BK1091">
            <v>0</v>
          </cell>
          <cell r="BL1091">
            <v>0</v>
          </cell>
          <cell r="BM1091">
            <v>0</v>
          </cell>
          <cell r="BN1091">
            <v>0</v>
          </cell>
          <cell r="BO1091">
            <v>0</v>
          </cell>
          <cell r="BP1091">
            <v>0</v>
          </cell>
          <cell r="BQ1091">
            <v>0</v>
          </cell>
        </row>
        <row r="1092">
          <cell r="N1092">
            <v>0</v>
          </cell>
          <cell r="P1092">
            <v>0</v>
          </cell>
          <cell r="R1092">
            <v>0</v>
          </cell>
          <cell r="V1092">
            <v>0</v>
          </cell>
          <cell r="W1092">
            <v>0</v>
          </cell>
          <cell r="X1092">
            <v>0</v>
          </cell>
          <cell r="Y1092">
            <v>0</v>
          </cell>
          <cell r="AA1092">
            <v>0</v>
          </cell>
          <cell r="AC1092">
            <v>0</v>
          </cell>
          <cell r="AD1092">
            <v>0</v>
          </cell>
          <cell r="AE1092">
            <v>0</v>
          </cell>
          <cell r="AF1092">
            <v>0</v>
          </cell>
          <cell r="AG1092">
            <v>0</v>
          </cell>
          <cell r="AH1092">
            <v>0</v>
          </cell>
          <cell r="AI1092">
            <v>0</v>
          </cell>
          <cell r="AJ1092">
            <v>0</v>
          </cell>
          <cell r="AK1092">
            <v>0</v>
          </cell>
          <cell r="AL1092">
            <v>0</v>
          </cell>
          <cell r="AM1092">
            <v>0</v>
          </cell>
          <cell r="AN1092">
            <v>0</v>
          </cell>
          <cell r="AO1092">
            <v>0</v>
          </cell>
          <cell r="AP1092">
            <v>0</v>
          </cell>
          <cell r="AQ1092">
            <v>0</v>
          </cell>
          <cell r="AR1092">
            <v>0</v>
          </cell>
          <cell r="AS1092">
            <v>0</v>
          </cell>
          <cell r="AT1092">
            <v>0</v>
          </cell>
          <cell r="AU1092">
            <v>0</v>
          </cell>
          <cell r="AV1092">
            <v>0</v>
          </cell>
          <cell r="AW1092">
            <v>0</v>
          </cell>
          <cell r="AX1092">
            <v>0</v>
          </cell>
          <cell r="AY1092">
            <v>0</v>
          </cell>
          <cell r="AZ1092">
            <v>0</v>
          </cell>
          <cell r="BA1092">
            <v>0</v>
          </cell>
          <cell r="BB1092">
            <v>0</v>
          </cell>
          <cell r="BC1092">
            <v>0</v>
          </cell>
          <cell r="BD1092">
            <v>0</v>
          </cell>
          <cell r="BE1092">
            <v>0</v>
          </cell>
          <cell r="BF1092">
            <v>0</v>
          </cell>
          <cell r="BG1092">
            <v>0</v>
          </cell>
          <cell r="BH1092">
            <v>0</v>
          </cell>
          <cell r="BI1092">
            <v>0</v>
          </cell>
          <cell r="BJ1092">
            <v>0</v>
          </cell>
          <cell r="BK1092">
            <v>0</v>
          </cell>
          <cell r="BL1092">
            <v>0</v>
          </cell>
          <cell r="BM1092">
            <v>0</v>
          </cell>
          <cell r="BN1092">
            <v>0</v>
          </cell>
          <cell r="BO1092">
            <v>0</v>
          </cell>
          <cell r="BP1092">
            <v>0</v>
          </cell>
          <cell r="BQ1092">
            <v>0</v>
          </cell>
        </row>
        <row r="1093">
          <cell r="N1093">
            <v>0</v>
          </cell>
          <cell r="P1093">
            <v>0</v>
          </cell>
          <cell r="R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cell r="AI1093">
            <v>0</v>
          </cell>
          <cell r="AJ1093">
            <v>0</v>
          </cell>
          <cell r="AK1093">
            <v>0</v>
          </cell>
          <cell r="AL1093">
            <v>0</v>
          </cell>
          <cell r="AM1093">
            <v>0</v>
          </cell>
          <cell r="AN1093">
            <v>0</v>
          </cell>
          <cell r="AO1093">
            <v>0</v>
          </cell>
          <cell r="AP1093">
            <v>0</v>
          </cell>
          <cell r="AQ1093">
            <v>0</v>
          </cell>
          <cell r="AR1093">
            <v>0</v>
          </cell>
          <cell r="AS1093">
            <v>0</v>
          </cell>
          <cell r="AT1093">
            <v>0</v>
          </cell>
          <cell r="AU1093">
            <v>0</v>
          </cell>
          <cell r="AV1093">
            <v>0</v>
          </cell>
          <cell r="AW1093">
            <v>0</v>
          </cell>
          <cell r="AX1093">
            <v>0</v>
          </cell>
          <cell r="AY1093">
            <v>0</v>
          </cell>
          <cell r="AZ1093">
            <v>0</v>
          </cell>
          <cell r="BA1093">
            <v>0</v>
          </cell>
          <cell r="BB1093">
            <v>0</v>
          </cell>
          <cell r="BC1093">
            <v>0</v>
          </cell>
          <cell r="BD1093">
            <v>0</v>
          </cell>
          <cell r="BE1093">
            <v>0</v>
          </cell>
          <cell r="BF1093">
            <v>0</v>
          </cell>
          <cell r="BG1093">
            <v>0</v>
          </cell>
          <cell r="BH1093">
            <v>0</v>
          </cell>
          <cell r="BI1093">
            <v>0</v>
          </cell>
          <cell r="BJ1093">
            <v>0</v>
          </cell>
          <cell r="BK1093">
            <v>0</v>
          </cell>
          <cell r="BL1093">
            <v>0</v>
          </cell>
          <cell r="BM1093">
            <v>0</v>
          </cell>
          <cell r="BN1093">
            <v>0</v>
          </cell>
          <cell r="BO1093">
            <v>0</v>
          </cell>
          <cell r="BP1093">
            <v>0</v>
          </cell>
          <cell r="BQ1093">
            <v>0</v>
          </cell>
        </row>
        <row r="1094">
          <cell r="N1094">
            <v>0</v>
          </cell>
          <cell r="P1094">
            <v>0</v>
          </cell>
          <cell r="R1094">
            <v>0</v>
          </cell>
          <cell r="V1094">
            <v>0</v>
          </cell>
          <cell r="W1094">
            <v>0</v>
          </cell>
          <cell r="X1094">
            <v>0</v>
          </cell>
          <cell r="Y1094">
            <v>0</v>
          </cell>
          <cell r="Z1094">
            <v>0</v>
          </cell>
          <cell r="AA1094">
            <v>0</v>
          </cell>
          <cell r="AB1094">
            <v>0</v>
          </cell>
          <cell r="AC1094">
            <v>0</v>
          </cell>
          <cell r="AD1094">
            <v>0</v>
          </cell>
          <cell r="AE1094">
            <v>0</v>
          </cell>
          <cell r="AF1094">
            <v>0</v>
          </cell>
          <cell r="AG1094">
            <v>0</v>
          </cell>
          <cell r="AH1094">
            <v>0</v>
          </cell>
          <cell r="AI1094">
            <v>0</v>
          </cell>
          <cell r="AJ1094">
            <v>0</v>
          </cell>
          <cell r="AK1094">
            <v>0</v>
          </cell>
          <cell r="AL1094">
            <v>0</v>
          </cell>
          <cell r="AM1094">
            <v>0</v>
          </cell>
          <cell r="AN1094">
            <v>0</v>
          </cell>
          <cell r="AO1094">
            <v>0</v>
          </cell>
          <cell r="AP1094">
            <v>0</v>
          </cell>
          <cell r="AQ1094">
            <v>0</v>
          </cell>
          <cell r="AR1094">
            <v>0</v>
          </cell>
          <cell r="AS1094">
            <v>0</v>
          </cell>
          <cell r="AT1094">
            <v>0</v>
          </cell>
          <cell r="AU1094">
            <v>0</v>
          </cell>
          <cell r="AV1094">
            <v>0</v>
          </cell>
          <cell r="AW1094">
            <v>0</v>
          </cell>
          <cell r="AX1094">
            <v>0</v>
          </cell>
          <cell r="AY1094">
            <v>0</v>
          </cell>
          <cell r="AZ1094">
            <v>0</v>
          </cell>
          <cell r="BA1094">
            <v>0</v>
          </cell>
          <cell r="BB1094">
            <v>0</v>
          </cell>
          <cell r="BC1094">
            <v>0</v>
          </cell>
          <cell r="BD1094">
            <v>0</v>
          </cell>
          <cell r="BE1094">
            <v>0</v>
          </cell>
          <cell r="BF1094">
            <v>0</v>
          </cell>
          <cell r="BG1094">
            <v>0</v>
          </cell>
          <cell r="BH1094">
            <v>0</v>
          </cell>
          <cell r="BI1094">
            <v>0</v>
          </cell>
          <cell r="BJ1094">
            <v>0</v>
          </cell>
          <cell r="BK1094">
            <v>0</v>
          </cell>
          <cell r="BL1094">
            <v>0</v>
          </cell>
          <cell r="BM1094">
            <v>0</v>
          </cell>
          <cell r="BN1094">
            <v>0</v>
          </cell>
          <cell r="BO1094">
            <v>0</v>
          </cell>
          <cell r="BP1094">
            <v>0</v>
          </cell>
          <cell r="BQ1094">
            <v>0</v>
          </cell>
        </row>
        <row r="1095">
          <cell r="N1095">
            <v>0</v>
          </cell>
          <cell r="P1095">
            <v>0</v>
          </cell>
          <cell r="R1095">
            <v>0</v>
          </cell>
          <cell r="V1095">
            <v>0</v>
          </cell>
          <cell r="W1095">
            <v>0</v>
          </cell>
          <cell r="X1095">
            <v>0</v>
          </cell>
          <cell r="Y1095">
            <v>0</v>
          </cell>
          <cell r="Z1095">
            <v>0</v>
          </cell>
          <cell r="AA1095">
            <v>0</v>
          </cell>
          <cell r="AB1095">
            <v>0</v>
          </cell>
          <cell r="AC1095">
            <v>0</v>
          </cell>
          <cell r="AD1095">
            <v>0</v>
          </cell>
          <cell r="AE1095">
            <v>0</v>
          </cell>
          <cell r="AF1095">
            <v>0</v>
          </cell>
          <cell r="AG1095">
            <v>0</v>
          </cell>
          <cell r="AH1095">
            <v>0</v>
          </cell>
          <cell r="AI1095">
            <v>0</v>
          </cell>
          <cell r="AJ1095">
            <v>0</v>
          </cell>
          <cell r="AK1095">
            <v>0</v>
          </cell>
          <cell r="AL1095">
            <v>0</v>
          </cell>
          <cell r="AM1095">
            <v>0</v>
          </cell>
          <cell r="AN1095">
            <v>0</v>
          </cell>
          <cell r="AO1095">
            <v>0</v>
          </cell>
          <cell r="AP1095">
            <v>0</v>
          </cell>
          <cell r="AQ1095">
            <v>0</v>
          </cell>
          <cell r="AR1095">
            <v>0</v>
          </cell>
          <cell r="AS1095">
            <v>0</v>
          </cell>
          <cell r="AT1095">
            <v>0</v>
          </cell>
          <cell r="AU1095">
            <v>0</v>
          </cell>
          <cell r="AV1095">
            <v>0</v>
          </cell>
          <cell r="AW1095">
            <v>0</v>
          </cell>
          <cell r="AX1095">
            <v>0</v>
          </cell>
          <cell r="AY1095">
            <v>0</v>
          </cell>
          <cell r="AZ1095">
            <v>0</v>
          </cell>
          <cell r="BA1095">
            <v>0</v>
          </cell>
          <cell r="BB1095">
            <v>0</v>
          </cell>
          <cell r="BC1095">
            <v>0</v>
          </cell>
          <cell r="BD1095">
            <v>0</v>
          </cell>
          <cell r="BE1095">
            <v>0</v>
          </cell>
          <cell r="BF1095">
            <v>0</v>
          </cell>
          <cell r="BG1095">
            <v>0</v>
          </cell>
          <cell r="BH1095">
            <v>0</v>
          </cell>
          <cell r="BI1095">
            <v>0</v>
          </cell>
          <cell r="BJ1095">
            <v>0</v>
          </cell>
          <cell r="BK1095">
            <v>0</v>
          </cell>
          <cell r="BL1095">
            <v>0</v>
          </cell>
          <cell r="BM1095">
            <v>0</v>
          </cell>
          <cell r="BN1095">
            <v>0</v>
          </cell>
          <cell r="BO1095">
            <v>0</v>
          </cell>
          <cell r="BP1095">
            <v>0</v>
          </cell>
          <cell r="BQ1095">
            <v>0</v>
          </cell>
        </row>
        <row r="1096">
          <cell r="N1096">
            <v>0</v>
          </cell>
          <cell r="P1096">
            <v>0</v>
          </cell>
          <cell r="R1096">
            <v>0</v>
          </cell>
          <cell r="V1096">
            <v>0</v>
          </cell>
          <cell r="W1096">
            <v>0</v>
          </cell>
          <cell r="X1096">
            <v>0</v>
          </cell>
          <cell r="Y1096">
            <v>0</v>
          </cell>
          <cell r="AA1096">
            <v>0</v>
          </cell>
          <cell r="AC1096">
            <v>0</v>
          </cell>
          <cell r="AD1096">
            <v>0</v>
          </cell>
          <cell r="AE1096">
            <v>0</v>
          </cell>
          <cell r="AF1096">
            <v>0</v>
          </cell>
          <cell r="AG1096">
            <v>0</v>
          </cell>
          <cell r="AH1096">
            <v>0</v>
          </cell>
          <cell r="AI1096">
            <v>0</v>
          </cell>
          <cell r="AJ1096">
            <v>0</v>
          </cell>
          <cell r="AK1096">
            <v>0</v>
          </cell>
          <cell r="AL1096">
            <v>0</v>
          </cell>
          <cell r="AM1096">
            <v>0</v>
          </cell>
          <cell r="AN1096">
            <v>0</v>
          </cell>
          <cell r="AO1096">
            <v>0</v>
          </cell>
          <cell r="AP1096">
            <v>0</v>
          </cell>
          <cell r="AQ1096">
            <v>0</v>
          </cell>
          <cell r="AR1096">
            <v>0</v>
          </cell>
          <cell r="AS1096">
            <v>0</v>
          </cell>
          <cell r="AT1096">
            <v>0</v>
          </cell>
          <cell r="AU1096">
            <v>0</v>
          </cell>
          <cell r="AV1096">
            <v>0</v>
          </cell>
          <cell r="AW1096">
            <v>0</v>
          </cell>
          <cell r="AX1096">
            <v>0</v>
          </cell>
          <cell r="AY1096">
            <v>0</v>
          </cell>
          <cell r="AZ1096">
            <v>0</v>
          </cell>
          <cell r="BA1096">
            <v>0</v>
          </cell>
          <cell r="BB1096">
            <v>0</v>
          </cell>
          <cell r="BC1096">
            <v>0</v>
          </cell>
          <cell r="BD1096">
            <v>0</v>
          </cell>
          <cell r="BE1096">
            <v>0</v>
          </cell>
          <cell r="BF1096">
            <v>0</v>
          </cell>
          <cell r="BG1096">
            <v>0</v>
          </cell>
          <cell r="BH1096">
            <v>0</v>
          </cell>
          <cell r="BI1096">
            <v>0</v>
          </cell>
          <cell r="BJ1096">
            <v>0</v>
          </cell>
          <cell r="BK1096">
            <v>0</v>
          </cell>
          <cell r="BL1096">
            <v>0</v>
          </cell>
          <cell r="BM1096">
            <v>0</v>
          </cell>
          <cell r="BN1096">
            <v>0</v>
          </cell>
          <cell r="BO1096">
            <v>0</v>
          </cell>
          <cell r="BP1096">
            <v>0</v>
          </cell>
          <cell r="BQ1096">
            <v>0</v>
          </cell>
        </row>
        <row r="1097">
          <cell r="N1097">
            <v>0</v>
          </cell>
          <cell r="P1097">
            <v>0</v>
          </cell>
          <cell r="R1097">
            <v>0</v>
          </cell>
          <cell r="V1097">
            <v>0</v>
          </cell>
          <cell r="W1097">
            <v>0</v>
          </cell>
          <cell r="X1097">
            <v>0</v>
          </cell>
          <cell r="Y1097">
            <v>0</v>
          </cell>
          <cell r="Z1097">
            <v>0</v>
          </cell>
          <cell r="AA1097">
            <v>0</v>
          </cell>
          <cell r="AB1097">
            <v>0</v>
          </cell>
          <cell r="AC1097">
            <v>0</v>
          </cell>
          <cell r="AD1097">
            <v>0</v>
          </cell>
          <cell r="AE1097">
            <v>0</v>
          </cell>
          <cell r="AF1097">
            <v>0</v>
          </cell>
          <cell r="AG1097">
            <v>0</v>
          </cell>
          <cell r="AH1097">
            <v>0</v>
          </cell>
          <cell r="AI1097">
            <v>0</v>
          </cell>
          <cell r="AJ1097">
            <v>0</v>
          </cell>
          <cell r="AK1097">
            <v>0</v>
          </cell>
          <cell r="AL1097">
            <v>0</v>
          </cell>
          <cell r="AM1097">
            <v>0</v>
          </cell>
          <cell r="AN1097">
            <v>0</v>
          </cell>
          <cell r="AO1097">
            <v>0</v>
          </cell>
          <cell r="AP1097">
            <v>0</v>
          </cell>
          <cell r="AQ1097">
            <v>0</v>
          </cell>
          <cell r="AR1097">
            <v>0</v>
          </cell>
          <cell r="AS1097">
            <v>0</v>
          </cell>
          <cell r="AT1097">
            <v>0</v>
          </cell>
          <cell r="AU1097">
            <v>0</v>
          </cell>
          <cell r="AV1097">
            <v>0</v>
          </cell>
          <cell r="AW1097">
            <v>0</v>
          </cell>
          <cell r="AX1097">
            <v>0</v>
          </cell>
          <cell r="AY1097">
            <v>0</v>
          </cell>
          <cell r="AZ1097">
            <v>0</v>
          </cell>
          <cell r="BA1097">
            <v>0</v>
          </cell>
          <cell r="BB1097">
            <v>0</v>
          </cell>
          <cell r="BC1097">
            <v>0</v>
          </cell>
          <cell r="BD1097">
            <v>0</v>
          </cell>
          <cell r="BE1097">
            <v>0</v>
          </cell>
          <cell r="BF1097">
            <v>0</v>
          </cell>
          <cell r="BG1097">
            <v>0</v>
          </cell>
          <cell r="BH1097">
            <v>0</v>
          </cell>
          <cell r="BI1097">
            <v>0</v>
          </cell>
          <cell r="BJ1097">
            <v>0</v>
          </cell>
          <cell r="BK1097">
            <v>0</v>
          </cell>
          <cell r="BL1097">
            <v>0</v>
          </cell>
          <cell r="BM1097">
            <v>0</v>
          </cell>
          <cell r="BN1097">
            <v>0</v>
          </cell>
          <cell r="BO1097">
            <v>0</v>
          </cell>
          <cell r="BP1097">
            <v>0</v>
          </cell>
          <cell r="BQ1097">
            <v>0</v>
          </cell>
        </row>
        <row r="1098">
          <cell r="N1098">
            <v>0</v>
          </cell>
          <cell r="P1098">
            <v>0</v>
          </cell>
          <cell r="R1098">
            <v>0</v>
          </cell>
          <cell r="V1098">
            <v>0</v>
          </cell>
          <cell r="W1098">
            <v>0</v>
          </cell>
          <cell r="X1098">
            <v>0</v>
          </cell>
          <cell r="Y1098">
            <v>0</v>
          </cell>
          <cell r="Z1098">
            <v>0</v>
          </cell>
          <cell r="AA1098">
            <v>0</v>
          </cell>
          <cell r="AB1098">
            <v>0</v>
          </cell>
          <cell r="AC1098">
            <v>0</v>
          </cell>
          <cell r="AD1098">
            <v>0</v>
          </cell>
          <cell r="AE1098">
            <v>0</v>
          </cell>
          <cell r="AF1098">
            <v>0</v>
          </cell>
          <cell r="AG1098">
            <v>0</v>
          </cell>
          <cell r="AH1098">
            <v>0</v>
          </cell>
          <cell r="AI1098">
            <v>0</v>
          </cell>
          <cell r="AJ1098">
            <v>0</v>
          </cell>
          <cell r="AK1098">
            <v>0</v>
          </cell>
          <cell r="AL1098">
            <v>0</v>
          </cell>
          <cell r="AM1098">
            <v>0</v>
          </cell>
          <cell r="AN1098">
            <v>0</v>
          </cell>
          <cell r="AO1098">
            <v>0</v>
          </cell>
          <cell r="AP1098">
            <v>0</v>
          </cell>
          <cell r="AQ1098">
            <v>0</v>
          </cell>
          <cell r="AR1098">
            <v>0</v>
          </cell>
          <cell r="AS1098">
            <v>0</v>
          </cell>
          <cell r="AT1098">
            <v>0</v>
          </cell>
          <cell r="AU1098">
            <v>0</v>
          </cell>
          <cell r="AV1098">
            <v>0</v>
          </cell>
          <cell r="AW1098">
            <v>0</v>
          </cell>
          <cell r="AX1098">
            <v>0</v>
          </cell>
          <cell r="AY1098">
            <v>0</v>
          </cell>
          <cell r="AZ1098">
            <v>0</v>
          </cell>
          <cell r="BA1098">
            <v>0</v>
          </cell>
          <cell r="BB1098">
            <v>0</v>
          </cell>
          <cell r="BC1098">
            <v>0</v>
          </cell>
          <cell r="BD1098">
            <v>0</v>
          </cell>
          <cell r="BE1098">
            <v>0</v>
          </cell>
          <cell r="BF1098">
            <v>0</v>
          </cell>
          <cell r="BG1098">
            <v>0</v>
          </cell>
          <cell r="BH1098">
            <v>0</v>
          </cell>
          <cell r="BI1098">
            <v>0</v>
          </cell>
          <cell r="BJ1098">
            <v>0</v>
          </cell>
          <cell r="BK1098">
            <v>0</v>
          </cell>
          <cell r="BL1098">
            <v>0</v>
          </cell>
          <cell r="BM1098">
            <v>0</v>
          </cell>
          <cell r="BN1098">
            <v>0</v>
          </cell>
          <cell r="BO1098">
            <v>0</v>
          </cell>
          <cell r="BP1098">
            <v>0</v>
          </cell>
          <cell r="BQ1098">
            <v>0</v>
          </cell>
        </row>
        <row r="1099">
          <cell r="N1099">
            <v>0</v>
          </cell>
          <cell r="P1099">
            <v>0</v>
          </cell>
          <cell r="R1099">
            <v>0</v>
          </cell>
          <cell r="V1099">
            <v>0</v>
          </cell>
          <cell r="W1099">
            <v>0</v>
          </cell>
          <cell r="X1099">
            <v>0</v>
          </cell>
          <cell r="Y1099">
            <v>0</v>
          </cell>
          <cell r="Z1099">
            <v>0</v>
          </cell>
          <cell r="AA1099">
            <v>0</v>
          </cell>
          <cell r="AB1099">
            <v>0</v>
          </cell>
          <cell r="AC1099">
            <v>0</v>
          </cell>
          <cell r="AD1099">
            <v>0</v>
          </cell>
          <cell r="AE1099">
            <v>0</v>
          </cell>
          <cell r="AF1099">
            <v>0</v>
          </cell>
          <cell r="AG1099">
            <v>0</v>
          </cell>
          <cell r="AH1099">
            <v>0</v>
          </cell>
          <cell r="AI1099">
            <v>0</v>
          </cell>
          <cell r="AJ1099">
            <v>0</v>
          </cell>
          <cell r="AK1099">
            <v>0</v>
          </cell>
          <cell r="AL1099">
            <v>0</v>
          </cell>
          <cell r="AM1099">
            <v>0</v>
          </cell>
          <cell r="AN1099">
            <v>0</v>
          </cell>
          <cell r="AO1099">
            <v>0</v>
          </cell>
          <cell r="AP1099">
            <v>0</v>
          </cell>
          <cell r="AQ1099">
            <v>0</v>
          </cell>
          <cell r="AR1099">
            <v>0</v>
          </cell>
          <cell r="AS1099">
            <v>0</v>
          </cell>
          <cell r="AT1099">
            <v>0</v>
          </cell>
          <cell r="AU1099">
            <v>0</v>
          </cell>
          <cell r="AV1099">
            <v>0</v>
          </cell>
          <cell r="AW1099">
            <v>0</v>
          </cell>
          <cell r="AX1099">
            <v>0</v>
          </cell>
          <cell r="AY1099">
            <v>0</v>
          </cell>
          <cell r="AZ1099">
            <v>0</v>
          </cell>
          <cell r="BA1099">
            <v>0</v>
          </cell>
          <cell r="BB1099">
            <v>0</v>
          </cell>
          <cell r="BC1099">
            <v>0</v>
          </cell>
          <cell r="BD1099">
            <v>0</v>
          </cell>
          <cell r="BE1099">
            <v>0</v>
          </cell>
          <cell r="BF1099">
            <v>0</v>
          </cell>
          <cell r="BG1099">
            <v>0</v>
          </cell>
          <cell r="BH1099">
            <v>0</v>
          </cell>
          <cell r="BI1099">
            <v>0</v>
          </cell>
          <cell r="BJ1099">
            <v>0</v>
          </cell>
          <cell r="BK1099">
            <v>0</v>
          </cell>
          <cell r="BL1099">
            <v>0</v>
          </cell>
          <cell r="BM1099">
            <v>0</v>
          </cell>
          <cell r="BN1099">
            <v>0</v>
          </cell>
          <cell r="BO1099">
            <v>0</v>
          </cell>
          <cell r="BP1099">
            <v>0</v>
          </cell>
          <cell r="BQ1099">
            <v>0</v>
          </cell>
        </row>
        <row r="1100">
          <cell r="N1100">
            <v>0</v>
          </cell>
          <cell r="P1100">
            <v>0</v>
          </cell>
          <cell r="R1100">
            <v>0</v>
          </cell>
          <cell r="V1100">
            <v>0</v>
          </cell>
          <cell r="W1100">
            <v>0</v>
          </cell>
          <cell r="X1100">
            <v>0</v>
          </cell>
          <cell r="Y1100">
            <v>0</v>
          </cell>
          <cell r="Z1100">
            <v>0</v>
          </cell>
          <cell r="AA1100">
            <v>0</v>
          </cell>
          <cell r="AB1100">
            <v>0</v>
          </cell>
          <cell r="AC1100">
            <v>0</v>
          </cell>
          <cell r="AD1100">
            <v>0</v>
          </cell>
          <cell r="AE1100">
            <v>0</v>
          </cell>
          <cell r="AF1100">
            <v>0</v>
          </cell>
          <cell r="AG1100">
            <v>0</v>
          </cell>
          <cell r="AH1100">
            <v>0</v>
          </cell>
          <cell r="AI1100">
            <v>0</v>
          </cell>
          <cell r="AJ1100">
            <v>0</v>
          </cell>
          <cell r="AK1100">
            <v>0</v>
          </cell>
          <cell r="AL1100">
            <v>0</v>
          </cell>
          <cell r="AM1100">
            <v>0</v>
          </cell>
          <cell r="AN1100">
            <v>0</v>
          </cell>
          <cell r="AO1100">
            <v>0</v>
          </cell>
          <cell r="AP1100">
            <v>0</v>
          </cell>
          <cell r="AQ1100">
            <v>0</v>
          </cell>
          <cell r="AR1100">
            <v>0</v>
          </cell>
          <cell r="AS1100">
            <v>0</v>
          </cell>
          <cell r="AT1100">
            <v>0</v>
          </cell>
          <cell r="AU1100">
            <v>0</v>
          </cell>
          <cell r="AV1100">
            <v>0</v>
          </cell>
          <cell r="AW1100">
            <v>0</v>
          </cell>
          <cell r="AX1100">
            <v>0</v>
          </cell>
          <cell r="AY1100">
            <v>0</v>
          </cell>
          <cell r="AZ1100">
            <v>0</v>
          </cell>
          <cell r="BA1100">
            <v>0</v>
          </cell>
          <cell r="BB1100">
            <v>0</v>
          </cell>
          <cell r="BC1100">
            <v>0</v>
          </cell>
          <cell r="BD1100">
            <v>0</v>
          </cell>
          <cell r="BE1100">
            <v>0</v>
          </cell>
          <cell r="BF1100">
            <v>0</v>
          </cell>
          <cell r="BG1100">
            <v>0</v>
          </cell>
          <cell r="BH1100">
            <v>0</v>
          </cell>
          <cell r="BI1100">
            <v>0</v>
          </cell>
          <cell r="BJ1100">
            <v>0</v>
          </cell>
          <cell r="BK1100">
            <v>0</v>
          </cell>
          <cell r="BL1100">
            <v>0</v>
          </cell>
          <cell r="BM1100">
            <v>0</v>
          </cell>
          <cell r="BN1100">
            <v>0</v>
          </cell>
          <cell r="BO1100">
            <v>0</v>
          </cell>
          <cell r="BP1100">
            <v>0</v>
          </cell>
          <cell r="BQ1100">
            <v>0</v>
          </cell>
        </row>
        <row r="1101">
          <cell r="N1101">
            <v>0</v>
          </cell>
          <cell r="P1101">
            <v>0</v>
          </cell>
          <cell r="R1101">
            <v>0</v>
          </cell>
          <cell r="V1101">
            <v>0</v>
          </cell>
          <cell r="W1101">
            <v>0</v>
          </cell>
          <cell r="X1101">
            <v>0</v>
          </cell>
          <cell r="Y1101">
            <v>0</v>
          </cell>
          <cell r="Z1101">
            <v>0</v>
          </cell>
          <cell r="AA1101">
            <v>0</v>
          </cell>
          <cell r="AB1101">
            <v>0</v>
          </cell>
          <cell r="AC1101">
            <v>0</v>
          </cell>
          <cell r="AD1101">
            <v>0</v>
          </cell>
          <cell r="AE1101">
            <v>0</v>
          </cell>
          <cell r="AF1101">
            <v>0</v>
          </cell>
          <cell r="AG1101">
            <v>0</v>
          </cell>
          <cell r="AH1101">
            <v>0</v>
          </cell>
          <cell r="AI1101">
            <v>0</v>
          </cell>
          <cell r="AJ1101">
            <v>0</v>
          </cell>
          <cell r="AK1101">
            <v>0</v>
          </cell>
          <cell r="AL1101">
            <v>0</v>
          </cell>
          <cell r="AM1101">
            <v>0</v>
          </cell>
          <cell r="AN1101">
            <v>0</v>
          </cell>
          <cell r="AO1101">
            <v>0</v>
          </cell>
          <cell r="AP1101">
            <v>0</v>
          </cell>
          <cell r="AQ1101">
            <v>0</v>
          </cell>
          <cell r="AR1101">
            <v>0</v>
          </cell>
          <cell r="AS1101">
            <v>0</v>
          </cell>
          <cell r="AT1101">
            <v>0</v>
          </cell>
          <cell r="AU1101">
            <v>0</v>
          </cell>
          <cell r="AV1101">
            <v>0</v>
          </cell>
          <cell r="AW1101">
            <v>0</v>
          </cell>
          <cell r="AX1101">
            <v>0</v>
          </cell>
          <cell r="AY1101">
            <v>0</v>
          </cell>
          <cell r="AZ1101">
            <v>0</v>
          </cell>
          <cell r="BA1101">
            <v>0</v>
          </cell>
          <cell r="BB1101">
            <v>0</v>
          </cell>
          <cell r="BC1101">
            <v>0</v>
          </cell>
          <cell r="BD1101">
            <v>0</v>
          </cell>
          <cell r="BE1101">
            <v>0</v>
          </cell>
          <cell r="BF1101">
            <v>0</v>
          </cell>
          <cell r="BG1101">
            <v>0</v>
          </cell>
          <cell r="BH1101">
            <v>0</v>
          </cell>
          <cell r="BI1101">
            <v>0</v>
          </cell>
          <cell r="BJ1101">
            <v>0</v>
          </cell>
          <cell r="BK1101">
            <v>0</v>
          </cell>
          <cell r="BL1101">
            <v>0</v>
          </cell>
          <cell r="BM1101">
            <v>0</v>
          </cell>
          <cell r="BN1101">
            <v>0</v>
          </cell>
          <cell r="BO1101">
            <v>0</v>
          </cell>
          <cell r="BP1101">
            <v>0</v>
          </cell>
          <cell r="BQ1101">
            <v>0</v>
          </cell>
        </row>
        <row r="1102">
          <cell r="N1102">
            <v>0</v>
          </cell>
          <cell r="P1102">
            <v>0</v>
          </cell>
          <cell r="R1102">
            <v>0</v>
          </cell>
          <cell r="V1102">
            <v>0</v>
          </cell>
          <cell r="W1102">
            <v>0</v>
          </cell>
          <cell r="X1102">
            <v>0</v>
          </cell>
          <cell r="Y1102">
            <v>0</v>
          </cell>
          <cell r="Z1102">
            <v>0</v>
          </cell>
          <cell r="AA1102">
            <v>0</v>
          </cell>
          <cell r="AB1102">
            <v>0</v>
          </cell>
          <cell r="AC1102">
            <v>0</v>
          </cell>
          <cell r="AD1102">
            <v>0</v>
          </cell>
          <cell r="AE1102">
            <v>0</v>
          </cell>
          <cell r="AF1102">
            <v>0</v>
          </cell>
          <cell r="AG1102">
            <v>0</v>
          </cell>
          <cell r="AH1102">
            <v>0</v>
          </cell>
          <cell r="AI1102">
            <v>0</v>
          </cell>
          <cell r="AJ1102">
            <v>0</v>
          </cell>
          <cell r="AK1102">
            <v>0</v>
          </cell>
          <cell r="AL1102">
            <v>0</v>
          </cell>
          <cell r="AM1102">
            <v>0</v>
          </cell>
          <cell r="AN1102">
            <v>0</v>
          </cell>
          <cell r="AO1102">
            <v>0</v>
          </cell>
          <cell r="AP1102">
            <v>0</v>
          </cell>
          <cell r="AQ1102">
            <v>0</v>
          </cell>
          <cell r="AR1102">
            <v>0</v>
          </cell>
          <cell r="AS1102">
            <v>0</v>
          </cell>
          <cell r="AT1102">
            <v>0</v>
          </cell>
          <cell r="AU1102">
            <v>0</v>
          </cell>
          <cell r="AV1102">
            <v>0</v>
          </cell>
          <cell r="AW1102">
            <v>0</v>
          </cell>
          <cell r="AX1102">
            <v>0</v>
          </cell>
          <cell r="AY1102">
            <v>0</v>
          </cell>
          <cell r="AZ1102">
            <v>0</v>
          </cell>
          <cell r="BA1102">
            <v>0</v>
          </cell>
          <cell r="BB1102">
            <v>0</v>
          </cell>
          <cell r="BC1102">
            <v>0</v>
          </cell>
          <cell r="BD1102">
            <v>0</v>
          </cell>
          <cell r="BE1102">
            <v>0</v>
          </cell>
          <cell r="BF1102">
            <v>0</v>
          </cell>
          <cell r="BG1102">
            <v>0</v>
          </cell>
          <cell r="BH1102">
            <v>0</v>
          </cell>
          <cell r="BI1102">
            <v>0</v>
          </cell>
          <cell r="BJ1102">
            <v>0</v>
          </cell>
          <cell r="BK1102">
            <v>0</v>
          </cell>
          <cell r="BL1102">
            <v>0</v>
          </cell>
          <cell r="BM1102">
            <v>0</v>
          </cell>
          <cell r="BN1102">
            <v>0</v>
          </cell>
          <cell r="BO1102">
            <v>0</v>
          </cell>
          <cell r="BP1102">
            <v>0</v>
          </cell>
          <cell r="BQ1102">
            <v>0</v>
          </cell>
        </row>
        <row r="1103">
          <cell r="N1103">
            <v>0</v>
          </cell>
          <cell r="P1103">
            <v>0</v>
          </cell>
          <cell r="R1103">
            <v>0</v>
          </cell>
          <cell r="V1103">
            <v>0</v>
          </cell>
          <cell r="W1103">
            <v>0</v>
          </cell>
          <cell r="X1103">
            <v>0</v>
          </cell>
          <cell r="Y1103">
            <v>0</v>
          </cell>
          <cell r="Z1103">
            <v>0</v>
          </cell>
          <cell r="AA1103">
            <v>0</v>
          </cell>
          <cell r="AB1103">
            <v>0</v>
          </cell>
          <cell r="AC1103">
            <v>0</v>
          </cell>
          <cell r="AD1103">
            <v>0</v>
          </cell>
          <cell r="AE1103">
            <v>0</v>
          </cell>
          <cell r="AF1103">
            <v>0</v>
          </cell>
          <cell r="AG1103">
            <v>0</v>
          </cell>
          <cell r="AH1103">
            <v>0</v>
          </cell>
          <cell r="AI1103">
            <v>0</v>
          </cell>
          <cell r="AJ1103">
            <v>0</v>
          </cell>
          <cell r="AK1103">
            <v>0</v>
          </cell>
          <cell r="AL1103">
            <v>0</v>
          </cell>
          <cell r="AM1103">
            <v>0</v>
          </cell>
          <cell r="AN1103">
            <v>0</v>
          </cell>
          <cell r="AO1103">
            <v>0</v>
          </cell>
          <cell r="AP1103">
            <v>0</v>
          </cell>
          <cell r="AQ1103">
            <v>0</v>
          </cell>
          <cell r="AR1103">
            <v>0</v>
          </cell>
          <cell r="AS1103">
            <v>0</v>
          </cell>
          <cell r="AT1103">
            <v>0</v>
          </cell>
          <cell r="AU1103">
            <v>0</v>
          </cell>
          <cell r="AV1103">
            <v>0</v>
          </cell>
          <cell r="AW1103">
            <v>0</v>
          </cell>
          <cell r="AX1103">
            <v>0</v>
          </cell>
          <cell r="AY1103">
            <v>0</v>
          </cell>
          <cell r="AZ1103">
            <v>0</v>
          </cell>
          <cell r="BA1103">
            <v>0</v>
          </cell>
          <cell r="BB1103">
            <v>0</v>
          </cell>
          <cell r="BC1103">
            <v>0</v>
          </cell>
          <cell r="BD1103">
            <v>0</v>
          </cell>
          <cell r="BE1103">
            <v>0</v>
          </cell>
          <cell r="BF1103">
            <v>0</v>
          </cell>
          <cell r="BG1103">
            <v>0</v>
          </cell>
          <cell r="BH1103">
            <v>0</v>
          </cell>
          <cell r="BI1103">
            <v>0</v>
          </cell>
          <cell r="BJ1103">
            <v>0</v>
          </cell>
          <cell r="BK1103">
            <v>0</v>
          </cell>
          <cell r="BL1103">
            <v>0</v>
          </cell>
          <cell r="BM1103">
            <v>0</v>
          </cell>
          <cell r="BN1103">
            <v>0</v>
          </cell>
          <cell r="BO1103">
            <v>0</v>
          </cell>
          <cell r="BP1103">
            <v>0</v>
          </cell>
          <cell r="BQ1103">
            <v>0</v>
          </cell>
        </row>
        <row r="1104">
          <cell r="N1104">
            <v>0</v>
          </cell>
          <cell r="P1104">
            <v>0</v>
          </cell>
          <cell r="R1104">
            <v>0</v>
          </cell>
          <cell r="V1104">
            <v>0</v>
          </cell>
          <cell r="W1104">
            <v>0</v>
          </cell>
          <cell r="X1104">
            <v>0</v>
          </cell>
          <cell r="Y1104">
            <v>0</v>
          </cell>
          <cell r="Z1104">
            <v>0</v>
          </cell>
          <cell r="AA1104">
            <v>0</v>
          </cell>
          <cell r="AB1104">
            <v>0</v>
          </cell>
          <cell r="AC1104">
            <v>0</v>
          </cell>
          <cell r="AD1104">
            <v>0</v>
          </cell>
          <cell r="AE1104">
            <v>0</v>
          </cell>
          <cell r="AF1104">
            <v>0</v>
          </cell>
          <cell r="AG1104">
            <v>0</v>
          </cell>
          <cell r="AH1104">
            <v>0</v>
          </cell>
          <cell r="AI1104">
            <v>0</v>
          </cell>
          <cell r="AJ1104">
            <v>0</v>
          </cell>
          <cell r="AK1104">
            <v>0</v>
          </cell>
          <cell r="AL1104">
            <v>0</v>
          </cell>
          <cell r="AM1104">
            <v>0</v>
          </cell>
          <cell r="AN1104">
            <v>0</v>
          </cell>
          <cell r="AO1104">
            <v>0</v>
          </cell>
          <cell r="AP1104">
            <v>0</v>
          </cell>
          <cell r="AQ1104">
            <v>0</v>
          </cell>
          <cell r="AR1104">
            <v>0</v>
          </cell>
          <cell r="AS1104">
            <v>0</v>
          </cell>
          <cell r="AT1104">
            <v>0</v>
          </cell>
          <cell r="AU1104">
            <v>0</v>
          </cell>
          <cell r="AV1104">
            <v>0</v>
          </cell>
          <cell r="AW1104">
            <v>0</v>
          </cell>
          <cell r="AX1104">
            <v>0</v>
          </cell>
          <cell r="AY1104">
            <v>0</v>
          </cell>
          <cell r="AZ1104">
            <v>0</v>
          </cell>
          <cell r="BA1104">
            <v>0</v>
          </cell>
          <cell r="BB1104">
            <v>0</v>
          </cell>
          <cell r="BC1104">
            <v>0</v>
          </cell>
          <cell r="BD1104">
            <v>0</v>
          </cell>
          <cell r="BE1104">
            <v>0</v>
          </cell>
          <cell r="BF1104">
            <v>0</v>
          </cell>
          <cell r="BG1104">
            <v>0</v>
          </cell>
          <cell r="BH1104">
            <v>0</v>
          </cell>
          <cell r="BI1104">
            <v>0</v>
          </cell>
          <cell r="BJ1104">
            <v>0</v>
          </cell>
          <cell r="BK1104">
            <v>0</v>
          </cell>
          <cell r="BL1104">
            <v>0</v>
          </cell>
          <cell r="BM1104">
            <v>0</v>
          </cell>
          <cell r="BN1104">
            <v>0</v>
          </cell>
          <cell r="BO1104">
            <v>0</v>
          </cell>
          <cell r="BP1104">
            <v>0</v>
          </cell>
          <cell r="BQ1104">
            <v>0</v>
          </cell>
        </row>
        <row r="1105">
          <cell r="N1105">
            <v>0</v>
          </cell>
          <cell r="P1105">
            <v>0</v>
          </cell>
          <cell r="R1105">
            <v>0</v>
          </cell>
          <cell r="V1105">
            <v>0</v>
          </cell>
          <cell r="W1105">
            <v>0</v>
          </cell>
          <cell r="X1105">
            <v>0</v>
          </cell>
          <cell r="Y1105">
            <v>0</v>
          </cell>
          <cell r="Z1105">
            <v>0</v>
          </cell>
          <cell r="AA1105">
            <v>0</v>
          </cell>
          <cell r="AB1105">
            <v>0</v>
          </cell>
          <cell r="AC1105">
            <v>0</v>
          </cell>
          <cell r="AD1105">
            <v>0</v>
          </cell>
          <cell r="AE1105">
            <v>0</v>
          </cell>
          <cell r="AF1105">
            <v>0</v>
          </cell>
          <cell r="AG1105">
            <v>0</v>
          </cell>
          <cell r="AH1105">
            <v>0</v>
          </cell>
          <cell r="AI1105">
            <v>0</v>
          </cell>
          <cell r="AJ1105">
            <v>0</v>
          </cell>
          <cell r="AK1105">
            <v>0</v>
          </cell>
          <cell r="AL1105">
            <v>0</v>
          </cell>
          <cell r="AM1105">
            <v>0</v>
          </cell>
          <cell r="AN1105">
            <v>0</v>
          </cell>
          <cell r="AO1105">
            <v>0</v>
          </cell>
          <cell r="AP1105">
            <v>0</v>
          </cell>
          <cell r="AQ1105">
            <v>0</v>
          </cell>
          <cell r="AR1105">
            <v>0</v>
          </cell>
          <cell r="AS1105">
            <v>0</v>
          </cell>
          <cell r="AT1105">
            <v>0</v>
          </cell>
          <cell r="AU1105">
            <v>0</v>
          </cell>
          <cell r="AV1105">
            <v>0</v>
          </cell>
          <cell r="AW1105">
            <v>0</v>
          </cell>
          <cell r="AX1105">
            <v>0</v>
          </cell>
          <cell r="AY1105">
            <v>0</v>
          </cell>
          <cell r="AZ1105">
            <v>0</v>
          </cell>
          <cell r="BA1105">
            <v>0</v>
          </cell>
          <cell r="BB1105">
            <v>0</v>
          </cell>
          <cell r="BC1105">
            <v>0</v>
          </cell>
          <cell r="BD1105">
            <v>0</v>
          </cell>
          <cell r="BE1105">
            <v>0</v>
          </cell>
          <cell r="BF1105">
            <v>0</v>
          </cell>
          <cell r="BG1105">
            <v>0</v>
          </cell>
          <cell r="BH1105">
            <v>0</v>
          </cell>
          <cell r="BI1105">
            <v>0</v>
          </cell>
          <cell r="BJ1105">
            <v>0</v>
          </cell>
          <cell r="BK1105">
            <v>0</v>
          </cell>
          <cell r="BL1105">
            <v>0</v>
          </cell>
          <cell r="BM1105">
            <v>0</v>
          </cell>
          <cell r="BN1105">
            <v>0</v>
          </cell>
          <cell r="BO1105">
            <v>0</v>
          </cell>
          <cell r="BP1105">
            <v>0</v>
          </cell>
          <cell r="BQ1105">
            <v>0</v>
          </cell>
        </row>
        <row r="1106">
          <cell r="N1106">
            <v>0</v>
          </cell>
          <cell r="P1106">
            <v>0</v>
          </cell>
          <cell r="R1106">
            <v>0</v>
          </cell>
          <cell r="V1106">
            <v>0</v>
          </cell>
          <cell r="W1106">
            <v>0</v>
          </cell>
          <cell r="X1106">
            <v>0</v>
          </cell>
          <cell r="Y1106">
            <v>0</v>
          </cell>
          <cell r="Z1106">
            <v>0</v>
          </cell>
          <cell r="AA1106">
            <v>0</v>
          </cell>
          <cell r="AB1106">
            <v>0</v>
          </cell>
          <cell r="AC1106">
            <v>0</v>
          </cell>
          <cell r="AD1106">
            <v>0</v>
          </cell>
          <cell r="AE1106">
            <v>0</v>
          </cell>
          <cell r="AF1106">
            <v>0</v>
          </cell>
          <cell r="AG1106">
            <v>0</v>
          </cell>
          <cell r="AH1106">
            <v>0</v>
          </cell>
          <cell r="AI1106">
            <v>0</v>
          </cell>
          <cell r="AJ1106">
            <v>0</v>
          </cell>
          <cell r="AK1106">
            <v>0</v>
          </cell>
          <cell r="AL1106">
            <v>0</v>
          </cell>
          <cell r="AM1106">
            <v>0</v>
          </cell>
          <cell r="AN1106">
            <v>0</v>
          </cell>
          <cell r="AO1106">
            <v>0</v>
          </cell>
          <cell r="AP1106">
            <v>0</v>
          </cell>
          <cell r="AQ1106">
            <v>0</v>
          </cell>
          <cell r="AR1106">
            <v>0</v>
          </cell>
          <cell r="AS1106">
            <v>0</v>
          </cell>
          <cell r="AT1106">
            <v>0</v>
          </cell>
          <cell r="AU1106">
            <v>0</v>
          </cell>
          <cell r="AV1106">
            <v>0</v>
          </cell>
          <cell r="AW1106">
            <v>0</v>
          </cell>
          <cell r="AX1106">
            <v>0</v>
          </cell>
          <cell r="AY1106">
            <v>0</v>
          </cell>
          <cell r="AZ1106">
            <v>0</v>
          </cell>
          <cell r="BA1106">
            <v>0</v>
          </cell>
          <cell r="BB1106">
            <v>0</v>
          </cell>
          <cell r="BC1106">
            <v>0</v>
          </cell>
          <cell r="BD1106">
            <v>0</v>
          </cell>
          <cell r="BE1106">
            <v>0</v>
          </cell>
          <cell r="BF1106">
            <v>0</v>
          </cell>
          <cell r="BG1106">
            <v>0</v>
          </cell>
          <cell r="BH1106">
            <v>0</v>
          </cell>
          <cell r="BI1106">
            <v>0</v>
          </cell>
          <cell r="BJ1106">
            <v>0</v>
          </cell>
          <cell r="BK1106">
            <v>0</v>
          </cell>
          <cell r="BL1106">
            <v>0</v>
          </cell>
          <cell r="BM1106">
            <v>0</v>
          </cell>
          <cell r="BN1106">
            <v>0</v>
          </cell>
          <cell r="BO1106">
            <v>0</v>
          </cell>
          <cell r="BP1106">
            <v>0</v>
          </cell>
          <cell r="BQ1106">
            <v>0</v>
          </cell>
        </row>
        <row r="1107">
          <cell r="N1107">
            <v>0</v>
          </cell>
          <cell r="P1107">
            <v>0</v>
          </cell>
          <cell r="R1107">
            <v>0</v>
          </cell>
          <cell r="V1107">
            <v>0</v>
          </cell>
          <cell r="W1107">
            <v>0</v>
          </cell>
          <cell r="X1107">
            <v>0</v>
          </cell>
          <cell r="Y1107">
            <v>0</v>
          </cell>
          <cell r="AA1107">
            <v>0</v>
          </cell>
          <cell r="AC1107">
            <v>0</v>
          </cell>
          <cell r="AD1107">
            <v>0</v>
          </cell>
          <cell r="AE1107">
            <v>0</v>
          </cell>
          <cell r="AF1107">
            <v>0</v>
          </cell>
          <cell r="AG1107">
            <v>0</v>
          </cell>
          <cell r="AH1107">
            <v>0</v>
          </cell>
          <cell r="AI1107">
            <v>0</v>
          </cell>
          <cell r="AJ1107">
            <v>0</v>
          </cell>
          <cell r="AK1107">
            <v>0</v>
          </cell>
          <cell r="AL1107">
            <v>0</v>
          </cell>
          <cell r="AM1107">
            <v>0</v>
          </cell>
          <cell r="AN1107">
            <v>0</v>
          </cell>
          <cell r="AO1107">
            <v>0</v>
          </cell>
          <cell r="AP1107">
            <v>0</v>
          </cell>
          <cell r="AQ1107">
            <v>0</v>
          </cell>
          <cell r="AR1107">
            <v>0</v>
          </cell>
          <cell r="AS1107">
            <v>0</v>
          </cell>
          <cell r="AT1107">
            <v>0</v>
          </cell>
          <cell r="AU1107">
            <v>0</v>
          </cell>
          <cell r="AV1107">
            <v>0</v>
          </cell>
          <cell r="AW1107">
            <v>0</v>
          </cell>
          <cell r="AX1107">
            <v>0</v>
          </cell>
          <cell r="AY1107">
            <v>0</v>
          </cell>
          <cell r="AZ1107">
            <v>0</v>
          </cell>
          <cell r="BA1107">
            <v>0</v>
          </cell>
          <cell r="BB1107">
            <v>0</v>
          </cell>
          <cell r="BC1107">
            <v>0</v>
          </cell>
          <cell r="BD1107">
            <v>0</v>
          </cell>
          <cell r="BE1107">
            <v>0</v>
          </cell>
          <cell r="BF1107">
            <v>0</v>
          </cell>
          <cell r="BG1107">
            <v>0</v>
          </cell>
          <cell r="BH1107">
            <v>0</v>
          </cell>
          <cell r="BI1107">
            <v>0</v>
          </cell>
          <cell r="BJ1107">
            <v>0</v>
          </cell>
          <cell r="BK1107">
            <v>0</v>
          </cell>
          <cell r="BL1107">
            <v>0</v>
          </cell>
          <cell r="BM1107">
            <v>0</v>
          </cell>
          <cell r="BN1107">
            <v>0</v>
          </cell>
          <cell r="BO1107">
            <v>0</v>
          </cell>
          <cell r="BP1107">
            <v>0</v>
          </cell>
          <cell r="BQ1107">
            <v>0</v>
          </cell>
        </row>
        <row r="1108">
          <cell r="N1108">
            <v>0</v>
          </cell>
          <cell r="P1108">
            <v>0</v>
          </cell>
          <cell r="R1108">
            <v>0</v>
          </cell>
          <cell r="V1108">
            <v>0</v>
          </cell>
          <cell r="W1108">
            <v>0</v>
          </cell>
          <cell r="X1108">
            <v>0</v>
          </cell>
          <cell r="Y1108">
            <v>0</v>
          </cell>
          <cell r="Z1108">
            <v>0</v>
          </cell>
          <cell r="AA1108">
            <v>0</v>
          </cell>
          <cell r="AB1108">
            <v>0</v>
          </cell>
          <cell r="AC1108">
            <v>0</v>
          </cell>
          <cell r="AD1108">
            <v>0</v>
          </cell>
          <cell r="AE1108">
            <v>0</v>
          </cell>
          <cell r="AF1108">
            <v>0</v>
          </cell>
          <cell r="AG1108">
            <v>0</v>
          </cell>
          <cell r="AH1108">
            <v>0</v>
          </cell>
          <cell r="AI1108">
            <v>0</v>
          </cell>
          <cell r="AJ1108">
            <v>0</v>
          </cell>
          <cell r="AK1108">
            <v>0</v>
          </cell>
          <cell r="AL1108">
            <v>0</v>
          </cell>
          <cell r="AM1108">
            <v>0</v>
          </cell>
          <cell r="AN1108">
            <v>0</v>
          </cell>
          <cell r="AO1108">
            <v>0</v>
          </cell>
          <cell r="AP1108">
            <v>0</v>
          </cell>
          <cell r="AQ1108">
            <v>0</v>
          </cell>
          <cell r="AR1108">
            <v>0</v>
          </cell>
          <cell r="AS1108">
            <v>0</v>
          </cell>
          <cell r="AT1108">
            <v>0</v>
          </cell>
          <cell r="AU1108">
            <v>0</v>
          </cell>
          <cell r="AV1108">
            <v>0</v>
          </cell>
          <cell r="AW1108">
            <v>0</v>
          </cell>
          <cell r="AX1108">
            <v>0</v>
          </cell>
          <cell r="AY1108">
            <v>0</v>
          </cell>
          <cell r="AZ1108">
            <v>0</v>
          </cell>
          <cell r="BA1108">
            <v>0</v>
          </cell>
          <cell r="BB1108">
            <v>0</v>
          </cell>
          <cell r="BC1108">
            <v>0</v>
          </cell>
          <cell r="BD1108">
            <v>0</v>
          </cell>
          <cell r="BE1108">
            <v>0</v>
          </cell>
          <cell r="BF1108">
            <v>0</v>
          </cell>
          <cell r="BG1108">
            <v>0</v>
          </cell>
          <cell r="BH1108">
            <v>0</v>
          </cell>
          <cell r="BI1108">
            <v>0</v>
          </cell>
          <cell r="BJ1108">
            <v>0</v>
          </cell>
          <cell r="BK1108">
            <v>0</v>
          </cell>
          <cell r="BL1108">
            <v>0</v>
          </cell>
          <cell r="BM1108">
            <v>0</v>
          </cell>
          <cell r="BN1108">
            <v>0</v>
          </cell>
          <cell r="BO1108">
            <v>0</v>
          </cell>
          <cell r="BP1108">
            <v>0</v>
          </cell>
          <cell r="BQ1108">
            <v>0</v>
          </cell>
        </row>
        <row r="1109">
          <cell r="N1109">
            <v>0</v>
          </cell>
          <cell r="P1109">
            <v>0</v>
          </cell>
          <cell r="R1109">
            <v>0</v>
          </cell>
          <cell r="V1109">
            <v>0</v>
          </cell>
          <cell r="W1109">
            <v>0</v>
          </cell>
          <cell r="X1109">
            <v>0</v>
          </cell>
          <cell r="Y1109">
            <v>0</v>
          </cell>
          <cell r="Z1109">
            <v>0</v>
          </cell>
          <cell r="AA1109">
            <v>0</v>
          </cell>
          <cell r="AB1109">
            <v>0</v>
          </cell>
          <cell r="AC1109">
            <v>0</v>
          </cell>
          <cell r="AD1109">
            <v>0</v>
          </cell>
          <cell r="AE1109">
            <v>0</v>
          </cell>
          <cell r="AF1109">
            <v>0</v>
          </cell>
          <cell r="AG1109">
            <v>0</v>
          </cell>
          <cell r="AH1109">
            <v>0</v>
          </cell>
          <cell r="AI1109">
            <v>0</v>
          </cell>
          <cell r="AJ1109">
            <v>0</v>
          </cell>
          <cell r="AK1109">
            <v>0</v>
          </cell>
          <cell r="AL1109">
            <v>0</v>
          </cell>
          <cell r="AM1109">
            <v>0</v>
          </cell>
          <cell r="AN1109">
            <v>0</v>
          </cell>
          <cell r="AO1109">
            <v>0</v>
          </cell>
          <cell r="AP1109">
            <v>0</v>
          </cell>
          <cell r="AQ1109">
            <v>0</v>
          </cell>
          <cell r="AR1109">
            <v>0</v>
          </cell>
          <cell r="AS1109">
            <v>0</v>
          </cell>
          <cell r="AT1109">
            <v>0</v>
          </cell>
          <cell r="AU1109">
            <v>0</v>
          </cell>
          <cell r="AV1109">
            <v>0</v>
          </cell>
          <cell r="AW1109">
            <v>0</v>
          </cell>
          <cell r="AX1109">
            <v>0</v>
          </cell>
          <cell r="AY1109">
            <v>0</v>
          </cell>
          <cell r="AZ1109">
            <v>0</v>
          </cell>
          <cell r="BA1109">
            <v>0</v>
          </cell>
          <cell r="BB1109">
            <v>0</v>
          </cell>
          <cell r="BC1109">
            <v>0</v>
          </cell>
          <cell r="BD1109">
            <v>0</v>
          </cell>
          <cell r="BE1109">
            <v>0</v>
          </cell>
          <cell r="BF1109">
            <v>0</v>
          </cell>
          <cell r="BG1109">
            <v>0</v>
          </cell>
          <cell r="BH1109">
            <v>0</v>
          </cell>
          <cell r="BI1109">
            <v>0</v>
          </cell>
          <cell r="BJ1109">
            <v>0</v>
          </cell>
          <cell r="BK1109">
            <v>0</v>
          </cell>
          <cell r="BL1109">
            <v>0</v>
          </cell>
          <cell r="BM1109">
            <v>0</v>
          </cell>
          <cell r="BN1109">
            <v>0</v>
          </cell>
          <cell r="BO1109">
            <v>0</v>
          </cell>
          <cell r="BP1109">
            <v>0</v>
          </cell>
          <cell r="BQ1109">
            <v>0</v>
          </cell>
        </row>
        <row r="1110">
          <cell r="N1110">
            <v>0</v>
          </cell>
          <cell r="P1110">
            <v>0</v>
          </cell>
          <cell r="R1110">
            <v>0</v>
          </cell>
          <cell r="V1110">
            <v>0</v>
          </cell>
          <cell r="W1110">
            <v>0</v>
          </cell>
          <cell r="X1110">
            <v>0</v>
          </cell>
          <cell r="Y1110">
            <v>0</v>
          </cell>
          <cell r="Z1110">
            <v>0</v>
          </cell>
          <cell r="AA1110">
            <v>0</v>
          </cell>
          <cell r="AB1110">
            <v>0</v>
          </cell>
          <cell r="AC1110">
            <v>0</v>
          </cell>
          <cell r="AD1110">
            <v>0</v>
          </cell>
          <cell r="AE1110">
            <v>0</v>
          </cell>
          <cell r="AF1110">
            <v>0</v>
          </cell>
          <cell r="AG1110">
            <v>0</v>
          </cell>
          <cell r="AH1110">
            <v>0</v>
          </cell>
          <cell r="AI1110">
            <v>0</v>
          </cell>
          <cell r="AJ1110">
            <v>0</v>
          </cell>
          <cell r="AK1110">
            <v>0</v>
          </cell>
          <cell r="AL1110">
            <v>0</v>
          </cell>
          <cell r="AM1110">
            <v>0</v>
          </cell>
          <cell r="AN1110">
            <v>0</v>
          </cell>
          <cell r="AO1110">
            <v>0</v>
          </cell>
          <cell r="AP1110">
            <v>0</v>
          </cell>
          <cell r="AQ1110">
            <v>0</v>
          </cell>
          <cell r="AR1110">
            <v>0</v>
          </cell>
          <cell r="AS1110">
            <v>0</v>
          </cell>
          <cell r="AT1110">
            <v>0</v>
          </cell>
          <cell r="AU1110">
            <v>0</v>
          </cell>
          <cell r="AV1110">
            <v>0</v>
          </cell>
          <cell r="AW1110">
            <v>0</v>
          </cell>
          <cell r="AX1110">
            <v>0</v>
          </cell>
          <cell r="AY1110">
            <v>0</v>
          </cell>
          <cell r="AZ1110">
            <v>0</v>
          </cell>
          <cell r="BA1110">
            <v>0</v>
          </cell>
          <cell r="BB1110">
            <v>0</v>
          </cell>
          <cell r="BC1110">
            <v>0</v>
          </cell>
          <cell r="BD1110">
            <v>0</v>
          </cell>
          <cell r="BE1110">
            <v>0</v>
          </cell>
          <cell r="BF1110">
            <v>0</v>
          </cell>
          <cell r="BG1110">
            <v>0</v>
          </cell>
          <cell r="BH1110">
            <v>0</v>
          </cell>
          <cell r="BI1110">
            <v>0</v>
          </cell>
          <cell r="BJ1110">
            <v>0</v>
          </cell>
          <cell r="BK1110">
            <v>0</v>
          </cell>
          <cell r="BL1110">
            <v>0</v>
          </cell>
          <cell r="BM1110">
            <v>0</v>
          </cell>
          <cell r="BN1110">
            <v>0</v>
          </cell>
          <cell r="BO1110">
            <v>0</v>
          </cell>
          <cell r="BP1110">
            <v>0</v>
          </cell>
          <cell r="BQ1110">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
    </sheetNames>
    <sheetDataSet>
      <sheetData sheetId="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
      <sheetName val="CRON."/>
      <sheetName val="1.SERV"/>
      <sheetName val="2.ADM."/>
      <sheetName val="6.ESTR."/>
      <sheetName val="07.PAR."/>
      <sheetName val="8.COB"/>
      <sheetName val="9.ELET"/>
      <sheetName val="10.CFTV"/>
      <sheetName val="11.CAB."/>
      <sheetName val="12.CLIM."/>
      <sheetName val="13.HID"/>
      <sheetName val="15.INC"/>
      <sheetName val="16.REV."/>
      <sheetName val="17.ESQ. (2)"/>
      <sheetName val="18.PAV."/>
      <sheetName val="20.LOU."/>
      <sheetName val="21.IMP"/>
      <sheetName val="22.T. VERT."/>
      <sheetName val="23.SOM"/>
      <sheetName val="Plan1"/>
      <sheetName val="Plan2"/>
      <sheetName val="ORC TEATRO TABLADO PLANILHA -  "/>
    </sheetNames>
    <sheetDataSet>
      <sheetData sheetId="0"/>
      <sheetData sheetId="1"/>
      <sheetData sheetId="2">
        <row r="15">
          <cell r="I15">
            <v>1.5</v>
          </cell>
        </row>
        <row r="30">
          <cell r="I30">
            <v>168</v>
          </cell>
        </row>
        <row r="51">
          <cell r="I51">
            <v>76.361639999999994</v>
          </cell>
        </row>
        <row r="73">
          <cell r="I73">
            <v>97.972000000000008</v>
          </cell>
        </row>
      </sheetData>
      <sheetData sheetId="3"/>
      <sheetData sheetId="4">
        <row r="22">
          <cell r="I22">
            <v>15.385</v>
          </cell>
        </row>
      </sheetData>
      <sheetData sheetId="5">
        <row r="15">
          <cell r="I15">
            <v>115</v>
          </cell>
        </row>
        <row r="36">
          <cell r="I36">
            <v>115</v>
          </cell>
        </row>
        <row r="67">
          <cell r="I67">
            <v>254.72494750000001</v>
          </cell>
        </row>
      </sheetData>
      <sheetData sheetId="6">
        <row r="18">
          <cell r="I18">
            <v>771.06346112194069</v>
          </cell>
        </row>
      </sheetData>
      <sheetData sheetId="7">
        <row r="25">
          <cell r="I25">
            <v>520.38</v>
          </cell>
        </row>
        <row r="48">
          <cell r="I48">
            <v>1052.23</v>
          </cell>
        </row>
        <row r="73">
          <cell r="I73">
            <v>1266.19</v>
          </cell>
        </row>
        <row r="94">
          <cell r="I94">
            <v>1010.58</v>
          </cell>
        </row>
        <row r="117">
          <cell r="I117">
            <v>545.33590000000004</v>
          </cell>
        </row>
        <row r="141">
          <cell r="I141">
            <v>343.63499999999999</v>
          </cell>
        </row>
        <row r="165">
          <cell r="I165">
            <v>138.9</v>
          </cell>
        </row>
        <row r="188">
          <cell r="I188">
            <v>77.539999999999992</v>
          </cell>
        </row>
        <row r="211">
          <cell r="I211">
            <v>4947.2800000000007</v>
          </cell>
        </row>
        <row r="233">
          <cell r="I233">
            <v>6.6259999999999994</v>
          </cell>
        </row>
        <row r="256">
          <cell r="I256">
            <v>10.821</v>
          </cell>
        </row>
        <row r="277">
          <cell r="I277">
            <v>20.140999999999998</v>
          </cell>
        </row>
        <row r="298">
          <cell r="I298">
            <v>32.408000000000001</v>
          </cell>
        </row>
        <row r="321">
          <cell r="I321">
            <v>5.4749999999999996</v>
          </cell>
        </row>
        <row r="344">
          <cell r="I344">
            <v>12.120000000000001</v>
          </cell>
        </row>
        <row r="366">
          <cell r="I366">
            <v>6.1369999999999996</v>
          </cell>
        </row>
        <row r="388">
          <cell r="I388">
            <v>8.9969999999999999</v>
          </cell>
        </row>
        <row r="411">
          <cell r="I411">
            <v>3.9669999999999996</v>
          </cell>
        </row>
        <row r="435">
          <cell r="I435">
            <v>40.040000000000006</v>
          </cell>
        </row>
        <row r="458">
          <cell r="I458">
            <v>3.1980000000000004</v>
          </cell>
        </row>
        <row r="482">
          <cell r="I482">
            <v>2.7279999999999998</v>
          </cell>
        </row>
        <row r="504">
          <cell r="I504">
            <v>408.40499999999997</v>
          </cell>
        </row>
        <row r="526">
          <cell r="I526">
            <v>126.905</v>
          </cell>
        </row>
        <row r="549">
          <cell r="I549">
            <v>19.112500000000001</v>
          </cell>
        </row>
        <row r="571">
          <cell r="I571">
            <v>5.4089999999999998</v>
          </cell>
        </row>
        <row r="594">
          <cell r="I594">
            <v>34.11</v>
          </cell>
        </row>
        <row r="618">
          <cell r="I618">
            <v>36.776666666666671</v>
          </cell>
        </row>
        <row r="641">
          <cell r="I641">
            <v>12.938800000000001</v>
          </cell>
        </row>
        <row r="664">
          <cell r="I664">
            <v>51.462000000000003</v>
          </cell>
        </row>
        <row r="686">
          <cell r="I686">
            <v>40.76</v>
          </cell>
        </row>
        <row r="709">
          <cell r="I709">
            <v>47.89</v>
          </cell>
        </row>
        <row r="731">
          <cell r="I731">
            <v>43.112499999999997</v>
          </cell>
        </row>
        <row r="754">
          <cell r="I754">
            <v>4.9950000000000001</v>
          </cell>
        </row>
        <row r="776">
          <cell r="I776" t="str">
            <v>2,42</v>
          </cell>
        </row>
        <row r="797">
          <cell r="I797">
            <v>4.4400000000000004</v>
          </cell>
        </row>
        <row r="820">
          <cell r="I820">
            <v>5.3450000000000006</v>
          </cell>
        </row>
        <row r="843">
          <cell r="I843">
            <v>7.5925000000000002</v>
          </cell>
        </row>
        <row r="867">
          <cell r="I867">
            <v>7.5925000000000002</v>
          </cell>
        </row>
        <row r="915">
          <cell r="I915">
            <v>3.7679999999999998</v>
          </cell>
        </row>
        <row r="937">
          <cell r="I937">
            <v>5.4669999999999996</v>
          </cell>
        </row>
        <row r="959">
          <cell r="I959">
            <v>9.4740000000000002</v>
          </cell>
        </row>
        <row r="983">
          <cell r="I983">
            <v>10.32</v>
          </cell>
        </row>
        <row r="1005">
          <cell r="I1005">
            <v>85.334999999999994</v>
          </cell>
        </row>
        <row r="1027">
          <cell r="I1027">
            <v>85.334999999999994</v>
          </cell>
        </row>
        <row r="1050">
          <cell r="I1050">
            <v>103.735</v>
          </cell>
        </row>
        <row r="1075">
          <cell r="I1075">
            <v>168.73499999999999</v>
          </cell>
        </row>
        <row r="1099">
          <cell r="I1099" t="str">
            <v>126,55</v>
          </cell>
        </row>
        <row r="1122">
          <cell r="I1122">
            <v>392.25</v>
          </cell>
        </row>
        <row r="1145">
          <cell r="I1145">
            <v>713.76</v>
          </cell>
        </row>
        <row r="1167">
          <cell r="I1167">
            <v>177.5</v>
          </cell>
        </row>
        <row r="1190">
          <cell r="I1190">
            <v>178.08500000000001</v>
          </cell>
        </row>
        <row r="1212">
          <cell r="I1212">
            <v>235.62500000000003</v>
          </cell>
        </row>
        <row r="1235">
          <cell r="I1235">
            <v>47.875</v>
          </cell>
        </row>
        <row r="1257">
          <cell r="I1257">
            <v>106.39500000000001</v>
          </cell>
        </row>
        <row r="1280">
          <cell r="I1280">
            <v>221.27999999999997</v>
          </cell>
        </row>
        <row r="1304">
          <cell r="I1304">
            <v>147.62</v>
          </cell>
        </row>
        <row r="1326">
          <cell r="I1326">
            <v>30.659999999999997</v>
          </cell>
        </row>
        <row r="1348">
          <cell r="I1348">
            <v>50.114999999999995</v>
          </cell>
        </row>
        <row r="1370">
          <cell r="I1370">
            <v>65.265000000000001</v>
          </cell>
        </row>
        <row r="1392">
          <cell r="I1392">
            <v>124.675</v>
          </cell>
        </row>
        <row r="1414">
          <cell r="I1414">
            <v>2.2334999999999998</v>
          </cell>
        </row>
        <row r="1435">
          <cell r="I1435">
            <v>47.234999999999999</v>
          </cell>
        </row>
        <row r="1456">
          <cell r="I1456">
            <v>64.024999999999991</v>
          </cell>
        </row>
        <row r="1477">
          <cell r="I1477">
            <v>28.885999999999999</v>
          </cell>
        </row>
        <row r="1501">
          <cell r="I1501">
            <v>163.72499999999999</v>
          </cell>
        </row>
        <row r="1524">
          <cell r="I1524">
            <v>26.518500000000003</v>
          </cell>
        </row>
        <row r="1546">
          <cell r="I1546">
            <v>41.17</v>
          </cell>
        </row>
        <row r="1569">
          <cell r="I1569">
            <v>13.2888</v>
          </cell>
        </row>
      </sheetData>
      <sheetData sheetId="8">
        <row r="21">
          <cell r="I21">
            <v>5.359</v>
          </cell>
        </row>
        <row r="43">
          <cell r="I43">
            <v>4.6450000000000005</v>
          </cell>
        </row>
        <row r="64">
          <cell r="I64">
            <v>28.89</v>
          </cell>
        </row>
        <row r="85">
          <cell r="I85">
            <v>14.88</v>
          </cell>
        </row>
        <row r="90">
          <cell r="I90">
            <v>4.9950000000000001</v>
          </cell>
        </row>
        <row r="111">
          <cell r="I111">
            <v>23.78</v>
          </cell>
        </row>
        <row r="133">
          <cell r="I133">
            <v>10.7888</v>
          </cell>
        </row>
      </sheetData>
      <sheetData sheetId="9">
        <row r="22">
          <cell r="I22">
            <v>45.56</v>
          </cell>
        </row>
        <row r="26">
          <cell r="I26">
            <v>20.140999999999998</v>
          </cell>
        </row>
        <row r="30">
          <cell r="I30">
            <v>5.4749999999999996</v>
          </cell>
        </row>
        <row r="50">
          <cell r="I50">
            <v>4.5250000000000004</v>
          </cell>
        </row>
        <row r="54">
          <cell r="I54">
            <v>12.938800000000001</v>
          </cell>
        </row>
        <row r="75">
          <cell r="I75">
            <v>28.89</v>
          </cell>
        </row>
        <row r="96">
          <cell r="I96">
            <v>14.88</v>
          </cell>
        </row>
        <row r="118">
          <cell r="I118">
            <v>9.4024999999999999</v>
          </cell>
        </row>
        <row r="141">
          <cell r="I141">
            <v>4.9950000000000001</v>
          </cell>
        </row>
        <row r="145">
          <cell r="I145">
            <v>5.4669999999999996</v>
          </cell>
        </row>
        <row r="166">
          <cell r="I166">
            <v>7.92</v>
          </cell>
        </row>
        <row r="187">
          <cell r="I187">
            <v>23.78</v>
          </cell>
        </row>
        <row r="232">
          <cell r="I232">
            <v>17.7624</v>
          </cell>
        </row>
      </sheetData>
      <sheetData sheetId="10">
        <row r="14">
          <cell r="I14" t="str">
            <v>0,00</v>
          </cell>
        </row>
      </sheetData>
      <sheetData sheetId="11">
        <row r="34">
          <cell r="I34">
            <v>1397.877</v>
          </cell>
        </row>
      </sheetData>
      <sheetData sheetId="12">
        <row r="21">
          <cell r="I21">
            <v>104.28100000000001</v>
          </cell>
        </row>
        <row r="42">
          <cell r="I42">
            <v>14.551</v>
          </cell>
        </row>
        <row r="63">
          <cell r="I63">
            <v>14.551</v>
          </cell>
        </row>
        <row r="84">
          <cell r="I84">
            <v>14.551</v>
          </cell>
        </row>
      </sheetData>
      <sheetData sheetId="13">
        <row r="16">
          <cell r="I16">
            <v>250</v>
          </cell>
        </row>
        <row r="44">
          <cell r="I44">
            <v>52.684700000000007</v>
          </cell>
        </row>
        <row r="60">
          <cell r="I60">
            <v>425</v>
          </cell>
        </row>
      </sheetData>
      <sheetData sheetId="14">
        <row r="29">
          <cell r="I29">
            <v>886.81857000000002</v>
          </cell>
        </row>
      </sheetData>
      <sheetData sheetId="15">
        <row r="21">
          <cell r="I21">
            <v>77.593819999999994</v>
          </cell>
        </row>
        <row r="45">
          <cell r="I45">
            <v>9.6028140000000004</v>
          </cell>
        </row>
        <row r="72">
          <cell r="I72">
            <v>140.1825</v>
          </cell>
        </row>
        <row r="122">
          <cell r="I122" t="str">
            <v>25,44</v>
          </cell>
        </row>
        <row r="144">
          <cell r="I144">
            <v>45.647999999999996</v>
          </cell>
        </row>
      </sheetData>
      <sheetData sheetId="16">
        <row r="23">
          <cell r="I23">
            <v>111.65</v>
          </cell>
        </row>
        <row r="43">
          <cell r="I43">
            <v>145.10999999999999</v>
          </cell>
        </row>
        <row r="67">
          <cell r="I67">
            <v>364.91200000000003</v>
          </cell>
        </row>
        <row r="93">
          <cell r="I93">
            <v>231.04250000000002</v>
          </cell>
        </row>
        <row r="114">
          <cell r="I114">
            <v>115.122</v>
          </cell>
        </row>
        <row r="136">
          <cell r="I136">
            <v>96.410000000000011</v>
          </cell>
        </row>
        <row r="160">
          <cell r="I160">
            <v>206.19566900000001</v>
          </cell>
        </row>
        <row r="180">
          <cell r="I180">
            <v>31.509999999999998</v>
          </cell>
        </row>
      </sheetData>
      <sheetData sheetId="17">
        <row r="22">
          <cell r="I22">
            <v>55.724565217391309</v>
          </cell>
        </row>
      </sheetData>
      <sheetData sheetId="18">
        <row r="16">
          <cell r="I16">
            <v>41349.18</v>
          </cell>
        </row>
        <row r="52">
          <cell r="I52">
            <v>2845.01</v>
          </cell>
        </row>
        <row r="67">
          <cell r="I67">
            <v>2965.43</v>
          </cell>
        </row>
        <row r="83">
          <cell r="I83">
            <v>3085.86</v>
          </cell>
        </row>
        <row r="100">
          <cell r="I100">
            <v>3266.49</v>
          </cell>
        </row>
        <row r="118">
          <cell r="I118">
            <v>3296.6</v>
          </cell>
        </row>
        <row r="135">
          <cell r="I135">
            <v>3748.19</v>
          </cell>
        </row>
        <row r="153">
          <cell r="I153">
            <v>4019.96</v>
          </cell>
        </row>
      </sheetData>
      <sheetData sheetId="19">
        <row r="6">
          <cell r="I6">
            <v>20.140999999999998</v>
          </cell>
        </row>
        <row r="11">
          <cell r="I11">
            <v>5.4749999999999996</v>
          </cell>
        </row>
        <row r="32">
          <cell r="I32">
            <v>6.4790000000000001</v>
          </cell>
        </row>
        <row r="38">
          <cell r="I38">
            <v>5.359</v>
          </cell>
        </row>
        <row r="43">
          <cell r="I43">
            <v>12.938800000000001</v>
          </cell>
        </row>
        <row r="48">
          <cell r="I48">
            <v>28.89</v>
          </cell>
        </row>
        <row r="53">
          <cell r="I53">
            <v>14.88</v>
          </cell>
        </row>
        <row r="58">
          <cell r="I58">
            <v>9.4024999999999999</v>
          </cell>
        </row>
        <row r="63">
          <cell r="I63">
            <v>4.9950000000000001</v>
          </cell>
        </row>
        <row r="68">
          <cell r="I68">
            <v>5.4669999999999996</v>
          </cell>
        </row>
        <row r="73">
          <cell r="I73">
            <v>7.92</v>
          </cell>
        </row>
        <row r="95">
          <cell r="I95">
            <v>43.695</v>
          </cell>
        </row>
        <row r="101">
          <cell r="I101">
            <v>23.78</v>
          </cell>
        </row>
      </sheetData>
      <sheetData sheetId="20"/>
      <sheetData sheetId="21"/>
      <sheetData sheetId="2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recios"/>
      <sheetName val="Administración"/>
    </sheetNames>
    <sheetDataSet>
      <sheetData sheetId="0" refreshError="1"/>
      <sheetData sheetId="1">
        <row r="7">
          <cell r="F7">
            <v>0</v>
          </cell>
          <cell r="I7">
            <v>0</v>
          </cell>
          <cell r="M7">
            <v>0</v>
          </cell>
          <cell r="N7">
            <v>0</v>
          </cell>
          <cell r="O7">
            <v>0</v>
          </cell>
        </row>
        <row r="8">
          <cell r="A8">
            <v>1</v>
          </cell>
          <cell r="B8" t="str">
            <v>RED DE TIERRAS Y PARARRAYOS</v>
          </cell>
          <cell r="F8">
            <v>0</v>
          </cell>
          <cell r="I8">
            <v>0</v>
          </cell>
          <cell r="M8">
            <v>0</v>
          </cell>
          <cell r="N8">
            <v>0</v>
          </cell>
          <cell r="O8">
            <v>0</v>
          </cell>
        </row>
        <row r="9">
          <cell r="F9">
            <v>0</v>
          </cell>
          <cell r="I9">
            <v>0</v>
          </cell>
          <cell r="M9">
            <v>0</v>
          </cell>
          <cell r="N9">
            <v>0</v>
          </cell>
          <cell r="O9">
            <v>0</v>
          </cell>
        </row>
        <row r="10">
          <cell r="B10" t="str">
            <v>En el alcance de estos precios unitarios además de la mano de obra tambien está incluido el suministro de grapas de fijación de cable o pletina,soportes de fijación de pletinas, soportes para mástiles, terminales,grapas de conexión, cargas de soldadura al</v>
          </cell>
          <cell r="F10">
            <v>0</v>
          </cell>
          <cell r="H10" t="str">
            <v>ELIMINAR ESTAS COLUMNAScopiando y pegando valores en la de p.u. montaje</v>
          </cell>
          <cell r="M10">
            <v>0</v>
          </cell>
          <cell r="N10">
            <v>0</v>
          </cell>
          <cell r="O10">
            <v>0</v>
          </cell>
        </row>
        <row r="11">
          <cell r="F11">
            <v>0</v>
          </cell>
          <cell r="I11">
            <v>0</v>
          </cell>
          <cell r="M11">
            <v>0</v>
          </cell>
          <cell r="N11">
            <v>0</v>
          </cell>
          <cell r="O11">
            <v>0</v>
          </cell>
        </row>
        <row r="12">
          <cell r="B12" t="str">
            <v>Tendido de cable de cobre desnudo o aislado.</v>
          </cell>
          <cell r="F12">
            <v>0</v>
          </cell>
          <cell r="I12">
            <v>0</v>
          </cell>
          <cell r="M12">
            <v>0</v>
          </cell>
          <cell r="N12">
            <v>0</v>
          </cell>
          <cell r="O12">
            <v>0</v>
          </cell>
        </row>
        <row r="13">
          <cell r="B13" t="str">
            <v>En zanja.</v>
          </cell>
          <cell r="F13">
            <v>0</v>
          </cell>
          <cell r="I13">
            <v>0</v>
          </cell>
          <cell r="M13">
            <v>0</v>
          </cell>
          <cell r="N13">
            <v>0</v>
          </cell>
          <cell r="O13">
            <v>0</v>
          </cell>
        </row>
        <row r="14">
          <cell r="B14" t="str">
            <v xml:space="preserve"> - Hasta  16 mm2.</v>
          </cell>
          <cell r="C14" t="str">
            <v>ml</v>
          </cell>
          <cell r="D14">
            <v>1</v>
          </cell>
          <cell r="E14">
            <v>0.09</v>
          </cell>
          <cell r="F14">
            <v>0.09</v>
          </cell>
          <cell r="H14">
            <v>21</v>
          </cell>
          <cell r="I14">
            <v>1.89</v>
          </cell>
          <cell r="K14">
            <v>0.06</v>
          </cell>
          <cell r="M14">
            <v>1.95</v>
          </cell>
          <cell r="N14">
            <v>1.95</v>
          </cell>
          <cell r="O14">
            <v>1.95</v>
          </cell>
        </row>
        <row r="15">
          <cell r="B15" t="str">
            <v xml:space="preserve"> - De 25 a 70 mm².</v>
          </cell>
          <cell r="C15" t="str">
            <v>ml</v>
          </cell>
          <cell r="D15">
            <v>1</v>
          </cell>
          <cell r="E15">
            <v>0.12</v>
          </cell>
          <cell r="F15">
            <v>0.12</v>
          </cell>
          <cell r="H15">
            <v>21</v>
          </cell>
          <cell r="I15">
            <v>2.52</v>
          </cell>
          <cell r="K15">
            <v>0.06</v>
          </cell>
          <cell r="M15">
            <v>2.58</v>
          </cell>
          <cell r="N15">
            <v>2.58</v>
          </cell>
          <cell r="O15">
            <v>2.58</v>
          </cell>
        </row>
        <row r="16">
          <cell r="B16" t="str">
            <v xml:space="preserve"> - De 95 a 300 mm².</v>
          </cell>
          <cell r="C16" t="str">
            <v>ml</v>
          </cell>
          <cell r="D16">
            <v>1</v>
          </cell>
          <cell r="E16">
            <v>0.17</v>
          </cell>
          <cell r="F16">
            <v>0.17</v>
          </cell>
          <cell r="H16">
            <v>21</v>
          </cell>
          <cell r="I16">
            <v>3.5700000000000003</v>
          </cell>
          <cell r="K16">
            <v>0.06</v>
          </cell>
          <cell r="M16">
            <v>3.6300000000000003</v>
          </cell>
          <cell r="N16">
            <v>3.6300000000000003</v>
          </cell>
          <cell r="O16">
            <v>3.6300000000000003</v>
          </cell>
        </row>
        <row r="17">
          <cell r="B17" t="str">
            <v>En tubería.</v>
          </cell>
          <cell r="F17">
            <v>0</v>
          </cell>
          <cell r="I17">
            <v>0</v>
          </cell>
          <cell r="M17">
            <v>0</v>
          </cell>
          <cell r="N17">
            <v>0</v>
          </cell>
          <cell r="O17">
            <v>0</v>
          </cell>
        </row>
        <row r="18">
          <cell r="B18" t="str">
            <v xml:space="preserve"> - Hasta  16 mm2.</v>
          </cell>
          <cell r="C18" t="str">
            <v>ml</v>
          </cell>
          <cell r="D18">
            <v>1</v>
          </cell>
          <cell r="E18">
            <v>0.15</v>
          </cell>
          <cell r="F18">
            <v>0.15</v>
          </cell>
          <cell r="H18">
            <v>21</v>
          </cell>
          <cell r="I18">
            <v>3.15</v>
          </cell>
          <cell r="K18">
            <v>0.06</v>
          </cell>
          <cell r="M18">
            <v>3.21</v>
          </cell>
          <cell r="N18">
            <v>3.21</v>
          </cell>
          <cell r="O18">
            <v>3.21</v>
          </cell>
        </row>
        <row r="19">
          <cell r="B19" t="str">
            <v xml:space="preserve"> - De 25 a 70 mm².</v>
          </cell>
          <cell r="C19" t="str">
            <v>ml</v>
          </cell>
          <cell r="D19">
            <v>1</v>
          </cell>
          <cell r="E19">
            <v>0.21</v>
          </cell>
          <cell r="F19">
            <v>0.21</v>
          </cell>
          <cell r="H19">
            <v>21</v>
          </cell>
          <cell r="I19">
            <v>4.41</v>
          </cell>
          <cell r="K19">
            <v>0.06</v>
          </cell>
          <cell r="M19">
            <v>4.47</v>
          </cell>
          <cell r="N19">
            <v>4.47</v>
          </cell>
          <cell r="O19">
            <v>4.47</v>
          </cell>
        </row>
        <row r="20">
          <cell r="B20" t="str">
            <v xml:space="preserve"> - De 95 a 300 mm².</v>
          </cell>
          <cell r="C20" t="str">
            <v>ml</v>
          </cell>
          <cell r="D20">
            <v>1</v>
          </cell>
          <cell r="E20">
            <v>0.26</v>
          </cell>
          <cell r="F20">
            <v>0.26</v>
          </cell>
          <cell r="H20">
            <v>21</v>
          </cell>
          <cell r="I20">
            <v>5.46</v>
          </cell>
          <cell r="K20">
            <v>0.06</v>
          </cell>
          <cell r="M20">
            <v>5.52</v>
          </cell>
          <cell r="N20">
            <v>5.52</v>
          </cell>
          <cell r="O20">
            <v>5.52</v>
          </cell>
        </row>
        <row r="21">
          <cell r="B21" t="str">
            <v>En bandeja.</v>
          </cell>
          <cell r="F21">
            <v>0</v>
          </cell>
          <cell r="I21">
            <v>0</v>
          </cell>
          <cell r="M21">
            <v>0</v>
          </cell>
          <cell r="N21">
            <v>0</v>
          </cell>
          <cell r="O21">
            <v>0</v>
          </cell>
        </row>
        <row r="22">
          <cell r="B22" t="str">
            <v xml:space="preserve"> - Hasta  16 mm2.</v>
          </cell>
          <cell r="C22" t="str">
            <v>ml</v>
          </cell>
          <cell r="D22">
            <v>1</v>
          </cell>
          <cell r="E22">
            <v>0.17</v>
          </cell>
          <cell r="F22">
            <v>0.17</v>
          </cell>
          <cell r="H22">
            <v>21</v>
          </cell>
          <cell r="I22">
            <v>3.5700000000000003</v>
          </cell>
          <cell r="K22">
            <v>0.06</v>
          </cell>
          <cell r="M22">
            <v>3.6300000000000003</v>
          </cell>
          <cell r="N22">
            <v>3.6300000000000003</v>
          </cell>
          <cell r="O22">
            <v>3.6300000000000003</v>
          </cell>
        </row>
        <row r="23">
          <cell r="B23" t="str">
            <v xml:space="preserve"> - De 25 a 70 mm².</v>
          </cell>
          <cell r="C23" t="str">
            <v>ml</v>
          </cell>
          <cell r="D23">
            <v>1</v>
          </cell>
          <cell r="E23">
            <v>0.24</v>
          </cell>
          <cell r="F23">
            <v>0.24</v>
          </cell>
          <cell r="H23">
            <v>21</v>
          </cell>
          <cell r="I23">
            <v>5.04</v>
          </cell>
          <cell r="K23">
            <v>0.06</v>
          </cell>
          <cell r="M23">
            <v>5.0999999999999996</v>
          </cell>
          <cell r="N23">
            <v>5.0999999999999996</v>
          </cell>
          <cell r="O23">
            <v>5.0999999999999996</v>
          </cell>
        </row>
        <row r="24">
          <cell r="B24" t="str">
            <v xml:space="preserve"> - De 95 a 300 mm².</v>
          </cell>
          <cell r="C24" t="str">
            <v>ml</v>
          </cell>
          <cell r="D24">
            <v>1</v>
          </cell>
          <cell r="E24">
            <v>0.36</v>
          </cell>
          <cell r="F24">
            <v>0.36</v>
          </cell>
          <cell r="H24">
            <v>21</v>
          </cell>
          <cell r="I24">
            <v>7.56</v>
          </cell>
          <cell r="K24">
            <v>0.06</v>
          </cell>
          <cell r="M24">
            <v>7.6199999999999992</v>
          </cell>
          <cell r="N24">
            <v>7.6199999999999992</v>
          </cell>
          <cell r="O24">
            <v>7.6199999999999992</v>
          </cell>
        </row>
        <row r="25">
          <cell r="B25" t="str">
            <v>Grapado.</v>
          </cell>
          <cell r="F25">
            <v>0</v>
          </cell>
          <cell r="I25">
            <v>0</v>
          </cell>
          <cell r="M25">
            <v>0</v>
          </cell>
          <cell r="N25">
            <v>0</v>
          </cell>
          <cell r="O25">
            <v>0</v>
          </cell>
        </row>
        <row r="26">
          <cell r="B26" t="str">
            <v xml:space="preserve"> - Hasta  16 mm2.</v>
          </cell>
          <cell r="C26" t="str">
            <v>ml</v>
          </cell>
          <cell r="D26">
            <v>1</v>
          </cell>
          <cell r="E26">
            <v>0.28999999999999998</v>
          </cell>
          <cell r="F26">
            <v>0.28999999999999998</v>
          </cell>
          <cell r="H26">
            <v>21</v>
          </cell>
          <cell r="I26">
            <v>6.09</v>
          </cell>
          <cell r="K26">
            <v>0.06</v>
          </cell>
          <cell r="M26">
            <v>6.1499999999999995</v>
          </cell>
          <cell r="N26">
            <v>6.1499999999999995</v>
          </cell>
          <cell r="O26">
            <v>6.1499999999999995</v>
          </cell>
        </row>
        <row r="27">
          <cell r="B27" t="str">
            <v xml:space="preserve"> - De 25 a 70 mm².</v>
          </cell>
          <cell r="C27" t="str">
            <v>ml</v>
          </cell>
          <cell r="D27">
            <v>1</v>
          </cell>
          <cell r="E27">
            <v>0.31</v>
          </cell>
          <cell r="F27">
            <v>0.31</v>
          </cell>
          <cell r="H27">
            <v>21</v>
          </cell>
          <cell r="I27">
            <v>6.51</v>
          </cell>
          <cell r="K27">
            <v>0.06</v>
          </cell>
          <cell r="M27">
            <v>6.5699999999999994</v>
          </cell>
          <cell r="N27">
            <v>6.5699999999999994</v>
          </cell>
          <cell r="O27">
            <v>6.5699999999999994</v>
          </cell>
        </row>
        <row r="28">
          <cell r="B28" t="str">
            <v xml:space="preserve"> - De 95 a 300 mm².</v>
          </cell>
          <cell r="C28" t="str">
            <v>ml</v>
          </cell>
          <cell r="D28">
            <v>1</v>
          </cell>
          <cell r="E28">
            <v>0.42</v>
          </cell>
          <cell r="F28">
            <v>0.42</v>
          </cell>
          <cell r="H28">
            <v>21</v>
          </cell>
          <cell r="I28">
            <v>8.82</v>
          </cell>
          <cell r="K28">
            <v>0.06</v>
          </cell>
          <cell r="M28">
            <v>8.8800000000000008</v>
          </cell>
          <cell r="N28">
            <v>8.8800000000000008</v>
          </cell>
          <cell r="O28">
            <v>8.8800000000000008</v>
          </cell>
        </row>
        <row r="29">
          <cell r="F29">
            <v>0</v>
          </cell>
          <cell r="I29">
            <v>0</v>
          </cell>
          <cell r="M29">
            <v>0</v>
          </cell>
          <cell r="N29">
            <v>0</v>
          </cell>
          <cell r="O29">
            <v>0</v>
          </cell>
        </row>
        <row r="30">
          <cell r="B30" t="str">
            <v>Tendido de pletina de cobre o hierro galvanizado.</v>
          </cell>
          <cell r="F30">
            <v>0</v>
          </cell>
          <cell r="I30">
            <v>0</v>
          </cell>
          <cell r="M30">
            <v>0</v>
          </cell>
          <cell r="N30">
            <v>0</v>
          </cell>
          <cell r="O30">
            <v>0</v>
          </cell>
        </row>
        <row r="31">
          <cell r="B31" t="str">
            <v>En zanja.</v>
          </cell>
          <cell r="F31">
            <v>0</v>
          </cell>
          <cell r="I31">
            <v>0</v>
          </cell>
          <cell r="M31">
            <v>0</v>
          </cell>
          <cell r="N31">
            <v>0</v>
          </cell>
          <cell r="O31">
            <v>0</v>
          </cell>
        </row>
        <row r="32">
          <cell r="B32" t="str">
            <v xml:space="preserve"> -Hasta 150 mm2.</v>
          </cell>
          <cell r="C32" t="str">
            <v>ml</v>
          </cell>
          <cell r="D32">
            <v>1</v>
          </cell>
          <cell r="E32">
            <v>0.66</v>
          </cell>
          <cell r="F32">
            <v>0.66</v>
          </cell>
          <cell r="H32">
            <v>21</v>
          </cell>
          <cell r="I32">
            <v>13.860000000000001</v>
          </cell>
          <cell r="K32">
            <v>0.06</v>
          </cell>
          <cell r="M32">
            <v>13.920000000000002</v>
          </cell>
          <cell r="N32">
            <v>13.920000000000002</v>
          </cell>
          <cell r="O32">
            <v>13.920000000000002</v>
          </cell>
        </row>
        <row r="33">
          <cell r="B33" t="str">
            <v xml:space="preserve"> -De 150 a 250 mm2.</v>
          </cell>
          <cell r="C33" t="str">
            <v>ml</v>
          </cell>
          <cell r="D33">
            <v>1</v>
          </cell>
          <cell r="E33">
            <v>0.7</v>
          </cell>
          <cell r="F33">
            <v>0.7</v>
          </cell>
          <cell r="H33">
            <v>21</v>
          </cell>
          <cell r="I33">
            <v>14.7</v>
          </cell>
          <cell r="K33">
            <v>0.06</v>
          </cell>
          <cell r="M33">
            <v>14.76</v>
          </cell>
          <cell r="N33">
            <v>14.76</v>
          </cell>
          <cell r="O33">
            <v>14.76</v>
          </cell>
        </row>
        <row r="34">
          <cell r="B34" t="str">
            <v>Grapada.</v>
          </cell>
          <cell r="F34">
            <v>0</v>
          </cell>
          <cell r="I34">
            <v>0</v>
          </cell>
          <cell r="M34">
            <v>0</v>
          </cell>
          <cell r="N34">
            <v>0</v>
          </cell>
          <cell r="O34">
            <v>0</v>
          </cell>
        </row>
        <row r="35">
          <cell r="B35" t="str">
            <v xml:space="preserve"> -Hasta 150 mm2.</v>
          </cell>
          <cell r="C35" t="str">
            <v>ml</v>
          </cell>
          <cell r="D35">
            <v>1</v>
          </cell>
          <cell r="E35">
            <v>0.85799999999999998</v>
          </cell>
          <cell r="F35">
            <v>0.85799999999999998</v>
          </cell>
          <cell r="H35">
            <v>21</v>
          </cell>
          <cell r="I35">
            <v>18.018000000000001</v>
          </cell>
          <cell r="K35">
            <v>0.06</v>
          </cell>
          <cell r="M35">
            <v>18.077999999999999</v>
          </cell>
          <cell r="N35">
            <v>18.077999999999999</v>
          </cell>
          <cell r="O35">
            <v>18.077999999999999</v>
          </cell>
        </row>
        <row r="36">
          <cell r="B36" t="str">
            <v xml:space="preserve"> -De 150 a 250 mm2.</v>
          </cell>
          <cell r="C36" t="str">
            <v>ml</v>
          </cell>
          <cell r="D36">
            <v>1</v>
          </cell>
          <cell r="E36">
            <v>0.91</v>
          </cell>
          <cell r="F36">
            <v>0.91</v>
          </cell>
          <cell r="H36">
            <v>21</v>
          </cell>
          <cell r="I36">
            <v>19.11</v>
          </cell>
          <cell r="K36">
            <v>0.06</v>
          </cell>
          <cell r="M36">
            <v>19.169999999999998</v>
          </cell>
          <cell r="N36">
            <v>19.169999999999998</v>
          </cell>
          <cell r="O36">
            <v>19.169999999999998</v>
          </cell>
        </row>
        <row r="37">
          <cell r="F37">
            <v>0</v>
          </cell>
          <cell r="I37">
            <v>0</v>
          </cell>
          <cell r="M37">
            <v>0</v>
          </cell>
          <cell r="N37">
            <v>0</v>
          </cell>
          <cell r="O37">
            <v>0</v>
          </cell>
        </row>
        <row r="38">
          <cell r="B38" t="str">
            <v>Instalación de picas de tierra hasta 3 mtr. de longitud incluido grapa de conexión.</v>
          </cell>
          <cell r="C38" t="str">
            <v>ud</v>
          </cell>
          <cell r="D38">
            <v>1</v>
          </cell>
          <cell r="E38">
            <v>2</v>
          </cell>
          <cell r="F38">
            <v>2</v>
          </cell>
          <cell r="H38">
            <v>21</v>
          </cell>
          <cell r="I38">
            <v>42</v>
          </cell>
          <cell r="M38">
            <v>42</v>
          </cell>
          <cell r="N38">
            <v>42</v>
          </cell>
          <cell r="O38">
            <v>42</v>
          </cell>
        </row>
        <row r="39">
          <cell r="F39">
            <v>0</v>
          </cell>
          <cell r="I39">
            <v>0</v>
          </cell>
          <cell r="M39">
            <v>0</v>
          </cell>
          <cell r="N39">
            <v>0</v>
          </cell>
          <cell r="O39">
            <v>0</v>
          </cell>
        </row>
        <row r="40">
          <cell r="B40" t="str">
            <v>Instalación de arqueta de inspección prefabricada de Ø 200 mm.</v>
          </cell>
          <cell r="C40" t="str">
            <v>ud</v>
          </cell>
          <cell r="D40">
            <v>1</v>
          </cell>
          <cell r="E40">
            <v>0.5</v>
          </cell>
          <cell r="F40">
            <v>0.5</v>
          </cell>
          <cell r="H40">
            <v>21</v>
          </cell>
          <cell r="I40">
            <v>10.5</v>
          </cell>
          <cell r="M40">
            <v>10.5</v>
          </cell>
          <cell r="N40">
            <v>10.5</v>
          </cell>
          <cell r="O40">
            <v>10.5</v>
          </cell>
        </row>
        <row r="41">
          <cell r="F41">
            <v>0</v>
          </cell>
          <cell r="I41">
            <v>0</v>
          </cell>
          <cell r="M41">
            <v>0</v>
          </cell>
          <cell r="N41">
            <v>0</v>
          </cell>
          <cell r="O41">
            <v>0</v>
          </cell>
        </row>
        <row r="42">
          <cell r="B42" t="str">
            <v>Instalación de tubería de PVC o AC de 0,6 mtr. y Ø 1,5" para salida de cable de tierra enterrado a la superficie.</v>
          </cell>
          <cell r="C42" t="str">
            <v>ud</v>
          </cell>
          <cell r="D42">
            <v>1</v>
          </cell>
          <cell r="E42">
            <v>0.4</v>
          </cell>
          <cell r="F42">
            <v>0.4</v>
          </cell>
          <cell r="H42">
            <v>21</v>
          </cell>
          <cell r="I42">
            <v>8.4</v>
          </cell>
          <cell r="J42">
            <v>0.623</v>
          </cell>
          <cell r="M42">
            <v>9.0229999999999997</v>
          </cell>
          <cell r="N42">
            <v>9.0229999999999997</v>
          </cell>
          <cell r="O42">
            <v>9.0229999999999997</v>
          </cell>
        </row>
        <row r="43">
          <cell r="F43">
            <v>0</v>
          </cell>
          <cell r="I43">
            <v>0</v>
          </cell>
          <cell r="M43">
            <v>0</v>
          </cell>
          <cell r="N43">
            <v>0</v>
          </cell>
          <cell r="O43">
            <v>0</v>
          </cell>
        </row>
        <row r="44">
          <cell r="B44" t="str">
            <v>Instalación de barra de tomas de tierra.</v>
          </cell>
          <cell r="C44" t="str">
            <v>ud</v>
          </cell>
          <cell r="D44">
            <v>1</v>
          </cell>
          <cell r="E44">
            <v>1</v>
          </cell>
          <cell r="F44">
            <v>1</v>
          </cell>
          <cell r="H44">
            <v>21</v>
          </cell>
          <cell r="I44">
            <v>21</v>
          </cell>
          <cell r="J44">
            <v>1.202</v>
          </cell>
          <cell r="M44">
            <v>22.201999999999998</v>
          </cell>
          <cell r="N44">
            <v>22.201999999999998</v>
          </cell>
          <cell r="O44">
            <v>22.201999999999998</v>
          </cell>
        </row>
        <row r="45">
          <cell r="F45">
            <v>0</v>
          </cell>
          <cell r="I45">
            <v>0</v>
          </cell>
          <cell r="M45">
            <v>0</v>
          </cell>
          <cell r="N45">
            <v>0</v>
          </cell>
          <cell r="O45">
            <v>0</v>
          </cell>
        </row>
        <row r="46">
          <cell r="B46" t="str">
            <v>Instalación de puente de pruebas.</v>
          </cell>
          <cell r="C46" t="str">
            <v>ud</v>
          </cell>
          <cell r="D46">
            <v>1</v>
          </cell>
          <cell r="E46">
            <v>2</v>
          </cell>
          <cell r="F46">
            <v>2</v>
          </cell>
          <cell r="H46">
            <v>21</v>
          </cell>
          <cell r="I46">
            <v>42</v>
          </cell>
          <cell r="J46">
            <v>1.202</v>
          </cell>
          <cell r="M46">
            <v>43.201999999999998</v>
          </cell>
          <cell r="N46">
            <v>43.201999999999998</v>
          </cell>
          <cell r="O46">
            <v>43.201999999999998</v>
          </cell>
        </row>
        <row r="47">
          <cell r="F47">
            <v>0</v>
          </cell>
          <cell r="I47">
            <v>0</v>
          </cell>
          <cell r="M47">
            <v>0</v>
          </cell>
          <cell r="N47">
            <v>0</v>
          </cell>
          <cell r="O47">
            <v>0</v>
          </cell>
        </row>
        <row r="48">
          <cell r="B48" t="str">
            <v>Conexión con terminal, grapa o soldadura aluminotérmica, recta, en derivación, entre sí o en equipo.</v>
          </cell>
          <cell r="C48" t="str">
            <v>ud</v>
          </cell>
          <cell r="D48">
            <v>1</v>
          </cell>
          <cell r="E48">
            <v>0.5</v>
          </cell>
          <cell r="F48">
            <v>0.5</v>
          </cell>
          <cell r="H48">
            <v>21</v>
          </cell>
          <cell r="I48">
            <v>10.5</v>
          </cell>
          <cell r="K48">
            <v>13</v>
          </cell>
          <cell r="M48">
            <v>23.5</v>
          </cell>
          <cell r="N48">
            <v>23.5</v>
          </cell>
          <cell r="O48">
            <v>23.5</v>
          </cell>
        </row>
        <row r="49">
          <cell r="F49">
            <v>0</v>
          </cell>
          <cell r="I49">
            <v>0</v>
          </cell>
          <cell r="M49">
            <v>0</v>
          </cell>
          <cell r="N49">
            <v>0</v>
          </cell>
          <cell r="O49">
            <v>0</v>
          </cell>
        </row>
        <row r="50">
          <cell r="B50" t="str">
            <v>Instalación de pararrayos con soportación y accesorios.</v>
          </cell>
          <cell r="C50" t="str">
            <v>ud</v>
          </cell>
          <cell r="D50">
            <v>1</v>
          </cell>
          <cell r="E50">
            <v>150</v>
          </cell>
          <cell r="F50">
            <v>150</v>
          </cell>
          <cell r="H50">
            <v>21</v>
          </cell>
          <cell r="I50">
            <v>3150</v>
          </cell>
          <cell r="J50">
            <v>16</v>
          </cell>
          <cell r="M50">
            <v>3166</v>
          </cell>
          <cell r="N50">
            <v>3166</v>
          </cell>
          <cell r="O50">
            <v>3166</v>
          </cell>
        </row>
        <row r="51">
          <cell r="F51">
            <v>0</v>
          </cell>
          <cell r="I51">
            <v>0</v>
          </cell>
          <cell r="M51">
            <v>0</v>
          </cell>
          <cell r="N51">
            <v>0</v>
          </cell>
          <cell r="O51">
            <v>0</v>
          </cell>
        </row>
        <row r="52">
          <cell r="B52" t="str">
            <v>Instalación de puesta a tierra de camiones incluyendo unidad electronica, enrollador, cable y pinza.</v>
          </cell>
          <cell r="C52" t="str">
            <v>ud</v>
          </cell>
          <cell r="D52">
            <v>1</v>
          </cell>
          <cell r="E52">
            <v>100</v>
          </cell>
          <cell r="F52">
            <v>100</v>
          </cell>
          <cell r="H52">
            <v>21</v>
          </cell>
          <cell r="I52">
            <v>2100</v>
          </cell>
          <cell r="J52">
            <v>9.01</v>
          </cell>
          <cell r="M52">
            <v>2109.0100000000002</v>
          </cell>
          <cell r="N52">
            <v>2109.0100000000002</v>
          </cell>
          <cell r="O52">
            <v>2109.0100000000002</v>
          </cell>
        </row>
        <row r="53">
          <cell r="F53">
            <v>0</v>
          </cell>
          <cell r="I53">
            <v>0</v>
          </cell>
          <cell r="M53">
            <v>0</v>
          </cell>
          <cell r="N53">
            <v>0</v>
          </cell>
          <cell r="O53">
            <v>0</v>
          </cell>
        </row>
        <row r="54">
          <cell r="B54" t="str">
            <v>Instalación  de sistema de protección Catódica.</v>
          </cell>
          <cell r="C54" t="str">
            <v>pa</v>
          </cell>
          <cell r="D54">
            <v>1</v>
          </cell>
          <cell r="E54">
            <v>500</v>
          </cell>
          <cell r="F54">
            <v>500</v>
          </cell>
          <cell r="H54">
            <v>21</v>
          </cell>
          <cell r="I54">
            <v>10500</v>
          </cell>
          <cell r="M54">
            <v>10500</v>
          </cell>
          <cell r="N54">
            <v>10500</v>
          </cell>
          <cell r="O54">
            <v>10500</v>
          </cell>
        </row>
        <row r="55">
          <cell r="F55">
            <v>0</v>
          </cell>
          <cell r="I55">
            <v>0</v>
          </cell>
          <cell r="M55">
            <v>0</v>
          </cell>
          <cell r="N55">
            <v>0</v>
          </cell>
          <cell r="O55">
            <v>0</v>
          </cell>
        </row>
        <row r="56">
          <cell r="B56" t="str">
            <v>Medición de tensiones de paso y contacto, equipotencialidad y resistencia de puesta a tierra.</v>
          </cell>
          <cell r="C56" t="str">
            <v>pa</v>
          </cell>
          <cell r="D56">
            <v>1</v>
          </cell>
          <cell r="E56">
            <v>150</v>
          </cell>
          <cell r="F56">
            <v>150</v>
          </cell>
          <cell r="H56">
            <v>21</v>
          </cell>
          <cell r="I56">
            <v>3150</v>
          </cell>
          <cell r="M56">
            <v>3150</v>
          </cell>
          <cell r="N56">
            <v>3150</v>
          </cell>
          <cell r="O56">
            <v>3150</v>
          </cell>
        </row>
        <row r="57">
          <cell r="F57">
            <v>0</v>
          </cell>
          <cell r="I57">
            <v>0</v>
          </cell>
          <cell r="M57">
            <v>0</v>
          </cell>
          <cell r="N57">
            <v>0</v>
          </cell>
          <cell r="O57">
            <v>0</v>
          </cell>
        </row>
        <row r="58">
          <cell r="B58" t="str">
            <v>Subtotal  tierras y pararrayos</v>
          </cell>
          <cell r="F58">
            <v>912.31799999999998</v>
          </cell>
          <cell r="O58">
            <v>19200.674999999999</v>
          </cell>
        </row>
        <row r="60">
          <cell r="F60">
            <v>0</v>
          </cell>
          <cell r="I60">
            <v>0</v>
          </cell>
          <cell r="M60">
            <v>0</v>
          </cell>
          <cell r="N60">
            <v>0</v>
          </cell>
          <cell r="O60">
            <v>0</v>
          </cell>
        </row>
        <row r="61">
          <cell r="A61">
            <v>2</v>
          </cell>
          <cell r="B61" t="str">
            <v>CAMINOS DE CABLES</v>
          </cell>
          <cell r="F61">
            <v>0</v>
          </cell>
          <cell r="I61">
            <v>0</v>
          </cell>
          <cell r="M61">
            <v>0</v>
          </cell>
          <cell r="N61">
            <v>0</v>
          </cell>
          <cell r="O61">
            <v>0</v>
          </cell>
        </row>
        <row r="62">
          <cell r="F62">
            <v>0</v>
          </cell>
          <cell r="I62">
            <v>0</v>
          </cell>
          <cell r="M62">
            <v>0</v>
          </cell>
          <cell r="N62">
            <v>0</v>
          </cell>
          <cell r="O62">
            <v>0</v>
          </cell>
        </row>
        <row r="63">
          <cell r="B63" t="str">
            <v>Instalación de bandeja perforada o de escalera de acero galvanizado de 2mm. de espesor con accesorios, incluido montaje y suministro de soportes y material auxiliar de fijación e identificación.</v>
          </cell>
          <cell r="F63">
            <v>0</v>
          </cell>
          <cell r="I63">
            <v>0</v>
          </cell>
          <cell r="M63">
            <v>0</v>
          </cell>
          <cell r="N63">
            <v>0</v>
          </cell>
          <cell r="O63">
            <v>0</v>
          </cell>
        </row>
        <row r="64">
          <cell r="B64" t="str">
            <v xml:space="preserve"> - 100 - 200 mm ancho por 100 mm ala.</v>
          </cell>
          <cell r="C64" t="str">
            <v>ml</v>
          </cell>
          <cell r="D64">
            <v>1</v>
          </cell>
          <cell r="E64">
            <v>1.2</v>
          </cell>
          <cell r="F64">
            <v>1.2</v>
          </cell>
          <cell r="H64">
            <v>21</v>
          </cell>
          <cell r="I64">
            <v>25.2</v>
          </cell>
          <cell r="J64">
            <v>1.2</v>
          </cell>
          <cell r="M64">
            <v>26.4</v>
          </cell>
          <cell r="N64">
            <v>26.4</v>
          </cell>
          <cell r="O64">
            <v>26.4</v>
          </cell>
        </row>
        <row r="65">
          <cell r="B65" t="str">
            <v xml:space="preserve"> - 300 - 400 mm ancho por 100 mm ala.</v>
          </cell>
          <cell r="C65" t="str">
            <v>ml</v>
          </cell>
          <cell r="D65">
            <v>1</v>
          </cell>
          <cell r="E65">
            <v>1.8</v>
          </cell>
          <cell r="F65">
            <v>1.8</v>
          </cell>
          <cell r="H65">
            <v>21</v>
          </cell>
          <cell r="I65">
            <v>37.800000000000004</v>
          </cell>
          <cell r="J65">
            <v>4.8</v>
          </cell>
          <cell r="M65">
            <v>42.6</v>
          </cell>
          <cell r="N65">
            <v>42.6</v>
          </cell>
          <cell r="O65">
            <v>42.6</v>
          </cell>
        </row>
        <row r="66">
          <cell r="B66" t="str">
            <v xml:space="preserve"> - 500 - 600 mm ancho por 100 mm ala.</v>
          </cell>
          <cell r="C66" t="str">
            <v>ml</v>
          </cell>
          <cell r="D66">
            <v>1</v>
          </cell>
          <cell r="E66">
            <v>2.2000000000000002</v>
          </cell>
          <cell r="F66">
            <v>2.2000000000000002</v>
          </cell>
          <cell r="H66">
            <v>21</v>
          </cell>
          <cell r="I66">
            <v>46.2</v>
          </cell>
          <cell r="J66">
            <v>7.21</v>
          </cell>
          <cell r="M66">
            <v>53.410000000000004</v>
          </cell>
          <cell r="N66">
            <v>53.410000000000004</v>
          </cell>
          <cell r="O66">
            <v>53.410000000000004</v>
          </cell>
        </row>
        <row r="67">
          <cell r="F67">
            <v>0</v>
          </cell>
          <cell r="I67">
            <v>0</v>
          </cell>
          <cell r="M67">
            <v>0</v>
          </cell>
          <cell r="N67">
            <v>0</v>
          </cell>
          <cell r="O67">
            <v>0</v>
          </cell>
        </row>
        <row r="68">
          <cell r="B68" t="str">
            <v>Instalación de tapas para bandeja.</v>
          </cell>
          <cell r="F68">
            <v>0</v>
          </cell>
          <cell r="I68">
            <v>0</v>
          </cell>
          <cell r="M68">
            <v>0</v>
          </cell>
          <cell r="N68">
            <v>0</v>
          </cell>
          <cell r="O68">
            <v>0</v>
          </cell>
        </row>
        <row r="69">
          <cell r="B69" t="str">
            <v xml:space="preserve"> - 100 - 200 mm ancho.</v>
          </cell>
          <cell r="C69" t="str">
            <v>ml</v>
          </cell>
          <cell r="D69">
            <v>1</v>
          </cell>
          <cell r="E69">
            <v>0.115</v>
          </cell>
          <cell r="F69">
            <v>0.115</v>
          </cell>
          <cell r="H69">
            <v>21</v>
          </cell>
          <cell r="I69">
            <v>2.415</v>
          </cell>
          <cell r="M69">
            <v>2.415</v>
          </cell>
          <cell r="N69">
            <v>2.415</v>
          </cell>
          <cell r="O69">
            <v>2.415</v>
          </cell>
        </row>
        <row r="70">
          <cell r="B70" t="str">
            <v xml:space="preserve"> - 300 - 400 mm ancho.</v>
          </cell>
          <cell r="C70" t="str">
            <v>ml</v>
          </cell>
          <cell r="D70">
            <v>1</v>
          </cell>
          <cell r="E70">
            <v>0.13500000000000001</v>
          </cell>
          <cell r="F70">
            <v>0.13500000000000001</v>
          </cell>
          <cell r="H70">
            <v>21</v>
          </cell>
          <cell r="I70">
            <v>2.835</v>
          </cell>
          <cell r="M70">
            <v>2.835</v>
          </cell>
          <cell r="N70">
            <v>2.835</v>
          </cell>
          <cell r="O70">
            <v>2.835</v>
          </cell>
        </row>
        <row r="71">
          <cell r="B71" t="str">
            <v xml:space="preserve"> - 500 - 600 mm ancho.</v>
          </cell>
          <cell r="C71" t="str">
            <v>ml</v>
          </cell>
          <cell r="D71">
            <v>1</v>
          </cell>
          <cell r="E71">
            <v>0.15</v>
          </cell>
          <cell r="F71">
            <v>0.15</v>
          </cell>
          <cell r="H71">
            <v>21</v>
          </cell>
          <cell r="I71">
            <v>3.15</v>
          </cell>
          <cell r="M71">
            <v>3.15</v>
          </cell>
          <cell r="N71">
            <v>3.15</v>
          </cell>
          <cell r="O71">
            <v>3.15</v>
          </cell>
        </row>
        <row r="72">
          <cell r="F72">
            <v>0</v>
          </cell>
          <cell r="I72">
            <v>0</v>
          </cell>
          <cell r="M72">
            <v>0</v>
          </cell>
          <cell r="N72">
            <v>0</v>
          </cell>
          <cell r="O72">
            <v>0</v>
          </cell>
        </row>
        <row r="73">
          <cell r="B73" t="str">
            <v>Instalación de tubería de acero galvanizado tipo conduit, rosca NPT o PG con accesorios, incluido soporte y material auxiliar de fijación, enterrada.</v>
          </cell>
          <cell r="F73">
            <v>0</v>
          </cell>
          <cell r="I73">
            <v>0</v>
          </cell>
          <cell r="M73">
            <v>0</v>
          </cell>
          <cell r="N73">
            <v>0</v>
          </cell>
          <cell r="O73">
            <v>0</v>
          </cell>
        </row>
        <row r="74">
          <cell r="B74" t="str">
            <v xml:space="preserve"> - Ø 3/4" - 1" </v>
          </cell>
          <cell r="C74" t="str">
            <v>ml</v>
          </cell>
          <cell r="D74">
            <v>1</v>
          </cell>
          <cell r="E74">
            <v>0.46899999999999997</v>
          </cell>
          <cell r="F74">
            <v>0.46899999999999997</v>
          </cell>
          <cell r="H74">
            <v>21</v>
          </cell>
          <cell r="I74">
            <v>9.8490000000000002</v>
          </cell>
          <cell r="M74">
            <v>9.8490000000000002</v>
          </cell>
          <cell r="N74">
            <v>9.8490000000000002</v>
          </cell>
          <cell r="O74">
            <v>9.8490000000000002</v>
          </cell>
        </row>
        <row r="75">
          <cell r="B75" t="str">
            <v xml:space="preserve"> - Ø 1,5" - 2" </v>
          </cell>
          <cell r="C75" t="str">
            <v>ml</v>
          </cell>
          <cell r="D75">
            <v>1</v>
          </cell>
          <cell r="E75">
            <v>0.64600000000000002</v>
          </cell>
          <cell r="F75">
            <v>0.64600000000000002</v>
          </cell>
          <cell r="H75">
            <v>21</v>
          </cell>
          <cell r="I75">
            <v>13.566000000000001</v>
          </cell>
          <cell r="M75">
            <v>13.566000000000001</v>
          </cell>
          <cell r="N75">
            <v>13.566000000000001</v>
          </cell>
          <cell r="O75">
            <v>13.566000000000001</v>
          </cell>
        </row>
        <row r="76">
          <cell r="B76" t="str">
            <v xml:space="preserve"> - Ø 2,5 - 3"</v>
          </cell>
          <cell r="C76" t="str">
            <v>ml</v>
          </cell>
          <cell r="D76">
            <v>1</v>
          </cell>
          <cell r="E76">
            <v>0.94799999999999995</v>
          </cell>
          <cell r="F76">
            <v>0.94799999999999995</v>
          </cell>
          <cell r="H76">
            <v>21</v>
          </cell>
          <cell r="I76">
            <v>19.907999999999998</v>
          </cell>
          <cell r="M76">
            <v>19.907999999999998</v>
          </cell>
          <cell r="N76">
            <v>19.907999999999998</v>
          </cell>
          <cell r="O76">
            <v>19.907999999999998</v>
          </cell>
        </row>
        <row r="77">
          <cell r="B77" t="str">
            <v xml:space="preserve"> - Ø 4" - 5"</v>
          </cell>
          <cell r="C77" t="str">
            <v>ml</v>
          </cell>
          <cell r="D77">
            <v>1</v>
          </cell>
          <cell r="E77">
            <v>1.5980000000000001</v>
          </cell>
          <cell r="F77">
            <v>1.5980000000000001</v>
          </cell>
          <cell r="H77">
            <v>21</v>
          </cell>
          <cell r="I77">
            <v>33.558</v>
          </cell>
          <cell r="M77">
            <v>33.558</v>
          </cell>
          <cell r="N77">
            <v>33.558</v>
          </cell>
          <cell r="O77">
            <v>33.558</v>
          </cell>
        </row>
        <row r="78">
          <cell r="F78">
            <v>0</v>
          </cell>
          <cell r="I78">
            <v>0</v>
          </cell>
          <cell r="M78">
            <v>0</v>
          </cell>
          <cell r="N78">
            <v>0</v>
          </cell>
          <cell r="O78">
            <v>0</v>
          </cell>
        </row>
        <row r="79">
          <cell r="B79" t="str">
            <v>Instalación de tubería de acero galvanizado tipo conduit, rosca NPT o PG con accesorios, incluido soporte y material auxiliar de fijación, aérea.</v>
          </cell>
          <cell r="F79">
            <v>0</v>
          </cell>
          <cell r="I79">
            <v>0</v>
          </cell>
          <cell r="M79">
            <v>0</v>
          </cell>
          <cell r="N79">
            <v>0</v>
          </cell>
          <cell r="O79">
            <v>0</v>
          </cell>
        </row>
        <row r="80">
          <cell r="B80" t="str">
            <v xml:space="preserve"> - Ø 3/4" - 1"</v>
          </cell>
          <cell r="C80" t="str">
            <v>ml</v>
          </cell>
          <cell r="D80">
            <v>1</v>
          </cell>
          <cell r="E80">
            <v>0.86</v>
          </cell>
          <cell r="F80">
            <v>0.86</v>
          </cell>
          <cell r="H80">
            <v>21</v>
          </cell>
          <cell r="I80">
            <v>18.059999999999999</v>
          </cell>
          <cell r="J80">
            <v>1.2</v>
          </cell>
          <cell r="M80">
            <v>19.259999999999998</v>
          </cell>
          <cell r="N80">
            <v>19.259999999999998</v>
          </cell>
          <cell r="O80">
            <v>19.259999999999998</v>
          </cell>
        </row>
        <row r="81">
          <cell r="B81" t="str">
            <v xml:space="preserve"> - Ø 1.5" - 2"</v>
          </cell>
          <cell r="C81" t="str">
            <v>ml</v>
          </cell>
          <cell r="D81">
            <v>1</v>
          </cell>
          <cell r="E81">
            <v>1.1779999999999999</v>
          </cell>
          <cell r="F81">
            <v>1.1779999999999999</v>
          </cell>
          <cell r="H81">
            <v>21</v>
          </cell>
          <cell r="I81">
            <v>24.738</v>
          </cell>
          <cell r="J81">
            <v>2.4</v>
          </cell>
          <cell r="M81">
            <v>27.137999999999998</v>
          </cell>
          <cell r="N81">
            <v>27.137999999999998</v>
          </cell>
          <cell r="O81">
            <v>27.137999999999998</v>
          </cell>
        </row>
        <row r="82">
          <cell r="B82" t="str">
            <v xml:space="preserve"> - Ø 2.5" - 3"</v>
          </cell>
          <cell r="C82" t="str">
            <v>ml</v>
          </cell>
          <cell r="D82">
            <v>1</v>
          </cell>
          <cell r="E82">
            <v>1.73</v>
          </cell>
          <cell r="F82">
            <v>1.73</v>
          </cell>
          <cell r="H82">
            <v>21</v>
          </cell>
          <cell r="I82">
            <v>36.33</v>
          </cell>
          <cell r="J82">
            <v>4.8</v>
          </cell>
          <cell r="M82">
            <v>41.129999999999995</v>
          </cell>
          <cell r="N82">
            <v>41.129999999999995</v>
          </cell>
          <cell r="O82">
            <v>41.129999999999995</v>
          </cell>
        </row>
        <row r="83">
          <cell r="B83" t="str">
            <v xml:space="preserve"> - Ø 4" - 5"</v>
          </cell>
          <cell r="C83" t="str">
            <v>ml</v>
          </cell>
          <cell r="D83">
            <v>1</v>
          </cell>
          <cell r="E83">
            <v>2.9159999999999999</v>
          </cell>
          <cell r="F83">
            <v>2.9159999999999999</v>
          </cell>
          <cell r="H83">
            <v>21</v>
          </cell>
          <cell r="I83">
            <v>61.235999999999997</v>
          </cell>
          <cell r="J83">
            <v>7.21</v>
          </cell>
          <cell r="M83">
            <v>68.445999999999998</v>
          </cell>
          <cell r="N83">
            <v>68.445999999999998</v>
          </cell>
          <cell r="O83">
            <v>68.445999999999998</v>
          </cell>
        </row>
        <row r="84">
          <cell r="F84">
            <v>0</v>
          </cell>
          <cell r="I84">
            <v>0</v>
          </cell>
          <cell r="M84">
            <v>0</v>
          </cell>
          <cell r="N84">
            <v>0</v>
          </cell>
          <cell r="O84">
            <v>0</v>
          </cell>
        </row>
        <row r="85">
          <cell r="B85" t="str">
            <v>Subtotal caminos de cables.</v>
          </cell>
          <cell r="F85">
            <v>15.945</v>
          </cell>
          <cell r="O85">
            <v>363.66499999999996</v>
          </cell>
        </row>
        <row r="87">
          <cell r="F87">
            <v>0</v>
          </cell>
          <cell r="I87">
            <v>0</v>
          </cell>
          <cell r="M87">
            <v>0</v>
          </cell>
          <cell r="N87">
            <v>0</v>
          </cell>
          <cell r="O87">
            <v>0</v>
          </cell>
        </row>
        <row r="88">
          <cell r="A88">
            <v>3</v>
          </cell>
          <cell r="B88" t="str">
            <v>CABLES</v>
          </cell>
          <cell r="F88">
            <v>0</v>
          </cell>
          <cell r="I88">
            <v>0</v>
          </cell>
          <cell r="M88">
            <v>0</v>
          </cell>
          <cell r="N88">
            <v>0</v>
          </cell>
          <cell r="O88">
            <v>0</v>
          </cell>
        </row>
        <row r="89">
          <cell r="F89">
            <v>0</v>
          </cell>
          <cell r="I89">
            <v>0</v>
          </cell>
          <cell r="M89">
            <v>0</v>
          </cell>
          <cell r="N89">
            <v>0</v>
          </cell>
          <cell r="O89">
            <v>0</v>
          </cell>
        </row>
        <row r="90">
          <cell r="B90" t="str">
            <v>En los precios unitarios de esta actividad está incluido el suministro de terminales de BT/MT , KIT terminal de MT, señalizadores aereos y enterrados, puesta a tierra de la armadura de los cables, material estanco e ignífugo para sellado de huecos de paso</v>
          </cell>
          <cell r="F90">
            <v>0</v>
          </cell>
          <cell r="I90">
            <v>0</v>
          </cell>
          <cell r="M90">
            <v>0</v>
          </cell>
          <cell r="N90">
            <v>0</v>
          </cell>
          <cell r="O90">
            <v>0</v>
          </cell>
        </row>
        <row r="91">
          <cell r="F91">
            <v>0</v>
          </cell>
          <cell r="I91">
            <v>0</v>
          </cell>
          <cell r="M91">
            <v>0</v>
          </cell>
          <cell r="N91">
            <v>0</v>
          </cell>
          <cell r="O91">
            <v>0</v>
          </cell>
        </row>
        <row r="92">
          <cell r="B92" t="str">
            <v>TENDIDO DE CABLES</v>
          </cell>
          <cell r="F92">
            <v>0</v>
          </cell>
          <cell r="I92">
            <v>0</v>
          </cell>
          <cell r="M92">
            <v>0</v>
          </cell>
          <cell r="N92">
            <v>0</v>
          </cell>
          <cell r="O92">
            <v>0</v>
          </cell>
        </row>
        <row r="93">
          <cell r="F93">
            <v>0</v>
          </cell>
          <cell r="I93">
            <v>0</v>
          </cell>
          <cell r="M93">
            <v>0</v>
          </cell>
          <cell r="N93">
            <v>0</v>
          </cell>
          <cell r="O93">
            <v>0</v>
          </cell>
        </row>
        <row r="94">
          <cell r="B94" t="str">
            <v>Tendido de cable de cobre de MT, multipolar y armado.</v>
          </cell>
          <cell r="F94">
            <v>0</v>
          </cell>
          <cell r="I94">
            <v>0</v>
          </cell>
          <cell r="M94">
            <v>0</v>
          </cell>
          <cell r="N94">
            <v>0</v>
          </cell>
          <cell r="O94">
            <v>0</v>
          </cell>
        </row>
        <row r="95">
          <cell r="B95" t="str">
            <v>En zanja.</v>
          </cell>
          <cell r="F95">
            <v>0</v>
          </cell>
          <cell r="I95">
            <v>0</v>
          </cell>
          <cell r="M95">
            <v>0</v>
          </cell>
          <cell r="N95">
            <v>0</v>
          </cell>
          <cell r="O95">
            <v>0</v>
          </cell>
        </row>
        <row r="96">
          <cell r="B96" t="str">
            <v xml:space="preserve"> - Hasta 16 mm².</v>
          </cell>
          <cell r="C96" t="str">
            <v>ml</v>
          </cell>
          <cell r="D96">
            <v>1</v>
          </cell>
          <cell r="E96">
            <v>0.23</v>
          </cell>
          <cell r="F96">
            <v>0.23</v>
          </cell>
          <cell r="H96">
            <v>21</v>
          </cell>
          <cell r="I96">
            <v>4.83</v>
          </cell>
          <cell r="K96">
            <v>0.1</v>
          </cell>
          <cell r="M96">
            <v>4.93</v>
          </cell>
          <cell r="N96">
            <v>4.93</v>
          </cell>
          <cell r="O96">
            <v>4.93</v>
          </cell>
        </row>
        <row r="97">
          <cell r="B97" t="str">
            <v xml:space="preserve"> - De 25 a 70 mm².</v>
          </cell>
          <cell r="C97" t="str">
            <v>ml</v>
          </cell>
          <cell r="D97">
            <v>1</v>
          </cell>
          <cell r="E97">
            <v>0.37</v>
          </cell>
          <cell r="F97">
            <v>0.37</v>
          </cell>
          <cell r="H97">
            <v>21</v>
          </cell>
          <cell r="I97">
            <v>7.77</v>
          </cell>
          <cell r="K97">
            <v>0.1</v>
          </cell>
          <cell r="M97">
            <v>7.8699999999999992</v>
          </cell>
          <cell r="N97">
            <v>7.8699999999999992</v>
          </cell>
          <cell r="O97">
            <v>7.8699999999999992</v>
          </cell>
        </row>
        <row r="98">
          <cell r="B98" t="str">
            <v xml:space="preserve"> - De 95 a 300 mm².</v>
          </cell>
          <cell r="C98" t="str">
            <v>ml</v>
          </cell>
          <cell r="D98">
            <v>1</v>
          </cell>
          <cell r="E98">
            <v>0.51</v>
          </cell>
          <cell r="F98">
            <v>0.51</v>
          </cell>
          <cell r="H98">
            <v>21</v>
          </cell>
          <cell r="I98">
            <v>10.71</v>
          </cell>
          <cell r="K98">
            <v>0.1</v>
          </cell>
          <cell r="M98">
            <v>10.81</v>
          </cell>
          <cell r="N98">
            <v>10.81</v>
          </cell>
          <cell r="O98">
            <v>10.81</v>
          </cell>
        </row>
        <row r="99">
          <cell r="B99" t="str">
            <v>En tubería.</v>
          </cell>
          <cell r="F99">
            <v>0</v>
          </cell>
          <cell r="I99">
            <v>0</v>
          </cell>
          <cell r="M99">
            <v>0</v>
          </cell>
          <cell r="N99">
            <v>0</v>
          </cell>
          <cell r="O99">
            <v>0</v>
          </cell>
        </row>
        <row r="100">
          <cell r="B100" t="str">
            <v xml:space="preserve"> - Hasta 16 mm².</v>
          </cell>
          <cell r="C100" t="str">
            <v>ml</v>
          </cell>
          <cell r="D100">
            <v>1</v>
          </cell>
          <cell r="E100">
            <v>0.27600000000000002</v>
          </cell>
          <cell r="F100">
            <v>0.27600000000000002</v>
          </cell>
          <cell r="H100">
            <v>21</v>
          </cell>
          <cell r="I100">
            <v>5.7960000000000003</v>
          </cell>
          <cell r="K100">
            <v>0.1</v>
          </cell>
          <cell r="M100">
            <v>5.8959999999999999</v>
          </cell>
          <cell r="N100">
            <v>5.8959999999999999</v>
          </cell>
          <cell r="O100">
            <v>5.8959999999999999</v>
          </cell>
        </row>
        <row r="101">
          <cell r="B101" t="str">
            <v xml:space="preserve"> - De 25 a 70 mm².</v>
          </cell>
          <cell r="C101" t="str">
            <v>ml</v>
          </cell>
          <cell r="D101">
            <v>1</v>
          </cell>
          <cell r="E101">
            <v>0.44400000000000001</v>
          </cell>
          <cell r="F101">
            <v>0.44400000000000001</v>
          </cell>
          <cell r="H101">
            <v>21</v>
          </cell>
          <cell r="I101">
            <v>9.3239999999999998</v>
          </cell>
          <cell r="K101">
            <v>0.1</v>
          </cell>
          <cell r="M101">
            <v>9.4239999999999995</v>
          </cell>
          <cell r="N101">
            <v>9.4239999999999995</v>
          </cell>
          <cell r="O101">
            <v>9.4239999999999995</v>
          </cell>
        </row>
        <row r="102">
          <cell r="B102" t="str">
            <v xml:space="preserve"> - De 95 a 300 mm².</v>
          </cell>
          <cell r="C102" t="str">
            <v>ml</v>
          </cell>
          <cell r="D102">
            <v>1</v>
          </cell>
          <cell r="E102">
            <v>0.61199999999999999</v>
          </cell>
          <cell r="F102">
            <v>0.61199999999999999</v>
          </cell>
          <cell r="H102">
            <v>21</v>
          </cell>
          <cell r="I102">
            <v>12.852</v>
          </cell>
          <cell r="K102">
            <v>0.1</v>
          </cell>
          <cell r="M102">
            <v>12.952</v>
          </cell>
          <cell r="N102">
            <v>12.952</v>
          </cell>
          <cell r="O102">
            <v>12.952</v>
          </cell>
        </row>
        <row r="103">
          <cell r="B103" t="str">
            <v>En bandeja.</v>
          </cell>
          <cell r="F103">
            <v>0</v>
          </cell>
          <cell r="I103">
            <v>0</v>
          </cell>
          <cell r="M103">
            <v>0</v>
          </cell>
          <cell r="N103">
            <v>0</v>
          </cell>
          <cell r="O103">
            <v>0</v>
          </cell>
        </row>
        <row r="104">
          <cell r="B104" t="str">
            <v xml:space="preserve"> - Hasta 16 mm².</v>
          </cell>
          <cell r="C104" t="str">
            <v>ml</v>
          </cell>
          <cell r="D104">
            <v>1</v>
          </cell>
          <cell r="E104">
            <v>0.28799999999999998</v>
          </cell>
          <cell r="F104">
            <v>0.28799999999999998</v>
          </cell>
          <cell r="H104">
            <v>21</v>
          </cell>
          <cell r="I104">
            <v>6.0479999999999992</v>
          </cell>
          <cell r="K104">
            <v>0.1</v>
          </cell>
          <cell r="M104">
            <v>6.1479999999999988</v>
          </cell>
          <cell r="N104">
            <v>6.1479999999999988</v>
          </cell>
          <cell r="O104">
            <v>6.1479999999999988</v>
          </cell>
        </row>
        <row r="105">
          <cell r="B105" t="str">
            <v xml:space="preserve"> - De 25 a 70 mm².</v>
          </cell>
          <cell r="C105" t="str">
            <v>ml</v>
          </cell>
          <cell r="D105">
            <v>1</v>
          </cell>
          <cell r="E105">
            <v>0.46300000000000002</v>
          </cell>
          <cell r="F105">
            <v>0.46300000000000002</v>
          </cell>
          <cell r="H105">
            <v>21</v>
          </cell>
          <cell r="I105">
            <v>9.7230000000000008</v>
          </cell>
          <cell r="K105">
            <v>0.1</v>
          </cell>
          <cell r="M105">
            <v>9.8230000000000004</v>
          </cell>
          <cell r="N105">
            <v>9.8230000000000004</v>
          </cell>
          <cell r="O105">
            <v>9.8230000000000004</v>
          </cell>
        </row>
        <row r="106">
          <cell r="B106" t="str">
            <v xml:space="preserve"> - De 95 a 300 mm².</v>
          </cell>
          <cell r="C106" t="str">
            <v>ml</v>
          </cell>
          <cell r="D106">
            <v>1</v>
          </cell>
          <cell r="E106">
            <v>0.64</v>
          </cell>
          <cell r="F106">
            <v>0.64</v>
          </cell>
          <cell r="H106">
            <v>21</v>
          </cell>
          <cell r="I106">
            <v>13.44</v>
          </cell>
          <cell r="K106">
            <v>0.1</v>
          </cell>
          <cell r="M106">
            <v>13.54</v>
          </cell>
          <cell r="N106">
            <v>13.54</v>
          </cell>
          <cell r="O106">
            <v>13.54</v>
          </cell>
        </row>
        <row r="107">
          <cell r="B107" t="str">
            <v>Grapado.</v>
          </cell>
          <cell r="F107">
            <v>0</v>
          </cell>
          <cell r="I107">
            <v>0</v>
          </cell>
          <cell r="M107">
            <v>0</v>
          </cell>
          <cell r="N107">
            <v>0</v>
          </cell>
          <cell r="O107">
            <v>0</v>
          </cell>
        </row>
        <row r="108">
          <cell r="B108" t="str">
            <v xml:space="preserve"> - Hasta 16 mm².</v>
          </cell>
          <cell r="C108" t="str">
            <v>ml</v>
          </cell>
          <cell r="D108">
            <v>1</v>
          </cell>
          <cell r="E108">
            <v>0.34499999999999997</v>
          </cell>
          <cell r="F108">
            <v>0.34499999999999997</v>
          </cell>
          <cell r="H108">
            <v>21</v>
          </cell>
          <cell r="I108">
            <v>7.2449999999999992</v>
          </cell>
          <cell r="K108">
            <v>0.1</v>
          </cell>
          <cell r="M108">
            <v>7.3449999999999989</v>
          </cell>
          <cell r="N108">
            <v>7.3449999999999989</v>
          </cell>
          <cell r="O108">
            <v>7.3449999999999989</v>
          </cell>
        </row>
        <row r="109">
          <cell r="B109" t="str">
            <v xml:space="preserve"> - De 25 a 70 mm².</v>
          </cell>
          <cell r="C109" t="str">
            <v>ml</v>
          </cell>
          <cell r="D109">
            <v>1</v>
          </cell>
          <cell r="E109">
            <v>0.55500000000000005</v>
          </cell>
          <cell r="F109">
            <v>0.55500000000000005</v>
          </cell>
          <cell r="H109">
            <v>21</v>
          </cell>
          <cell r="I109">
            <v>11.655000000000001</v>
          </cell>
          <cell r="K109">
            <v>0.1</v>
          </cell>
          <cell r="M109">
            <v>11.755000000000001</v>
          </cell>
          <cell r="N109">
            <v>11.755000000000001</v>
          </cell>
          <cell r="O109">
            <v>11.755000000000001</v>
          </cell>
        </row>
        <row r="110">
          <cell r="B110" t="str">
            <v xml:space="preserve"> - De 95 a 300 mm².</v>
          </cell>
          <cell r="C110" t="str">
            <v>ml</v>
          </cell>
          <cell r="D110">
            <v>1</v>
          </cell>
          <cell r="E110">
            <v>0.76500000000000001</v>
          </cell>
          <cell r="F110">
            <v>0.76500000000000001</v>
          </cell>
          <cell r="H110">
            <v>21</v>
          </cell>
          <cell r="I110">
            <v>16.065000000000001</v>
          </cell>
          <cell r="K110">
            <v>0.1</v>
          </cell>
          <cell r="M110">
            <v>16.165000000000003</v>
          </cell>
          <cell r="N110">
            <v>16.165000000000003</v>
          </cell>
          <cell r="O110">
            <v>16.165000000000003</v>
          </cell>
        </row>
        <row r="111">
          <cell r="F111">
            <v>0</v>
          </cell>
          <cell r="I111">
            <v>0</v>
          </cell>
          <cell r="M111">
            <v>0</v>
          </cell>
          <cell r="N111">
            <v>0</v>
          </cell>
          <cell r="O111">
            <v>0</v>
          </cell>
        </row>
        <row r="112">
          <cell r="B112" t="str">
            <v>Tendido de cable de cobre de MT, multipolar y sin armar.</v>
          </cell>
          <cell r="F112">
            <v>0</v>
          </cell>
          <cell r="I112">
            <v>0</v>
          </cell>
          <cell r="M112">
            <v>0</v>
          </cell>
          <cell r="N112">
            <v>0</v>
          </cell>
          <cell r="O112">
            <v>0</v>
          </cell>
        </row>
        <row r="113">
          <cell r="B113" t="str">
            <v>En zanja.</v>
          </cell>
          <cell r="F113">
            <v>0</v>
          </cell>
          <cell r="I113">
            <v>0</v>
          </cell>
          <cell r="M113">
            <v>0</v>
          </cell>
          <cell r="N113">
            <v>0</v>
          </cell>
          <cell r="O113">
            <v>0</v>
          </cell>
        </row>
        <row r="114">
          <cell r="B114" t="str">
            <v xml:space="preserve"> - Hasta 16 mm².</v>
          </cell>
          <cell r="C114" t="str">
            <v>ml</v>
          </cell>
          <cell r="D114">
            <v>1</v>
          </cell>
          <cell r="E114">
            <v>0.19</v>
          </cell>
          <cell r="F114">
            <v>0.19</v>
          </cell>
          <cell r="H114">
            <v>21</v>
          </cell>
          <cell r="I114">
            <v>3.99</v>
          </cell>
          <cell r="K114">
            <v>0.1</v>
          </cell>
          <cell r="M114">
            <v>4.09</v>
          </cell>
          <cell r="N114">
            <v>4.09</v>
          </cell>
          <cell r="O114">
            <v>4.09</v>
          </cell>
        </row>
        <row r="115">
          <cell r="B115" t="str">
            <v xml:space="preserve"> - De 25 a 70 mm².</v>
          </cell>
          <cell r="C115" t="str">
            <v>ml</v>
          </cell>
          <cell r="D115">
            <v>1</v>
          </cell>
          <cell r="E115">
            <v>0.27</v>
          </cell>
          <cell r="F115">
            <v>0.27</v>
          </cell>
          <cell r="H115">
            <v>21</v>
          </cell>
          <cell r="I115">
            <v>5.67</v>
          </cell>
          <cell r="K115">
            <v>0.1</v>
          </cell>
          <cell r="M115">
            <v>5.77</v>
          </cell>
          <cell r="N115">
            <v>5.77</v>
          </cell>
          <cell r="O115">
            <v>5.77</v>
          </cell>
        </row>
        <row r="116">
          <cell r="B116" t="str">
            <v xml:space="preserve"> - De 95 a 300 mm².</v>
          </cell>
          <cell r="C116" t="str">
            <v>ml</v>
          </cell>
          <cell r="D116">
            <v>1</v>
          </cell>
          <cell r="E116">
            <v>0.43</v>
          </cell>
          <cell r="F116">
            <v>0.43</v>
          </cell>
          <cell r="H116">
            <v>21</v>
          </cell>
          <cell r="I116">
            <v>9.0299999999999994</v>
          </cell>
          <cell r="K116">
            <v>0.1</v>
          </cell>
          <cell r="M116">
            <v>9.129999999999999</v>
          </cell>
          <cell r="N116">
            <v>9.129999999999999</v>
          </cell>
          <cell r="O116">
            <v>9.129999999999999</v>
          </cell>
        </row>
        <row r="117">
          <cell r="B117" t="str">
            <v>En tubería.</v>
          </cell>
          <cell r="F117">
            <v>0</v>
          </cell>
          <cell r="I117">
            <v>0</v>
          </cell>
          <cell r="M117">
            <v>0</v>
          </cell>
          <cell r="N117">
            <v>0</v>
          </cell>
          <cell r="O117">
            <v>0</v>
          </cell>
        </row>
        <row r="118">
          <cell r="B118" t="str">
            <v xml:space="preserve"> - Hasta 16 mm².</v>
          </cell>
          <cell r="C118" t="str">
            <v>ml</v>
          </cell>
          <cell r="D118">
            <v>1</v>
          </cell>
          <cell r="E118">
            <v>0.22800000000000001</v>
          </cell>
          <cell r="F118">
            <v>0.22800000000000001</v>
          </cell>
          <cell r="H118">
            <v>21</v>
          </cell>
          <cell r="I118">
            <v>4.7880000000000003</v>
          </cell>
          <cell r="K118">
            <v>0.1</v>
          </cell>
          <cell r="M118">
            <v>4.8879999999999999</v>
          </cell>
          <cell r="N118">
            <v>4.8879999999999999</v>
          </cell>
          <cell r="O118">
            <v>4.8879999999999999</v>
          </cell>
        </row>
        <row r="119">
          <cell r="B119" t="str">
            <v xml:space="preserve"> - De 25 a 70 mm².</v>
          </cell>
          <cell r="C119" t="str">
            <v>ml</v>
          </cell>
          <cell r="D119">
            <v>1</v>
          </cell>
          <cell r="E119">
            <v>0.32400000000000001</v>
          </cell>
          <cell r="F119">
            <v>0.32400000000000001</v>
          </cell>
          <cell r="H119">
            <v>21</v>
          </cell>
          <cell r="I119">
            <v>6.8040000000000003</v>
          </cell>
          <cell r="K119">
            <v>0.1</v>
          </cell>
          <cell r="M119">
            <v>6.9039999999999999</v>
          </cell>
          <cell r="N119">
            <v>6.9039999999999999</v>
          </cell>
          <cell r="O119">
            <v>6.9039999999999999</v>
          </cell>
        </row>
        <row r="120">
          <cell r="B120" t="str">
            <v xml:space="preserve"> - De 95 a 300 mm².</v>
          </cell>
          <cell r="C120" t="str">
            <v>ml</v>
          </cell>
          <cell r="D120">
            <v>1</v>
          </cell>
          <cell r="E120">
            <v>0.51600000000000001</v>
          </cell>
          <cell r="F120">
            <v>0.51600000000000001</v>
          </cell>
          <cell r="H120">
            <v>21</v>
          </cell>
          <cell r="I120">
            <v>10.836</v>
          </cell>
          <cell r="K120">
            <v>0.1</v>
          </cell>
          <cell r="M120">
            <v>10.936</v>
          </cell>
          <cell r="N120">
            <v>10.936</v>
          </cell>
          <cell r="O120">
            <v>10.936</v>
          </cell>
        </row>
        <row r="121">
          <cell r="B121" t="str">
            <v>En bandeja.</v>
          </cell>
          <cell r="F121">
            <v>0</v>
          </cell>
          <cell r="I121">
            <v>0</v>
          </cell>
          <cell r="M121">
            <v>0</v>
          </cell>
          <cell r="N121">
            <v>0</v>
          </cell>
          <cell r="O121">
            <v>0</v>
          </cell>
        </row>
        <row r="122">
          <cell r="B122" t="str">
            <v xml:space="preserve"> - Hasta 16 mm².</v>
          </cell>
          <cell r="C122" t="str">
            <v>ml</v>
          </cell>
          <cell r="D122">
            <v>1</v>
          </cell>
          <cell r="E122">
            <v>0.23799999999999999</v>
          </cell>
          <cell r="F122">
            <v>0.23799999999999999</v>
          </cell>
          <cell r="H122">
            <v>21</v>
          </cell>
          <cell r="I122">
            <v>4.9979999999999993</v>
          </cell>
          <cell r="K122">
            <v>0.1</v>
          </cell>
          <cell r="M122">
            <v>5.097999999999999</v>
          </cell>
          <cell r="N122">
            <v>5.097999999999999</v>
          </cell>
          <cell r="O122">
            <v>5.097999999999999</v>
          </cell>
        </row>
        <row r="123">
          <cell r="B123" t="str">
            <v xml:space="preserve"> - De 25 a 70 mm².</v>
          </cell>
          <cell r="C123" t="str">
            <v>ml</v>
          </cell>
          <cell r="D123">
            <v>1</v>
          </cell>
          <cell r="E123">
            <v>0.33800000000000002</v>
          </cell>
          <cell r="F123">
            <v>0.33800000000000002</v>
          </cell>
          <cell r="H123">
            <v>21</v>
          </cell>
          <cell r="I123">
            <v>7.0980000000000008</v>
          </cell>
          <cell r="K123">
            <v>0.1</v>
          </cell>
          <cell r="M123">
            <v>7.1980000000000004</v>
          </cell>
          <cell r="N123">
            <v>7.1980000000000004</v>
          </cell>
          <cell r="O123">
            <v>7.1980000000000004</v>
          </cell>
        </row>
        <row r="124">
          <cell r="B124" t="str">
            <v xml:space="preserve"> - De 95 a 300 mm².</v>
          </cell>
          <cell r="C124" t="str">
            <v>ml</v>
          </cell>
          <cell r="D124">
            <v>1</v>
          </cell>
          <cell r="E124">
            <v>0.53800000000000003</v>
          </cell>
          <cell r="F124">
            <v>0.53800000000000003</v>
          </cell>
          <cell r="H124">
            <v>21</v>
          </cell>
          <cell r="I124">
            <v>11.298</v>
          </cell>
          <cell r="K124">
            <v>0.1</v>
          </cell>
          <cell r="M124">
            <v>11.398</v>
          </cell>
          <cell r="N124">
            <v>11.398</v>
          </cell>
          <cell r="O124">
            <v>11.398</v>
          </cell>
        </row>
        <row r="125">
          <cell r="B125" t="str">
            <v>Grapado.</v>
          </cell>
          <cell r="F125">
            <v>0</v>
          </cell>
          <cell r="I125">
            <v>0</v>
          </cell>
          <cell r="M125">
            <v>0</v>
          </cell>
          <cell r="N125">
            <v>0</v>
          </cell>
          <cell r="O125">
            <v>0</v>
          </cell>
        </row>
        <row r="126">
          <cell r="B126" t="str">
            <v xml:space="preserve"> - Hasta 16 mm².</v>
          </cell>
          <cell r="C126" t="str">
            <v>ml</v>
          </cell>
          <cell r="D126">
            <v>1</v>
          </cell>
          <cell r="E126">
            <v>0.28499999999999998</v>
          </cell>
          <cell r="F126">
            <v>0.28499999999999998</v>
          </cell>
          <cell r="H126">
            <v>21</v>
          </cell>
          <cell r="I126">
            <v>5.9849999999999994</v>
          </cell>
          <cell r="K126">
            <v>0.1</v>
          </cell>
          <cell r="M126">
            <v>6.0849999999999991</v>
          </cell>
          <cell r="N126">
            <v>6.0849999999999991</v>
          </cell>
          <cell r="O126">
            <v>6.0849999999999991</v>
          </cell>
        </row>
        <row r="127">
          <cell r="B127" t="str">
            <v xml:space="preserve"> - De 25 a 70 mm².</v>
          </cell>
          <cell r="C127" t="str">
            <v>ml</v>
          </cell>
          <cell r="D127">
            <v>1</v>
          </cell>
          <cell r="E127">
            <v>0.40500000000000003</v>
          </cell>
          <cell r="F127">
            <v>0.40500000000000003</v>
          </cell>
          <cell r="H127">
            <v>21</v>
          </cell>
          <cell r="I127">
            <v>8.5050000000000008</v>
          </cell>
          <cell r="K127">
            <v>0.1</v>
          </cell>
          <cell r="M127">
            <v>8.6050000000000004</v>
          </cell>
          <cell r="N127">
            <v>8.6050000000000004</v>
          </cell>
          <cell r="O127">
            <v>8.6050000000000004</v>
          </cell>
        </row>
        <row r="128">
          <cell r="B128" t="str">
            <v xml:space="preserve"> - De 95 a 300 mm².</v>
          </cell>
          <cell r="C128" t="str">
            <v>ml</v>
          </cell>
          <cell r="D128">
            <v>1</v>
          </cell>
          <cell r="E128">
            <v>0.64500000000000002</v>
          </cell>
          <cell r="F128">
            <v>0.64500000000000002</v>
          </cell>
          <cell r="H128">
            <v>21</v>
          </cell>
          <cell r="I128">
            <v>13.545</v>
          </cell>
          <cell r="K128">
            <v>0.1</v>
          </cell>
          <cell r="M128">
            <v>13.645</v>
          </cell>
          <cell r="N128">
            <v>13.645</v>
          </cell>
          <cell r="O128">
            <v>13.645</v>
          </cell>
        </row>
        <row r="129">
          <cell r="F129">
            <v>0</v>
          </cell>
          <cell r="I129">
            <v>0</v>
          </cell>
          <cell r="M129">
            <v>0</v>
          </cell>
          <cell r="N129">
            <v>0</v>
          </cell>
          <cell r="O129">
            <v>0</v>
          </cell>
        </row>
        <row r="130">
          <cell r="B130" t="str">
            <v>Tendido de cable de cobre de MT, unipolar y armado.</v>
          </cell>
          <cell r="F130">
            <v>0</v>
          </cell>
          <cell r="I130">
            <v>0</v>
          </cell>
          <cell r="M130">
            <v>0</v>
          </cell>
          <cell r="N130">
            <v>0</v>
          </cell>
          <cell r="O130">
            <v>0</v>
          </cell>
        </row>
        <row r="131">
          <cell r="B131" t="str">
            <v>En zanja.</v>
          </cell>
          <cell r="F131">
            <v>0</v>
          </cell>
          <cell r="I131">
            <v>0</v>
          </cell>
          <cell r="M131">
            <v>0</v>
          </cell>
          <cell r="N131">
            <v>0</v>
          </cell>
          <cell r="O131">
            <v>0</v>
          </cell>
        </row>
        <row r="132">
          <cell r="B132" t="str">
            <v xml:space="preserve"> - Hasta 16 mm².</v>
          </cell>
          <cell r="C132" t="str">
            <v>ml</v>
          </cell>
          <cell r="D132">
            <v>1</v>
          </cell>
          <cell r="E132">
            <v>0.08</v>
          </cell>
          <cell r="F132">
            <v>0.08</v>
          </cell>
          <cell r="H132">
            <v>21</v>
          </cell>
          <cell r="I132">
            <v>1.68</v>
          </cell>
          <cell r="K132">
            <v>0.1</v>
          </cell>
          <cell r="M132">
            <v>1.78</v>
          </cell>
          <cell r="N132">
            <v>1.78</v>
          </cell>
          <cell r="O132">
            <v>1.78</v>
          </cell>
        </row>
        <row r="133">
          <cell r="B133" t="str">
            <v xml:space="preserve"> - De 25 a 70 mm².</v>
          </cell>
          <cell r="C133" t="str">
            <v>ml</v>
          </cell>
          <cell r="D133">
            <v>1</v>
          </cell>
          <cell r="E133">
            <v>0.1</v>
          </cell>
          <cell r="F133">
            <v>0.1</v>
          </cell>
          <cell r="H133">
            <v>21</v>
          </cell>
          <cell r="I133">
            <v>2.1</v>
          </cell>
          <cell r="K133">
            <v>0.1</v>
          </cell>
          <cell r="M133">
            <v>2.2000000000000002</v>
          </cell>
          <cell r="N133">
            <v>2.2000000000000002</v>
          </cell>
          <cell r="O133">
            <v>2.2000000000000002</v>
          </cell>
        </row>
        <row r="134">
          <cell r="B134" t="str">
            <v xml:space="preserve"> - De 95 a 300 mm².</v>
          </cell>
          <cell r="C134" t="str">
            <v>ml</v>
          </cell>
          <cell r="D134">
            <v>1</v>
          </cell>
          <cell r="E134">
            <v>0.19</v>
          </cell>
          <cell r="F134">
            <v>0.19</v>
          </cell>
          <cell r="H134">
            <v>21</v>
          </cell>
          <cell r="I134">
            <v>3.99</v>
          </cell>
          <cell r="K134">
            <v>0.1</v>
          </cell>
          <cell r="M134">
            <v>4.09</v>
          </cell>
          <cell r="N134">
            <v>4.09</v>
          </cell>
          <cell r="O134">
            <v>4.09</v>
          </cell>
        </row>
        <row r="135">
          <cell r="B135" t="str">
            <v xml:space="preserve"> - De 400 a 630 mm².</v>
          </cell>
          <cell r="C135" t="str">
            <v>ml</v>
          </cell>
          <cell r="D135">
            <v>1</v>
          </cell>
          <cell r="E135">
            <v>0.33</v>
          </cell>
          <cell r="F135">
            <v>0.33</v>
          </cell>
          <cell r="H135">
            <v>21</v>
          </cell>
          <cell r="I135">
            <v>6.9300000000000006</v>
          </cell>
          <cell r="K135">
            <v>0.1</v>
          </cell>
          <cell r="M135">
            <v>7.03</v>
          </cell>
          <cell r="N135">
            <v>7.03</v>
          </cell>
          <cell r="O135">
            <v>7.03</v>
          </cell>
        </row>
        <row r="136">
          <cell r="B136" t="str">
            <v>En tubería.</v>
          </cell>
          <cell r="F136">
            <v>0</v>
          </cell>
          <cell r="I136">
            <v>0</v>
          </cell>
          <cell r="M136">
            <v>0</v>
          </cell>
          <cell r="N136">
            <v>0</v>
          </cell>
          <cell r="O136">
            <v>0</v>
          </cell>
        </row>
        <row r="137">
          <cell r="B137" t="str">
            <v xml:space="preserve"> - Hasta 16 mm².</v>
          </cell>
          <cell r="C137" t="str">
            <v>ml</v>
          </cell>
          <cell r="D137">
            <v>1</v>
          </cell>
          <cell r="E137">
            <v>9.6000000000000002E-2</v>
          </cell>
          <cell r="F137">
            <v>9.6000000000000002E-2</v>
          </cell>
          <cell r="H137">
            <v>21</v>
          </cell>
          <cell r="I137">
            <v>2.016</v>
          </cell>
          <cell r="K137">
            <v>0.1</v>
          </cell>
          <cell r="M137">
            <v>2.1160000000000001</v>
          </cell>
          <cell r="N137">
            <v>2.1160000000000001</v>
          </cell>
          <cell r="O137">
            <v>2.1160000000000001</v>
          </cell>
        </row>
        <row r="138">
          <cell r="B138" t="str">
            <v xml:space="preserve"> - De 25 a 70 mm².</v>
          </cell>
          <cell r="C138" t="str">
            <v>ml</v>
          </cell>
          <cell r="D138">
            <v>1</v>
          </cell>
          <cell r="E138">
            <v>0.12</v>
          </cell>
          <cell r="F138">
            <v>0.12</v>
          </cell>
          <cell r="H138">
            <v>21</v>
          </cell>
          <cell r="I138">
            <v>2.52</v>
          </cell>
          <cell r="K138">
            <v>0.1</v>
          </cell>
          <cell r="M138">
            <v>2.62</v>
          </cell>
          <cell r="N138">
            <v>2.62</v>
          </cell>
          <cell r="O138">
            <v>2.62</v>
          </cell>
        </row>
        <row r="139">
          <cell r="B139" t="str">
            <v xml:space="preserve"> - De 95 a 300 mm².</v>
          </cell>
          <cell r="C139" t="str">
            <v>ml</v>
          </cell>
          <cell r="D139">
            <v>1</v>
          </cell>
          <cell r="E139">
            <v>0.22800000000000001</v>
          </cell>
          <cell r="F139">
            <v>0.22800000000000001</v>
          </cell>
          <cell r="H139">
            <v>21</v>
          </cell>
          <cell r="I139">
            <v>4.7880000000000003</v>
          </cell>
          <cell r="K139">
            <v>0.1</v>
          </cell>
          <cell r="M139">
            <v>4.8879999999999999</v>
          </cell>
          <cell r="N139">
            <v>4.8879999999999999</v>
          </cell>
          <cell r="O139">
            <v>4.8879999999999999</v>
          </cell>
        </row>
        <row r="140">
          <cell r="B140" t="str">
            <v xml:space="preserve"> - De 400 a 630 mm².</v>
          </cell>
          <cell r="C140" t="str">
            <v>ml</v>
          </cell>
          <cell r="D140">
            <v>1</v>
          </cell>
          <cell r="E140">
            <v>0.39600000000000002</v>
          </cell>
          <cell r="F140">
            <v>0.39600000000000002</v>
          </cell>
          <cell r="H140">
            <v>21</v>
          </cell>
          <cell r="I140">
            <v>8.3160000000000007</v>
          </cell>
          <cell r="K140">
            <v>0.1</v>
          </cell>
          <cell r="M140">
            <v>8.4160000000000004</v>
          </cell>
          <cell r="N140">
            <v>8.4160000000000004</v>
          </cell>
          <cell r="O140">
            <v>8.4160000000000004</v>
          </cell>
        </row>
        <row r="141">
          <cell r="B141" t="str">
            <v>En bandeja.</v>
          </cell>
          <cell r="F141">
            <v>0</v>
          </cell>
          <cell r="I141">
            <v>0</v>
          </cell>
          <cell r="M141">
            <v>0</v>
          </cell>
          <cell r="N141">
            <v>0</v>
          </cell>
          <cell r="O141">
            <v>0</v>
          </cell>
        </row>
        <row r="142">
          <cell r="B142" t="str">
            <v xml:space="preserve"> - Hasta 16 mm².</v>
          </cell>
          <cell r="C142" t="str">
            <v>ml</v>
          </cell>
          <cell r="D142">
            <v>1</v>
          </cell>
          <cell r="E142">
            <v>0.1</v>
          </cell>
          <cell r="F142">
            <v>0.1</v>
          </cell>
          <cell r="H142">
            <v>21</v>
          </cell>
          <cell r="I142">
            <v>2.1</v>
          </cell>
          <cell r="K142">
            <v>0.1</v>
          </cell>
          <cell r="M142">
            <v>2.2000000000000002</v>
          </cell>
          <cell r="N142">
            <v>2.2000000000000002</v>
          </cell>
          <cell r="O142">
            <v>2.2000000000000002</v>
          </cell>
        </row>
        <row r="143">
          <cell r="B143" t="str">
            <v xml:space="preserve"> - De 25 a 70 mm².</v>
          </cell>
          <cell r="C143" t="str">
            <v>ml</v>
          </cell>
          <cell r="D143">
            <v>1</v>
          </cell>
          <cell r="E143">
            <v>0.125</v>
          </cell>
          <cell r="F143">
            <v>0.125</v>
          </cell>
          <cell r="H143">
            <v>21</v>
          </cell>
          <cell r="I143">
            <v>2.625</v>
          </cell>
          <cell r="K143">
            <v>0.1</v>
          </cell>
          <cell r="M143">
            <v>2.7250000000000001</v>
          </cell>
          <cell r="N143">
            <v>2.7250000000000001</v>
          </cell>
          <cell r="O143">
            <v>2.7250000000000001</v>
          </cell>
        </row>
        <row r="144">
          <cell r="B144" t="str">
            <v xml:space="preserve"> - De 95 a 300 mm².</v>
          </cell>
          <cell r="C144" t="str">
            <v>ml</v>
          </cell>
          <cell r="D144">
            <v>1</v>
          </cell>
          <cell r="E144">
            <v>0.23799999999999999</v>
          </cell>
          <cell r="F144">
            <v>0.23799999999999999</v>
          </cell>
          <cell r="H144">
            <v>21</v>
          </cell>
          <cell r="I144">
            <v>4.9979999999999993</v>
          </cell>
          <cell r="K144">
            <v>0.1</v>
          </cell>
          <cell r="M144">
            <v>5.097999999999999</v>
          </cell>
          <cell r="N144">
            <v>5.097999999999999</v>
          </cell>
          <cell r="O144">
            <v>5.097999999999999</v>
          </cell>
        </row>
        <row r="145">
          <cell r="B145" t="str">
            <v xml:space="preserve"> - De 400 a 630 mm².</v>
          </cell>
          <cell r="C145" t="str">
            <v>ml</v>
          </cell>
          <cell r="D145">
            <v>1</v>
          </cell>
          <cell r="E145">
            <v>0.41299999999999998</v>
          </cell>
          <cell r="F145">
            <v>0.41299999999999998</v>
          </cell>
          <cell r="H145">
            <v>21</v>
          </cell>
          <cell r="I145">
            <v>8.673</v>
          </cell>
          <cell r="K145">
            <v>0.1</v>
          </cell>
          <cell r="M145">
            <v>8.7729999999999997</v>
          </cell>
          <cell r="N145">
            <v>8.7729999999999997</v>
          </cell>
          <cell r="O145">
            <v>8.7729999999999997</v>
          </cell>
        </row>
        <row r="146">
          <cell r="B146" t="str">
            <v>Grapado.</v>
          </cell>
          <cell r="F146">
            <v>0</v>
          </cell>
          <cell r="I146">
            <v>0</v>
          </cell>
          <cell r="M146">
            <v>0</v>
          </cell>
          <cell r="N146">
            <v>0</v>
          </cell>
          <cell r="O146">
            <v>0</v>
          </cell>
        </row>
        <row r="147">
          <cell r="B147" t="str">
            <v xml:space="preserve"> - Hasta 16 mm².</v>
          </cell>
          <cell r="C147" t="str">
            <v>ml</v>
          </cell>
          <cell r="D147">
            <v>1</v>
          </cell>
          <cell r="E147">
            <v>0.23</v>
          </cell>
          <cell r="F147">
            <v>0.23</v>
          </cell>
          <cell r="H147">
            <v>21</v>
          </cell>
          <cell r="I147">
            <v>4.83</v>
          </cell>
          <cell r="K147">
            <v>0.1</v>
          </cell>
          <cell r="M147">
            <v>4.93</v>
          </cell>
          <cell r="N147">
            <v>4.93</v>
          </cell>
          <cell r="O147">
            <v>4.93</v>
          </cell>
        </row>
        <row r="148">
          <cell r="B148" t="str">
            <v xml:space="preserve"> - De 25 a 70 mm².</v>
          </cell>
          <cell r="C148" t="str">
            <v>ml</v>
          </cell>
          <cell r="D148">
            <v>1</v>
          </cell>
          <cell r="E148">
            <v>0.26400000000000001</v>
          </cell>
          <cell r="F148">
            <v>0.26400000000000001</v>
          </cell>
          <cell r="H148">
            <v>21</v>
          </cell>
          <cell r="I148">
            <v>5.5440000000000005</v>
          </cell>
          <cell r="K148">
            <v>0.1</v>
          </cell>
          <cell r="M148">
            <v>5.6440000000000001</v>
          </cell>
          <cell r="N148">
            <v>5.6440000000000001</v>
          </cell>
          <cell r="O148">
            <v>5.6440000000000001</v>
          </cell>
        </row>
        <row r="149">
          <cell r="B149" t="str">
            <v xml:space="preserve"> - De 95 a 300 mm².</v>
          </cell>
          <cell r="C149" t="str">
            <v>ml</v>
          </cell>
          <cell r="D149">
            <v>1</v>
          </cell>
          <cell r="E149">
            <v>0.41699999999999998</v>
          </cell>
          <cell r="F149">
            <v>0.41699999999999998</v>
          </cell>
          <cell r="H149">
            <v>21</v>
          </cell>
          <cell r="I149">
            <v>8.7569999999999997</v>
          </cell>
          <cell r="K149">
            <v>0.1</v>
          </cell>
          <cell r="M149">
            <v>8.8569999999999993</v>
          </cell>
          <cell r="N149">
            <v>8.8569999999999993</v>
          </cell>
          <cell r="O149">
            <v>8.8569999999999993</v>
          </cell>
        </row>
        <row r="150">
          <cell r="B150" t="str">
            <v xml:space="preserve"> - De 400 a 630 mm².</v>
          </cell>
          <cell r="C150" t="str">
            <v>ml</v>
          </cell>
          <cell r="D150">
            <v>1</v>
          </cell>
          <cell r="E150">
            <v>0.65</v>
          </cell>
          <cell r="F150">
            <v>0.65</v>
          </cell>
          <cell r="H150">
            <v>21</v>
          </cell>
          <cell r="I150">
            <v>13.65</v>
          </cell>
          <cell r="K150">
            <v>0.1</v>
          </cell>
          <cell r="M150">
            <v>13.75</v>
          </cell>
          <cell r="N150">
            <v>13.75</v>
          </cell>
          <cell r="O150">
            <v>13.75</v>
          </cell>
        </row>
        <row r="151">
          <cell r="F151">
            <v>0</v>
          </cell>
          <cell r="I151">
            <v>0</v>
          </cell>
          <cell r="M151">
            <v>0</v>
          </cell>
          <cell r="N151">
            <v>0</v>
          </cell>
          <cell r="O151">
            <v>0</v>
          </cell>
        </row>
        <row r="152">
          <cell r="B152" t="str">
            <v>Tendido de cable de cobre de MT, unipolar y sin armar.</v>
          </cell>
          <cell r="F152">
            <v>0</v>
          </cell>
          <cell r="I152">
            <v>0</v>
          </cell>
          <cell r="M152">
            <v>0</v>
          </cell>
          <cell r="N152">
            <v>0</v>
          </cell>
          <cell r="O152">
            <v>0</v>
          </cell>
        </row>
        <row r="153">
          <cell r="B153" t="str">
            <v>En zanja.</v>
          </cell>
          <cell r="F153">
            <v>0</v>
          </cell>
          <cell r="I153">
            <v>0</v>
          </cell>
          <cell r="M153">
            <v>0</v>
          </cell>
          <cell r="N153">
            <v>0</v>
          </cell>
          <cell r="O153">
            <v>0</v>
          </cell>
        </row>
        <row r="154">
          <cell r="B154" t="str">
            <v xml:space="preserve"> - Hasta 16 mm².</v>
          </cell>
          <cell r="C154" t="str">
            <v>ml</v>
          </cell>
          <cell r="D154">
            <v>1</v>
          </cell>
          <cell r="E154">
            <v>7.0000000000000007E-2</v>
          </cell>
          <cell r="F154">
            <v>7.0000000000000007E-2</v>
          </cell>
          <cell r="H154">
            <v>21</v>
          </cell>
          <cell r="I154">
            <v>1.4700000000000002</v>
          </cell>
          <cell r="K154">
            <v>0.1</v>
          </cell>
          <cell r="M154">
            <v>1.5700000000000003</v>
          </cell>
          <cell r="N154">
            <v>1.5700000000000003</v>
          </cell>
          <cell r="O154">
            <v>1.5700000000000003</v>
          </cell>
        </row>
        <row r="155">
          <cell r="B155" t="str">
            <v xml:space="preserve"> - De 25 a 70 mm².</v>
          </cell>
          <cell r="C155" t="str">
            <v>ml</v>
          </cell>
          <cell r="D155">
            <v>1</v>
          </cell>
          <cell r="E155">
            <v>0.1</v>
          </cell>
          <cell r="F155">
            <v>0.1</v>
          </cell>
          <cell r="H155">
            <v>21</v>
          </cell>
          <cell r="I155">
            <v>2.1</v>
          </cell>
          <cell r="K155">
            <v>0.1</v>
          </cell>
          <cell r="M155">
            <v>2.2000000000000002</v>
          </cell>
          <cell r="N155">
            <v>2.2000000000000002</v>
          </cell>
          <cell r="O155">
            <v>2.2000000000000002</v>
          </cell>
        </row>
        <row r="156">
          <cell r="B156" t="str">
            <v xml:space="preserve"> - De 95 a 300 mm².</v>
          </cell>
          <cell r="C156" t="str">
            <v>ml</v>
          </cell>
          <cell r="D156">
            <v>1</v>
          </cell>
          <cell r="E156">
            <v>0.19</v>
          </cell>
          <cell r="F156">
            <v>0.19</v>
          </cell>
          <cell r="H156">
            <v>21</v>
          </cell>
          <cell r="I156">
            <v>3.99</v>
          </cell>
          <cell r="K156">
            <v>0.1</v>
          </cell>
          <cell r="M156">
            <v>4.09</v>
          </cell>
          <cell r="N156">
            <v>4.09</v>
          </cell>
          <cell r="O156">
            <v>4.09</v>
          </cell>
        </row>
        <row r="157">
          <cell r="B157" t="str">
            <v xml:space="preserve"> - De 400 a 630 mm².</v>
          </cell>
          <cell r="C157" t="str">
            <v>ml</v>
          </cell>
          <cell r="D157">
            <v>1</v>
          </cell>
          <cell r="E157">
            <v>0.34</v>
          </cell>
          <cell r="F157">
            <v>0.34</v>
          </cell>
          <cell r="H157">
            <v>21</v>
          </cell>
          <cell r="I157">
            <v>7.1400000000000006</v>
          </cell>
          <cell r="K157">
            <v>0.1</v>
          </cell>
          <cell r="M157">
            <v>7.24</v>
          </cell>
          <cell r="N157">
            <v>7.24</v>
          </cell>
          <cell r="O157">
            <v>7.24</v>
          </cell>
        </row>
        <row r="158">
          <cell r="B158" t="str">
            <v>En tubería.</v>
          </cell>
          <cell r="F158">
            <v>0</v>
          </cell>
          <cell r="I158">
            <v>0</v>
          </cell>
          <cell r="M158">
            <v>0</v>
          </cell>
          <cell r="N158">
            <v>0</v>
          </cell>
          <cell r="O158">
            <v>0</v>
          </cell>
        </row>
        <row r="159">
          <cell r="B159" t="str">
            <v xml:space="preserve"> - Hasta 16 mm².</v>
          </cell>
          <cell r="C159" t="str">
            <v>ml</v>
          </cell>
          <cell r="D159">
            <v>1</v>
          </cell>
          <cell r="E159">
            <v>8.4000000000000005E-2</v>
          </cell>
          <cell r="F159">
            <v>8.4000000000000005E-2</v>
          </cell>
          <cell r="H159">
            <v>21</v>
          </cell>
          <cell r="I159">
            <v>1.764</v>
          </cell>
          <cell r="K159">
            <v>0.1</v>
          </cell>
          <cell r="M159">
            <v>1.8640000000000001</v>
          </cell>
          <cell r="N159">
            <v>1.8640000000000001</v>
          </cell>
          <cell r="O159">
            <v>1.8640000000000001</v>
          </cell>
        </row>
        <row r="160">
          <cell r="B160" t="str">
            <v xml:space="preserve"> - De 25 a 70 mm².</v>
          </cell>
          <cell r="C160" t="str">
            <v>ml</v>
          </cell>
          <cell r="D160">
            <v>1</v>
          </cell>
          <cell r="E160">
            <v>0.12</v>
          </cell>
          <cell r="F160">
            <v>0.12</v>
          </cell>
          <cell r="H160">
            <v>21</v>
          </cell>
          <cell r="I160">
            <v>2.52</v>
          </cell>
          <cell r="K160">
            <v>0.1</v>
          </cell>
          <cell r="M160">
            <v>2.62</v>
          </cell>
          <cell r="N160">
            <v>2.62</v>
          </cell>
          <cell r="O160">
            <v>2.62</v>
          </cell>
        </row>
        <row r="161">
          <cell r="B161" t="str">
            <v xml:space="preserve"> - De 95 a 300 mm².</v>
          </cell>
          <cell r="C161" t="str">
            <v>ml</v>
          </cell>
          <cell r="D161">
            <v>1</v>
          </cell>
          <cell r="E161">
            <v>0.22800000000000001</v>
          </cell>
          <cell r="F161">
            <v>0.22800000000000001</v>
          </cell>
          <cell r="H161">
            <v>21</v>
          </cell>
          <cell r="I161">
            <v>4.7880000000000003</v>
          </cell>
          <cell r="K161">
            <v>0.1</v>
          </cell>
          <cell r="M161">
            <v>4.8879999999999999</v>
          </cell>
          <cell r="N161">
            <v>4.8879999999999999</v>
          </cell>
          <cell r="O161">
            <v>4.8879999999999999</v>
          </cell>
        </row>
        <row r="162">
          <cell r="B162" t="str">
            <v xml:space="preserve"> - De 400 a 630 mm².</v>
          </cell>
          <cell r="C162" t="str">
            <v>ml</v>
          </cell>
          <cell r="D162">
            <v>1</v>
          </cell>
          <cell r="E162">
            <v>0.40799999999999997</v>
          </cell>
          <cell r="F162">
            <v>0.40799999999999997</v>
          </cell>
          <cell r="H162">
            <v>21</v>
          </cell>
          <cell r="I162">
            <v>8.5679999999999996</v>
          </cell>
          <cell r="K162">
            <v>0.1</v>
          </cell>
          <cell r="M162">
            <v>8.6679999999999993</v>
          </cell>
          <cell r="N162">
            <v>8.6679999999999993</v>
          </cell>
          <cell r="O162">
            <v>8.6679999999999993</v>
          </cell>
        </row>
        <row r="163">
          <cell r="B163" t="str">
            <v>En bandeja.</v>
          </cell>
          <cell r="F163">
            <v>0</v>
          </cell>
          <cell r="I163">
            <v>0</v>
          </cell>
          <cell r="M163">
            <v>0</v>
          </cell>
          <cell r="N163">
            <v>0</v>
          </cell>
          <cell r="O163">
            <v>0</v>
          </cell>
        </row>
        <row r="164">
          <cell r="B164" t="str">
            <v xml:space="preserve"> - Hasta 16 mm².</v>
          </cell>
          <cell r="C164" t="str">
            <v>ml</v>
          </cell>
          <cell r="D164">
            <v>1</v>
          </cell>
          <cell r="E164">
            <v>8.7499999999999994E-2</v>
          </cell>
          <cell r="F164">
            <v>8.7499999999999994E-2</v>
          </cell>
          <cell r="H164">
            <v>21</v>
          </cell>
          <cell r="I164">
            <v>1.8374999999999999</v>
          </cell>
          <cell r="K164">
            <v>0.1</v>
          </cell>
          <cell r="M164">
            <v>1.9375</v>
          </cell>
          <cell r="N164">
            <v>1.9375</v>
          </cell>
          <cell r="O164">
            <v>1.9375</v>
          </cell>
        </row>
        <row r="165">
          <cell r="B165" t="str">
            <v xml:space="preserve"> - De 25 a 70 mm².</v>
          </cell>
          <cell r="C165" t="str">
            <v>ml</v>
          </cell>
          <cell r="D165">
            <v>1</v>
          </cell>
          <cell r="E165">
            <v>0.125</v>
          </cell>
          <cell r="F165">
            <v>0.125</v>
          </cell>
          <cell r="H165">
            <v>21</v>
          </cell>
          <cell r="I165">
            <v>2.625</v>
          </cell>
          <cell r="K165">
            <v>0.1</v>
          </cell>
          <cell r="M165">
            <v>2.7250000000000001</v>
          </cell>
          <cell r="N165">
            <v>2.7250000000000001</v>
          </cell>
          <cell r="O165">
            <v>2.7250000000000001</v>
          </cell>
        </row>
        <row r="166">
          <cell r="B166" t="str">
            <v xml:space="preserve"> - De 95 a 300 mm².</v>
          </cell>
          <cell r="C166" t="str">
            <v>ml</v>
          </cell>
          <cell r="D166">
            <v>1</v>
          </cell>
          <cell r="E166">
            <v>0.23799999999999999</v>
          </cell>
          <cell r="F166">
            <v>0.23799999999999999</v>
          </cell>
          <cell r="H166">
            <v>21</v>
          </cell>
          <cell r="I166">
            <v>4.9979999999999993</v>
          </cell>
          <cell r="K166">
            <v>0.1</v>
          </cell>
          <cell r="M166">
            <v>5.097999999999999</v>
          </cell>
          <cell r="N166">
            <v>5.097999999999999</v>
          </cell>
          <cell r="O166">
            <v>5.097999999999999</v>
          </cell>
        </row>
        <row r="167">
          <cell r="B167" t="str">
            <v xml:space="preserve"> - De 400 a 630 mm².</v>
          </cell>
          <cell r="C167" t="str">
            <v>ml</v>
          </cell>
          <cell r="D167">
            <v>1</v>
          </cell>
          <cell r="E167">
            <v>0.42499999999999999</v>
          </cell>
          <cell r="F167">
            <v>0.42499999999999999</v>
          </cell>
          <cell r="H167">
            <v>21</v>
          </cell>
          <cell r="I167">
            <v>8.9249999999999989</v>
          </cell>
          <cell r="K167">
            <v>0.1</v>
          </cell>
          <cell r="M167">
            <v>9.0249999999999986</v>
          </cell>
          <cell r="N167">
            <v>9.0249999999999986</v>
          </cell>
          <cell r="O167">
            <v>9.0249999999999986</v>
          </cell>
        </row>
        <row r="168">
          <cell r="B168" t="str">
            <v>Grapado.</v>
          </cell>
          <cell r="F168">
            <v>0</v>
          </cell>
          <cell r="I168">
            <v>0</v>
          </cell>
          <cell r="M168">
            <v>0</v>
          </cell>
          <cell r="N168">
            <v>0</v>
          </cell>
          <cell r="O168">
            <v>0</v>
          </cell>
        </row>
        <row r="169">
          <cell r="B169" t="str">
            <v xml:space="preserve"> - Hasta 16 mm².</v>
          </cell>
          <cell r="C169" t="str">
            <v>ml</v>
          </cell>
          <cell r="D169">
            <v>1</v>
          </cell>
          <cell r="E169">
            <v>0.19600000000000001</v>
          </cell>
          <cell r="F169">
            <v>0.19600000000000001</v>
          </cell>
          <cell r="H169">
            <v>21</v>
          </cell>
          <cell r="I169">
            <v>4.1160000000000005</v>
          </cell>
          <cell r="K169">
            <v>0.1</v>
          </cell>
          <cell r="M169">
            <v>4.2160000000000002</v>
          </cell>
          <cell r="N169">
            <v>4.2160000000000002</v>
          </cell>
          <cell r="O169">
            <v>4.2160000000000002</v>
          </cell>
        </row>
        <row r="170">
          <cell r="B170" t="str">
            <v xml:space="preserve"> - De 25 a 70 mm².</v>
          </cell>
          <cell r="C170" t="str">
            <v>ml</v>
          </cell>
          <cell r="D170">
            <v>1</v>
          </cell>
          <cell r="E170">
            <v>0.221</v>
          </cell>
          <cell r="F170">
            <v>0.221</v>
          </cell>
          <cell r="H170">
            <v>21</v>
          </cell>
          <cell r="I170">
            <v>4.641</v>
          </cell>
          <cell r="K170">
            <v>0.1</v>
          </cell>
          <cell r="M170">
            <v>4.7409999999999997</v>
          </cell>
          <cell r="N170">
            <v>4.7409999999999997</v>
          </cell>
          <cell r="O170">
            <v>4.7409999999999997</v>
          </cell>
        </row>
        <row r="171">
          <cell r="B171" t="str">
            <v xml:space="preserve"> - De 95 a 300 mm².</v>
          </cell>
          <cell r="C171" t="str">
            <v>ml</v>
          </cell>
          <cell r="D171">
            <v>1</v>
          </cell>
          <cell r="E171">
            <v>0.36599999999999999</v>
          </cell>
          <cell r="F171">
            <v>0.36599999999999999</v>
          </cell>
          <cell r="H171">
            <v>21</v>
          </cell>
          <cell r="I171">
            <v>7.6859999999999999</v>
          </cell>
          <cell r="K171">
            <v>0.1</v>
          </cell>
          <cell r="M171">
            <v>7.7859999999999996</v>
          </cell>
          <cell r="N171">
            <v>7.7859999999999996</v>
          </cell>
          <cell r="O171">
            <v>7.7859999999999996</v>
          </cell>
        </row>
        <row r="172">
          <cell r="B172" t="str">
            <v xml:space="preserve"> - De 400 a 630 mm².</v>
          </cell>
          <cell r="C172" t="str">
            <v>ml</v>
          </cell>
          <cell r="D172">
            <v>1</v>
          </cell>
          <cell r="E172">
            <v>0.52500000000000002</v>
          </cell>
          <cell r="F172">
            <v>0.52500000000000002</v>
          </cell>
          <cell r="H172">
            <v>21</v>
          </cell>
          <cell r="I172">
            <v>11.025</v>
          </cell>
          <cell r="K172">
            <v>0.1</v>
          </cell>
          <cell r="M172">
            <v>11.125</v>
          </cell>
          <cell r="N172">
            <v>11.125</v>
          </cell>
          <cell r="O172">
            <v>11.125</v>
          </cell>
        </row>
        <row r="173">
          <cell r="F173">
            <v>0</v>
          </cell>
          <cell r="I173">
            <v>0</v>
          </cell>
          <cell r="M173">
            <v>0</v>
          </cell>
          <cell r="N173">
            <v>0</v>
          </cell>
          <cell r="O173">
            <v>0</v>
          </cell>
        </row>
        <row r="174">
          <cell r="B174" t="str">
            <v>Tendido de cable de cobre de BT, multipolar y armado.</v>
          </cell>
          <cell r="F174">
            <v>0</v>
          </cell>
          <cell r="I174">
            <v>0</v>
          </cell>
          <cell r="M174">
            <v>0</v>
          </cell>
          <cell r="N174">
            <v>0</v>
          </cell>
          <cell r="O174">
            <v>0</v>
          </cell>
        </row>
        <row r="175">
          <cell r="B175" t="str">
            <v>En zanja.</v>
          </cell>
          <cell r="F175">
            <v>0</v>
          </cell>
          <cell r="I175">
            <v>0</v>
          </cell>
          <cell r="M175">
            <v>0</v>
          </cell>
          <cell r="N175">
            <v>0</v>
          </cell>
          <cell r="O175">
            <v>0</v>
          </cell>
        </row>
        <row r="176">
          <cell r="B176" t="str">
            <v xml:space="preserve"> - Hasta 16 mm².</v>
          </cell>
          <cell r="C176" t="str">
            <v>ml</v>
          </cell>
          <cell r="D176">
            <v>1</v>
          </cell>
          <cell r="E176">
            <v>0.05</v>
          </cell>
          <cell r="F176">
            <v>0.05</v>
          </cell>
          <cell r="H176">
            <v>21</v>
          </cell>
          <cell r="I176">
            <v>1.05</v>
          </cell>
          <cell r="K176">
            <v>0.1</v>
          </cell>
          <cell r="M176">
            <v>1.1500000000000001</v>
          </cell>
          <cell r="N176">
            <v>1.1500000000000001</v>
          </cell>
          <cell r="O176">
            <v>1.1500000000000001</v>
          </cell>
        </row>
        <row r="177">
          <cell r="B177" t="str">
            <v xml:space="preserve"> - De 25 a 70 mm².</v>
          </cell>
          <cell r="C177" t="str">
            <v>ml</v>
          </cell>
          <cell r="D177">
            <v>1</v>
          </cell>
          <cell r="E177">
            <v>0.11</v>
          </cell>
          <cell r="F177">
            <v>0.11</v>
          </cell>
          <cell r="H177">
            <v>21</v>
          </cell>
          <cell r="I177">
            <v>2.31</v>
          </cell>
          <cell r="K177">
            <v>0.1</v>
          </cell>
          <cell r="M177">
            <v>2.41</v>
          </cell>
          <cell r="N177">
            <v>2.41</v>
          </cell>
          <cell r="O177">
            <v>2.41</v>
          </cell>
        </row>
        <row r="178">
          <cell r="B178" t="str">
            <v xml:space="preserve"> - De 95 a 300 mm².</v>
          </cell>
          <cell r="C178" t="str">
            <v>ml</v>
          </cell>
          <cell r="D178">
            <v>1</v>
          </cell>
          <cell r="E178">
            <v>0.32</v>
          </cell>
          <cell r="F178">
            <v>0.32</v>
          </cell>
          <cell r="H178">
            <v>21</v>
          </cell>
          <cell r="I178">
            <v>6.72</v>
          </cell>
          <cell r="K178">
            <v>0.1</v>
          </cell>
          <cell r="M178">
            <v>6.8199999999999994</v>
          </cell>
          <cell r="N178">
            <v>6.8199999999999994</v>
          </cell>
          <cell r="O178">
            <v>6.8199999999999994</v>
          </cell>
        </row>
        <row r="179">
          <cell r="B179" t="str">
            <v>En tubería.</v>
          </cell>
          <cell r="F179">
            <v>0</v>
          </cell>
          <cell r="I179">
            <v>0</v>
          </cell>
          <cell r="M179">
            <v>0</v>
          </cell>
          <cell r="N179">
            <v>0</v>
          </cell>
          <cell r="O179">
            <v>0</v>
          </cell>
        </row>
        <row r="180">
          <cell r="B180" t="str">
            <v xml:space="preserve"> - Hasta 16 mm².</v>
          </cell>
          <cell r="C180" t="str">
            <v>ml</v>
          </cell>
          <cell r="D180">
            <v>1</v>
          </cell>
          <cell r="E180">
            <v>7.0000000000000007E-2</v>
          </cell>
          <cell r="F180">
            <v>7.0000000000000007E-2</v>
          </cell>
          <cell r="H180">
            <v>21</v>
          </cell>
          <cell r="I180">
            <v>1.4700000000000002</v>
          </cell>
          <cell r="K180">
            <v>0.1</v>
          </cell>
          <cell r="M180">
            <v>1.5700000000000003</v>
          </cell>
          <cell r="N180">
            <v>1.5700000000000003</v>
          </cell>
          <cell r="O180">
            <v>1.5700000000000003</v>
          </cell>
        </row>
        <row r="181">
          <cell r="B181" t="str">
            <v xml:space="preserve"> - De 25 a 70 mm².</v>
          </cell>
          <cell r="C181" t="str">
            <v>ml</v>
          </cell>
          <cell r="D181">
            <v>1</v>
          </cell>
          <cell r="E181">
            <v>0.16</v>
          </cell>
          <cell r="F181">
            <v>0.16</v>
          </cell>
          <cell r="H181">
            <v>21</v>
          </cell>
          <cell r="I181">
            <v>3.36</v>
          </cell>
          <cell r="K181">
            <v>0.1</v>
          </cell>
          <cell r="M181">
            <v>3.46</v>
          </cell>
          <cell r="N181">
            <v>3.46</v>
          </cell>
          <cell r="O181">
            <v>3.46</v>
          </cell>
        </row>
        <row r="182">
          <cell r="B182" t="str">
            <v xml:space="preserve"> - De 95 a 300 mm².</v>
          </cell>
          <cell r="C182" t="str">
            <v>ml</v>
          </cell>
          <cell r="D182">
            <v>1</v>
          </cell>
          <cell r="E182">
            <v>0.41</v>
          </cell>
          <cell r="F182">
            <v>0.41</v>
          </cell>
          <cell r="H182">
            <v>21</v>
          </cell>
          <cell r="I182">
            <v>8.61</v>
          </cell>
          <cell r="K182">
            <v>0.1</v>
          </cell>
          <cell r="M182">
            <v>8.7099999999999991</v>
          </cell>
          <cell r="N182">
            <v>8.7099999999999991</v>
          </cell>
          <cell r="O182">
            <v>8.7099999999999991</v>
          </cell>
        </row>
        <row r="183">
          <cell r="B183" t="str">
            <v>En bandeja.</v>
          </cell>
          <cell r="F183">
            <v>0</v>
          </cell>
          <cell r="I183">
            <v>0</v>
          </cell>
          <cell r="M183">
            <v>0</v>
          </cell>
          <cell r="N183">
            <v>0</v>
          </cell>
          <cell r="O183">
            <v>0</v>
          </cell>
        </row>
        <row r="184">
          <cell r="B184" t="str">
            <v xml:space="preserve"> - Hasta 16 mm².</v>
          </cell>
          <cell r="C184" t="str">
            <v>ml</v>
          </cell>
          <cell r="D184">
            <v>1</v>
          </cell>
          <cell r="E184">
            <v>0.09</v>
          </cell>
          <cell r="F184">
            <v>0.09</v>
          </cell>
          <cell r="H184">
            <v>21</v>
          </cell>
          <cell r="I184">
            <v>1.89</v>
          </cell>
          <cell r="K184">
            <v>0.1</v>
          </cell>
          <cell r="M184">
            <v>1.99</v>
          </cell>
          <cell r="N184">
            <v>1.99</v>
          </cell>
          <cell r="O184">
            <v>1.99</v>
          </cell>
        </row>
        <row r="185">
          <cell r="B185" t="str">
            <v xml:space="preserve"> - De 25 a 70 mm².</v>
          </cell>
          <cell r="C185" t="str">
            <v>ml</v>
          </cell>
          <cell r="D185">
            <v>1</v>
          </cell>
          <cell r="E185">
            <v>0.19</v>
          </cell>
          <cell r="F185">
            <v>0.19</v>
          </cell>
          <cell r="H185">
            <v>21</v>
          </cell>
          <cell r="I185">
            <v>3.99</v>
          </cell>
          <cell r="K185">
            <v>0.1</v>
          </cell>
          <cell r="M185">
            <v>4.09</v>
          </cell>
          <cell r="N185">
            <v>4.09</v>
          </cell>
          <cell r="O185">
            <v>4.09</v>
          </cell>
        </row>
        <row r="186">
          <cell r="B186" t="str">
            <v xml:space="preserve"> - De 95 a 300 mm².</v>
          </cell>
          <cell r="C186" t="str">
            <v>ml</v>
          </cell>
          <cell r="D186">
            <v>1</v>
          </cell>
          <cell r="E186">
            <v>0.51</v>
          </cell>
          <cell r="F186">
            <v>0.51</v>
          </cell>
          <cell r="H186">
            <v>21</v>
          </cell>
          <cell r="I186">
            <v>10.71</v>
          </cell>
          <cell r="K186">
            <v>0.1</v>
          </cell>
          <cell r="M186">
            <v>10.81</v>
          </cell>
          <cell r="N186">
            <v>10.81</v>
          </cell>
          <cell r="O186">
            <v>10.81</v>
          </cell>
        </row>
        <row r="187">
          <cell r="B187" t="str">
            <v>Grapado.</v>
          </cell>
          <cell r="F187">
            <v>0</v>
          </cell>
          <cell r="I187">
            <v>0</v>
          </cell>
          <cell r="M187">
            <v>0</v>
          </cell>
          <cell r="N187">
            <v>0</v>
          </cell>
          <cell r="O187">
            <v>0</v>
          </cell>
        </row>
        <row r="188">
          <cell r="B188" t="str">
            <v xml:space="preserve"> - Hasta 16 mm².</v>
          </cell>
          <cell r="C188" t="str">
            <v>ml</v>
          </cell>
          <cell r="D188">
            <v>1</v>
          </cell>
          <cell r="E188">
            <v>0.26</v>
          </cell>
          <cell r="F188">
            <v>0.26</v>
          </cell>
          <cell r="H188">
            <v>21</v>
          </cell>
          <cell r="I188">
            <v>5.46</v>
          </cell>
          <cell r="K188">
            <v>0.1</v>
          </cell>
          <cell r="M188">
            <v>5.56</v>
          </cell>
          <cell r="N188">
            <v>5.56</v>
          </cell>
          <cell r="O188">
            <v>5.56</v>
          </cell>
        </row>
        <row r="189">
          <cell r="B189" t="str">
            <v xml:space="preserve"> - De 25 a 70 mm².</v>
          </cell>
          <cell r="C189" t="str">
            <v>ml</v>
          </cell>
          <cell r="D189">
            <v>1</v>
          </cell>
          <cell r="E189">
            <v>0.34</v>
          </cell>
          <cell r="F189">
            <v>0.34</v>
          </cell>
          <cell r="H189">
            <v>21</v>
          </cell>
          <cell r="I189">
            <v>7.1400000000000006</v>
          </cell>
          <cell r="K189">
            <v>0.1</v>
          </cell>
          <cell r="M189">
            <v>7.24</v>
          </cell>
          <cell r="N189">
            <v>7.24</v>
          </cell>
          <cell r="O189">
            <v>7.24</v>
          </cell>
        </row>
        <row r="190">
          <cell r="B190" t="str">
            <v xml:space="preserve"> - De 95 a 300 mm².</v>
          </cell>
          <cell r="C190" t="str">
            <v>ml</v>
          </cell>
          <cell r="D190">
            <v>1</v>
          </cell>
          <cell r="E190">
            <v>0.69</v>
          </cell>
          <cell r="F190">
            <v>0.69</v>
          </cell>
          <cell r="H190">
            <v>21</v>
          </cell>
          <cell r="I190">
            <v>14.489999999999998</v>
          </cell>
          <cell r="K190">
            <v>0.1</v>
          </cell>
          <cell r="M190">
            <v>14.589999999999998</v>
          </cell>
          <cell r="N190">
            <v>14.589999999999998</v>
          </cell>
          <cell r="O190">
            <v>14.589999999999998</v>
          </cell>
        </row>
        <row r="191">
          <cell r="F191">
            <v>0</v>
          </cell>
          <cell r="I191">
            <v>0</v>
          </cell>
          <cell r="M191">
            <v>0</v>
          </cell>
          <cell r="N191">
            <v>0</v>
          </cell>
          <cell r="O191">
            <v>0</v>
          </cell>
        </row>
        <row r="192">
          <cell r="B192" t="str">
            <v>Tendido de cable de cobre de BT, multipolar y sin armar.</v>
          </cell>
          <cell r="F192">
            <v>0</v>
          </cell>
          <cell r="I192">
            <v>0</v>
          </cell>
          <cell r="M192">
            <v>0</v>
          </cell>
          <cell r="N192">
            <v>0</v>
          </cell>
          <cell r="O192">
            <v>0</v>
          </cell>
        </row>
        <row r="193">
          <cell r="B193" t="str">
            <v>En zanja.</v>
          </cell>
          <cell r="F193">
            <v>0</v>
          </cell>
          <cell r="I193">
            <v>0</v>
          </cell>
          <cell r="M193">
            <v>0</v>
          </cell>
          <cell r="N193">
            <v>0</v>
          </cell>
          <cell r="O193">
            <v>0</v>
          </cell>
        </row>
        <row r="194">
          <cell r="B194" t="str">
            <v xml:space="preserve"> - Hasta 16 mm².</v>
          </cell>
          <cell r="C194" t="str">
            <v>ml</v>
          </cell>
          <cell r="D194">
            <v>1</v>
          </cell>
          <cell r="E194">
            <v>0.04</v>
          </cell>
          <cell r="F194">
            <v>0.04</v>
          </cell>
          <cell r="H194">
            <v>21</v>
          </cell>
          <cell r="I194">
            <v>0.84</v>
          </cell>
          <cell r="K194">
            <v>0.1</v>
          </cell>
          <cell r="M194">
            <v>0.94</v>
          </cell>
          <cell r="N194">
            <v>0.94</v>
          </cell>
          <cell r="O194">
            <v>0.94</v>
          </cell>
        </row>
        <row r="195">
          <cell r="B195" t="str">
            <v xml:space="preserve"> - De 25 a 70 mm².</v>
          </cell>
          <cell r="C195" t="str">
            <v>ml</v>
          </cell>
          <cell r="D195">
            <v>1</v>
          </cell>
          <cell r="E195">
            <v>0.09</v>
          </cell>
          <cell r="F195">
            <v>0.09</v>
          </cell>
          <cell r="H195">
            <v>21</v>
          </cell>
          <cell r="I195">
            <v>1.89</v>
          </cell>
          <cell r="K195">
            <v>0.1</v>
          </cell>
          <cell r="M195">
            <v>1.99</v>
          </cell>
          <cell r="N195">
            <v>1.99</v>
          </cell>
          <cell r="O195">
            <v>1.99</v>
          </cell>
        </row>
        <row r="196">
          <cell r="B196" t="str">
            <v xml:space="preserve"> - De 95 a 300 mm².</v>
          </cell>
          <cell r="C196" t="str">
            <v>ml</v>
          </cell>
          <cell r="D196">
            <v>1</v>
          </cell>
          <cell r="E196">
            <v>0.27</v>
          </cell>
          <cell r="F196">
            <v>0.27</v>
          </cell>
          <cell r="H196">
            <v>21</v>
          </cell>
          <cell r="I196">
            <v>5.67</v>
          </cell>
          <cell r="K196">
            <v>0.1</v>
          </cell>
          <cell r="M196">
            <v>5.77</v>
          </cell>
          <cell r="N196">
            <v>5.77</v>
          </cell>
          <cell r="O196">
            <v>5.77</v>
          </cell>
        </row>
        <row r="197">
          <cell r="B197" t="str">
            <v>En tubería.</v>
          </cell>
          <cell r="F197">
            <v>0</v>
          </cell>
          <cell r="I197">
            <v>0</v>
          </cell>
          <cell r="M197">
            <v>0</v>
          </cell>
          <cell r="N197">
            <v>0</v>
          </cell>
          <cell r="O197">
            <v>0</v>
          </cell>
        </row>
        <row r="198">
          <cell r="B198" t="str">
            <v xml:space="preserve"> - Hasta 16 mm².</v>
          </cell>
          <cell r="C198" t="str">
            <v>ml</v>
          </cell>
          <cell r="D198">
            <v>1</v>
          </cell>
          <cell r="E198">
            <v>0.06</v>
          </cell>
          <cell r="F198">
            <v>0.06</v>
          </cell>
          <cell r="H198">
            <v>21</v>
          </cell>
          <cell r="I198">
            <v>1.26</v>
          </cell>
          <cell r="K198">
            <v>0.1</v>
          </cell>
          <cell r="M198">
            <v>1.36</v>
          </cell>
          <cell r="N198">
            <v>1.36</v>
          </cell>
          <cell r="O198">
            <v>1.36</v>
          </cell>
        </row>
        <row r="199">
          <cell r="B199" t="str">
            <v xml:space="preserve"> - De 25 a 70 mm².</v>
          </cell>
          <cell r="C199" t="str">
            <v>ml</v>
          </cell>
          <cell r="D199">
            <v>1</v>
          </cell>
          <cell r="E199">
            <v>0.12</v>
          </cell>
          <cell r="F199">
            <v>0.12</v>
          </cell>
          <cell r="H199">
            <v>21</v>
          </cell>
          <cell r="I199">
            <v>2.52</v>
          </cell>
          <cell r="K199">
            <v>0.1</v>
          </cell>
          <cell r="M199">
            <v>2.62</v>
          </cell>
          <cell r="N199">
            <v>2.62</v>
          </cell>
          <cell r="O199">
            <v>2.62</v>
          </cell>
        </row>
        <row r="200">
          <cell r="B200" t="str">
            <v xml:space="preserve"> - De 95 a 300 mm².</v>
          </cell>
          <cell r="C200" t="str">
            <v>ml</v>
          </cell>
          <cell r="D200">
            <v>1</v>
          </cell>
          <cell r="E200">
            <v>0.37</v>
          </cell>
          <cell r="F200">
            <v>0.37</v>
          </cell>
          <cell r="H200">
            <v>21</v>
          </cell>
          <cell r="I200">
            <v>7.77</v>
          </cell>
          <cell r="K200">
            <v>0.1</v>
          </cell>
          <cell r="M200">
            <v>7.8699999999999992</v>
          </cell>
          <cell r="N200">
            <v>7.8699999999999992</v>
          </cell>
          <cell r="O200">
            <v>7.8699999999999992</v>
          </cell>
        </row>
        <row r="201">
          <cell r="B201" t="str">
            <v>En bandeja.</v>
          </cell>
          <cell r="F201">
            <v>0</v>
          </cell>
          <cell r="I201">
            <v>0</v>
          </cell>
          <cell r="M201">
            <v>0</v>
          </cell>
          <cell r="N201">
            <v>0</v>
          </cell>
          <cell r="O201">
            <v>0</v>
          </cell>
        </row>
        <row r="202">
          <cell r="B202" t="str">
            <v xml:space="preserve"> - Hasta 16 mm².</v>
          </cell>
          <cell r="C202" t="str">
            <v>ml</v>
          </cell>
          <cell r="D202">
            <v>1</v>
          </cell>
          <cell r="E202">
            <v>0.08</v>
          </cell>
          <cell r="F202">
            <v>0.08</v>
          </cell>
          <cell r="H202">
            <v>21</v>
          </cell>
          <cell r="I202">
            <v>1.68</v>
          </cell>
          <cell r="K202">
            <v>0.1</v>
          </cell>
          <cell r="M202">
            <v>1.78</v>
          </cell>
          <cell r="N202">
            <v>1.78</v>
          </cell>
          <cell r="O202">
            <v>1.78</v>
          </cell>
        </row>
        <row r="203">
          <cell r="B203" t="str">
            <v xml:space="preserve"> - De 25 a 70 mm².</v>
          </cell>
          <cell r="C203" t="str">
            <v>ml</v>
          </cell>
          <cell r="D203">
            <v>1</v>
          </cell>
          <cell r="E203">
            <v>0.15</v>
          </cell>
          <cell r="F203">
            <v>0.15</v>
          </cell>
          <cell r="H203">
            <v>21</v>
          </cell>
          <cell r="I203">
            <v>3.15</v>
          </cell>
          <cell r="K203">
            <v>0.1</v>
          </cell>
          <cell r="M203">
            <v>3.25</v>
          </cell>
          <cell r="N203">
            <v>3.25</v>
          </cell>
          <cell r="O203">
            <v>3.25</v>
          </cell>
        </row>
        <row r="204">
          <cell r="B204" t="str">
            <v xml:space="preserve"> - De 95 a 300 mm².</v>
          </cell>
          <cell r="C204" t="str">
            <v>ml</v>
          </cell>
          <cell r="D204">
            <v>1</v>
          </cell>
          <cell r="E204">
            <v>0.47</v>
          </cell>
          <cell r="F204">
            <v>0.47</v>
          </cell>
          <cell r="H204">
            <v>21</v>
          </cell>
          <cell r="I204">
            <v>9.8699999999999992</v>
          </cell>
          <cell r="K204">
            <v>0.1</v>
          </cell>
          <cell r="M204">
            <v>9.9699999999999989</v>
          </cell>
          <cell r="N204">
            <v>9.9699999999999989</v>
          </cell>
          <cell r="O204">
            <v>9.9699999999999989</v>
          </cell>
        </row>
      </sheetData>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
      <sheetName val="DADOS BASICOS"/>
      <sheetName val="RESUMO"/>
      <sheetName val="1"/>
      <sheetName val="2"/>
      <sheetName val="3"/>
      <sheetName val="4"/>
      <sheetName val="5"/>
      <sheetName val="6"/>
      <sheetName val="7"/>
      <sheetName val="8"/>
      <sheetName val="9"/>
      <sheetName val="10"/>
      <sheetName val="11"/>
      <sheetName val="12"/>
      <sheetName val="13"/>
      <sheetName val="14"/>
      <sheetName val="15"/>
      <sheetName val="Módulo1"/>
      <sheetName val="Módulo2"/>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Composições"/>
      <sheetName val="Insumos"/>
    </sheetNames>
    <sheetDataSet>
      <sheetData sheetId="0"/>
      <sheetData sheetId="1"/>
      <sheetData sheetId="2">
        <row r="11">
          <cell r="B11">
            <v>1.26</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O1"/>
    </sheetNames>
    <definedNames>
      <definedName name="Macro3"/>
    </defined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00110_JAVA"/>
      <sheetName val="Mao de Obra"/>
      <sheetName val="ADMINISTRAÇÃO DA OBRA"/>
      <sheetName val="COMPOSIÇÃO"/>
    </sheetNames>
    <sheetDataSet>
      <sheetData sheetId="0" refreshError="1"/>
      <sheetData sheetId="1">
        <row r="4">
          <cell r="H4">
            <v>48.37</v>
          </cell>
          <cell r="I4">
            <v>85.34</v>
          </cell>
          <cell r="J4">
            <v>1074.1988000000001</v>
          </cell>
        </row>
        <row r="5">
          <cell r="C5">
            <v>1</v>
          </cell>
          <cell r="D5">
            <v>2</v>
          </cell>
          <cell r="E5">
            <v>3</v>
          </cell>
          <cell r="F5">
            <v>4</v>
          </cell>
          <cell r="G5">
            <v>5</v>
          </cell>
          <cell r="H5">
            <v>6</v>
          </cell>
          <cell r="I5">
            <v>7</v>
          </cell>
        </row>
        <row r="6">
          <cell r="C6" t="str">
            <v>CÓDIGO</v>
          </cell>
          <cell r="D6" t="str">
            <v>DESCRIÇÃO DO INSUMO</v>
          </cell>
          <cell r="E6" t="str">
            <v>UNIDADE</v>
          </cell>
          <cell r="F6" t="str">
            <v>ORIGEM DO PRECO</v>
          </cell>
          <cell r="G6" t="str">
            <v>MEDIANO</v>
          </cell>
          <cell r="H6" t="str">
            <v>FATOR</v>
          </cell>
          <cell r="I6" t="str">
            <v>SEM LEIS</v>
          </cell>
          <cell r="J6" t="str">
            <v>VíNCULO</v>
          </cell>
          <cell r="K6" t="str">
            <v>CATEGORIA</v>
          </cell>
        </row>
        <row r="7">
          <cell r="C7">
            <v>27478</v>
          </cell>
          <cell r="D7" t="str">
            <v>|EM PROCESSO DE DESATIVACAO| SALÁRIO MÍNIMO NACIONAL</v>
          </cell>
          <cell r="E7" t="str">
            <v>MES</v>
          </cell>
          <cell r="F7" t="str">
            <v>COEFICIENTE DE REPRESENTATIVIDADE</v>
          </cell>
          <cell r="G7">
            <v>1074.2</v>
          </cell>
          <cell r="H7">
            <v>0.67399069892835473</v>
          </cell>
          <cell r="I7">
            <v>724</v>
          </cell>
          <cell r="J7" t="str">
            <v>NACIONAL CAIXA</v>
          </cell>
          <cell r="K7" t="str">
            <v>Representado</v>
          </cell>
        </row>
        <row r="8">
          <cell r="C8">
            <v>27367</v>
          </cell>
          <cell r="D8" t="str">
            <v>|EM PROCESSO DE DESATIVACAO| SALÁRIO MÍNIMO REGIONAL MENSAL (SEM ENCARGOS - NÃO SE REFERE AO PISO  SALARIAL DA CONSTRUÇÃO CIVIL)</v>
          </cell>
          <cell r="E8" t="str">
            <v>MES</v>
          </cell>
          <cell r="F8" t="str">
            <v>COLETADO</v>
          </cell>
          <cell r="G8">
            <v>724</v>
          </cell>
          <cell r="H8">
            <v>0.67399069892835473</v>
          </cell>
          <cell r="I8">
            <v>487.97</v>
          </cell>
          <cell r="J8" t="str">
            <v>NACIONAL CAIXA</v>
          </cell>
          <cell r="K8" t="str">
            <v>Representativo</v>
          </cell>
        </row>
        <row r="9">
          <cell r="C9">
            <v>11653</v>
          </cell>
          <cell r="D9" t="str">
            <v>|EM PROCESSO DE DESATIVACAO| SALARIO MINIMO  NACIONAL  MENSAL (SEM ENCARGOS SOCIAIS)</v>
          </cell>
          <cell r="E9" t="str">
            <v>MES</v>
          </cell>
          <cell r="F9" t="str">
            <v>COLETADO</v>
          </cell>
          <cell r="G9">
            <v>724</v>
          </cell>
          <cell r="H9">
            <v>0.67399069892835473</v>
          </cell>
          <cell r="I9">
            <v>487.97</v>
          </cell>
          <cell r="J9" t="str">
            <v>NACIONAL CAIXA</v>
          </cell>
          <cell r="K9" t="str">
            <v>Representativo</v>
          </cell>
        </row>
        <row r="10">
          <cell r="C10">
            <v>6082</v>
          </cell>
          <cell r="D10" t="str">
            <v>|EM PROCESSO DE DESATIVACAO| SALARIO MINIMO  NACIONAL HORA (SEM ENCARGOS SOCIAS)</v>
          </cell>
          <cell r="E10" t="str">
            <v>H</v>
          </cell>
          <cell r="F10" t="str">
            <v>COEFICIENTE DE REPRESENTATIVIDADE</v>
          </cell>
          <cell r="G10">
            <v>3.31</v>
          </cell>
          <cell r="H10">
            <v>0.53954893708859397</v>
          </cell>
          <cell r="I10">
            <v>1.79</v>
          </cell>
          <cell r="J10" t="str">
            <v>NACIONAL CAIXA</v>
          </cell>
          <cell r="K10" t="str">
            <v>Representado</v>
          </cell>
        </row>
        <row r="11">
          <cell r="C11">
            <v>6115</v>
          </cell>
          <cell r="D11" t="str">
            <v>!EM PROCESSO DE DESATIVACAO! AJUDANTE</v>
          </cell>
          <cell r="E11" t="str">
            <v>H</v>
          </cell>
          <cell r="F11" t="str">
            <v>COEFICIENTE DE REPRESENTATIVIDADE</v>
          </cell>
          <cell r="G11">
            <v>7.04</v>
          </cell>
          <cell r="H11">
            <v>0.53954893708859397</v>
          </cell>
          <cell r="I11">
            <v>3.8</v>
          </cell>
          <cell r="J11" t="str">
            <v>NACIONAL CAIXA</v>
          </cell>
          <cell r="K11" t="str">
            <v>Representado</v>
          </cell>
        </row>
        <row r="12">
          <cell r="C12">
            <v>6116</v>
          </cell>
          <cell r="D12" t="str">
            <v>!EM PROCESSO DE DESATIVACAO! AJUDANTE DE ENCANADOR</v>
          </cell>
          <cell r="E12" t="str">
            <v>H</v>
          </cell>
          <cell r="F12" t="str">
            <v>COEFICIENTE DE REPRESENTATIVIDADE</v>
          </cell>
          <cell r="G12">
            <v>7.77</v>
          </cell>
          <cell r="H12">
            <v>0.53954893708859397</v>
          </cell>
          <cell r="I12">
            <v>4.1900000000000004</v>
          </cell>
          <cell r="J12" t="str">
            <v>NACIONAL CAIXA</v>
          </cell>
          <cell r="K12" t="str">
            <v>Representado</v>
          </cell>
        </row>
        <row r="13">
          <cell r="C13">
            <v>243</v>
          </cell>
          <cell r="D13" t="str">
            <v>!EM PROCESSO DE DESATIVACAO! AJUDANTE ESPECIALIZADO EM SONDAGEM</v>
          </cell>
          <cell r="E13" t="str">
            <v>H</v>
          </cell>
          <cell r="F13" t="str">
            <v>ATRIBUÍDO SÃO PAULO</v>
          </cell>
          <cell r="G13">
            <v>10.44</v>
          </cell>
          <cell r="H13">
            <v>0.53954893708859397</v>
          </cell>
          <cell r="I13">
            <v>5.63</v>
          </cell>
          <cell r="J13" t="str">
            <v>NACIONAL CAIXA</v>
          </cell>
          <cell r="K13" t="str">
            <v>Representado</v>
          </cell>
        </row>
        <row r="14">
          <cell r="C14">
            <v>6128</v>
          </cell>
          <cell r="D14" t="str">
            <v>!EM PROCESSO DE DESATIVACAO! AJUDANTE GERAL</v>
          </cell>
          <cell r="E14" t="str">
            <v>H</v>
          </cell>
          <cell r="F14" t="str">
            <v>COEFICIENTE DE REPRESENTATIVIDADE</v>
          </cell>
          <cell r="G14">
            <v>7.04</v>
          </cell>
          <cell r="H14">
            <v>0.53954893708859397</v>
          </cell>
          <cell r="I14">
            <v>3.8</v>
          </cell>
          <cell r="J14" t="str">
            <v>NACIONAL CAIXA</v>
          </cell>
          <cell r="K14" t="str">
            <v>Representado</v>
          </cell>
        </row>
        <row r="15">
          <cell r="C15">
            <v>6130</v>
          </cell>
          <cell r="D15" t="str">
            <v>!EM PROCESSO DE DESATIVACAO! AJUDANTE INSTALADOR HIDRAULICO</v>
          </cell>
          <cell r="E15" t="str">
            <v>H</v>
          </cell>
          <cell r="F15" t="str">
            <v>COEFICIENTE DE REPRESENTATIVIDADE</v>
          </cell>
          <cell r="G15">
            <v>7.77</v>
          </cell>
          <cell r="H15">
            <v>0.53954893708859397</v>
          </cell>
          <cell r="I15">
            <v>4.1900000000000004</v>
          </cell>
          <cell r="J15" t="str">
            <v>NACIONAL CAIXA</v>
          </cell>
          <cell r="K15" t="str">
            <v>Representado</v>
          </cell>
        </row>
        <row r="16">
          <cell r="C16">
            <v>4757</v>
          </cell>
          <cell r="D16" t="str">
            <v>!EM PROCESSO DE DESATIVACAO! ASFALTADOR</v>
          </cell>
          <cell r="E16" t="str">
            <v>H</v>
          </cell>
          <cell r="F16" t="str">
            <v>ATRIBUÍDO SÃO PAULO</v>
          </cell>
          <cell r="G16">
            <v>11.73</v>
          </cell>
          <cell r="H16">
            <v>0.53954893708859397</v>
          </cell>
          <cell r="I16">
            <v>6.33</v>
          </cell>
          <cell r="J16" t="str">
            <v>NACIONAL CAIXA</v>
          </cell>
          <cell r="K16" t="str">
            <v>Representativo</v>
          </cell>
        </row>
        <row r="17">
          <cell r="C17">
            <v>2699</v>
          </cell>
          <cell r="D17" t="str">
            <v>!EM PROCESSO DE DESATIVACAO! ASSENTADOR DE TUBOS</v>
          </cell>
          <cell r="E17" t="str">
            <v>H</v>
          </cell>
          <cell r="F17" t="str">
            <v>COEFICIENTE DE REPRESENTATIVIDADE</v>
          </cell>
          <cell r="G17">
            <v>16.25</v>
          </cell>
          <cell r="H17">
            <v>0.53954893708859397</v>
          </cell>
          <cell r="I17">
            <v>8.77</v>
          </cell>
          <cell r="J17" t="str">
            <v>NACIONAL CAIXA</v>
          </cell>
          <cell r="K17" t="str">
            <v>Representado</v>
          </cell>
        </row>
        <row r="18">
          <cell r="C18">
            <v>528</v>
          </cell>
          <cell r="D18" t="str">
            <v>!EM PROCESSO DE DESATIVACAO! AUXILIAR TECNICO</v>
          </cell>
          <cell r="E18" t="str">
            <v>H</v>
          </cell>
          <cell r="F18" t="str">
            <v>COEFICIENTE DE REPRESENTATIVIDADE</v>
          </cell>
          <cell r="G18">
            <v>25.62</v>
          </cell>
          <cell r="H18">
            <v>0.53954893708859397</v>
          </cell>
          <cell r="I18">
            <v>13.82</v>
          </cell>
          <cell r="J18" t="str">
            <v>NACIONAL CAIXA</v>
          </cell>
          <cell r="K18" t="str">
            <v>Representado</v>
          </cell>
        </row>
        <row r="19">
          <cell r="C19">
            <v>2697</v>
          </cell>
          <cell r="D19" t="str">
            <v>!EM PROCESSO DE DESATIVACAO! OFICIAL DE AGUA OU DE ESGOTO</v>
          </cell>
          <cell r="E19" t="str">
            <v>H</v>
          </cell>
          <cell r="F19" t="str">
            <v>COEFICIENTE DE REPRESENTATIVIDADE</v>
          </cell>
          <cell r="G19">
            <v>19.5</v>
          </cell>
          <cell r="H19">
            <v>0.53954893708859397</v>
          </cell>
          <cell r="I19">
            <v>10.52</v>
          </cell>
          <cell r="J19" t="str">
            <v>NACIONAL CAIXA</v>
          </cell>
          <cell r="K19" t="str">
            <v>Representado</v>
          </cell>
        </row>
        <row r="20">
          <cell r="C20">
            <v>2698</v>
          </cell>
          <cell r="D20" t="str">
            <v>!EM PROCESSO DE DESATIVACAO! OFICIAL INSTALADOR HIDRAULICO</v>
          </cell>
          <cell r="E20" t="str">
            <v>H</v>
          </cell>
          <cell r="F20" t="str">
            <v>COEFICIENTE DE REPRESENTATIVIDADE</v>
          </cell>
          <cell r="G20">
            <v>15.81</v>
          </cell>
          <cell r="H20">
            <v>0.53954893708859397</v>
          </cell>
          <cell r="I20">
            <v>8.5299999999999994</v>
          </cell>
          <cell r="J20" t="str">
            <v>NACIONAL CAIXA</v>
          </cell>
          <cell r="K20" t="str">
            <v>Representado</v>
          </cell>
        </row>
        <row r="21">
          <cell r="C21">
            <v>6173</v>
          </cell>
          <cell r="D21" t="str">
            <v>!EM PROCESSO DE DESATIVACAO! SONDADOR</v>
          </cell>
          <cell r="E21" t="str">
            <v>H</v>
          </cell>
          <cell r="F21" t="str">
            <v>ATRIBUÍDO SÃO PAULO</v>
          </cell>
          <cell r="G21">
            <v>14.81</v>
          </cell>
          <cell r="H21">
            <v>0.53954893708859397</v>
          </cell>
          <cell r="I21">
            <v>7.99</v>
          </cell>
          <cell r="J21" t="str">
            <v>NACIONAL CAIXA</v>
          </cell>
          <cell r="K21" t="str">
            <v>Representado</v>
          </cell>
        </row>
        <row r="22">
          <cell r="C22">
            <v>6114</v>
          </cell>
          <cell r="D22" t="str">
            <v>AJUDANTE DE ARMADOR</v>
          </cell>
          <cell r="E22" t="str">
            <v>H</v>
          </cell>
          <cell r="F22" t="str">
            <v>COEFICIENTE DE REPRESENTATIVIDADE</v>
          </cell>
          <cell r="G22">
            <v>7.16</v>
          </cell>
          <cell r="H22">
            <v>0.53954893708859397</v>
          </cell>
          <cell r="I22">
            <v>3.86</v>
          </cell>
          <cell r="J22" t="str">
            <v>NACIONAL CAIXA</v>
          </cell>
          <cell r="K22" t="str">
            <v>Representado</v>
          </cell>
        </row>
        <row r="23">
          <cell r="C23">
            <v>6117</v>
          </cell>
          <cell r="D23" t="str">
            <v>AJUDANTE DE CARPINTEIRO</v>
          </cell>
          <cell r="E23" t="str">
            <v>H</v>
          </cell>
          <cell r="F23" t="str">
            <v>COEFICIENTE DE REPRESENTATIVIDADE</v>
          </cell>
          <cell r="G23">
            <v>7.16</v>
          </cell>
          <cell r="H23">
            <v>0.53954893708859397</v>
          </cell>
          <cell r="I23">
            <v>3.86</v>
          </cell>
          <cell r="J23" t="str">
            <v>NACIONAL CAIXA</v>
          </cell>
          <cell r="K23" t="str">
            <v>Representado</v>
          </cell>
        </row>
        <row r="24">
          <cell r="C24">
            <v>25958</v>
          </cell>
          <cell r="D24" t="str">
            <v>AJUDANTE DE ESTRUTURA METALICA</v>
          </cell>
          <cell r="E24" t="str">
            <v>H</v>
          </cell>
          <cell r="F24" t="str">
            <v>COEFICIENTE DE REPRESENTATIVIDADE</v>
          </cell>
          <cell r="G24">
            <v>5.51</v>
          </cell>
          <cell r="H24">
            <v>0.53954893708859397</v>
          </cell>
          <cell r="I24">
            <v>2.97</v>
          </cell>
          <cell r="J24" t="str">
            <v>NACIONAL CAIXA</v>
          </cell>
          <cell r="K24" t="str">
            <v>Representado</v>
          </cell>
        </row>
        <row r="25">
          <cell r="C25">
            <v>248</v>
          </cell>
          <cell r="D25" t="str">
            <v>AJUDANTE DE OPERACAO EM GERAL</v>
          </cell>
          <cell r="E25" t="str">
            <v>H</v>
          </cell>
          <cell r="F25" t="str">
            <v>COEFICIENTE DE REPRESENTATIVIDADE</v>
          </cell>
          <cell r="G25">
            <v>7.66</v>
          </cell>
          <cell r="H25">
            <v>0.53954893708859397</v>
          </cell>
          <cell r="I25">
            <v>4.13</v>
          </cell>
          <cell r="J25" t="str">
            <v>NACIONAL CAIXA</v>
          </cell>
          <cell r="K25" t="str">
            <v>Representado</v>
          </cell>
        </row>
        <row r="26">
          <cell r="C26">
            <v>6127</v>
          </cell>
          <cell r="D26" t="str">
            <v>AJUDANTE DE PEDREIRO</v>
          </cell>
          <cell r="E26" t="str">
            <v>H</v>
          </cell>
          <cell r="F26" t="str">
            <v>COEFICIENTE DE REPRESENTATIVIDADE</v>
          </cell>
          <cell r="G26">
            <v>6.94</v>
          </cell>
          <cell r="H26">
            <v>0.53954893708859397</v>
          </cell>
          <cell r="I26">
            <v>3.74</v>
          </cell>
          <cell r="J26" t="str">
            <v>NACIONAL CAIXA</v>
          </cell>
          <cell r="K26" t="str">
            <v>Representado</v>
          </cell>
        </row>
        <row r="27">
          <cell r="C27">
            <v>34466</v>
          </cell>
          <cell r="D27" t="str">
            <v>AJUDANTE DE PINTOR</v>
          </cell>
          <cell r="E27" t="str">
            <v>H</v>
          </cell>
          <cell r="F27" t="str">
            <v>COEFICIENTE DE REPRESENTATIVIDADE</v>
          </cell>
          <cell r="G27">
            <v>7.17</v>
          </cell>
          <cell r="H27">
            <v>0.53954893708859397</v>
          </cell>
          <cell r="I27">
            <v>3.87</v>
          </cell>
          <cell r="J27" t="str">
            <v>NACIONAL CAIXA</v>
          </cell>
          <cell r="K27" t="str">
            <v>Representado</v>
          </cell>
        </row>
        <row r="28">
          <cell r="C28">
            <v>242</v>
          </cell>
          <cell r="D28" t="str">
            <v>AJUDANTE ESPECIALIZADO</v>
          </cell>
          <cell r="E28" t="str">
            <v>H</v>
          </cell>
          <cell r="F28" t="str">
            <v>COEFICIENTE DE REPRESENTATIVIDADE</v>
          </cell>
          <cell r="G28">
            <v>7.66</v>
          </cell>
          <cell r="H28">
            <v>0.53954893708859397</v>
          </cell>
          <cell r="I28">
            <v>4.13</v>
          </cell>
          <cell r="J28" t="str">
            <v>NACIONAL CAIXA</v>
          </cell>
          <cell r="K28" t="str">
            <v>Representado</v>
          </cell>
        </row>
        <row r="29">
          <cell r="C29">
            <v>253</v>
          </cell>
          <cell r="D29" t="str">
            <v>ALMOXARIFE</v>
          </cell>
          <cell r="E29" t="str">
            <v>H</v>
          </cell>
          <cell r="F29" t="str">
            <v>COLETADO</v>
          </cell>
          <cell r="G29">
            <v>13.97</v>
          </cell>
          <cell r="H29">
            <v>0.53954893708859397</v>
          </cell>
          <cell r="I29">
            <v>7.54</v>
          </cell>
          <cell r="J29" t="str">
            <v>NACIONAL CAIXA</v>
          </cell>
          <cell r="K29" t="str">
            <v>Representativo</v>
          </cell>
        </row>
        <row r="30">
          <cell r="C30">
            <v>6122</v>
          </cell>
          <cell r="D30" t="str">
            <v>APONTADOR OU APROPRIADOR</v>
          </cell>
          <cell r="E30" t="str">
            <v>H</v>
          </cell>
          <cell r="F30" t="str">
            <v>COEFICIENTE DE REPRESENTATIVIDADE</v>
          </cell>
          <cell r="G30">
            <v>8.84</v>
          </cell>
          <cell r="H30">
            <v>0.53954893708859397</v>
          </cell>
          <cell r="I30">
            <v>4.7699999999999996</v>
          </cell>
          <cell r="J30" t="str">
            <v>NACIONAL CAIXA</v>
          </cell>
          <cell r="K30" t="str">
            <v>Representado</v>
          </cell>
        </row>
        <row r="31">
          <cell r="C31">
            <v>378</v>
          </cell>
          <cell r="D31" t="str">
            <v>ARMADOR</v>
          </cell>
          <cell r="E31" t="str">
            <v>H</v>
          </cell>
          <cell r="F31" t="str">
            <v>COLETADO</v>
          </cell>
          <cell r="G31">
            <v>9.5299999999999994</v>
          </cell>
          <cell r="H31">
            <v>0.53954893708859397</v>
          </cell>
          <cell r="I31">
            <v>5.14</v>
          </cell>
          <cell r="J31" t="str">
            <v>NACIONAL CAIXA</v>
          </cell>
          <cell r="K31" t="str">
            <v>Representativo</v>
          </cell>
        </row>
        <row r="32">
          <cell r="C32">
            <v>33939</v>
          </cell>
          <cell r="D32" t="str">
            <v>ARQUITETO JUNIOR</v>
          </cell>
          <cell r="E32" t="str">
            <v>H</v>
          </cell>
          <cell r="F32" t="str">
            <v>COEFICIENTE DE REPRESENTATIVIDADE</v>
          </cell>
          <cell r="G32">
            <v>52.87</v>
          </cell>
          <cell r="H32">
            <v>0.53954893708859397</v>
          </cell>
          <cell r="I32">
            <v>28.53</v>
          </cell>
          <cell r="J32" t="str">
            <v>NACIONAL CAIXA</v>
          </cell>
          <cell r="K32" t="str">
            <v>Representado</v>
          </cell>
        </row>
        <row r="33">
          <cell r="C33">
            <v>34760</v>
          </cell>
          <cell r="D33" t="str">
            <v>ARQUITETO PAISAGISTA</v>
          </cell>
          <cell r="E33" t="str">
            <v>H</v>
          </cell>
          <cell r="F33" t="str">
            <v>COEFICIENTE DE REPRESENTATIVIDADE</v>
          </cell>
          <cell r="G33">
            <v>52.87</v>
          </cell>
          <cell r="H33">
            <v>0.53954893708859397</v>
          </cell>
          <cell r="I33">
            <v>28.53</v>
          </cell>
          <cell r="J33" t="str">
            <v>NACIONAL CAIXA</v>
          </cell>
          <cell r="K33" t="str">
            <v>Representado</v>
          </cell>
        </row>
        <row r="34">
          <cell r="C34">
            <v>33952</v>
          </cell>
          <cell r="D34" t="str">
            <v>ARQUITETO PLENO</v>
          </cell>
          <cell r="E34" t="str">
            <v>H</v>
          </cell>
          <cell r="F34" t="str">
            <v>COEFICIENTE DE REPRESENTATIVIDADE</v>
          </cell>
          <cell r="G34">
            <v>60.67</v>
          </cell>
          <cell r="H34">
            <v>0.53954893708859397</v>
          </cell>
          <cell r="I34">
            <v>32.729999999999997</v>
          </cell>
          <cell r="J34" t="str">
            <v>NACIONAL CAIXA</v>
          </cell>
          <cell r="K34" t="str">
            <v>Representado</v>
          </cell>
        </row>
        <row r="35">
          <cell r="C35">
            <v>33953</v>
          </cell>
          <cell r="D35" t="str">
            <v>ARQUITETO SENIOR</v>
          </cell>
          <cell r="E35" t="str">
            <v>H</v>
          </cell>
          <cell r="F35" t="str">
            <v>COEFICIENTE DE REPRESENTATIVIDADE</v>
          </cell>
          <cell r="G35">
            <v>71.87</v>
          </cell>
          <cell r="H35">
            <v>0.53954893708859397</v>
          </cell>
          <cell r="I35">
            <v>38.78</v>
          </cell>
          <cell r="J35" t="str">
            <v>NACIONAL CAIXA</v>
          </cell>
          <cell r="K35" t="str">
            <v>Representado</v>
          </cell>
        </row>
        <row r="36">
          <cell r="C36">
            <v>20278</v>
          </cell>
          <cell r="D36" t="str">
            <v>ASSENTAMENTO DE CARPETE - SOMENTE MAO DE OBRA</v>
          </cell>
          <cell r="E36" t="str">
            <v>M2</v>
          </cell>
          <cell r="F36" t="str">
            <v>COEFICIENTE DE REPRESENTATIVIDADE</v>
          </cell>
          <cell r="G36">
            <v>7.41</v>
          </cell>
          <cell r="H36">
            <v>0.53954893708859397</v>
          </cell>
          <cell r="I36">
            <v>4</v>
          </cell>
          <cell r="J36" t="str">
            <v>NACIONAL CAIXA</v>
          </cell>
          <cell r="K36" t="str">
            <v>Representado</v>
          </cell>
        </row>
        <row r="37">
          <cell r="C37">
            <v>20277</v>
          </cell>
          <cell r="D37" t="str">
            <v>ASSENTAMENTO DE FORMICA - SOMENTE MAO DE OBRA</v>
          </cell>
          <cell r="E37" t="str">
            <v>M2</v>
          </cell>
          <cell r="F37" t="str">
            <v>COEFICIENTE DE REPRESENTATIVIDADE</v>
          </cell>
          <cell r="G37">
            <v>22.24</v>
          </cell>
          <cell r="H37">
            <v>0.53954893708859397</v>
          </cell>
          <cell r="I37">
            <v>12</v>
          </cell>
          <cell r="J37" t="str">
            <v>NACIONAL CAIXA</v>
          </cell>
          <cell r="K37" t="str">
            <v>Representado</v>
          </cell>
        </row>
        <row r="38">
          <cell r="C38">
            <v>518</v>
          </cell>
          <cell r="D38" t="str">
            <v>ASSENTAMENTO DE PISO VINILICO EM PLACAS - SOMENTE MAO DE OBRA</v>
          </cell>
          <cell r="E38" t="str">
            <v>M2</v>
          </cell>
          <cell r="F38" t="str">
            <v>COLETADO</v>
          </cell>
          <cell r="G38">
            <v>10.38</v>
          </cell>
          <cell r="H38">
            <v>0.53954893708859397</v>
          </cell>
          <cell r="I38">
            <v>5.6</v>
          </cell>
          <cell r="J38" t="str">
            <v>NACIONAL CAIXA</v>
          </cell>
          <cell r="K38" t="str">
            <v>Representativo</v>
          </cell>
        </row>
        <row r="39">
          <cell r="C39">
            <v>522</v>
          </cell>
          <cell r="D39" t="str">
            <v>ASSENTAMENTO DE RODAPE VINILICO - SOMENTE MAO DE OBRA</v>
          </cell>
          <cell r="E39" t="str">
            <v>M</v>
          </cell>
          <cell r="F39" t="str">
            <v>COEFICIENTE DE REPRESENTATIVIDADE</v>
          </cell>
          <cell r="G39">
            <v>1.04</v>
          </cell>
          <cell r="H39">
            <v>0.53954893708859397</v>
          </cell>
          <cell r="I39">
            <v>0.56000000000000005</v>
          </cell>
          <cell r="J39" t="str">
            <v>NACIONAL CAIXA</v>
          </cell>
          <cell r="K39" t="str">
            <v>Representado</v>
          </cell>
        </row>
        <row r="40">
          <cell r="C40">
            <v>34551</v>
          </cell>
          <cell r="D40" t="str">
            <v>AUXILIAR DE AZULEJISTA</v>
          </cell>
          <cell r="E40" t="str">
            <v>H</v>
          </cell>
          <cell r="F40" t="str">
            <v>COEFICIENTE DE REPRESENTATIVIDADE</v>
          </cell>
          <cell r="G40">
            <v>6.51</v>
          </cell>
          <cell r="H40">
            <v>0.53954893708859397</v>
          </cell>
          <cell r="I40">
            <v>3.51</v>
          </cell>
          <cell r="J40" t="str">
            <v>NACIONAL CAIXA</v>
          </cell>
          <cell r="K40" t="str">
            <v>Representado</v>
          </cell>
        </row>
        <row r="41">
          <cell r="C41">
            <v>2359</v>
          </cell>
          <cell r="D41" t="str">
            <v>AUXILIAR DE DESENHISTA</v>
          </cell>
          <cell r="E41" t="str">
            <v>H</v>
          </cell>
          <cell r="F41" t="str">
            <v>COEFICIENTE DE REPRESENTATIVIDADE</v>
          </cell>
          <cell r="G41">
            <v>15.05</v>
          </cell>
          <cell r="H41">
            <v>0.53954893708859397</v>
          </cell>
          <cell r="I41">
            <v>8.1199999999999992</v>
          </cell>
          <cell r="J41" t="str">
            <v>NACIONAL CAIXA</v>
          </cell>
          <cell r="K41" t="str">
            <v>Representado</v>
          </cell>
        </row>
        <row r="42">
          <cell r="C42">
            <v>247</v>
          </cell>
          <cell r="D42" t="str">
            <v>AUXILIAR DE ELETRICISTA</v>
          </cell>
          <cell r="E42" t="str">
            <v>H</v>
          </cell>
          <cell r="F42" t="str">
            <v>COLETADO</v>
          </cell>
          <cell r="G42">
            <v>9.3000000000000007</v>
          </cell>
          <cell r="H42">
            <v>0.53954893708859397</v>
          </cell>
          <cell r="I42">
            <v>5.0199999999999996</v>
          </cell>
          <cell r="J42" t="str">
            <v>NACIONAL CAIXA</v>
          </cell>
          <cell r="K42" t="str">
            <v>Representativo</v>
          </cell>
        </row>
        <row r="43">
          <cell r="C43">
            <v>246</v>
          </cell>
          <cell r="D43" t="str">
            <v>AUXILIAR DE ENCANADOR OU BOMBEIRO HIDRAULICO</v>
          </cell>
          <cell r="E43" t="str">
            <v>H</v>
          </cell>
          <cell r="F43" t="str">
            <v>COEFICIENTE DE REPRESENTATIVIDADE</v>
          </cell>
          <cell r="G43">
            <v>7.16</v>
          </cell>
          <cell r="H43">
            <v>0.53954893708859397</v>
          </cell>
          <cell r="I43">
            <v>3.86</v>
          </cell>
          <cell r="J43" t="str">
            <v>NACIONAL CAIXA</v>
          </cell>
          <cell r="K43" t="str">
            <v>Representado</v>
          </cell>
        </row>
        <row r="44">
          <cell r="C44">
            <v>2350</v>
          </cell>
          <cell r="D44" t="str">
            <v>AUXILIAR DE ESCRITORIO</v>
          </cell>
          <cell r="E44" t="str">
            <v>H</v>
          </cell>
          <cell r="F44" t="str">
            <v>COEFICIENTE DE REPRESENTATIVIDADE</v>
          </cell>
          <cell r="G44">
            <v>9.93</v>
          </cell>
          <cell r="H44">
            <v>0.53954893708859397</v>
          </cell>
          <cell r="I44">
            <v>5.36</v>
          </cell>
          <cell r="J44" t="str">
            <v>NACIONAL CAIXA</v>
          </cell>
          <cell r="K44" t="str">
            <v>Representado</v>
          </cell>
        </row>
        <row r="45">
          <cell r="C45">
            <v>245</v>
          </cell>
          <cell r="D45" t="str">
            <v>AUXILIAR DE LABORATORIO</v>
          </cell>
          <cell r="E45" t="str">
            <v>H</v>
          </cell>
          <cell r="F45" t="str">
            <v>COEFICIENTE DE REPRESENTATIVIDADE</v>
          </cell>
          <cell r="G45">
            <v>9.51</v>
          </cell>
          <cell r="H45">
            <v>0.53954893708859397</v>
          </cell>
          <cell r="I45">
            <v>5.13</v>
          </cell>
          <cell r="J45" t="str">
            <v>NACIONAL CAIXA</v>
          </cell>
          <cell r="K45" t="str">
            <v>Representado</v>
          </cell>
        </row>
        <row r="46">
          <cell r="C46">
            <v>251</v>
          </cell>
          <cell r="D46" t="str">
            <v>AUXILIAR DE MECANICO</v>
          </cell>
          <cell r="E46" t="str">
            <v>H</v>
          </cell>
          <cell r="F46" t="str">
            <v>COEFICIENTE DE REPRESENTATIVIDADE</v>
          </cell>
          <cell r="G46">
            <v>8.61</v>
          </cell>
          <cell r="H46">
            <v>0.53954893708859397</v>
          </cell>
          <cell r="I46">
            <v>4.6500000000000004</v>
          </cell>
          <cell r="J46" t="str">
            <v>NACIONAL CAIXA</v>
          </cell>
          <cell r="K46" t="str">
            <v>Representado</v>
          </cell>
        </row>
        <row r="47">
          <cell r="C47">
            <v>252</v>
          </cell>
          <cell r="D47" t="str">
            <v>AUXILIAR DE SERRALHEIRO</v>
          </cell>
          <cell r="E47" t="str">
            <v>H</v>
          </cell>
          <cell r="F47" t="str">
            <v>COEFICIENTE DE REPRESENTATIVIDADE</v>
          </cell>
          <cell r="G47">
            <v>6.77</v>
          </cell>
          <cell r="H47">
            <v>0.53954893708859397</v>
          </cell>
          <cell r="I47">
            <v>3.65</v>
          </cell>
          <cell r="J47" t="str">
            <v>NACIONAL CAIXA</v>
          </cell>
          <cell r="K47" t="str">
            <v>Representado</v>
          </cell>
        </row>
        <row r="48">
          <cell r="C48">
            <v>6121</v>
          </cell>
          <cell r="D48" t="str">
            <v>AUXILIAR DE SERVICOS GERAIS</v>
          </cell>
          <cell r="E48" t="str">
            <v>H</v>
          </cell>
          <cell r="F48" t="str">
            <v>COEFICIENTE DE REPRESENTATIVIDADE</v>
          </cell>
          <cell r="G48">
            <v>8.36</v>
          </cell>
          <cell r="H48">
            <v>0.53954893708859397</v>
          </cell>
          <cell r="I48">
            <v>4.51</v>
          </cell>
          <cell r="J48" t="str">
            <v>NACIONAL CAIXA</v>
          </cell>
          <cell r="K48" t="str">
            <v>Representado</v>
          </cell>
        </row>
        <row r="49">
          <cell r="C49">
            <v>244</v>
          </cell>
          <cell r="D49" t="str">
            <v>AUXILIAR DE TOPOGRAFO</v>
          </cell>
          <cell r="E49" t="str">
            <v>H</v>
          </cell>
          <cell r="F49" t="str">
            <v>COEFICIENTE DE REPRESENTATIVIDADE</v>
          </cell>
          <cell r="G49">
            <v>16.329999999999998</v>
          </cell>
          <cell r="H49">
            <v>0.53954893708859397</v>
          </cell>
          <cell r="I49">
            <v>8.81</v>
          </cell>
          <cell r="J49" t="str">
            <v>NACIONAL CAIXA</v>
          </cell>
          <cell r="K49" t="str">
            <v>Representado</v>
          </cell>
        </row>
        <row r="50">
          <cell r="C50">
            <v>532</v>
          </cell>
          <cell r="D50" t="str">
            <v>AUXILIAR TECNICO DE ENGENHARIA</v>
          </cell>
          <cell r="E50" t="str">
            <v>H</v>
          </cell>
          <cell r="F50" t="str">
            <v>COEFICIENTE DE REPRESENTATIVIDADE</v>
          </cell>
          <cell r="G50">
            <v>18.059999999999999</v>
          </cell>
          <cell r="H50">
            <v>0.53954893708859397</v>
          </cell>
          <cell r="I50">
            <v>9.74</v>
          </cell>
          <cell r="J50" t="str">
            <v>NACIONAL CAIXA</v>
          </cell>
          <cell r="K50" t="str">
            <v>Representado</v>
          </cell>
        </row>
        <row r="51">
          <cell r="C51">
            <v>4760</v>
          </cell>
          <cell r="D51" t="str">
            <v>AZULEJISTA OU LADRILHISTA</v>
          </cell>
          <cell r="E51" t="str">
            <v>H</v>
          </cell>
          <cell r="F51" t="str">
            <v>COEFICIENTE DE REPRESENTATIVIDADE</v>
          </cell>
          <cell r="G51">
            <v>8.66</v>
          </cell>
          <cell r="H51">
            <v>0.53954893708859397</v>
          </cell>
          <cell r="I51">
            <v>4.67</v>
          </cell>
          <cell r="J51" t="str">
            <v>NACIONAL CAIXA</v>
          </cell>
          <cell r="K51" t="str">
            <v>Representado</v>
          </cell>
        </row>
        <row r="52">
          <cell r="C52">
            <v>647</v>
          </cell>
          <cell r="D52" t="str">
            <v>BLASTER, DINAMITADOR OU CABO DE FOGO</v>
          </cell>
          <cell r="E52" t="str">
            <v>H</v>
          </cell>
          <cell r="F52" t="str">
            <v>COEFICIENTE DE REPRESENTATIVIDADE</v>
          </cell>
          <cell r="G52">
            <v>13.38</v>
          </cell>
          <cell r="H52">
            <v>0.53954893708859397</v>
          </cell>
          <cell r="I52">
            <v>7.22</v>
          </cell>
          <cell r="J52" t="str">
            <v>NACIONAL CAIXA</v>
          </cell>
          <cell r="K52" t="str">
            <v>Representado</v>
          </cell>
        </row>
        <row r="53">
          <cell r="C53">
            <v>2354</v>
          </cell>
          <cell r="D53" t="str">
            <v>CADASTRISTA DE USUARIOS</v>
          </cell>
          <cell r="E53" t="str">
            <v>H</v>
          </cell>
          <cell r="F53" t="str">
            <v>COEFICIENTE DE REPRESENTATIVIDADE</v>
          </cell>
          <cell r="G53">
            <v>19.23</v>
          </cell>
          <cell r="H53">
            <v>0.53954893708859397</v>
          </cell>
          <cell r="I53">
            <v>10.38</v>
          </cell>
          <cell r="J53" t="str">
            <v>NACIONAL CAIXA</v>
          </cell>
          <cell r="K53" t="str">
            <v>Representado</v>
          </cell>
        </row>
        <row r="54">
          <cell r="C54">
            <v>4758</v>
          </cell>
          <cell r="D54" t="str">
            <v>CALAFETADOR/CALAFATE</v>
          </cell>
          <cell r="E54" t="str">
            <v>H</v>
          </cell>
          <cell r="F54" t="str">
            <v>COEFICIENTE DE REPRESENTATIVIDADE</v>
          </cell>
          <cell r="G54">
            <v>8.93</v>
          </cell>
          <cell r="H54">
            <v>0.53954893708859397</v>
          </cell>
          <cell r="I54">
            <v>4.82</v>
          </cell>
          <cell r="J54" t="str">
            <v>NACIONAL CAIXA</v>
          </cell>
          <cell r="K54" t="str">
            <v>Representado</v>
          </cell>
        </row>
        <row r="55">
          <cell r="C55">
            <v>4759</v>
          </cell>
          <cell r="D55" t="str">
            <v>CALCETEIRO</v>
          </cell>
          <cell r="E55" t="str">
            <v>H</v>
          </cell>
          <cell r="F55" t="str">
            <v>COEFICIENTE DE REPRESENTATIVIDADE</v>
          </cell>
          <cell r="G55">
            <v>8.77</v>
          </cell>
          <cell r="H55">
            <v>0.53954893708859397</v>
          </cell>
          <cell r="I55">
            <v>4.7300000000000004</v>
          </cell>
          <cell r="J55" t="str">
            <v>NACIONAL CAIXA</v>
          </cell>
          <cell r="K55" t="str">
            <v>Representado</v>
          </cell>
        </row>
        <row r="56">
          <cell r="C56">
            <v>1214</v>
          </cell>
          <cell r="D56" t="str">
            <v>CARPINTEIRO DE ESQUADRIA</v>
          </cell>
          <cell r="E56" t="str">
            <v>H</v>
          </cell>
          <cell r="F56" t="str">
            <v>COEFICIENTE DE REPRESENTATIVIDADE</v>
          </cell>
          <cell r="G56">
            <v>9.39</v>
          </cell>
          <cell r="H56">
            <v>0.53954893708859397</v>
          </cell>
          <cell r="I56">
            <v>5.07</v>
          </cell>
          <cell r="J56" t="str">
            <v>NACIONAL CAIXA</v>
          </cell>
          <cell r="K56" t="str">
            <v>Representado</v>
          </cell>
        </row>
        <row r="57">
          <cell r="C57">
            <v>1213</v>
          </cell>
          <cell r="D57" t="str">
            <v>CARPINTEIRO DE FORMAS</v>
          </cell>
          <cell r="E57" t="str">
            <v>H</v>
          </cell>
          <cell r="F57" t="str">
            <v>COLETADO</v>
          </cell>
          <cell r="G57">
            <v>9.5299999999999994</v>
          </cell>
          <cell r="H57">
            <v>0.53954893708859397</v>
          </cell>
          <cell r="I57">
            <v>5.14</v>
          </cell>
          <cell r="J57" t="str">
            <v>NACIONAL CAIXA</v>
          </cell>
          <cell r="K57" t="str">
            <v>Representativo</v>
          </cell>
        </row>
        <row r="58">
          <cell r="C58">
            <v>4235</v>
          </cell>
          <cell r="D58" t="str">
            <v>CAVOUQUEIRO OU OPERADOR PERFURATRIZ/ROMPEDOR</v>
          </cell>
          <cell r="E58" t="str">
            <v>H</v>
          </cell>
          <cell r="F58" t="str">
            <v>COEFICIENTE DE REPRESENTATIVIDADE</v>
          </cell>
          <cell r="G58">
            <v>9.1999999999999993</v>
          </cell>
          <cell r="H58">
            <v>0.53954893708859397</v>
          </cell>
          <cell r="I58">
            <v>4.96</v>
          </cell>
          <cell r="J58" t="str">
            <v>NACIONAL CAIXA</v>
          </cell>
          <cell r="K58" t="str">
            <v>Representado</v>
          </cell>
        </row>
        <row r="59">
          <cell r="C59">
            <v>34500</v>
          </cell>
          <cell r="D59" t="str">
            <v>COORDENADOR DE OBRA</v>
          </cell>
          <cell r="E59" t="str">
            <v>H</v>
          </cell>
          <cell r="F59" t="str">
            <v>COEFICIENTE DE REPRESENTATIVIDADE</v>
          </cell>
          <cell r="G59">
            <v>120.5</v>
          </cell>
          <cell r="H59">
            <v>0.53954893708859397</v>
          </cell>
          <cell r="I59">
            <v>65.02</v>
          </cell>
          <cell r="J59" t="str">
            <v>NACIONAL CAIXA</v>
          </cell>
          <cell r="K59" t="str">
            <v>Representado</v>
          </cell>
        </row>
        <row r="60">
          <cell r="C60">
            <v>2357</v>
          </cell>
          <cell r="D60" t="str">
            <v>DESENHISTA COPISTA</v>
          </cell>
          <cell r="E60" t="str">
            <v>H</v>
          </cell>
          <cell r="F60" t="str">
            <v>COEFICIENTE DE REPRESENTATIVIDADE</v>
          </cell>
          <cell r="G60">
            <v>15.24</v>
          </cell>
          <cell r="H60">
            <v>0.53954893708859397</v>
          </cell>
          <cell r="I60">
            <v>8.2200000000000006</v>
          </cell>
          <cell r="J60" t="str">
            <v>NACIONAL CAIXA</v>
          </cell>
          <cell r="K60" t="str">
            <v>Representado</v>
          </cell>
        </row>
        <row r="61">
          <cell r="C61">
            <v>2355</v>
          </cell>
          <cell r="D61" t="str">
            <v>DESENHISTA DETALHISTA</v>
          </cell>
          <cell r="E61" t="str">
            <v>H</v>
          </cell>
          <cell r="F61" t="str">
            <v>COLETADO</v>
          </cell>
          <cell r="G61">
            <v>18.53</v>
          </cell>
          <cell r="H61">
            <v>0.53954893708859397</v>
          </cell>
          <cell r="I61">
            <v>10</v>
          </cell>
          <cell r="J61" t="str">
            <v>NACIONAL CAIXA</v>
          </cell>
          <cell r="K61" t="str">
            <v>Representativo</v>
          </cell>
        </row>
        <row r="62">
          <cell r="C62">
            <v>2358</v>
          </cell>
          <cell r="D62" t="str">
            <v>DESENHISTA PROJETISTA</v>
          </cell>
          <cell r="E62" t="str">
            <v>H</v>
          </cell>
          <cell r="F62" t="str">
            <v>COEFICIENTE DE REPRESENTATIVIDADE</v>
          </cell>
          <cell r="G62">
            <v>27.7</v>
          </cell>
          <cell r="H62">
            <v>0.53954893708859397</v>
          </cell>
          <cell r="I62">
            <v>14.95</v>
          </cell>
          <cell r="J62" t="str">
            <v>NACIONAL CAIXA</v>
          </cell>
          <cell r="K62" t="str">
            <v>Representado</v>
          </cell>
        </row>
        <row r="63">
          <cell r="C63">
            <v>2436</v>
          </cell>
          <cell r="D63" t="str">
            <v>ELETRICISTA</v>
          </cell>
          <cell r="E63" t="str">
            <v>H</v>
          </cell>
          <cell r="F63" t="str">
            <v>COLETADO</v>
          </cell>
          <cell r="G63">
            <v>11.79</v>
          </cell>
          <cell r="H63">
            <v>0.53954893708859397</v>
          </cell>
          <cell r="I63">
            <v>6.36</v>
          </cell>
          <cell r="J63" t="str">
            <v>NACIONAL CAIXA</v>
          </cell>
          <cell r="K63" t="str">
            <v>Representativo</v>
          </cell>
        </row>
        <row r="64">
          <cell r="C64">
            <v>2439</v>
          </cell>
          <cell r="D64" t="str">
            <v>ELETRICISTA INDUSTRIAL</v>
          </cell>
          <cell r="E64" t="str">
            <v>H</v>
          </cell>
          <cell r="F64" t="str">
            <v>COEFICIENTE DE REPRESENTATIVIDADE</v>
          </cell>
          <cell r="G64">
            <v>15.19</v>
          </cell>
          <cell r="H64">
            <v>0.53954893708859397</v>
          </cell>
          <cell r="I64">
            <v>8.1999999999999993</v>
          </cell>
          <cell r="J64" t="str">
            <v>NACIONAL CAIXA</v>
          </cell>
          <cell r="K64" t="str">
            <v>Representado</v>
          </cell>
        </row>
        <row r="65">
          <cell r="C65">
            <v>2438</v>
          </cell>
          <cell r="D65" t="str">
            <v>ELETROTECNICO</v>
          </cell>
          <cell r="E65" t="str">
            <v>H</v>
          </cell>
          <cell r="F65" t="str">
            <v>COEFICIENTE DE REPRESENTATIVIDADE</v>
          </cell>
          <cell r="G65">
            <v>18.079999999999998</v>
          </cell>
          <cell r="H65">
            <v>0.53954893708859397</v>
          </cell>
          <cell r="I65">
            <v>9.76</v>
          </cell>
          <cell r="J65" t="str">
            <v>NACIONAL CAIXA</v>
          </cell>
          <cell r="K65" t="str">
            <v>Representado</v>
          </cell>
        </row>
        <row r="66">
          <cell r="C66">
            <v>2696</v>
          </cell>
          <cell r="D66" t="str">
            <v>ENCANADOR OU BOMBEIRO HIDRAULICO</v>
          </cell>
          <cell r="E66" t="str">
            <v>H</v>
          </cell>
          <cell r="F66" t="str">
            <v>COLETADO</v>
          </cell>
          <cell r="G66">
            <v>9.5299999999999994</v>
          </cell>
          <cell r="H66">
            <v>0.53954893708859397</v>
          </cell>
          <cell r="I66">
            <v>5.14</v>
          </cell>
          <cell r="J66" t="str">
            <v>NACIONAL CAIXA</v>
          </cell>
          <cell r="K66" t="str">
            <v>Representativo</v>
          </cell>
        </row>
        <row r="67">
          <cell r="C67">
            <v>4083</v>
          </cell>
          <cell r="D67" t="str">
            <v>ENCARREGADO GERAL DE OBRAS</v>
          </cell>
          <cell r="E67" t="str">
            <v>H</v>
          </cell>
          <cell r="F67" t="str">
            <v>COLETADO</v>
          </cell>
          <cell r="G67">
            <v>18.53</v>
          </cell>
          <cell r="H67">
            <v>0.53954893708859397</v>
          </cell>
          <cell r="I67">
            <v>10</v>
          </cell>
          <cell r="J67" t="str">
            <v>NACIONAL CAIXA</v>
          </cell>
          <cell r="K67" t="str">
            <v>Representativo</v>
          </cell>
        </row>
        <row r="68">
          <cell r="C68">
            <v>2706</v>
          </cell>
          <cell r="D68" t="str">
            <v>ENGENHEIRO CIVIL DE OBRA JUNIOR</v>
          </cell>
          <cell r="E68" t="str">
            <v>H</v>
          </cell>
          <cell r="F68" t="str">
            <v>COLETADO</v>
          </cell>
          <cell r="G68">
            <v>55.94</v>
          </cell>
          <cell r="H68">
            <v>0.53954893708859397</v>
          </cell>
          <cell r="I68">
            <v>30.18</v>
          </cell>
          <cell r="J68" t="str">
            <v>NACIONAL CAIXA</v>
          </cell>
          <cell r="K68" t="str">
            <v>Representativo</v>
          </cell>
        </row>
        <row r="69">
          <cell r="C69">
            <v>2707</v>
          </cell>
          <cell r="D69" t="str">
            <v>ENGENHEIRO CIVIL DE OBRA PLENO</v>
          </cell>
          <cell r="E69" t="str">
            <v>H</v>
          </cell>
          <cell r="F69" t="str">
            <v>COEFICIENTE DE REPRESENTATIVIDADE</v>
          </cell>
          <cell r="G69">
            <v>70.45</v>
          </cell>
          <cell r="H69">
            <v>0.53954893708859397</v>
          </cell>
          <cell r="I69">
            <v>38.01</v>
          </cell>
          <cell r="J69" t="str">
            <v>NACIONAL CAIXA</v>
          </cell>
          <cell r="K69" t="str">
            <v>Representado</v>
          </cell>
        </row>
        <row r="70">
          <cell r="C70">
            <v>2708</v>
          </cell>
          <cell r="D70" t="str">
            <v>ENGENHEIRO CIVIL DE OBRA SENIOR</v>
          </cell>
          <cell r="E70" t="str">
            <v>H</v>
          </cell>
          <cell r="F70" t="str">
            <v>COEFICIENTE DE REPRESENTATIVIDADE</v>
          </cell>
          <cell r="G70">
            <v>92.54</v>
          </cell>
          <cell r="H70">
            <v>0.53954893708859397</v>
          </cell>
          <cell r="I70">
            <v>49.93</v>
          </cell>
          <cell r="J70" t="str">
            <v>NACIONAL CAIXA</v>
          </cell>
          <cell r="K70" t="str">
            <v>Representado</v>
          </cell>
        </row>
        <row r="71">
          <cell r="C71">
            <v>34779</v>
          </cell>
          <cell r="D71" t="str">
            <v>ENGENHEIRO CIVIL JUNIOR</v>
          </cell>
          <cell r="E71" t="str">
            <v>H</v>
          </cell>
          <cell r="F71" t="str">
            <v>COEFICIENTE DE REPRESENTATIVIDADE</v>
          </cell>
          <cell r="G71">
            <v>55.94</v>
          </cell>
          <cell r="H71">
            <v>0.53954893708859397</v>
          </cell>
          <cell r="I71">
            <v>30.18</v>
          </cell>
          <cell r="J71" t="str">
            <v>NACIONAL CAIXA</v>
          </cell>
          <cell r="K71" t="str">
            <v>Representado</v>
          </cell>
        </row>
        <row r="72">
          <cell r="C72">
            <v>34780</v>
          </cell>
          <cell r="D72" t="str">
            <v>ENGENHEIRO CIVIL PLENO</v>
          </cell>
          <cell r="E72" t="str">
            <v>H</v>
          </cell>
          <cell r="F72" t="str">
            <v>COEFICIENTE DE REPRESENTATIVIDADE</v>
          </cell>
          <cell r="G72">
            <v>70.680000000000007</v>
          </cell>
          <cell r="H72">
            <v>0.53954893708859397</v>
          </cell>
          <cell r="I72">
            <v>38.14</v>
          </cell>
          <cell r="J72" t="str">
            <v>NACIONAL CAIXA</v>
          </cell>
          <cell r="K72" t="str">
            <v>Representado</v>
          </cell>
        </row>
        <row r="73">
          <cell r="C73">
            <v>34782</v>
          </cell>
          <cell r="D73" t="str">
            <v>ENGENHEIRO CIVIL SENIOR</v>
          </cell>
          <cell r="E73" t="str">
            <v>H</v>
          </cell>
          <cell r="F73" t="str">
            <v>COEFICIENTE DE REPRESENTATIVIDADE</v>
          </cell>
          <cell r="G73">
            <v>92.54</v>
          </cell>
          <cell r="H73">
            <v>0.53954893708859397</v>
          </cell>
          <cell r="I73">
            <v>49.93</v>
          </cell>
          <cell r="J73" t="str">
            <v>NACIONAL CAIXA</v>
          </cell>
          <cell r="K73" t="str">
            <v>Representado</v>
          </cell>
        </row>
        <row r="74">
          <cell r="C74">
            <v>34783</v>
          </cell>
          <cell r="D74" t="str">
            <v>ENGENHEIRO ELETRICISTA</v>
          </cell>
          <cell r="E74" t="str">
            <v>H</v>
          </cell>
          <cell r="F74" t="str">
            <v>COEFICIENTE DE REPRESENTATIVIDADE</v>
          </cell>
          <cell r="G74">
            <v>64.59</v>
          </cell>
          <cell r="H74">
            <v>0.53954893708859397</v>
          </cell>
          <cell r="I74">
            <v>34.85</v>
          </cell>
          <cell r="J74" t="str">
            <v>NACIONAL CAIXA</v>
          </cell>
          <cell r="K74" t="str">
            <v>Representado</v>
          </cell>
        </row>
        <row r="75">
          <cell r="C75">
            <v>34785</v>
          </cell>
          <cell r="D75" t="str">
            <v>ENGENHEIRO SANITARISTA</v>
          </cell>
          <cell r="E75" t="str">
            <v>H</v>
          </cell>
          <cell r="F75" t="str">
            <v>COEFICIENTE DE REPRESENTATIVIDADE</v>
          </cell>
          <cell r="G75">
            <v>55.93</v>
          </cell>
          <cell r="H75">
            <v>0.53954893708859397</v>
          </cell>
          <cell r="I75">
            <v>30.18</v>
          </cell>
          <cell r="J75" t="str">
            <v>NACIONAL CAIXA</v>
          </cell>
          <cell r="K75" t="str">
            <v>Representado</v>
          </cell>
        </row>
        <row r="76">
          <cell r="C76">
            <v>34786</v>
          </cell>
          <cell r="D76" t="str">
            <v>ESTAGIARIO EM ENGENHARIA / ARQUITETURA</v>
          </cell>
          <cell r="E76" t="str">
            <v>H</v>
          </cell>
          <cell r="F76" t="str">
            <v>COEFICIENTE DE REPRESENTATIVIDADE</v>
          </cell>
          <cell r="G76">
            <v>11.63</v>
          </cell>
          <cell r="H76">
            <v>0.53954893708859397</v>
          </cell>
          <cell r="I76">
            <v>6.27</v>
          </cell>
          <cell r="J76" t="str">
            <v>NACIONAL CAIXA</v>
          </cell>
          <cell r="K76" t="str">
            <v>Representado</v>
          </cell>
        </row>
        <row r="77">
          <cell r="C77">
            <v>12865</v>
          </cell>
          <cell r="D77" t="str">
            <v>ESTUCADOR</v>
          </cell>
          <cell r="E77" t="str">
            <v>H</v>
          </cell>
          <cell r="F77" t="str">
            <v>COEFICIENTE DE REPRESENTATIVIDADE</v>
          </cell>
          <cell r="G77">
            <v>8.4</v>
          </cell>
          <cell r="H77">
            <v>0.53954893708859397</v>
          </cell>
          <cell r="I77">
            <v>4.53</v>
          </cell>
          <cell r="J77" t="str">
            <v>NACIONAL CAIXA</v>
          </cell>
          <cell r="K77" t="str">
            <v>Representado</v>
          </cell>
        </row>
        <row r="78">
          <cell r="C78">
            <v>12872</v>
          </cell>
          <cell r="D78" t="str">
            <v>GESSEIRO</v>
          </cell>
          <cell r="E78" t="str">
            <v>H</v>
          </cell>
          <cell r="F78" t="str">
            <v>COEFICIENTE DE REPRESENTATIVIDADE</v>
          </cell>
          <cell r="G78">
            <v>8.4</v>
          </cell>
          <cell r="H78">
            <v>0.53954893708859397</v>
          </cell>
          <cell r="I78">
            <v>4.53</v>
          </cell>
          <cell r="J78" t="str">
            <v>NACIONAL CAIXA</v>
          </cell>
          <cell r="K78" t="str">
            <v>Representado</v>
          </cell>
        </row>
        <row r="79">
          <cell r="C79">
            <v>12873</v>
          </cell>
          <cell r="D79" t="str">
            <v>IMPERMEABILIZADOR</v>
          </cell>
          <cell r="E79" t="str">
            <v>H</v>
          </cell>
          <cell r="F79" t="str">
            <v>COEFICIENTE DE REPRESENTATIVIDADE</v>
          </cell>
          <cell r="G79">
            <v>10.02</v>
          </cell>
          <cell r="H79">
            <v>0.53954893708859397</v>
          </cell>
          <cell r="I79">
            <v>5.41</v>
          </cell>
          <cell r="J79" t="str">
            <v>NACIONAL CAIXA</v>
          </cell>
          <cell r="K79" t="str">
            <v>Representado</v>
          </cell>
        </row>
        <row r="80">
          <cell r="C80">
            <v>25964</v>
          </cell>
          <cell r="D80" t="str">
            <v>JARDINEIRO</v>
          </cell>
          <cell r="E80" t="str">
            <v>H</v>
          </cell>
          <cell r="F80" t="str">
            <v>COEFICIENTE DE REPRESENTATIVIDADE</v>
          </cell>
          <cell r="G80">
            <v>7.22</v>
          </cell>
          <cell r="H80">
            <v>0.53954893708859397</v>
          </cell>
          <cell r="I80">
            <v>3.9</v>
          </cell>
          <cell r="J80" t="str">
            <v>NACIONAL CAIXA</v>
          </cell>
          <cell r="K80" t="str">
            <v>Representado</v>
          </cell>
        </row>
        <row r="81">
          <cell r="C81">
            <v>4244</v>
          </cell>
          <cell r="D81" t="str">
            <v>MACARIQUEIRO</v>
          </cell>
          <cell r="E81" t="str">
            <v>H</v>
          </cell>
          <cell r="F81" t="str">
            <v>COEFICIENTE DE REPRESENTATIVIDADE</v>
          </cell>
          <cell r="G81">
            <v>16.22</v>
          </cell>
          <cell r="H81">
            <v>0.53954893708859397</v>
          </cell>
          <cell r="I81">
            <v>8.75</v>
          </cell>
          <cell r="J81" t="str">
            <v>NACIONAL CAIXA</v>
          </cell>
          <cell r="K81" t="str">
            <v>Representado</v>
          </cell>
        </row>
        <row r="82">
          <cell r="C82">
            <v>12868</v>
          </cell>
          <cell r="D82" t="str">
            <v>MARCENEIRO</v>
          </cell>
          <cell r="E82" t="str">
            <v>H</v>
          </cell>
          <cell r="F82" t="str">
            <v>COEFICIENTE DE REPRESENTATIVIDADE</v>
          </cell>
          <cell r="G82">
            <v>8.56</v>
          </cell>
          <cell r="H82">
            <v>0.53954893708859397</v>
          </cell>
          <cell r="I82">
            <v>4.62</v>
          </cell>
          <cell r="J82" t="str">
            <v>NACIONAL CAIXA</v>
          </cell>
          <cell r="K82" t="str">
            <v>Representado</v>
          </cell>
        </row>
        <row r="83">
          <cell r="C83">
            <v>4755</v>
          </cell>
          <cell r="D83" t="str">
            <v>MARMORISTA/GRANITEIRO</v>
          </cell>
          <cell r="E83" t="str">
            <v>H</v>
          </cell>
          <cell r="F83" t="str">
            <v>COEFICIENTE DE REPRESENTATIVIDADE</v>
          </cell>
          <cell r="G83">
            <v>8.9700000000000006</v>
          </cell>
          <cell r="H83">
            <v>0.53954893708859397</v>
          </cell>
          <cell r="I83">
            <v>4.84</v>
          </cell>
          <cell r="J83" t="str">
            <v>NACIONAL CAIXA</v>
          </cell>
          <cell r="K83" t="str">
            <v>Representado</v>
          </cell>
        </row>
        <row r="84">
          <cell r="C84">
            <v>4058</v>
          </cell>
          <cell r="D84" t="str">
            <v>MECANICO DE EQUIPAMENTOS PESADOS</v>
          </cell>
          <cell r="E84" t="str">
            <v>H</v>
          </cell>
          <cell r="F84" t="str">
            <v>COLETADO</v>
          </cell>
          <cell r="G84">
            <v>16.22</v>
          </cell>
          <cell r="H84">
            <v>0.53954893708859397</v>
          </cell>
          <cell r="I84">
            <v>8.75</v>
          </cell>
          <cell r="J84" t="str">
            <v>NACIONAL CAIXA</v>
          </cell>
          <cell r="K84" t="str">
            <v>Representativo</v>
          </cell>
        </row>
        <row r="85">
          <cell r="C85">
            <v>34794</v>
          </cell>
          <cell r="D85" t="str">
            <v>MECANICO DE REFRIGERACAO</v>
          </cell>
          <cell r="E85" t="str">
            <v>H</v>
          </cell>
          <cell r="F85" t="str">
            <v>COEFICIENTE DE REPRESENTATIVIDADE</v>
          </cell>
          <cell r="G85">
            <v>11.4</v>
          </cell>
          <cell r="H85">
            <v>0.53954893708859397</v>
          </cell>
          <cell r="I85">
            <v>6.15</v>
          </cell>
          <cell r="J85" t="str">
            <v>NACIONAL CAIXA</v>
          </cell>
          <cell r="K85" t="str">
            <v>Representado</v>
          </cell>
        </row>
        <row r="86">
          <cell r="C86">
            <v>4069</v>
          </cell>
          <cell r="D86" t="str">
            <v>MESTRE DE OBRAS</v>
          </cell>
          <cell r="E86" t="str">
            <v>H</v>
          </cell>
          <cell r="F86" t="str">
            <v>COEFICIENTE DE REPRESENTATIVIDADE</v>
          </cell>
          <cell r="G86">
            <v>30.89</v>
          </cell>
          <cell r="H86">
            <v>0.53954893708859397</v>
          </cell>
          <cell r="I86">
            <v>16.670000000000002</v>
          </cell>
          <cell r="J86" t="str">
            <v>NACIONAL CAIXA</v>
          </cell>
          <cell r="K86" t="str">
            <v>Representado</v>
          </cell>
        </row>
        <row r="87">
          <cell r="C87">
            <v>2700</v>
          </cell>
          <cell r="D87" t="str">
            <v>MONTADOR</v>
          </cell>
          <cell r="E87" t="str">
            <v>H</v>
          </cell>
          <cell r="F87" t="str">
            <v>COEFICIENTE DE REPRESENTATIVIDADE</v>
          </cell>
          <cell r="G87">
            <v>16.25</v>
          </cell>
          <cell r="H87">
            <v>0.53954893708859397</v>
          </cell>
          <cell r="I87">
            <v>8.77</v>
          </cell>
          <cell r="J87" t="str">
            <v>NACIONAL CAIXA</v>
          </cell>
          <cell r="K87" t="str">
            <v>Representado</v>
          </cell>
        </row>
        <row r="88">
          <cell r="C88">
            <v>2701</v>
          </cell>
          <cell r="D88" t="str">
            <v>MONTADOR (TUBO ACO/EQUIPAMENTOS)</v>
          </cell>
          <cell r="E88" t="str">
            <v>H</v>
          </cell>
          <cell r="F88" t="str">
            <v>COEFICIENTE DE REPRESENTATIVIDADE</v>
          </cell>
          <cell r="G88">
            <v>16.25</v>
          </cell>
          <cell r="H88">
            <v>0.53954893708859397</v>
          </cell>
          <cell r="I88">
            <v>8.77</v>
          </cell>
          <cell r="J88" t="str">
            <v>NACIONAL CAIXA</v>
          </cell>
          <cell r="K88" t="str">
            <v>Representado</v>
          </cell>
        </row>
        <row r="89">
          <cell r="C89">
            <v>25957</v>
          </cell>
          <cell r="D89" t="str">
            <v>MONTADOR DE ESTRUTURA METALICA</v>
          </cell>
          <cell r="E89" t="str">
            <v>H</v>
          </cell>
          <cell r="F89" t="str">
            <v>COEFICIENTE DE REPRESENTATIVIDADE</v>
          </cell>
          <cell r="G89">
            <v>8.69</v>
          </cell>
          <cell r="H89">
            <v>0.53954893708859397</v>
          </cell>
          <cell r="I89">
            <v>4.6900000000000004</v>
          </cell>
          <cell r="J89" t="str">
            <v>NACIONAL CAIXA</v>
          </cell>
          <cell r="K89" t="str">
            <v>Representado</v>
          </cell>
        </row>
        <row r="90">
          <cell r="C90">
            <v>34761</v>
          </cell>
          <cell r="D90" t="str">
            <v>MONTADOR ELETROELETRONICO</v>
          </cell>
          <cell r="E90" t="str">
            <v>H</v>
          </cell>
          <cell r="F90" t="str">
            <v>COEFICIENTE DE REPRESENTATIVIDADE</v>
          </cell>
          <cell r="G90">
            <v>10.27</v>
          </cell>
          <cell r="H90">
            <v>0.53954893708859397</v>
          </cell>
          <cell r="I90">
            <v>5.54</v>
          </cell>
          <cell r="J90" t="str">
            <v>NACIONAL CAIXA</v>
          </cell>
          <cell r="K90" t="str">
            <v>Representado</v>
          </cell>
        </row>
        <row r="91">
          <cell r="C91">
            <v>2437</v>
          </cell>
          <cell r="D91" t="str">
            <v>MONTADOR ELETROMECANICO</v>
          </cell>
          <cell r="E91" t="str">
            <v>H</v>
          </cell>
          <cell r="F91" t="str">
            <v>COEFICIENTE DE REPRESENTATIVIDADE</v>
          </cell>
          <cell r="G91">
            <v>16.079999999999998</v>
          </cell>
          <cell r="H91">
            <v>0.53954893708859397</v>
          </cell>
          <cell r="I91">
            <v>8.68</v>
          </cell>
          <cell r="J91" t="str">
            <v>NACIONAL CAIXA</v>
          </cell>
          <cell r="K91" t="str">
            <v>Representado</v>
          </cell>
        </row>
        <row r="92">
          <cell r="C92">
            <v>2703</v>
          </cell>
          <cell r="D92" t="str">
            <v>MONTADOR INDUSTRIAL</v>
          </cell>
          <cell r="E92" t="str">
            <v>H</v>
          </cell>
          <cell r="F92" t="str">
            <v>COEFICIENTE DE REPRESENTATIVIDADE</v>
          </cell>
          <cell r="G92">
            <v>18.16</v>
          </cell>
          <cell r="H92">
            <v>0.53954893708859397</v>
          </cell>
          <cell r="I92">
            <v>9.8000000000000007</v>
          </cell>
          <cell r="J92" t="str">
            <v>NACIONAL CAIXA</v>
          </cell>
          <cell r="K92" t="str">
            <v>Representado</v>
          </cell>
        </row>
        <row r="93">
          <cell r="C93">
            <v>20020</v>
          </cell>
          <cell r="D93" t="str">
            <v>MOTORISTA DE BASCULANTE</v>
          </cell>
          <cell r="E93" t="str">
            <v>H</v>
          </cell>
          <cell r="F93" t="str">
            <v>COEFICIENTE DE REPRESENTATIVIDADE</v>
          </cell>
          <cell r="G93">
            <v>13.89</v>
          </cell>
          <cell r="H93">
            <v>0.53954893708859397</v>
          </cell>
          <cell r="I93">
            <v>7.49</v>
          </cell>
          <cell r="J93" t="str">
            <v>NACIONAL CAIXA</v>
          </cell>
          <cell r="K93" t="str">
            <v>Representado</v>
          </cell>
        </row>
        <row r="94">
          <cell r="C94">
            <v>4093</v>
          </cell>
          <cell r="D94" t="str">
            <v>MOTORISTA DE CAMINHAO</v>
          </cell>
          <cell r="E94" t="str">
            <v>H</v>
          </cell>
          <cell r="F94" t="str">
            <v>COEFICIENTE DE REPRESENTATIVIDADE</v>
          </cell>
          <cell r="G94">
            <v>15.07</v>
          </cell>
          <cell r="H94">
            <v>0.53954893708859397</v>
          </cell>
          <cell r="I94">
            <v>8.1300000000000008</v>
          </cell>
          <cell r="J94" t="str">
            <v>NACIONAL CAIXA</v>
          </cell>
          <cell r="K94" t="str">
            <v>Representado</v>
          </cell>
        </row>
        <row r="95">
          <cell r="C95">
            <v>10512</v>
          </cell>
          <cell r="D95" t="str">
            <v>MOTORISTA DE CAMINHAO - PISO MENSAL (ENCARGO SOCIAL MENSALISTA)</v>
          </cell>
          <cell r="E95" t="str">
            <v>MES</v>
          </cell>
          <cell r="F95" t="str">
            <v>COEFICIENTE DE REPRESENTATIVIDADE</v>
          </cell>
          <cell r="G95">
            <v>2653.66</v>
          </cell>
          <cell r="H95">
            <v>0.67399069892835473</v>
          </cell>
          <cell r="I95">
            <v>1788.54</v>
          </cell>
          <cell r="J95" t="str">
            <v>NACIONAL CAIXA</v>
          </cell>
          <cell r="K95" t="str">
            <v>Representado</v>
          </cell>
        </row>
        <row r="96">
          <cell r="C96">
            <v>4094</v>
          </cell>
          <cell r="D96" t="str">
            <v>MOTORISTA DE CAMINHAO E CARRETA</v>
          </cell>
          <cell r="E96" t="str">
            <v>H</v>
          </cell>
          <cell r="F96" t="str">
            <v>COEFICIENTE DE REPRESENTATIVIDADE</v>
          </cell>
          <cell r="G96">
            <v>15.94</v>
          </cell>
          <cell r="H96">
            <v>0.53954893708859397</v>
          </cell>
          <cell r="I96">
            <v>8.6</v>
          </cell>
          <cell r="J96" t="str">
            <v>NACIONAL CAIXA</v>
          </cell>
          <cell r="K96" t="str">
            <v>Representado</v>
          </cell>
        </row>
        <row r="97">
          <cell r="C97">
            <v>4095</v>
          </cell>
          <cell r="D97" t="str">
            <v>MOTORISTA DE VEICULO LEVE</v>
          </cell>
          <cell r="E97" t="str">
            <v>H</v>
          </cell>
          <cell r="F97" t="str">
            <v>COEFICIENTE DE REPRESENTATIVIDADE</v>
          </cell>
          <cell r="G97">
            <v>14.98</v>
          </cell>
          <cell r="H97">
            <v>0.53954893708859397</v>
          </cell>
          <cell r="I97">
            <v>8.08</v>
          </cell>
          <cell r="J97" t="str">
            <v>NACIONAL CAIXA</v>
          </cell>
          <cell r="K97" t="str">
            <v>Representado</v>
          </cell>
        </row>
        <row r="98">
          <cell r="C98">
            <v>4097</v>
          </cell>
          <cell r="D98" t="str">
            <v>MOTORISTA DE VEICULO PESADO</v>
          </cell>
          <cell r="E98" t="str">
            <v>H</v>
          </cell>
          <cell r="F98" t="str">
            <v>COEFICIENTE DE REPRESENTATIVIDADE</v>
          </cell>
          <cell r="G98">
            <v>16.22</v>
          </cell>
          <cell r="H98">
            <v>0.53954893708859397</v>
          </cell>
          <cell r="I98">
            <v>8.75</v>
          </cell>
          <cell r="J98" t="str">
            <v>NACIONAL CAIXA</v>
          </cell>
          <cell r="K98" t="str">
            <v>Representado</v>
          </cell>
        </row>
        <row r="99">
          <cell r="C99">
            <v>4096</v>
          </cell>
          <cell r="D99" t="str">
            <v>MOTORISTA OPERADOR DE MUNCK</v>
          </cell>
          <cell r="E99" t="str">
            <v>H</v>
          </cell>
          <cell r="F99" t="str">
            <v>COEFICIENTE DE REPRESENTATIVIDADE</v>
          </cell>
          <cell r="G99">
            <v>16.22</v>
          </cell>
          <cell r="H99">
            <v>0.53954893708859397</v>
          </cell>
          <cell r="I99">
            <v>8.75</v>
          </cell>
          <cell r="J99" t="str">
            <v>NACIONAL CAIXA</v>
          </cell>
          <cell r="K99" t="str">
            <v>Representado</v>
          </cell>
        </row>
        <row r="100">
          <cell r="C100">
            <v>7595</v>
          </cell>
          <cell r="D100" t="str">
            <v>NIVELADOR</v>
          </cell>
          <cell r="E100" t="str">
            <v>H</v>
          </cell>
          <cell r="F100" t="str">
            <v>COEFICIENTE DE REPRESENTATIVIDADE</v>
          </cell>
          <cell r="G100">
            <v>17.66</v>
          </cell>
          <cell r="H100">
            <v>0.53954893708859397</v>
          </cell>
          <cell r="I100">
            <v>9.5299999999999994</v>
          </cell>
          <cell r="J100" t="str">
            <v>NACIONAL CAIXA</v>
          </cell>
          <cell r="K100" t="str">
            <v>Representado</v>
          </cell>
        </row>
        <row r="101">
          <cell r="C101">
            <v>4242</v>
          </cell>
          <cell r="D101" t="str">
            <v>OPERADOR DE ACABADORA</v>
          </cell>
          <cell r="E101" t="str">
            <v>H</v>
          </cell>
          <cell r="F101" t="str">
            <v>COEFICIENTE DE REPRESENTATIVIDADE</v>
          </cell>
          <cell r="G101">
            <v>14.71</v>
          </cell>
          <cell r="H101">
            <v>0.53954893708859397</v>
          </cell>
          <cell r="I101">
            <v>7.94</v>
          </cell>
          <cell r="J101" t="str">
            <v>NACIONAL CAIXA</v>
          </cell>
          <cell r="K101" t="str">
            <v>Representado</v>
          </cell>
        </row>
        <row r="102">
          <cell r="C102">
            <v>4243</v>
          </cell>
          <cell r="D102" t="str">
            <v>OPERADOR DE BETONEIRA (CAMINHAO)</v>
          </cell>
          <cell r="E102" t="str">
            <v>H</v>
          </cell>
          <cell r="F102" t="str">
            <v>COEFICIENTE DE REPRESENTATIVIDADE</v>
          </cell>
          <cell r="G102">
            <v>14.66</v>
          </cell>
          <cell r="H102">
            <v>0.53954893708859397</v>
          </cell>
          <cell r="I102">
            <v>7.91</v>
          </cell>
          <cell r="J102" t="str">
            <v>NACIONAL CAIXA</v>
          </cell>
          <cell r="K102" t="str">
            <v>Representado</v>
          </cell>
        </row>
        <row r="103">
          <cell r="C103">
            <v>4250</v>
          </cell>
          <cell r="D103" t="str">
            <v>OPERADOR DE COMPRESSOR OU COMPRESSORISTA</v>
          </cell>
          <cell r="E103" t="str">
            <v>H</v>
          </cell>
          <cell r="F103" t="str">
            <v>COEFICIENTE DE REPRESENTATIVIDADE</v>
          </cell>
          <cell r="G103">
            <v>8.83</v>
          </cell>
          <cell r="H103">
            <v>0.53954893708859397</v>
          </cell>
          <cell r="I103">
            <v>4.76</v>
          </cell>
          <cell r="J103" t="str">
            <v>NACIONAL CAIXA</v>
          </cell>
          <cell r="K103" t="str">
            <v>Representado</v>
          </cell>
        </row>
        <row r="104">
          <cell r="C104">
            <v>25960</v>
          </cell>
          <cell r="D104" t="str">
            <v>OPERADOR DE DEMARCADORA DE FAIXAS</v>
          </cell>
          <cell r="E104" t="str">
            <v>H</v>
          </cell>
          <cell r="F104" t="str">
            <v>COEFICIENTE DE REPRESENTATIVIDADE</v>
          </cell>
          <cell r="G104">
            <v>9.67</v>
          </cell>
          <cell r="H104">
            <v>0.53954893708859397</v>
          </cell>
          <cell r="I104">
            <v>5.22</v>
          </cell>
          <cell r="J104" t="str">
            <v>NACIONAL CAIXA</v>
          </cell>
          <cell r="K104" t="str">
            <v>Representado</v>
          </cell>
        </row>
        <row r="105">
          <cell r="C105">
            <v>4234</v>
          </cell>
          <cell r="D105" t="str">
            <v>OPERADOR DE ESCAVADEIRA</v>
          </cell>
          <cell r="E105" t="str">
            <v>H</v>
          </cell>
          <cell r="F105" t="str">
            <v>COEFICIENTE DE REPRESENTATIVIDADE</v>
          </cell>
          <cell r="G105">
            <v>14.71</v>
          </cell>
          <cell r="H105">
            <v>0.53954893708859397</v>
          </cell>
          <cell r="I105">
            <v>7.94</v>
          </cell>
          <cell r="J105" t="str">
            <v>NACIONAL CAIXA</v>
          </cell>
          <cell r="K105" t="str">
            <v>Representado</v>
          </cell>
        </row>
        <row r="106">
          <cell r="C106">
            <v>4253</v>
          </cell>
          <cell r="D106" t="str">
            <v>OPERADOR DE GUINCHO</v>
          </cell>
          <cell r="E106" t="str">
            <v>H</v>
          </cell>
          <cell r="F106" t="str">
            <v>COEFICIENTE DE REPRESENTATIVIDADE</v>
          </cell>
          <cell r="G106">
            <v>8.16</v>
          </cell>
          <cell r="H106">
            <v>0.53954893708859397</v>
          </cell>
          <cell r="I106">
            <v>4.4000000000000004</v>
          </cell>
          <cell r="J106" t="str">
            <v>NACIONAL CAIXA</v>
          </cell>
          <cell r="K106" t="str">
            <v>Representado</v>
          </cell>
        </row>
        <row r="107">
          <cell r="C107">
            <v>4254</v>
          </cell>
          <cell r="D107" t="str">
            <v>OPERADOR DE GUINDASTE</v>
          </cell>
          <cell r="E107" t="str">
            <v>H</v>
          </cell>
          <cell r="F107" t="str">
            <v>COEFICIENTE DE REPRESENTATIVIDADE</v>
          </cell>
          <cell r="G107">
            <v>16.03</v>
          </cell>
          <cell r="H107">
            <v>0.53954893708859397</v>
          </cell>
          <cell r="I107">
            <v>8.65</v>
          </cell>
          <cell r="J107" t="str">
            <v>NACIONAL CAIXA</v>
          </cell>
          <cell r="K107" t="str">
            <v>Representado</v>
          </cell>
        </row>
        <row r="108">
          <cell r="C108">
            <v>4230</v>
          </cell>
          <cell r="D108" t="str">
            <v>OPERADOR DE MAQUINAS E EQUIPAMENTOS</v>
          </cell>
          <cell r="E108" t="str">
            <v>H</v>
          </cell>
          <cell r="F108" t="str">
            <v>COEFICIENTE DE REPRESENTATIVIDADE</v>
          </cell>
          <cell r="G108">
            <v>15.46</v>
          </cell>
          <cell r="H108">
            <v>0.53954893708859397</v>
          </cell>
          <cell r="I108">
            <v>8.34</v>
          </cell>
          <cell r="J108" t="str">
            <v>NACIONAL CAIXA</v>
          </cell>
          <cell r="K108" t="str">
            <v>Representado</v>
          </cell>
        </row>
        <row r="109">
          <cell r="C109">
            <v>4257</v>
          </cell>
          <cell r="D109" t="str">
            <v>OPERADOR DE MARTELETE OU MARTELETEIRO</v>
          </cell>
          <cell r="E109" t="str">
            <v>H</v>
          </cell>
          <cell r="F109" t="str">
            <v>COEFICIENTE DE REPRESENTATIVIDADE</v>
          </cell>
          <cell r="G109">
            <v>8.1999999999999993</v>
          </cell>
          <cell r="H109">
            <v>0.53954893708859397</v>
          </cell>
          <cell r="I109">
            <v>4.42</v>
          </cell>
          <cell r="J109" t="str">
            <v>NACIONAL CAIXA</v>
          </cell>
          <cell r="K109" t="str">
            <v>Representado</v>
          </cell>
        </row>
        <row r="110">
          <cell r="C110">
            <v>4240</v>
          </cell>
          <cell r="D110" t="str">
            <v>OPERADOR DE MOTO-ESCREIPER</v>
          </cell>
          <cell r="E110" t="str">
            <v>H</v>
          </cell>
          <cell r="F110" t="str">
            <v>COEFICIENTE DE REPRESENTATIVIDADE</v>
          </cell>
          <cell r="G110">
            <v>14.71</v>
          </cell>
          <cell r="H110">
            <v>0.53954893708859397</v>
          </cell>
          <cell r="I110">
            <v>7.94</v>
          </cell>
          <cell r="J110" t="str">
            <v>NACIONAL CAIXA</v>
          </cell>
          <cell r="K110" t="str">
            <v>Representado</v>
          </cell>
        </row>
        <row r="111">
          <cell r="C111">
            <v>4239</v>
          </cell>
          <cell r="D111" t="str">
            <v>OPERADOR DE MOTONIVELADORA</v>
          </cell>
          <cell r="E111" t="str">
            <v>H</v>
          </cell>
          <cell r="F111" t="str">
            <v>COEFICIENTE DE REPRESENTATIVIDADE</v>
          </cell>
          <cell r="G111">
            <v>16.13</v>
          </cell>
          <cell r="H111">
            <v>0.53954893708859397</v>
          </cell>
          <cell r="I111">
            <v>8.6999999999999993</v>
          </cell>
          <cell r="J111" t="str">
            <v>NACIONAL CAIXA</v>
          </cell>
          <cell r="K111" t="str">
            <v>Representado</v>
          </cell>
        </row>
        <row r="112">
          <cell r="C112">
            <v>4248</v>
          </cell>
          <cell r="D112" t="str">
            <v>OPERADOR DE PA CARREGADEIRA</v>
          </cell>
          <cell r="E112" t="str">
            <v>H</v>
          </cell>
          <cell r="F112" t="str">
            <v>COEFICIENTE DE REPRESENTATIVIDADE</v>
          </cell>
          <cell r="G112">
            <v>15.83</v>
          </cell>
          <cell r="H112">
            <v>0.53954893708859397</v>
          </cell>
          <cell r="I112">
            <v>8.5399999999999991</v>
          </cell>
          <cell r="J112" t="str">
            <v>NACIONAL CAIXA</v>
          </cell>
          <cell r="K112" t="str">
            <v>Representado</v>
          </cell>
        </row>
        <row r="113">
          <cell r="C113">
            <v>25959</v>
          </cell>
          <cell r="D113" t="str">
            <v>OPERADOR DE PAVIMENTADORA</v>
          </cell>
          <cell r="E113" t="str">
            <v>H</v>
          </cell>
          <cell r="F113" t="str">
            <v>COEFICIENTE DE REPRESENTATIVIDADE</v>
          </cell>
          <cell r="G113">
            <v>12.51</v>
          </cell>
          <cell r="H113">
            <v>0.53954893708859397</v>
          </cell>
          <cell r="I113">
            <v>6.75</v>
          </cell>
          <cell r="J113" t="str">
            <v>NACIONAL CAIXA</v>
          </cell>
          <cell r="K113" t="str">
            <v>Representado</v>
          </cell>
        </row>
        <row r="114">
          <cell r="C114">
            <v>4238</v>
          </cell>
          <cell r="D114" t="str">
            <v>OPERADOR DE ROLO COMPACTADOR</v>
          </cell>
          <cell r="E114" t="str">
            <v>H</v>
          </cell>
          <cell r="F114" t="str">
            <v>COEFICIENTE DE REPRESENTATIVIDADE</v>
          </cell>
          <cell r="G114">
            <v>14.71</v>
          </cell>
          <cell r="H114">
            <v>0.53954893708859397</v>
          </cell>
          <cell r="I114">
            <v>7.94</v>
          </cell>
          <cell r="J114" t="str">
            <v>NACIONAL CAIXA</v>
          </cell>
          <cell r="K114" t="str">
            <v>Representado</v>
          </cell>
        </row>
        <row r="115">
          <cell r="C115">
            <v>4233</v>
          </cell>
          <cell r="D115" t="str">
            <v>OPERADOR DE USINA DE ASFALTO, DE SOLOS OU DE CONCRETO</v>
          </cell>
          <cell r="E115" t="str">
            <v>H</v>
          </cell>
          <cell r="F115" t="str">
            <v>COEFICIENTE DE REPRESENTATIVIDADE</v>
          </cell>
          <cell r="G115">
            <v>16.22</v>
          </cell>
          <cell r="H115">
            <v>0.53954893708859397</v>
          </cell>
          <cell r="I115">
            <v>8.75</v>
          </cell>
          <cell r="J115" t="str">
            <v>NACIONAL CAIXA</v>
          </cell>
          <cell r="K115" t="str">
            <v>Representado</v>
          </cell>
        </row>
        <row r="116">
          <cell r="C116">
            <v>4251</v>
          </cell>
          <cell r="D116" t="str">
            <v>OPERADOR JATO DE AREIA OU JATISTA</v>
          </cell>
          <cell r="E116" t="str">
            <v>H</v>
          </cell>
          <cell r="F116" t="str">
            <v>COEFICIENTE DE REPRESENTATIVIDADE</v>
          </cell>
          <cell r="G116">
            <v>8.75</v>
          </cell>
          <cell r="H116">
            <v>0.53954893708859397</v>
          </cell>
          <cell r="I116">
            <v>4.72</v>
          </cell>
          <cell r="J116" t="str">
            <v>NACIONAL CAIXA</v>
          </cell>
          <cell r="K116" t="str">
            <v>Representado</v>
          </cell>
        </row>
        <row r="117">
          <cell r="C117">
            <v>4252</v>
          </cell>
          <cell r="D117" t="str">
            <v>OPERADOR PARA BATE ESTACAS</v>
          </cell>
          <cell r="E117" t="str">
            <v>H</v>
          </cell>
          <cell r="F117" t="str">
            <v>COEFICIENTE DE REPRESENTATIVIDADE</v>
          </cell>
          <cell r="G117">
            <v>10.34</v>
          </cell>
          <cell r="H117">
            <v>0.53954893708859397</v>
          </cell>
          <cell r="I117">
            <v>5.58</v>
          </cell>
          <cell r="J117" t="str">
            <v>NACIONAL CAIXA</v>
          </cell>
          <cell r="K117" t="str">
            <v>Representado</v>
          </cell>
        </row>
        <row r="118">
          <cell r="C118">
            <v>4751</v>
          </cell>
          <cell r="D118" t="str">
            <v>PASTILHEIRO</v>
          </cell>
          <cell r="E118" t="str">
            <v>H</v>
          </cell>
          <cell r="F118" t="str">
            <v>COEFICIENTE DE REPRESENTATIVIDADE</v>
          </cell>
          <cell r="G118">
            <v>11.5</v>
          </cell>
          <cell r="H118">
            <v>0.53954893708859397</v>
          </cell>
          <cell r="I118">
            <v>6.2</v>
          </cell>
          <cell r="J118" t="str">
            <v>NACIONAL CAIXA</v>
          </cell>
          <cell r="K118" t="str">
            <v>Representado</v>
          </cell>
        </row>
        <row r="119">
          <cell r="C119">
            <v>4750</v>
          </cell>
          <cell r="D119" t="str">
            <v>PEDREIRO</v>
          </cell>
          <cell r="E119" t="str">
            <v>H</v>
          </cell>
          <cell r="F119" t="str">
            <v>COLETADO</v>
          </cell>
          <cell r="G119">
            <v>9.5299999999999994</v>
          </cell>
          <cell r="H119">
            <v>0.53954893708859397</v>
          </cell>
          <cell r="I119">
            <v>5.14</v>
          </cell>
          <cell r="J119" t="str">
            <v>NACIONAL CAIXA</v>
          </cell>
          <cell r="K119" t="str">
            <v>Representativo</v>
          </cell>
        </row>
        <row r="120">
          <cell r="C120">
            <v>4783</v>
          </cell>
          <cell r="D120" t="str">
            <v>PINTOR</v>
          </cell>
          <cell r="E120" t="str">
            <v>H</v>
          </cell>
          <cell r="F120" t="str">
            <v>COLETADO</v>
          </cell>
          <cell r="G120">
            <v>9.5299999999999994</v>
          </cell>
          <cell r="H120">
            <v>0.53954893708859397</v>
          </cell>
          <cell r="I120">
            <v>5.14</v>
          </cell>
          <cell r="J120" t="str">
            <v>NACIONAL CAIXA</v>
          </cell>
          <cell r="K120" t="str">
            <v>Representativo</v>
          </cell>
        </row>
        <row r="121">
          <cell r="C121">
            <v>12874</v>
          </cell>
          <cell r="D121" t="str">
            <v>PINTOR DE LETREIROS</v>
          </cell>
          <cell r="E121" t="str">
            <v>H</v>
          </cell>
          <cell r="F121" t="str">
            <v>COEFICIENTE DE REPRESENTATIVIDADE</v>
          </cell>
          <cell r="G121">
            <v>10.07</v>
          </cell>
          <cell r="H121">
            <v>0.53954893708859397</v>
          </cell>
          <cell r="I121">
            <v>5.43</v>
          </cell>
          <cell r="J121" t="str">
            <v>NACIONAL CAIXA</v>
          </cell>
          <cell r="K121" t="str">
            <v>Representado</v>
          </cell>
        </row>
        <row r="122">
          <cell r="C122">
            <v>4785</v>
          </cell>
          <cell r="D122" t="str">
            <v>PINTOR PARA TINTA EPOXI</v>
          </cell>
          <cell r="E122" t="str">
            <v>H</v>
          </cell>
          <cell r="F122" t="str">
            <v>COEFICIENTE DE REPRESENTATIVIDADE</v>
          </cell>
          <cell r="G122">
            <v>11.34</v>
          </cell>
          <cell r="H122">
            <v>0.53954893708859397</v>
          </cell>
          <cell r="I122">
            <v>6.12</v>
          </cell>
          <cell r="J122" t="str">
            <v>NACIONAL CAIXA</v>
          </cell>
          <cell r="K122" t="str">
            <v>Representado</v>
          </cell>
        </row>
        <row r="123">
          <cell r="C123">
            <v>4752</v>
          </cell>
          <cell r="D123" t="str">
            <v>POCEIRO</v>
          </cell>
          <cell r="E123" t="str">
            <v>H</v>
          </cell>
          <cell r="F123" t="str">
            <v>ATRIBUÍDO SÃO PAULO</v>
          </cell>
          <cell r="G123">
            <v>12.5</v>
          </cell>
          <cell r="H123">
            <v>0.53954893708859397</v>
          </cell>
          <cell r="I123">
            <v>6.74</v>
          </cell>
          <cell r="J123" t="str">
            <v>NACIONAL CAIXA</v>
          </cell>
          <cell r="K123" t="str">
            <v>Representado</v>
          </cell>
        </row>
        <row r="124">
          <cell r="C124">
            <v>25961</v>
          </cell>
          <cell r="D124" t="str">
            <v>RASTELEIRO</v>
          </cell>
          <cell r="E124" t="str">
            <v>H</v>
          </cell>
          <cell r="F124" t="str">
            <v>COEFICIENTE DE REPRESENTATIVIDADE</v>
          </cell>
          <cell r="G124">
            <v>5.87</v>
          </cell>
          <cell r="H124">
            <v>0.53954893708859397</v>
          </cell>
          <cell r="I124">
            <v>3.17</v>
          </cell>
          <cell r="J124" t="str">
            <v>NACIONAL CAIXA</v>
          </cell>
          <cell r="K124" t="str">
            <v>Representado</v>
          </cell>
        </row>
        <row r="125">
          <cell r="C125">
            <v>6110</v>
          </cell>
          <cell r="D125" t="str">
            <v>SERRALHEIRO</v>
          </cell>
          <cell r="E125" t="str">
            <v>H</v>
          </cell>
          <cell r="F125" t="str">
            <v>COEFICIENTE DE REPRESENTATIVIDADE</v>
          </cell>
          <cell r="G125">
            <v>9</v>
          </cell>
          <cell r="H125">
            <v>0.53954893708859397</v>
          </cell>
          <cell r="I125">
            <v>4.8600000000000003</v>
          </cell>
          <cell r="J125" t="str">
            <v>NACIONAL CAIXA</v>
          </cell>
          <cell r="K125" t="str">
            <v>Representado</v>
          </cell>
        </row>
        <row r="126">
          <cell r="C126">
            <v>6111</v>
          </cell>
          <cell r="D126" t="str">
            <v>SERVENTE</v>
          </cell>
          <cell r="E126" t="str">
            <v>H</v>
          </cell>
          <cell r="F126" t="str">
            <v>COLETADO</v>
          </cell>
          <cell r="G126">
            <v>7.04</v>
          </cell>
          <cell r="H126">
            <v>0.53954893708859397</v>
          </cell>
          <cell r="I126">
            <v>3.8</v>
          </cell>
          <cell r="J126" t="str">
            <v>NACIONAL CAIXA</v>
          </cell>
          <cell r="K126" t="str">
            <v>Representativo</v>
          </cell>
        </row>
        <row r="127">
          <cell r="C127">
            <v>10513</v>
          </cell>
          <cell r="D127" t="str">
            <v>SERVENTE - PISO MENSAL (ENCARGO SOCIAL MENSALISTA)</v>
          </cell>
          <cell r="E127" t="str">
            <v>MES</v>
          </cell>
          <cell r="F127" t="str">
            <v>COEFICIENTE DE REPRESENTATIVIDADE</v>
          </cell>
          <cell r="G127">
            <v>1130.6199999999999</v>
          </cell>
          <cell r="H127">
            <v>0.67399069892835473</v>
          </cell>
          <cell r="I127">
            <v>762.03</v>
          </cell>
          <cell r="J127" t="str">
            <v>NACIONAL CAIXA</v>
          </cell>
          <cell r="K127" t="str">
            <v>Representado</v>
          </cell>
        </row>
        <row r="128">
          <cell r="C128">
            <v>6160</v>
          </cell>
          <cell r="D128" t="str">
            <v>SOLDADOR</v>
          </cell>
          <cell r="E128" t="str">
            <v>H</v>
          </cell>
          <cell r="F128" t="str">
            <v>COLETADO</v>
          </cell>
          <cell r="G128">
            <v>11.99</v>
          </cell>
          <cell r="H128">
            <v>0.53954893708859397</v>
          </cell>
          <cell r="I128">
            <v>6.47</v>
          </cell>
          <cell r="J128" t="str">
            <v>NACIONAL CAIXA</v>
          </cell>
          <cell r="K128" t="str">
            <v>Representativo</v>
          </cell>
        </row>
        <row r="129">
          <cell r="C129">
            <v>6166</v>
          </cell>
          <cell r="D129" t="str">
            <v>SOLDADOR A (PARA SOLDA A SER TESTADA COM RAIOS "X")</v>
          </cell>
          <cell r="E129" t="str">
            <v>H</v>
          </cell>
          <cell r="F129" t="str">
            <v>COEFICIENTE DE REPRESENTATIVIDADE</v>
          </cell>
          <cell r="G129">
            <v>13.1</v>
          </cell>
          <cell r="H129">
            <v>0.53954893708859397</v>
          </cell>
          <cell r="I129">
            <v>7.07</v>
          </cell>
          <cell r="J129" t="str">
            <v>NACIONAL CAIXA</v>
          </cell>
          <cell r="K129" t="str">
            <v>Representado</v>
          </cell>
        </row>
        <row r="130">
          <cell r="C130">
            <v>4763</v>
          </cell>
          <cell r="D130" t="str">
            <v>TAQUEADOR OU TAQUEIRO</v>
          </cell>
          <cell r="E130" t="str">
            <v>H</v>
          </cell>
          <cell r="F130" t="str">
            <v>COEFICIENTE DE REPRESENTATIVIDADE</v>
          </cell>
          <cell r="G130">
            <v>7.82</v>
          </cell>
          <cell r="H130">
            <v>0.53954893708859397</v>
          </cell>
          <cell r="I130">
            <v>4.22</v>
          </cell>
          <cell r="J130" t="str">
            <v>NACIONAL CAIXA</v>
          </cell>
          <cell r="K130" t="str">
            <v>Representado</v>
          </cell>
        </row>
        <row r="131">
          <cell r="C131">
            <v>7153</v>
          </cell>
          <cell r="D131" t="str">
            <v>TECNICO DE LABORATORIO</v>
          </cell>
          <cell r="E131" t="str">
            <v>H</v>
          </cell>
          <cell r="F131" t="str">
            <v>ATRIBUÍDO SÃO PAULO</v>
          </cell>
          <cell r="G131">
            <v>19.28</v>
          </cell>
          <cell r="H131">
            <v>0.53954893708859397</v>
          </cell>
          <cell r="I131">
            <v>10.4</v>
          </cell>
          <cell r="J131" t="str">
            <v>NACIONAL CAIXA</v>
          </cell>
          <cell r="K131" t="str">
            <v>Representado</v>
          </cell>
        </row>
        <row r="132">
          <cell r="C132">
            <v>6175</v>
          </cell>
          <cell r="D132" t="str">
            <v>TECNICO DE SONDAGEM</v>
          </cell>
          <cell r="E132" t="str">
            <v>H</v>
          </cell>
          <cell r="F132" t="str">
            <v>ATRIBUÍDO SÃO PAULO</v>
          </cell>
          <cell r="G132">
            <v>23.16</v>
          </cell>
          <cell r="H132">
            <v>0.53954893708859397</v>
          </cell>
          <cell r="I132">
            <v>12.5</v>
          </cell>
          <cell r="J132" t="str">
            <v>NACIONAL CAIXA</v>
          </cell>
          <cell r="K132" t="str">
            <v>Representado</v>
          </cell>
        </row>
        <row r="133">
          <cell r="C133">
            <v>12869</v>
          </cell>
          <cell r="D133" t="str">
            <v>TELHADISTA</v>
          </cell>
          <cell r="E133" t="str">
            <v>H</v>
          </cell>
          <cell r="F133" t="str">
            <v>COEFICIENTE DE REPRESENTATIVIDADE</v>
          </cell>
          <cell r="G133">
            <v>8.24</v>
          </cell>
          <cell r="H133">
            <v>0.53954893708859397</v>
          </cell>
          <cell r="I133">
            <v>4.45</v>
          </cell>
          <cell r="J133" t="str">
            <v>NACIONAL CAIXA</v>
          </cell>
          <cell r="K133" t="str">
            <v>Representado</v>
          </cell>
        </row>
        <row r="134">
          <cell r="C134">
            <v>7592</v>
          </cell>
          <cell r="D134" t="str">
            <v>TOPOGRAFO</v>
          </cell>
          <cell r="E134" t="str">
            <v>H</v>
          </cell>
          <cell r="F134" t="str">
            <v>COLETADO</v>
          </cell>
          <cell r="G134">
            <v>21.74</v>
          </cell>
          <cell r="H134">
            <v>0.53954893708859397</v>
          </cell>
          <cell r="I134">
            <v>11.73</v>
          </cell>
          <cell r="J134" t="str">
            <v>NACIONAL CAIXA</v>
          </cell>
          <cell r="K134" t="str">
            <v>Representativo</v>
          </cell>
        </row>
        <row r="135">
          <cell r="C135">
            <v>4237</v>
          </cell>
          <cell r="D135" t="str">
            <v>TRATORISTA</v>
          </cell>
          <cell r="E135" t="str">
            <v>H</v>
          </cell>
          <cell r="F135" t="str">
            <v>COEFICIENTE DE REPRESENTATIVIDADE</v>
          </cell>
          <cell r="G135">
            <v>16.170000000000002</v>
          </cell>
          <cell r="H135">
            <v>0.53954893708859397</v>
          </cell>
          <cell r="I135">
            <v>8.7200000000000006</v>
          </cell>
          <cell r="J135" t="str">
            <v>NACIONAL CAIXA</v>
          </cell>
          <cell r="K135" t="str">
            <v>Representado</v>
          </cell>
        </row>
        <row r="136">
          <cell r="C136">
            <v>10489</v>
          </cell>
          <cell r="D136" t="str">
            <v>VIDRACEIRO</v>
          </cell>
          <cell r="E136" t="str">
            <v>H</v>
          </cell>
          <cell r="F136" t="str">
            <v>COEFICIENTE DE REPRESENTATIVIDADE</v>
          </cell>
          <cell r="G136">
            <v>8.2200000000000006</v>
          </cell>
          <cell r="H136">
            <v>0.53954893708859397</v>
          </cell>
          <cell r="I136">
            <v>4.4400000000000004</v>
          </cell>
          <cell r="J136" t="str">
            <v>NACIONAL CAIXA</v>
          </cell>
          <cell r="K136" t="str">
            <v>Representado</v>
          </cell>
        </row>
        <row r="137">
          <cell r="C137">
            <v>10508</v>
          </cell>
          <cell r="D137" t="str">
            <v>VIGIA NOTURNO</v>
          </cell>
          <cell r="E137" t="str">
            <v>H</v>
          </cell>
          <cell r="F137" t="str">
            <v>COEFICIENTE DE REPRESENTATIVIDADE</v>
          </cell>
          <cell r="G137">
            <v>11.29</v>
          </cell>
          <cell r="H137">
            <v>0.53954893708859397</v>
          </cell>
          <cell r="I137">
            <v>6.09</v>
          </cell>
          <cell r="J137" t="str">
            <v>NACIONAL CAIXA</v>
          </cell>
          <cell r="K137" t="str">
            <v>Representado</v>
          </cell>
        </row>
        <row r="138">
          <cell r="C138" t="str">
            <v>2706.0.1.SEMINF</v>
          </cell>
          <cell r="D138" t="str">
            <v xml:space="preserve">ARQUEÓLOGO   </v>
          </cell>
          <cell r="E138" t="str">
            <v>H</v>
          </cell>
          <cell r="G138">
            <v>55.94</v>
          </cell>
          <cell r="H138">
            <v>0.53954893708859397</v>
          </cell>
          <cell r="I138">
            <v>30.18</v>
          </cell>
        </row>
        <row r="139">
          <cell r="C139" t="str">
            <v>528.0.1.SEMINF</v>
          </cell>
          <cell r="D139" t="str">
            <v xml:space="preserve">TÉCNICO DE RESTAURO   </v>
          </cell>
          <cell r="E139" t="str">
            <v>H</v>
          </cell>
          <cell r="G139">
            <v>29.86</v>
          </cell>
          <cell r="H139">
            <v>0.53954893708859397</v>
          </cell>
          <cell r="I139">
            <v>16.11</v>
          </cell>
        </row>
      </sheetData>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Principal"/>
      <sheetName val="Page Commentaires"/>
      <sheetName val="Page Fichier Intranet"/>
      <sheetName val="Page d'Accueil"/>
      <sheetName val="Menu Résultats Commerciaux"/>
      <sheetName val="Page Consolidation"/>
      <sheetName val="Menu Administrateur"/>
      <sheetName val="Paramètres générau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9295"/>
      <sheetName val="Plan1"/>
      <sheetName val="Plan2"/>
      <sheetName val="Plan3"/>
      <sheetName val="BAL ARM"/>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a"/>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Tabela"/>
      <sheetName val="R"/>
      <sheetName val="V"/>
      <sheetName val="M"/>
      <sheetName val="RONA"/>
      <sheetName val="VEL"/>
      <sheetName val="MARGEM"/>
      <sheetName val="EBITDA"/>
    </sheetNames>
    <sheetDataSet>
      <sheetData sheetId="0"/>
      <sheetData sheetId="1" refreshError="1">
        <row r="1">
          <cell r="H1">
            <v>4</v>
          </cell>
        </row>
        <row r="11">
          <cell r="B11" t="str">
            <v>00-06hs - Madrugada</v>
          </cell>
        </row>
      </sheetData>
      <sheetData sheetId="2"/>
      <sheetData sheetId="3"/>
      <sheetData sheetId="4"/>
      <sheetData sheetId="5" refreshError="1"/>
      <sheetData sheetId="6" refreshError="1"/>
      <sheetData sheetId="7" refreshError="1"/>
      <sheetData sheetId="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
    </sheetNames>
    <sheetDataSet>
      <sheetData sheetId="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
    </sheetNames>
    <sheetDataSet>
      <sheetData sheetId="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ese"/>
      <sheetName val="DemoRes"/>
      <sheetName val="DemoRes (2)"/>
      <sheetName val="RecLiqServ"/>
      <sheetName val="RecLiqServ (2)"/>
      <sheetName val="RecUni"/>
      <sheetName val="DetDemoRes"/>
      <sheetName val="DetDemoRes (2)"/>
      <sheetName val="Demanda"/>
      <sheetName val="PlanInvA"/>
      <sheetName val="PlanInvB"/>
      <sheetName val="PlaFin"/>
      <sheetName val="FluxCxaInd"/>
      <sheetName val="FluxCxa"/>
      <sheetName val="BalPat"/>
      <sheetName val="RecHum"/>
      <sheetName val="Sispec"/>
      <sheetName val="SispecPSAP"/>
      <sheetName val="Tabelas"/>
      <sheetName val="Mês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1">
          <cell r="A1" t="str">
            <v>Chave</v>
          </cell>
          <cell r="B1" t="str">
            <v>01/01/00</v>
          </cell>
          <cell r="C1" t="str">
            <v>01/02/00</v>
          </cell>
          <cell r="D1" t="str">
            <v>01/03/00</v>
          </cell>
          <cell r="E1" t="str">
            <v>01/04/00</v>
          </cell>
          <cell r="F1" t="str">
            <v>01/05/00</v>
          </cell>
          <cell r="G1" t="str">
            <v>01/06/00</v>
          </cell>
          <cell r="H1" t="str">
            <v>01/07/00</v>
          </cell>
          <cell r="I1" t="str">
            <v>01/08/00</v>
          </cell>
          <cell r="J1" t="str">
            <v>01/09/00</v>
          </cell>
          <cell r="K1" t="str">
            <v>01/10/00</v>
          </cell>
          <cell r="L1" t="str">
            <v>01/11/00</v>
          </cell>
        </row>
        <row r="2">
          <cell r="A2" t="str">
            <v>Telerj11110000</v>
          </cell>
          <cell r="B2">
            <v>31.956939999999999</v>
          </cell>
          <cell r="C2">
            <v>25.208209999999998</v>
          </cell>
          <cell r="D2">
            <v>48.103720000000003</v>
          </cell>
          <cell r="E2">
            <v>43.203720000000004</v>
          </cell>
          <cell r="F2">
            <v>40.503720000000001</v>
          </cell>
          <cell r="G2">
            <v>41.803719999999998</v>
          </cell>
          <cell r="H2">
            <v>42.303719999999998</v>
          </cell>
          <cell r="I2">
            <v>4.2037200000000006</v>
          </cell>
          <cell r="J2">
            <v>16.703720000000001</v>
          </cell>
          <cell r="K2">
            <v>14.703719999999999</v>
          </cell>
          <cell r="L2">
            <v>11.5</v>
          </cell>
        </row>
        <row r="3">
          <cell r="A3" t="str">
            <v>Telerj11120000</v>
          </cell>
          <cell r="B3">
            <v>1098.3577</v>
          </cell>
          <cell r="C3">
            <v>1136.2058</v>
          </cell>
          <cell r="D3">
            <v>2478.0267799999997</v>
          </cell>
          <cell r="E3">
            <v>1268.3413700000001</v>
          </cell>
          <cell r="F3">
            <v>1035.10437</v>
          </cell>
          <cell r="G3">
            <v>3709.1212300000002</v>
          </cell>
          <cell r="H3">
            <v>334.60361999999998</v>
          </cell>
          <cell r="I3">
            <v>356.91838999999999</v>
          </cell>
          <cell r="J3">
            <v>5499.4022199999999</v>
          </cell>
          <cell r="K3">
            <v>20286.26943</v>
          </cell>
          <cell r="L3">
            <v>12767.47739</v>
          </cell>
        </row>
        <row r="4">
          <cell r="A4" t="str">
            <v>Telerj11130000</v>
          </cell>
          <cell r="B4">
            <v>30858.310269999998</v>
          </cell>
          <cell r="C4">
            <v>31104.437089999999</v>
          </cell>
          <cell r="D4">
            <v>50258.269270000004</v>
          </cell>
          <cell r="E4">
            <v>13753.20277</v>
          </cell>
          <cell r="F4">
            <v>8464.667730000001</v>
          </cell>
          <cell r="G4">
            <v>57541.196309999999</v>
          </cell>
          <cell r="H4">
            <v>381.21643</v>
          </cell>
          <cell r="I4">
            <v>385.50441999999998</v>
          </cell>
          <cell r="J4">
            <v>2928.39939</v>
          </cell>
          <cell r="K4">
            <v>5896.0459700000001</v>
          </cell>
          <cell r="L4">
            <v>10147.636970000001</v>
          </cell>
        </row>
        <row r="5">
          <cell r="A5" t="str">
            <v>Telerj11211000</v>
          </cell>
          <cell r="B5">
            <v>436267.05729999999</v>
          </cell>
          <cell r="C5">
            <v>464354.315</v>
          </cell>
          <cell r="D5">
            <v>491231.16860000003</v>
          </cell>
          <cell r="E5">
            <v>561682.63899999997</v>
          </cell>
          <cell r="F5">
            <v>574057.50249999994</v>
          </cell>
          <cell r="G5">
            <v>571768.98629999999</v>
          </cell>
          <cell r="H5">
            <v>607367.96629999997</v>
          </cell>
          <cell r="I5">
            <v>611178.4817</v>
          </cell>
          <cell r="J5">
            <v>663172.46470000001</v>
          </cell>
          <cell r="K5">
            <v>706197.53610000003</v>
          </cell>
          <cell r="L5">
            <v>752806.36750000005</v>
          </cell>
        </row>
        <row r="6">
          <cell r="A6" t="str">
            <v>Telerj11212000</v>
          </cell>
          <cell r="B6">
            <v>63.245550000000001</v>
          </cell>
          <cell r="C6">
            <v>63.245550000000001</v>
          </cell>
          <cell r="D6">
            <v>63.245550000000001</v>
          </cell>
          <cell r="E6">
            <v>5574.3048799999997</v>
          </cell>
          <cell r="F6">
            <v>24.328720000000001</v>
          </cell>
          <cell r="G6">
            <v>0.67500000000000004</v>
          </cell>
          <cell r="H6">
            <v>0</v>
          </cell>
          <cell r="I6">
            <v>0</v>
          </cell>
          <cell r="J6">
            <v>0</v>
          </cell>
          <cell r="K6">
            <v>0</v>
          </cell>
          <cell r="L6">
            <v>0</v>
          </cell>
        </row>
        <row r="7">
          <cell r="A7" t="str">
            <v>Telerj11213000</v>
          </cell>
          <cell r="B7">
            <v>975.38830000000007</v>
          </cell>
          <cell r="C7">
            <v>1121.7017900000001</v>
          </cell>
          <cell r="D7">
            <v>341.49053999999995</v>
          </cell>
          <cell r="E7">
            <v>126.08645</v>
          </cell>
          <cell r="F7">
            <v>1945.5334800000001</v>
          </cell>
          <cell r="G7">
            <v>1935.8111100000001</v>
          </cell>
          <cell r="H7">
            <v>797.69137999999998</v>
          </cell>
          <cell r="I7">
            <v>0</v>
          </cell>
          <cell r="J7">
            <v>0</v>
          </cell>
          <cell r="K7">
            <v>0</v>
          </cell>
          <cell r="L7">
            <v>0</v>
          </cell>
        </row>
        <row r="8">
          <cell r="A8" t="str">
            <v>Telerj11215000</v>
          </cell>
          <cell r="B8">
            <v>-5984.6776220000002</v>
          </cell>
          <cell r="C8">
            <v>-10756.212240000001</v>
          </cell>
          <cell r="D8">
            <v>-18082.306339999999</v>
          </cell>
          <cell r="E8">
            <v>-23422.000649999998</v>
          </cell>
          <cell r="F8">
            <v>-11489.722300000001</v>
          </cell>
          <cell r="G8">
            <v>-6354.3136100000002</v>
          </cell>
          <cell r="H8">
            <v>-11261.322029999999</v>
          </cell>
          <cell r="I8">
            <v>-13828.80683</v>
          </cell>
          <cell r="J8">
            <v>-11466.444619999998</v>
          </cell>
          <cell r="K8">
            <v>-12479.72229</v>
          </cell>
          <cell r="L8">
            <v>-4030.3527100000001</v>
          </cell>
        </row>
        <row r="9">
          <cell r="A9" t="str">
            <v>Telerj11218000</v>
          </cell>
          <cell r="B9">
            <v>12672.644960000001</v>
          </cell>
          <cell r="C9">
            <v>11973.2719</v>
          </cell>
          <cell r="D9">
            <v>14000.7958</v>
          </cell>
          <cell r="E9">
            <v>11728.374250000001</v>
          </cell>
          <cell r="F9">
            <v>11065.365679999999</v>
          </cell>
          <cell r="G9">
            <v>10288.52547</v>
          </cell>
          <cell r="H9">
            <v>10567.811029999999</v>
          </cell>
          <cell r="I9">
            <v>9203.1003599999985</v>
          </cell>
          <cell r="J9">
            <v>17722.696059999998</v>
          </cell>
          <cell r="K9">
            <v>7574.1527400000004</v>
          </cell>
          <cell r="L9">
            <v>9472.3187600000001</v>
          </cell>
        </row>
        <row r="10">
          <cell r="A10" t="str">
            <v>Telerj11219000</v>
          </cell>
          <cell r="B10">
            <v>-20886.152999999998</v>
          </cell>
          <cell r="C10">
            <v>-24272.269</v>
          </cell>
          <cell r="D10">
            <v>-25072.269</v>
          </cell>
          <cell r="E10">
            <v>-25872.269</v>
          </cell>
          <cell r="F10">
            <v>-27464.692999999999</v>
          </cell>
          <cell r="G10">
            <v>-28374.66</v>
          </cell>
          <cell r="H10">
            <v>-29206.344000000001</v>
          </cell>
          <cell r="I10">
            <v>-29570.440920000001</v>
          </cell>
          <cell r="J10">
            <v>-30313.281920000001</v>
          </cell>
          <cell r="K10">
            <v>-31170.74192</v>
          </cell>
          <cell r="L10">
            <v>-32163.533920000002</v>
          </cell>
        </row>
        <row r="11">
          <cell r="A11" t="str">
            <v>Telerj11220000</v>
          </cell>
          <cell r="B11">
            <v>43323.89228</v>
          </cell>
          <cell r="C11">
            <v>29319.069800000001</v>
          </cell>
          <cell r="D11">
            <v>29782.17009</v>
          </cell>
          <cell r="E11">
            <v>22982.898799999999</v>
          </cell>
          <cell r="F11">
            <v>23651.435289999998</v>
          </cell>
          <cell r="G11">
            <v>33077.43374</v>
          </cell>
          <cell r="H11">
            <v>5217.7332400000005</v>
          </cell>
          <cell r="I11">
            <v>2028.2633899999998</v>
          </cell>
          <cell r="J11">
            <v>0</v>
          </cell>
          <cell r="K11">
            <v>3500</v>
          </cell>
          <cell r="L11">
            <v>3558.7485799999999</v>
          </cell>
        </row>
        <row r="12">
          <cell r="A12" t="str">
            <v>Telerj11230000</v>
          </cell>
          <cell r="B12">
            <v>260708.05719999998</v>
          </cell>
          <cell r="C12">
            <v>280693.91619999998</v>
          </cell>
          <cell r="D12">
            <v>288912.06880000001</v>
          </cell>
          <cell r="E12">
            <v>300002.16939999996</v>
          </cell>
          <cell r="F12">
            <v>356383.88760000002</v>
          </cell>
          <cell r="G12">
            <v>372680.77989999996</v>
          </cell>
          <cell r="H12">
            <v>313131.21100000001</v>
          </cell>
          <cell r="I12">
            <v>373737.47499999998</v>
          </cell>
          <cell r="J12">
            <v>504015.32380000001</v>
          </cell>
          <cell r="K12">
            <v>494106.72480000003</v>
          </cell>
          <cell r="L12">
            <v>465598.44769999996</v>
          </cell>
        </row>
        <row r="13">
          <cell r="A13" t="str">
            <v>Telerj11231000</v>
          </cell>
          <cell r="B13">
            <v>136044.12419999999</v>
          </cell>
          <cell r="C13">
            <v>182607.9656</v>
          </cell>
          <cell r="D13">
            <v>185017.65419999999</v>
          </cell>
          <cell r="E13">
            <v>195154.4865</v>
          </cell>
          <cell r="F13">
            <v>239464.2709</v>
          </cell>
          <cell r="G13">
            <v>257110.5331</v>
          </cell>
          <cell r="H13">
            <v>194078.62</v>
          </cell>
          <cell r="I13">
            <v>241772.06209999998</v>
          </cell>
          <cell r="J13">
            <v>362432.66860000003</v>
          </cell>
          <cell r="K13">
            <v>352512.94630000001</v>
          </cell>
          <cell r="L13">
            <v>315693.61110000004</v>
          </cell>
        </row>
        <row r="14">
          <cell r="A14" t="str">
            <v>Telerj11231100</v>
          </cell>
          <cell r="B14">
            <v>95269.051720000003</v>
          </cell>
          <cell r="C14">
            <v>96548.619919999997</v>
          </cell>
          <cell r="D14">
            <v>100114.1437</v>
          </cell>
          <cell r="E14">
            <v>101774.6483</v>
          </cell>
          <cell r="F14">
            <v>96400.9715</v>
          </cell>
          <cell r="G14">
            <v>101905.8045</v>
          </cell>
          <cell r="H14">
            <v>102041.84120000001</v>
          </cell>
          <cell r="I14">
            <v>104471.07120000001</v>
          </cell>
          <cell r="J14">
            <v>181066.22659999999</v>
          </cell>
          <cell r="K14">
            <v>174309.49040000001</v>
          </cell>
          <cell r="L14">
            <v>170998.3524</v>
          </cell>
        </row>
        <row r="15">
          <cell r="A15" t="str">
            <v>Telerj11231120</v>
          </cell>
          <cell r="B15">
            <v>1576.9881399999999</v>
          </cell>
          <cell r="C15">
            <v>1899.30746</v>
          </cell>
          <cell r="D15">
            <v>2084.6902</v>
          </cell>
          <cell r="E15">
            <v>2257.24899</v>
          </cell>
          <cell r="F15">
            <v>1904.3031100000001</v>
          </cell>
          <cell r="G15">
            <v>1856.72171</v>
          </cell>
          <cell r="H15">
            <v>1391.2974299999998</v>
          </cell>
          <cell r="I15">
            <v>1252.79133</v>
          </cell>
          <cell r="J15">
            <v>1245.9889599999999</v>
          </cell>
          <cell r="K15">
            <v>1131.1094900000001</v>
          </cell>
          <cell r="L15">
            <v>1136.01749</v>
          </cell>
        </row>
        <row r="16">
          <cell r="A16" t="str">
            <v>Telerj11231132</v>
          </cell>
          <cell r="B16">
            <v>37991.643280000004</v>
          </cell>
          <cell r="C16">
            <v>39708.745869999999</v>
          </cell>
          <cell r="D16">
            <v>41475.937039999997</v>
          </cell>
          <cell r="E16">
            <v>44107.616249999999</v>
          </cell>
          <cell r="F16">
            <v>43764.39417</v>
          </cell>
          <cell r="G16">
            <v>43605.931240000005</v>
          </cell>
          <cell r="H16">
            <v>44182.472580000001</v>
          </cell>
          <cell r="I16">
            <v>44550.832459999998</v>
          </cell>
          <cell r="J16">
            <v>50915.119590000002</v>
          </cell>
          <cell r="K16">
            <v>44941.684289999997</v>
          </cell>
          <cell r="L16">
            <v>45428.207900000001</v>
          </cell>
        </row>
        <row r="17">
          <cell r="A17" t="str">
            <v>Telerj11231133</v>
          </cell>
          <cell r="B17">
            <v>337.16440250000005</v>
          </cell>
          <cell r="C17">
            <v>38.570219999999999</v>
          </cell>
          <cell r="D17">
            <v>999.50019250000003</v>
          </cell>
          <cell r="E17">
            <v>0</v>
          </cell>
          <cell r="F17">
            <v>0</v>
          </cell>
          <cell r="G17">
            <v>0</v>
          </cell>
          <cell r="H17">
            <v>0</v>
          </cell>
          <cell r="I17">
            <v>0</v>
          </cell>
          <cell r="J17">
            <v>0</v>
          </cell>
          <cell r="K17">
            <v>0</v>
          </cell>
          <cell r="L17">
            <v>0</v>
          </cell>
        </row>
        <row r="18">
          <cell r="A18" t="str">
            <v>Telerj11231138</v>
          </cell>
          <cell r="B18">
            <v>5011.1914100000004</v>
          </cell>
          <cell r="C18">
            <v>4009.8107500000001</v>
          </cell>
          <cell r="D18">
            <v>3110.1424200000001</v>
          </cell>
          <cell r="E18">
            <v>3110.1424200000001</v>
          </cell>
          <cell r="F18">
            <v>2434.4088900000002</v>
          </cell>
          <cell r="G18">
            <v>1365.0399499999999</v>
          </cell>
          <cell r="H18">
            <v>414.00085999999999</v>
          </cell>
          <cell r="I18">
            <v>1669.7697900000001</v>
          </cell>
          <cell r="J18">
            <v>260.75229000000002</v>
          </cell>
          <cell r="K18">
            <v>260.75229000000002</v>
          </cell>
          <cell r="L18">
            <v>260.75229000000002</v>
          </cell>
        </row>
        <row r="19">
          <cell r="A19" t="str">
            <v>Telerj11231141</v>
          </cell>
          <cell r="B19">
            <v>148.3523371</v>
          </cell>
          <cell r="C19">
            <v>13.885279200000001</v>
          </cell>
          <cell r="D19">
            <v>359.8200693</v>
          </cell>
          <cell r="E19">
            <v>0</v>
          </cell>
          <cell r="F19">
            <v>0</v>
          </cell>
          <cell r="G19">
            <v>0</v>
          </cell>
          <cell r="H19">
            <v>0</v>
          </cell>
          <cell r="I19">
            <v>0</v>
          </cell>
          <cell r="J19">
            <v>74822.121930000008</v>
          </cell>
          <cell r="K19">
            <v>74706.010930000004</v>
          </cell>
          <cell r="L19">
            <v>70754.553390000001</v>
          </cell>
        </row>
        <row r="20">
          <cell r="A20" t="str">
            <v>Telerj11231142</v>
          </cell>
          <cell r="B20">
            <v>13676.991699999999</v>
          </cell>
          <cell r="C20">
            <v>14295.14861</v>
          </cell>
          <cell r="D20">
            <v>14931.33743</v>
          </cell>
          <cell r="E20">
            <v>15878.741960000001</v>
          </cell>
          <cell r="F20">
            <v>15755.182000000001</v>
          </cell>
          <cell r="G20">
            <v>15698.13571</v>
          </cell>
          <cell r="H20">
            <v>15905.69001</v>
          </cell>
          <cell r="I20">
            <v>16038.29984</v>
          </cell>
          <cell r="J20">
            <v>18329.443039999998</v>
          </cell>
          <cell r="K20">
            <v>16179.00633</v>
          </cell>
          <cell r="L20">
            <v>16354.154829999999</v>
          </cell>
        </row>
        <row r="21">
          <cell r="A21" t="str">
            <v>Telerj11231144</v>
          </cell>
          <cell r="B21">
            <v>551.02152000000001</v>
          </cell>
          <cell r="C21">
            <v>551.02152000000001</v>
          </cell>
          <cell r="D21">
            <v>549.48070999999993</v>
          </cell>
          <cell r="E21">
            <v>550.83127999999999</v>
          </cell>
          <cell r="F21">
            <v>549.07737999999995</v>
          </cell>
          <cell r="G21">
            <v>548.88606000000004</v>
          </cell>
          <cell r="H21">
            <v>548.28913</v>
          </cell>
          <cell r="I21">
            <v>547.14500999999996</v>
          </cell>
          <cell r="J21">
            <v>0</v>
          </cell>
          <cell r="K21">
            <v>0</v>
          </cell>
          <cell r="L21">
            <v>0</v>
          </cell>
        </row>
        <row r="22">
          <cell r="A22" t="str">
            <v>Telerj11231148</v>
          </cell>
          <cell r="B22">
            <v>8045.2093099999993</v>
          </cell>
          <cell r="C22">
            <v>8045.2093099999993</v>
          </cell>
          <cell r="D22">
            <v>8045.2093099999993</v>
          </cell>
          <cell r="E22">
            <v>8045.2093099999993</v>
          </cell>
          <cell r="F22">
            <v>8045.2093099999993</v>
          </cell>
          <cell r="G22">
            <v>8045.2093099999993</v>
          </cell>
          <cell r="H22">
            <v>8045.2093099999993</v>
          </cell>
          <cell r="I22">
            <v>8496.0949099999998</v>
          </cell>
          <cell r="J22">
            <v>8045.2093099999993</v>
          </cell>
          <cell r="K22">
            <v>8045.2093099999993</v>
          </cell>
          <cell r="L22">
            <v>8045.2093099999993</v>
          </cell>
        </row>
        <row r="23">
          <cell r="A23" t="str">
            <v>Telerj11231400</v>
          </cell>
          <cell r="B23">
            <v>2908.5074599999998</v>
          </cell>
          <cell r="C23">
            <v>2992.7013099999999</v>
          </cell>
          <cell r="D23">
            <v>3394.8343999999997</v>
          </cell>
          <cell r="E23">
            <v>4166.8403900000003</v>
          </cell>
          <cell r="F23">
            <v>4354.9049400000004</v>
          </cell>
          <cell r="G23">
            <v>4993.2479499999999</v>
          </cell>
          <cell r="H23">
            <v>7894.8879999999999</v>
          </cell>
          <cell r="I23">
            <v>8388.0105299999996</v>
          </cell>
          <cell r="J23">
            <v>0</v>
          </cell>
          <cell r="K23">
            <v>0</v>
          </cell>
          <cell r="L23">
            <v>0</v>
          </cell>
        </row>
        <row r="24">
          <cell r="A24" t="str">
            <v>Telerj11236000</v>
          </cell>
          <cell r="B24">
            <v>63078.103090000004</v>
          </cell>
          <cell r="C24">
            <v>68956.023060000007</v>
          </cell>
          <cell r="D24">
            <v>75173.566230000011</v>
          </cell>
          <cell r="E24">
            <v>78120.153489999997</v>
          </cell>
          <cell r="F24">
            <v>82353.626120000001</v>
          </cell>
          <cell r="G24">
            <v>84506.488239999991</v>
          </cell>
          <cell r="H24">
            <v>101803.4813</v>
          </cell>
          <cell r="I24">
            <v>111585.114</v>
          </cell>
          <cell r="J24">
            <v>112637.8161</v>
          </cell>
          <cell r="K24">
            <v>116144.0346</v>
          </cell>
          <cell r="L24">
            <v>124930.0711</v>
          </cell>
        </row>
        <row r="25">
          <cell r="A25" t="str">
            <v>Telerj11250000</v>
          </cell>
          <cell r="B25">
            <v>54.46942</v>
          </cell>
          <cell r="C25">
            <v>54.46942</v>
          </cell>
          <cell r="D25">
            <v>54.467100000000002</v>
          </cell>
          <cell r="E25">
            <v>54.467100000000002</v>
          </cell>
          <cell r="F25">
            <v>54.468440000000001</v>
          </cell>
          <cell r="G25">
            <v>54.468440000000001</v>
          </cell>
          <cell r="H25">
            <v>54.468440000000001</v>
          </cell>
          <cell r="I25">
            <v>0</v>
          </cell>
          <cell r="J25">
            <v>0</v>
          </cell>
          <cell r="K25">
            <v>0</v>
          </cell>
          <cell r="L25">
            <v>0</v>
          </cell>
        </row>
        <row r="26">
          <cell r="A26" t="str">
            <v>Telerj11270000</v>
          </cell>
          <cell r="B26">
            <v>5698.3354100000006</v>
          </cell>
          <cell r="C26">
            <v>5744.1498600000004</v>
          </cell>
          <cell r="D26">
            <v>6417.7378399999998</v>
          </cell>
          <cell r="E26">
            <v>5325.0745099999995</v>
          </cell>
          <cell r="F26">
            <v>6188.8444400000008</v>
          </cell>
          <cell r="G26">
            <v>6440.71414</v>
          </cell>
          <cell r="H26">
            <v>5763.0191199999999</v>
          </cell>
          <cell r="I26">
            <v>4276.4903700000004</v>
          </cell>
          <cell r="J26">
            <v>3849.7966200000001</v>
          </cell>
          <cell r="K26">
            <v>4067.5318700000003</v>
          </cell>
          <cell r="L26">
            <v>5093.6930899999998</v>
          </cell>
        </row>
        <row r="27">
          <cell r="A27" t="str">
            <v>Telerj11290000</v>
          </cell>
          <cell r="B27">
            <v>7551.0040899999995</v>
          </cell>
          <cell r="C27">
            <v>8632.7198399999997</v>
          </cell>
          <cell r="D27">
            <v>9233.4966400000012</v>
          </cell>
          <cell r="E27">
            <v>6147.6808700000001</v>
          </cell>
          <cell r="F27">
            <v>12008.785820000001</v>
          </cell>
          <cell r="G27">
            <v>5713.2839899999999</v>
          </cell>
          <cell r="H27">
            <v>7919.8532000000005</v>
          </cell>
          <cell r="I27">
            <v>6290.2485700000007</v>
          </cell>
          <cell r="J27">
            <v>0</v>
          </cell>
          <cell r="K27">
            <v>0</v>
          </cell>
          <cell r="L27">
            <v>0</v>
          </cell>
        </row>
        <row r="28">
          <cell r="A28" t="str">
            <v>Telerj11300000</v>
          </cell>
          <cell r="B28">
            <v>18230.858469999999</v>
          </cell>
          <cell r="C28">
            <v>13949.93651</v>
          </cell>
          <cell r="D28">
            <v>10889.316800000001</v>
          </cell>
          <cell r="E28">
            <v>7381.8923399999994</v>
          </cell>
          <cell r="F28">
            <v>5921.0243399999999</v>
          </cell>
          <cell r="G28">
            <v>1576.0223500000002</v>
          </cell>
          <cell r="H28">
            <v>821.42406999999992</v>
          </cell>
          <cell r="I28">
            <v>1016.53612</v>
          </cell>
          <cell r="J28">
            <v>3194.9857700000002</v>
          </cell>
          <cell r="K28">
            <v>5166.8962499999998</v>
          </cell>
          <cell r="L28">
            <v>5364.1135899999999</v>
          </cell>
        </row>
        <row r="29">
          <cell r="A29" t="str">
            <v>Telerj12120000</v>
          </cell>
          <cell r="B29">
            <v>8863.3096500000011</v>
          </cell>
          <cell r="C29">
            <v>8863.3096500000011</v>
          </cell>
          <cell r="D29">
            <v>8863.3096500000011</v>
          </cell>
          <cell r="E29">
            <v>8863.3096500000011</v>
          </cell>
          <cell r="F29">
            <v>8863.3096500000011</v>
          </cell>
          <cell r="G29">
            <v>8863.3096500000011</v>
          </cell>
          <cell r="H29">
            <v>8863.3096500000011</v>
          </cell>
          <cell r="I29">
            <v>8863.3096500000011</v>
          </cell>
          <cell r="J29">
            <v>8863.3096500000011</v>
          </cell>
          <cell r="K29">
            <v>8863.3096500000011</v>
          </cell>
          <cell r="L29">
            <v>8863.3096500000011</v>
          </cell>
        </row>
        <row r="30">
          <cell r="A30" t="str">
            <v>Telerj12130000</v>
          </cell>
          <cell r="B30">
            <v>323624.13589999999</v>
          </cell>
          <cell r="C30">
            <v>375715.02</v>
          </cell>
          <cell r="D30">
            <v>375252.19349999999</v>
          </cell>
          <cell r="E30">
            <v>377755.80580000003</v>
          </cell>
          <cell r="F30">
            <v>383741.46369999996</v>
          </cell>
          <cell r="G30">
            <v>378237.41810000001</v>
          </cell>
          <cell r="H30">
            <v>373259.71510000003</v>
          </cell>
          <cell r="I30">
            <v>377758.10480000003</v>
          </cell>
          <cell r="J30">
            <v>295218.84710000001</v>
          </cell>
          <cell r="K30">
            <v>300432.2782</v>
          </cell>
          <cell r="L30">
            <v>298099.3</v>
          </cell>
        </row>
        <row r="31">
          <cell r="A31" t="str">
            <v>Telerj12131111</v>
          </cell>
          <cell r="B31">
            <v>231030.63259999998</v>
          </cell>
          <cell r="C31">
            <v>239646.72219999999</v>
          </cell>
          <cell r="D31">
            <v>239223.842</v>
          </cell>
          <cell r="E31">
            <v>241070.3155</v>
          </cell>
          <cell r="F31">
            <v>245373.99919999999</v>
          </cell>
          <cell r="G31">
            <v>241123.25260000001</v>
          </cell>
          <cell r="H31">
            <v>239212.79619999998</v>
          </cell>
          <cell r="I31">
            <v>243436.41759999999</v>
          </cell>
          <cell r="J31">
            <v>235385.84519999998</v>
          </cell>
          <cell r="K31">
            <v>235060.12430000002</v>
          </cell>
          <cell r="L31">
            <v>224057.38259999998</v>
          </cell>
        </row>
        <row r="32">
          <cell r="A32" t="str">
            <v>Telerj12131114</v>
          </cell>
          <cell r="B32">
            <v>13274.7379</v>
          </cell>
          <cell r="C32">
            <v>17265.185969999999</v>
          </cell>
          <cell r="D32">
            <v>17304.010969999999</v>
          </cell>
          <cell r="E32">
            <v>17304.022390000002</v>
          </cell>
          <cell r="F32">
            <v>17400.2143</v>
          </cell>
          <cell r="G32">
            <v>17613.63652</v>
          </cell>
          <cell r="H32">
            <v>14231.032499999999</v>
          </cell>
          <cell r="I32">
            <v>14987.861279999999</v>
          </cell>
          <cell r="J32">
            <v>15117.393269999999</v>
          </cell>
          <cell r="K32">
            <v>15921.515800000001</v>
          </cell>
          <cell r="L32">
            <v>18457.94497</v>
          </cell>
        </row>
        <row r="33">
          <cell r="A33" t="str">
            <v>Telerj12131121</v>
          </cell>
          <cell r="B33">
            <v>73681.873059999998</v>
          </cell>
          <cell r="C33">
            <v>76873.1345</v>
          </cell>
          <cell r="D33">
            <v>76793.266140000007</v>
          </cell>
          <cell r="E33">
            <v>77457.983950000009</v>
          </cell>
          <cell r="F33">
            <v>79007.515310000003</v>
          </cell>
          <cell r="G33">
            <v>77469.65539</v>
          </cell>
          <cell r="H33">
            <v>79027.673030000005</v>
          </cell>
          <cell r="I33">
            <v>78304.401389999999</v>
          </cell>
          <cell r="J33">
            <v>0</v>
          </cell>
          <cell r="K33">
            <v>0</v>
          </cell>
          <cell r="L33">
            <v>0</v>
          </cell>
        </row>
        <row r="34">
          <cell r="A34" t="str">
            <v>Telerj12131122</v>
          </cell>
          <cell r="B34">
            <v>4305.4617199999993</v>
          </cell>
          <cell r="C34">
            <v>5738.0095799999999</v>
          </cell>
          <cell r="D34">
            <v>5747.4935500000001</v>
          </cell>
          <cell r="E34">
            <v>5745.2280499999997</v>
          </cell>
          <cell r="F34">
            <v>5779.8531199999998</v>
          </cell>
          <cell r="G34">
            <v>5852.8458899999996</v>
          </cell>
          <cell r="H34">
            <v>4612.4613600000002</v>
          </cell>
          <cell r="I34">
            <v>4856.6562199999998</v>
          </cell>
          <cell r="J34">
            <v>5442.2616200000002</v>
          </cell>
          <cell r="K34">
            <v>5731.7457300000005</v>
          </cell>
          <cell r="L34">
            <v>6644.8602300000002</v>
          </cell>
        </row>
        <row r="35">
          <cell r="A35" t="str">
            <v>Telerj14100000</v>
          </cell>
          <cell r="B35">
            <v>2160.6666600000003</v>
          </cell>
          <cell r="C35">
            <v>2160.6666600000003</v>
          </cell>
          <cell r="D35">
            <v>2160.6666600000003</v>
          </cell>
          <cell r="E35">
            <v>2160.6666600000003</v>
          </cell>
          <cell r="F35">
            <v>2160.6666600000003</v>
          </cell>
          <cell r="G35">
            <v>2334.0007599999999</v>
          </cell>
          <cell r="H35">
            <v>2334.0007599999999</v>
          </cell>
          <cell r="I35">
            <v>2334.0007599999999</v>
          </cell>
          <cell r="J35">
            <v>2334.0008199999997</v>
          </cell>
          <cell r="K35">
            <v>2334.0008199999997</v>
          </cell>
          <cell r="L35">
            <v>2334.0008199999997</v>
          </cell>
        </row>
        <row r="36">
          <cell r="A36" t="str">
            <v>Telerj14210000</v>
          </cell>
          <cell r="B36">
            <v>10006388.728</v>
          </cell>
          <cell r="C36">
            <v>10006388.922</v>
          </cell>
          <cell r="D36">
            <v>10006438.523</v>
          </cell>
          <cell r="E36">
            <v>10007018.630000001</v>
          </cell>
          <cell r="F36">
            <v>9950577.3159999996</v>
          </cell>
          <cell r="G36">
            <v>10009728.295</v>
          </cell>
          <cell r="H36">
            <v>9993534.2109999992</v>
          </cell>
          <cell r="I36">
            <v>10150875.689999999</v>
          </cell>
          <cell r="J36">
            <v>10359663.654999999</v>
          </cell>
          <cell r="K36">
            <v>10380682.359999999</v>
          </cell>
          <cell r="L36">
            <v>10410473.646</v>
          </cell>
        </row>
        <row r="37">
          <cell r="A37" t="str">
            <v>Telerj14220000</v>
          </cell>
          <cell r="B37">
            <v>91.18835</v>
          </cell>
          <cell r="C37">
            <v>91.18835</v>
          </cell>
          <cell r="D37">
            <v>91.18835</v>
          </cell>
          <cell r="E37">
            <v>91.18835</v>
          </cell>
          <cell r="F37">
            <v>91.18835</v>
          </cell>
          <cell r="G37">
            <v>91.18835</v>
          </cell>
          <cell r="H37">
            <v>91.18835</v>
          </cell>
          <cell r="I37">
            <v>91.18835</v>
          </cell>
          <cell r="J37">
            <v>0</v>
          </cell>
          <cell r="K37">
            <v>0</v>
          </cell>
          <cell r="L37">
            <v>0</v>
          </cell>
        </row>
        <row r="38">
          <cell r="A38" t="str">
            <v>Telerj14230000</v>
          </cell>
          <cell r="B38">
            <v>183569.2641</v>
          </cell>
          <cell r="C38">
            <v>211088.08909999998</v>
          </cell>
          <cell r="D38">
            <v>250881.01830000003</v>
          </cell>
          <cell r="E38">
            <v>282501.72610000003</v>
          </cell>
          <cell r="F38">
            <v>307402.04680000001</v>
          </cell>
          <cell r="G38">
            <v>301753.88669999997</v>
          </cell>
          <cell r="H38">
            <v>417352.02600000001</v>
          </cell>
          <cell r="I38">
            <v>370046.1287</v>
          </cell>
          <cell r="J38">
            <v>276250.72619999998</v>
          </cell>
          <cell r="K38">
            <v>315144.1115</v>
          </cell>
          <cell r="L38">
            <v>407112.1495</v>
          </cell>
        </row>
        <row r="39">
          <cell r="A39" t="str">
            <v>Telerj14230010</v>
          </cell>
          <cell r="B39">
            <v>47215.538719999997</v>
          </cell>
          <cell r="C39">
            <v>47215.538719999997</v>
          </cell>
          <cell r="D39">
            <v>47215.538719999997</v>
          </cell>
          <cell r="E39">
            <v>47215.538719999997</v>
          </cell>
          <cell r="F39">
            <v>47215.538719999997</v>
          </cell>
          <cell r="G39">
            <v>47215.538719999997</v>
          </cell>
          <cell r="H39">
            <v>32824.053510000005</v>
          </cell>
          <cell r="I39">
            <v>18417.248190000002</v>
          </cell>
          <cell r="J39">
            <v>276250.72619999998</v>
          </cell>
          <cell r="K39">
            <v>315144.1115</v>
          </cell>
          <cell r="L39">
            <v>407112.1495</v>
          </cell>
        </row>
        <row r="40">
          <cell r="A40" t="str">
            <v>Telerj14230020</v>
          </cell>
          <cell r="B40">
            <v>136353.7254</v>
          </cell>
          <cell r="C40">
            <v>163872.55040000001</v>
          </cell>
          <cell r="D40">
            <v>203665.47959999999</v>
          </cell>
          <cell r="E40">
            <v>235286.1874</v>
          </cell>
          <cell r="F40">
            <v>260186.50810000001</v>
          </cell>
          <cell r="G40">
            <v>254538.348</v>
          </cell>
          <cell r="H40">
            <v>384527.97249999997</v>
          </cell>
          <cell r="I40">
            <v>351628.88050000003</v>
          </cell>
          <cell r="J40">
            <v>0</v>
          </cell>
          <cell r="K40">
            <v>0</v>
          </cell>
          <cell r="L40">
            <v>0</v>
          </cell>
        </row>
        <row r="41">
          <cell r="A41" t="str">
            <v>Telerj14240000</v>
          </cell>
          <cell r="B41">
            <v>40099.765740000003</v>
          </cell>
          <cell r="C41">
            <v>48675.887950000004</v>
          </cell>
          <cell r="D41">
            <v>51180.50303</v>
          </cell>
          <cell r="E41">
            <v>51355.006200000003</v>
          </cell>
          <cell r="F41">
            <v>54584.147729999997</v>
          </cell>
          <cell r="G41">
            <v>39950.542729999994</v>
          </cell>
          <cell r="H41">
            <v>38797.2022</v>
          </cell>
          <cell r="I41">
            <v>55947.98014</v>
          </cell>
          <cell r="J41">
            <v>0</v>
          </cell>
          <cell r="K41">
            <v>0</v>
          </cell>
          <cell r="L41">
            <v>0</v>
          </cell>
        </row>
        <row r="42">
          <cell r="A42" t="str">
            <v>Telerj14250000</v>
          </cell>
          <cell r="B42">
            <v>1786.61193</v>
          </cell>
          <cell r="C42">
            <v>1786.61193</v>
          </cell>
          <cell r="D42">
            <v>1786.61193</v>
          </cell>
          <cell r="E42">
            <v>1786.61193</v>
          </cell>
          <cell r="F42">
            <v>1786.61193</v>
          </cell>
          <cell r="G42">
            <v>0</v>
          </cell>
          <cell r="H42">
            <v>0</v>
          </cell>
          <cell r="I42">
            <v>0</v>
          </cell>
          <cell r="J42">
            <v>0</v>
          </cell>
          <cell r="K42">
            <v>0</v>
          </cell>
          <cell r="L42">
            <v>0</v>
          </cell>
        </row>
        <row r="43">
          <cell r="A43" t="str">
            <v>Telerj14290000</v>
          </cell>
          <cell r="B43">
            <v>-6263854.4189999998</v>
          </cell>
          <cell r="C43">
            <v>-6331704.5300000003</v>
          </cell>
          <cell r="D43">
            <v>-6406264.5609999998</v>
          </cell>
          <cell r="E43">
            <v>-6477651.6639999999</v>
          </cell>
          <cell r="F43">
            <v>-6521628.3370000003</v>
          </cell>
          <cell r="G43">
            <v>-6595207.8430000003</v>
          </cell>
          <cell r="H43">
            <v>-6668926.068</v>
          </cell>
          <cell r="I43">
            <v>-6737510.2039999999</v>
          </cell>
          <cell r="J43">
            <v>-6810454.1809999999</v>
          </cell>
          <cell r="K43">
            <v>-6887063.9249999998</v>
          </cell>
          <cell r="L43">
            <v>-6963358.2560000001</v>
          </cell>
        </row>
        <row r="44">
          <cell r="A44" t="str">
            <v>Telerj14300000</v>
          </cell>
          <cell r="B44">
            <v>12092.969289999999</v>
          </cell>
          <cell r="C44">
            <v>13205.57999</v>
          </cell>
          <cell r="D44">
            <v>15781.60082</v>
          </cell>
          <cell r="E44">
            <v>16793.21285</v>
          </cell>
          <cell r="F44">
            <v>20441.094570000001</v>
          </cell>
          <cell r="G44">
            <v>21840.534620000002</v>
          </cell>
          <cell r="H44">
            <v>21949.15482</v>
          </cell>
          <cell r="I44">
            <v>28267.204020000001</v>
          </cell>
          <cell r="J44">
            <v>38909.698270000001</v>
          </cell>
          <cell r="K44">
            <v>42611.62343</v>
          </cell>
          <cell r="L44">
            <v>45531.865429999998</v>
          </cell>
        </row>
        <row r="45">
          <cell r="A45" t="str">
            <v>Telerj21110000</v>
          </cell>
          <cell r="B45">
            <v>37733.45882</v>
          </cell>
          <cell r="C45">
            <v>38694.074159999996</v>
          </cell>
          <cell r="D45">
            <v>36412.091549999997</v>
          </cell>
          <cell r="E45">
            <v>33620.547030000002</v>
          </cell>
          <cell r="F45">
            <v>34729.018170000003</v>
          </cell>
          <cell r="G45">
            <v>36620.985990000001</v>
          </cell>
          <cell r="H45">
            <v>38634.622920000002</v>
          </cell>
          <cell r="I45">
            <v>30720.989000000001</v>
          </cell>
          <cell r="J45">
            <v>45700.579229999996</v>
          </cell>
          <cell r="K45">
            <v>47800.207029999998</v>
          </cell>
          <cell r="L45">
            <v>46431.650900000001</v>
          </cell>
        </row>
        <row r="46">
          <cell r="A46" t="str">
            <v>Telerj21113700</v>
          </cell>
          <cell r="B46">
            <v>13167.642220000002</v>
          </cell>
          <cell r="C46">
            <v>12771.850349999999</v>
          </cell>
          <cell r="D46">
            <v>12968.339910000001</v>
          </cell>
          <cell r="E46">
            <v>12988.130369999999</v>
          </cell>
          <cell r="F46">
            <v>13411.97364</v>
          </cell>
          <cell r="G46">
            <v>13951.251189999999</v>
          </cell>
          <cell r="H46">
            <v>13484.527830000001</v>
          </cell>
          <cell r="I46">
            <v>12934.370220000001</v>
          </cell>
          <cell r="J46">
            <v>13829.4593</v>
          </cell>
          <cell r="K46">
            <v>14337.508890000001</v>
          </cell>
          <cell r="L46">
            <v>14571.0771</v>
          </cell>
        </row>
        <row r="47">
          <cell r="A47" t="str">
            <v>Telerj21113800</v>
          </cell>
          <cell r="B47">
            <v>953.48256000000003</v>
          </cell>
          <cell r="C47">
            <v>1901.56105</v>
          </cell>
          <cell r="D47">
            <v>2877.72388</v>
          </cell>
          <cell r="E47">
            <v>3731.9672400000004</v>
          </cell>
          <cell r="F47">
            <v>4559.2262499999997</v>
          </cell>
          <cell r="G47">
            <v>5408.6047099999996</v>
          </cell>
          <cell r="H47">
            <v>6286.3896399999994</v>
          </cell>
          <cell r="I47">
            <v>7057.8353099999995</v>
          </cell>
          <cell r="J47">
            <v>7779.9455099999996</v>
          </cell>
          <cell r="K47">
            <v>8742.1175700000003</v>
          </cell>
          <cell r="L47">
            <v>9772.1801899999991</v>
          </cell>
        </row>
        <row r="48">
          <cell r="A48" t="str">
            <v>Telerj21120000</v>
          </cell>
          <cell r="B48">
            <v>353997.18669999996</v>
          </cell>
          <cell r="C48">
            <v>312601.58860000002</v>
          </cell>
          <cell r="D48">
            <v>357541.93830000004</v>
          </cell>
          <cell r="E48">
            <v>365228.99229999998</v>
          </cell>
          <cell r="F48">
            <v>381984.09960000002</v>
          </cell>
          <cell r="G48">
            <v>404684.25389999995</v>
          </cell>
          <cell r="H48">
            <v>330887.69430000003</v>
          </cell>
          <cell r="I48">
            <v>385297.27260000003</v>
          </cell>
          <cell r="J48">
            <v>360951.70019999996</v>
          </cell>
          <cell r="K48">
            <v>235478.14930000002</v>
          </cell>
          <cell r="L48">
            <v>319752.62</v>
          </cell>
        </row>
        <row r="49">
          <cell r="A49" t="str">
            <v>Telerj21121120</v>
          </cell>
          <cell r="B49">
            <v>32923.512060000001</v>
          </cell>
          <cell r="C49">
            <v>57990.6</v>
          </cell>
          <cell r="D49">
            <v>87927.106060000006</v>
          </cell>
          <cell r="E49">
            <v>96182.083620000005</v>
          </cell>
          <cell r="F49">
            <v>92179.13801000001</v>
          </cell>
          <cell r="G49">
            <v>85484.237549999991</v>
          </cell>
          <cell r="H49">
            <v>197933.8321</v>
          </cell>
          <cell r="I49">
            <v>143731.0766</v>
          </cell>
          <cell r="J49">
            <v>0</v>
          </cell>
          <cell r="K49">
            <v>0</v>
          </cell>
          <cell r="L49">
            <v>0</v>
          </cell>
        </row>
        <row r="50">
          <cell r="A50" t="str">
            <v>Telerj21130000</v>
          </cell>
          <cell r="B50">
            <v>113415.79</v>
          </cell>
          <cell r="C50">
            <v>84989.483269999997</v>
          </cell>
          <cell r="D50">
            <v>89063.194579999996</v>
          </cell>
          <cell r="E50">
            <v>93889.763709999999</v>
          </cell>
          <cell r="F50">
            <v>75841.117969999992</v>
          </cell>
          <cell r="G50">
            <v>74621.098389999999</v>
          </cell>
          <cell r="H50">
            <v>72189.607260000004</v>
          </cell>
          <cell r="I50">
            <v>19009.69326</v>
          </cell>
          <cell r="J50">
            <v>79349.213260000004</v>
          </cell>
          <cell r="K50">
            <v>79703.993480000005</v>
          </cell>
          <cell r="L50">
            <v>71250.374319999988</v>
          </cell>
        </row>
        <row r="51">
          <cell r="A51" t="str">
            <v>Telerj21141100</v>
          </cell>
          <cell r="B51">
            <v>275755.09860000003</v>
          </cell>
          <cell r="C51">
            <v>281136.01060000004</v>
          </cell>
          <cell r="D51">
            <v>299521.50589999999</v>
          </cell>
          <cell r="E51">
            <v>297758.30589999998</v>
          </cell>
          <cell r="F51">
            <v>303695.40989999997</v>
          </cell>
          <cell r="G51">
            <v>302014.57650000002</v>
          </cell>
          <cell r="H51">
            <v>0</v>
          </cell>
          <cell r="I51">
            <v>0</v>
          </cell>
          <cell r="J51">
            <v>1418.9044799999999</v>
          </cell>
          <cell r="K51">
            <v>1689.83015</v>
          </cell>
          <cell r="L51">
            <v>0</v>
          </cell>
        </row>
        <row r="52">
          <cell r="A52" t="str">
            <v>Telerj21141200</v>
          </cell>
          <cell r="B52">
            <v>3635.1032599999999</v>
          </cell>
          <cell r="C52">
            <v>6636.3382000000001</v>
          </cell>
          <cell r="D52">
            <v>6833.2901199999997</v>
          </cell>
          <cell r="E52">
            <v>7344.3629600000004</v>
          </cell>
          <cell r="F52">
            <v>8725.4055399999997</v>
          </cell>
          <cell r="G52">
            <v>22950.956420000002</v>
          </cell>
          <cell r="H52">
            <v>306679.34710000001</v>
          </cell>
          <cell r="I52">
            <v>385082.71480000002</v>
          </cell>
          <cell r="J52">
            <v>449238.57799999998</v>
          </cell>
          <cell r="K52">
            <v>425624.12419999996</v>
          </cell>
          <cell r="L52">
            <v>436637.09539999999</v>
          </cell>
        </row>
        <row r="53">
          <cell r="A53" t="str">
            <v>Telerj21142100</v>
          </cell>
          <cell r="B53">
            <v>8272.2062800000003</v>
          </cell>
          <cell r="C53">
            <v>15218.258880000001</v>
          </cell>
          <cell r="D53">
            <v>36.580059999999996</v>
          </cell>
          <cell r="E53">
            <v>36.580059999999996</v>
          </cell>
          <cell r="F53">
            <v>36.580059999999996</v>
          </cell>
          <cell r="G53">
            <v>36.580059999999996</v>
          </cell>
          <cell r="H53">
            <v>25158.65523</v>
          </cell>
          <cell r="I53">
            <v>29561.304539999997</v>
          </cell>
          <cell r="J53">
            <v>25105.80011</v>
          </cell>
          <cell r="K53">
            <v>31340.195070000002</v>
          </cell>
          <cell r="L53">
            <v>31557.267940000002</v>
          </cell>
        </row>
        <row r="54">
          <cell r="A54" t="str">
            <v>Telerj21142200</v>
          </cell>
          <cell r="B54">
            <v>8271.921049999999</v>
          </cell>
          <cell r="C54">
            <v>8953.80098</v>
          </cell>
          <cell r="D54">
            <v>27266.905220000001</v>
          </cell>
          <cell r="E54">
            <v>17222.568010000003</v>
          </cell>
          <cell r="F54">
            <v>32529.636399999999</v>
          </cell>
          <cell r="G54">
            <v>18988.614570000002</v>
          </cell>
          <cell r="H54">
            <v>36.580059999999996</v>
          </cell>
          <cell r="I54">
            <v>36.580059999999996</v>
          </cell>
          <cell r="J54">
            <v>0</v>
          </cell>
          <cell r="K54">
            <v>0</v>
          </cell>
          <cell r="L54">
            <v>0</v>
          </cell>
        </row>
        <row r="55">
          <cell r="A55" t="str">
            <v>Telerj21150000</v>
          </cell>
          <cell r="B55">
            <v>37945.043159999994</v>
          </cell>
          <cell r="C55">
            <v>31379.58567</v>
          </cell>
          <cell r="D55">
            <v>31732.72076</v>
          </cell>
          <cell r="E55">
            <v>25703.483600000003</v>
          </cell>
          <cell r="F55">
            <v>17952.57891</v>
          </cell>
          <cell r="G55">
            <v>31646.318739999999</v>
          </cell>
          <cell r="H55">
            <v>19520.751920000002</v>
          </cell>
          <cell r="I55">
            <v>9191.566929999999</v>
          </cell>
          <cell r="J55">
            <v>16905.327699999998</v>
          </cell>
          <cell r="K55">
            <v>12994.7634</v>
          </cell>
          <cell r="L55">
            <v>13423.864079999999</v>
          </cell>
        </row>
        <row r="56">
          <cell r="A56" t="str">
            <v>Telerj21160000</v>
          </cell>
          <cell r="B56">
            <v>15755.594509999999</v>
          </cell>
          <cell r="C56">
            <v>15653.995949999999</v>
          </cell>
          <cell r="D56">
            <v>15633.847009999999</v>
          </cell>
          <cell r="E56">
            <v>15574.58107</v>
          </cell>
          <cell r="F56">
            <v>15546.23101</v>
          </cell>
          <cell r="G56">
            <v>15518.064960000002</v>
          </cell>
          <cell r="H56">
            <v>24582.766010000003</v>
          </cell>
          <cell r="I56">
            <v>26337.84419</v>
          </cell>
          <cell r="J56">
            <v>18539.339370000002</v>
          </cell>
          <cell r="K56">
            <v>19987.163</v>
          </cell>
          <cell r="L56">
            <v>18425.241020000001</v>
          </cell>
        </row>
        <row r="57">
          <cell r="A57" t="str">
            <v>Telerj21170000</v>
          </cell>
          <cell r="B57">
            <v>157589.02519999997</v>
          </cell>
          <cell r="C57">
            <v>161851.27600000001</v>
          </cell>
          <cell r="D57">
            <v>168868.4172</v>
          </cell>
          <cell r="E57">
            <v>176881.829</v>
          </cell>
          <cell r="F57">
            <v>178077.14850000001</v>
          </cell>
          <cell r="G57">
            <v>172162.52619999999</v>
          </cell>
          <cell r="H57">
            <v>15484.961210000001</v>
          </cell>
          <cell r="I57">
            <v>12890.6013</v>
          </cell>
          <cell r="J57">
            <v>12890.6013</v>
          </cell>
          <cell r="K57">
            <v>12878.20505</v>
          </cell>
          <cell r="L57">
            <v>12859.946029999999</v>
          </cell>
        </row>
        <row r="58">
          <cell r="A58" t="str">
            <v>Telerj21190000</v>
          </cell>
          <cell r="B58">
            <v>42994.335370000001</v>
          </cell>
          <cell r="C58">
            <v>47062.525580000001</v>
          </cell>
          <cell r="D58">
            <v>44094.3943</v>
          </cell>
          <cell r="E58">
            <v>40500.332549999999</v>
          </cell>
          <cell r="F58">
            <v>42241.083030000002</v>
          </cell>
          <cell r="G58">
            <v>40098.539340000003</v>
          </cell>
          <cell r="H58">
            <v>177176.25719999999</v>
          </cell>
          <cell r="I58">
            <v>178654.6943</v>
          </cell>
          <cell r="J58">
            <v>203660.47839999999</v>
          </cell>
          <cell r="K58">
            <v>202257.02069999999</v>
          </cell>
          <cell r="L58">
            <v>204203.1151</v>
          </cell>
        </row>
        <row r="59">
          <cell r="A59" t="str">
            <v>Telerj22130000</v>
          </cell>
          <cell r="B59">
            <v>81285.795400000003</v>
          </cell>
          <cell r="C59">
            <v>135764.30859999999</v>
          </cell>
          <cell r="D59">
            <v>135764.30859999999</v>
          </cell>
          <cell r="E59">
            <v>135764.30859999999</v>
          </cell>
          <cell r="F59">
            <v>154928.12640000001</v>
          </cell>
          <cell r="G59">
            <v>154928.12640000001</v>
          </cell>
          <cell r="H59">
            <v>37234.792520000003</v>
          </cell>
          <cell r="I59">
            <v>31085.445769999998</v>
          </cell>
          <cell r="J59">
            <v>3480.24548</v>
          </cell>
          <cell r="K59">
            <v>144154.30869999999</v>
          </cell>
          <cell r="L59">
            <v>118831.01879999999</v>
          </cell>
        </row>
        <row r="60">
          <cell r="A60" t="str">
            <v>Telerj22141200</v>
          </cell>
          <cell r="B60">
            <v>14124.364</v>
          </cell>
          <cell r="C60">
            <v>25179.7</v>
          </cell>
          <cell r="D60">
            <v>24879.508000000002</v>
          </cell>
          <cell r="E60">
            <v>25720.612000000001</v>
          </cell>
          <cell r="F60">
            <v>26002.396000000001</v>
          </cell>
          <cell r="G60">
            <v>44825.428610000003</v>
          </cell>
          <cell r="H60">
            <v>154689.35809999998</v>
          </cell>
          <cell r="I60">
            <v>154689.35809999998</v>
          </cell>
          <cell r="J60">
            <v>31420.32487</v>
          </cell>
          <cell r="K60">
            <v>31420.32487</v>
          </cell>
          <cell r="L60">
            <v>31420.32487</v>
          </cell>
        </row>
        <row r="61">
          <cell r="A61" t="str">
            <v>Telerj22142100</v>
          </cell>
          <cell r="B61">
            <v>58330.14258</v>
          </cell>
          <cell r="C61">
            <v>116450.05990000001</v>
          </cell>
          <cell r="D61">
            <v>-8745.6615399999991</v>
          </cell>
          <cell r="E61">
            <v>0</v>
          </cell>
          <cell r="F61">
            <v>0</v>
          </cell>
          <cell r="G61">
            <v>0</v>
          </cell>
          <cell r="H61">
            <v>44062.060969999999</v>
          </cell>
          <cell r="I61">
            <v>117478.15459999999</v>
          </cell>
          <cell r="J61">
            <v>122003.6387</v>
          </cell>
          <cell r="K61">
            <v>144268.07619999998</v>
          </cell>
          <cell r="L61">
            <v>140189.66780000002</v>
          </cell>
        </row>
        <row r="62">
          <cell r="A62" t="str">
            <v>Telerj22142200</v>
          </cell>
          <cell r="B62">
            <v>31993.311140000002</v>
          </cell>
          <cell r="C62">
            <v>33219.10471</v>
          </cell>
          <cell r="D62">
            <v>108851.97959999999</v>
          </cell>
          <cell r="E62">
            <v>103549.1474</v>
          </cell>
          <cell r="F62">
            <v>88707.642349999995</v>
          </cell>
          <cell r="G62">
            <v>66435.793479999993</v>
          </cell>
          <cell r="H62">
            <v>0</v>
          </cell>
          <cell r="I62">
            <v>0</v>
          </cell>
          <cell r="J62">
            <v>0</v>
          </cell>
          <cell r="K62">
            <v>0</v>
          </cell>
          <cell r="L62">
            <v>0</v>
          </cell>
        </row>
        <row r="63">
          <cell r="A63" t="str">
            <v>Telerj22150000</v>
          </cell>
          <cell r="B63">
            <v>132.56882999999999</v>
          </cell>
          <cell r="C63">
            <v>132.56882999999999</v>
          </cell>
          <cell r="D63">
            <v>132.56882999999999</v>
          </cell>
          <cell r="E63">
            <v>132.56882999999999</v>
          </cell>
          <cell r="F63">
            <v>132.56882999999999</v>
          </cell>
          <cell r="G63">
            <v>132.56882999999999</v>
          </cell>
          <cell r="H63">
            <v>65505.692369999997</v>
          </cell>
          <cell r="I63">
            <v>30692.130880000001</v>
          </cell>
          <cell r="J63">
            <v>27475.554350000002</v>
          </cell>
          <cell r="K63">
            <v>28448.681049999999</v>
          </cell>
          <cell r="L63">
            <v>29202.742469999997</v>
          </cell>
        </row>
        <row r="64">
          <cell r="A64" t="str">
            <v>Telerj22170000</v>
          </cell>
          <cell r="B64">
            <v>53098.951580000001</v>
          </cell>
          <cell r="C64">
            <v>69060.743829999992</v>
          </cell>
          <cell r="D64">
            <v>69216.043860000005</v>
          </cell>
          <cell r="E64">
            <v>69216.089489999998</v>
          </cell>
          <cell r="F64">
            <v>69600.857150000011</v>
          </cell>
          <cell r="G64">
            <v>70454.546029999998</v>
          </cell>
          <cell r="H64">
            <v>130.78380999999999</v>
          </cell>
          <cell r="I64">
            <v>130.78380999999999</v>
          </cell>
          <cell r="J64">
            <v>0</v>
          </cell>
          <cell r="K64">
            <v>0</v>
          </cell>
          <cell r="L64">
            <v>0</v>
          </cell>
        </row>
        <row r="65">
          <cell r="A65" t="str">
            <v>Telerj22190000</v>
          </cell>
          <cell r="B65">
            <v>3628.3110200000001</v>
          </cell>
          <cell r="C65">
            <v>389.81346000000002</v>
          </cell>
          <cell r="D65">
            <v>356.26573999999999</v>
          </cell>
          <cell r="E65">
            <v>334.96596</v>
          </cell>
          <cell r="F65">
            <v>341.46941999999996</v>
          </cell>
          <cell r="G65">
            <v>334.04897</v>
          </cell>
          <cell r="H65">
            <v>56924.026429999998</v>
          </cell>
          <cell r="I65">
            <v>59951.444539999997</v>
          </cell>
          <cell r="J65">
            <v>60469.573049999999</v>
          </cell>
          <cell r="K65">
            <v>63686.063150000002</v>
          </cell>
          <cell r="L65">
            <v>73831.779829999999</v>
          </cell>
        </row>
        <row r="66">
          <cell r="A66" t="str">
            <v>Telerj23100000</v>
          </cell>
          <cell r="B66">
            <v>4455.27592</v>
          </cell>
          <cell r="C66">
            <v>4455.27592</v>
          </cell>
          <cell r="D66">
            <v>6259.6050300000006</v>
          </cell>
          <cell r="E66">
            <v>4326.5094000000008</v>
          </cell>
          <cell r="F66">
            <v>4294.3177699999997</v>
          </cell>
          <cell r="G66">
            <v>4262.1261399999994</v>
          </cell>
          <cell r="H66">
            <v>324.9502</v>
          </cell>
          <cell r="I66">
            <v>313.01559999999995</v>
          </cell>
          <cell r="J66">
            <v>123716.9442</v>
          </cell>
          <cell r="K66">
            <v>123728.7399</v>
          </cell>
          <cell r="L66">
            <v>123735.76890000001</v>
          </cell>
        </row>
        <row r="67">
          <cell r="A67" t="str">
            <v>Telerj24100000</v>
          </cell>
          <cell r="B67">
            <v>258.85329999999999</v>
          </cell>
          <cell r="C67">
            <v>258.22017999999997</v>
          </cell>
          <cell r="D67">
            <v>259.48716000000002</v>
          </cell>
          <cell r="E67">
            <v>259.48716000000002</v>
          </cell>
          <cell r="F67">
            <v>259.48716000000002</v>
          </cell>
          <cell r="G67">
            <v>256.95317</v>
          </cell>
          <cell r="H67">
            <v>4229.93451</v>
          </cell>
          <cell r="I67">
            <v>4197.7428799999998</v>
          </cell>
          <cell r="J67">
            <v>4197.7428799999998</v>
          </cell>
          <cell r="K67">
            <v>4197.7428799999998</v>
          </cell>
          <cell r="L67">
            <v>4101.1679899999999</v>
          </cell>
        </row>
        <row r="68">
          <cell r="A68" t="str">
            <v>Telerj25100000</v>
          </cell>
          <cell r="B68">
            <v>3816111.7370000002</v>
          </cell>
          <cell r="C68">
            <v>3816111.7370000002</v>
          </cell>
          <cell r="D68">
            <v>3816111.7370000002</v>
          </cell>
          <cell r="E68">
            <v>3816111.7370000002</v>
          </cell>
          <cell r="F68">
            <v>3816111.7370000002</v>
          </cell>
          <cell r="G68">
            <v>3816111.7370000002</v>
          </cell>
          <cell r="H68">
            <v>256.95317</v>
          </cell>
          <cell r="I68">
            <v>256.95317</v>
          </cell>
          <cell r="J68">
            <v>256.95317</v>
          </cell>
          <cell r="K68">
            <v>256.95317</v>
          </cell>
          <cell r="L68">
            <v>256.95317</v>
          </cell>
        </row>
        <row r="69">
          <cell r="A69" t="str">
            <v>Telerj25210000</v>
          </cell>
          <cell r="B69">
            <v>456637.9068</v>
          </cell>
          <cell r="C69">
            <v>456670.8763</v>
          </cell>
          <cell r="D69">
            <v>456672.4497</v>
          </cell>
          <cell r="E69">
            <v>456672.4497</v>
          </cell>
          <cell r="F69">
            <v>456676.34960000002</v>
          </cell>
          <cell r="G69">
            <v>456737.15649999998</v>
          </cell>
          <cell r="H69">
            <v>3816111.7370000002</v>
          </cell>
          <cell r="I69">
            <v>3816111.7370000002</v>
          </cell>
          <cell r="J69">
            <v>3816111.7370000002</v>
          </cell>
          <cell r="K69">
            <v>3816111.7370000002</v>
          </cell>
          <cell r="L69">
            <v>3816111.7370000002</v>
          </cell>
        </row>
        <row r="70">
          <cell r="A70" t="str">
            <v>Telerj25310000</v>
          </cell>
          <cell r="B70">
            <v>-451775.39010000002</v>
          </cell>
          <cell r="C70">
            <v>-492527.29439999996</v>
          </cell>
          <cell r="D70">
            <v>-492527.29439999996</v>
          </cell>
          <cell r="E70">
            <v>-492527.29439999996</v>
          </cell>
          <cell r="F70">
            <v>-492527.29439999996</v>
          </cell>
          <cell r="G70">
            <v>-492527.29439999996</v>
          </cell>
          <cell r="H70">
            <v>456737.15649999998</v>
          </cell>
          <cell r="I70">
            <v>456737.15649999998</v>
          </cell>
          <cell r="J70">
            <v>456737.15649999998</v>
          </cell>
          <cell r="K70">
            <v>456737.15649999998</v>
          </cell>
          <cell r="L70">
            <v>456737.15649999998</v>
          </cell>
        </row>
        <row r="71">
          <cell r="A71" t="str">
            <v>Telerj25320000</v>
          </cell>
          <cell r="B71">
            <v>-18161.623059999998</v>
          </cell>
          <cell r="C71">
            <v>-19927.141460000003</v>
          </cell>
          <cell r="D71">
            <v>-27509.046260000003</v>
          </cell>
          <cell r="E71">
            <v>-35871.368049999997</v>
          </cell>
          <cell r="F71">
            <v>-45979.421780000004</v>
          </cell>
          <cell r="G71">
            <v>-43602.525479999997</v>
          </cell>
          <cell r="H71">
            <v>-492527.29439999996</v>
          </cell>
          <cell r="I71">
            <v>-489955.09039999999</v>
          </cell>
          <cell r="J71">
            <v>-489955.09039999999</v>
          </cell>
          <cell r="K71">
            <v>-489955.09039999999</v>
          </cell>
          <cell r="L71">
            <v>-489955.09039999999</v>
          </cell>
        </row>
        <row r="72">
          <cell r="A72" t="str">
            <v>Telerj31289120</v>
          </cell>
          <cell r="B72">
            <v>4045.4060800000002</v>
          </cell>
          <cell r="C72">
            <v>940.44792000000007</v>
          </cell>
          <cell r="D72">
            <v>21.927879999999277</v>
          </cell>
          <cell r="E72">
            <v>0</v>
          </cell>
          <cell r="F72">
            <v>0</v>
          </cell>
          <cell r="G72">
            <v>0</v>
          </cell>
          <cell r="H72">
            <v>-54845.019319999999</v>
          </cell>
          <cell r="I72">
            <v>-36720.71675</v>
          </cell>
          <cell r="J72">
            <v>-38850.296119999999</v>
          </cell>
          <cell r="K72">
            <v>-24955.359579999997</v>
          </cell>
          <cell r="L72">
            <v>-21321.97064</v>
          </cell>
        </row>
        <row r="73">
          <cell r="A73" t="str">
            <v>Telerj31986210</v>
          </cell>
          <cell r="B73">
            <v>1489.33242</v>
          </cell>
          <cell r="C73">
            <v>1518.5167000000004</v>
          </cell>
          <cell r="D73">
            <v>1570.2897599999992</v>
          </cell>
          <cell r="E73">
            <v>1574.6758800000007</v>
          </cell>
          <cell r="F73">
            <v>1579.55879</v>
          </cell>
          <cell r="G73">
            <v>1598.2392099999997</v>
          </cell>
          <cell r="H73">
            <v>0</v>
          </cell>
          <cell r="I73">
            <v>0</v>
          </cell>
          <cell r="J73">
            <v>-5007.7818799999995</v>
          </cell>
          <cell r="K73">
            <v>0</v>
          </cell>
          <cell r="L73">
            <v>-5007.7818799999995</v>
          </cell>
        </row>
        <row r="74">
          <cell r="A74" t="str">
            <v>Telerj31986500</v>
          </cell>
          <cell r="B74">
            <v>52695.264380000001</v>
          </cell>
          <cell r="C74">
            <v>51242.036719999996</v>
          </cell>
          <cell r="D74">
            <v>51265.104500000001</v>
          </cell>
          <cell r="E74">
            <v>49890.18220000001</v>
          </cell>
          <cell r="F74">
            <v>42237.343599999993</v>
          </cell>
          <cell r="G74">
            <v>51507.25410000002</v>
          </cell>
          <cell r="H74">
            <v>1706.6104799999994</v>
          </cell>
          <cell r="I74">
            <v>1653.9277999999995</v>
          </cell>
          <cell r="J74">
            <v>1799.0116000000016</v>
          </cell>
          <cell r="K74">
            <v>1937.5761599999987</v>
          </cell>
          <cell r="L74">
            <v>1851.2783100000015</v>
          </cell>
        </row>
        <row r="75">
          <cell r="A75" t="str">
            <v>Telerj31986710</v>
          </cell>
          <cell r="B75">
            <v>6873.8418799999999</v>
          </cell>
          <cell r="C75">
            <v>7008.5386800000015</v>
          </cell>
          <cell r="D75">
            <v>7247.4912199999999</v>
          </cell>
          <cell r="E75">
            <v>7267.7347300000001</v>
          </cell>
          <cell r="F75">
            <v>7290.2714799999994</v>
          </cell>
          <cell r="G75">
            <v>7376.4113799999977</v>
          </cell>
          <cell r="H75">
            <v>55664.297699999996</v>
          </cell>
          <cell r="I75">
            <v>59581.084600000002</v>
          </cell>
          <cell r="J75">
            <v>61680.838199999998</v>
          </cell>
          <cell r="K75">
            <v>60304.666099999973</v>
          </cell>
          <cell r="L75">
            <v>61221.410700000008</v>
          </cell>
        </row>
        <row r="76">
          <cell r="A76" t="str">
            <v>Telerj41100000</v>
          </cell>
          <cell r="B76">
            <v>232768.0177</v>
          </cell>
          <cell r="C76">
            <v>235668.95170000001</v>
          </cell>
          <cell r="D76">
            <v>243294.79620000004</v>
          </cell>
          <cell r="E76">
            <v>243708.08</v>
          </cell>
          <cell r="F76">
            <v>244769.22939999995</v>
          </cell>
          <cell r="G76">
            <v>247520.52300000004</v>
          </cell>
          <cell r="H76">
            <v>7876.4866299999994</v>
          </cell>
          <cell r="I76">
            <v>7480.8571100000045</v>
          </cell>
          <cell r="J76">
            <v>8303.1301199999943</v>
          </cell>
          <cell r="K76">
            <v>8942.6590800000122</v>
          </cell>
          <cell r="L76">
            <v>8544.3614299999899</v>
          </cell>
        </row>
        <row r="77">
          <cell r="A77" t="str">
            <v>Telerj49100000</v>
          </cell>
          <cell r="B77">
            <v>-3639.9590699999999</v>
          </cell>
          <cell r="C77">
            <v>-2050.9963600000001</v>
          </cell>
          <cell r="D77">
            <v>-1711.7547600000007</v>
          </cell>
          <cell r="E77">
            <v>-1450.2555899999979</v>
          </cell>
          <cell r="F77">
            <v>-1760.1804200000006</v>
          </cell>
          <cell r="G77">
            <v>-1640.1434300000019</v>
          </cell>
          <cell r="H77">
            <v>238967.96800000011</v>
          </cell>
          <cell r="I77">
            <v>272347.14299999992</v>
          </cell>
          <cell r="J77">
            <v>278776.96000000002</v>
          </cell>
          <cell r="K77">
            <v>300277.7629999998</v>
          </cell>
          <cell r="L77">
            <v>287595.3459999999</v>
          </cell>
        </row>
        <row r="78">
          <cell r="A78" t="str">
            <v>Telerj49100000</v>
          </cell>
          <cell r="B78">
            <v>-3639.9590699999999</v>
          </cell>
          <cell r="C78">
            <v>-2050.9963600000001</v>
          </cell>
          <cell r="D78">
            <v>-1711.7547600000007</v>
          </cell>
          <cell r="E78">
            <v>-1450.2555899999979</v>
          </cell>
          <cell r="F78">
            <v>-1760.1804200000006</v>
          </cell>
          <cell r="G78">
            <v>-1640.1434300000019</v>
          </cell>
          <cell r="H78">
            <v>-1418.4145499999977</v>
          </cell>
          <cell r="I78">
            <v>-2011.9082300000009</v>
          </cell>
          <cell r="J78">
            <v>-2005.9572800000005</v>
          </cell>
          <cell r="K78">
            <v>-2189.1276499999985</v>
          </cell>
          <cell r="L78">
            <v>-2783.2974300000024</v>
          </cell>
        </row>
      </sheetData>
      <sheetData sheetId="17"/>
      <sheetData sheetId="18" refreshError="1">
        <row r="1">
          <cell r="A1" t="str">
            <v>Teleamazon</v>
          </cell>
          <cell r="B1" t="str">
            <v>CE</v>
          </cell>
          <cell r="C1" t="str">
            <v>Teleamazon</v>
          </cell>
        </row>
        <row r="2">
          <cell r="A2" t="str">
            <v>Telamazon</v>
          </cell>
          <cell r="B2" t="str">
            <v>CE</v>
          </cell>
          <cell r="C2" t="str">
            <v>Teleamazon</v>
          </cell>
        </row>
        <row r="3">
          <cell r="A3" t="str">
            <v>Telaima</v>
          </cell>
          <cell r="B3" t="str">
            <v>CE</v>
          </cell>
          <cell r="C3" t="str">
            <v>Telaima</v>
          </cell>
        </row>
        <row r="4">
          <cell r="A4" t="str">
            <v>Telepara</v>
          </cell>
          <cell r="B4" t="str">
            <v>CE</v>
          </cell>
          <cell r="C4" t="str">
            <v>Telepara</v>
          </cell>
        </row>
        <row r="5">
          <cell r="A5" t="str">
            <v>Telepará</v>
          </cell>
          <cell r="B5" t="str">
            <v>CE</v>
          </cell>
          <cell r="C5" t="str">
            <v>Telepara</v>
          </cell>
        </row>
        <row r="6">
          <cell r="A6" t="str">
            <v>Teleamapa</v>
          </cell>
          <cell r="B6" t="str">
            <v>CE</v>
          </cell>
          <cell r="C6" t="str">
            <v>Teleamapa</v>
          </cell>
        </row>
        <row r="7">
          <cell r="A7" t="str">
            <v>Teleamapá</v>
          </cell>
          <cell r="B7" t="str">
            <v>CE</v>
          </cell>
          <cell r="C7" t="str">
            <v>Teleamapa</v>
          </cell>
        </row>
        <row r="8">
          <cell r="A8" t="str">
            <v>Telma</v>
          </cell>
          <cell r="B8" t="str">
            <v>CE</v>
          </cell>
          <cell r="C8" t="str">
            <v>Telma</v>
          </cell>
        </row>
        <row r="9">
          <cell r="A9" t="str">
            <v>Telepisa</v>
          </cell>
          <cell r="B9" t="str">
            <v>CE</v>
          </cell>
          <cell r="C9" t="str">
            <v>Telepisa</v>
          </cell>
        </row>
        <row r="10">
          <cell r="A10" t="str">
            <v>Teleceara</v>
          </cell>
          <cell r="B10" t="str">
            <v>CE</v>
          </cell>
          <cell r="C10" t="str">
            <v>Teleceara</v>
          </cell>
        </row>
        <row r="11">
          <cell r="A11" t="str">
            <v>Teleceará</v>
          </cell>
          <cell r="B11" t="str">
            <v>CE</v>
          </cell>
          <cell r="C11" t="str">
            <v>Teleceara</v>
          </cell>
        </row>
        <row r="12">
          <cell r="A12" t="str">
            <v>Telern</v>
          </cell>
          <cell r="B12" t="str">
            <v>PE</v>
          </cell>
          <cell r="C12" t="str">
            <v>Telern</v>
          </cell>
        </row>
        <row r="13">
          <cell r="A13" t="str">
            <v>Telpa</v>
          </cell>
          <cell r="B13" t="str">
            <v>PE</v>
          </cell>
          <cell r="C13" t="str">
            <v>Telpa</v>
          </cell>
        </row>
        <row r="14">
          <cell r="A14" t="str">
            <v>Telpe</v>
          </cell>
          <cell r="B14" t="str">
            <v>PE</v>
          </cell>
          <cell r="C14" t="str">
            <v>Telpe</v>
          </cell>
        </row>
        <row r="15">
          <cell r="A15" t="str">
            <v>Telasa</v>
          </cell>
          <cell r="B15" t="str">
            <v>BA</v>
          </cell>
          <cell r="C15" t="str">
            <v>Telasa</v>
          </cell>
        </row>
        <row r="16">
          <cell r="A16" t="str">
            <v>Telergipe</v>
          </cell>
          <cell r="B16" t="str">
            <v>BA</v>
          </cell>
          <cell r="C16" t="str">
            <v>Telergipe</v>
          </cell>
        </row>
        <row r="17">
          <cell r="A17" t="str">
            <v>Telebahia</v>
          </cell>
          <cell r="B17" t="str">
            <v>BA</v>
          </cell>
          <cell r="C17" t="str">
            <v>Telebahia</v>
          </cell>
        </row>
        <row r="18">
          <cell r="A18" t="str">
            <v>Telemig</v>
          </cell>
          <cell r="B18" t="str">
            <v>MG</v>
          </cell>
          <cell r="C18" t="str">
            <v>Telemig</v>
          </cell>
        </row>
        <row r="19">
          <cell r="A19" t="str">
            <v>Telest</v>
          </cell>
          <cell r="B19" t="str">
            <v>MG</v>
          </cell>
          <cell r="C19" t="str">
            <v>Telest</v>
          </cell>
        </row>
        <row r="20">
          <cell r="A20" t="str">
            <v>Teleste</v>
          </cell>
          <cell r="B20" t="str">
            <v>MG</v>
          </cell>
          <cell r="C20" t="str">
            <v>Telest</v>
          </cell>
        </row>
        <row r="21">
          <cell r="A21" t="str">
            <v>Telerj</v>
          </cell>
          <cell r="B21" t="str">
            <v>RJ</v>
          </cell>
          <cell r="C21" t="str">
            <v>Telerj</v>
          </cell>
        </row>
        <row r="22">
          <cell r="A22" t="str">
            <v>TELEMAR - AM</v>
          </cell>
          <cell r="B22" t="str">
            <v>CE</v>
          </cell>
          <cell r="C22" t="str">
            <v>Teleamazon</v>
          </cell>
        </row>
        <row r="23">
          <cell r="A23" t="str">
            <v>TELEMAR - RR</v>
          </cell>
          <cell r="B23" t="str">
            <v>CE</v>
          </cell>
          <cell r="C23" t="str">
            <v>Telaima</v>
          </cell>
        </row>
        <row r="24">
          <cell r="A24" t="str">
            <v>TELEMAR - PA</v>
          </cell>
          <cell r="B24" t="str">
            <v>CE</v>
          </cell>
          <cell r="C24" t="str">
            <v>Telepara</v>
          </cell>
        </row>
        <row r="25">
          <cell r="A25" t="str">
            <v>TELEMAR - AP</v>
          </cell>
          <cell r="B25" t="str">
            <v>CE</v>
          </cell>
          <cell r="C25" t="str">
            <v>Teleamapa</v>
          </cell>
        </row>
        <row r="26">
          <cell r="A26" t="str">
            <v>TELEMAR - MA</v>
          </cell>
          <cell r="B26" t="str">
            <v>CE</v>
          </cell>
          <cell r="C26" t="str">
            <v>Telma</v>
          </cell>
        </row>
        <row r="27">
          <cell r="A27" t="str">
            <v>TELEMAR - PI</v>
          </cell>
          <cell r="B27" t="str">
            <v>CE</v>
          </cell>
          <cell r="C27" t="str">
            <v>Telepisa</v>
          </cell>
        </row>
        <row r="28">
          <cell r="A28" t="str">
            <v>TELEMAR - CE</v>
          </cell>
          <cell r="B28" t="str">
            <v>CE</v>
          </cell>
          <cell r="C28" t="str">
            <v>Teleceara</v>
          </cell>
        </row>
        <row r="29">
          <cell r="A29" t="str">
            <v>TELEMAR - RN</v>
          </cell>
          <cell r="B29" t="str">
            <v>PE</v>
          </cell>
          <cell r="C29" t="str">
            <v>Telern</v>
          </cell>
        </row>
        <row r="30">
          <cell r="A30" t="str">
            <v>TELEMAR - PB</v>
          </cell>
          <cell r="B30" t="str">
            <v>PE</v>
          </cell>
          <cell r="C30" t="str">
            <v>Telpa</v>
          </cell>
        </row>
        <row r="31">
          <cell r="A31" t="str">
            <v>TELEMAR - PE</v>
          </cell>
          <cell r="B31" t="str">
            <v>PE</v>
          </cell>
          <cell r="C31" t="str">
            <v>Telpe</v>
          </cell>
        </row>
        <row r="32">
          <cell r="A32" t="str">
            <v>TELEMAR - AL</v>
          </cell>
          <cell r="B32" t="str">
            <v>BA</v>
          </cell>
          <cell r="C32" t="str">
            <v>Telasa</v>
          </cell>
        </row>
        <row r="33">
          <cell r="A33" t="str">
            <v>TELEMAR - SE</v>
          </cell>
          <cell r="B33" t="str">
            <v>BA</v>
          </cell>
          <cell r="C33" t="str">
            <v>Telergipe</v>
          </cell>
        </row>
        <row r="34">
          <cell r="A34" t="str">
            <v>TELEMAR - BA</v>
          </cell>
          <cell r="B34" t="str">
            <v>BA</v>
          </cell>
          <cell r="C34" t="str">
            <v>Telebahia</v>
          </cell>
        </row>
        <row r="35">
          <cell r="A35" t="str">
            <v>TELEMAR - MG</v>
          </cell>
          <cell r="B35" t="str">
            <v>MG</v>
          </cell>
          <cell r="C35" t="str">
            <v>Telemig</v>
          </cell>
        </row>
        <row r="36">
          <cell r="A36" t="str">
            <v>TELEMAR - ES</v>
          </cell>
          <cell r="B36" t="str">
            <v>MG</v>
          </cell>
          <cell r="C36" t="str">
            <v>Telest</v>
          </cell>
        </row>
        <row r="37">
          <cell r="A37" t="str">
            <v>TELEMAR - RJ</v>
          </cell>
          <cell r="B37" t="str">
            <v>RJ</v>
          </cell>
          <cell r="C37" t="str">
            <v>Telerj</v>
          </cell>
        </row>
        <row r="38">
          <cell r="A38" t="str">
            <v>TELEMAR-AM</v>
          </cell>
          <cell r="B38" t="str">
            <v>CE</v>
          </cell>
          <cell r="C38" t="str">
            <v>Teleamazon</v>
          </cell>
        </row>
        <row r="39">
          <cell r="A39" t="str">
            <v>TELEMAR-RR</v>
          </cell>
          <cell r="B39" t="str">
            <v>CE</v>
          </cell>
          <cell r="C39" t="str">
            <v>Telaima</v>
          </cell>
        </row>
        <row r="40">
          <cell r="A40" t="str">
            <v>TELEMAR-PA</v>
          </cell>
          <cell r="B40" t="str">
            <v>CE</v>
          </cell>
          <cell r="C40" t="str">
            <v>Telepara</v>
          </cell>
        </row>
        <row r="41">
          <cell r="A41" t="str">
            <v>TELEMAR-AP</v>
          </cell>
          <cell r="B41" t="str">
            <v>CE</v>
          </cell>
          <cell r="C41" t="str">
            <v>Teleamapa</v>
          </cell>
        </row>
        <row r="42">
          <cell r="A42" t="str">
            <v>TELEMAR-MA</v>
          </cell>
          <cell r="B42" t="str">
            <v>CE</v>
          </cell>
          <cell r="C42" t="str">
            <v>Telma</v>
          </cell>
        </row>
        <row r="43">
          <cell r="A43" t="str">
            <v>TELEMAR-PI</v>
          </cell>
          <cell r="B43" t="str">
            <v>CE</v>
          </cell>
          <cell r="C43" t="str">
            <v>Telepisa</v>
          </cell>
        </row>
        <row r="44">
          <cell r="A44" t="str">
            <v>TELEMAR-CE</v>
          </cell>
          <cell r="B44" t="str">
            <v>CE</v>
          </cell>
          <cell r="C44" t="str">
            <v>Teleceara</v>
          </cell>
        </row>
        <row r="45">
          <cell r="A45" t="str">
            <v>TELEMAR-RN</v>
          </cell>
          <cell r="B45" t="str">
            <v>PE</v>
          </cell>
          <cell r="C45" t="str">
            <v>Telern</v>
          </cell>
        </row>
        <row r="46">
          <cell r="A46" t="str">
            <v>TELEMAR-PB</v>
          </cell>
          <cell r="B46" t="str">
            <v>PE</v>
          </cell>
          <cell r="C46" t="str">
            <v>Telpa</v>
          </cell>
        </row>
        <row r="47">
          <cell r="A47" t="str">
            <v>TELEMAR-PE</v>
          </cell>
          <cell r="B47" t="str">
            <v>PE</v>
          </cell>
          <cell r="C47" t="str">
            <v>Telpe</v>
          </cell>
        </row>
        <row r="48">
          <cell r="A48" t="str">
            <v>TELEMAR-AL</v>
          </cell>
          <cell r="B48" t="str">
            <v>BA</v>
          </cell>
          <cell r="C48" t="str">
            <v>Telasa</v>
          </cell>
        </row>
        <row r="49">
          <cell r="A49" t="str">
            <v>TELEMAR-SE</v>
          </cell>
          <cell r="B49" t="str">
            <v>BA</v>
          </cell>
          <cell r="C49" t="str">
            <v>Telergipe</v>
          </cell>
        </row>
        <row r="50">
          <cell r="A50" t="str">
            <v>TELEMAR-BA</v>
          </cell>
          <cell r="B50" t="str">
            <v>BA</v>
          </cell>
          <cell r="C50" t="str">
            <v>Telebahia</v>
          </cell>
        </row>
        <row r="51">
          <cell r="A51" t="str">
            <v>TELEMAR-MG</v>
          </cell>
          <cell r="B51" t="str">
            <v>MG</v>
          </cell>
          <cell r="C51" t="str">
            <v>Telemig</v>
          </cell>
        </row>
        <row r="52">
          <cell r="A52" t="str">
            <v>TELEMAR-ES</v>
          </cell>
          <cell r="B52" t="str">
            <v>MG</v>
          </cell>
          <cell r="C52" t="str">
            <v>Telest</v>
          </cell>
        </row>
        <row r="53">
          <cell r="A53" t="str">
            <v>TELEMAR-RJ</v>
          </cell>
          <cell r="B53" t="str">
            <v>RJ</v>
          </cell>
          <cell r="C53" t="str">
            <v>Telerj</v>
          </cell>
        </row>
        <row r="54">
          <cell r="A54" t="str">
            <v>AM</v>
          </cell>
          <cell r="B54" t="str">
            <v>CE</v>
          </cell>
          <cell r="C54" t="str">
            <v>Teleamazon</v>
          </cell>
        </row>
        <row r="55">
          <cell r="A55" t="str">
            <v>RR</v>
          </cell>
          <cell r="B55" t="str">
            <v>CE</v>
          </cell>
          <cell r="C55" t="str">
            <v>Telaima</v>
          </cell>
        </row>
        <row r="56">
          <cell r="A56" t="str">
            <v>PA</v>
          </cell>
          <cell r="B56" t="str">
            <v>CE</v>
          </cell>
          <cell r="C56" t="str">
            <v>Telepara</v>
          </cell>
        </row>
        <row r="57">
          <cell r="A57" t="str">
            <v>AP</v>
          </cell>
          <cell r="B57" t="str">
            <v>CE</v>
          </cell>
          <cell r="C57" t="str">
            <v>Teleamapa</v>
          </cell>
        </row>
        <row r="58">
          <cell r="A58" t="str">
            <v>MA</v>
          </cell>
          <cell r="B58" t="str">
            <v>CE</v>
          </cell>
          <cell r="C58" t="str">
            <v>Telma</v>
          </cell>
        </row>
        <row r="59">
          <cell r="A59" t="str">
            <v>PI</v>
          </cell>
          <cell r="B59" t="str">
            <v>CE</v>
          </cell>
          <cell r="C59" t="str">
            <v>Telepisa</v>
          </cell>
        </row>
        <row r="60">
          <cell r="A60" t="str">
            <v>CE</v>
          </cell>
          <cell r="B60" t="str">
            <v>CE</v>
          </cell>
          <cell r="C60" t="str">
            <v>Teleceara</v>
          </cell>
        </row>
        <row r="61">
          <cell r="A61" t="str">
            <v>RN</v>
          </cell>
          <cell r="B61" t="str">
            <v>PE</v>
          </cell>
          <cell r="C61" t="str">
            <v>Telern</v>
          </cell>
        </row>
        <row r="62">
          <cell r="A62" t="str">
            <v>PB</v>
          </cell>
          <cell r="B62" t="str">
            <v>PE</v>
          </cell>
          <cell r="C62" t="str">
            <v>Telpa</v>
          </cell>
        </row>
        <row r="63">
          <cell r="A63" t="str">
            <v>PE</v>
          </cell>
          <cell r="B63" t="str">
            <v>PE</v>
          </cell>
          <cell r="C63" t="str">
            <v>Telpe</v>
          </cell>
        </row>
        <row r="64">
          <cell r="A64" t="str">
            <v>AL</v>
          </cell>
          <cell r="B64" t="str">
            <v>BA</v>
          </cell>
          <cell r="C64" t="str">
            <v>Telasa</v>
          </cell>
        </row>
        <row r="65">
          <cell r="A65" t="str">
            <v>SE</v>
          </cell>
          <cell r="B65" t="str">
            <v>BA</v>
          </cell>
          <cell r="C65" t="str">
            <v>Telergipe</v>
          </cell>
        </row>
        <row r="66">
          <cell r="A66" t="str">
            <v>BA</v>
          </cell>
          <cell r="B66" t="str">
            <v>BA</v>
          </cell>
          <cell r="C66" t="str">
            <v>Telebahia</v>
          </cell>
        </row>
        <row r="67">
          <cell r="A67" t="str">
            <v>MG</v>
          </cell>
          <cell r="B67" t="str">
            <v>MG</v>
          </cell>
          <cell r="C67" t="str">
            <v>Telemig</v>
          </cell>
        </row>
        <row r="68">
          <cell r="A68" t="str">
            <v>ES</v>
          </cell>
          <cell r="B68" t="str">
            <v>MG</v>
          </cell>
          <cell r="C68" t="str">
            <v>Telest</v>
          </cell>
        </row>
        <row r="69">
          <cell r="A69" t="str">
            <v>RJ</v>
          </cell>
          <cell r="B69" t="str">
            <v>RJ</v>
          </cell>
          <cell r="C69" t="str">
            <v>Telerj</v>
          </cell>
        </row>
        <row r="70">
          <cell r="A70" t="str">
            <v>REGIONAL-MG</v>
          </cell>
          <cell r="C70" t="str">
            <v>Nucleo MG</v>
          </cell>
        </row>
        <row r="71">
          <cell r="A71" t="str">
            <v>REGIONAL-BA</v>
          </cell>
          <cell r="C71" t="str">
            <v>Nucleo BA</v>
          </cell>
        </row>
        <row r="72">
          <cell r="A72" t="str">
            <v>REGIONAL-PE</v>
          </cell>
          <cell r="C72" t="str">
            <v>Nucleo PE</v>
          </cell>
        </row>
        <row r="73">
          <cell r="A73" t="str">
            <v>REGIONAL-CE</v>
          </cell>
          <cell r="C73" t="str">
            <v>Nucleo CE</v>
          </cell>
        </row>
      </sheetData>
      <sheetData sheetId="1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_TNL"/>
      <sheetName val="_NRJ"/>
      <sheetName val="_MG"/>
      <sheetName val="_ES"/>
      <sheetName val="_NMG"/>
      <sheetName val="_BA"/>
      <sheetName val="_SE"/>
      <sheetName val="_AL"/>
      <sheetName val="_NBA"/>
      <sheetName val="_PE"/>
      <sheetName val="_PB"/>
      <sheetName val="_RN"/>
      <sheetName val="_NPE"/>
      <sheetName val="_CE"/>
      <sheetName val="_PI"/>
      <sheetName val="_MA"/>
      <sheetName val="_PA"/>
      <sheetName val="_AP"/>
      <sheetName val="_AM"/>
      <sheetName val="_RR"/>
      <sheetName val="_NCE"/>
      <sheetName val="Resumo"/>
      <sheetName val="Sispec99"/>
      <sheetName val="Tabelas"/>
      <sheetName val="Mês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row r="1">
          <cell r="A1" t="str">
            <v>Chave</v>
          </cell>
          <cell r="B1" t="str">
            <v>01/01/99</v>
          </cell>
          <cell r="C1" t="str">
            <v>01/02/99</v>
          </cell>
          <cell r="D1" t="str">
            <v>01/03/99</v>
          </cell>
          <cell r="E1" t="str">
            <v>01/04/99</v>
          </cell>
          <cell r="F1" t="str">
            <v>01/05/99</v>
          </cell>
          <cell r="G1" t="str">
            <v>01/06/99</v>
          </cell>
          <cell r="H1" t="str">
            <v>01/07/99</v>
          </cell>
          <cell r="I1" t="str">
            <v>01/08/99</v>
          </cell>
          <cell r="J1" t="str">
            <v>01/09/99</v>
          </cell>
          <cell r="K1" t="str">
            <v>01/10/99</v>
          </cell>
          <cell r="L1" t="str">
            <v>01/11/99</v>
          </cell>
          <cell r="M1" t="str">
            <v>01/12/99</v>
          </cell>
        </row>
        <row r="2">
          <cell r="A2" t="str">
            <v>Telaima31138100</v>
          </cell>
          <cell r="B2">
            <v>167.24135000000001</v>
          </cell>
          <cell r="C2">
            <v>156.62540000000001</v>
          </cell>
          <cell r="D2">
            <v>209.32893000000001</v>
          </cell>
          <cell r="E2">
            <v>224.96592999999996</v>
          </cell>
          <cell r="F2">
            <v>41.79663000000005</v>
          </cell>
          <cell r="G2">
            <v>369.67239999999981</v>
          </cell>
          <cell r="H2">
            <v>217.33852999999999</v>
          </cell>
          <cell r="I2">
            <v>230.96537000000012</v>
          </cell>
          <cell r="J2">
            <v>160.79710999999998</v>
          </cell>
          <cell r="K2">
            <v>293.21443000000022</v>
          </cell>
          <cell r="L2">
            <v>487.69270999999981</v>
          </cell>
          <cell r="M2">
            <v>167.33993000000009</v>
          </cell>
        </row>
        <row r="3">
          <cell r="A3" t="str">
            <v>Telaima31138110</v>
          </cell>
          <cell r="B3">
            <v>156.30948999999998</v>
          </cell>
          <cell r="C3">
            <v>147.84411999999998</v>
          </cell>
          <cell r="D3">
            <v>187.93608000000006</v>
          </cell>
          <cell r="E3">
            <v>213.49630999999999</v>
          </cell>
          <cell r="F3">
            <v>31.404329999999959</v>
          </cell>
          <cell r="G3">
            <v>354.32413000000008</v>
          </cell>
          <cell r="H3">
            <v>204.57781999999997</v>
          </cell>
          <cell r="I3">
            <v>218.21349000000009</v>
          </cell>
          <cell r="J3">
            <v>167.12979999999993</v>
          </cell>
          <cell r="K3">
            <v>266.63920000000007</v>
          </cell>
          <cell r="L3">
            <v>479.37333000000012</v>
          </cell>
          <cell r="M3">
            <v>168.90086999999994</v>
          </cell>
        </row>
        <row r="4">
          <cell r="A4" t="str">
            <v>Telaima31138113</v>
          </cell>
          <cell r="B4">
            <v>156.30948999999998</v>
          </cell>
          <cell r="C4">
            <v>147.84411999999998</v>
          </cell>
          <cell r="D4">
            <v>187.93608000000006</v>
          </cell>
          <cell r="E4">
            <v>213.49630999999999</v>
          </cell>
          <cell r="F4">
            <v>31.404329999999959</v>
          </cell>
          <cell r="G4">
            <v>354.32413000000008</v>
          </cell>
          <cell r="H4">
            <v>204.57781999999997</v>
          </cell>
          <cell r="I4">
            <v>218.21349000000009</v>
          </cell>
          <cell r="J4">
            <v>167.12979999999993</v>
          </cell>
          <cell r="K4">
            <v>266.63920000000007</v>
          </cell>
          <cell r="L4">
            <v>479.37333000000012</v>
          </cell>
          <cell r="M4">
            <v>168.90086999999994</v>
          </cell>
        </row>
        <row r="5">
          <cell r="A5" t="str">
            <v>Telaima31138120</v>
          </cell>
          <cell r="B5">
            <v>0.33882000000000001</v>
          </cell>
          <cell r="C5">
            <v>0.11074000000000001</v>
          </cell>
          <cell r="D5">
            <v>0.78698000000000001</v>
          </cell>
          <cell r="E5">
            <v>0.33048000000000011</v>
          </cell>
          <cell r="F5">
            <v>0.37259999999999982</v>
          </cell>
          <cell r="G5">
            <v>0.33506000000000014</v>
          </cell>
          <cell r="H5">
            <v>0.32462000000000035</v>
          </cell>
          <cell r="I5">
            <v>0.34400999999999948</v>
          </cell>
          <cell r="J5">
            <v>-0.24617999999999984</v>
          </cell>
          <cell r="K5">
            <v>0.29585999999999979</v>
          </cell>
          <cell r="L5">
            <v>2.1450000000000191E-2</v>
          </cell>
          <cell r="M5">
            <v>-0.21126999999999985</v>
          </cell>
        </row>
        <row r="6">
          <cell r="A6" t="str">
            <v>Telaima31138122</v>
          </cell>
          <cell r="B6">
            <v>3.7450000000000004E-2</v>
          </cell>
          <cell r="C6">
            <v>2.325E-2</v>
          </cell>
          <cell r="D6">
            <v>7.9149999999999998E-2</v>
          </cell>
          <cell r="E6">
            <v>2.9409999999999992E-2</v>
          </cell>
          <cell r="F6">
            <v>-0.16925999999999999</v>
          </cell>
          <cell r="G6">
            <v>0</v>
          </cell>
          <cell r="H6">
            <v>0</v>
          </cell>
          <cell r="I6">
            <v>0</v>
          </cell>
          <cell r="J6">
            <v>0</v>
          </cell>
          <cell r="K6">
            <v>0</v>
          </cell>
          <cell r="L6">
            <v>0</v>
          </cell>
          <cell r="M6">
            <v>0</v>
          </cell>
        </row>
        <row r="7">
          <cell r="A7" t="str">
            <v>Telaima31138123</v>
          </cell>
          <cell r="B7">
            <v>0.30137000000000003</v>
          </cell>
          <cell r="C7">
            <v>8.7490000000000012E-2</v>
          </cell>
          <cell r="D7">
            <v>0.70783000000000018</v>
          </cell>
          <cell r="E7">
            <v>0.30106999999999973</v>
          </cell>
          <cell r="F7">
            <v>0.54186000000000001</v>
          </cell>
          <cell r="G7">
            <v>0.33506000000000014</v>
          </cell>
          <cell r="H7">
            <v>0.32462000000000035</v>
          </cell>
          <cell r="I7">
            <v>0.34400999999999948</v>
          </cell>
          <cell r="J7">
            <v>-0.24617999999999984</v>
          </cell>
          <cell r="K7">
            <v>0.29585999999999979</v>
          </cell>
          <cell r="L7">
            <v>2.1450000000000191E-2</v>
          </cell>
          <cell r="M7">
            <v>-0.21126999999999985</v>
          </cell>
        </row>
        <row r="8">
          <cell r="A8" t="str">
            <v>Telaima31138130</v>
          </cell>
          <cell r="B8">
            <v>10.59304</v>
          </cell>
          <cell r="C8">
            <v>8.6705400000000008</v>
          </cell>
          <cell r="D8">
            <v>20.605869999999999</v>
          </cell>
          <cell r="E8">
            <v>11.139139999999998</v>
          </cell>
          <cell r="F8">
            <v>10.0197</v>
          </cell>
          <cell r="G8">
            <v>15.013210000000001</v>
          </cell>
          <cell r="H8">
            <v>12.436089999999993</v>
          </cell>
          <cell r="I8">
            <v>12.407870000000017</v>
          </cell>
          <cell r="J8">
            <v>-6.0865100000000183</v>
          </cell>
          <cell r="K8">
            <v>26.279370000000014</v>
          </cell>
          <cell r="L8">
            <v>8.2979299999999938</v>
          </cell>
          <cell r="M8">
            <v>-1.3496700000000033</v>
          </cell>
        </row>
        <row r="9">
          <cell r="A9" t="str">
            <v>Telaima31138133</v>
          </cell>
          <cell r="B9">
            <v>10.59304</v>
          </cell>
          <cell r="C9">
            <v>8.6705400000000008</v>
          </cell>
          <cell r="D9">
            <v>20.605869999999999</v>
          </cell>
          <cell r="E9">
            <v>11.139139999999998</v>
          </cell>
          <cell r="F9">
            <v>10.0197</v>
          </cell>
          <cell r="G9">
            <v>15.013210000000001</v>
          </cell>
          <cell r="H9">
            <v>12.436089999999993</v>
          </cell>
          <cell r="I9">
            <v>12.407870000000017</v>
          </cell>
          <cell r="J9">
            <v>-6.0865100000000183</v>
          </cell>
          <cell r="K9">
            <v>26.279370000000014</v>
          </cell>
          <cell r="L9">
            <v>8.2979299999999938</v>
          </cell>
          <cell r="M9">
            <v>-1.3496700000000033</v>
          </cell>
        </row>
        <row r="10">
          <cell r="A10" t="str">
            <v>Telaima31138300</v>
          </cell>
          <cell r="B10">
            <v>38.823190000000004</v>
          </cell>
          <cell r="C10">
            <v>33.661470000000001</v>
          </cell>
          <cell r="D10">
            <v>40.258179999999996</v>
          </cell>
          <cell r="E10">
            <v>40.258179999999982</v>
          </cell>
          <cell r="F10">
            <v>37.203280000000007</v>
          </cell>
          <cell r="G10">
            <v>37.038070000000005</v>
          </cell>
          <cell r="H10">
            <v>23.569040000000001</v>
          </cell>
          <cell r="I10">
            <v>38.389690000000002</v>
          </cell>
          <cell r="J10">
            <v>493.38181000000009</v>
          </cell>
          <cell r="K10">
            <v>-186.84473000000003</v>
          </cell>
          <cell r="L10">
            <v>118.28675999999984</v>
          </cell>
          <cell r="M10">
            <v>113.14755000000014</v>
          </cell>
        </row>
        <row r="11">
          <cell r="A11" t="str">
            <v>Telaima31138310</v>
          </cell>
          <cell r="B11">
            <v>0</v>
          </cell>
          <cell r="C11">
            <v>0</v>
          </cell>
          <cell r="D11">
            <v>0</v>
          </cell>
          <cell r="E11">
            <v>0</v>
          </cell>
          <cell r="F11">
            <v>0</v>
          </cell>
          <cell r="G11">
            <v>0</v>
          </cell>
          <cell r="H11">
            <v>0</v>
          </cell>
          <cell r="I11">
            <v>0</v>
          </cell>
          <cell r="J11">
            <v>164.98442</v>
          </cell>
          <cell r="K11">
            <v>-164.24032</v>
          </cell>
          <cell r="L11">
            <v>0.29262999999999995</v>
          </cell>
          <cell r="M11">
            <v>0.19928999999999997</v>
          </cell>
        </row>
        <row r="12">
          <cell r="A12" t="str">
            <v>Telaima31138313</v>
          </cell>
          <cell r="B12">
            <v>0</v>
          </cell>
          <cell r="C12">
            <v>0</v>
          </cell>
          <cell r="D12">
            <v>0</v>
          </cell>
          <cell r="E12">
            <v>0</v>
          </cell>
          <cell r="F12">
            <v>0</v>
          </cell>
          <cell r="G12">
            <v>0</v>
          </cell>
          <cell r="H12">
            <v>0</v>
          </cell>
          <cell r="I12">
            <v>0</v>
          </cell>
          <cell r="J12">
            <v>164.98442</v>
          </cell>
          <cell r="K12">
            <v>-164.24032</v>
          </cell>
          <cell r="L12">
            <v>0.29262999999999995</v>
          </cell>
          <cell r="M12">
            <v>0.19928999999999997</v>
          </cell>
        </row>
        <row r="13">
          <cell r="A13" t="str">
            <v>Telaima31138320</v>
          </cell>
          <cell r="B13">
            <v>12.21576</v>
          </cell>
          <cell r="C13">
            <v>9.75685</v>
          </cell>
          <cell r="D13">
            <v>11.830409999999997</v>
          </cell>
          <cell r="E13">
            <v>11.830410000000001</v>
          </cell>
          <cell r="F13">
            <v>10.324170000000002</v>
          </cell>
          <cell r="G13">
            <v>11.284849999999992</v>
          </cell>
          <cell r="H13">
            <v>-4.3838099999999898</v>
          </cell>
          <cell r="I13">
            <v>11.061600000000006</v>
          </cell>
          <cell r="J13">
            <v>310.25761</v>
          </cell>
          <cell r="K13">
            <v>-38.155859999999961</v>
          </cell>
          <cell r="L13">
            <v>92.303179999999941</v>
          </cell>
          <cell r="M13">
            <v>91.165840000000003</v>
          </cell>
        </row>
        <row r="14">
          <cell r="A14" t="str">
            <v>Telaima31138323</v>
          </cell>
          <cell r="B14">
            <v>12.21576</v>
          </cell>
          <cell r="C14">
            <v>9.75685</v>
          </cell>
          <cell r="D14">
            <v>11.830409999999997</v>
          </cell>
          <cell r="E14">
            <v>11.830410000000001</v>
          </cell>
          <cell r="F14">
            <v>10.324170000000002</v>
          </cell>
          <cell r="G14">
            <v>11.284849999999992</v>
          </cell>
          <cell r="H14">
            <v>-4.3838099999999898</v>
          </cell>
          <cell r="I14">
            <v>11.061600000000006</v>
          </cell>
          <cell r="J14">
            <v>310.25761</v>
          </cell>
          <cell r="K14">
            <v>-38.155859999999961</v>
          </cell>
          <cell r="L14">
            <v>92.303179999999941</v>
          </cell>
          <cell r="M14">
            <v>91.165840000000003</v>
          </cell>
        </row>
        <row r="15">
          <cell r="A15" t="str">
            <v>Telaima31138330</v>
          </cell>
          <cell r="B15">
            <v>26.607430000000001</v>
          </cell>
          <cell r="C15">
            <v>23.904620000000001</v>
          </cell>
          <cell r="D15">
            <v>28.42777000000001</v>
          </cell>
          <cell r="E15">
            <v>28.427769999999981</v>
          </cell>
          <cell r="F15">
            <v>26.879110000000011</v>
          </cell>
          <cell r="G15">
            <v>25.753219999999999</v>
          </cell>
          <cell r="H15">
            <v>27.952849999999984</v>
          </cell>
          <cell r="I15">
            <v>27.328090000000003</v>
          </cell>
          <cell r="J15">
            <v>18.13978000000003</v>
          </cell>
          <cell r="K15">
            <v>15.31553999999997</v>
          </cell>
          <cell r="L15">
            <v>25.59820000000002</v>
          </cell>
          <cell r="M15">
            <v>21.719249999999988</v>
          </cell>
        </row>
        <row r="16">
          <cell r="A16" t="str">
            <v>Telaima31138333</v>
          </cell>
          <cell r="B16">
            <v>26.607430000000001</v>
          </cell>
          <cell r="C16">
            <v>23.904620000000001</v>
          </cell>
          <cell r="D16">
            <v>28.42777000000001</v>
          </cell>
          <cell r="E16">
            <v>28.427769999999981</v>
          </cell>
          <cell r="F16">
            <v>26.879110000000011</v>
          </cell>
          <cell r="G16">
            <v>25.753219999999999</v>
          </cell>
          <cell r="H16">
            <v>27.952849999999984</v>
          </cell>
          <cell r="I16">
            <v>27.328090000000003</v>
          </cell>
          <cell r="J16">
            <v>18.13978000000003</v>
          </cell>
          <cell r="K16">
            <v>15.31553999999997</v>
          </cell>
          <cell r="L16">
            <v>25.59820000000002</v>
          </cell>
          <cell r="M16">
            <v>21.719249999999988</v>
          </cell>
        </row>
        <row r="17">
          <cell r="A17" t="str">
            <v>Telaima31138340</v>
          </cell>
          <cell r="B17">
            <v>0</v>
          </cell>
          <cell r="C17">
            <v>0</v>
          </cell>
          <cell r="D17">
            <v>0</v>
          </cell>
          <cell r="E17">
            <v>0</v>
          </cell>
          <cell r="F17">
            <v>0</v>
          </cell>
          <cell r="G17">
            <v>0</v>
          </cell>
          <cell r="H17">
            <v>0</v>
          </cell>
          <cell r="I17">
            <v>0</v>
          </cell>
          <cell r="J17">
            <v>0</v>
          </cell>
          <cell r="K17">
            <v>0.23591000000000001</v>
          </cell>
          <cell r="L17">
            <v>9.2749999999999999E-2</v>
          </cell>
          <cell r="M17">
            <v>6.3170000000000004E-2</v>
          </cell>
        </row>
        <row r="18">
          <cell r="A18" t="str">
            <v>Telaima31138343</v>
          </cell>
          <cell r="B18">
            <v>0</v>
          </cell>
          <cell r="C18">
            <v>0</v>
          </cell>
          <cell r="D18">
            <v>0</v>
          </cell>
          <cell r="E18">
            <v>0</v>
          </cell>
          <cell r="F18">
            <v>0</v>
          </cell>
          <cell r="G18">
            <v>0</v>
          </cell>
          <cell r="H18">
            <v>0</v>
          </cell>
          <cell r="I18">
            <v>0</v>
          </cell>
          <cell r="J18">
            <v>0</v>
          </cell>
          <cell r="K18">
            <v>0.23591000000000001</v>
          </cell>
          <cell r="L18">
            <v>9.2749999999999999E-2</v>
          </cell>
          <cell r="M18">
            <v>6.3170000000000004E-2</v>
          </cell>
        </row>
        <row r="19">
          <cell r="A19" t="str">
            <v>Telaima31144300</v>
          </cell>
          <cell r="B19">
            <v>0</v>
          </cell>
          <cell r="C19">
            <v>0</v>
          </cell>
          <cell r="D19">
            <v>0</v>
          </cell>
          <cell r="E19">
            <v>0</v>
          </cell>
          <cell r="F19">
            <v>0</v>
          </cell>
          <cell r="G19">
            <v>6.6001000000000003</v>
          </cell>
          <cell r="H19">
            <v>0</v>
          </cell>
          <cell r="I19">
            <v>7.9201299999999994</v>
          </cell>
          <cell r="J19">
            <v>15.840260000000002</v>
          </cell>
          <cell r="K19">
            <v>7.9201300000000039</v>
          </cell>
          <cell r="L19">
            <v>7.9021299999999925</v>
          </cell>
          <cell r="M19">
            <v>18.081130000000002</v>
          </cell>
        </row>
        <row r="20">
          <cell r="A20" t="str">
            <v>Telaima41111320</v>
          </cell>
          <cell r="B20">
            <v>146.74630999999999</v>
          </cell>
          <cell r="C20">
            <v>147.91497999999996</v>
          </cell>
          <cell r="D20">
            <v>139.30282000000005</v>
          </cell>
          <cell r="E20">
            <v>151.65881000000002</v>
          </cell>
          <cell r="F20">
            <v>112.77866999999992</v>
          </cell>
          <cell r="G20">
            <v>102.69937000000004</v>
          </cell>
          <cell r="H20">
            <v>62.413070000000062</v>
          </cell>
          <cell r="I20">
            <v>68.281439999999975</v>
          </cell>
          <cell r="J20">
            <v>60.628889999999956</v>
          </cell>
          <cell r="K20">
            <v>67.291099999999915</v>
          </cell>
          <cell r="L20">
            <v>48.391330000000153</v>
          </cell>
          <cell r="M20">
            <v>57.863689999999906</v>
          </cell>
        </row>
        <row r="21">
          <cell r="A21" t="str">
            <v>Telaima41111323</v>
          </cell>
          <cell r="B21">
            <v>0</v>
          </cell>
          <cell r="C21">
            <v>3.7599999999999999E-3</v>
          </cell>
          <cell r="D21">
            <v>5.6000000000000017E-4</v>
          </cell>
          <cell r="E21">
            <v>5.0099999999999997E-3</v>
          </cell>
          <cell r="F21">
            <v>2.1150000000000002E-2</v>
          </cell>
          <cell r="G21">
            <v>0</v>
          </cell>
          <cell r="H21">
            <v>0</v>
          </cell>
          <cell r="I21">
            <v>0</v>
          </cell>
          <cell r="J21">
            <v>0</v>
          </cell>
          <cell r="K21">
            <v>0</v>
          </cell>
          <cell r="L21">
            <v>0</v>
          </cell>
          <cell r="M21">
            <v>0</v>
          </cell>
        </row>
        <row r="22">
          <cell r="A22" t="str">
            <v>Telaima41111324</v>
          </cell>
          <cell r="B22">
            <v>0</v>
          </cell>
          <cell r="C22">
            <v>0</v>
          </cell>
          <cell r="D22">
            <v>0</v>
          </cell>
          <cell r="E22">
            <v>0</v>
          </cell>
          <cell r="F22">
            <v>0</v>
          </cell>
          <cell r="G22">
            <v>6.4000000000000005E-4</v>
          </cell>
          <cell r="H22">
            <v>4.0000000000000007E-4</v>
          </cell>
          <cell r="I22">
            <v>0</v>
          </cell>
          <cell r="J22">
            <v>3.2699999999999995E-3</v>
          </cell>
          <cell r="K22">
            <v>-2.0699999999999994E-3</v>
          </cell>
          <cell r="L22">
            <v>0</v>
          </cell>
          <cell r="M22">
            <v>0</v>
          </cell>
        </row>
        <row r="23">
          <cell r="A23" t="str">
            <v>Telaima41111330</v>
          </cell>
          <cell r="B23">
            <v>-83.426580000000001</v>
          </cell>
          <cell r="C23">
            <v>-23.178089999999997</v>
          </cell>
          <cell r="D23">
            <v>-162.70425999999998</v>
          </cell>
          <cell r="E23">
            <v>-132.91721000000001</v>
          </cell>
          <cell r="F23">
            <v>402.43385000000001</v>
          </cell>
          <cell r="G23">
            <v>-0.20771000000000001</v>
          </cell>
          <cell r="H23">
            <v>181.01758999999998</v>
          </cell>
          <cell r="I23">
            <v>229.37259</v>
          </cell>
          <cell r="J23">
            <v>201.73985000000005</v>
          </cell>
          <cell r="K23">
            <v>194.20590000000004</v>
          </cell>
          <cell r="L23">
            <v>417.55320999999992</v>
          </cell>
          <cell r="M23">
            <v>256.79078000000004</v>
          </cell>
        </row>
        <row r="24">
          <cell r="A24" t="str">
            <v>Telaima41111333</v>
          </cell>
          <cell r="B24">
            <v>0</v>
          </cell>
          <cell r="C24">
            <v>0.105</v>
          </cell>
          <cell r="D24">
            <v>7.7659999999999993E-2</v>
          </cell>
          <cell r="E24">
            <v>2.5050000000000017E-2</v>
          </cell>
          <cell r="F24">
            <v>0</v>
          </cell>
          <cell r="G24">
            <v>-0.20771000000000001</v>
          </cell>
          <cell r="H24">
            <v>0</v>
          </cell>
          <cell r="I24">
            <v>0</v>
          </cell>
          <cell r="J24">
            <v>0</v>
          </cell>
          <cell r="K24">
            <v>0</v>
          </cell>
          <cell r="L24">
            <v>0</v>
          </cell>
          <cell r="M24">
            <v>0</v>
          </cell>
        </row>
        <row r="25">
          <cell r="A25" t="str">
            <v>Telasa31138100</v>
          </cell>
          <cell r="B25">
            <v>1824.3725400000001</v>
          </cell>
          <cell r="C25">
            <v>1646.4803100000001</v>
          </cell>
          <cell r="D25">
            <v>1575.1603800000003</v>
          </cell>
          <cell r="E25">
            <v>1483.5807500000001</v>
          </cell>
          <cell r="F25">
            <v>1728.7082999999993</v>
          </cell>
          <cell r="G25">
            <v>1876.1384500000004</v>
          </cell>
          <cell r="H25">
            <v>2580.8756199999989</v>
          </cell>
          <cell r="I25">
            <v>1942.4391200000009</v>
          </cell>
          <cell r="J25">
            <v>1743.3973699999988</v>
          </cell>
          <cell r="K25">
            <v>1691.7175300000017</v>
          </cell>
          <cell r="L25">
            <v>2766.0595599999979</v>
          </cell>
          <cell r="M25">
            <v>1956.3073000000004</v>
          </cell>
        </row>
        <row r="26">
          <cell r="A26" t="str">
            <v>Telasa31138110</v>
          </cell>
          <cell r="B26">
            <v>1719.6673899999998</v>
          </cell>
          <cell r="C26">
            <v>1558.0046599999998</v>
          </cell>
          <cell r="D26">
            <v>1427.568850000001</v>
          </cell>
          <cell r="E26">
            <v>1352.162119999999</v>
          </cell>
          <cell r="F26">
            <v>1630.3283300000003</v>
          </cell>
          <cell r="G26">
            <v>1810.0963600000014</v>
          </cell>
          <cell r="H26">
            <v>2484.6073999999971</v>
          </cell>
          <cell r="I26">
            <v>1846.170900000001</v>
          </cell>
          <cell r="J26">
            <v>1703.5338800000009</v>
          </cell>
          <cell r="K26">
            <v>1631.4625300000025</v>
          </cell>
          <cell r="L26">
            <v>2659.6721799999978</v>
          </cell>
          <cell r="M26">
            <v>1748.8009799999963</v>
          </cell>
        </row>
        <row r="27">
          <cell r="A27" t="str">
            <v>Telasa31138113</v>
          </cell>
          <cell r="B27">
            <v>1719.6673899999998</v>
          </cell>
          <cell r="C27">
            <v>1558.0046599999998</v>
          </cell>
          <cell r="D27">
            <v>1427.568850000001</v>
          </cell>
          <cell r="E27">
            <v>1352.162119999999</v>
          </cell>
          <cell r="F27">
            <v>1630.3283300000003</v>
          </cell>
          <cell r="G27">
            <v>1810.0963600000014</v>
          </cell>
          <cell r="H27">
            <v>2484.6073999999971</v>
          </cell>
          <cell r="I27">
            <v>1846.170900000001</v>
          </cell>
          <cell r="J27">
            <v>1703.5338800000009</v>
          </cell>
          <cell r="K27">
            <v>1631.4625300000025</v>
          </cell>
          <cell r="L27">
            <v>2659.6721799999978</v>
          </cell>
          <cell r="M27">
            <v>1748.8009799999963</v>
          </cell>
        </row>
        <row r="28">
          <cell r="A28" t="str">
            <v>Telasa31138120</v>
          </cell>
          <cell r="B28">
            <v>4.7285200000000005</v>
          </cell>
          <cell r="C28">
            <v>3.9293400000000007</v>
          </cell>
          <cell r="D28">
            <v>9.0865199999999984</v>
          </cell>
          <cell r="E28">
            <v>5.2530599999999978</v>
          </cell>
          <cell r="F28">
            <v>6.0499700000000018</v>
          </cell>
          <cell r="G28">
            <v>3.7948000000000022</v>
          </cell>
          <cell r="H28">
            <v>20.828609999999998</v>
          </cell>
          <cell r="I28">
            <v>20.828609999999991</v>
          </cell>
          <cell r="J28">
            <v>4.7956200000000138</v>
          </cell>
          <cell r="K28">
            <v>4.9349999999999996</v>
          </cell>
          <cell r="L28">
            <v>275.54874999999998</v>
          </cell>
          <cell r="M28">
            <v>182.99751999999995</v>
          </cell>
        </row>
        <row r="29">
          <cell r="A29" t="str">
            <v>Telasa31138122</v>
          </cell>
          <cell r="B29">
            <v>1.97986</v>
          </cell>
          <cell r="C29">
            <v>1.5935800000000002</v>
          </cell>
          <cell r="D29">
            <v>4.3383399999999988</v>
          </cell>
          <cell r="E29">
            <v>2.6624399999999993</v>
          </cell>
          <cell r="F29">
            <v>2.85</v>
          </cell>
          <cell r="G29">
            <v>1.4561299999999999</v>
          </cell>
          <cell r="H29">
            <v>18.074999999999999</v>
          </cell>
          <cell r="I29">
            <v>18.074999999999999</v>
          </cell>
          <cell r="J29">
            <v>0.97144000000000119</v>
          </cell>
          <cell r="K29">
            <v>1.085</v>
          </cell>
          <cell r="L29">
            <v>288.73014999999998</v>
          </cell>
          <cell r="M29">
            <v>182.99751999999995</v>
          </cell>
        </row>
        <row r="30">
          <cell r="A30" t="str">
            <v>Telasa31138123</v>
          </cell>
          <cell r="B30">
            <v>2.7486599999999997</v>
          </cell>
          <cell r="C30">
            <v>2.3357600000000001</v>
          </cell>
          <cell r="D30">
            <v>4.7481800000000014</v>
          </cell>
          <cell r="E30">
            <v>2.5906199999999977</v>
          </cell>
          <cell r="F30">
            <v>3.1999700000000022</v>
          </cell>
          <cell r="G30">
            <v>2.3386700000000005</v>
          </cell>
          <cell r="H30">
            <v>2.7536099999999983</v>
          </cell>
          <cell r="I30">
            <v>2.7536100000000019</v>
          </cell>
          <cell r="J30">
            <v>3.8241799999999984</v>
          </cell>
          <cell r="K30">
            <v>3.85</v>
          </cell>
          <cell r="L30">
            <v>-13.181399999999996</v>
          </cell>
          <cell r="M30">
            <v>0</v>
          </cell>
        </row>
        <row r="31">
          <cell r="A31" t="str">
            <v>Telasa31138130</v>
          </cell>
          <cell r="B31">
            <v>99.97663</v>
          </cell>
          <cell r="C31">
            <v>84.546310000000005</v>
          </cell>
          <cell r="D31">
            <v>138.50501000000003</v>
          </cell>
          <cell r="E31">
            <v>126.16557</v>
          </cell>
          <cell r="F31">
            <v>92.329999999999927</v>
          </cell>
          <cell r="G31">
            <v>62.247290000000135</v>
          </cell>
          <cell r="H31">
            <v>75.439609999999902</v>
          </cell>
          <cell r="I31">
            <v>75.439610000000016</v>
          </cell>
          <cell r="J31">
            <v>35.067869999999971</v>
          </cell>
          <cell r="K31">
            <v>55.32000000000005</v>
          </cell>
          <cell r="L31">
            <v>-169.16137000000003</v>
          </cell>
          <cell r="M31">
            <v>24.508799999999951</v>
          </cell>
        </row>
        <row r="32">
          <cell r="A32" t="str">
            <v>Telasa31138133</v>
          </cell>
          <cell r="B32">
            <v>99.97663</v>
          </cell>
          <cell r="C32">
            <v>84.546310000000005</v>
          </cell>
          <cell r="D32">
            <v>138.50501000000003</v>
          </cell>
          <cell r="E32">
            <v>126.16557</v>
          </cell>
          <cell r="F32">
            <v>92.329999999999927</v>
          </cell>
          <cell r="G32">
            <v>62.247290000000135</v>
          </cell>
          <cell r="H32">
            <v>75.439609999999902</v>
          </cell>
          <cell r="I32">
            <v>75.439610000000016</v>
          </cell>
          <cell r="J32">
            <v>35.067869999999971</v>
          </cell>
          <cell r="K32">
            <v>55.32000000000005</v>
          </cell>
          <cell r="L32">
            <v>-169.16137000000003</v>
          </cell>
          <cell r="M32">
            <v>24.508799999999951</v>
          </cell>
        </row>
        <row r="33">
          <cell r="A33" t="str">
            <v>Telasa31138300</v>
          </cell>
          <cell r="B33">
            <v>309.32362000000001</v>
          </cell>
          <cell r="C33">
            <v>273.5624499999999</v>
          </cell>
          <cell r="D33">
            <v>297.65797000000009</v>
          </cell>
          <cell r="E33">
            <v>297.65796999999998</v>
          </cell>
          <cell r="F33">
            <v>138.31485000000021</v>
          </cell>
          <cell r="G33">
            <v>100.30341999999996</v>
          </cell>
          <cell r="H33">
            <v>100.30341999999973</v>
          </cell>
          <cell r="I33">
            <v>100.30342000000019</v>
          </cell>
          <cell r="J33">
            <v>926.10898999999995</v>
          </cell>
          <cell r="K33">
            <v>481.76201999999967</v>
          </cell>
          <cell r="L33">
            <v>-1445.2758399999996</v>
          </cell>
          <cell r="M33">
            <v>-0.46396000000004278</v>
          </cell>
        </row>
        <row r="34">
          <cell r="A34" t="str">
            <v>Telasa31138310</v>
          </cell>
          <cell r="B34">
            <v>0</v>
          </cell>
          <cell r="C34">
            <v>0</v>
          </cell>
          <cell r="D34">
            <v>0</v>
          </cell>
          <cell r="E34">
            <v>0</v>
          </cell>
          <cell r="F34">
            <v>0</v>
          </cell>
          <cell r="G34">
            <v>0</v>
          </cell>
          <cell r="H34">
            <v>0</v>
          </cell>
          <cell r="I34">
            <v>0</v>
          </cell>
          <cell r="J34">
            <v>323.99178000000001</v>
          </cell>
          <cell r="K34">
            <v>230.10736000000003</v>
          </cell>
          <cell r="L34">
            <v>-552.69139000000007</v>
          </cell>
          <cell r="M34">
            <v>-0.18873000000000006</v>
          </cell>
        </row>
        <row r="35">
          <cell r="A35" t="str">
            <v>Telasa31138312</v>
          </cell>
          <cell r="B35">
            <v>0</v>
          </cell>
          <cell r="C35">
            <v>0</v>
          </cell>
          <cell r="D35">
            <v>0</v>
          </cell>
          <cell r="E35">
            <v>0</v>
          </cell>
          <cell r="F35">
            <v>0</v>
          </cell>
          <cell r="G35">
            <v>0</v>
          </cell>
          <cell r="H35">
            <v>0</v>
          </cell>
          <cell r="I35">
            <v>0</v>
          </cell>
          <cell r="J35">
            <v>321.84747999999996</v>
          </cell>
          <cell r="K35">
            <v>228.34682000000004</v>
          </cell>
          <cell r="L35">
            <v>-548.78655000000003</v>
          </cell>
          <cell r="M35">
            <v>-0.24510999999999994</v>
          </cell>
        </row>
        <row r="36">
          <cell r="A36" t="str">
            <v>Telasa31138313</v>
          </cell>
          <cell r="B36">
            <v>0</v>
          </cell>
          <cell r="C36">
            <v>0</v>
          </cell>
          <cell r="D36">
            <v>0</v>
          </cell>
          <cell r="E36">
            <v>0</v>
          </cell>
          <cell r="F36">
            <v>0</v>
          </cell>
          <cell r="G36">
            <v>0</v>
          </cell>
          <cell r="H36">
            <v>0</v>
          </cell>
          <cell r="I36">
            <v>0</v>
          </cell>
          <cell r="J36">
            <v>2.1443000000000003</v>
          </cell>
          <cell r="K36">
            <v>1.7605399999999998</v>
          </cell>
          <cell r="L36">
            <v>-3.9048400000000001</v>
          </cell>
          <cell r="M36">
            <v>5.638E-2</v>
          </cell>
        </row>
        <row r="37">
          <cell r="A37" t="str">
            <v>Telasa31138320</v>
          </cell>
          <cell r="B37">
            <v>177.27742000000001</v>
          </cell>
          <cell r="C37">
            <v>157.81939999999997</v>
          </cell>
          <cell r="D37">
            <v>175.25337000000002</v>
          </cell>
          <cell r="E37">
            <v>175.25337000000002</v>
          </cell>
          <cell r="F37">
            <v>98.867419999999925</v>
          </cell>
          <cell r="G37">
            <v>77.490760000000023</v>
          </cell>
          <cell r="H37">
            <v>100.30342000000007</v>
          </cell>
          <cell r="I37">
            <v>77.490760000000023</v>
          </cell>
          <cell r="J37">
            <v>477.54736000000003</v>
          </cell>
          <cell r="K37">
            <v>177.24328999999989</v>
          </cell>
          <cell r="L37">
            <v>-744.12938000000008</v>
          </cell>
          <cell r="M37">
            <v>-0.21539999999981774</v>
          </cell>
        </row>
        <row r="38">
          <cell r="A38" t="str">
            <v>Telasa31138322</v>
          </cell>
          <cell r="B38">
            <v>0</v>
          </cell>
          <cell r="C38">
            <v>0</v>
          </cell>
          <cell r="D38">
            <v>0</v>
          </cell>
          <cell r="E38">
            <v>0</v>
          </cell>
          <cell r="F38">
            <v>0</v>
          </cell>
          <cell r="G38">
            <v>0</v>
          </cell>
          <cell r="H38">
            <v>0</v>
          </cell>
          <cell r="I38">
            <v>0</v>
          </cell>
          <cell r="J38">
            <v>144.69263000000001</v>
          </cell>
          <cell r="K38">
            <v>116.76819999999998</v>
          </cell>
          <cell r="L38">
            <v>-260.08037999999999</v>
          </cell>
          <cell r="M38">
            <v>-0.22753999999999985</v>
          </cell>
        </row>
        <row r="39">
          <cell r="A39" t="str">
            <v>Telasa31138323</v>
          </cell>
          <cell r="B39">
            <v>177.27742000000001</v>
          </cell>
          <cell r="C39">
            <v>157.81939999999997</v>
          </cell>
          <cell r="D39">
            <v>175.25337000000002</v>
          </cell>
          <cell r="E39">
            <v>175.25337000000002</v>
          </cell>
          <cell r="F39">
            <v>98.867419999999925</v>
          </cell>
          <cell r="G39">
            <v>77.490760000000023</v>
          </cell>
          <cell r="H39">
            <v>100.30342000000007</v>
          </cell>
          <cell r="I39">
            <v>77.490760000000023</v>
          </cell>
          <cell r="J39">
            <v>332.85472999999979</v>
          </cell>
          <cell r="K39">
            <v>60.475090000000137</v>
          </cell>
          <cell r="L39">
            <v>-484.04899999999998</v>
          </cell>
          <cell r="M39">
            <v>1.2140000000044893E-2</v>
          </cell>
        </row>
        <row r="40">
          <cell r="A40" t="str">
            <v>Telasa31138330</v>
          </cell>
          <cell r="B40">
            <v>132.0462</v>
          </cell>
          <cell r="C40">
            <v>115.74305000000001</v>
          </cell>
          <cell r="D40">
            <v>122.40459999999999</v>
          </cell>
          <cell r="E40">
            <v>122.40460000000002</v>
          </cell>
          <cell r="F40">
            <v>39.447429999999997</v>
          </cell>
          <cell r="G40">
            <v>22.812660000000051</v>
          </cell>
          <cell r="H40">
            <v>0</v>
          </cell>
          <cell r="I40">
            <v>22.812659999999937</v>
          </cell>
          <cell r="J40">
            <v>25.346730000000093</v>
          </cell>
          <cell r="K40">
            <v>15.022969999999987</v>
          </cell>
          <cell r="L40">
            <v>-48.673910000000092</v>
          </cell>
          <cell r="M40">
            <v>0</v>
          </cell>
        </row>
        <row r="41">
          <cell r="A41" t="str">
            <v>Telasa31138333</v>
          </cell>
          <cell r="B41">
            <v>132.0462</v>
          </cell>
          <cell r="C41">
            <v>115.74305000000001</v>
          </cell>
          <cell r="D41">
            <v>122.40459999999999</v>
          </cell>
          <cell r="E41">
            <v>122.40460000000002</v>
          </cell>
          <cell r="F41">
            <v>39.447429999999997</v>
          </cell>
          <cell r="G41">
            <v>22.812660000000051</v>
          </cell>
          <cell r="H41">
            <v>0</v>
          </cell>
          <cell r="I41">
            <v>22.812659999999937</v>
          </cell>
          <cell r="J41">
            <v>25.346730000000093</v>
          </cell>
          <cell r="K41">
            <v>15.022969999999987</v>
          </cell>
          <cell r="L41">
            <v>-48.673910000000092</v>
          </cell>
          <cell r="M41">
            <v>0</v>
          </cell>
        </row>
        <row r="42">
          <cell r="A42" t="str">
            <v>Telasa31138340</v>
          </cell>
          <cell r="B42">
            <v>0</v>
          </cell>
          <cell r="C42">
            <v>0</v>
          </cell>
          <cell r="D42">
            <v>0</v>
          </cell>
          <cell r="E42">
            <v>0</v>
          </cell>
          <cell r="F42">
            <v>0</v>
          </cell>
          <cell r="G42">
            <v>0</v>
          </cell>
          <cell r="H42">
            <v>0</v>
          </cell>
          <cell r="I42">
            <v>0</v>
          </cell>
          <cell r="J42">
            <v>99.223119999999994</v>
          </cell>
          <cell r="K42">
            <v>59.38839999999999</v>
          </cell>
          <cell r="L42">
            <v>-99.781159999999986</v>
          </cell>
          <cell r="M42">
            <v>-5.9829999999998051E-2</v>
          </cell>
        </row>
        <row r="43">
          <cell r="A43" t="str">
            <v>Telasa31138342</v>
          </cell>
          <cell r="B43">
            <v>0</v>
          </cell>
          <cell r="C43">
            <v>0</v>
          </cell>
          <cell r="D43">
            <v>0</v>
          </cell>
          <cell r="E43">
            <v>0</v>
          </cell>
          <cell r="F43">
            <v>0</v>
          </cell>
          <cell r="G43">
            <v>0</v>
          </cell>
          <cell r="H43">
            <v>0</v>
          </cell>
          <cell r="I43">
            <v>0</v>
          </cell>
          <cell r="J43">
            <v>98.544730000000001</v>
          </cell>
          <cell r="K43">
            <v>58.830200000000005</v>
          </cell>
          <cell r="L43">
            <v>-156.92867000000001</v>
          </cell>
          <cell r="M43">
            <v>-5.9829999999999994E-2</v>
          </cell>
        </row>
        <row r="44">
          <cell r="A44" t="str">
            <v>Telasa31138343</v>
          </cell>
          <cell r="B44">
            <v>0</v>
          </cell>
          <cell r="C44">
            <v>0</v>
          </cell>
          <cell r="D44">
            <v>0</v>
          </cell>
          <cell r="E44">
            <v>0</v>
          </cell>
          <cell r="F44">
            <v>0</v>
          </cell>
          <cell r="G44">
            <v>0</v>
          </cell>
          <cell r="H44">
            <v>0</v>
          </cell>
          <cell r="I44">
            <v>0</v>
          </cell>
          <cell r="J44">
            <v>0.67838999999999994</v>
          </cell>
          <cell r="K44">
            <v>0.55819999999999992</v>
          </cell>
          <cell r="L44">
            <v>57.147509999999997</v>
          </cell>
          <cell r="M44">
            <v>0</v>
          </cell>
        </row>
        <row r="45">
          <cell r="A45" t="str">
            <v>Telasa31144300</v>
          </cell>
          <cell r="B45">
            <v>0</v>
          </cell>
          <cell r="C45">
            <v>0</v>
          </cell>
          <cell r="D45">
            <v>0</v>
          </cell>
          <cell r="E45">
            <v>0</v>
          </cell>
          <cell r="F45">
            <v>0</v>
          </cell>
          <cell r="G45">
            <v>0</v>
          </cell>
          <cell r="H45">
            <v>0</v>
          </cell>
          <cell r="I45">
            <v>0</v>
          </cell>
          <cell r="J45">
            <v>0</v>
          </cell>
          <cell r="K45">
            <v>239.74086</v>
          </cell>
          <cell r="L45">
            <v>195.99621000000002</v>
          </cell>
          <cell r="M45">
            <v>217.71388999999999</v>
          </cell>
        </row>
        <row r="46">
          <cell r="A46" t="str">
            <v>Telasa41111320</v>
          </cell>
          <cell r="B46">
            <v>746.87315000000001</v>
          </cell>
          <cell r="C46">
            <v>699.81579999999997</v>
          </cell>
          <cell r="D46">
            <v>717.71487000000002</v>
          </cell>
          <cell r="E46">
            <v>767.54746999999998</v>
          </cell>
          <cell r="F46">
            <v>463.74353999999994</v>
          </cell>
          <cell r="G46">
            <v>851.54854000000023</v>
          </cell>
          <cell r="H46">
            <v>715.71699999999964</v>
          </cell>
          <cell r="I46">
            <v>591.48812000000089</v>
          </cell>
          <cell r="J46">
            <v>1493.7249499999998</v>
          </cell>
          <cell r="K46">
            <v>829.54428999999982</v>
          </cell>
          <cell r="L46">
            <v>48.065459999999803</v>
          </cell>
          <cell r="M46">
            <v>-271.94074999999975</v>
          </cell>
        </row>
        <row r="47">
          <cell r="A47" t="str">
            <v>Telasa41111330</v>
          </cell>
          <cell r="B47">
            <v>5.1560000000000002E-2</v>
          </cell>
          <cell r="C47">
            <v>-5.1560000000000002E-2</v>
          </cell>
          <cell r="D47">
            <v>0</v>
          </cell>
          <cell r="E47">
            <v>0</v>
          </cell>
          <cell r="F47">
            <v>14.794</v>
          </cell>
          <cell r="G47">
            <v>64.976230000000001</v>
          </cell>
          <cell r="H47">
            <v>253.67904000000001</v>
          </cell>
          <cell r="I47">
            <v>206.34791999999999</v>
          </cell>
          <cell r="J47">
            <v>267.39834000000008</v>
          </cell>
          <cell r="K47">
            <v>970.78171999999984</v>
          </cell>
          <cell r="L47">
            <v>210.32063999999991</v>
          </cell>
          <cell r="M47">
            <v>192.37570000000005</v>
          </cell>
        </row>
        <row r="48">
          <cell r="A48" t="str">
            <v>Teleamapa31138100</v>
          </cell>
          <cell r="B48">
            <v>43.860289999999999</v>
          </cell>
          <cell r="C48">
            <v>28.598649999999999</v>
          </cell>
          <cell r="D48">
            <v>717.24206000000004</v>
          </cell>
          <cell r="E48">
            <v>246.08978000000002</v>
          </cell>
          <cell r="F48">
            <v>337.6429599999999</v>
          </cell>
          <cell r="G48">
            <v>247.19938000000025</v>
          </cell>
          <cell r="H48">
            <v>321.53846999999996</v>
          </cell>
          <cell r="I48">
            <v>285.83155999999985</v>
          </cell>
          <cell r="J48">
            <v>309.99882000000025</v>
          </cell>
          <cell r="K48">
            <v>103.45369999999957</v>
          </cell>
          <cell r="L48">
            <v>663.77070000000049</v>
          </cell>
          <cell r="M48">
            <v>310.87079999999969</v>
          </cell>
        </row>
        <row r="49">
          <cell r="A49" t="str">
            <v>Teleamapa31138110</v>
          </cell>
          <cell r="B49">
            <v>33.007089999999998</v>
          </cell>
          <cell r="C49">
            <v>21.452980000000004</v>
          </cell>
          <cell r="D49">
            <v>695.34951000000001</v>
          </cell>
          <cell r="E49">
            <v>235.27265999999997</v>
          </cell>
          <cell r="F49">
            <v>326.8258400000002</v>
          </cell>
          <cell r="G49">
            <v>239.91512999999986</v>
          </cell>
          <cell r="H49">
            <v>302.51565000000005</v>
          </cell>
          <cell r="I49">
            <v>283.04099999999994</v>
          </cell>
          <cell r="J49">
            <v>296.13175000000001</v>
          </cell>
          <cell r="K49">
            <v>95.148459999999886</v>
          </cell>
          <cell r="L49">
            <v>656.58028999999988</v>
          </cell>
          <cell r="M49">
            <v>298.49553000000014</v>
          </cell>
        </row>
        <row r="50">
          <cell r="A50" t="str">
            <v>Teleamapa31138112</v>
          </cell>
          <cell r="B50">
            <v>0</v>
          </cell>
          <cell r="C50">
            <v>0</v>
          </cell>
          <cell r="D50">
            <v>6.720000000000001E-2</v>
          </cell>
          <cell r="E50">
            <v>3.8269999999999985E-2</v>
          </cell>
          <cell r="F50">
            <v>3.8270000000000012E-2</v>
          </cell>
          <cell r="G50">
            <v>2.3549999999999988E-2</v>
          </cell>
          <cell r="H50">
            <v>-3.0909999999999993E-2</v>
          </cell>
          <cell r="I50">
            <v>5.2899999999999892E-3</v>
          </cell>
          <cell r="J50">
            <v>0</v>
          </cell>
          <cell r="K50">
            <v>-0.14166999999999999</v>
          </cell>
          <cell r="L50">
            <v>0</v>
          </cell>
          <cell r="M50">
            <v>0</v>
          </cell>
        </row>
        <row r="51">
          <cell r="A51" t="str">
            <v>Teleamapa31138113</v>
          </cell>
          <cell r="B51">
            <v>33.007089999999998</v>
          </cell>
          <cell r="C51">
            <v>21.452980000000004</v>
          </cell>
          <cell r="D51">
            <v>695.28231000000005</v>
          </cell>
          <cell r="E51">
            <v>235.23438999999996</v>
          </cell>
          <cell r="F51">
            <v>326.78757000000019</v>
          </cell>
          <cell r="G51">
            <v>239.89157999999975</v>
          </cell>
          <cell r="H51">
            <v>302.54656</v>
          </cell>
          <cell r="I51">
            <v>283.03571000000011</v>
          </cell>
          <cell r="J51">
            <v>296.13175000000001</v>
          </cell>
          <cell r="K51">
            <v>95.290129999999863</v>
          </cell>
          <cell r="L51">
            <v>656.58028999999988</v>
          </cell>
          <cell r="M51">
            <v>298.49553000000014</v>
          </cell>
        </row>
        <row r="52">
          <cell r="A52" t="str">
            <v>Teleamapa31138120</v>
          </cell>
          <cell r="B52">
            <v>0.41652999999999996</v>
          </cell>
          <cell r="C52">
            <v>0.34077999999999997</v>
          </cell>
          <cell r="D52">
            <v>0.69138000000000011</v>
          </cell>
          <cell r="E52">
            <v>0.37409000000000003</v>
          </cell>
          <cell r="F52">
            <v>0.37409000000000003</v>
          </cell>
          <cell r="G52">
            <v>0.22636999999999974</v>
          </cell>
          <cell r="H52">
            <v>0.38809000000000005</v>
          </cell>
          <cell r="I52">
            <v>8.9630000000000098E-2</v>
          </cell>
          <cell r="J52">
            <v>0.34416000000000002</v>
          </cell>
          <cell r="K52">
            <v>-0.10526999999999997</v>
          </cell>
          <cell r="L52">
            <v>0.11312999999999995</v>
          </cell>
          <cell r="M52">
            <v>0.13438000000000017</v>
          </cell>
        </row>
        <row r="53">
          <cell r="A53" t="str">
            <v>Teleamapa31138122</v>
          </cell>
          <cell r="B53">
            <v>5.1679999999999997E-2</v>
          </cell>
          <cell r="C53">
            <v>7.3130000000000001E-2</v>
          </cell>
          <cell r="D53">
            <v>7.8320000000000001E-2</v>
          </cell>
          <cell r="E53">
            <v>1.7599999999999977E-2</v>
          </cell>
          <cell r="F53">
            <v>1.7600000000000032E-2</v>
          </cell>
          <cell r="G53">
            <v>-1.7200000000000021E-2</v>
          </cell>
          <cell r="H53">
            <v>6.7200000000000037E-3</v>
          </cell>
          <cell r="I53">
            <v>1.7000000000000348E-4</v>
          </cell>
          <cell r="J53">
            <v>3.4599999999999909E-3</v>
          </cell>
          <cell r="K53">
            <v>-0.23147999999999999</v>
          </cell>
          <cell r="L53">
            <v>0</v>
          </cell>
          <cell r="M53">
            <v>0</v>
          </cell>
        </row>
        <row r="54">
          <cell r="A54" t="str">
            <v>Teleamapa31138123</v>
          </cell>
          <cell r="B54">
            <v>0.36485000000000001</v>
          </cell>
          <cell r="C54">
            <v>0.26764999999999994</v>
          </cell>
          <cell r="D54">
            <v>0.61306000000000005</v>
          </cell>
          <cell r="E54">
            <v>0.35648999999999997</v>
          </cell>
          <cell r="F54">
            <v>0.35648999999999997</v>
          </cell>
          <cell r="G54">
            <v>0.24357000000000029</v>
          </cell>
          <cell r="H54">
            <v>0.38136999999999999</v>
          </cell>
          <cell r="I54">
            <v>8.9459999999999873E-2</v>
          </cell>
          <cell r="J54">
            <v>0.34069999999999956</v>
          </cell>
          <cell r="K54">
            <v>0.12621000000000038</v>
          </cell>
          <cell r="L54">
            <v>0.11312999999999995</v>
          </cell>
          <cell r="M54">
            <v>0.13438000000000017</v>
          </cell>
        </row>
        <row r="55">
          <cell r="A55" t="str">
            <v>Teleamapa31138130</v>
          </cell>
          <cell r="B55">
            <v>10.436669999999999</v>
          </cell>
          <cell r="C55">
            <v>6.8048900000000003</v>
          </cell>
          <cell r="D55">
            <v>21.201170000000005</v>
          </cell>
          <cell r="E55">
            <v>10.44303</v>
          </cell>
          <cell r="F55">
            <v>10.443029999999993</v>
          </cell>
          <cell r="G55">
            <v>7.0578799999999973</v>
          </cell>
          <cell r="H55">
            <v>18.634730000000005</v>
          </cell>
          <cell r="I55">
            <v>2.7009299999999996</v>
          </cell>
          <cell r="J55">
            <v>13.52291000000001</v>
          </cell>
          <cell r="K55">
            <v>8.4105099999999879</v>
          </cell>
          <cell r="L55">
            <v>7.0772800000000018</v>
          </cell>
          <cell r="M55">
            <v>12.240889999999993</v>
          </cell>
        </row>
        <row r="56">
          <cell r="A56" t="str">
            <v>Teleamapa31138133</v>
          </cell>
          <cell r="B56">
            <v>10.436669999999999</v>
          </cell>
          <cell r="C56">
            <v>6.8048900000000003</v>
          </cell>
          <cell r="D56">
            <v>21.201170000000005</v>
          </cell>
          <cell r="E56">
            <v>10.44303</v>
          </cell>
          <cell r="F56">
            <v>10.443029999999993</v>
          </cell>
          <cell r="G56">
            <v>7.0578799999999973</v>
          </cell>
          <cell r="H56">
            <v>18.634730000000005</v>
          </cell>
          <cell r="I56">
            <v>2.7009299999999996</v>
          </cell>
          <cell r="J56">
            <v>13.52291000000001</v>
          </cell>
          <cell r="K56">
            <v>8.4105099999999879</v>
          </cell>
          <cell r="L56">
            <v>7.0772800000000018</v>
          </cell>
          <cell r="M56">
            <v>12.240889999999993</v>
          </cell>
        </row>
        <row r="57">
          <cell r="A57" t="str">
            <v>Teleamapa31138300</v>
          </cell>
          <cell r="B57">
            <v>34.20055</v>
          </cell>
          <cell r="C57">
            <v>30.460259999999998</v>
          </cell>
          <cell r="D57">
            <v>30.460260000000005</v>
          </cell>
          <cell r="E57">
            <v>41.435959999999994</v>
          </cell>
          <cell r="F57">
            <v>35.493210000000005</v>
          </cell>
          <cell r="G57">
            <v>40.663289999999989</v>
          </cell>
          <cell r="H57">
            <v>36.390590000000003</v>
          </cell>
          <cell r="I57">
            <v>4.6574500000000114</v>
          </cell>
          <cell r="J57">
            <v>203.64148999999998</v>
          </cell>
          <cell r="K57">
            <v>511.08615999999995</v>
          </cell>
          <cell r="L57">
            <v>161.47874000000002</v>
          </cell>
          <cell r="M57">
            <v>197.27881000000002</v>
          </cell>
        </row>
        <row r="58">
          <cell r="A58" t="str">
            <v>Teleamapa31138310</v>
          </cell>
          <cell r="B58">
            <v>0</v>
          </cell>
          <cell r="C58">
            <v>0</v>
          </cell>
          <cell r="D58">
            <v>0</v>
          </cell>
          <cell r="E58">
            <v>0</v>
          </cell>
          <cell r="F58">
            <v>0</v>
          </cell>
          <cell r="G58">
            <v>0</v>
          </cell>
          <cell r="H58">
            <v>0</v>
          </cell>
          <cell r="I58">
            <v>0</v>
          </cell>
          <cell r="J58">
            <v>24.617459999999998</v>
          </cell>
          <cell r="K58">
            <v>23.112830000000006</v>
          </cell>
          <cell r="L58">
            <v>0.12164999999999537</v>
          </cell>
          <cell r="M58">
            <v>0.18778000000000361</v>
          </cell>
        </row>
        <row r="59">
          <cell r="A59" t="str">
            <v>Teleamapa31138313</v>
          </cell>
          <cell r="B59">
            <v>0</v>
          </cell>
          <cell r="C59">
            <v>0</v>
          </cell>
          <cell r="D59">
            <v>0</v>
          </cell>
          <cell r="E59">
            <v>0</v>
          </cell>
          <cell r="F59">
            <v>0</v>
          </cell>
          <cell r="G59">
            <v>0</v>
          </cell>
          <cell r="H59">
            <v>0</v>
          </cell>
          <cell r="I59">
            <v>0</v>
          </cell>
          <cell r="J59">
            <v>24.617459999999998</v>
          </cell>
          <cell r="K59">
            <v>23.112830000000006</v>
          </cell>
          <cell r="L59">
            <v>0.12164999999999537</v>
          </cell>
          <cell r="M59">
            <v>0.18778000000000361</v>
          </cell>
        </row>
        <row r="60">
          <cell r="A60" t="str">
            <v>Teleamapa31138320</v>
          </cell>
          <cell r="B60">
            <v>21.486519999999999</v>
          </cell>
          <cell r="C60">
            <v>19.082480000000004</v>
          </cell>
          <cell r="D60">
            <v>19.082480000000004</v>
          </cell>
          <cell r="E60">
            <v>24.249340000000004</v>
          </cell>
          <cell r="F60">
            <v>20.952339999999992</v>
          </cell>
          <cell r="G60">
            <v>25.880380000000002</v>
          </cell>
          <cell r="H60">
            <v>22.723060000000004</v>
          </cell>
          <cell r="I60">
            <v>17.044749999999993</v>
          </cell>
          <cell r="J60">
            <v>157.55800999999997</v>
          </cell>
          <cell r="K60">
            <v>480.77733000000001</v>
          </cell>
          <cell r="L60">
            <v>161.01477999999997</v>
          </cell>
          <cell r="M60">
            <v>196.32132000000013</v>
          </cell>
        </row>
        <row r="61">
          <cell r="A61" t="str">
            <v>Teleamapa31138323</v>
          </cell>
          <cell r="B61">
            <v>21.486519999999999</v>
          </cell>
          <cell r="C61">
            <v>19.082480000000004</v>
          </cell>
          <cell r="D61">
            <v>19.082480000000004</v>
          </cell>
          <cell r="E61">
            <v>24.249340000000004</v>
          </cell>
          <cell r="F61">
            <v>20.952339999999992</v>
          </cell>
          <cell r="G61">
            <v>25.880380000000002</v>
          </cell>
          <cell r="H61">
            <v>22.723060000000004</v>
          </cell>
          <cell r="I61">
            <v>17.044749999999993</v>
          </cell>
          <cell r="J61">
            <v>157.55800999999997</v>
          </cell>
          <cell r="K61">
            <v>480.77733000000001</v>
          </cell>
          <cell r="L61">
            <v>161.01477999999997</v>
          </cell>
          <cell r="M61">
            <v>196.32132000000013</v>
          </cell>
        </row>
        <row r="62">
          <cell r="A62" t="str">
            <v>Teleamapa31138330</v>
          </cell>
          <cell r="B62">
            <v>12.714030000000001</v>
          </cell>
          <cell r="C62">
            <v>11.377780000000001</v>
          </cell>
          <cell r="D62">
            <v>11.377779999999994</v>
          </cell>
          <cell r="E62">
            <v>17.186620000000005</v>
          </cell>
          <cell r="F62">
            <v>14.540869999999998</v>
          </cell>
          <cell r="G62">
            <v>14.782910000000001</v>
          </cell>
          <cell r="H62">
            <v>13.667529999999999</v>
          </cell>
          <cell r="I62">
            <v>-12.387299999999996</v>
          </cell>
          <cell r="J62">
            <v>11.930929999999989</v>
          </cell>
          <cell r="K62">
            <v>6.9635300000000058</v>
          </cell>
          <cell r="L62">
            <v>0.30374999999999375</v>
          </cell>
          <cell r="M62">
            <v>0.71018999999999721</v>
          </cell>
        </row>
        <row r="63">
          <cell r="A63" t="str">
            <v>Teleamapa31138333</v>
          </cell>
          <cell r="B63">
            <v>12.714030000000001</v>
          </cell>
          <cell r="C63">
            <v>11.377780000000001</v>
          </cell>
          <cell r="D63">
            <v>11.377779999999994</v>
          </cell>
          <cell r="E63">
            <v>17.186620000000005</v>
          </cell>
          <cell r="F63">
            <v>14.540869999999998</v>
          </cell>
          <cell r="G63">
            <v>14.782910000000001</v>
          </cell>
          <cell r="H63">
            <v>13.667529999999999</v>
          </cell>
          <cell r="I63">
            <v>-12.387299999999996</v>
          </cell>
          <cell r="J63">
            <v>11.930929999999989</v>
          </cell>
          <cell r="K63">
            <v>6.9635300000000058</v>
          </cell>
          <cell r="L63">
            <v>0.30374999999999375</v>
          </cell>
          <cell r="M63">
            <v>0.71018999999999721</v>
          </cell>
        </row>
        <row r="64">
          <cell r="A64" t="str">
            <v>Teleamapa31138340</v>
          </cell>
          <cell r="B64">
            <v>0</v>
          </cell>
          <cell r="C64">
            <v>0</v>
          </cell>
          <cell r="D64">
            <v>0</v>
          </cell>
          <cell r="E64">
            <v>0</v>
          </cell>
          <cell r="F64">
            <v>0</v>
          </cell>
          <cell r="G64">
            <v>0</v>
          </cell>
          <cell r="H64">
            <v>0</v>
          </cell>
          <cell r="I64">
            <v>0</v>
          </cell>
          <cell r="J64">
            <v>9.5350900000000003</v>
          </cell>
          <cell r="K64">
            <v>0.23246999999999929</v>
          </cell>
          <cell r="L64">
            <v>3.8560000000000372E-2</v>
          </cell>
          <cell r="M64">
            <v>5.9519999999999129E-2</v>
          </cell>
        </row>
        <row r="65">
          <cell r="A65" t="str">
            <v>Teleamapa31138343</v>
          </cell>
          <cell r="B65">
            <v>0</v>
          </cell>
          <cell r="C65">
            <v>0</v>
          </cell>
          <cell r="D65">
            <v>0</v>
          </cell>
          <cell r="E65">
            <v>0</v>
          </cell>
          <cell r="F65">
            <v>0</v>
          </cell>
          <cell r="G65">
            <v>0</v>
          </cell>
          <cell r="H65">
            <v>0</v>
          </cell>
          <cell r="I65">
            <v>0</v>
          </cell>
          <cell r="J65">
            <v>9.5350900000000003</v>
          </cell>
          <cell r="K65">
            <v>0.23246999999999929</v>
          </cell>
          <cell r="L65">
            <v>3.8560000000000372E-2</v>
          </cell>
          <cell r="M65">
            <v>5.9519999999999129E-2</v>
          </cell>
        </row>
        <row r="66">
          <cell r="A66" t="str">
            <v>Teleamapa31144300</v>
          </cell>
          <cell r="B66">
            <v>0</v>
          </cell>
          <cell r="C66">
            <v>0</v>
          </cell>
          <cell r="D66">
            <v>0</v>
          </cell>
          <cell r="E66">
            <v>0</v>
          </cell>
          <cell r="F66">
            <v>0</v>
          </cell>
          <cell r="G66">
            <v>0</v>
          </cell>
          <cell r="H66">
            <v>0</v>
          </cell>
          <cell r="I66">
            <v>0</v>
          </cell>
          <cell r="J66">
            <v>0</v>
          </cell>
          <cell r="K66">
            <v>0.16461000000000001</v>
          </cell>
          <cell r="L66">
            <v>0.17161000000000001</v>
          </cell>
          <cell r="M66">
            <v>0.16460999999999998</v>
          </cell>
        </row>
        <row r="67">
          <cell r="A67" t="str">
            <v>Teleamapa41111320</v>
          </cell>
          <cell r="B67">
            <v>182.05964</v>
          </cell>
          <cell r="C67">
            <v>161.99131</v>
          </cell>
          <cell r="D67">
            <v>165.19327999999996</v>
          </cell>
          <cell r="E67">
            <v>267.84863999999999</v>
          </cell>
          <cell r="F67">
            <v>72.08956000000012</v>
          </cell>
          <cell r="G67">
            <v>206.66685000000007</v>
          </cell>
          <cell r="H67">
            <v>378.12333999999987</v>
          </cell>
          <cell r="I67">
            <v>93.371039999999994</v>
          </cell>
          <cell r="J67">
            <v>125.21466000000009</v>
          </cell>
          <cell r="K67">
            <v>-134.34791000000018</v>
          </cell>
          <cell r="L67">
            <v>497.10837000000015</v>
          </cell>
          <cell r="M67">
            <v>280.91101999999955</v>
          </cell>
        </row>
        <row r="68">
          <cell r="A68" t="str">
            <v>Teleamapa41111324</v>
          </cell>
          <cell r="B68">
            <v>0</v>
          </cell>
          <cell r="C68">
            <v>0</v>
          </cell>
          <cell r="D68">
            <v>0</v>
          </cell>
          <cell r="E68">
            <v>0</v>
          </cell>
          <cell r="F68">
            <v>0</v>
          </cell>
          <cell r="G68">
            <v>0</v>
          </cell>
          <cell r="H68">
            <v>0</v>
          </cell>
          <cell r="I68">
            <v>2.3059999999999997E-2</v>
          </cell>
          <cell r="J68">
            <v>3.56E-2</v>
          </cell>
          <cell r="K68">
            <v>2.8833599999999997</v>
          </cell>
          <cell r="L68">
            <v>0.41526000000000041</v>
          </cell>
          <cell r="M68">
            <v>24.137309999999999</v>
          </cell>
        </row>
        <row r="69">
          <cell r="A69" t="str">
            <v>Teleamapa41111330</v>
          </cell>
          <cell r="B69">
            <v>0</v>
          </cell>
          <cell r="C69">
            <v>0</v>
          </cell>
          <cell r="D69">
            <v>0</v>
          </cell>
          <cell r="E69">
            <v>0</v>
          </cell>
          <cell r="F69">
            <v>6.1050200000000006</v>
          </cell>
          <cell r="G69">
            <v>4.0094099999999999</v>
          </cell>
          <cell r="H69">
            <v>38.391030000000001</v>
          </cell>
          <cell r="I69">
            <v>314.10496999999998</v>
          </cell>
          <cell r="J69">
            <v>373.25686000000002</v>
          </cell>
          <cell r="K69">
            <v>260.14414999999997</v>
          </cell>
          <cell r="L69">
            <v>291.80349000000001</v>
          </cell>
          <cell r="M69">
            <v>342.92670999999996</v>
          </cell>
        </row>
        <row r="70">
          <cell r="A70" t="str">
            <v>Teleamazon31138100</v>
          </cell>
          <cell r="B70">
            <v>1436.9540200000001</v>
          </cell>
          <cell r="C70">
            <v>1337.0807099999997</v>
          </cell>
          <cell r="D70">
            <v>1705.5216500000001</v>
          </cell>
          <cell r="E70">
            <v>1629.3432899999998</v>
          </cell>
          <cell r="F70">
            <v>1140.0326100000002</v>
          </cell>
          <cell r="G70">
            <v>1779.7797499999988</v>
          </cell>
          <cell r="H70">
            <v>1758.7825500000017</v>
          </cell>
          <cell r="I70">
            <v>1744.95327</v>
          </cell>
          <cell r="J70">
            <v>1918.2232499999991</v>
          </cell>
          <cell r="K70">
            <v>2153.0633500000004</v>
          </cell>
          <cell r="L70">
            <v>2437.8238300000012</v>
          </cell>
          <cell r="M70">
            <v>2664.3763999999974</v>
          </cell>
        </row>
        <row r="71">
          <cell r="A71" t="str">
            <v>Teleamazon31138110</v>
          </cell>
          <cell r="B71">
            <v>1384.4344599999999</v>
          </cell>
          <cell r="C71">
            <v>1284.56115</v>
          </cell>
          <cell r="D71">
            <v>1646.6027699999995</v>
          </cell>
          <cell r="E71">
            <v>1573.1947100000007</v>
          </cell>
          <cell r="F71">
            <v>1098.3406699999996</v>
          </cell>
          <cell r="G71">
            <v>1695.6019500000011</v>
          </cell>
          <cell r="H71">
            <v>1683.3875000000007</v>
          </cell>
          <cell r="I71">
            <v>1694.4077199999974</v>
          </cell>
          <cell r="J71">
            <v>1866.7559300000012</v>
          </cell>
          <cell r="K71">
            <v>2022.9629999999997</v>
          </cell>
          <cell r="L71">
            <v>2307.6292899999971</v>
          </cell>
          <cell r="M71">
            <v>2715.3428100000056</v>
          </cell>
        </row>
        <row r="72">
          <cell r="A72" t="str">
            <v>Teleamazon31138113</v>
          </cell>
          <cell r="B72">
            <v>1384.4344599999999</v>
          </cell>
          <cell r="C72">
            <v>1284.56115</v>
          </cell>
          <cell r="D72">
            <v>1646.6027699999995</v>
          </cell>
          <cell r="E72">
            <v>1573.1947100000007</v>
          </cell>
          <cell r="F72">
            <v>1098.3406699999996</v>
          </cell>
          <cell r="G72">
            <v>1695.6019500000011</v>
          </cell>
          <cell r="H72">
            <v>1683.3875000000007</v>
          </cell>
          <cell r="I72">
            <v>1694.4077199999974</v>
          </cell>
          <cell r="J72">
            <v>1866.7559300000012</v>
          </cell>
          <cell r="K72">
            <v>2022.9629999999997</v>
          </cell>
          <cell r="L72">
            <v>2307.6292899999971</v>
          </cell>
          <cell r="M72">
            <v>2715.3428100000056</v>
          </cell>
        </row>
        <row r="73">
          <cell r="A73" t="str">
            <v>Teleamazon31138120</v>
          </cell>
          <cell r="B73">
            <v>2.2474499999999997</v>
          </cell>
          <cell r="C73">
            <v>2.2474499999999997</v>
          </cell>
          <cell r="D73">
            <v>4.0609900000000003</v>
          </cell>
          <cell r="E73">
            <v>2.1016200000000005</v>
          </cell>
          <cell r="F73">
            <v>2.2586199999999987</v>
          </cell>
          <cell r="G73">
            <v>2.0740200000000009</v>
          </cell>
          <cell r="H73">
            <v>2.1250500000000017</v>
          </cell>
          <cell r="I73">
            <v>2.2431699999999992</v>
          </cell>
          <cell r="J73">
            <v>0.46265000000000001</v>
          </cell>
          <cell r="K73">
            <v>1.0047800000000002</v>
          </cell>
          <cell r="L73">
            <v>0.2650599999999983</v>
          </cell>
          <cell r="M73">
            <v>-4.0444999999999993</v>
          </cell>
        </row>
        <row r="74">
          <cell r="A74" t="str">
            <v>Teleamazon31138123</v>
          </cell>
          <cell r="B74">
            <v>2.2474499999999997</v>
          </cell>
          <cell r="C74">
            <v>2.2474499999999997</v>
          </cell>
          <cell r="D74">
            <v>4.0609900000000003</v>
          </cell>
          <cell r="E74">
            <v>2.1016200000000005</v>
          </cell>
          <cell r="F74">
            <v>2.2586199999999987</v>
          </cell>
          <cell r="G74">
            <v>2.0740200000000009</v>
          </cell>
          <cell r="H74">
            <v>2.1250500000000017</v>
          </cell>
          <cell r="I74">
            <v>2.2431699999999992</v>
          </cell>
          <cell r="J74">
            <v>0.46265000000000001</v>
          </cell>
          <cell r="K74">
            <v>1.0047800000000002</v>
          </cell>
          <cell r="L74">
            <v>0.2650599999999983</v>
          </cell>
          <cell r="M74">
            <v>-4.0444999999999993</v>
          </cell>
        </row>
        <row r="75">
          <cell r="A75" t="str">
            <v>Teleamazon31138130</v>
          </cell>
          <cell r="B75">
            <v>50.272109999999998</v>
          </cell>
          <cell r="C75">
            <v>50.272109999999998</v>
          </cell>
          <cell r="D75">
            <v>54.857889999999998</v>
          </cell>
          <cell r="E75">
            <v>54.046960000000013</v>
          </cell>
          <cell r="F75">
            <v>39.433320000000009</v>
          </cell>
          <cell r="G75">
            <v>82.103779999999944</v>
          </cell>
          <cell r="H75">
            <v>73.27</v>
          </cell>
          <cell r="I75">
            <v>48.302379999999971</v>
          </cell>
          <cell r="J75">
            <v>51.004669999999976</v>
          </cell>
          <cell r="K75">
            <v>129.09557000000012</v>
          </cell>
          <cell r="L75">
            <v>129.9294799999999</v>
          </cell>
          <cell r="M75">
            <v>-46.921910000000025</v>
          </cell>
        </row>
        <row r="76">
          <cell r="A76" t="str">
            <v>Teleamazon31138133</v>
          </cell>
          <cell r="B76">
            <v>50.272109999999998</v>
          </cell>
          <cell r="C76">
            <v>50.272109999999998</v>
          </cell>
          <cell r="D76">
            <v>54.857889999999998</v>
          </cell>
          <cell r="E76">
            <v>54.046960000000013</v>
          </cell>
          <cell r="F76">
            <v>39.433320000000009</v>
          </cell>
          <cell r="G76">
            <v>82.103779999999944</v>
          </cell>
          <cell r="H76">
            <v>73.27</v>
          </cell>
          <cell r="I76">
            <v>48.302379999999971</v>
          </cell>
          <cell r="J76">
            <v>51.004669999999976</v>
          </cell>
          <cell r="K76">
            <v>129.09557000000012</v>
          </cell>
          <cell r="L76">
            <v>129.9294799999999</v>
          </cell>
          <cell r="M76">
            <v>-46.921910000000025</v>
          </cell>
        </row>
        <row r="77">
          <cell r="A77" t="str">
            <v>Teleamazon31138300</v>
          </cell>
          <cell r="B77">
            <v>305.27208000000002</v>
          </cell>
          <cell r="C77">
            <v>276.3848799999999</v>
          </cell>
          <cell r="D77">
            <v>276.38488000000007</v>
          </cell>
          <cell r="E77">
            <v>323.90207999999996</v>
          </cell>
          <cell r="F77">
            <v>382.97982000000002</v>
          </cell>
          <cell r="G77">
            <v>405.08952999999997</v>
          </cell>
          <cell r="H77">
            <v>307.75529000000006</v>
          </cell>
          <cell r="I77">
            <v>382.77696999999989</v>
          </cell>
          <cell r="J77">
            <v>1361.0636700000005</v>
          </cell>
          <cell r="K77">
            <v>-307.91853000000037</v>
          </cell>
          <cell r="L77">
            <v>897.14869999999974</v>
          </cell>
          <cell r="M77">
            <v>-237.2843499999999</v>
          </cell>
        </row>
        <row r="78">
          <cell r="A78" t="str">
            <v>Teleamazon31138310</v>
          </cell>
          <cell r="B78">
            <v>0</v>
          </cell>
          <cell r="C78">
            <v>0</v>
          </cell>
          <cell r="D78">
            <v>0</v>
          </cell>
          <cell r="E78">
            <v>0</v>
          </cell>
          <cell r="F78">
            <v>0</v>
          </cell>
          <cell r="G78">
            <v>0</v>
          </cell>
          <cell r="H78">
            <v>0</v>
          </cell>
          <cell r="I78">
            <v>0</v>
          </cell>
          <cell r="J78">
            <v>329.57315</v>
          </cell>
          <cell r="K78">
            <v>-327.16541999999998</v>
          </cell>
          <cell r="L78">
            <v>117.33045</v>
          </cell>
          <cell r="M78">
            <v>-116.60439</v>
          </cell>
        </row>
        <row r="79">
          <cell r="A79" t="str">
            <v>Teleamazon31138313</v>
          </cell>
          <cell r="B79">
            <v>0</v>
          </cell>
          <cell r="C79">
            <v>0</v>
          </cell>
          <cell r="D79">
            <v>0</v>
          </cell>
          <cell r="E79">
            <v>0</v>
          </cell>
          <cell r="F79">
            <v>0</v>
          </cell>
          <cell r="G79">
            <v>0</v>
          </cell>
          <cell r="H79">
            <v>0</v>
          </cell>
          <cell r="I79">
            <v>0</v>
          </cell>
          <cell r="J79">
            <v>329.57315</v>
          </cell>
          <cell r="K79">
            <v>-327.16541999999998</v>
          </cell>
          <cell r="L79">
            <v>117.33045</v>
          </cell>
          <cell r="M79">
            <v>-116.60439</v>
          </cell>
        </row>
        <row r="80">
          <cell r="A80" t="str">
            <v>Teleamazon31138320</v>
          </cell>
          <cell r="B80">
            <v>217.55723</v>
          </cell>
          <cell r="C80">
            <v>196.1336</v>
          </cell>
          <cell r="D80">
            <v>196.1336</v>
          </cell>
          <cell r="E80">
            <v>234.21155999999996</v>
          </cell>
          <cell r="F80">
            <v>363.00580000000002</v>
          </cell>
          <cell r="G80">
            <v>342.10624999999999</v>
          </cell>
          <cell r="H80">
            <v>258.38405000000012</v>
          </cell>
          <cell r="I80">
            <v>324.38725999999997</v>
          </cell>
          <cell r="J80">
            <v>827.78726999999981</v>
          </cell>
          <cell r="K80">
            <v>97.445709999999963</v>
          </cell>
          <cell r="L80">
            <v>662.61148000000003</v>
          </cell>
          <cell r="M80">
            <v>-55.861660000000029</v>
          </cell>
        </row>
        <row r="81">
          <cell r="A81" t="str">
            <v>Teleamazon31138323</v>
          </cell>
          <cell r="B81">
            <v>217.55723</v>
          </cell>
          <cell r="C81">
            <v>196.1336</v>
          </cell>
          <cell r="D81">
            <v>196.1336</v>
          </cell>
          <cell r="E81">
            <v>234.21155999999996</v>
          </cell>
          <cell r="F81">
            <v>363.00580000000002</v>
          </cell>
          <cell r="G81">
            <v>342.10624999999999</v>
          </cell>
          <cell r="H81">
            <v>258.38405000000012</v>
          </cell>
          <cell r="I81">
            <v>324.38725999999997</v>
          </cell>
          <cell r="J81">
            <v>827.78726999999981</v>
          </cell>
          <cell r="K81">
            <v>97.445709999999963</v>
          </cell>
          <cell r="L81">
            <v>662.61148000000003</v>
          </cell>
          <cell r="M81">
            <v>-55.861660000000029</v>
          </cell>
        </row>
        <row r="82">
          <cell r="A82" t="str">
            <v>Teleamazon31138330</v>
          </cell>
          <cell r="B82">
            <v>87.714850000000013</v>
          </cell>
          <cell r="C82">
            <v>80.25127999999998</v>
          </cell>
          <cell r="D82">
            <v>80.251280000000008</v>
          </cell>
          <cell r="E82">
            <v>89.690519999999964</v>
          </cell>
          <cell r="F82">
            <v>19.974020000000053</v>
          </cell>
          <cell r="G82">
            <v>62.983279999999979</v>
          </cell>
          <cell r="H82">
            <v>49.37124</v>
          </cell>
          <cell r="I82">
            <v>58.389710000000093</v>
          </cell>
          <cell r="J82">
            <v>87.490589999999884</v>
          </cell>
          <cell r="K82">
            <v>37.235169999999925</v>
          </cell>
          <cell r="L82">
            <v>77.855720000000133</v>
          </cell>
          <cell r="M82">
            <v>-25.682040000000029</v>
          </cell>
        </row>
        <row r="83">
          <cell r="A83" t="str">
            <v>Teleamazon31138333</v>
          </cell>
          <cell r="B83">
            <v>87.714850000000013</v>
          </cell>
          <cell r="C83">
            <v>80.25127999999998</v>
          </cell>
          <cell r="D83">
            <v>80.251280000000008</v>
          </cell>
          <cell r="E83">
            <v>89.690519999999964</v>
          </cell>
          <cell r="F83">
            <v>19.974020000000053</v>
          </cell>
          <cell r="G83">
            <v>62.983279999999979</v>
          </cell>
          <cell r="H83">
            <v>49.37124</v>
          </cell>
          <cell r="I83">
            <v>58.389710000000093</v>
          </cell>
          <cell r="J83">
            <v>87.490589999999884</v>
          </cell>
          <cell r="K83">
            <v>37.235169999999925</v>
          </cell>
          <cell r="L83">
            <v>77.855720000000133</v>
          </cell>
          <cell r="M83">
            <v>-25.682040000000029</v>
          </cell>
        </row>
        <row r="84">
          <cell r="A84" t="str">
            <v>Teleamazon31138340</v>
          </cell>
          <cell r="B84">
            <v>0</v>
          </cell>
          <cell r="C84">
            <v>0</v>
          </cell>
          <cell r="D84">
            <v>0</v>
          </cell>
          <cell r="E84">
            <v>0</v>
          </cell>
          <cell r="F84">
            <v>0</v>
          </cell>
          <cell r="G84">
            <v>0</v>
          </cell>
          <cell r="H84">
            <v>0</v>
          </cell>
          <cell r="I84">
            <v>0</v>
          </cell>
          <cell r="J84">
            <v>116.21266</v>
          </cell>
          <cell r="K84">
            <v>-115.43398999999999</v>
          </cell>
          <cell r="L84">
            <v>39.351050000000001</v>
          </cell>
          <cell r="M84">
            <v>-39.13626</v>
          </cell>
        </row>
        <row r="85">
          <cell r="A85" t="str">
            <v>Teleamazon31138343</v>
          </cell>
          <cell r="B85">
            <v>0</v>
          </cell>
          <cell r="C85">
            <v>0</v>
          </cell>
          <cell r="D85">
            <v>0</v>
          </cell>
          <cell r="E85">
            <v>0</v>
          </cell>
          <cell r="F85">
            <v>0</v>
          </cell>
          <cell r="G85">
            <v>0</v>
          </cell>
          <cell r="H85">
            <v>0</v>
          </cell>
          <cell r="I85">
            <v>0</v>
          </cell>
          <cell r="J85">
            <v>116.21266</v>
          </cell>
          <cell r="K85">
            <v>-115.43398999999999</v>
          </cell>
          <cell r="L85">
            <v>39.351050000000001</v>
          </cell>
          <cell r="M85">
            <v>-39.13626</v>
          </cell>
        </row>
        <row r="86">
          <cell r="A86" t="str">
            <v>Teleamazon31144300</v>
          </cell>
          <cell r="B86">
            <v>0</v>
          </cell>
          <cell r="C86">
            <v>0</v>
          </cell>
          <cell r="D86">
            <v>0</v>
          </cell>
          <cell r="E86">
            <v>0</v>
          </cell>
          <cell r="F86">
            <v>0</v>
          </cell>
          <cell r="G86">
            <v>0</v>
          </cell>
          <cell r="H86">
            <v>0</v>
          </cell>
          <cell r="I86">
            <v>0</v>
          </cell>
          <cell r="J86">
            <v>6.7291000000000007</v>
          </cell>
          <cell r="K86">
            <v>6.7291000000000007</v>
          </cell>
          <cell r="L86">
            <v>0</v>
          </cell>
          <cell r="M86">
            <v>6.729099999999999</v>
          </cell>
        </row>
        <row r="87">
          <cell r="A87" t="str">
            <v>Teleamazon41111320</v>
          </cell>
          <cell r="B87">
            <v>1231.8193999999999</v>
          </cell>
          <cell r="C87">
            <v>960.82003000000032</v>
          </cell>
          <cell r="D87">
            <v>1115.88382</v>
          </cell>
          <cell r="E87">
            <v>1218.0415999999996</v>
          </cell>
          <cell r="F87">
            <v>1189.9394899999998</v>
          </cell>
          <cell r="G87">
            <v>973.4045900000001</v>
          </cell>
          <cell r="H87">
            <v>1048.21425</v>
          </cell>
          <cell r="I87">
            <v>1471.7546300000004</v>
          </cell>
          <cell r="J87">
            <v>926.93982000000142</v>
          </cell>
          <cell r="K87">
            <v>1112.7760599999983</v>
          </cell>
          <cell r="L87">
            <v>903.89025000000038</v>
          </cell>
          <cell r="M87">
            <v>764.91654999999992</v>
          </cell>
        </row>
        <row r="88">
          <cell r="A88" t="str">
            <v>Teleamazon41111323</v>
          </cell>
          <cell r="B88">
            <v>3.9710000000000002E-2</v>
          </cell>
          <cell r="C88">
            <v>2.3159999999999993E-2</v>
          </cell>
          <cell r="D88">
            <v>8.2519999999999996E-2</v>
          </cell>
          <cell r="E88">
            <v>0</v>
          </cell>
          <cell r="F88">
            <v>2.2120000000000001E-2</v>
          </cell>
          <cell r="G88">
            <v>-8.879999999999999E-3</v>
          </cell>
          <cell r="H88">
            <v>0</v>
          </cell>
          <cell r="I88">
            <v>0</v>
          </cell>
          <cell r="J88">
            <v>8.9700000000000057E-3</v>
          </cell>
          <cell r="K88">
            <v>0</v>
          </cell>
          <cell r="L88">
            <v>0</v>
          </cell>
          <cell r="M88">
            <v>0</v>
          </cell>
        </row>
        <row r="89">
          <cell r="A89" t="str">
            <v>Teleamazon41111324</v>
          </cell>
          <cell r="B89">
            <v>45.789629999999995</v>
          </cell>
          <cell r="C89">
            <v>44.322580000000009</v>
          </cell>
          <cell r="D89">
            <v>61.429640000000006</v>
          </cell>
          <cell r="E89">
            <v>52.537009999999981</v>
          </cell>
          <cell r="F89">
            <v>29.770820000000015</v>
          </cell>
          <cell r="G89">
            <v>51.929539999999946</v>
          </cell>
          <cell r="H89">
            <v>51.255710000000022</v>
          </cell>
          <cell r="I89">
            <v>46</v>
          </cell>
          <cell r="J89">
            <v>24.421440000000018</v>
          </cell>
          <cell r="K89">
            <v>-16.143689999999992</v>
          </cell>
          <cell r="L89">
            <v>47.006780000000049</v>
          </cell>
          <cell r="M89">
            <v>12.006959999999935</v>
          </cell>
        </row>
        <row r="90">
          <cell r="A90" t="str">
            <v>Teleamazon41111330</v>
          </cell>
          <cell r="B90">
            <v>0</v>
          </cell>
          <cell r="C90">
            <v>0</v>
          </cell>
          <cell r="D90">
            <v>0</v>
          </cell>
          <cell r="E90">
            <v>0</v>
          </cell>
          <cell r="F90">
            <v>0</v>
          </cell>
          <cell r="G90">
            <v>0</v>
          </cell>
          <cell r="H90">
            <v>197</v>
          </cell>
          <cell r="I90">
            <v>568.16660000000002</v>
          </cell>
          <cell r="J90">
            <v>447.14022</v>
          </cell>
          <cell r="K90">
            <v>359.03783999999996</v>
          </cell>
          <cell r="L90">
            <v>335.99172999999996</v>
          </cell>
          <cell r="M90">
            <v>369.07918999999993</v>
          </cell>
        </row>
        <row r="91">
          <cell r="A91" t="str">
            <v>Teleamazon41111334</v>
          </cell>
          <cell r="B91">
            <v>0</v>
          </cell>
          <cell r="C91">
            <v>0</v>
          </cell>
          <cell r="D91">
            <v>0</v>
          </cell>
          <cell r="E91">
            <v>0</v>
          </cell>
          <cell r="F91">
            <v>0</v>
          </cell>
          <cell r="G91">
            <v>0</v>
          </cell>
          <cell r="H91">
            <v>0</v>
          </cell>
          <cell r="I91">
            <v>0</v>
          </cell>
          <cell r="J91">
            <v>10.69271</v>
          </cell>
          <cell r="K91">
            <v>4.1209600000000002</v>
          </cell>
          <cell r="L91">
            <v>22.292959999999994</v>
          </cell>
          <cell r="M91">
            <v>21.469440000000006</v>
          </cell>
        </row>
        <row r="92">
          <cell r="A92" t="str">
            <v>Telebahia31138100</v>
          </cell>
          <cell r="B92">
            <v>5561.1570000000002</v>
          </cell>
          <cell r="C92">
            <v>4593.3058800000008</v>
          </cell>
          <cell r="D92">
            <v>7062.3060099999984</v>
          </cell>
          <cell r="E92">
            <v>2827.1871200000023</v>
          </cell>
          <cell r="F92">
            <v>4626.327949999999</v>
          </cell>
          <cell r="G92">
            <v>8152.8184899999978</v>
          </cell>
          <cell r="H92">
            <v>7903.4492900000041</v>
          </cell>
          <cell r="I92">
            <v>8433.0163299999986</v>
          </cell>
          <cell r="J92">
            <v>8148</v>
          </cell>
          <cell r="K92">
            <v>8148</v>
          </cell>
          <cell r="L92">
            <v>11600.363799999999</v>
          </cell>
          <cell r="M92">
            <v>11539.840530000001</v>
          </cell>
        </row>
        <row r="93">
          <cell r="A93" t="str">
            <v>Telebahia31138110</v>
          </cell>
          <cell r="B93">
            <v>5381.0625399999999</v>
          </cell>
          <cell r="C93">
            <v>4440.2937499999998</v>
          </cell>
          <cell r="D93">
            <v>6871.3708799999986</v>
          </cell>
          <cell r="E93">
            <v>2687.7602200000038</v>
          </cell>
          <cell r="F93">
            <v>4469.1363199999978</v>
          </cell>
          <cell r="G93">
            <v>7985.5024899999989</v>
          </cell>
          <cell r="H93">
            <v>7727.4329700000017</v>
          </cell>
          <cell r="I93">
            <v>8257</v>
          </cell>
          <cell r="J93">
            <v>7971.9836700000014</v>
          </cell>
          <cell r="K93">
            <v>7971.9836699999942</v>
          </cell>
          <cell r="L93">
            <v>11424.347470000008</v>
          </cell>
          <cell r="M93">
            <v>11333.567110000004</v>
          </cell>
        </row>
        <row r="94">
          <cell r="A94" t="str">
            <v>Telebahia31138113</v>
          </cell>
          <cell r="B94">
            <v>5381.0625399999999</v>
          </cell>
          <cell r="C94">
            <v>4440.2937499999998</v>
          </cell>
          <cell r="D94">
            <v>6871.3708799999986</v>
          </cell>
          <cell r="E94">
            <v>2687.7602200000038</v>
          </cell>
          <cell r="F94">
            <v>4469.1363199999978</v>
          </cell>
          <cell r="G94">
            <v>7985.5024899999989</v>
          </cell>
          <cell r="H94">
            <v>7727.4329700000017</v>
          </cell>
          <cell r="I94">
            <v>8257</v>
          </cell>
          <cell r="J94">
            <v>7971.9836700000014</v>
          </cell>
          <cell r="K94">
            <v>7971.9836699999942</v>
          </cell>
          <cell r="L94">
            <v>11424.347470000008</v>
          </cell>
          <cell r="M94">
            <v>11333.567110000004</v>
          </cell>
        </row>
        <row r="95">
          <cell r="A95" t="str">
            <v>Telebahia31138120</v>
          </cell>
          <cell r="B95">
            <v>16.777619999999999</v>
          </cell>
          <cell r="C95">
            <v>14.160280000000004</v>
          </cell>
          <cell r="D95">
            <v>35.114750000000001</v>
          </cell>
          <cell r="E95">
            <v>11.611060000000009</v>
          </cell>
          <cell r="F95">
            <v>14.258039999999994</v>
          </cell>
          <cell r="G95">
            <v>12.747990000000001</v>
          </cell>
          <cell r="H95">
            <v>16.602539999999991</v>
          </cell>
          <cell r="I95">
            <v>16.602519999999998</v>
          </cell>
          <cell r="J95">
            <v>16.602530000000002</v>
          </cell>
          <cell r="K95">
            <v>16.602530000000002</v>
          </cell>
          <cell r="L95">
            <v>16.60253000000003</v>
          </cell>
          <cell r="M95">
            <v>46.859619999999978</v>
          </cell>
        </row>
        <row r="96">
          <cell r="A96" t="str">
            <v>Telebahia31138122</v>
          </cell>
          <cell r="B96">
            <v>4.6240600000000001</v>
          </cell>
          <cell r="C96">
            <v>4.29725</v>
          </cell>
          <cell r="D96">
            <v>35.114750000000001</v>
          </cell>
          <cell r="E96">
            <v>-7.4962400000000002</v>
          </cell>
          <cell r="F96">
            <v>14.258040000000001</v>
          </cell>
          <cell r="G96">
            <v>3.3003099999999961</v>
          </cell>
          <cell r="H96">
            <v>6.7237200000000001</v>
          </cell>
          <cell r="I96">
            <v>15.900649999999999</v>
          </cell>
          <cell r="J96">
            <v>16.602530000000016</v>
          </cell>
          <cell r="K96">
            <v>16.602530000000002</v>
          </cell>
          <cell r="L96">
            <v>16.602529999999987</v>
          </cell>
          <cell r="M96">
            <v>35.745930000000001</v>
          </cell>
        </row>
        <row r="97">
          <cell r="A97" t="str">
            <v>Telebahia31138123</v>
          </cell>
          <cell r="B97">
            <v>12.153559999999999</v>
          </cell>
          <cell r="C97">
            <v>9.863030000000002</v>
          </cell>
          <cell r="D97">
            <v>0</v>
          </cell>
          <cell r="E97">
            <v>19.107300000000002</v>
          </cell>
          <cell r="F97">
            <v>0</v>
          </cell>
          <cell r="G97">
            <v>9.4476799999999983</v>
          </cell>
          <cell r="H97">
            <v>9.8788199999999975</v>
          </cell>
          <cell r="I97">
            <v>0.70187000000000666</v>
          </cell>
          <cell r="J97">
            <v>0</v>
          </cell>
          <cell r="K97">
            <v>0</v>
          </cell>
          <cell r="L97">
            <v>0</v>
          </cell>
          <cell r="M97">
            <v>11.113689999999998</v>
          </cell>
        </row>
        <row r="98">
          <cell r="A98" t="str">
            <v>Telebahia31138130</v>
          </cell>
          <cell r="B98">
            <v>163.31683999999998</v>
          </cell>
          <cell r="C98">
            <v>138.85185000000004</v>
          </cell>
          <cell r="D98">
            <v>155.82038</v>
          </cell>
          <cell r="E98">
            <v>127.81584000000004</v>
          </cell>
          <cell r="F98">
            <v>142.93358999999998</v>
          </cell>
          <cell r="G98">
            <v>154.56800999999996</v>
          </cell>
          <cell r="H98">
            <v>159.41377999999997</v>
          </cell>
          <cell r="I98">
            <v>159.41381000000001</v>
          </cell>
          <cell r="J98">
            <v>159.41379999999981</v>
          </cell>
          <cell r="K98">
            <v>159.41380000000026</v>
          </cell>
          <cell r="L98">
            <v>159.41380000000004</v>
          </cell>
          <cell r="M98">
            <v>159.41380000000004</v>
          </cell>
        </row>
        <row r="99">
          <cell r="A99" t="str">
            <v>Telebahia31138133</v>
          </cell>
          <cell r="B99">
            <v>163.31683999999998</v>
          </cell>
          <cell r="C99">
            <v>138.85185000000004</v>
          </cell>
          <cell r="D99">
            <v>155.82038</v>
          </cell>
          <cell r="E99">
            <v>127.81584000000004</v>
          </cell>
          <cell r="F99">
            <v>142.93358999999998</v>
          </cell>
          <cell r="G99">
            <v>154.56800999999996</v>
          </cell>
          <cell r="H99">
            <v>159.41377999999997</v>
          </cell>
          <cell r="I99">
            <v>159.41381000000001</v>
          </cell>
          <cell r="J99">
            <v>159.41379999999981</v>
          </cell>
          <cell r="K99">
            <v>159.41380000000026</v>
          </cell>
          <cell r="L99">
            <v>159.41380000000004</v>
          </cell>
          <cell r="M99">
            <v>159.41380000000004</v>
          </cell>
        </row>
        <row r="100">
          <cell r="A100" t="str">
            <v>Telebahia31138300</v>
          </cell>
          <cell r="B100">
            <v>81.225719999999995</v>
          </cell>
          <cell r="C100">
            <v>70.524920000000009</v>
          </cell>
          <cell r="D100">
            <v>97.562270000000012</v>
          </cell>
          <cell r="E100">
            <v>87.217720000000014</v>
          </cell>
          <cell r="F100">
            <v>82.129909999999938</v>
          </cell>
          <cell r="G100">
            <v>105.68763000000013</v>
          </cell>
          <cell r="H100">
            <v>113.84822999999994</v>
          </cell>
          <cell r="I100">
            <v>106.35723999999993</v>
          </cell>
          <cell r="J100">
            <v>672.58116000000007</v>
          </cell>
          <cell r="K100">
            <v>1839.29249</v>
          </cell>
          <cell r="L100">
            <v>223.75923999999986</v>
          </cell>
          <cell r="M100">
            <v>517.01074000000017</v>
          </cell>
        </row>
        <row r="101">
          <cell r="A101" t="str">
            <v>Telebahia31138310</v>
          </cell>
          <cell r="B101">
            <v>0</v>
          </cell>
          <cell r="C101">
            <v>0</v>
          </cell>
          <cell r="D101">
            <v>0</v>
          </cell>
          <cell r="E101">
            <v>0</v>
          </cell>
          <cell r="F101">
            <v>0</v>
          </cell>
          <cell r="G101">
            <v>0</v>
          </cell>
          <cell r="H101">
            <v>0</v>
          </cell>
          <cell r="I101">
            <v>0</v>
          </cell>
          <cell r="J101">
            <v>0</v>
          </cell>
          <cell r="K101">
            <v>18.491569999999999</v>
          </cell>
          <cell r="L101">
            <v>3.8115500000000004</v>
          </cell>
          <cell r="M101">
            <v>2.7559900000000006</v>
          </cell>
        </row>
        <row r="102">
          <cell r="A102" t="str">
            <v>Telebahia31138313</v>
          </cell>
          <cell r="B102">
            <v>0</v>
          </cell>
          <cell r="C102">
            <v>0</v>
          </cell>
          <cell r="D102">
            <v>0</v>
          </cell>
          <cell r="E102">
            <v>0</v>
          </cell>
          <cell r="F102">
            <v>0</v>
          </cell>
          <cell r="G102">
            <v>0</v>
          </cell>
          <cell r="H102">
            <v>0</v>
          </cell>
          <cell r="I102">
            <v>0</v>
          </cell>
          <cell r="J102">
            <v>0</v>
          </cell>
          <cell r="K102">
            <v>18.491569999999999</v>
          </cell>
          <cell r="L102">
            <v>3.8115500000000004</v>
          </cell>
          <cell r="M102">
            <v>2.7559900000000006</v>
          </cell>
        </row>
        <row r="103">
          <cell r="A103" t="str">
            <v>Telebahia31138320</v>
          </cell>
          <cell r="B103">
            <v>8.0110799999999998</v>
          </cell>
          <cell r="C103">
            <v>10.930510000000002</v>
          </cell>
          <cell r="D103">
            <v>13.980749999999997</v>
          </cell>
          <cell r="E103">
            <v>12.493770000000005</v>
          </cell>
          <cell r="F103">
            <v>9.3512500000000003</v>
          </cell>
          <cell r="G103">
            <v>20.09516</v>
          </cell>
          <cell r="H103">
            <v>12.285699999999991</v>
          </cell>
          <cell r="I103">
            <v>12.827990000000014</v>
          </cell>
          <cell r="J103">
            <v>584.17279999999994</v>
          </cell>
          <cell r="K103">
            <v>1704.31576</v>
          </cell>
          <cell r="L103">
            <v>104.88693000000012</v>
          </cell>
          <cell r="M103">
            <v>377.62806999999975</v>
          </cell>
        </row>
        <row r="104">
          <cell r="A104" t="str">
            <v>Telebahia31138323</v>
          </cell>
          <cell r="B104">
            <v>8.0110799999999998</v>
          </cell>
          <cell r="C104">
            <v>10.930510000000002</v>
          </cell>
          <cell r="D104">
            <v>13.980749999999997</v>
          </cell>
          <cell r="E104">
            <v>12.493770000000005</v>
          </cell>
          <cell r="F104">
            <v>9.3512500000000003</v>
          </cell>
          <cell r="G104">
            <v>20.09516</v>
          </cell>
          <cell r="H104">
            <v>12.285699999999991</v>
          </cell>
          <cell r="I104">
            <v>12.827990000000014</v>
          </cell>
          <cell r="J104">
            <v>584.17279999999994</v>
          </cell>
          <cell r="K104">
            <v>1704.31576</v>
          </cell>
          <cell r="L104">
            <v>104.88693000000012</v>
          </cell>
          <cell r="M104">
            <v>377.62806999999975</v>
          </cell>
        </row>
        <row r="105">
          <cell r="A105" t="str">
            <v>Telebahia31138330</v>
          </cell>
          <cell r="B105">
            <v>73.214640000000003</v>
          </cell>
          <cell r="C105">
            <v>59.594409999999982</v>
          </cell>
          <cell r="D105">
            <v>83.581520000000012</v>
          </cell>
          <cell r="E105">
            <v>74.723950000000031</v>
          </cell>
          <cell r="F105">
            <v>72.778659999999945</v>
          </cell>
          <cell r="G105">
            <v>85.592470000000048</v>
          </cell>
          <cell r="H105">
            <v>101.56252999999998</v>
          </cell>
          <cell r="I105">
            <v>93.529250000000047</v>
          </cell>
          <cell r="J105">
            <v>88.408360000000016</v>
          </cell>
          <cell r="K105">
            <v>110.23590999999988</v>
          </cell>
          <cell r="L105">
            <v>114.12858000000006</v>
          </cell>
          <cell r="M105">
            <v>135.75293999999997</v>
          </cell>
        </row>
        <row r="106">
          <cell r="A106" t="str">
            <v>Telebahia31138333</v>
          </cell>
          <cell r="B106">
            <v>73.214640000000003</v>
          </cell>
          <cell r="C106">
            <v>59.594409999999982</v>
          </cell>
          <cell r="D106">
            <v>83.581520000000012</v>
          </cell>
          <cell r="E106">
            <v>74.723950000000031</v>
          </cell>
          <cell r="F106">
            <v>72.778659999999945</v>
          </cell>
          <cell r="G106">
            <v>85.592470000000048</v>
          </cell>
          <cell r="H106">
            <v>101.56252999999998</v>
          </cell>
          <cell r="I106">
            <v>93.529250000000047</v>
          </cell>
          <cell r="J106">
            <v>88.408360000000016</v>
          </cell>
          <cell r="K106">
            <v>110.23590999999988</v>
          </cell>
          <cell r="L106">
            <v>114.12858000000006</v>
          </cell>
          <cell r="M106">
            <v>135.75293999999997</v>
          </cell>
        </row>
        <row r="107">
          <cell r="A107" t="str">
            <v>Telebahia31138340</v>
          </cell>
          <cell r="B107">
            <v>0</v>
          </cell>
          <cell r="C107">
            <v>0</v>
          </cell>
          <cell r="D107">
            <v>0</v>
          </cell>
          <cell r="E107">
            <v>0</v>
          </cell>
          <cell r="F107">
            <v>0</v>
          </cell>
          <cell r="G107">
            <v>0</v>
          </cell>
          <cell r="H107">
            <v>0</v>
          </cell>
          <cell r="I107">
            <v>0</v>
          </cell>
          <cell r="J107">
            <v>0</v>
          </cell>
          <cell r="K107">
            <v>6.24925</v>
          </cell>
          <cell r="L107">
            <v>0.93218000000000067</v>
          </cell>
          <cell r="M107">
            <v>0.87373999999999974</v>
          </cell>
        </row>
        <row r="108">
          <cell r="A108" t="str">
            <v>Telebahia31138343</v>
          </cell>
          <cell r="B108">
            <v>0</v>
          </cell>
          <cell r="C108">
            <v>0</v>
          </cell>
          <cell r="D108">
            <v>0</v>
          </cell>
          <cell r="E108">
            <v>0</v>
          </cell>
          <cell r="F108">
            <v>0</v>
          </cell>
          <cell r="G108">
            <v>0</v>
          </cell>
          <cell r="H108">
            <v>0</v>
          </cell>
          <cell r="I108">
            <v>0</v>
          </cell>
          <cell r="J108">
            <v>0</v>
          </cell>
          <cell r="K108">
            <v>6.24925</v>
          </cell>
          <cell r="L108">
            <v>0.93218000000000067</v>
          </cell>
          <cell r="M108">
            <v>0.87373999999999974</v>
          </cell>
        </row>
        <row r="109">
          <cell r="A109" t="str">
            <v>Telebahia31144300</v>
          </cell>
          <cell r="B109">
            <v>0</v>
          </cell>
          <cell r="C109">
            <v>0</v>
          </cell>
          <cell r="D109">
            <v>0</v>
          </cell>
          <cell r="E109">
            <v>0</v>
          </cell>
          <cell r="F109">
            <v>0</v>
          </cell>
          <cell r="G109">
            <v>0</v>
          </cell>
          <cell r="H109">
            <v>0</v>
          </cell>
          <cell r="I109">
            <v>0</v>
          </cell>
          <cell r="J109">
            <v>0</v>
          </cell>
          <cell r="K109">
            <v>687.94742000000008</v>
          </cell>
          <cell r="L109">
            <v>337.0107999999999</v>
          </cell>
          <cell r="M109">
            <v>-817.36611999999991</v>
          </cell>
        </row>
        <row r="110">
          <cell r="A110" t="str">
            <v>Telebahia41111320</v>
          </cell>
          <cell r="B110">
            <v>10998.73179</v>
          </cell>
          <cell r="C110">
            <v>12524.087120000002</v>
          </cell>
          <cell r="D110">
            <v>12622.493319999994</v>
          </cell>
          <cell r="E110">
            <v>11750.347400000006</v>
          </cell>
          <cell r="F110">
            <v>12211.441769999998</v>
          </cell>
          <cell r="G110">
            <v>13455.840390000012</v>
          </cell>
          <cell r="H110">
            <v>6853.2875699999859</v>
          </cell>
          <cell r="I110">
            <v>10907.07389</v>
          </cell>
          <cell r="J110">
            <v>9493.3906500000157</v>
          </cell>
          <cell r="K110">
            <v>9084.7832999999955</v>
          </cell>
          <cell r="L110">
            <v>9346.4251999999979</v>
          </cell>
          <cell r="M110">
            <v>8766.6214999999938</v>
          </cell>
        </row>
        <row r="111">
          <cell r="A111" t="str">
            <v>Telebahia41111323</v>
          </cell>
          <cell r="B111">
            <v>-3.72648</v>
          </cell>
          <cell r="C111">
            <v>0.73159000000000018</v>
          </cell>
          <cell r="D111">
            <v>0.90444000000000013</v>
          </cell>
          <cell r="E111">
            <v>6.1608099999999997</v>
          </cell>
          <cell r="F111">
            <v>20.989079999999998</v>
          </cell>
          <cell r="G111">
            <v>-0.34025000000000105</v>
          </cell>
          <cell r="H111">
            <v>-2.9446099999999973</v>
          </cell>
          <cell r="I111">
            <v>-4.9631000000000007</v>
          </cell>
          <cell r="J111">
            <v>-7.6849999999996754E-2</v>
          </cell>
          <cell r="K111">
            <v>-2.3681400000000021</v>
          </cell>
          <cell r="L111">
            <v>0</v>
          </cell>
          <cell r="M111">
            <v>2.7050000000000907E-2</v>
          </cell>
        </row>
        <row r="112">
          <cell r="A112" t="str">
            <v>Telebahia41111324</v>
          </cell>
          <cell r="B112">
            <v>376.46760999999998</v>
          </cell>
          <cell r="C112">
            <v>360.96830000000006</v>
          </cell>
          <cell r="D112">
            <v>220.29564000000005</v>
          </cell>
          <cell r="E112">
            <v>223.83873000000006</v>
          </cell>
          <cell r="F112">
            <v>1066.9120199999995</v>
          </cell>
          <cell r="G112">
            <v>650.10385000000042</v>
          </cell>
          <cell r="H112">
            <v>487.37653</v>
          </cell>
          <cell r="I112">
            <v>698.98941999999988</v>
          </cell>
          <cell r="J112">
            <v>440.19918999999982</v>
          </cell>
          <cell r="K112">
            <v>655.30376999999953</v>
          </cell>
          <cell r="L112">
            <v>789.33989000000111</v>
          </cell>
          <cell r="M112">
            <v>503.08025999999973</v>
          </cell>
        </row>
        <row r="113">
          <cell r="A113" t="str">
            <v>Telebahia41111325</v>
          </cell>
          <cell r="B113">
            <v>1.04948</v>
          </cell>
          <cell r="C113">
            <v>2.9600000000000737E-3</v>
          </cell>
          <cell r="D113">
            <v>1.4325599999999998</v>
          </cell>
          <cell r="E113">
            <v>1.609000000000016E-2</v>
          </cell>
          <cell r="F113">
            <v>0</v>
          </cell>
          <cell r="G113">
            <v>0</v>
          </cell>
          <cell r="H113">
            <v>4.5399999999999885E-3</v>
          </cell>
          <cell r="I113">
            <v>0.81618000000000013</v>
          </cell>
          <cell r="J113">
            <v>0.32132999999999967</v>
          </cell>
          <cell r="K113">
            <v>0</v>
          </cell>
          <cell r="L113">
            <v>0</v>
          </cell>
          <cell r="M113">
            <v>0</v>
          </cell>
        </row>
        <row r="114">
          <cell r="A114" t="str">
            <v>Telebahia41111330</v>
          </cell>
          <cell r="B114">
            <v>331.58969999999999</v>
          </cell>
          <cell r="C114">
            <v>299.33032000000003</v>
          </cell>
          <cell r="D114">
            <v>406.38379000000009</v>
          </cell>
          <cell r="E114">
            <v>367.32997</v>
          </cell>
          <cell r="F114">
            <v>351.12347</v>
          </cell>
          <cell r="G114">
            <v>444.9358299999999</v>
          </cell>
          <cell r="H114">
            <v>4024.1804599999996</v>
          </cell>
          <cell r="I114">
            <v>2116.7177600000005</v>
          </cell>
          <cell r="J114">
            <v>1789.2338500000005</v>
          </cell>
          <cell r="K114">
            <v>1349.9739499999996</v>
          </cell>
          <cell r="L114">
            <v>1899.6090899999999</v>
          </cell>
          <cell r="M114">
            <v>2825.0885400000006</v>
          </cell>
        </row>
        <row r="115">
          <cell r="A115" t="str">
            <v>Telebahia41111334</v>
          </cell>
          <cell r="B115">
            <v>331.58969999999999</v>
          </cell>
          <cell r="C115">
            <v>299.32261999999992</v>
          </cell>
          <cell r="D115">
            <v>406.71103000000016</v>
          </cell>
          <cell r="E115">
            <v>366.87058999999977</v>
          </cell>
          <cell r="F115">
            <v>351.12347</v>
          </cell>
          <cell r="G115">
            <v>444.93583000000035</v>
          </cell>
          <cell r="H115">
            <v>478.74865999999975</v>
          </cell>
          <cell r="I115">
            <v>446.53301999999985</v>
          </cell>
          <cell r="J115">
            <v>265.03099999999995</v>
          </cell>
          <cell r="K115">
            <v>38.681320000000596</v>
          </cell>
          <cell r="L115">
            <v>418.82460999999967</v>
          </cell>
          <cell r="M115">
            <v>503.54313000000047</v>
          </cell>
        </row>
        <row r="116">
          <cell r="A116" t="str">
            <v>Teleceara31138100</v>
          </cell>
          <cell r="B116">
            <v>3301.2198800000001</v>
          </cell>
          <cell r="C116">
            <v>3334.64122</v>
          </cell>
          <cell r="D116">
            <v>3574.5345500000003</v>
          </cell>
          <cell r="E116">
            <v>3545.647719999999</v>
          </cell>
          <cell r="F116">
            <v>3463.563430000002</v>
          </cell>
          <cell r="G116">
            <v>3350.9945999999982</v>
          </cell>
          <cell r="H116">
            <v>3450.1117900000027</v>
          </cell>
          <cell r="I116">
            <v>3772.426019999999</v>
          </cell>
          <cell r="J116">
            <v>3465.8711599999988</v>
          </cell>
          <cell r="K116">
            <v>4723.5891099999972</v>
          </cell>
          <cell r="L116">
            <v>3233.9451000000045</v>
          </cell>
          <cell r="M116">
            <v>-1243.0520899999974</v>
          </cell>
        </row>
        <row r="117">
          <cell r="A117" t="str">
            <v>Teleceara31138110</v>
          </cell>
          <cell r="B117">
            <v>3148.3985200000002</v>
          </cell>
          <cell r="C117">
            <v>3206.9866699999998</v>
          </cell>
          <cell r="D117">
            <v>3424.4547800000009</v>
          </cell>
          <cell r="E117">
            <v>3415.2552400000004</v>
          </cell>
          <cell r="F117">
            <v>3333.1709499999979</v>
          </cell>
          <cell r="G117">
            <v>3195.6355100000037</v>
          </cell>
          <cell r="H117">
            <v>3308.6441799999993</v>
          </cell>
          <cell r="I117">
            <v>3652.3666899999953</v>
          </cell>
          <cell r="J117">
            <v>3517.5094400000016</v>
          </cell>
          <cell r="K117">
            <v>4571.7942900000053</v>
          </cell>
          <cell r="L117">
            <v>3203.045849999995</v>
          </cell>
          <cell r="M117">
            <v>-1341.2549700000018</v>
          </cell>
        </row>
        <row r="118">
          <cell r="A118" t="str">
            <v>Teleceara31138113</v>
          </cell>
          <cell r="B118">
            <v>3148.3985200000002</v>
          </cell>
          <cell r="C118">
            <v>3206.9866699999998</v>
          </cell>
          <cell r="D118">
            <v>3424.4547800000009</v>
          </cell>
          <cell r="E118">
            <v>3415.2552400000004</v>
          </cell>
          <cell r="F118">
            <v>3333.1709499999979</v>
          </cell>
          <cell r="G118">
            <v>3195.6355100000037</v>
          </cell>
          <cell r="H118">
            <v>3308.6441799999993</v>
          </cell>
          <cell r="I118">
            <v>3652.3666899999953</v>
          </cell>
          <cell r="J118">
            <v>3517.5094400000016</v>
          </cell>
          <cell r="K118">
            <v>4571.7942900000053</v>
          </cell>
          <cell r="L118">
            <v>3203.045849999995</v>
          </cell>
          <cell r="M118">
            <v>-1341.2549700000018</v>
          </cell>
        </row>
        <row r="119">
          <cell r="A119" t="str">
            <v>Teleceara31138120</v>
          </cell>
          <cell r="B119">
            <v>6.7639899999999997</v>
          </cell>
          <cell r="C119">
            <v>5.3076300000000014</v>
          </cell>
          <cell r="D119">
            <v>6.5973199999999981</v>
          </cell>
          <cell r="E119">
            <v>5.7316700000000012</v>
          </cell>
          <cell r="F119">
            <v>5.7316699999999976</v>
          </cell>
          <cell r="G119">
            <v>6.3886100000000035</v>
          </cell>
          <cell r="H119">
            <v>6.0602499999999964</v>
          </cell>
          <cell r="I119">
            <v>5.7416900000000055</v>
          </cell>
          <cell r="J119">
            <v>-4.3399199999999993</v>
          </cell>
          <cell r="K119">
            <v>-2.0193599999999989</v>
          </cell>
          <cell r="L119">
            <v>-8.1400000000002137E-2</v>
          </cell>
          <cell r="M119">
            <v>0.47502999999999673</v>
          </cell>
        </row>
        <row r="120">
          <cell r="A120" t="str">
            <v>Teleceara31138122</v>
          </cell>
          <cell r="B120">
            <v>1.83649</v>
          </cell>
          <cell r="C120">
            <v>1.4307300000000001</v>
          </cell>
          <cell r="D120">
            <v>1.6999500000000003</v>
          </cell>
          <cell r="E120">
            <v>1.69984</v>
          </cell>
          <cell r="F120">
            <v>1.6998400000000009</v>
          </cell>
          <cell r="G120">
            <v>0.97136999999999851</v>
          </cell>
          <cell r="H120">
            <v>2.4711800000000004</v>
          </cell>
          <cell r="I120">
            <v>-11.8094</v>
          </cell>
          <cell r="J120">
            <v>0</v>
          </cell>
          <cell r="K120">
            <v>0</v>
          </cell>
          <cell r="L120">
            <v>0</v>
          </cell>
          <cell r="M120">
            <v>0</v>
          </cell>
        </row>
        <row r="121">
          <cell r="A121" t="str">
            <v>Teleceara31138123</v>
          </cell>
          <cell r="B121">
            <v>4.9275000000000002</v>
          </cell>
          <cell r="C121">
            <v>3.8768999999999991</v>
          </cell>
          <cell r="D121">
            <v>4.8973700000000004</v>
          </cell>
          <cell r="E121">
            <v>4.0318299999999994</v>
          </cell>
          <cell r="F121">
            <v>4.0318300000000029</v>
          </cell>
          <cell r="G121">
            <v>5.4172399999999961</v>
          </cell>
          <cell r="H121">
            <v>3.5890700000000031</v>
          </cell>
          <cell r="I121">
            <v>17.551090000000002</v>
          </cell>
          <cell r="J121">
            <v>-4.3399199999999993</v>
          </cell>
          <cell r="K121">
            <v>-2.0193599999999989</v>
          </cell>
          <cell r="L121">
            <v>-8.1400000000002137E-2</v>
          </cell>
          <cell r="M121">
            <v>0.47502999999999673</v>
          </cell>
        </row>
        <row r="122">
          <cell r="A122" t="str">
            <v>Teleceara31138130</v>
          </cell>
          <cell r="B122">
            <v>146.05736999999999</v>
          </cell>
          <cell r="C122">
            <v>122.34692000000001</v>
          </cell>
          <cell r="D122">
            <v>143.48244999999997</v>
          </cell>
          <cell r="E122">
            <v>124.66081000000003</v>
          </cell>
          <cell r="F122">
            <v>124.66080999999997</v>
          </cell>
          <cell r="G122">
            <v>148.97047999999995</v>
          </cell>
          <cell r="H122">
            <v>135.40736000000004</v>
          </cell>
          <cell r="I122">
            <v>114.31764000000021</v>
          </cell>
          <cell r="J122">
            <v>-47.29836000000023</v>
          </cell>
          <cell r="K122">
            <v>153.81418000000008</v>
          </cell>
          <cell r="L122">
            <v>30.980649999999969</v>
          </cell>
          <cell r="M122">
            <v>97.727849999999989</v>
          </cell>
        </row>
        <row r="123">
          <cell r="A123" t="str">
            <v>Teleceara31138133</v>
          </cell>
          <cell r="B123">
            <v>146.05736999999999</v>
          </cell>
          <cell r="C123">
            <v>122.34692000000001</v>
          </cell>
          <cell r="D123">
            <v>143.48244999999997</v>
          </cell>
          <cell r="E123">
            <v>124.66081000000003</v>
          </cell>
          <cell r="F123">
            <v>124.66080999999997</v>
          </cell>
          <cell r="G123">
            <v>148.97047999999995</v>
          </cell>
          <cell r="H123">
            <v>135.40736000000004</v>
          </cell>
          <cell r="I123">
            <v>114.31764000000021</v>
          </cell>
          <cell r="J123">
            <v>-47.29836000000023</v>
          </cell>
          <cell r="K123">
            <v>153.81418000000008</v>
          </cell>
          <cell r="L123">
            <v>30.980649999999969</v>
          </cell>
          <cell r="M123">
            <v>97.727849999999989</v>
          </cell>
        </row>
        <row r="124">
          <cell r="A124" t="str">
            <v>Teleceara31138300</v>
          </cell>
          <cell r="B124">
            <v>1050.4288100000001</v>
          </cell>
          <cell r="C124">
            <v>958.4256899999998</v>
          </cell>
          <cell r="D124">
            <v>985.42511000000013</v>
          </cell>
          <cell r="E124">
            <v>911.67693000000008</v>
          </cell>
          <cell r="F124">
            <v>911.67692999999963</v>
          </cell>
          <cell r="G124">
            <v>997.75127000000066</v>
          </cell>
          <cell r="H124">
            <v>1004.1419599999999</v>
          </cell>
          <cell r="I124">
            <v>1183.14876</v>
          </cell>
          <cell r="J124">
            <v>2371.4230699999989</v>
          </cell>
          <cell r="K124">
            <v>-950.21089999999822</v>
          </cell>
          <cell r="L124">
            <v>620.49093999999968</v>
          </cell>
          <cell r="M124">
            <v>566.1587299999992</v>
          </cell>
        </row>
        <row r="125">
          <cell r="A125" t="str">
            <v>Teleceara31138310</v>
          </cell>
          <cell r="B125">
            <v>0</v>
          </cell>
          <cell r="C125">
            <v>0</v>
          </cell>
          <cell r="D125">
            <v>0</v>
          </cell>
          <cell r="E125">
            <v>0</v>
          </cell>
          <cell r="F125">
            <v>0</v>
          </cell>
          <cell r="G125">
            <v>0</v>
          </cell>
          <cell r="H125">
            <v>0</v>
          </cell>
          <cell r="I125">
            <v>0</v>
          </cell>
          <cell r="J125">
            <v>781.73287000000005</v>
          </cell>
          <cell r="K125">
            <v>-774.52012999999999</v>
          </cell>
          <cell r="L125">
            <v>48.179659999999998</v>
          </cell>
          <cell r="M125">
            <v>-49.268340000000002</v>
          </cell>
        </row>
        <row r="126">
          <cell r="A126" t="str">
            <v>Teleceara31138313</v>
          </cell>
          <cell r="B126">
            <v>0</v>
          </cell>
          <cell r="C126">
            <v>0</v>
          </cell>
          <cell r="D126">
            <v>0</v>
          </cell>
          <cell r="E126">
            <v>0</v>
          </cell>
          <cell r="F126">
            <v>0</v>
          </cell>
          <cell r="G126">
            <v>0</v>
          </cell>
          <cell r="H126">
            <v>0</v>
          </cell>
          <cell r="I126">
            <v>0</v>
          </cell>
          <cell r="J126">
            <v>781.73287000000005</v>
          </cell>
          <cell r="K126">
            <v>-774.52012999999999</v>
          </cell>
          <cell r="L126">
            <v>48.179659999999998</v>
          </cell>
          <cell r="M126">
            <v>-49.268340000000002</v>
          </cell>
        </row>
        <row r="127">
          <cell r="A127" t="str">
            <v>Teleceara31138320</v>
          </cell>
          <cell r="B127">
            <v>946.4248</v>
          </cell>
          <cell r="C127">
            <v>861.81547999999998</v>
          </cell>
          <cell r="D127">
            <v>890.65303999999969</v>
          </cell>
          <cell r="E127">
            <v>821.55667000000039</v>
          </cell>
          <cell r="F127">
            <v>821.55666999999994</v>
          </cell>
          <cell r="G127">
            <v>889.61154999999962</v>
          </cell>
          <cell r="H127">
            <v>863.43323000000055</v>
          </cell>
          <cell r="I127">
            <v>1056.3828199999998</v>
          </cell>
          <cell r="J127">
            <v>1419.3919800000003</v>
          </cell>
          <cell r="K127">
            <v>13.228789999999208</v>
          </cell>
          <cell r="L127">
            <v>507.79124000000047</v>
          </cell>
          <cell r="M127">
            <v>560.66237000000001</v>
          </cell>
        </row>
        <row r="128">
          <cell r="A128" t="str">
            <v>Teleceara31138323</v>
          </cell>
          <cell r="B128">
            <v>946.4248</v>
          </cell>
          <cell r="C128">
            <v>861.81547999999998</v>
          </cell>
          <cell r="D128">
            <v>890.65303999999969</v>
          </cell>
          <cell r="E128">
            <v>821.55667000000039</v>
          </cell>
          <cell r="F128">
            <v>821.55666999999994</v>
          </cell>
          <cell r="G128">
            <v>889.61154999999962</v>
          </cell>
          <cell r="H128">
            <v>863.43323000000055</v>
          </cell>
          <cell r="I128">
            <v>1056.3828199999998</v>
          </cell>
          <cell r="J128">
            <v>1419.3919800000003</v>
          </cell>
          <cell r="K128">
            <v>13.228789999999208</v>
          </cell>
          <cell r="L128">
            <v>507.79124000000047</v>
          </cell>
          <cell r="M128">
            <v>560.66237000000001</v>
          </cell>
        </row>
        <row r="129">
          <cell r="A129" t="str">
            <v>Teleceara31138330</v>
          </cell>
          <cell r="B129">
            <v>104.00400999999999</v>
          </cell>
          <cell r="C129">
            <v>96.610209999999995</v>
          </cell>
          <cell r="D129">
            <v>94.772069999999985</v>
          </cell>
          <cell r="E129">
            <v>90.12026000000003</v>
          </cell>
          <cell r="F129">
            <v>90.120259999999973</v>
          </cell>
          <cell r="G129">
            <v>108.13972000000001</v>
          </cell>
          <cell r="H129">
            <v>140.70873000000006</v>
          </cell>
          <cell r="I129">
            <v>126.76593999999989</v>
          </cell>
          <cell r="J129">
            <v>-95.478610000000003</v>
          </cell>
          <cell r="K129">
            <v>74.484440000000063</v>
          </cell>
          <cell r="L129">
            <v>55.206480000000056</v>
          </cell>
          <cell r="M129">
            <v>64.509649999999965</v>
          </cell>
        </row>
        <row r="130">
          <cell r="A130" t="str">
            <v>Teleceara31138333</v>
          </cell>
          <cell r="B130">
            <v>104.00400999999999</v>
          </cell>
          <cell r="C130">
            <v>96.610209999999995</v>
          </cell>
          <cell r="D130">
            <v>94.772069999999985</v>
          </cell>
          <cell r="E130">
            <v>90.12026000000003</v>
          </cell>
          <cell r="F130">
            <v>90.120259999999973</v>
          </cell>
          <cell r="G130">
            <v>108.13972000000001</v>
          </cell>
          <cell r="H130">
            <v>140.70873000000006</v>
          </cell>
          <cell r="I130">
            <v>126.76593999999989</v>
          </cell>
          <cell r="J130">
            <v>-95.478610000000003</v>
          </cell>
          <cell r="K130">
            <v>74.484440000000063</v>
          </cell>
          <cell r="L130">
            <v>55.206480000000056</v>
          </cell>
          <cell r="M130">
            <v>64.509649999999965</v>
          </cell>
        </row>
        <row r="131">
          <cell r="A131" t="str">
            <v>Teleceara31138340</v>
          </cell>
          <cell r="B131">
            <v>0</v>
          </cell>
          <cell r="C131">
            <v>0</v>
          </cell>
          <cell r="D131">
            <v>0</v>
          </cell>
          <cell r="E131">
            <v>0</v>
          </cell>
          <cell r="F131">
            <v>0</v>
          </cell>
          <cell r="G131">
            <v>0</v>
          </cell>
          <cell r="H131">
            <v>0</v>
          </cell>
          <cell r="I131">
            <v>0</v>
          </cell>
          <cell r="J131">
            <v>265.77683000000002</v>
          </cell>
          <cell r="K131">
            <v>-263.404</v>
          </cell>
          <cell r="L131">
            <v>9.313559999999999</v>
          </cell>
          <cell r="M131">
            <v>-9.7449499999999993</v>
          </cell>
        </row>
        <row r="132">
          <cell r="A132" t="str">
            <v>Teleceara31138343</v>
          </cell>
          <cell r="B132">
            <v>0</v>
          </cell>
          <cell r="C132">
            <v>0</v>
          </cell>
          <cell r="D132">
            <v>0</v>
          </cell>
          <cell r="E132">
            <v>0</v>
          </cell>
          <cell r="F132">
            <v>0</v>
          </cell>
          <cell r="G132">
            <v>0</v>
          </cell>
          <cell r="H132">
            <v>0</v>
          </cell>
          <cell r="I132">
            <v>0</v>
          </cell>
          <cell r="J132">
            <v>265.77683000000002</v>
          </cell>
          <cell r="K132">
            <v>-263.404</v>
          </cell>
          <cell r="L132">
            <v>9.313559999999999</v>
          </cell>
          <cell r="M132">
            <v>-9.7449499999999993</v>
          </cell>
        </row>
        <row r="133">
          <cell r="A133" t="str">
            <v>Teleceara31144300</v>
          </cell>
          <cell r="B133">
            <v>0</v>
          </cell>
          <cell r="C133">
            <v>0</v>
          </cell>
          <cell r="D133">
            <v>602.57830000000001</v>
          </cell>
          <cell r="E133">
            <v>0</v>
          </cell>
          <cell r="F133">
            <v>0</v>
          </cell>
          <cell r="G133">
            <v>0</v>
          </cell>
          <cell r="H133">
            <v>218.94452999999999</v>
          </cell>
          <cell r="I133">
            <v>430.78680999999995</v>
          </cell>
          <cell r="J133">
            <v>814.44464000000016</v>
          </cell>
          <cell r="K133">
            <v>663.32919999999967</v>
          </cell>
          <cell r="L133">
            <v>1178.1305600000001</v>
          </cell>
          <cell r="M133">
            <v>1135.4640800000006</v>
          </cell>
        </row>
        <row r="134">
          <cell r="A134" t="str">
            <v>Teleceara41111320</v>
          </cell>
          <cell r="B134">
            <v>4472.1515799999997</v>
          </cell>
          <cell r="C134">
            <v>4710.1036500000009</v>
          </cell>
          <cell r="D134">
            <v>4851.1982899999985</v>
          </cell>
          <cell r="E134">
            <v>4578.5868200000004</v>
          </cell>
          <cell r="F134">
            <v>3712.3101800000004</v>
          </cell>
          <cell r="G134">
            <v>5855.149129999998</v>
          </cell>
          <cell r="H134">
            <v>3594.2566200000001</v>
          </cell>
          <cell r="I134">
            <v>4818.127410000001</v>
          </cell>
          <cell r="J134">
            <v>5108.5766199999998</v>
          </cell>
          <cell r="K134">
            <v>3631.4949599999964</v>
          </cell>
          <cell r="L134">
            <v>3812.8693100000019</v>
          </cell>
          <cell r="M134">
            <v>4187.7577299999975</v>
          </cell>
        </row>
        <row r="135">
          <cell r="A135" t="str">
            <v>Teleceara41111323</v>
          </cell>
          <cell r="B135">
            <v>0</v>
          </cell>
          <cell r="C135">
            <v>0.8921</v>
          </cell>
          <cell r="D135">
            <v>0.80896000000000001</v>
          </cell>
          <cell r="E135">
            <v>0.45557000000000025</v>
          </cell>
          <cell r="F135">
            <v>0.92644999999999955</v>
          </cell>
          <cell r="G135">
            <v>-0.14742999999999995</v>
          </cell>
          <cell r="H135">
            <v>-9.2789999999999928E-2</v>
          </cell>
          <cell r="I135">
            <v>3.1620000000000203E-2</v>
          </cell>
          <cell r="J135">
            <v>2.1530000000000271E-2</v>
          </cell>
          <cell r="K135">
            <v>5.1949999999999719E-2</v>
          </cell>
          <cell r="L135">
            <v>4.3479999999999741E-2</v>
          </cell>
          <cell r="M135">
            <v>4.9170000000000158E-2</v>
          </cell>
        </row>
        <row r="136">
          <cell r="A136" t="str">
            <v>Teleceara41111324</v>
          </cell>
          <cell r="B136">
            <v>102.59656</v>
          </cell>
          <cell r="C136">
            <v>94.571150000000003</v>
          </cell>
          <cell r="D136">
            <v>96.277639999999963</v>
          </cell>
          <cell r="E136">
            <v>90.445880000000045</v>
          </cell>
          <cell r="F136">
            <v>90.445879999999988</v>
          </cell>
          <cell r="G136">
            <v>586.3312699999999</v>
          </cell>
          <cell r="H136">
            <v>196.23538000000008</v>
          </cell>
          <cell r="I136">
            <v>195.31894000000011</v>
          </cell>
          <cell r="J136">
            <v>520.92286000000013</v>
          </cell>
          <cell r="K136">
            <v>37.473109999999679</v>
          </cell>
          <cell r="L136">
            <v>265.10552000000007</v>
          </cell>
          <cell r="M136">
            <v>329.64726000000019</v>
          </cell>
        </row>
        <row r="137">
          <cell r="A137" t="str">
            <v>Teleceara41111330</v>
          </cell>
          <cell r="B137">
            <v>18.086269999999999</v>
          </cell>
          <cell r="C137">
            <v>0.2623899999999999</v>
          </cell>
          <cell r="D137">
            <v>-17.933149999999998</v>
          </cell>
          <cell r="E137">
            <v>0.2205700000000001</v>
          </cell>
          <cell r="F137">
            <v>49.973500000000001</v>
          </cell>
          <cell r="G137">
            <v>-49.717919999999999</v>
          </cell>
          <cell r="H137">
            <v>1164.69416</v>
          </cell>
          <cell r="I137">
            <v>958.81199999999967</v>
          </cell>
          <cell r="J137">
            <v>1274.7475500000005</v>
          </cell>
          <cell r="K137">
            <v>910.57974000000013</v>
          </cell>
          <cell r="L137">
            <v>3247.2514199999996</v>
          </cell>
          <cell r="M137">
            <v>1942.5386200000012</v>
          </cell>
        </row>
        <row r="138">
          <cell r="A138" t="str">
            <v>Teleceara41111334</v>
          </cell>
          <cell r="B138">
            <v>0</v>
          </cell>
          <cell r="C138">
            <v>0</v>
          </cell>
          <cell r="D138">
            <v>0</v>
          </cell>
          <cell r="E138">
            <v>0</v>
          </cell>
          <cell r="F138">
            <v>49.887160000000002</v>
          </cell>
          <cell r="G138">
            <v>-49.887160000000002</v>
          </cell>
          <cell r="H138">
            <v>0</v>
          </cell>
          <cell r="I138">
            <v>0</v>
          </cell>
          <cell r="J138">
            <v>0</v>
          </cell>
          <cell r="K138">
            <v>0</v>
          </cell>
          <cell r="L138">
            <v>0</v>
          </cell>
          <cell r="M138">
            <v>108.19834</v>
          </cell>
        </row>
        <row r="139">
          <cell r="A139" t="str">
            <v>Telemig31138100</v>
          </cell>
          <cell r="B139">
            <v>6815.7821800000002</v>
          </cell>
          <cell r="C139">
            <v>12344.704319999999</v>
          </cell>
          <cell r="D139">
            <v>11638.040980000002</v>
          </cell>
          <cell r="E139">
            <v>12769.833330000005</v>
          </cell>
          <cell r="F139">
            <v>14396.995069999997</v>
          </cell>
          <cell r="G139">
            <v>10436.43832999999</v>
          </cell>
          <cell r="H139">
            <v>14799.753900000011</v>
          </cell>
          <cell r="I139">
            <v>15735.635049999997</v>
          </cell>
          <cell r="J139">
            <v>15561.726339999994</v>
          </cell>
          <cell r="K139">
            <v>16765.450499999992</v>
          </cell>
          <cell r="L139">
            <v>19128.885900000023</v>
          </cell>
          <cell r="M139">
            <v>19414.990299999976</v>
          </cell>
        </row>
        <row r="140">
          <cell r="A140" t="str">
            <v>Telemig31138110</v>
          </cell>
          <cell r="B140">
            <v>6814.25785</v>
          </cell>
          <cell r="C140">
            <v>11418.24747</v>
          </cell>
          <cell r="D140">
            <v>11128.728090000001</v>
          </cell>
          <cell r="E140">
            <v>12451.245199999998</v>
          </cell>
          <cell r="F140">
            <v>14078.406940000001</v>
          </cell>
          <cell r="G140">
            <v>10292.850029999994</v>
          </cell>
          <cell r="H140">
            <v>14649.753900000011</v>
          </cell>
          <cell r="I140">
            <v>15595.162299999996</v>
          </cell>
          <cell r="J140">
            <v>15460.269319999992</v>
          </cell>
          <cell r="K140">
            <v>16577.906300000017</v>
          </cell>
          <cell r="L140">
            <v>18949.345799999981</v>
          </cell>
          <cell r="M140">
            <v>19026.689299999998</v>
          </cell>
        </row>
        <row r="141">
          <cell r="A141" t="str">
            <v>Telemig31138113</v>
          </cell>
          <cell r="B141">
            <v>6814.25785</v>
          </cell>
          <cell r="C141">
            <v>11418.24747</v>
          </cell>
          <cell r="D141">
            <v>11128.728090000001</v>
          </cell>
          <cell r="E141">
            <v>12451.245199999998</v>
          </cell>
          <cell r="F141">
            <v>14078.406940000001</v>
          </cell>
          <cell r="G141">
            <v>10292.850029999994</v>
          </cell>
          <cell r="H141">
            <v>14649.753900000011</v>
          </cell>
          <cell r="I141">
            <v>15595.162299999996</v>
          </cell>
          <cell r="J141">
            <v>15460.269319999992</v>
          </cell>
          <cell r="K141">
            <v>16577.906300000017</v>
          </cell>
          <cell r="L141">
            <v>18949.345799999981</v>
          </cell>
          <cell r="M141">
            <v>19026.689299999998</v>
          </cell>
        </row>
        <row r="142">
          <cell r="A142" t="str">
            <v>Telemig31138120</v>
          </cell>
          <cell r="B142">
            <v>0</v>
          </cell>
          <cell r="C142">
            <v>111.71589999999999</v>
          </cell>
          <cell r="D142">
            <v>124.32020000000001</v>
          </cell>
          <cell r="E142">
            <v>50.341110000000043</v>
          </cell>
          <cell r="F142">
            <v>50.341109999999958</v>
          </cell>
          <cell r="G142">
            <v>10.853760000000023</v>
          </cell>
          <cell r="H142">
            <v>0</v>
          </cell>
          <cell r="I142">
            <v>3.4057500000000118</v>
          </cell>
          <cell r="J142">
            <v>0</v>
          </cell>
          <cell r="K142">
            <v>0</v>
          </cell>
          <cell r="L142">
            <v>0</v>
          </cell>
          <cell r="M142">
            <v>1.8981899999999996</v>
          </cell>
        </row>
        <row r="143">
          <cell r="A143" t="str">
            <v>Telemig31138123</v>
          </cell>
          <cell r="B143">
            <v>0</v>
          </cell>
          <cell r="C143">
            <v>111.71589999999999</v>
          </cell>
          <cell r="D143">
            <v>124.32020000000001</v>
          </cell>
          <cell r="E143">
            <v>50.341110000000043</v>
          </cell>
          <cell r="F143">
            <v>50.341109999999958</v>
          </cell>
          <cell r="G143">
            <v>10.853760000000023</v>
          </cell>
          <cell r="H143">
            <v>0</v>
          </cell>
          <cell r="I143">
            <v>3.4057500000000118</v>
          </cell>
          <cell r="J143">
            <v>0</v>
          </cell>
          <cell r="K143">
            <v>0</v>
          </cell>
          <cell r="L143">
            <v>0</v>
          </cell>
          <cell r="M143">
            <v>1.8981899999999996</v>
          </cell>
        </row>
        <row r="144">
          <cell r="A144" t="str">
            <v>Telemig31138130</v>
          </cell>
          <cell r="B144">
            <v>1.52433</v>
          </cell>
          <cell r="C144">
            <v>814.74095000000011</v>
          </cell>
          <cell r="D144">
            <v>384.99268999999981</v>
          </cell>
          <cell r="E144">
            <v>268.24702000000002</v>
          </cell>
          <cell r="F144">
            <v>268.24702000000002</v>
          </cell>
          <cell r="G144">
            <v>132.73454000000015</v>
          </cell>
          <cell r="H144">
            <v>150</v>
          </cell>
          <cell r="I144">
            <v>137.06699999999955</v>
          </cell>
          <cell r="J144">
            <v>101.45703000000049</v>
          </cell>
          <cell r="K144">
            <v>187.54419999999982</v>
          </cell>
          <cell r="L144">
            <v>179.54010000000017</v>
          </cell>
          <cell r="M144">
            <v>386.40278999999964</v>
          </cell>
        </row>
        <row r="145">
          <cell r="A145" t="str">
            <v>Telemig31138133</v>
          </cell>
          <cell r="B145">
            <v>1.52433</v>
          </cell>
          <cell r="C145">
            <v>814.74095000000011</v>
          </cell>
          <cell r="D145">
            <v>384.99268999999981</v>
          </cell>
          <cell r="E145">
            <v>268.24702000000002</v>
          </cell>
          <cell r="F145">
            <v>268.24702000000002</v>
          </cell>
          <cell r="G145">
            <v>132.73454000000015</v>
          </cell>
          <cell r="H145">
            <v>150</v>
          </cell>
          <cell r="I145">
            <v>137.06699999999955</v>
          </cell>
          <cell r="J145">
            <v>101.45703000000049</v>
          </cell>
          <cell r="K145">
            <v>187.54419999999982</v>
          </cell>
          <cell r="L145">
            <v>179.54010000000017</v>
          </cell>
          <cell r="M145">
            <v>386.40278999999964</v>
          </cell>
        </row>
        <row r="146">
          <cell r="A146" t="str">
            <v>Telemig31138300</v>
          </cell>
          <cell r="B146">
            <v>733.67389000000003</v>
          </cell>
          <cell r="C146">
            <v>822.97817000000009</v>
          </cell>
          <cell r="D146">
            <v>800.3256600000002</v>
          </cell>
          <cell r="E146">
            <v>691.55648999999949</v>
          </cell>
          <cell r="F146">
            <v>828.13106999999991</v>
          </cell>
          <cell r="G146">
            <v>2284.6865900000007</v>
          </cell>
          <cell r="H146">
            <v>-1559.4839000000011</v>
          </cell>
          <cell r="I146">
            <v>142.93035000000054</v>
          </cell>
          <cell r="J146">
            <v>409.25809000000027</v>
          </cell>
          <cell r="K146">
            <v>600.92213999999967</v>
          </cell>
          <cell r="L146">
            <v>525.2774500000005</v>
          </cell>
          <cell r="M146">
            <v>3250.06808</v>
          </cell>
        </row>
        <row r="147">
          <cell r="A147" t="str">
            <v>Telemig31138310</v>
          </cell>
          <cell r="B147">
            <v>292.57974000000002</v>
          </cell>
          <cell r="C147">
            <v>381.99401999999998</v>
          </cell>
          <cell r="D147">
            <v>327.74330999999995</v>
          </cell>
          <cell r="E147">
            <v>283.21355000000005</v>
          </cell>
          <cell r="F147">
            <v>344.05219000000011</v>
          </cell>
          <cell r="G147">
            <v>1889.2080299999996</v>
          </cell>
          <cell r="H147">
            <v>-1572.5372399999997</v>
          </cell>
          <cell r="I147">
            <v>59.898879999999963</v>
          </cell>
          <cell r="J147">
            <v>121.73631</v>
          </cell>
          <cell r="K147">
            <v>156.02054999999973</v>
          </cell>
          <cell r="L147">
            <v>138.38915000000043</v>
          </cell>
          <cell r="M147">
            <v>1280.3546500000002</v>
          </cell>
        </row>
        <row r="148">
          <cell r="A148" t="str">
            <v>Telemig31138313</v>
          </cell>
          <cell r="B148">
            <v>292.57974000000002</v>
          </cell>
          <cell r="C148">
            <v>381.99401999999998</v>
          </cell>
          <cell r="D148">
            <v>327.74330999999995</v>
          </cell>
          <cell r="E148">
            <v>283.21355000000005</v>
          </cell>
          <cell r="F148">
            <v>344.05219000000011</v>
          </cell>
          <cell r="G148">
            <v>1889.2080299999996</v>
          </cell>
          <cell r="H148">
            <v>-1572.5372399999997</v>
          </cell>
          <cell r="I148">
            <v>59.898879999999963</v>
          </cell>
          <cell r="J148">
            <v>121.73631</v>
          </cell>
          <cell r="K148">
            <v>156.02054999999973</v>
          </cell>
          <cell r="L148">
            <v>138.38915000000043</v>
          </cell>
          <cell r="M148">
            <v>1280.3546500000002</v>
          </cell>
        </row>
        <row r="149">
          <cell r="A149" t="str">
            <v>Telemig31138320</v>
          </cell>
          <cell r="B149">
            <v>253.09058999999999</v>
          </cell>
          <cell r="C149">
            <v>340.88568999999995</v>
          </cell>
          <cell r="D149">
            <v>299.63101000000006</v>
          </cell>
          <cell r="E149">
            <v>256.53715999999997</v>
          </cell>
          <cell r="F149">
            <v>311.44819999999982</v>
          </cell>
          <cell r="G149">
            <v>277.05854000000022</v>
          </cell>
          <cell r="H149">
            <v>9.0719899999999143</v>
          </cell>
          <cell r="I149">
            <v>54.08943000000022</v>
          </cell>
          <cell r="J149">
            <v>109.78691999999978</v>
          </cell>
          <cell r="K149">
            <v>334.34821999999986</v>
          </cell>
          <cell r="L149">
            <v>138.78652000000011</v>
          </cell>
          <cell r="M149">
            <v>1613.7691500000001</v>
          </cell>
        </row>
        <row r="150">
          <cell r="A150" t="str">
            <v>Telemig31138323</v>
          </cell>
          <cell r="B150">
            <v>253.09058999999999</v>
          </cell>
          <cell r="C150">
            <v>340.88568999999995</v>
          </cell>
          <cell r="D150">
            <v>299.63101000000006</v>
          </cell>
          <cell r="E150">
            <v>256.53715999999997</v>
          </cell>
          <cell r="F150">
            <v>311.44819999999982</v>
          </cell>
          <cell r="G150">
            <v>277.05854000000022</v>
          </cell>
          <cell r="H150">
            <v>9.0719899999999143</v>
          </cell>
          <cell r="I150">
            <v>54.08943000000022</v>
          </cell>
          <cell r="J150">
            <v>109.78691999999978</v>
          </cell>
          <cell r="K150">
            <v>334.34821999999986</v>
          </cell>
          <cell r="L150">
            <v>138.78652000000011</v>
          </cell>
          <cell r="M150">
            <v>1613.7691500000001</v>
          </cell>
        </row>
        <row r="151">
          <cell r="A151" t="str">
            <v>Telemig31138330</v>
          </cell>
          <cell r="B151">
            <v>59.239879999999999</v>
          </cell>
          <cell r="C151">
            <v>-2.043299999999995</v>
          </cell>
          <cell r="D151">
            <v>60.765399999999993</v>
          </cell>
          <cell r="E151">
            <v>54.862270000000009</v>
          </cell>
          <cell r="F151">
            <v>54.862209999999976</v>
          </cell>
          <cell r="G151">
            <v>97.678590000000014</v>
          </cell>
          <cell r="H151">
            <v>-0.68365000000000009</v>
          </cell>
          <cell r="I151">
            <v>9.8975500000000238</v>
          </cell>
          <cell r="J151">
            <v>141.92207999999999</v>
          </cell>
          <cell r="K151">
            <v>59.584860000000049</v>
          </cell>
          <cell r="L151">
            <v>202.28039000000001</v>
          </cell>
          <cell r="M151">
            <v>-48.017200000000116</v>
          </cell>
        </row>
        <row r="152">
          <cell r="A152" t="str">
            <v>Telemig31138333</v>
          </cell>
          <cell r="B152">
            <v>59.239879999999999</v>
          </cell>
          <cell r="C152">
            <v>-2.043299999999995</v>
          </cell>
          <cell r="D152">
            <v>60.765399999999993</v>
          </cell>
          <cell r="E152">
            <v>54.862270000000009</v>
          </cell>
          <cell r="F152">
            <v>54.862209999999976</v>
          </cell>
          <cell r="G152">
            <v>97.678590000000014</v>
          </cell>
          <cell r="H152">
            <v>-0.68365000000000009</v>
          </cell>
          <cell r="I152">
            <v>9.8975500000000238</v>
          </cell>
          <cell r="J152">
            <v>141.92207999999999</v>
          </cell>
          <cell r="K152">
            <v>59.584860000000049</v>
          </cell>
          <cell r="L152">
            <v>202.28039000000001</v>
          </cell>
          <cell r="M152">
            <v>-48.017200000000116</v>
          </cell>
        </row>
        <row r="153">
          <cell r="A153" t="str">
            <v>Telemig31138340</v>
          </cell>
          <cell r="B153">
            <v>128.76367999999999</v>
          </cell>
          <cell r="C153">
            <v>102.14176</v>
          </cell>
          <cell r="D153">
            <v>112.18594000000002</v>
          </cell>
          <cell r="E153">
            <v>96.943510000000003</v>
          </cell>
          <cell r="F153">
            <v>117.76846999999998</v>
          </cell>
          <cell r="G153">
            <v>20.741430000000037</v>
          </cell>
          <cell r="H153">
            <v>4.6649999999999636</v>
          </cell>
          <cell r="I153">
            <v>19.044489999999996</v>
          </cell>
          <cell r="J153">
            <v>35.812780000000089</v>
          </cell>
          <cell r="K153">
            <v>50.96850999999981</v>
          </cell>
          <cell r="L153">
            <v>45.821390000000065</v>
          </cell>
          <cell r="M153">
            <v>403.96148000000005</v>
          </cell>
        </row>
        <row r="154">
          <cell r="A154" t="str">
            <v>Telemig31138343</v>
          </cell>
          <cell r="B154">
            <v>128.76367999999999</v>
          </cell>
          <cell r="C154">
            <v>102.14176</v>
          </cell>
          <cell r="D154">
            <v>112.18594000000002</v>
          </cell>
          <cell r="E154">
            <v>96.943510000000003</v>
          </cell>
          <cell r="F154">
            <v>117.76846999999998</v>
          </cell>
          <cell r="G154">
            <v>20.741430000000037</v>
          </cell>
          <cell r="H154">
            <v>4.6649999999999636</v>
          </cell>
          <cell r="I154">
            <v>19.044489999999996</v>
          </cell>
          <cell r="J154">
            <v>35.812780000000089</v>
          </cell>
          <cell r="K154">
            <v>50.96850999999981</v>
          </cell>
          <cell r="L154">
            <v>45.821390000000065</v>
          </cell>
          <cell r="M154">
            <v>403.96148000000005</v>
          </cell>
        </row>
        <row r="155">
          <cell r="A155" t="str">
            <v>Telemig41111320</v>
          </cell>
          <cell r="B155">
            <v>26881.48403</v>
          </cell>
          <cell r="C155">
            <v>22840.73083</v>
          </cell>
          <cell r="D155">
            <v>28281.517499999994</v>
          </cell>
          <cell r="E155">
            <v>28256.468330000003</v>
          </cell>
          <cell r="F155">
            <v>28439.507699999987</v>
          </cell>
          <cell r="G155">
            <v>27851.138410000014</v>
          </cell>
          <cell r="H155">
            <v>23668.191699999996</v>
          </cell>
          <cell r="I155">
            <v>25839.790600000008</v>
          </cell>
          <cell r="J155">
            <v>29047.124799999991</v>
          </cell>
          <cell r="K155">
            <v>23546.655600000027</v>
          </cell>
          <cell r="L155">
            <v>20705.077600000019</v>
          </cell>
          <cell r="M155">
            <v>24641.428699999989</v>
          </cell>
        </row>
        <row r="156">
          <cell r="A156" t="str">
            <v>Telemig41111323</v>
          </cell>
          <cell r="B156">
            <v>45.471119999999999</v>
          </cell>
          <cell r="C156">
            <v>39.371790000000004</v>
          </cell>
          <cell r="D156">
            <v>53.06716999999999</v>
          </cell>
          <cell r="E156">
            <v>48.172550000000001</v>
          </cell>
          <cell r="F156">
            <v>47.388589999999994</v>
          </cell>
          <cell r="G156">
            <v>53.634949999999975</v>
          </cell>
          <cell r="H156">
            <v>35.481800000000021</v>
          </cell>
          <cell r="I156">
            <v>40.172270000000026</v>
          </cell>
          <cell r="J156">
            <v>45.631889999999999</v>
          </cell>
          <cell r="K156">
            <v>31.57362999999998</v>
          </cell>
          <cell r="L156">
            <v>35.555709999999976</v>
          </cell>
          <cell r="M156">
            <v>25.37420000000003</v>
          </cell>
        </row>
        <row r="157">
          <cell r="A157" t="str">
            <v>Telemig41111324</v>
          </cell>
          <cell r="B157">
            <v>1319.03333</v>
          </cell>
          <cell r="C157">
            <v>972.17381</v>
          </cell>
          <cell r="D157">
            <v>1422.6607900000004</v>
          </cell>
          <cell r="E157">
            <v>1660.9194599999992</v>
          </cell>
          <cell r="F157">
            <v>1319.2229400000006</v>
          </cell>
          <cell r="G157">
            <v>1669.0302899999997</v>
          </cell>
          <cell r="H157">
            <v>1077.4307800000006</v>
          </cell>
          <cell r="I157">
            <v>1122.0326000000005</v>
          </cell>
          <cell r="J157">
            <v>1793.9449600000007</v>
          </cell>
          <cell r="K157">
            <v>1382.7747899999977</v>
          </cell>
          <cell r="L157">
            <v>1655.5743800000018</v>
          </cell>
          <cell r="M157">
            <v>1746.2959199999987</v>
          </cell>
        </row>
        <row r="158">
          <cell r="A158" t="str">
            <v>Telemig41111325</v>
          </cell>
          <cell r="B158">
            <v>2.8978800000000002</v>
          </cell>
          <cell r="C158">
            <v>0.47749999999999998</v>
          </cell>
          <cell r="D158">
            <v>0.23179999999999978</v>
          </cell>
          <cell r="E158">
            <v>0.11410999999999971</v>
          </cell>
          <cell r="F158">
            <v>-2.0079999999999654E-2</v>
          </cell>
          <cell r="G158">
            <v>-1.7790000000000195E-2</v>
          </cell>
          <cell r="H158">
            <v>2.8770000000000184E-2</v>
          </cell>
          <cell r="I158">
            <v>4.3779999999999486E-2</v>
          </cell>
          <cell r="J158">
            <v>3.8330000000000641E-2</v>
          </cell>
          <cell r="K158">
            <v>1.3899999999997803E-3</v>
          </cell>
          <cell r="L158">
            <v>0</v>
          </cell>
          <cell r="M158">
            <v>-2.6000000000037105E-4</v>
          </cell>
        </row>
        <row r="159">
          <cell r="A159" t="str">
            <v>Telemig41111330</v>
          </cell>
          <cell r="B159">
            <v>168.78201999999999</v>
          </cell>
          <cell r="C159">
            <v>114.14269000000002</v>
          </cell>
          <cell r="D159">
            <v>143.13655</v>
          </cell>
          <cell r="E159">
            <v>154.00855999999993</v>
          </cell>
          <cell r="F159">
            <v>113.44412</v>
          </cell>
          <cell r="G159">
            <v>147.70925</v>
          </cell>
          <cell r="H159">
            <v>2783.6386199999997</v>
          </cell>
          <cell r="I159">
            <v>4728.1692800000001</v>
          </cell>
          <cell r="J159">
            <v>5600.6498700000011</v>
          </cell>
          <cell r="K159">
            <v>4947.0679299999974</v>
          </cell>
          <cell r="L159">
            <v>3807.8387500000026</v>
          </cell>
          <cell r="M159">
            <v>4516.1555099999969</v>
          </cell>
        </row>
        <row r="160">
          <cell r="A160" t="str">
            <v>Telemig41111333</v>
          </cell>
          <cell r="B160">
            <v>0</v>
          </cell>
          <cell r="C160">
            <v>0</v>
          </cell>
          <cell r="D160">
            <v>0</v>
          </cell>
          <cell r="E160">
            <v>0</v>
          </cell>
          <cell r="F160">
            <v>0</v>
          </cell>
          <cell r="G160">
            <v>0</v>
          </cell>
          <cell r="H160">
            <v>1.95004</v>
          </cell>
          <cell r="I160">
            <v>4.2583800000000007</v>
          </cell>
          <cell r="J160">
            <v>4.9359199999999994</v>
          </cell>
          <cell r="K160">
            <v>3.8451199999999996</v>
          </cell>
          <cell r="L160">
            <v>3.435789999999999</v>
          </cell>
          <cell r="M160">
            <v>1.7779700000000034</v>
          </cell>
        </row>
        <row r="161">
          <cell r="A161" t="str">
            <v>Telemig41111334</v>
          </cell>
          <cell r="B161">
            <v>26.22073</v>
          </cell>
          <cell r="C161">
            <v>27.268490000000003</v>
          </cell>
          <cell r="D161">
            <v>21.472549999999998</v>
          </cell>
          <cell r="E161">
            <v>20.678440000000009</v>
          </cell>
          <cell r="F161">
            <v>22.383769999999984</v>
          </cell>
          <cell r="G161">
            <v>20.290780000000012</v>
          </cell>
          <cell r="H161">
            <v>-0.33320000000000505</v>
          </cell>
          <cell r="I161">
            <v>-1.4557399999999916</v>
          </cell>
          <cell r="J161">
            <v>2.0000000000095497E-3</v>
          </cell>
          <cell r="K161">
            <v>9.9379999999996471E-2</v>
          </cell>
          <cell r="L161">
            <v>-5.4300000000182536E-3</v>
          </cell>
          <cell r="M161">
            <v>239.94698000000002</v>
          </cell>
        </row>
        <row r="162">
          <cell r="A162" t="str">
            <v>Telemig41111335</v>
          </cell>
          <cell r="B162">
            <v>0</v>
          </cell>
          <cell r="C162">
            <v>0</v>
          </cell>
          <cell r="D162">
            <v>0</v>
          </cell>
          <cell r="E162">
            <v>0</v>
          </cell>
          <cell r="F162">
            <v>0</v>
          </cell>
          <cell r="G162">
            <v>0</v>
          </cell>
          <cell r="H162">
            <v>3.8628100000000001</v>
          </cell>
          <cell r="I162">
            <v>4.7277500000000003</v>
          </cell>
          <cell r="J162">
            <v>2.7786799999999996</v>
          </cell>
          <cell r="K162">
            <v>0.12193000000000076</v>
          </cell>
          <cell r="L162">
            <v>9.5999999999918373E-4</v>
          </cell>
          <cell r="M162">
            <v>0</v>
          </cell>
        </row>
        <row r="163">
          <cell r="A163" t="str">
            <v>Telepara31138100</v>
          </cell>
          <cell r="B163">
            <v>1597.00818</v>
          </cell>
          <cell r="C163">
            <v>1819.3386199999998</v>
          </cell>
          <cell r="D163">
            <v>848.60716000000002</v>
          </cell>
          <cell r="E163">
            <v>2144.6113600000008</v>
          </cell>
          <cell r="F163">
            <v>1540.7982299999994</v>
          </cell>
          <cell r="G163">
            <v>2350.327510000001</v>
          </cell>
          <cell r="H163">
            <v>2025.0237799999995</v>
          </cell>
          <cell r="I163">
            <v>2149.2314200000001</v>
          </cell>
          <cell r="J163">
            <v>2500.4697699999997</v>
          </cell>
          <cell r="K163">
            <v>2348.9011199999986</v>
          </cell>
          <cell r="L163">
            <v>3101.0640500000009</v>
          </cell>
          <cell r="M163">
            <v>-1164.7950000000001</v>
          </cell>
        </row>
        <row r="164">
          <cell r="A164" t="str">
            <v>Telepara31138110</v>
          </cell>
          <cell r="B164">
            <v>1119.9956399999999</v>
          </cell>
          <cell r="C164">
            <v>1370.7974299999998</v>
          </cell>
          <cell r="D164">
            <v>148.8718800000006</v>
          </cell>
          <cell r="E164">
            <v>1616.4972600000001</v>
          </cell>
          <cell r="F164">
            <v>1053.0104099999999</v>
          </cell>
          <cell r="G164">
            <v>1760.7890699999998</v>
          </cell>
          <cell r="H164">
            <v>1414.1893799999998</v>
          </cell>
          <cell r="I164">
            <v>1535.2829699999984</v>
          </cell>
          <cell r="J164">
            <v>2397.6032500000001</v>
          </cell>
          <cell r="K164">
            <v>2095.3211900000024</v>
          </cell>
          <cell r="L164">
            <v>2920.4313600000005</v>
          </cell>
          <cell r="M164">
            <v>-1335.6670400000003</v>
          </cell>
        </row>
        <row r="165">
          <cell r="A165" t="str">
            <v>Telepara31138113</v>
          </cell>
          <cell r="B165">
            <v>1119.9956399999999</v>
          </cell>
          <cell r="C165">
            <v>1370.7974299999998</v>
          </cell>
          <cell r="D165">
            <v>148.8718800000006</v>
          </cell>
          <cell r="E165">
            <v>1616.4972600000001</v>
          </cell>
          <cell r="F165">
            <v>1053.0104099999999</v>
          </cell>
          <cell r="G165">
            <v>1760.7890699999998</v>
          </cell>
          <cell r="H165">
            <v>1414.1893799999998</v>
          </cell>
          <cell r="I165">
            <v>1535.2829699999984</v>
          </cell>
          <cell r="J165">
            <v>2397.6032500000001</v>
          </cell>
          <cell r="K165">
            <v>2095.3211900000024</v>
          </cell>
          <cell r="L165">
            <v>2920.4313600000005</v>
          </cell>
          <cell r="M165">
            <v>-1335.6670400000003</v>
          </cell>
        </row>
        <row r="166">
          <cell r="A166" t="str">
            <v>Telepara31138120</v>
          </cell>
          <cell r="B166">
            <v>6.0071099999999999</v>
          </cell>
          <cell r="C166">
            <v>4.87995</v>
          </cell>
          <cell r="D166">
            <v>9.9028100000000006</v>
          </cell>
          <cell r="E166">
            <v>4.4121699999999997</v>
          </cell>
          <cell r="F166">
            <v>4.8556400000000011</v>
          </cell>
          <cell r="G166">
            <v>5.3673600000000015</v>
          </cell>
          <cell r="H166">
            <v>4.5455800000000011</v>
          </cell>
          <cell r="I166">
            <v>4.6596899999999906</v>
          </cell>
          <cell r="J166">
            <v>-6.3095399999999984</v>
          </cell>
          <cell r="K166">
            <v>2.2598800000000026</v>
          </cell>
          <cell r="L166">
            <v>2.3781999999999996</v>
          </cell>
          <cell r="M166">
            <v>1.2168100000000024</v>
          </cell>
        </row>
        <row r="167">
          <cell r="A167" t="str">
            <v>Telepara31138122</v>
          </cell>
          <cell r="B167">
            <v>5.8071200000000003</v>
          </cell>
          <cell r="C167">
            <v>0.6494099999999996</v>
          </cell>
          <cell r="D167">
            <v>1.3104499999999994</v>
          </cell>
          <cell r="E167">
            <v>0.80255000000000098</v>
          </cell>
          <cell r="F167">
            <v>0.7749499999999987</v>
          </cell>
          <cell r="G167">
            <v>0.66827000000000147</v>
          </cell>
          <cell r="H167">
            <v>0.70138999999999818</v>
          </cell>
          <cell r="I167">
            <v>0.81350000000000122</v>
          </cell>
          <cell r="J167">
            <v>-0.8694399999999991</v>
          </cell>
          <cell r="K167">
            <v>0.25658999999999921</v>
          </cell>
          <cell r="L167">
            <v>0.40786999999999907</v>
          </cell>
          <cell r="M167">
            <v>-0.1699199999999994</v>
          </cell>
        </row>
        <row r="168">
          <cell r="A168" t="str">
            <v>Telepara31138123</v>
          </cell>
          <cell r="B168">
            <v>0.19999</v>
          </cell>
          <cell r="C168">
            <v>4.2305400000000004</v>
          </cell>
          <cell r="D168">
            <v>8.5923599999999993</v>
          </cell>
          <cell r="E168">
            <v>3.6096199999999996</v>
          </cell>
          <cell r="F168">
            <v>4.0806900000000006</v>
          </cell>
          <cell r="G168">
            <v>4.6990900000000018</v>
          </cell>
          <cell r="H168">
            <v>3.8441899999999976</v>
          </cell>
          <cell r="I168">
            <v>3.8461899999999964</v>
          </cell>
          <cell r="J168">
            <v>-5.4400999999999975</v>
          </cell>
          <cell r="K168">
            <v>2.0032900000000033</v>
          </cell>
          <cell r="L168">
            <v>1.970329999999997</v>
          </cell>
          <cell r="M168">
            <v>1.38673</v>
          </cell>
        </row>
        <row r="169">
          <cell r="A169" t="str">
            <v>Telepara31138130</v>
          </cell>
          <cell r="B169">
            <v>471.00542999999999</v>
          </cell>
          <cell r="C169">
            <v>443.66124000000008</v>
          </cell>
          <cell r="D169">
            <v>689.83246999999983</v>
          </cell>
          <cell r="E169">
            <v>523.70192999999972</v>
          </cell>
          <cell r="F169">
            <v>482.93218000000024</v>
          </cell>
          <cell r="G169">
            <v>584.17108000000007</v>
          </cell>
          <cell r="H169">
            <v>606.28881999999976</v>
          </cell>
          <cell r="I169">
            <v>609.28876000000037</v>
          </cell>
          <cell r="J169">
            <v>109.17605999999978</v>
          </cell>
          <cell r="K169">
            <v>251.32004999999936</v>
          </cell>
          <cell r="L169">
            <v>178.25449000000026</v>
          </cell>
          <cell r="M169">
            <v>169.65523000000121</v>
          </cell>
        </row>
        <row r="170">
          <cell r="A170" t="str">
            <v>Telepara31138133</v>
          </cell>
          <cell r="B170">
            <v>471.00542999999999</v>
          </cell>
          <cell r="C170">
            <v>443.66124000000008</v>
          </cell>
          <cell r="D170">
            <v>689.83246999999983</v>
          </cell>
          <cell r="E170">
            <v>523.70192999999972</v>
          </cell>
          <cell r="F170">
            <v>482.93218000000024</v>
          </cell>
          <cell r="G170">
            <v>584.17108000000007</v>
          </cell>
          <cell r="H170">
            <v>606.28881999999976</v>
          </cell>
          <cell r="I170">
            <v>609.28876000000037</v>
          </cell>
          <cell r="J170">
            <v>109.17605999999978</v>
          </cell>
          <cell r="K170">
            <v>251.32004999999936</v>
          </cell>
          <cell r="L170">
            <v>178.25449000000026</v>
          </cell>
          <cell r="M170">
            <v>169.65523000000121</v>
          </cell>
        </row>
        <row r="171">
          <cell r="A171" t="str">
            <v>Telepara31138300</v>
          </cell>
          <cell r="B171">
            <v>873.10731999999996</v>
          </cell>
          <cell r="C171">
            <v>761.80455000000018</v>
          </cell>
          <cell r="D171">
            <v>761.80454999999961</v>
          </cell>
          <cell r="E171">
            <v>917.47092000000021</v>
          </cell>
          <cell r="F171">
            <v>826.36608999999999</v>
          </cell>
          <cell r="G171">
            <v>956.4992400000001</v>
          </cell>
          <cell r="H171">
            <v>1071.0134800000005</v>
          </cell>
          <cell r="I171">
            <v>1056.056779999999</v>
          </cell>
          <cell r="J171">
            <v>1124.8479100000004</v>
          </cell>
          <cell r="K171">
            <v>524.45887000000039</v>
          </cell>
          <cell r="L171">
            <v>1607.6453500000007</v>
          </cell>
          <cell r="M171">
            <v>959.33302999999796</v>
          </cell>
        </row>
        <row r="172">
          <cell r="A172" t="str">
            <v>Telepara31138310</v>
          </cell>
          <cell r="B172">
            <v>0</v>
          </cell>
          <cell r="C172">
            <v>0</v>
          </cell>
          <cell r="D172">
            <v>0</v>
          </cell>
          <cell r="E172">
            <v>0</v>
          </cell>
          <cell r="F172">
            <v>0</v>
          </cell>
          <cell r="G172">
            <v>0</v>
          </cell>
          <cell r="H172">
            <v>0</v>
          </cell>
          <cell r="I172">
            <v>0</v>
          </cell>
          <cell r="J172">
            <v>808.05994999999996</v>
          </cell>
          <cell r="K172">
            <v>-805.38506999999993</v>
          </cell>
          <cell r="L172">
            <v>2.8593400000000004</v>
          </cell>
          <cell r="M172">
            <v>-2.4389600000000002</v>
          </cell>
        </row>
        <row r="173">
          <cell r="A173" t="str">
            <v>Telepara31138312</v>
          </cell>
          <cell r="B173">
            <v>0</v>
          </cell>
          <cell r="C173">
            <v>0</v>
          </cell>
          <cell r="D173">
            <v>0</v>
          </cell>
          <cell r="E173">
            <v>0</v>
          </cell>
          <cell r="F173">
            <v>0</v>
          </cell>
          <cell r="G173">
            <v>0</v>
          </cell>
          <cell r="H173">
            <v>0</v>
          </cell>
          <cell r="I173">
            <v>0</v>
          </cell>
          <cell r="J173">
            <v>797.9270600000001</v>
          </cell>
          <cell r="K173">
            <v>-797.9270600000001</v>
          </cell>
          <cell r="L173">
            <v>0</v>
          </cell>
          <cell r="M173">
            <v>0</v>
          </cell>
        </row>
        <row r="174">
          <cell r="A174" t="str">
            <v>Telepara31138313</v>
          </cell>
          <cell r="B174">
            <v>0</v>
          </cell>
          <cell r="C174">
            <v>0</v>
          </cell>
          <cell r="D174">
            <v>0</v>
          </cell>
          <cell r="E174">
            <v>0</v>
          </cell>
          <cell r="F174">
            <v>0</v>
          </cell>
          <cell r="G174">
            <v>0</v>
          </cell>
          <cell r="H174">
            <v>0</v>
          </cell>
          <cell r="I174">
            <v>0</v>
          </cell>
          <cell r="J174">
            <v>10.13289</v>
          </cell>
          <cell r="K174">
            <v>-7.4580099999999998</v>
          </cell>
          <cell r="L174">
            <v>2.8593400000000004</v>
          </cell>
          <cell r="M174">
            <v>-2.4389600000000002</v>
          </cell>
        </row>
        <row r="175">
          <cell r="A175" t="str">
            <v>Telepara31138320</v>
          </cell>
          <cell r="B175">
            <v>649.63658999999996</v>
          </cell>
          <cell r="C175">
            <v>587.65974000000017</v>
          </cell>
          <cell r="D175">
            <v>587.65973999999983</v>
          </cell>
          <cell r="E175">
            <v>705.57845999999995</v>
          </cell>
          <cell r="F175">
            <v>634.98439000000008</v>
          </cell>
          <cell r="G175">
            <v>728.10424000000012</v>
          </cell>
          <cell r="H175">
            <v>739.51366000000053</v>
          </cell>
          <cell r="I175">
            <v>720.55695999999989</v>
          </cell>
          <cell r="J175">
            <v>202.52575999999954</v>
          </cell>
          <cell r="K175">
            <v>1268.3446900000008</v>
          </cell>
          <cell r="L175">
            <v>1652.7554800000007</v>
          </cell>
          <cell r="M175">
            <v>888.43334999999934</v>
          </cell>
        </row>
        <row r="176">
          <cell r="A176" t="str">
            <v>Telepara31138322</v>
          </cell>
          <cell r="B176">
            <v>0</v>
          </cell>
          <cell r="C176">
            <v>0</v>
          </cell>
          <cell r="D176">
            <v>0</v>
          </cell>
          <cell r="E176">
            <v>0</v>
          </cell>
          <cell r="F176">
            <v>0</v>
          </cell>
          <cell r="G176">
            <v>0</v>
          </cell>
          <cell r="H176">
            <v>0</v>
          </cell>
          <cell r="I176">
            <v>0</v>
          </cell>
          <cell r="J176">
            <v>330.11601000000002</v>
          </cell>
          <cell r="K176">
            <v>-330.11601000000002</v>
          </cell>
          <cell r="L176">
            <v>0</v>
          </cell>
          <cell r="M176">
            <v>0</v>
          </cell>
        </row>
        <row r="177">
          <cell r="A177" t="str">
            <v>Telepara31138323</v>
          </cell>
          <cell r="B177">
            <v>649.63658999999996</v>
          </cell>
          <cell r="C177">
            <v>587.65974000000017</v>
          </cell>
          <cell r="D177">
            <v>587.65973999999983</v>
          </cell>
          <cell r="E177">
            <v>705.57845999999995</v>
          </cell>
          <cell r="F177">
            <v>634.98439000000008</v>
          </cell>
          <cell r="G177">
            <v>728.10424000000012</v>
          </cell>
          <cell r="H177">
            <v>739.51366000000053</v>
          </cell>
          <cell r="I177">
            <v>720.55695999999989</v>
          </cell>
          <cell r="J177">
            <v>-127.5902500000002</v>
          </cell>
          <cell r="K177">
            <v>1598.4607000000005</v>
          </cell>
          <cell r="L177">
            <v>1652.7554800000007</v>
          </cell>
          <cell r="M177">
            <v>888.43334999999934</v>
          </cell>
        </row>
        <row r="178">
          <cell r="A178" t="str">
            <v>Telepara31138330</v>
          </cell>
          <cell r="B178">
            <v>223.47073</v>
          </cell>
          <cell r="C178">
            <v>174.14480999999995</v>
          </cell>
          <cell r="D178">
            <v>174.14481000000006</v>
          </cell>
          <cell r="E178">
            <v>211.89246000000003</v>
          </cell>
          <cell r="F178">
            <v>191.38169999999991</v>
          </cell>
          <cell r="G178">
            <v>228.39500000000001</v>
          </cell>
          <cell r="H178">
            <v>331.49982000000023</v>
          </cell>
          <cell r="I178">
            <v>335.49981999999977</v>
          </cell>
          <cell r="J178">
            <v>-162.36193000000003</v>
          </cell>
          <cell r="K178">
            <v>337.27539000000024</v>
          </cell>
          <cell r="L178">
            <v>-48.875960000000305</v>
          </cell>
          <cell r="M178">
            <v>74.111840000000029</v>
          </cell>
        </row>
        <row r="179">
          <cell r="A179" t="str">
            <v>Telepara31138333</v>
          </cell>
          <cell r="B179">
            <v>223.47073</v>
          </cell>
          <cell r="C179">
            <v>174.14480999999995</v>
          </cell>
          <cell r="D179">
            <v>174.14481000000006</v>
          </cell>
          <cell r="E179">
            <v>211.89246000000003</v>
          </cell>
          <cell r="F179">
            <v>191.38169999999991</v>
          </cell>
          <cell r="G179">
            <v>228.39500000000001</v>
          </cell>
          <cell r="H179">
            <v>331.49982000000023</v>
          </cell>
          <cell r="I179">
            <v>335.49981999999977</v>
          </cell>
          <cell r="J179">
            <v>-162.36193000000003</v>
          </cell>
          <cell r="K179">
            <v>337.27539000000024</v>
          </cell>
          <cell r="L179">
            <v>-48.875960000000305</v>
          </cell>
          <cell r="M179">
            <v>74.111840000000029</v>
          </cell>
        </row>
        <row r="180">
          <cell r="A180" t="str">
            <v>Telepara31138340</v>
          </cell>
          <cell r="B180">
            <v>0</v>
          </cell>
          <cell r="C180">
            <v>0</v>
          </cell>
          <cell r="D180">
            <v>0</v>
          </cell>
          <cell r="E180">
            <v>0</v>
          </cell>
          <cell r="F180">
            <v>0</v>
          </cell>
          <cell r="G180">
            <v>0</v>
          </cell>
          <cell r="H180">
            <v>0</v>
          </cell>
          <cell r="I180">
            <v>0</v>
          </cell>
          <cell r="J180">
            <v>276.62412999999998</v>
          </cell>
          <cell r="K180">
            <v>-275.77614</v>
          </cell>
          <cell r="L180">
            <v>0.90649000000000002</v>
          </cell>
          <cell r="M180">
            <v>-0.77320000000000011</v>
          </cell>
        </row>
        <row r="181">
          <cell r="A181" t="str">
            <v>Telepara31138342</v>
          </cell>
          <cell r="B181">
            <v>0</v>
          </cell>
          <cell r="C181">
            <v>0</v>
          </cell>
          <cell r="D181">
            <v>0</v>
          </cell>
          <cell r="E181">
            <v>0</v>
          </cell>
          <cell r="F181">
            <v>0</v>
          </cell>
          <cell r="G181">
            <v>0</v>
          </cell>
          <cell r="H181">
            <v>0</v>
          </cell>
          <cell r="I181">
            <v>0</v>
          </cell>
          <cell r="J181">
            <v>273.41176000000002</v>
          </cell>
          <cell r="K181">
            <v>-273.41176000000002</v>
          </cell>
          <cell r="L181">
            <v>0</v>
          </cell>
          <cell r="M181">
            <v>0</v>
          </cell>
        </row>
        <row r="182">
          <cell r="A182" t="str">
            <v>Telepara31138343</v>
          </cell>
          <cell r="B182">
            <v>0</v>
          </cell>
          <cell r="C182">
            <v>0</v>
          </cell>
          <cell r="D182">
            <v>0</v>
          </cell>
          <cell r="E182">
            <v>0</v>
          </cell>
          <cell r="F182">
            <v>0</v>
          </cell>
          <cell r="G182">
            <v>0</v>
          </cell>
          <cell r="H182">
            <v>0</v>
          </cell>
          <cell r="I182">
            <v>0</v>
          </cell>
          <cell r="J182">
            <v>3.2123699999999999</v>
          </cell>
          <cell r="K182">
            <v>-2.3643799999999997</v>
          </cell>
          <cell r="L182">
            <v>0.90649000000000002</v>
          </cell>
          <cell r="M182">
            <v>-0.77320000000000011</v>
          </cell>
        </row>
        <row r="183">
          <cell r="A183" t="str">
            <v>Telepara31144300</v>
          </cell>
          <cell r="B183">
            <v>0</v>
          </cell>
          <cell r="C183">
            <v>0</v>
          </cell>
          <cell r="D183">
            <v>0</v>
          </cell>
          <cell r="E183">
            <v>0</v>
          </cell>
          <cell r="F183">
            <v>0</v>
          </cell>
          <cell r="G183">
            <v>0</v>
          </cell>
          <cell r="H183">
            <v>0</v>
          </cell>
          <cell r="I183">
            <v>0</v>
          </cell>
          <cell r="J183">
            <v>0</v>
          </cell>
          <cell r="K183">
            <v>0</v>
          </cell>
          <cell r="L183">
            <v>1100.0313200000001</v>
          </cell>
          <cell r="M183">
            <v>70.326440000000048</v>
          </cell>
        </row>
        <row r="184">
          <cell r="A184" t="str">
            <v>Telepara41111320</v>
          </cell>
          <cell r="B184">
            <v>2969.9866099999999</v>
          </cell>
          <cell r="C184">
            <v>2494.18667</v>
          </cell>
          <cell r="D184">
            <v>2818.95921</v>
          </cell>
          <cell r="E184">
            <v>2918.6605099999997</v>
          </cell>
          <cell r="F184">
            <v>2589.7680799999998</v>
          </cell>
          <cell r="G184">
            <v>3057.2183499999992</v>
          </cell>
          <cell r="H184">
            <v>2774.4786800000002</v>
          </cell>
          <cell r="I184">
            <v>2492.2736000000004</v>
          </cell>
          <cell r="J184">
            <v>4167.9975000000013</v>
          </cell>
          <cell r="K184">
            <v>2476.0928200000017</v>
          </cell>
          <cell r="L184">
            <v>2256.9913899999992</v>
          </cell>
          <cell r="M184">
            <v>2190.2088000000003</v>
          </cell>
        </row>
        <row r="185">
          <cell r="A185" t="str">
            <v>Telepara41111330</v>
          </cell>
          <cell r="B185">
            <v>-1.74E-3</v>
          </cell>
          <cell r="C185">
            <v>0</v>
          </cell>
          <cell r="D185">
            <v>131.10375999999999</v>
          </cell>
          <cell r="E185">
            <v>189.07990999999998</v>
          </cell>
          <cell r="F185">
            <v>104.34698000000003</v>
          </cell>
          <cell r="G185">
            <v>106.56948</v>
          </cell>
          <cell r="H185">
            <v>679.37148000000013</v>
          </cell>
          <cell r="I185">
            <v>1492.2145499999999</v>
          </cell>
          <cell r="J185">
            <v>2290.5415099999996</v>
          </cell>
          <cell r="K185">
            <v>1023.1822200000006</v>
          </cell>
          <cell r="L185">
            <v>1291.5622399999993</v>
          </cell>
          <cell r="M185">
            <v>1374.0863200000013</v>
          </cell>
        </row>
        <row r="186">
          <cell r="A186" t="str">
            <v>Telepara41111334</v>
          </cell>
          <cell r="B186">
            <v>0</v>
          </cell>
          <cell r="C186">
            <v>0</v>
          </cell>
          <cell r="D186">
            <v>131.10736</v>
          </cell>
          <cell r="E186">
            <v>189.07456999999997</v>
          </cell>
          <cell r="F186">
            <v>104.36221000000006</v>
          </cell>
          <cell r="G186">
            <v>106.57468999999998</v>
          </cell>
          <cell r="H186">
            <v>2.3204500000000507</v>
          </cell>
          <cell r="I186">
            <v>213.82422999999994</v>
          </cell>
          <cell r="J186">
            <v>145.85325</v>
          </cell>
          <cell r="K186">
            <v>80.431910000000016</v>
          </cell>
          <cell r="L186">
            <v>105.3042999999999</v>
          </cell>
          <cell r="M186">
            <v>129.06671000000006</v>
          </cell>
        </row>
        <row r="187">
          <cell r="A187" t="str">
            <v>Telepisa31138100</v>
          </cell>
          <cell r="B187">
            <v>665.54535999999996</v>
          </cell>
          <cell r="C187">
            <v>556.33695</v>
          </cell>
          <cell r="D187">
            <v>444.20136000000002</v>
          </cell>
          <cell r="E187">
            <v>1262.0036700000001</v>
          </cell>
          <cell r="F187">
            <v>595.57682999999997</v>
          </cell>
          <cell r="G187">
            <v>861.21612999999979</v>
          </cell>
          <cell r="H187">
            <v>630.10664000000088</v>
          </cell>
          <cell r="I187">
            <v>1229.436349999999</v>
          </cell>
          <cell r="J187">
            <v>939.16640000000098</v>
          </cell>
          <cell r="K187">
            <v>1051.2347099999988</v>
          </cell>
          <cell r="L187">
            <v>1102.1029500000004</v>
          </cell>
          <cell r="M187">
            <v>1410.4344899999996</v>
          </cell>
        </row>
        <row r="188">
          <cell r="A188" t="str">
            <v>Telepisa31138110</v>
          </cell>
          <cell r="B188">
            <v>665.54535999999996</v>
          </cell>
          <cell r="C188">
            <v>530.34243000000004</v>
          </cell>
          <cell r="D188">
            <v>416.70904000000019</v>
          </cell>
          <cell r="E188">
            <v>1230.9168299999999</v>
          </cell>
          <cell r="F188">
            <v>556.78721999999971</v>
          </cell>
          <cell r="G188">
            <v>846.91198000000077</v>
          </cell>
          <cell r="H188">
            <v>507.92101999999977</v>
          </cell>
          <cell r="I188">
            <v>1195.9073799999996</v>
          </cell>
          <cell r="J188">
            <v>925.95640000000003</v>
          </cell>
          <cell r="K188">
            <v>1006.9625</v>
          </cell>
          <cell r="L188">
            <v>913.67348999999922</v>
          </cell>
          <cell r="M188">
            <v>1319.7949900000003</v>
          </cell>
        </row>
        <row r="189">
          <cell r="A189" t="str">
            <v>Telepisa31138113</v>
          </cell>
          <cell r="B189">
            <v>665.54535999999996</v>
          </cell>
          <cell r="C189">
            <v>530.34243000000004</v>
          </cell>
          <cell r="D189">
            <v>416.70904000000019</v>
          </cell>
          <cell r="E189">
            <v>1230.9168299999999</v>
          </cell>
          <cell r="F189">
            <v>556.78721999999971</v>
          </cell>
          <cell r="G189">
            <v>846.91198000000077</v>
          </cell>
          <cell r="H189">
            <v>507.92101999999977</v>
          </cell>
          <cell r="I189">
            <v>1195.9073799999996</v>
          </cell>
          <cell r="J189">
            <v>925.95640000000003</v>
          </cell>
          <cell r="K189">
            <v>1006.9625</v>
          </cell>
          <cell r="L189">
            <v>913.67348999999922</v>
          </cell>
          <cell r="M189">
            <v>1319.7949900000003</v>
          </cell>
        </row>
        <row r="190">
          <cell r="A190" t="str">
            <v>Telepisa31138120</v>
          </cell>
          <cell r="B190">
            <v>0</v>
          </cell>
          <cell r="C190">
            <v>1.9063399999999999</v>
          </cell>
          <cell r="D190">
            <v>0.86165999999999987</v>
          </cell>
          <cell r="E190">
            <v>2.0750400000000004</v>
          </cell>
          <cell r="F190">
            <v>2.1954199999999995</v>
          </cell>
          <cell r="G190">
            <v>1.6192900000000003</v>
          </cell>
          <cell r="H190">
            <v>2.22316</v>
          </cell>
          <cell r="I190">
            <v>2.5282100000000014</v>
          </cell>
          <cell r="J190">
            <v>0</v>
          </cell>
          <cell r="K190">
            <v>20.341290000000001</v>
          </cell>
          <cell r="L190">
            <v>-3.6611300000000035</v>
          </cell>
          <cell r="M190">
            <v>10.607029999999998</v>
          </cell>
        </row>
        <row r="191">
          <cell r="A191" t="str">
            <v>Telepisa31138123</v>
          </cell>
          <cell r="B191">
            <v>0</v>
          </cell>
          <cell r="C191">
            <v>1.9063399999999999</v>
          </cell>
          <cell r="D191">
            <v>0.86165999999999987</v>
          </cell>
          <cell r="E191">
            <v>2.0750400000000004</v>
          </cell>
          <cell r="F191">
            <v>2.1954199999999995</v>
          </cell>
          <cell r="G191">
            <v>1.6192900000000003</v>
          </cell>
          <cell r="H191">
            <v>2.22316</v>
          </cell>
          <cell r="I191">
            <v>2.5282100000000014</v>
          </cell>
          <cell r="J191">
            <v>0</v>
          </cell>
          <cell r="K191">
            <v>20.341290000000001</v>
          </cell>
          <cell r="L191">
            <v>-3.6611300000000035</v>
          </cell>
          <cell r="M191">
            <v>10.607029999999998</v>
          </cell>
        </row>
        <row r="192">
          <cell r="A192" t="str">
            <v>Telepisa31138130</v>
          </cell>
          <cell r="B192">
            <v>0</v>
          </cell>
          <cell r="C192">
            <v>24.088180000000001</v>
          </cell>
          <cell r="D192">
            <v>26.630659999999992</v>
          </cell>
          <cell r="E192">
            <v>29.011800000000001</v>
          </cell>
          <cell r="F192">
            <v>36.594190000000012</v>
          </cell>
          <cell r="G192">
            <v>12.68486</v>
          </cell>
          <cell r="H192">
            <v>119.96245999999999</v>
          </cell>
          <cell r="I192">
            <v>31.000759999999957</v>
          </cell>
          <cell r="J192">
            <v>13.21</v>
          </cell>
          <cell r="K192">
            <v>23.930920000000015</v>
          </cell>
          <cell r="L192">
            <v>192.09058999999996</v>
          </cell>
          <cell r="M192">
            <v>80.032470000000046</v>
          </cell>
        </row>
        <row r="193">
          <cell r="A193" t="str">
            <v>Telepisa31138133</v>
          </cell>
          <cell r="B193">
            <v>0</v>
          </cell>
          <cell r="C193">
            <v>24.088180000000001</v>
          </cell>
          <cell r="D193">
            <v>26.630659999999992</v>
          </cell>
          <cell r="E193">
            <v>29.011800000000001</v>
          </cell>
          <cell r="F193">
            <v>36.594190000000012</v>
          </cell>
          <cell r="G193">
            <v>12.68486</v>
          </cell>
          <cell r="H193">
            <v>119.96245999999999</v>
          </cell>
          <cell r="I193">
            <v>31.000759999999957</v>
          </cell>
          <cell r="J193">
            <v>13.21</v>
          </cell>
          <cell r="K193">
            <v>23.930920000000015</v>
          </cell>
          <cell r="L193">
            <v>192.09058999999996</v>
          </cell>
          <cell r="M193">
            <v>80.032470000000046</v>
          </cell>
        </row>
        <row r="194">
          <cell r="A194" t="str">
            <v>Telepisa31138300</v>
          </cell>
          <cell r="B194">
            <v>0</v>
          </cell>
          <cell r="C194">
            <v>0</v>
          </cell>
          <cell r="D194">
            <v>0</v>
          </cell>
          <cell r="E194">
            <v>0</v>
          </cell>
          <cell r="F194">
            <v>0</v>
          </cell>
          <cell r="G194">
            <v>0</v>
          </cell>
          <cell r="H194">
            <v>0</v>
          </cell>
          <cell r="I194">
            <v>0</v>
          </cell>
          <cell r="J194">
            <v>1266.8173999999999</v>
          </cell>
          <cell r="K194">
            <v>-531.98460999999986</v>
          </cell>
          <cell r="L194">
            <v>5.1000000000000227</v>
          </cell>
          <cell r="M194">
            <v>347.07883000000015</v>
          </cell>
        </row>
        <row r="195">
          <cell r="A195" t="str">
            <v>Telepisa31138310</v>
          </cell>
          <cell r="B195">
            <v>0</v>
          </cell>
          <cell r="C195">
            <v>0</v>
          </cell>
          <cell r="D195">
            <v>0</v>
          </cell>
          <cell r="E195">
            <v>0</v>
          </cell>
          <cell r="F195">
            <v>0</v>
          </cell>
          <cell r="G195">
            <v>0</v>
          </cell>
          <cell r="H195">
            <v>0</v>
          </cell>
          <cell r="I195">
            <v>0</v>
          </cell>
          <cell r="J195">
            <v>434.07514000000003</v>
          </cell>
          <cell r="K195">
            <v>-431.15805000000006</v>
          </cell>
          <cell r="L195">
            <v>0</v>
          </cell>
          <cell r="M195">
            <v>0</v>
          </cell>
        </row>
        <row r="196">
          <cell r="A196" t="str">
            <v>Telepisa31138313</v>
          </cell>
          <cell r="B196">
            <v>0</v>
          </cell>
          <cell r="C196">
            <v>0</v>
          </cell>
          <cell r="D196">
            <v>0</v>
          </cell>
          <cell r="E196">
            <v>0</v>
          </cell>
          <cell r="F196">
            <v>0</v>
          </cell>
          <cell r="G196">
            <v>0</v>
          </cell>
          <cell r="H196">
            <v>0</v>
          </cell>
          <cell r="I196">
            <v>0</v>
          </cell>
          <cell r="J196">
            <v>434.07514000000003</v>
          </cell>
          <cell r="K196">
            <v>-431.15805000000006</v>
          </cell>
          <cell r="L196">
            <v>0</v>
          </cell>
          <cell r="M196">
            <v>0</v>
          </cell>
        </row>
        <row r="197">
          <cell r="A197" t="str">
            <v>Telepisa31138320</v>
          </cell>
          <cell r="B197">
            <v>0</v>
          </cell>
          <cell r="C197">
            <v>0</v>
          </cell>
          <cell r="D197">
            <v>0</v>
          </cell>
          <cell r="E197">
            <v>0</v>
          </cell>
          <cell r="F197">
            <v>0</v>
          </cell>
          <cell r="G197">
            <v>0</v>
          </cell>
          <cell r="H197">
            <v>0</v>
          </cell>
          <cell r="I197">
            <v>0</v>
          </cell>
          <cell r="J197">
            <v>676.2183</v>
          </cell>
          <cell r="K197">
            <v>39.048729999999978</v>
          </cell>
          <cell r="L197">
            <v>0</v>
          </cell>
          <cell r="M197">
            <v>332.99480999999992</v>
          </cell>
        </row>
        <row r="198">
          <cell r="A198" t="str">
            <v>Telepisa31138323</v>
          </cell>
          <cell r="B198">
            <v>0</v>
          </cell>
          <cell r="C198">
            <v>0</v>
          </cell>
          <cell r="D198">
            <v>0</v>
          </cell>
          <cell r="E198">
            <v>0</v>
          </cell>
          <cell r="F198">
            <v>0</v>
          </cell>
          <cell r="G198">
            <v>0</v>
          </cell>
          <cell r="H198">
            <v>0</v>
          </cell>
          <cell r="I198">
            <v>0</v>
          </cell>
          <cell r="J198">
            <v>676.2183</v>
          </cell>
          <cell r="K198">
            <v>39.048729999999978</v>
          </cell>
          <cell r="L198">
            <v>0</v>
          </cell>
          <cell r="M198">
            <v>332.99480999999992</v>
          </cell>
        </row>
        <row r="199">
          <cell r="A199" t="str">
            <v>Telepisa31138330</v>
          </cell>
          <cell r="B199">
            <v>0</v>
          </cell>
          <cell r="C199">
            <v>0</v>
          </cell>
          <cell r="D199">
            <v>0</v>
          </cell>
          <cell r="E199">
            <v>0</v>
          </cell>
          <cell r="F199">
            <v>0</v>
          </cell>
          <cell r="G199">
            <v>0</v>
          </cell>
          <cell r="H199">
            <v>0</v>
          </cell>
          <cell r="I199">
            <v>0</v>
          </cell>
          <cell r="J199">
            <v>7.3883199999999993</v>
          </cell>
          <cell r="K199">
            <v>0.27556000000000047</v>
          </cell>
          <cell r="L199">
            <v>5.0999999999999996</v>
          </cell>
          <cell r="M199">
            <v>14.084020000000004</v>
          </cell>
        </row>
        <row r="200">
          <cell r="A200" t="str">
            <v>Telepisa31138333</v>
          </cell>
          <cell r="B200">
            <v>0</v>
          </cell>
          <cell r="C200">
            <v>0</v>
          </cell>
          <cell r="D200">
            <v>0</v>
          </cell>
          <cell r="E200">
            <v>0</v>
          </cell>
          <cell r="F200">
            <v>0</v>
          </cell>
          <cell r="G200">
            <v>0</v>
          </cell>
          <cell r="H200">
            <v>0</v>
          </cell>
          <cell r="I200">
            <v>0</v>
          </cell>
          <cell r="J200">
            <v>7.3883199999999993</v>
          </cell>
          <cell r="K200">
            <v>0.27556000000000047</v>
          </cell>
          <cell r="L200">
            <v>5.0999999999999996</v>
          </cell>
          <cell r="M200">
            <v>14.084020000000004</v>
          </cell>
        </row>
        <row r="201">
          <cell r="A201" t="str">
            <v>Telepisa31138340</v>
          </cell>
          <cell r="B201">
            <v>0</v>
          </cell>
          <cell r="C201">
            <v>0</v>
          </cell>
          <cell r="D201">
            <v>0</v>
          </cell>
          <cell r="E201">
            <v>0</v>
          </cell>
          <cell r="F201">
            <v>0</v>
          </cell>
          <cell r="G201">
            <v>0</v>
          </cell>
          <cell r="H201">
            <v>0</v>
          </cell>
          <cell r="I201">
            <v>0</v>
          </cell>
          <cell r="J201">
            <v>149.13564000000002</v>
          </cell>
          <cell r="K201">
            <v>-140.15085000000002</v>
          </cell>
          <cell r="L201">
            <v>0</v>
          </cell>
          <cell r="M201">
            <v>0</v>
          </cell>
        </row>
        <row r="202">
          <cell r="A202" t="str">
            <v>Telepisa31138343</v>
          </cell>
          <cell r="B202">
            <v>0</v>
          </cell>
          <cell r="C202">
            <v>0</v>
          </cell>
          <cell r="D202">
            <v>0</v>
          </cell>
          <cell r="E202">
            <v>0</v>
          </cell>
          <cell r="F202">
            <v>0</v>
          </cell>
          <cell r="G202">
            <v>0</v>
          </cell>
          <cell r="H202">
            <v>0</v>
          </cell>
          <cell r="I202">
            <v>0</v>
          </cell>
          <cell r="J202">
            <v>149.13564000000002</v>
          </cell>
          <cell r="K202">
            <v>-140.15085000000002</v>
          </cell>
          <cell r="L202">
            <v>0</v>
          </cell>
          <cell r="M202">
            <v>0</v>
          </cell>
        </row>
        <row r="203">
          <cell r="A203" t="str">
            <v>Telepisa31144300</v>
          </cell>
          <cell r="B203">
            <v>242.43836999999999</v>
          </cell>
          <cell r="C203">
            <v>238.6464</v>
          </cell>
          <cell r="D203">
            <v>238.64640000000003</v>
          </cell>
          <cell r="E203">
            <v>241.84019999999998</v>
          </cell>
          <cell r="F203">
            <v>239.19391000000007</v>
          </cell>
          <cell r="G203">
            <v>239.19390999999996</v>
          </cell>
          <cell r="H203">
            <v>242.69488000000001</v>
          </cell>
          <cell r="I203">
            <v>242.84599000000003</v>
          </cell>
          <cell r="J203">
            <v>244.15364000000022</v>
          </cell>
          <cell r="K203">
            <v>231.11616999999978</v>
          </cell>
          <cell r="L203">
            <v>243.10822999999982</v>
          </cell>
          <cell r="M203">
            <v>239.67810999999983</v>
          </cell>
        </row>
        <row r="204">
          <cell r="A204" t="str">
            <v>Telepisa41111320</v>
          </cell>
          <cell r="B204">
            <v>292.64888999999999</v>
          </cell>
          <cell r="C204">
            <v>84.01389000000006</v>
          </cell>
          <cell r="D204">
            <v>2429.2405199999998</v>
          </cell>
          <cell r="E204">
            <v>862.4961900000003</v>
          </cell>
          <cell r="F204">
            <v>1288.5181299999999</v>
          </cell>
          <cell r="G204">
            <v>1283.0160299999998</v>
          </cell>
          <cell r="H204">
            <v>1652.4923500000004</v>
          </cell>
          <cell r="I204">
            <v>593.27227999999832</v>
          </cell>
          <cell r="J204">
            <v>1266.9827400000013</v>
          </cell>
          <cell r="K204">
            <v>905.38803999999982</v>
          </cell>
          <cell r="L204">
            <v>697.33686999999918</v>
          </cell>
          <cell r="M204">
            <v>827.96241000000009</v>
          </cell>
        </row>
        <row r="205">
          <cell r="A205" t="str">
            <v>Telepisa41111323</v>
          </cell>
          <cell r="B205">
            <v>0</v>
          </cell>
          <cell r="C205">
            <v>2.8900000000000002E-3</v>
          </cell>
          <cell r="D205">
            <v>3.6089999999999997E-2</v>
          </cell>
          <cell r="E205">
            <v>0.67884</v>
          </cell>
          <cell r="F205">
            <v>1.0192199999999998</v>
          </cell>
          <cell r="G205">
            <v>0.51461000000000023</v>
          </cell>
          <cell r="H205">
            <v>0.20314999999999994</v>
          </cell>
          <cell r="I205">
            <v>4.4419999999999682E-2</v>
          </cell>
          <cell r="J205">
            <v>0.11061000000000032</v>
          </cell>
          <cell r="K205">
            <v>0.14484999999999992</v>
          </cell>
          <cell r="L205">
            <v>7.3780000000000179E-2</v>
          </cell>
          <cell r="M205">
            <v>0</v>
          </cell>
        </row>
        <row r="206">
          <cell r="A206" t="str">
            <v>Telepisa41111324</v>
          </cell>
          <cell r="B206">
            <v>0</v>
          </cell>
          <cell r="C206">
            <v>0</v>
          </cell>
          <cell r="D206">
            <v>14.675469999999999</v>
          </cell>
          <cell r="E206">
            <v>0.61560000000000059</v>
          </cell>
          <cell r="F206">
            <v>10.302490000000001</v>
          </cell>
          <cell r="G206">
            <v>5.9267899999999969</v>
          </cell>
          <cell r="H206">
            <v>7.8314100000000018</v>
          </cell>
          <cell r="I206">
            <v>7.478270000000002</v>
          </cell>
          <cell r="J206">
            <v>8.6471799999999988</v>
          </cell>
          <cell r="K206">
            <v>8.0464899999999986</v>
          </cell>
          <cell r="L206">
            <v>7.2334099999999992</v>
          </cell>
          <cell r="M206">
            <v>8.9309499999999957</v>
          </cell>
        </row>
        <row r="207">
          <cell r="A207" t="str">
            <v>Telepisa41111325</v>
          </cell>
          <cell r="B207">
            <v>0</v>
          </cell>
          <cell r="C207">
            <v>0</v>
          </cell>
          <cell r="D207">
            <v>3.7628499999999998</v>
          </cell>
          <cell r="E207">
            <v>0.98144000000000053</v>
          </cell>
          <cell r="F207">
            <v>1.5948399999999996</v>
          </cell>
          <cell r="G207">
            <v>0.98144000000000009</v>
          </cell>
          <cell r="H207">
            <v>0.98144000000000098</v>
          </cell>
          <cell r="I207">
            <v>0.9814399999999992</v>
          </cell>
          <cell r="J207">
            <v>0.85875999999999841</v>
          </cell>
          <cell r="K207">
            <v>0.85876000000000019</v>
          </cell>
          <cell r="L207">
            <v>0.85876000000000019</v>
          </cell>
          <cell r="M207">
            <v>0.73608000000000118</v>
          </cell>
        </row>
        <row r="208">
          <cell r="A208" t="str">
            <v>Telepisa41111330</v>
          </cell>
          <cell r="B208">
            <v>1016.75878</v>
          </cell>
          <cell r="C208">
            <v>947.21611999999993</v>
          </cell>
          <cell r="D208">
            <v>-1963.9748999999999</v>
          </cell>
          <cell r="E208">
            <v>0</v>
          </cell>
          <cell r="F208">
            <v>0</v>
          </cell>
          <cell r="G208">
            <v>0</v>
          </cell>
          <cell r="H208">
            <v>145.34994</v>
          </cell>
          <cell r="I208">
            <v>802.10162000000014</v>
          </cell>
          <cell r="J208">
            <v>551.3236599999999</v>
          </cell>
          <cell r="K208">
            <v>460.63592999999992</v>
          </cell>
          <cell r="L208">
            <v>438.82364000000007</v>
          </cell>
          <cell r="M208">
            <v>444.52437000000009</v>
          </cell>
        </row>
        <row r="209">
          <cell r="A209" t="str">
            <v>Telepisa41111333</v>
          </cell>
          <cell r="B209">
            <v>1010.82554</v>
          </cell>
          <cell r="C209">
            <v>938.37618999999995</v>
          </cell>
          <cell r="D209">
            <v>-1949.20173</v>
          </cell>
          <cell r="E209">
            <v>0</v>
          </cell>
          <cell r="F209">
            <v>0</v>
          </cell>
          <cell r="G209">
            <v>0</v>
          </cell>
          <cell r="H209">
            <v>0</v>
          </cell>
          <cell r="I209">
            <v>0</v>
          </cell>
          <cell r="J209">
            <v>0</v>
          </cell>
          <cell r="K209">
            <v>0</v>
          </cell>
          <cell r="L209">
            <v>0</v>
          </cell>
          <cell r="M209">
            <v>0</v>
          </cell>
        </row>
        <row r="210">
          <cell r="A210" t="str">
            <v>Telepisa41111334</v>
          </cell>
          <cell r="B210">
            <v>5.9332399999999996</v>
          </cell>
          <cell r="C210">
            <v>5.4451200000000011</v>
          </cell>
          <cell r="D210">
            <v>-11.378360000000001</v>
          </cell>
          <cell r="E210">
            <v>0</v>
          </cell>
          <cell r="F210">
            <v>0</v>
          </cell>
          <cell r="G210">
            <v>0</v>
          </cell>
          <cell r="H210">
            <v>0</v>
          </cell>
          <cell r="I210">
            <v>0</v>
          </cell>
          <cell r="J210">
            <v>0</v>
          </cell>
          <cell r="K210">
            <v>0</v>
          </cell>
          <cell r="L210">
            <v>0</v>
          </cell>
          <cell r="M210">
            <v>0</v>
          </cell>
        </row>
        <row r="211">
          <cell r="A211" t="str">
            <v>Telepisa41111335</v>
          </cell>
          <cell r="B211">
            <v>0</v>
          </cell>
          <cell r="C211">
            <v>3.3948100000000001</v>
          </cell>
          <cell r="D211">
            <v>-3.3948100000000001</v>
          </cell>
          <cell r="E211">
            <v>0</v>
          </cell>
          <cell r="F211">
            <v>0</v>
          </cell>
          <cell r="G211">
            <v>0</v>
          </cell>
          <cell r="H211">
            <v>0</v>
          </cell>
          <cell r="I211">
            <v>0</v>
          </cell>
          <cell r="J211">
            <v>0</v>
          </cell>
          <cell r="K211">
            <v>0</v>
          </cell>
          <cell r="L211">
            <v>0</v>
          </cell>
          <cell r="M211">
            <v>0</v>
          </cell>
        </row>
        <row r="212">
          <cell r="A212" t="str">
            <v>Telergipe31138100</v>
          </cell>
          <cell r="B212">
            <v>1233.6183500000002</v>
          </cell>
          <cell r="C212">
            <v>965.53098</v>
          </cell>
          <cell r="D212">
            <v>1104.26431</v>
          </cell>
          <cell r="E212">
            <v>2077.6558799999989</v>
          </cell>
          <cell r="F212">
            <v>1119.3542300000008</v>
          </cell>
          <cell r="G212">
            <v>1311.3635700000004</v>
          </cell>
          <cell r="H212">
            <v>1278.2752699999992</v>
          </cell>
          <cell r="I212">
            <v>800.93205000000125</v>
          </cell>
          <cell r="J212">
            <v>703.0064599999987</v>
          </cell>
          <cell r="K212">
            <v>1161.0256600000012</v>
          </cell>
          <cell r="L212">
            <v>872.42740999999842</v>
          </cell>
          <cell r="M212">
            <v>1542.5599500000008</v>
          </cell>
        </row>
        <row r="213">
          <cell r="A213" t="str">
            <v>Telergipe31138110</v>
          </cell>
          <cell r="B213">
            <v>1233.6183500000002</v>
          </cell>
          <cell r="C213">
            <v>965.53098</v>
          </cell>
          <cell r="D213">
            <v>1104.26431</v>
          </cell>
          <cell r="E213">
            <v>2077.6558799999989</v>
          </cell>
          <cell r="F213">
            <v>1119.3542300000008</v>
          </cell>
          <cell r="G213">
            <v>935.91607000000022</v>
          </cell>
          <cell r="H213">
            <v>1337.2750800000003</v>
          </cell>
          <cell r="I213">
            <v>732.92263999999886</v>
          </cell>
          <cell r="J213">
            <v>491.72359000000142</v>
          </cell>
          <cell r="K213">
            <v>990.69898999999896</v>
          </cell>
          <cell r="L213">
            <v>939.32977000000028</v>
          </cell>
          <cell r="M213">
            <v>1539.44499</v>
          </cell>
        </row>
        <row r="214">
          <cell r="A214" t="str">
            <v>Telergipe31138113</v>
          </cell>
          <cell r="B214">
            <v>1233.6183500000002</v>
          </cell>
          <cell r="C214">
            <v>965.53098</v>
          </cell>
          <cell r="D214">
            <v>1104.26431</v>
          </cell>
          <cell r="E214">
            <v>2077.6558799999989</v>
          </cell>
          <cell r="F214">
            <v>1119.3542300000008</v>
          </cell>
          <cell r="G214">
            <v>935.91607000000022</v>
          </cell>
          <cell r="H214">
            <v>1337.2750800000003</v>
          </cell>
          <cell r="I214">
            <v>732.92263999999886</v>
          </cell>
          <cell r="J214">
            <v>491.72359000000142</v>
          </cell>
          <cell r="K214">
            <v>990.69898999999896</v>
          </cell>
          <cell r="L214">
            <v>939.32977000000028</v>
          </cell>
          <cell r="M214">
            <v>1539.44499</v>
          </cell>
        </row>
        <row r="215">
          <cell r="A215" t="str">
            <v>Telergipe31138130</v>
          </cell>
          <cell r="B215">
            <v>0</v>
          </cell>
          <cell r="C215">
            <v>0</v>
          </cell>
          <cell r="D215">
            <v>0</v>
          </cell>
          <cell r="E215">
            <v>0</v>
          </cell>
          <cell r="F215">
            <v>0</v>
          </cell>
          <cell r="G215">
            <v>375.44749999999999</v>
          </cell>
          <cell r="H215">
            <v>-58.999809999999968</v>
          </cell>
          <cell r="I215">
            <v>68.009409999999946</v>
          </cell>
          <cell r="J215">
            <v>211.28287</v>
          </cell>
          <cell r="K215">
            <v>170.32667000000004</v>
          </cell>
          <cell r="L215">
            <v>-66.902359999999931</v>
          </cell>
          <cell r="M215">
            <v>3.1149599999998827</v>
          </cell>
        </row>
        <row r="216">
          <cell r="A216" t="str">
            <v>Telergipe31138133</v>
          </cell>
          <cell r="B216">
            <v>0</v>
          </cell>
          <cell r="C216">
            <v>0</v>
          </cell>
          <cell r="D216">
            <v>0</v>
          </cell>
          <cell r="E216">
            <v>0</v>
          </cell>
          <cell r="F216">
            <v>0</v>
          </cell>
          <cell r="G216">
            <v>375.44749999999999</v>
          </cell>
          <cell r="H216">
            <v>-58.999809999999968</v>
          </cell>
          <cell r="I216">
            <v>68.009409999999946</v>
          </cell>
          <cell r="J216">
            <v>211.28287</v>
          </cell>
          <cell r="K216">
            <v>170.32667000000004</v>
          </cell>
          <cell r="L216">
            <v>-66.902359999999931</v>
          </cell>
          <cell r="M216">
            <v>3.1149599999998827</v>
          </cell>
        </row>
        <row r="217">
          <cell r="A217" t="str">
            <v>Telergipe31138300</v>
          </cell>
          <cell r="B217">
            <v>100.41748</v>
          </cell>
          <cell r="C217">
            <v>105.49276999999999</v>
          </cell>
          <cell r="D217">
            <v>109.92146000000005</v>
          </cell>
          <cell r="E217">
            <v>101.51665999999994</v>
          </cell>
          <cell r="F217">
            <v>102</v>
          </cell>
          <cell r="G217">
            <v>103.66747999999995</v>
          </cell>
          <cell r="H217">
            <v>95.482079999999996</v>
          </cell>
          <cell r="I217">
            <v>0</v>
          </cell>
          <cell r="J217">
            <v>403.25612000000001</v>
          </cell>
          <cell r="K217">
            <v>57.545800000000099</v>
          </cell>
          <cell r="L217">
            <v>57.545799999999872</v>
          </cell>
          <cell r="M217">
            <v>18.818539999999985</v>
          </cell>
        </row>
        <row r="218">
          <cell r="A218" t="str">
            <v>Telergipe31138310</v>
          </cell>
          <cell r="B218">
            <v>0</v>
          </cell>
          <cell r="C218">
            <v>0</v>
          </cell>
          <cell r="D218">
            <v>0</v>
          </cell>
          <cell r="E218">
            <v>0</v>
          </cell>
          <cell r="F218">
            <v>0</v>
          </cell>
          <cell r="G218">
            <v>0</v>
          </cell>
          <cell r="H218">
            <v>0</v>
          </cell>
          <cell r="I218">
            <v>0</v>
          </cell>
          <cell r="J218">
            <v>186.5917</v>
          </cell>
          <cell r="K218">
            <v>0</v>
          </cell>
          <cell r="L218">
            <v>0</v>
          </cell>
          <cell r="M218">
            <v>0</v>
          </cell>
        </row>
        <row r="219">
          <cell r="A219" t="str">
            <v>Telergipe31138312</v>
          </cell>
          <cell r="B219">
            <v>0</v>
          </cell>
          <cell r="C219">
            <v>0</v>
          </cell>
          <cell r="D219">
            <v>0</v>
          </cell>
          <cell r="E219">
            <v>0</v>
          </cell>
          <cell r="F219">
            <v>0</v>
          </cell>
          <cell r="G219">
            <v>0</v>
          </cell>
          <cell r="H219">
            <v>0</v>
          </cell>
          <cell r="I219">
            <v>0</v>
          </cell>
          <cell r="J219">
            <v>186.5917</v>
          </cell>
          <cell r="K219">
            <v>0</v>
          </cell>
          <cell r="L219">
            <v>0</v>
          </cell>
          <cell r="M219">
            <v>0</v>
          </cell>
        </row>
        <row r="220">
          <cell r="A220" t="str">
            <v>Telergipe31138320</v>
          </cell>
          <cell r="B220">
            <v>0</v>
          </cell>
          <cell r="C220">
            <v>0</v>
          </cell>
          <cell r="D220">
            <v>0</v>
          </cell>
          <cell r="E220">
            <v>0</v>
          </cell>
          <cell r="F220">
            <v>0</v>
          </cell>
          <cell r="G220">
            <v>0</v>
          </cell>
          <cell r="H220">
            <v>0</v>
          </cell>
          <cell r="I220">
            <v>0</v>
          </cell>
          <cell r="J220">
            <v>82.022739999999999</v>
          </cell>
          <cell r="K220">
            <v>0</v>
          </cell>
          <cell r="L220">
            <v>0</v>
          </cell>
          <cell r="M220">
            <v>0</v>
          </cell>
        </row>
        <row r="221">
          <cell r="A221" t="str">
            <v>Telergipe31138322</v>
          </cell>
          <cell r="B221">
            <v>0</v>
          </cell>
          <cell r="C221">
            <v>0</v>
          </cell>
          <cell r="D221">
            <v>0</v>
          </cell>
          <cell r="E221">
            <v>0</v>
          </cell>
          <cell r="F221">
            <v>0</v>
          </cell>
          <cell r="G221">
            <v>0</v>
          </cell>
          <cell r="H221">
            <v>0</v>
          </cell>
          <cell r="I221">
            <v>0</v>
          </cell>
          <cell r="J221">
            <v>82.022739999999999</v>
          </cell>
          <cell r="K221">
            <v>0</v>
          </cell>
          <cell r="L221">
            <v>0</v>
          </cell>
          <cell r="M221">
            <v>0</v>
          </cell>
        </row>
        <row r="222">
          <cell r="A222" t="str">
            <v>Telergipe31138330</v>
          </cell>
          <cell r="B222">
            <v>100.41748</v>
          </cell>
          <cell r="C222">
            <v>105.49276999999999</v>
          </cell>
          <cell r="D222">
            <v>109.92146000000005</v>
          </cell>
          <cell r="E222">
            <v>101.51665999999994</v>
          </cell>
          <cell r="F222">
            <v>102</v>
          </cell>
          <cell r="G222">
            <v>103.66747999999995</v>
          </cell>
          <cell r="H222">
            <v>95.482079999999996</v>
          </cell>
          <cell r="I222">
            <v>0</v>
          </cell>
          <cell r="J222">
            <v>72.052580000000034</v>
          </cell>
          <cell r="K222">
            <v>57.545799999999986</v>
          </cell>
          <cell r="L222">
            <v>57.545799999999986</v>
          </cell>
          <cell r="M222">
            <v>18.818539999999985</v>
          </cell>
        </row>
        <row r="223">
          <cell r="A223" t="str">
            <v>Telergipe31138333</v>
          </cell>
          <cell r="B223">
            <v>100.41748</v>
          </cell>
          <cell r="C223">
            <v>105.49276999999999</v>
          </cell>
          <cell r="D223">
            <v>109.92146000000005</v>
          </cell>
          <cell r="E223">
            <v>101.51665999999994</v>
          </cell>
          <cell r="F223">
            <v>102</v>
          </cell>
          <cell r="G223">
            <v>103.66747999999995</v>
          </cell>
          <cell r="H223">
            <v>95.482079999999996</v>
          </cell>
          <cell r="I223">
            <v>0</v>
          </cell>
          <cell r="J223">
            <v>72.052580000000034</v>
          </cell>
          <cell r="K223">
            <v>57.545799999999986</v>
          </cell>
          <cell r="L223">
            <v>57.545799999999986</v>
          </cell>
          <cell r="M223">
            <v>18.818539999999985</v>
          </cell>
        </row>
        <row r="224">
          <cell r="A224" t="str">
            <v>Telergipe31138340</v>
          </cell>
          <cell r="B224">
            <v>0</v>
          </cell>
          <cell r="C224">
            <v>0</v>
          </cell>
          <cell r="D224">
            <v>0</v>
          </cell>
          <cell r="E224">
            <v>0</v>
          </cell>
          <cell r="F224">
            <v>0</v>
          </cell>
          <cell r="G224">
            <v>0</v>
          </cell>
          <cell r="H224">
            <v>0</v>
          </cell>
          <cell r="I224">
            <v>0</v>
          </cell>
          <cell r="J224">
            <v>62.589100000000002</v>
          </cell>
          <cell r="K224">
            <v>0</v>
          </cell>
          <cell r="L224">
            <v>0</v>
          </cell>
          <cell r="M224">
            <v>0</v>
          </cell>
        </row>
        <row r="225">
          <cell r="A225" t="str">
            <v>Telergipe31138342</v>
          </cell>
          <cell r="B225">
            <v>0</v>
          </cell>
          <cell r="C225">
            <v>0</v>
          </cell>
          <cell r="D225">
            <v>0</v>
          </cell>
          <cell r="E225">
            <v>0</v>
          </cell>
          <cell r="F225">
            <v>0</v>
          </cell>
          <cell r="G225">
            <v>0</v>
          </cell>
          <cell r="H225">
            <v>0</v>
          </cell>
          <cell r="I225">
            <v>0</v>
          </cell>
          <cell r="J225">
            <v>62.589100000000002</v>
          </cell>
          <cell r="K225">
            <v>0</v>
          </cell>
          <cell r="L225">
            <v>0</v>
          </cell>
          <cell r="M225">
            <v>0</v>
          </cell>
        </row>
        <row r="226">
          <cell r="A226" t="str">
            <v>Telergipe31144300</v>
          </cell>
          <cell r="B226">
            <v>0</v>
          </cell>
          <cell r="C226">
            <v>0</v>
          </cell>
          <cell r="D226">
            <v>0</v>
          </cell>
          <cell r="E226">
            <v>0</v>
          </cell>
          <cell r="F226">
            <v>0</v>
          </cell>
          <cell r="G226">
            <v>0</v>
          </cell>
          <cell r="H226">
            <v>0</v>
          </cell>
          <cell r="I226">
            <v>0</v>
          </cell>
          <cell r="J226">
            <v>0</v>
          </cell>
          <cell r="K226">
            <v>270.04614000000004</v>
          </cell>
          <cell r="L226">
            <v>208.59405999999996</v>
          </cell>
          <cell r="M226">
            <v>178.40567000000004</v>
          </cell>
        </row>
        <row r="227">
          <cell r="A227" t="str">
            <v>Telergipe41111320</v>
          </cell>
          <cell r="B227">
            <v>579.70193000000006</v>
          </cell>
          <cell r="C227">
            <v>578.35764000000006</v>
          </cell>
          <cell r="D227">
            <v>637.06900999999993</v>
          </cell>
          <cell r="E227">
            <v>575.39096999999992</v>
          </cell>
          <cell r="F227">
            <v>599.20113000000038</v>
          </cell>
          <cell r="G227">
            <v>622.47640999999931</v>
          </cell>
          <cell r="H227">
            <v>622.47641000000021</v>
          </cell>
          <cell r="I227">
            <v>182.99048000000039</v>
          </cell>
          <cell r="J227">
            <v>782.81776999999965</v>
          </cell>
          <cell r="K227">
            <v>577.64998999999989</v>
          </cell>
          <cell r="L227">
            <v>373.9664900000007</v>
          </cell>
          <cell r="M227">
            <v>345.22927999999956</v>
          </cell>
        </row>
        <row r="228">
          <cell r="A228" t="str">
            <v>Telergipe41111324</v>
          </cell>
          <cell r="B228">
            <v>13.87524</v>
          </cell>
          <cell r="C228">
            <v>14.69542</v>
          </cell>
          <cell r="D228">
            <v>14.958960000000001</v>
          </cell>
          <cell r="E228">
            <v>12.988229999999994</v>
          </cell>
          <cell r="F228">
            <v>13.476290000000006</v>
          </cell>
          <cell r="G228">
            <v>30.349379999999996</v>
          </cell>
          <cell r="H228">
            <v>30.349379999999982</v>
          </cell>
          <cell r="I228">
            <v>33.946240000000046</v>
          </cell>
          <cell r="J228">
            <v>11.940289999999976</v>
          </cell>
          <cell r="K228">
            <v>7.7739500000000135</v>
          </cell>
          <cell r="L228">
            <v>-0.17357000000001221</v>
          </cell>
          <cell r="M228">
            <v>8.5521200000000022</v>
          </cell>
        </row>
        <row r="229">
          <cell r="A229" t="str">
            <v>Telergipe41111330</v>
          </cell>
          <cell r="B229">
            <v>1.3876600000000001</v>
          </cell>
          <cell r="C229">
            <v>4.1004499999999995</v>
          </cell>
          <cell r="D229">
            <v>11.763430000000003</v>
          </cell>
          <cell r="E229">
            <v>11.318529999999999</v>
          </cell>
          <cell r="F229">
            <v>11.535760000000003</v>
          </cell>
          <cell r="G229">
            <v>12.115580000000001</v>
          </cell>
          <cell r="H229">
            <v>14.796369999999996</v>
          </cell>
          <cell r="I229">
            <v>943.99636999999996</v>
          </cell>
          <cell r="J229">
            <v>460.66732000000002</v>
          </cell>
          <cell r="K229">
            <v>398.83919999999989</v>
          </cell>
          <cell r="L229">
            <v>292.58107000000018</v>
          </cell>
          <cell r="M229">
            <v>232.92147999999997</v>
          </cell>
        </row>
        <row r="230">
          <cell r="A230" t="str">
            <v>Telergipe41111333</v>
          </cell>
          <cell r="B230">
            <v>8.0409999999999995E-2</v>
          </cell>
          <cell r="C230">
            <v>2.1949999999999997E-2</v>
          </cell>
          <cell r="D230">
            <v>3.5040000000000002E-2</v>
          </cell>
          <cell r="E230">
            <v>8.2500000000000073E-3</v>
          </cell>
          <cell r="F230">
            <v>3.5759999999999986E-2</v>
          </cell>
          <cell r="G230">
            <v>0</v>
          </cell>
          <cell r="H230">
            <v>0</v>
          </cell>
          <cell r="I230">
            <v>-0.15719999999999998</v>
          </cell>
          <cell r="J230">
            <v>0</v>
          </cell>
          <cell r="K230">
            <v>0</v>
          </cell>
          <cell r="L230">
            <v>0</v>
          </cell>
          <cell r="M230">
            <v>0</v>
          </cell>
        </row>
        <row r="231">
          <cell r="A231" t="str">
            <v>Telerj31138100</v>
          </cell>
          <cell r="B231">
            <v>10231.09281</v>
          </cell>
          <cell r="C231">
            <v>13190.626159999998</v>
          </cell>
          <cell r="D231">
            <v>13849.868840000006</v>
          </cell>
          <cell r="E231">
            <v>12389.615369999992</v>
          </cell>
          <cell r="F231">
            <v>30789.168270000009</v>
          </cell>
          <cell r="G231">
            <v>24193.532849999989</v>
          </cell>
          <cell r="H231">
            <v>22028.069100000008</v>
          </cell>
          <cell r="I231">
            <v>20151.733400000012</v>
          </cell>
          <cell r="J231">
            <v>23768.615899999975</v>
          </cell>
          <cell r="K231">
            <v>22886.14850000001</v>
          </cell>
          <cell r="L231">
            <v>25448.150200000004</v>
          </cell>
          <cell r="M231">
            <v>59526.768999999971</v>
          </cell>
        </row>
        <row r="232">
          <cell r="A232" t="str">
            <v>Telerj31138110</v>
          </cell>
          <cell r="B232">
            <v>10121.606669999999</v>
          </cell>
          <cell r="C232">
            <v>11389.512409999998</v>
          </cell>
          <cell r="D232">
            <v>12775.078270000005</v>
          </cell>
          <cell r="E232">
            <v>11910.118569999999</v>
          </cell>
          <cell r="F232">
            <v>30282.461319999995</v>
          </cell>
          <cell r="G232">
            <v>23885.605559999996</v>
          </cell>
          <cell r="H232">
            <v>21317.852600000013</v>
          </cell>
          <cell r="I232">
            <v>19545.864000000001</v>
          </cell>
          <cell r="J232">
            <v>24368.48569999999</v>
          </cell>
          <cell r="K232">
            <v>22693.8364</v>
          </cell>
          <cell r="L232">
            <v>25316.227899999998</v>
          </cell>
          <cell r="M232">
            <v>59338.921600000001</v>
          </cell>
        </row>
        <row r="233">
          <cell r="A233" t="str">
            <v>Telerj31138111</v>
          </cell>
          <cell r="B233">
            <v>10121.606669999999</v>
          </cell>
          <cell r="C233">
            <v>11389.512409999998</v>
          </cell>
          <cell r="D233">
            <v>-21511.119079999997</v>
          </cell>
          <cell r="E233">
            <v>46196.315920000001</v>
          </cell>
          <cell r="F233">
            <v>30282.461319999995</v>
          </cell>
          <cell r="G233">
            <v>-76478.777239999996</v>
          </cell>
          <cell r="H233">
            <v>0</v>
          </cell>
          <cell r="I233">
            <v>0</v>
          </cell>
          <cell r="J233">
            <v>0</v>
          </cell>
          <cell r="K233">
            <v>0</v>
          </cell>
          <cell r="L233">
            <v>0</v>
          </cell>
          <cell r="M233">
            <v>0</v>
          </cell>
        </row>
        <row r="234">
          <cell r="A234" t="str">
            <v>Telerj31138113</v>
          </cell>
          <cell r="B234">
            <v>0</v>
          </cell>
          <cell r="C234">
            <v>0</v>
          </cell>
          <cell r="D234">
            <v>34286.197350000002</v>
          </cell>
          <cell r="E234">
            <v>-34286.197350000002</v>
          </cell>
          <cell r="F234">
            <v>0</v>
          </cell>
          <cell r="G234">
            <v>100364.38279999999</v>
          </cell>
          <cell r="H234">
            <v>21317.852600000013</v>
          </cell>
          <cell r="I234">
            <v>19545.864000000001</v>
          </cell>
          <cell r="J234">
            <v>24368.48569999999</v>
          </cell>
          <cell r="K234">
            <v>22693.8364</v>
          </cell>
          <cell r="L234">
            <v>25316.227899999998</v>
          </cell>
          <cell r="M234">
            <v>59338.921600000001</v>
          </cell>
        </row>
        <row r="235">
          <cell r="A235" t="str">
            <v>Telerj31138120</v>
          </cell>
          <cell r="B235">
            <v>5.1673599999999995</v>
          </cell>
          <cell r="C235">
            <v>1389.06988</v>
          </cell>
          <cell r="D235">
            <v>109.26251000000002</v>
          </cell>
          <cell r="E235">
            <v>50.243719999999939</v>
          </cell>
          <cell r="F235">
            <v>49.016320000000178</v>
          </cell>
          <cell r="G235">
            <v>39.570249999999987</v>
          </cell>
          <cell r="H235">
            <v>76.98415</v>
          </cell>
          <cell r="I235">
            <v>65.214309999999841</v>
          </cell>
          <cell r="J235">
            <v>3.4924499999999625</v>
          </cell>
          <cell r="K235">
            <v>29.744280000000117</v>
          </cell>
          <cell r="L235">
            <v>13.465189999999893</v>
          </cell>
          <cell r="M235">
            <v>28.684469999999919</v>
          </cell>
        </row>
        <row r="236">
          <cell r="A236" t="str">
            <v>Telerj31138121</v>
          </cell>
          <cell r="B236">
            <v>5.1673599999999995</v>
          </cell>
          <cell r="C236">
            <v>1389.06988</v>
          </cell>
          <cell r="D236">
            <v>-1394.2372399999999</v>
          </cell>
          <cell r="E236">
            <v>1553.7434699999999</v>
          </cell>
          <cell r="F236">
            <v>49.016320000000178</v>
          </cell>
          <cell r="G236">
            <v>-1602.7597900000001</v>
          </cell>
          <cell r="H236">
            <v>0</v>
          </cell>
          <cell r="I236">
            <v>0</v>
          </cell>
          <cell r="J236">
            <v>0</v>
          </cell>
          <cell r="K236">
            <v>0</v>
          </cell>
          <cell r="L236">
            <v>0</v>
          </cell>
          <cell r="M236">
            <v>0</v>
          </cell>
        </row>
        <row r="237">
          <cell r="A237" t="str">
            <v>Telerj31138123</v>
          </cell>
          <cell r="B237">
            <v>0</v>
          </cell>
          <cell r="C237">
            <v>0</v>
          </cell>
          <cell r="D237">
            <v>1503.4997499999999</v>
          </cell>
          <cell r="E237">
            <v>-1503.4997499999999</v>
          </cell>
          <cell r="F237">
            <v>0</v>
          </cell>
          <cell r="G237">
            <v>1642.3300400000001</v>
          </cell>
          <cell r="H237">
            <v>76.98415</v>
          </cell>
          <cell r="I237">
            <v>65.214309999999841</v>
          </cell>
          <cell r="J237">
            <v>3.4924499999999625</v>
          </cell>
          <cell r="K237">
            <v>29.744280000000117</v>
          </cell>
          <cell r="L237">
            <v>13.465189999999893</v>
          </cell>
          <cell r="M237">
            <v>28.684469999999919</v>
          </cell>
        </row>
        <row r="238">
          <cell r="A238" t="str">
            <v>Telerj31138130</v>
          </cell>
          <cell r="B238">
            <v>104.31878</v>
          </cell>
          <cell r="C238">
            <v>412.04387000000003</v>
          </cell>
          <cell r="D238">
            <v>965.52805999999987</v>
          </cell>
          <cell r="E238">
            <v>429.25308000000018</v>
          </cell>
          <cell r="F238">
            <v>457.69063000000006</v>
          </cell>
          <cell r="G238">
            <v>268.35705000000007</v>
          </cell>
          <cell r="H238">
            <v>633.23238999999967</v>
          </cell>
          <cell r="I238">
            <v>540.65503000000035</v>
          </cell>
          <cell r="J238">
            <v>-603.36227000000008</v>
          </cell>
          <cell r="K238">
            <v>162.56779000000006</v>
          </cell>
          <cell r="L238">
            <v>118.45714999999973</v>
          </cell>
          <cell r="M238">
            <v>159.16300999999976</v>
          </cell>
        </row>
        <row r="239">
          <cell r="A239" t="str">
            <v>Telerj31138133</v>
          </cell>
          <cell r="B239">
            <v>104.31878</v>
          </cell>
          <cell r="C239">
            <v>412.04387000000003</v>
          </cell>
          <cell r="D239">
            <v>965.52805999999987</v>
          </cell>
          <cell r="E239">
            <v>429.25308000000018</v>
          </cell>
          <cell r="F239">
            <v>457.69063000000006</v>
          </cell>
          <cell r="G239">
            <v>268.35705000000007</v>
          </cell>
          <cell r="H239">
            <v>633.23238999999967</v>
          </cell>
          <cell r="I239">
            <v>540.65503000000035</v>
          </cell>
          <cell r="J239">
            <v>-603.36227000000008</v>
          </cell>
          <cell r="K239">
            <v>162.56779000000006</v>
          </cell>
          <cell r="L239">
            <v>118.45714999999973</v>
          </cell>
          <cell r="M239">
            <v>159.16300999999976</v>
          </cell>
        </row>
        <row r="240">
          <cell r="A240" t="str">
            <v>Telerj31138300</v>
          </cell>
          <cell r="B240">
            <v>880.44657999999993</v>
          </cell>
          <cell r="C240">
            <v>743.75579000000027</v>
          </cell>
          <cell r="D240">
            <v>686.70677000000001</v>
          </cell>
          <cell r="E240">
            <v>562.06631000000016</v>
          </cell>
          <cell r="F240">
            <v>718.24385999999959</v>
          </cell>
          <cell r="G240">
            <v>478.09704000000011</v>
          </cell>
          <cell r="H240">
            <v>2638.33608</v>
          </cell>
          <cell r="I240">
            <v>2351.8940000000002</v>
          </cell>
          <cell r="J240">
            <v>5790.6460799999986</v>
          </cell>
          <cell r="K240">
            <v>370.65861000000041</v>
          </cell>
          <cell r="L240">
            <v>-842.27114999999867</v>
          </cell>
          <cell r="M240">
            <v>2159.3918199999989</v>
          </cell>
        </row>
        <row r="241">
          <cell r="A241" t="str">
            <v>Telerj31138310</v>
          </cell>
          <cell r="B241">
            <v>0</v>
          </cell>
          <cell r="C241">
            <v>0</v>
          </cell>
          <cell r="D241">
            <v>0</v>
          </cell>
          <cell r="E241">
            <v>0</v>
          </cell>
          <cell r="F241">
            <v>0</v>
          </cell>
          <cell r="G241">
            <v>0</v>
          </cell>
          <cell r="H241">
            <v>0</v>
          </cell>
          <cell r="I241">
            <v>0</v>
          </cell>
          <cell r="J241">
            <v>1707.68318</v>
          </cell>
          <cell r="K241">
            <v>-1168.2473300000001</v>
          </cell>
          <cell r="L241">
            <v>1016.3382</v>
          </cell>
          <cell r="M241">
            <v>-1554.11709</v>
          </cell>
        </row>
        <row r="242">
          <cell r="A242" t="str">
            <v>Telerj31138313</v>
          </cell>
          <cell r="B242">
            <v>0</v>
          </cell>
          <cell r="C242">
            <v>0</v>
          </cell>
          <cell r="D242">
            <v>0</v>
          </cell>
          <cell r="E242">
            <v>0</v>
          </cell>
          <cell r="F242">
            <v>0</v>
          </cell>
          <cell r="G242">
            <v>0</v>
          </cell>
          <cell r="H242">
            <v>0</v>
          </cell>
          <cell r="I242">
            <v>0</v>
          </cell>
          <cell r="J242">
            <v>1707.68318</v>
          </cell>
          <cell r="K242">
            <v>-1168.2473300000001</v>
          </cell>
          <cell r="L242">
            <v>1016.3382</v>
          </cell>
          <cell r="M242">
            <v>-1554.11709</v>
          </cell>
        </row>
        <row r="243">
          <cell r="A243" t="str">
            <v>Telerj31138320</v>
          </cell>
          <cell r="B243">
            <v>789.22232999999994</v>
          </cell>
          <cell r="C243">
            <v>665.43716000000006</v>
          </cell>
          <cell r="D243">
            <v>616.92079999999987</v>
          </cell>
          <cell r="E243">
            <v>506.76208000000042</v>
          </cell>
          <cell r="F243">
            <v>644.58558999999968</v>
          </cell>
          <cell r="G243">
            <v>414.32895000000008</v>
          </cell>
          <cell r="H243">
            <v>1884.19175</v>
          </cell>
          <cell r="I243">
            <v>1871.1102099999998</v>
          </cell>
          <cell r="J243">
            <v>3767.7237700000014</v>
          </cell>
          <cell r="K243">
            <v>1909.825789999999</v>
          </cell>
          <cell r="L243">
            <v>-2342.0497799999994</v>
          </cell>
          <cell r="M243">
            <v>3940.1944800000001</v>
          </cell>
        </row>
        <row r="244">
          <cell r="A244" t="str">
            <v>Telerj31138323</v>
          </cell>
          <cell r="B244">
            <v>789.22232999999994</v>
          </cell>
          <cell r="C244">
            <v>665.43716000000006</v>
          </cell>
          <cell r="D244">
            <v>616.92079999999987</v>
          </cell>
          <cell r="E244">
            <v>506.76208000000042</v>
          </cell>
          <cell r="F244">
            <v>644.58558999999968</v>
          </cell>
          <cell r="G244">
            <v>414.32895000000008</v>
          </cell>
          <cell r="H244">
            <v>1884.19175</v>
          </cell>
          <cell r="I244">
            <v>1871.1102099999998</v>
          </cell>
          <cell r="J244">
            <v>3767.7237700000014</v>
          </cell>
          <cell r="K244">
            <v>1909.825789999999</v>
          </cell>
          <cell r="L244">
            <v>-2342.0497799999994</v>
          </cell>
          <cell r="M244">
            <v>3940.1944800000001</v>
          </cell>
        </row>
        <row r="245">
          <cell r="A245" t="str">
            <v>Telerj31138330</v>
          </cell>
          <cell r="B245">
            <v>91.224249999999998</v>
          </cell>
          <cell r="C245">
            <v>78.318629999999999</v>
          </cell>
          <cell r="D245">
            <v>69.78597000000002</v>
          </cell>
          <cell r="E245">
            <v>55.30422999999999</v>
          </cell>
          <cell r="F245">
            <v>73.658269999999959</v>
          </cell>
          <cell r="G245">
            <v>63.768090000000029</v>
          </cell>
          <cell r="H245">
            <v>754.14433000000008</v>
          </cell>
          <cell r="I245">
            <v>480.78378999999995</v>
          </cell>
          <cell r="J245">
            <v>-662.14679000000001</v>
          </cell>
          <cell r="K245">
            <v>285.63773999999989</v>
          </cell>
          <cell r="L245">
            <v>256.74213000000009</v>
          </cell>
          <cell r="M245">
            <v>314.00498999999991</v>
          </cell>
        </row>
        <row r="246">
          <cell r="A246" t="str">
            <v>Telerj31138333</v>
          </cell>
          <cell r="B246">
            <v>91.224249999999998</v>
          </cell>
          <cell r="C246">
            <v>78.318629999999999</v>
          </cell>
          <cell r="D246">
            <v>69.78597000000002</v>
          </cell>
          <cell r="E246">
            <v>55.30422999999999</v>
          </cell>
          <cell r="F246">
            <v>73.658269999999959</v>
          </cell>
          <cell r="G246">
            <v>63.768090000000029</v>
          </cell>
          <cell r="H246">
            <v>754.14433000000008</v>
          </cell>
          <cell r="I246">
            <v>480.78378999999995</v>
          </cell>
          <cell r="J246">
            <v>-662.14679000000001</v>
          </cell>
          <cell r="K246">
            <v>285.63773999999989</v>
          </cell>
          <cell r="L246">
            <v>256.74213000000009</v>
          </cell>
          <cell r="M246">
            <v>314.00498999999991</v>
          </cell>
        </row>
        <row r="247">
          <cell r="A247" t="str">
            <v>Telerj31138340</v>
          </cell>
          <cell r="B247">
            <v>0</v>
          </cell>
          <cell r="C247">
            <v>0</v>
          </cell>
          <cell r="D247">
            <v>0</v>
          </cell>
          <cell r="E247">
            <v>0</v>
          </cell>
          <cell r="F247">
            <v>0</v>
          </cell>
          <cell r="G247">
            <v>0</v>
          </cell>
          <cell r="H247">
            <v>0</v>
          </cell>
          <cell r="I247">
            <v>0</v>
          </cell>
          <cell r="J247">
            <v>977.38592000000006</v>
          </cell>
          <cell r="K247">
            <v>-656.55759000000012</v>
          </cell>
          <cell r="L247">
            <v>226.69829999999996</v>
          </cell>
          <cell r="M247">
            <v>-540.69056</v>
          </cell>
        </row>
        <row r="248">
          <cell r="A248" t="str">
            <v>Telerj31138343</v>
          </cell>
          <cell r="B248">
            <v>0</v>
          </cell>
          <cell r="C248">
            <v>0</v>
          </cell>
          <cell r="D248">
            <v>0</v>
          </cell>
          <cell r="E248">
            <v>0</v>
          </cell>
          <cell r="F248">
            <v>0</v>
          </cell>
          <cell r="G248">
            <v>0</v>
          </cell>
          <cell r="H248">
            <v>0</v>
          </cell>
          <cell r="I248">
            <v>0</v>
          </cell>
          <cell r="J248">
            <v>977.38592000000006</v>
          </cell>
          <cell r="K248">
            <v>-656.55759000000012</v>
          </cell>
          <cell r="L248">
            <v>226.69829999999996</v>
          </cell>
          <cell r="M248">
            <v>-540.69056</v>
          </cell>
        </row>
        <row r="249">
          <cell r="A249" t="str">
            <v>Telerj41111320</v>
          </cell>
          <cell r="B249">
            <v>7182.5038700000005</v>
          </cell>
          <cell r="C249">
            <v>5514.368199999999</v>
          </cell>
          <cell r="D249">
            <v>6523.7663799999991</v>
          </cell>
          <cell r="E249">
            <v>2283.0025000000023</v>
          </cell>
          <cell r="F249">
            <v>6325.9722999999976</v>
          </cell>
          <cell r="G249">
            <v>5760.4474399999999</v>
          </cell>
          <cell r="H249">
            <v>3167.947070000002</v>
          </cell>
          <cell r="I249">
            <v>5138.7667799999981</v>
          </cell>
          <cell r="J249">
            <v>8972.4823500000057</v>
          </cell>
          <cell r="K249">
            <v>5914.5034200000009</v>
          </cell>
          <cell r="L249">
            <v>7037.4986999999892</v>
          </cell>
          <cell r="M249">
            <v>6318.0936900000088</v>
          </cell>
        </row>
        <row r="250">
          <cell r="A250" t="str">
            <v>Telerj41111324</v>
          </cell>
          <cell r="B250">
            <v>713.20152000000007</v>
          </cell>
          <cell r="C250">
            <v>586.60596999999984</v>
          </cell>
          <cell r="D250">
            <v>643.72122000000013</v>
          </cell>
          <cell r="E250">
            <v>660.62579000000005</v>
          </cell>
          <cell r="F250">
            <v>656.25581000000011</v>
          </cell>
          <cell r="G250">
            <v>893.22584000000006</v>
          </cell>
          <cell r="H250">
            <v>54.21331999999984</v>
          </cell>
          <cell r="I250">
            <v>50.534629999999197</v>
          </cell>
          <cell r="J250">
            <v>3570.479260000001</v>
          </cell>
          <cell r="K250">
            <v>1326.8497199999993</v>
          </cell>
          <cell r="L250">
            <v>1651.706470000001</v>
          </cell>
          <cell r="M250">
            <v>1669.5012499999993</v>
          </cell>
        </row>
        <row r="251">
          <cell r="A251" t="str">
            <v>Telerj41111325</v>
          </cell>
          <cell r="B251">
            <v>0</v>
          </cell>
          <cell r="C251">
            <v>0</v>
          </cell>
          <cell r="D251">
            <v>0</v>
          </cell>
          <cell r="E251">
            <v>0</v>
          </cell>
          <cell r="F251">
            <v>0</v>
          </cell>
          <cell r="G251">
            <v>0</v>
          </cell>
          <cell r="H251">
            <v>0</v>
          </cell>
          <cell r="I251">
            <v>0</v>
          </cell>
          <cell r="J251">
            <v>1.6096600000000001</v>
          </cell>
          <cell r="K251">
            <v>0.17605000000000004</v>
          </cell>
          <cell r="L251">
            <v>-8.6079999999999934E-2</v>
          </cell>
          <cell r="M251">
            <v>-0.25689000000000028</v>
          </cell>
        </row>
        <row r="252">
          <cell r="A252" t="str">
            <v>Telerj41111330</v>
          </cell>
          <cell r="B252">
            <v>0</v>
          </cell>
          <cell r="C252">
            <v>1.3968</v>
          </cell>
          <cell r="D252">
            <v>2.2984</v>
          </cell>
          <cell r="E252">
            <v>-3.6951999999999998</v>
          </cell>
          <cell r="F252">
            <v>0</v>
          </cell>
          <cell r="G252">
            <v>0</v>
          </cell>
          <cell r="H252">
            <v>7968.2414600000002</v>
          </cell>
          <cell r="I252">
            <v>6662.3516900000004</v>
          </cell>
          <cell r="J252">
            <v>10475.939979999999</v>
          </cell>
          <cell r="K252">
            <v>11565.044539999999</v>
          </cell>
          <cell r="L252">
            <v>7235.2217200000014</v>
          </cell>
          <cell r="M252">
            <v>7968.129359999999</v>
          </cell>
        </row>
        <row r="253">
          <cell r="A253" t="str">
            <v>Telerj41111333</v>
          </cell>
          <cell r="B253">
            <v>0</v>
          </cell>
          <cell r="C253">
            <v>1.8475999999999999</v>
          </cell>
          <cell r="D253">
            <v>1.8475999999999999</v>
          </cell>
          <cell r="E253">
            <v>-3.6951999999999998</v>
          </cell>
          <cell r="F253">
            <v>0</v>
          </cell>
          <cell r="G253">
            <v>0</v>
          </cell>
          <cell r="H253">
            <v>0</v>
          </cell>
          <cell r="I253">
            <v>0</v>
          </cell>
          <cell r="J253">
            <v>0</v>
          </cell>
          <cell r="K253">
            <v>0</v>
          </cell>
          <cell r="L253">
            <v>0</v>
          </cell>
          <cell r="M253">
            <v>0</v>
          </cell>
        </row>
        <row r="254">
          <cell r="A254" t="str">
            <v>Telerj41111334</v>
          </cell>
          <cell r="B254">
            <v>0</v>
          </cell>
          <cell r="C254">
            <v>0</v>
          </cell>
          <cell r="D254">
            <v>0</v>
          </cell>
          <cell r="E254">
            <v>0</v>
          </cell>
          <cell r="F254">
            <v>0</v>
          </cell>
          <cell r="G254">
            <v>0</v>
          </cell>
          <cell r="H254">
            <v>0</v>
          </cell>
          <cell r="I254">
            <v>0</v>
          </cell>
          <cell r="J254">
            <v>10031.404119999999</v>
          </cell>
          <cell r="K254">
            <v>5060.2254900000007</v>
          </cell>
          <cell r="L254">
            <v>2963.6145800000013</v>
          </cell>
          <cell r="M254">
            <v>4731.6067699999985</v>
          </cell>
        </row>
        <row r="255">
          <cell r="A255" t="str">
            <v>Telerj41111335</v>
          </cell>
          <cell r="B255">
            <v>0</v>
          </cell>
          <cell r="C255">
            <v>0</v>
          </cell>
          <cell r="D255">
            <v>0</v>
          </cell>
          <cell r="E255">
            <v>0</v>
          </cell>
          <cell r="F255">
            <v>0</v>
          </cell>
          <cell r="G255">
            <v>0</v>
          </cell>
          <cell r="H255">
            <v>0</v>
          </cell>
          <cell r="I255">
            <v>0</v>
          </cell>
          <cell r="J255">
            <v>4.3502000000000001</v>
          </cell>
          <cell r="K255">
            <v>1.0354700000000001</v>
          </cell>
          <cell r="L255">
            <v>-0.11143000000000036</v>
          </cell>
          <cell r="M255">
            <v>-1.8999999999991246E-4</v>
          </cell>
        </row>
        <row r="256">
          <cell r="A256" t="str">
            <v>Telern31138100</v>
          </cell>
          <cell r="B256">
            <v>1944.9934099999998</v>
          </cell>
          <cell r="C256">
            <v>1624.5332300000002</v>
          </cell>
          <cell r="D256">
            <v>1258.0303699999995</v>
          </cell>
          <cell r="E256">
            <v>1737.5349800000004</v>
          </cell>
          <cell r="F256">
            <v>2267.1866299999992</v>
          </cell>
          <cell r="G256">
            <v>1314.3596200000011</v>
          </cell>
          <cell r="H256">
            <v>1175.1126999999997</v>
          </cell>
          <cell r="I256">
            <v>1173.3642099999997</v>
          </cell>
          <cell r="J256">
            <v>2635.8624100000015</v>
          </cell>
          <cell r="K256">
            <v>2359.7598300000009</v>
          </cell>
          <cell r="L256">
            <v>1911.1256899999971</v>
          </cell>
          <cell r="M256">
            <v>1778.4217099999987</v>
          </cell>
        </row>
        <row r="257">
          <cell r="A257" t="str">
            <v>Telern31138110</v>
          </cell>
          <cell r="B257">
            <v>1745.0391399999999</v>
          </cell>
          <cell r="C257">
            <v>1445.3532300000002</v>
          </cell>
          <cell r="D257">
            <v>1414.4684599999996</v>
          </cell>
          <cell r="E257">
            <v>1544.2442200000005</v>
          </cell>
          <cell r="F257">
            <v>1967.9945799999996</v>
          </cell>
          <cell r="G257">
            <v>1275.4249099999988</v>
          </cell>
          <cell r="H257">
            <v>1058.3403100000014</v>
          </cell>
          <cell r="I257">
            <v>1165.1354300000003</v>
          </cell>
          <cell r="J257">
            <v>1978.6375499999995</v>
          </cell>
          <cell r="K257">
            <v>2264.0229199999994</v>
          </cell>
          <cell r="L257">
            <v>1771.634610000001</v>
          </cell>
          <cell r="M257">
            <v>1719.6634799999993</v>
          </cell>
        </row>
        <row r="258">
          <cell r="A258" t="str">
            <v>Telern31138113</v>
          </cell>
          <cell r="B258">
            <v>1745.0391399999999</v>
          </cell>
          <cell r="C258">
            <v>1445.3532300000002</v>
          </cell>
          <cell r="D258">
            <v>1414.4684599999996</v>
          </cell>
          <cell r="E258">
            <v>1544.2442200000005</v>
          </cell>
          <cell r="F258">
            <v>1967.9945799999996</v>
          </cell>
          <cell r="G258">
            <v>1275.4249099999988</v>
          </cell>
          <cell r="H258">
            <v>1058.3403100000014</v>
          </cell>
          <cell r="I258">
            <v>1165.1354300000003</v>
          </cell>
          <cell r="J258">
            <v>1978.6375499999995</v>
          </cell>
          <cell r="K258">
            <v>2264.0229199999994</v>
          </cell>
          <cell r="L258">
            <v>1771.634610000001</v>
          </cell>
          <cell r="M258">
            <v>1719.6634799999993</v>
          </cell>
        </row>
        <row r="259">
          <cell r="A259" t="str">
            <v>Telern31138120</v>
          </cell>
          <cell r="B259">
            <v>3.0307900000000001</v>
          </cell>
          <cell r="C259">
            <v>2.1328199999999993</v>
          </cell>
          <cell r="D259">
            <v>5.6638799999999998</v>
          </cell>
          <cell r="E259">
            <v>2.5080400000000012</v>
          </cell>
          <cell r="F259">
            <v>2.5080399999999994</v>
          </cell>
          <cell r="G259">
            <v>1.214500000000001</v>
          </cell>
          <cell r="H259">
            <v>2.0285699999999984</v>
          </cell>
          <cell r="I259">
            <v>0.39646000000000114</v>
          </cell>
          <cell r="J259">
            <v>15.845310000000005</v>
          </cell>
          <cell r="K259">
            <v>4.1834299999999942</v>
          </cell>
          <cell r="L259">
            <v>67.246039999999994</v>
          </cell>
          <cell r="M259">
            <v>-1.9525900000000007</v>
          </cell>
        </row>
        <row r="260">
          <cell r="A260" t="str">
            <v>Telern31138122</v>
          </cell>
          <cell r="B260">
            <v>0.76815</v>
          </cell>
          <cell r="C260">
            <v>0.53081999999999996</v>
          </cell>
          <cell r="D260">
            <v>1.3495800000000002</v>
          </cell>
          <cell r="E260">
            <v>0.71376999999999979</v>
          </cell>
          <cell r="F260">
            <v>-3.36232</v>
          </cell>
          <cell r="G260">
            <v>3.36232</v>
          </cell>
          <cell r="H260">
            <v>0</v>
          </cell>
          <cell r="I260">
            <v>0</v>
          </cell>
          <cell r="J260">
            <v>0</v>
          </cell>
          <cell r="K260">
            <v>0</v>
          </cell>
          <cell r="L260">
            <v>0</v>
          </cell>
          <cell r="M260">
            <v>0</v>
          </cell>
        </row>
        <row r="261">
          <cell r="A261" t="str">
            <v>Telern31138123</v>
          </cell>
          <cell r="B261">
            <v>2.2626399999999998</v>
          </cell>
          <cell r="C261">
            <v>1.6020000000000003</v>
          </cell>
          <cell r="D261">
            <v>4.3142999999999994</v>
          </cell>
          <cell r="E261">
            <v>1.7942700000000009</v>
          </cell>
          <cell r="F261">
            <v>5.8703599999999998</v>
          </cell>
          <cell r="G261">
            <v>-2.1478199999999994</v>
          </cell>
          <cell r="H261">
            <v>2.0285700000000002</v>
          </cell>
          <cell r="I261">
            <v>0.39645999999999937</v>
          </cell>
          <cell r="J261">
            <v>15.845310000000001</v>
          </cell>
          <cell r="K261">
            <v>4.1834299999999942</v>
          </cell>
          <cell r="L261">
            <v>67.246040000000008</v>
          </cell>
          <cell r="M261">
            <v>-1.9525900000000007</v>
          </cell>
        </row>
        <row r="262">
          <cell r="A262" t="str">
            <v>Telern31138130</v>
          </cell>
          <cell r="B262">
            <v>196.92348000000001</v>
          </cell>
          <cell r="C262">
            <v>177.04717999999994</v>
          </cell>
          <cell r="D262">
            <v>-162.10196999999994</v>
          </cell>
          <cell r="E262">
            <v>190.78271999999998</v>
          </cell>
          <cell r="F262">
            <v>296.68401</v>
          </cell>
          <cell r="G262">
            <v>37.720209999999952</v>
          </cell>
          <cell r="H262">
            <v>114.74382000000003</v>
          </cell>
          <cell r="I262">
            <v>7.8323200000000952</v>
          </cell>
          <cell r="J262">
            <v>641.37954999999999</v>
          </cell>
          <cell r="K262">
            <v>91.553480000000036</v>
          </cell>
          <cell r="L262">
            <v>72.245040000000017</v>
          </cell>
          <cell r="M262">
            <v>60.710819999999785</v>
          </cell>
        </row>
        <row r="263">
          <cell r="A263" t="str">
            <v>Telern31138133</v>
          </cell>
          <cell r="B263">
            <v>196.92348000000001</v>
          </cell>
          <cell r="C263">
            <v>177.04717999999994</v>
          </cell>
          <cell r="D263">
            <v>-162.10196999999994</v>
          </cell>
          <cell r="E263">
            <v>190.78271999999998</v>
          </cell>
          <cell r="F263">
            <v>296.68401</v>
          </cell>
          <cell r="G263">
            <v>37.720209999999952</v>
          </cell>
          <cell r="H263">
            <v>114.74382000000003</v>
          </cell>
          <cell r="I263">
            <v>7.8323200000000952</v>
          </cell>
          <cell r="J263">
            <v>641.37954999999999</v>
          </cell>
          <cell r="K263">
            <v>91.553480000000036</v>
          </cell>
          <cell r="L263">
            <v>72.245040000000017</v>
          </cell>
          <cell r="M263">
            <v>60.710819999999785</v>
          </cell>
        </row>
        <row r="264">
          <cell r="A264" t="str">
            <v>Telern31138300</v>
          </cell>
          <cell r="B264">
            <v>115.91808999999999</v>
          </cell>
          <cell r="C264">
            <v>115.91808999999999</v>
          </cell>
          <cell r="D264">
            <v>120.50088000000002</v>
          </cell>
          <cell r="E264">
            <v>129.82170000000002</v>
          </cell>
          <cell r="F264">
            <v>129.82169999999996</v>
          </cell>
          <cell r="G264">
            <v>48.578590000000077</v>
          </cell>
          <cell r="H264">
            <v>295.95171999999991</v>
          </cell>
          <cell r="I264">
            <v>-256.74869000000001</v>
          </cell>
          <cell r="J264">
            <v>1525.9324699999997</v>
          </cell>
          <cell r="K264">
            <v>-36.351349999999456</v>
          </cell>
          <cell r="L264">
            <v>35.848419999999805</v>
          </cell>
          <cell r="M264">
            <v>36.174939999999879</v>
          </cell>
        </row>
        <row r="265">
          <cell r="A265" t="str">
            <v>Telern31138310</v>
          </cell>
          <cell r="B265">
            <v>0</v>
          </cell>
          <cell r="C265">
            <v>0</v>
          </cell>
          <cell r="D265">
            <v>0</v>
          </cell>
          <cell r="E265">
            <v>0</v>
          </cell>
          <cell r="F265">
            <v>0</v>
          </cell>
          <cell r="G265">
            <v>0</v>
          </cell>
          <cell r="H265">
            <v>0</v>
          </cell>
          <cell r="I265">
            <v>0</v>
          </cell>
          <cell r="J265">
            <v>0</v>
          </cell>
          <cell r="K265">
            <v>343.26595000000003</v>
          </cell>
          <cell r="L265">
            <v>-34.720799999999997</v>
          </cell>
          <cell r="M265">
            <v>1.4810899999999378</v>
          </cell>
        </row>
        <row r="266">
          <cell r="A266" t="str">
            <v>Telern31138313</v>
          </cell>
          <cell r="B266">
            <v>0</v>
          </cell>
          <cell r="C266">
            <v>0</v>
          </cell>
          <cell r="D266">
            <v>0</v>
          </cell>
          <cell r="E266">
            <v>0</v>
          </cell>
          <cell r="F266">
            <v>0</v>
          </cell>
          <cell r="G266">
            <v>0</v>
          </cell>
          <cell r="H266">
            <v>0</v>
          </cell>
          <cell r="I266">
            <v>0</v>
          </cell>
          <cell r="J266">
            <v>0</v>
          </cell>
          <cell r="K266">
            <v>343.26595000000003</v>
          </cell>
          <cell r="L266">
            <v>-34.720799999999997</v>
          </cell>
          <cell r="M266">
            <v>1.4810899999999378</v>
          </cell>
        </row>
        <row r="267">
          <cell r="A267" t="str">
            <v>Telern31138320</v>
          </cell>
          <cell r="B267">
            <v>57.419739999999997</v>
          </cell>
          <cell r="C267">
            <v>57.419739999999997</v>
          </cell>
          <cell r="D267">
            <v>69.123720000000006</v>
          </cell>
          <cell r="E267">
            <v>72.795879999999983</v>
          </cell>
          <cell r="F267">
            <v>72.795880000000011</v>
          </cell>
          <cell r="G267">
            <v>12.026579999999967</v>
          </cell>
          <cell r="H267">
            <v>278.96152000000012</v>
          </cell>
          <cell r="I267">
            <v>-261.75418000000008</v>
          </cell>
          <cell r="J267">
            <v>1167.4425199999998</v>
          </cell>
          <cell r="K267">
            <v>-165.93767000000003</v>
          </cell>
          <cell r="L267">
            <v>49.559770000000071</v>
          </cell>
          <cell r="M267">
            <v>21.349120000000084</v>
          </cell>
        </row>
        <row r="268">
          <cell r="A268" t="str">
            <v>Telern31138323</v>
          </cell>
          <cell r="B268">
            <v>57.419739999999997</v>
          </cell>
          <cell r="C268">
            <v>57.419739999999997</v>
          </cell>
          <cell r="D268">
            <v>69.123720000000006</v>
          </cell>
          <cell r="E268">
            <v>72.795879999999983</v>
          </cell>
          <cell r="F268">
            <v>72.795880000000011</v>
          </cell>
          <cell r="G268">
            <v>12.026579999999967</v>
          </cell>
          <cell r="H268">
            <v>278.96152000000012</v>
          </cell>
          <cell r="I268">
            <v>-261.75418000000008</v>
          </cell>
          <cell r="J268">
            <v>1167.4425199999998</v>
          </cell>
          <cell r="K268">
            <v>-165.93767000000003</v>
          </cell>
          <cell r="L268">
            <v>49.559770000000071</v>
          </cell>
          <cell r="M268">
            <v>21.349120000000084</v>
          </cell>
        </row>
        <row r="269">
          <cell r="A269" t="str">
            <v>Telern31138330</v>
          </cell>
          <cell r="B269">
            <v>58.498350000000002</v>
          </cell>
          <cell r="C269">
            <v>58.498350000000002</v>
          </cell>
          <cell r="D269">
            <v>51.377159999999975</v>
          </cell>
          <cell r="E269">
            <v>57.02582000000001</v>
          </cell>
          <cell r="F269">
            <v>57.02582000000001</v>
          </cell>
          <cell r="G269">
            <v>36.552009999999996</v>
          </cell>
          <cell r="H269">
            <v>16.990200000000016</v>
          </cell>
          <cell r="I269">
            <v>5.0054900000000089</v>
          </cell>
          <cell r="J269">
            <v>24.254959999999983</v>
          </cell>
          <cell r="K269">
            <v>11.605959999999982</v>
          </cell>
          <cell r="L269">
            <v>15.528360000000021</v>
          </cell>
          <cell r="M269">
            <v>13.326729999999998</v>
          </cell>
        </row>
        <row r="270">
          <cell r="A270" t="str">
            <v>Telern31138333</v>
          </cell>
          <cell r="B270">
            <v>58.498350000000002</v>
          </cell>
          <cell r="C270">
            <v>58.498350000000002</v>
          </cell>
          <cell r="D270">
            <v>51.377159999999975</v>
          </cell>
          <cell r="E270">
            <v>57.02582000000001</v>
          </cell>
          <cell r="F270">
            <v>57.02582000000001</v>
          </cell>
          <cell r="G270">
            <v>36.552009999999996</v>
          </cell>
          <cell r="H270">
            <v>16.990200000000016</v>
          </cell>
          <cell r="I270">
            <v>5.0054900000000089</v>
          </cell>
          <cell r="J270">
            <v>24.254959999999983</v>
          </cell>
          <cell r="K270">
            <v>11.605959999999982</v>
          </cell>
          <cell r="L270">
            <v>15.528360000000021</v>
          </cell>
          <cell r="M270">
            <v>13.326729999999998</v>
          </cell>
        </row>
        <row r="271">
          <cell r="A271" t="str">
            <v>Telern31138340</v>
          </cell>
          <cell r="B271">
            <v>0</v>
          </cell>
          <cell r="C271">
            <v>0</v>
          </cell>
          <cell r="D271">
            <v>0</v>
          </cell>
          <cell r="E271">
            <v>0</v>
          </cell>
          <cell r="F271">
            <v>0</v>
          </cell>
          <cell r="G271">
            <v>0</v>
          </cell>
          <cell r="H271">
            <v>0</v>
          </cell>
          <cell r="I271">
            <v>0</v>
          </cell>
          <cell r="J271">
            <v>334.23498999999998</v>
          </cell>
          <cell r="K271">
            <v>-225.28558999999998</v>
          </cell>
          <cell r="L271">
            <v>5.4810900000000089</v>
          </cell>
          <cell r="M271">
            <v>1.8000000000000682E-2</v>
          </cell>
        </row>
        <row r="272">
          <cell r="A272" t="str">
            <v>Telern31138343</v>
          </cell>
          <cell r="B272">
            <v>0</v>
          </cell>
          <cell r="C272">
            <v>0</v>
          </cell>
          <cell r="D272">
            <v>0</v>
          </cell>
          <cell r="E272">
            <v>0</v>
          </cell>
          <cell r="F272">
            <v>0</v>
          </cell>
          <cell r="G272">
            <v>0</v>
          </cell>
          <cell r="H272">
            <v>0</v>
          </cell>
          <cell r="I272">
            <v>0</v>
          </cell>
          <cell r="J272">
            <v>334.23498999999998</v>
          </cell>
          <cell r="K272">
            <v>-225.28558999999998</v>
          </cell>
          <cell r="L272">
            <v>5.4810900000000089</v>
          </cell>
          <cell r="M272">
            <v>1.8000000000000682E-2</v>
          </cell>
        </row>
        <row r="273">
          <cell r="A273" t="str">
            <v>Telern41111320</v>
          </cell>
          <cell r="B273">
            <v>1255.6735800000001</v>
          </cell>
          <cell r="C273">
            <v>1327.7635499999997</v>
          </cell>
          <cell r="D273">
            <v>-456.41273999999976</v>
          </cell>
          <cell r="E273">
            <v>3319.6452700000004</v>
          </cell>
          <cell r="F273">
            <v>946.46413999999913</v>
          </cell>
          <cell r="G273">
            <v>2046.5922399999999</v>
          </cell>
          <cell r="H273">
            <v>1216.5891200000005</v>
          </cell>
          <cell r="I273">
            <v>1596.6571500000009</v>
          </cell>
          <cell r="J273">
            <v>1755.9132499999996</v>
          </cell>
          <cell r="K273">
            <v>1625.6929899999996</v>
          </cell>
          <cell r="L273">
            <v>1195.3026700000009</v>
          </cell>
          <cell r="M273">
            <v>711.08201000000008</v>
          </cell>
        </row>
        <row r="274">
          <cell r="A274" t="str">
            <v>Telern41111324</v>
          </cell>
          <cell r="B274">
            <v>0</v>
          </cell>
          <cell r="C274">
            <v>0</v>
          </cell>
          <cell r="D274">
            <v>0</v>
          </cell>
          <cell r="E274">
            <v>-6.5519999999999995E-2</v>
          </cell>
          <cell r="F274">
            <v>0</v>
          </cell>
          <cell r="G274">
            <v>35.15887</v>
          </cell>
          <cell r="H274">
            <v>36.900179999999992</v>
          </cell>
          <cell r="I274">
            <v>26.952780000000004</v>
          </cell>
          <cell r="J274">
            <v>35.701670000000021</v>
          </cell>
          <cell r="K274">
            <v>45.695189999999997</v>
          </cell>
          <cell r="L274">
            <v>39.218229999999977</v>
          </cell>
          <cell r="M274">
            <v>32.950110000000024</v>
          </cell>
        </row>
        <row r="275">
          <cell r="A275" t="str">
            <v>Telern41111330</v>
          </cell>
          <cell r="B275">
            <v>266.71366999999998</v>
          </cell>
          <cell r="C275">
            <v>120.29953</v>
          </cell>
          <cell r="D275">
            <v>-34.690769999999986</v>
          </cell>
          <cell r="E275">
            <v>742.48414000000002</v>
          </cell>
          <cell r="F275">
            <v>-420.1414299999999</v>
          </cell>
          <cell r="G275">
            <v>-674.66514000000006</v>
          </cell>
          <cell r="H275">
            <v>633.37168999999994</v>
          </cell>
          <cell r="I275">
            <v>1162.98551</v>
          </cell>
          <cell r="J275">
            <v>1131.99739</v>
          </cell>
          <cell r="K275">
            <v>640.60995999999977</v>
          </cell>
          <cell r="L275">
            <v>640.2845099999995</v>
          </cell>
          <cell r="M275">
            <v>286.21120000000064</v>
          </cell>
        </row>
        <row r="276">
          <cell r="A276" t="str">
            <v>Telern41111334</v>
          </cell>
          <cell r="B276">
            <v>0</v>
          </cell>
          <cell r="C276">
            <v>0</v>
          </cell>
          <cell r="D276">
            <v>0</v>
          </cell>
          <cell r="E276">
            <v>0</v>
          </cell>
          <cell r="F276">
            <v>0</v>
          </cell>
          <cell r="G276">
            <v>0</v>
          </cell>
          <cell r="H276">
            <v>0</v>
          </cell>
          <cell r="I276">
            <v>6.2131800000000004</v>
          </cell>
          <cell r="J276">
            <v>10.00414</v>
          </cell>
          <cell r="K276">
            <v>13.000129999999999</v>
          </cell>
          <cell r="L276">
            <v>9.0186899999999994</v>
          </cell>
          <cell r="M276">
            <v>8.4767900000000012</v>
          </cell>
        </row>
        <row r="277">
          <cell r="A277" t="str">
            <v>Telest31138100</v>
          </cell>
          <cell r="B277">
            <v>2595.5188700000003</v>
          </cell>
          <cell r="C277">
            <v>1882.6114599999996</v>
          </cell>
          <cell r="D277">
            <v>1589.1635700000006</v>
          </cell>
          <cell r="E277">
            <v>1863.0732599999992</v>
          </cell>
          <cell r="F277">
            <v>2834.9580900000001</v>
          </cell>
          <cell r="G277">
            <v>2826.9703800000007</v>
          </cell>
          <cell r="H277">
            <v>2357.9120000000003</v>
          </cell>
          <cell r="I277">
            <v>3126.1085499999972</v>
          </cell>
          <cell r="J277">
            <v>2220.8961799999997</v>
          </cell>
          <cell r="K277">
            <v>2098.6335800000052</v>
          </cell>
          <cell r="L277">
            <v>3353.9172699999981</v>
          </cell>
          <cell r="M277">
            <v>3333.4944600000017</v>
          </cell>
        </row>
        <row r="278">
          <cell r="A278" t="str">
            <v>Telest31138110</v>
          </cell>
          <cell r="B278">
            <v>2472.64039</v>
          </cell>
          <cell r="C278">
            <v>1882.6114599999996</v>
          </cell>
          <cell r="D278">
            <v>1589.1635700000006</v>
          </cell>
          <cell r="E278">
            <v>1863.0732599999992</v>
          </cell>
          <cell r="F278">
            <v>2834.9580899999992</v>
          </cell>
          <cell r="G278">
            <v>2826.9703800000025</v>
          </cell>
          <cell r="H278">
            <v>2335.9119999999984</v>
          </cell>
          <cell r="I278">
            <v>3059.9706100000021</v>
          </cell>
          <cell r="J278">
            <v>2190.6293100000003</v>
          </cell>
          <cell r="K278">
            <v>2069.57114</v>
          </cell>
          <cell r="L278">
            <v>3331.2136699999974</v>
          </cell>
          <cell r="M278">
            <v>3284.4880699999994</v>
          </cell>
        </row>
        <row r="279">
          <cell r="A279" t="str">
            <v>Telest31138112</v>
          </cell>
          <cell r="B279">
            <v>0</v>
          </cell>
          <cell r="C279">
            <v>0</v>
          </cell>
          <cell r="D279">
            <v>0</v>
          </cell>
          <cell r="E279">
            <v>0</v>
          </cell>
          <cell r="F279">
            <v>0</v>
          </cell>
          <cell r="G279">
            <v>0</v>
          </cell>
          <cell r="H279">
            <v>0</v>
          </cell>
          <cell r="I279">
            <v>25.254729999999999</v>
          </cell>
          <cell r="J279">
            <v>4.6230000000001326E-2</v>
          </cell>
          <cell r="K279">
            <v>0</v>
          </cell>
          <cell r="L279">
            <v>0</v>
          </cell>
          <cell r="M279">
            <v>0</v>
          </cell>
        </row>
        <row r="280">
          <cell r="A280" t="str">
            <v>Telest31138113</v>
          </cell>
          <cell r="B280">
            <v>2472.64039</v>
          </cell>
          <cell r="C280">
            <v>1882.6114599999996</v>
          </cell>
          <cell r="D280">
            <v>1589.1635700000006</v>
          </cell>
          <cell r="E280">
            <v>1863.0732599999992</v>
          </cell>
          <cell r="F280">
            <v>2834.9580899999992</v>
          </cell>
          <cell r="G280">
            <v>2826.9703800000025</v>
          </cell>
          <cell r="H280">
            <v>2335.9119999999984</v>
          </cell>
          <cell r="I280">
            <v>3034.7158800000016</v>
          </cell>
          <cell r="J280">
            <v>2190.5830799999967</v>
          </cell>
          <cell r="K280">
            <v>2069.5711400000037</v>
          </cell>
          <cell r="L280">
            <v>3331.213670000001</v>
          </cell>
          <cell r="M280">
            <v>3284.4880699999958</v>
          </cell>
        </row>
        <row r="281">
          <cell r="A281" t="str">
            <v>Telest31138120</v>
          </cell>
          <cell r="B281">
            <v>122.87848</v>
          </cell>
          <cell r="C281">
            <v>0</v>
          </cell>
          <cell r="D281">
            <v>0</v>
          </cell>
          <cell r="E281">
            <v>0</v>
          </cell>
          <cell r="F281">
            <v>0</v>
          </cell>
          <cell r="G281">
            <v>0</v>
          </cell>
          <cell r="H281">
            <v>0</v>
          </cell>
          <cell r="I281">
            <v>1.6758600000000001</v>
          </cell>
          <cell r="J281">
            <v>0</v>
          </cell>
          <cell r="K281">
            <v>29.062440000000009</v>
          </cell>
          <cell r="L281">
            <v>22.703599999999994</v>
          </cell>
          <cell r="M281">
            <v>5.766840000000002</v>
          </cell>
        </row>
        <row r="282">
          <cell r="A282" t="str">
            <v>Telest31138122</v>
          </cell>
          <cell r="B282">
            <v>0</v>
          </cell>
          <cell r="C282">
            <v>0</v>
          </cell>
          <cell r="D282">
            <v>0</v>
          </cell>
          <cell r="E282">
            <v>0</v>
          </cell>
          <cell r="F282">
            <v>0</v>
          </cell>
          <cell r="G282">
            <v>0</v>
          </cell>
          <cell r="H282">
            <v>0</v>
          </cell>
          <cell r="I282">
            <v>1.6758599999999999</v>
          </cell>
          <cell r="J282">
            <v>0</v>
          </cell>
          <cell r="K282">
            <v>0</v>
          </cell>
          <cell r="L282">
            <v>0</v>
          </cell>
          <cell r="M282">
            <v>0</v>
          </cell>
        </row>
        <row r="283">
          <cell r="A283" t="str">
            <v>Telest31138123</v>
          </cell>
          <cell r="B283">
            <v>122.87848</v>
          </cell>
          <cell r="C283">
            <v>0</v>
          </cell>
          <cell r="D283">
            <v>0</v>
          </cell>
          <cell r="E283">
            <v>0</v>
          </cell>
          <cell r="F283">
            <v>0</v>
          </cell>
          <cell r="G283">
            <v>0</v>
          </cell>
          <cell r="H283">
            <v>0</v>
          </cell>
          <cell r="I283">
            <v>0</v>
          </cell>
          <cell r="J283">
            <v>0</v>
          </cell>
          <cell r="K283">
            <v>29.062440000000009</v>
          </cell>
          <cell r="L283">
            <v>22.703599999999994</v>
          </cell>
          <cell r="M283">
            <v>5.7668399999999735</v>
          </cell>
        </row>
        <row r="284">
          <cell r="A284" t="str">
            <v>Telest31138130</v>
          </cell>
          <cell r="B284">
            <v>0</v>
          </cell>
          <cell r="C284">
            <v>0</v>
          </cell>
          <cell r="D284">
            <v>0</v>
          </cell>
          <cell r="E284">
            <v>0</v>
          </cell>
          <cell r="F284">
            <v>0</v>
          </cell>
          <cell r="G284">
            <v>0</v>
          </cell>
          <cell r="H284">
            <v>22</v>
          </cell>
          <cell r="I284">
            <v>64.46208</v>
          </cell>
          <cell r="J284">
            <v>30.266869999999997</v>
          </cell>
          <cell r="K284">
            <v>0</v>
          </cell>
          <cell r="L284">
            <v>0</v>
          </cell>
          <cell r="M284">
            <v>43.239550000000008</v>
          </cell>
        </row>
        <row r="285">
          <cell r="A285" t="str">
            <v>Telest31138133</v>
          </cell>
          <cell r="B285">
            <v>0</v>
          </cell>
          <cell r="C285">
            <v>0</v>
          </cell>
          <cell r="D285">
            <v>0</v>
          </cell>
          <cell r="E285">
            <v>0</v>
          </cell>
          <cell r="F285">
            <v>0</v>
          </cell>
          <cell r="G285">
            <v>0</v>
          </cell>
          <cell r="H285">
            <v>22</v>
          </cell>
          <cell r="I285">
            <v>64.46208</v>
          </cell>
          <cell r="J285">
            <v>30.266869999999997</v>
          </cell>
          <cell r="K285">
            <v>0</v>
          </cell>
          <cell r="L285">
            <v>0</v>
          </cell>
          <cell r="M285">
            <v>43.239550000000008</v>
          </cell>
        </row>
        <row r="286">
          <cell r="A286" t="str">
            <v>Telest31138300</v>
          </cell>
          <cell r="B286">
            <v>87.159309999999991</v>
          </cell>
          <cell r="C286">
            <v>38.096380000000011</v>
          </cell>
          <cell r="D286">
            <v>380.96380999999997</v>
          </cell>
          <cell r="E286">
            <v>-306.65517</v>
          </cell>
          <cell r="F286">
            <v>23.679620000000028</v>
          </cell>
          <cell r="G286">
            <v>34.714649999999978</v>
          </cell>
          <cell r="H286">
            <v>101.12799000000001</v>
          </cell>
          <cell r="I286">
            <v>3.6490799999999695</v>
          </cell>
          <cell r="J286">
            <v>823.58660000000009</v>
          </cell>
          <cell r="K286">
            <v>277.69339999999988</v>
          </cell>
          <cell r="L286">
            <v>258.70836000000008</v>
          </cell>
          <cell r="M286">
            <v>54.637879999999768</v>
          </cell>
        </row>
        <row r="287">
          <cell r="A287" t="str">
            <v>Telest31138310</v>
          </cell>
          <cell r="B287">
            <v>0</v>
          </cell>
          <cell r="C287">
            <v>0</v>
          </cell>
          <cell r="D287">
            <v>0</v>
          </cell>
          <cell r="E287">
            <v>0</v>
          </cell>
          <cell r="F287">
            <v>0</v>
          </cell>
          <cell r="G287">
            <v>0</v>
          </cell>
          <cell r="H287">
            <v>0</v>
          </cell>
          <cell r="I287">
            <v>0</v>
          </cell>
          <cell r="J287">
            <v>211.90051</v>
          </cell>
          <cell r="K287">
            <v>70.226990000000001</v>
          </cell>
          <cell r="L287">
            <v>63.489780000000053</v>
          </cell>
          <cell r="M287">
            <v>-62.941620000000057</v>
          </cell>
        </row>
        <row r="288">
          <cell r="A288" t="str">
            <v>Telest31138312</v>
          </cell>
          <cell r="B288">
            <v>0</v>
          </cell>
          <cell r="C288">
            <v>0</v>
          </cell>
          <cell r="D288">
            <v>0</v>
          </cell>
          <cell r="E288">
            <v>0</v>
          </cell>
          <cell r="F288">
            <v>0</v>
          </cell>
          <cell r="G288">
            <v>0</v>
          </cell>
          <cell r="H288">
            <v>0</v>
          </cell>
          <cell r="I288">
            <v>0</v>
          </cell>
          <cell r="J288">
            <v>0</v>
          </cell>
          <cell r="K288">
            <v>0</v>
          </cell>
          <cell r="L288">
            <v>132.98286999999999</v>
          </cell>
          <cell r="M288">
            <v>-132.98286999999999</v>
          </cell>
        </row>
        <row r="289">
          <cell r="A289" t="str">
            <v>Telest31138313</v>
          </cell>
          <cell r="B289">
            <v>0</v>
          </cell>
          <cell r="C289">
            <v>0</v>
          </cell>
          <cell r="D289">
            <v>0</v>
          </cell>
          <cell r="E289">
            <v>0</v>
          </cell>
          <cell r="F289">
            <v>0</v>
          </cell>
          <cell r="G289">
            <v>0</v>
          </cell>
          <cell r="H289">
            <v>0</v>
          </cell>
          <cell r="I289">
            <v>0</v>
          </cell>
          <cell r="J289">
            <v>211.90051</v>
          </cell>
          <cell r="K289">
            <v>70.226990000000001</v>
          </cell>
          <cell r="L289">
            <v>-69.493089999999995</v>
          </cell>
          <cell r="M289">
            <v>70.041250000000005</v>
          </cell>
        </row>
        <row r="290">
          <cell r="A290" t="str">
            <v>Telest31138320</v>
          </cell>
          <cell r="B290">
            <v>0</v>
          </cell>
          <cell r="C290">
            <v>0</v>
          </cell>
          <cell r="D290">
            <v>0</v>
          </cell>
          <cell r="E290">
            <v>0</v>
          </cell>
          <cell r="F290">
            <v>0</v>
          </cell>
          <cell r="G290">
            <v>0</v>
          </cell>
          <cell r="H290">
            <v>0</v>
          </cell>
          <cell r="I290">
            <v>0</v>
          </cell>
          <cell r="J290">
            <v>520.75382000000002</v>
          </cell>
          <cell r="K290">
            <v>163.73379</v>
          </cell>
          <cell r="L290">
            <v>152.44011999999998</v>
          </cell>
          <cell r="M290">
            <v>45.434469999999919</v>
          </cell>
        </row>
        <row r="291">
          <cell r="A291" t="str">
            <v>Telest31138322</v>
          </cell>
          <cell r="B291">
            <v>0</v>
          </cell>
          <cell r="C291">
            <v>0</v>
          </cell>
          <cell r="D291">
            <v>0</v>
          </cell>
          <cell r="E291">
            <v>0</v>
          </cell>
          <cell r="F291">
            <v>0</v>
          </cell>
          <cell r="G291">
            <v>0</v>
          </cell>
          <cell r="H291">
            <v>0</v>
          </cell>
          <cell r="I291">
            <v>0</v>
          </cell>
          <cell r="J291">
            <v>0</v>
          </cell>
          <cell r="K291">
            <v>53.475819999999999</v>
          </cell>
          <cell r="L291">
            <v>52.07302</v>
          </cell>
          <cell r="M291">
            <v>-52.07302</v>
          </cell>
        </row>
        <row r="292">
          <cell r="A292" t="str">
            <v>Telest31138323</v>
          </cell>
          <cell r="B292">
            <v>0</v>
          </cell>
          <cell r="C292">
            <v>0</v>
          </cell>
          <cell r="D292">
            <v>0</v>
          </cell>
          <cell r="E292">
            <v>0</v>
          </cell>
          <cell r="F292">
            <v>0</v>
          </cell>
          <cell r="G292">
            <v>0</v>
          </cell>
          <cell r="H292">
            <v>0</v>
          </cell>
          <cell r="I292">
            <v>0</v>
          </cell>
          <cell r="J292">
            <v>520.75382000000002</v>
          </cell>
          <cell r="K292">
            <v>110.25797</v>
          </cell>
          <cell r="L292">
            <v>100.36710000000005</v>
          </cell>
          <cell r="M292">
            <v>97.507489999999962</v>
          </cell>
        </row>
        <row r="293">
          <cell r="A293" t="str">
            <v>Telest31138330</v>
          </cell>
          <cell r="B293">
            <v>87.159309999999991</v>
          </cell>
          <cell r="C293">
            <v>38.096380000000011</v>
          </cell>
          <cell r="D293">
            <v>380.96380999999997</v>
          </cell>
          <cell r="E293">
            <v>-306.65517</v>
          </cell>
          <cell r="F293">
            <v>23.679620000000028</v>
          </cell>
          <cell r="G293">
            <v>34.714649999999978</v>
          </cell>
          <cell r="H293">
            <v>101.12799000000001</v>
          </cell>
          <cell r="I293">
            <v>3.6490799999999695</v>
          </cell>
          <cell r="J293">
            <v>16.769760000000019</v>
          </cell>
          <cell r="K293">
            <v>20.010400000000004</v>
          </cell>
          <cell r="L293">
            <v>20.820920000000001</v>
          </cell>
          <cell r="M293">
            <v>93.928799999999967</v>
          </cell>
        </row>
        <row r="294">
          <cell r="A294" t="str">
            <v>Telest31138333</v>
          </cell>
          <cell r="B294">
            <v>87.159309999999991</v>
          </cell>
          <cell r="C294">
            <v>38.096380000000011</v>
          </cell>
          <cell r="D294">
            <v>380.96380999999997</v>
          </cell>
          <cell r="E294">
            <v>-306.65517</v>
          </cell>
          <cell r="F294">
            <v>23.679620000000028</v>
          </cell>
          <cell r="G294">
            <v>34.714649999999978</v>
          </cell>
          <cell r="H294">
            <v>101.12799000000001</v>
          </cell>
          <cell r="I294">
            <v>3.6490799999999695</v>
          </cell>
          <cell r="J294">
            <v>16.769760000000019</v>
          </cell>
          <cell r="K294">
            <v>20.010400000000004</v>
          </cell>
          <cell r="L294">
            <v>20.820920000000001</v>
          </cell>
          <cell r="M294">
            <v>93.928799999999967</v>
          </cell>
        </row>
        <row r="295">
          <cell r="A295" t="str">
            <v>Telest31138340</v>
          </cell>
          <cell r="B295">
            <v>0</v>
          </cell>
          <cell r="C295">
            <v>0</v>
          </cell>
          <cell r="D295">
            <v>0</v>
          </cell>
          <cell r="E295">
            <v>0</v>
          </cell>
          <cell r="F295">
            <v>0</v>
          </cell>
          <cell r="G295">
            <v>0</v>
          </cell>
          <cell r="H295">
            <v>0</v>
          </cell>
          <cell r="I295">
            <v>0</v>
          </cell>
          <cell r="J295">
            <v>74.162509999999997</v>
          </cell>
          <cell r="K295">
            <v>23.722219999999993</v>
          </cell>
          <cell r="L295">
            <v>21.957540000000009</v>
          </cell>
          <cell r="M295">
            <v>-21.783770000000004</v>
          </cell>
        </row>
        <row r="296">
          <cell r="A296" t="str">
            <v>Telest31138342</v>
          </cell>
          <cell r="B296">
            <v>0</v>
          </cell>
          <cell r="C296">
            <v>0</v>
          </cell>
          <cell r="D296">
            <v>0</v>
          </cell>
          <cell r="E296">
            <v>0</v>
          </cell>
          <cell r="F296">
            <v>0</v>
          </cell>
          <cell r="G296">
            <v>0</v>
          </cell>
          <cell r="H296">
            <v>0</v>
          </cell>
          <cell r="I296">
            <v>0</v>
          </cell>
          <cell r="J296">
            <v>0</v>
          </cell>
          <cell r="K296">
            <v>23.5928</v>
          </cell>
          <cell r="L296">
            <v>21.854299999999999</v>
          </cell>
          <cell r="M296">
            <v>-21.854299999999999</v>
          </cell>
        </row>
        <row r="297">
          <cell r="A297" t="str">
            <v>Telest31138343</v>
          </cell>
          <cell r="B297">
            <v>0</v>
          </cell>
          <cell r="C297">
            <v>0</v>
          </cell>
          <cell r="D297">
            <v>0</v>
          </cell>
          <cell r="E297">
            <v>0</v>
          </cell>
          <cell r="F297">
            <v>0</v>
          </cell>
          <cell r="G297">
            <v>0</v>
          </cell>
          <cell r="H297">
            <v>0</v>
          </cell>
          <cell r="I297">
            <v>0</v>
          </cell>
          <cell r="J297">
            <v>74.162509999999997</v>
          </cell>
          <cell r="K297">
            <v>0.12941999999999609</v>
          </cell>
          <cell r="L297">
            <v>0.10323999999999955</v>
          </cell>
          <cell r="M297">
            <v>7.0530000000005089E-2</v>
          </cell>
        </row>
        <row r="298">
          <cell r="A298" t="str">
            <v>Telest41111320</v>
          </cell>
          <cell r="B298">
            <v>3230.94245</v>
          </cell>
          <cell r="C298">
            <v>3230.7639199999999</v>
          </cell>
          <cell r="D298">
            <v>3679.8150699999987</v>
          </cell>
          <cell r="E298">
            <v>3243.3098000000009</v>
          </cell>
          <cell r="F298">
            <v>3669.6029300000009</v>
          </cell>
          <cell r="G298">
            <v>3627.1103600000024</v>
          </cell>
          <cell r="H298">
            <v>3879.1442999999963</v>
          </cell>
          <cell r="I298">
            <v>1874.0255900000011</v>
          </cell>
          <cell r="J298">
            <v>4108.0360699999983</v>
          </cell>
          <cell r="K298">
            <v>4121.2996300000013</v>
          </cell>
          <cell r="L298">
            <v>3385.9826900000044</v>
          </cell>
          <cell r="M298">
            <v>1427.4191499999943</v>
          </cell>
        </row>
        <row r="299">
          <cell r="A299" t="str">
            <v>Telest41111324</v>
          </cell>
          <cell r="B299">
            <v>20.647269999999999</v>
          </cell>
          <cell r="C299">
            <v>20.038850000000004</v>
          </cell>
          <cell r="D299">
            <v>18.735489999999999</v>
          </cell>
          <cell r="E299">
            <v>17.741489999999999</v>
          </cell>
          <cell r="F299">
            <v>25.241049999999987</v>
          </cell>
          <cell r="G299">
            <v>31.760920000000027</v>
          </cell>
          <cell r="H299">
            <v>12.955809999999985</v>
          </cell>
          <cell r="I299">
            <v>5.4403100000000109</v>
          </cell>
          <cell r="J299">
            <v>12.179630000000003</v>
          </cell>
          <cell r="K299">
            <v>38.251639999999981</v>
          </cell>
          <cell r="L299">
            <v>246.18736000000001</v>
          </cell>
          <cell r="M299">
            <v>124.63536999999991</v>
          </cell>
        </row>
        <row r="300">
          <cell r="A300" t="str">
            <v>Telest41111325</v>
          </cell>
          <cell r="B300">
            <v>0</v>
          </cell>
          <cell r="C300">
            <v>0</v>
          </cell>
          <cell r="D300">
            <v>0</v>
          </cell>
          <cell r="E300">
            <v>0</v>
          </cell>
          <cell r="F300">
            <v>0</v>
          </cell>
          <cell r="G300">
            <v>0</v>
          </cell>
          <cell r="H300">
            <v>0.28267999999999999</v>
          </cell>
          <cell r="I300">
            <v>0.15583000000000002</v>
          </cell>
          <cell r="J300">
            <v>0.38602999999999993</v>
          </cell>
          <cell r="K300">
            <v>9.9740000000000051E-2</v>
          </cell>
          <cell r="L300">
            <v>0.26836000000000015</v>
          </cell>
          <cell r="M300">
            <v>0.25979999999999981</v>
          </cell>
        </row>
        <row r="301">
          <cell r="A301" t="str">
            <v>Telest41111330</v>
          </cell>
          <cell r="B301">
            <v>0</v>
          </cell>
          <cell r="C301">
            <v>0</v>
          </cell>
          <cell r="D301">
            <v>0</v>
          </cell>
          <cell r="E301">
            <v>0</v>
          </cell>
          <cell r="F301">
            <v>0</v>
          </cell>
          <cell r="G301">
            <v>0</v>
          </cell>
          <cell r="H301">
            <v>288.64971999999995</v>
          </cell>
          <cell r="I301">
            <v>781.48465000000033</v>
          </cell>
          <cell r="J301">
            <v>434.49900999999977</v>
          </cell>
          <cell r="K301">
            <v>1245.39627</v>
          </cell>
          <cell r="L301">
            <v>1251.69265</v>
          </cell>
          <cell r="M301">
            <v>616.45112000000017</v>
          </cell>
        </row>
        <row r="302">
          <cell r="A302" t="str">
            <v>Telest41111334</v>
          </cell>
          <cell r="B302">
            <v>0</v>
          </cell>
          <cell r="C302">
            <v>0</v>
          </cell>
          <cell r="D302">
            <v>0</v>
          </cell>
          <cell r="E302">
            <v>0</v>
          </cell>
          <cell r="F302">
            <v>0</v>
          </cell>
          <cell r="G302">
            <v>0</v>
          </cell>
          <cell r="H302">
            <v>0</v>
          </cell>
          <cell r="I302">
            <v>5.2451000000000008</v>
          </cell>
          <cell r="J302">
            <v>39.65025</v>
          </cell>
          <cell r="K302">
            <v>18.713340000000002</v>
          </cell>
          <cell r="L302">
            <v>9.3241499999999959</v>
          </cell>
          <cell r="M302">
            <v>12.093379999999996</v>
          </cell>
        </row>
        <row r="303">
          <cell r="A303" t="str">
            <v>Telma31138100</v>
          </cell>
          <cell r="B303">
            <v>742.98510999999996</v>
          </cell>
          <cell r="C303">
            <v>682.79502999999988</v>
          </cell>
          <cell r="D303">
            <v>667.74391000000014</v>
          </cell>
          <cell r="E303">
            <v>706.34045999999989</v>
          </cell>
          <cell r="F303">
            <v>744.9039800000005</v>
          </cell>
          <cell r="G303">
            <v>1754.58151</v>
          </cell>
          <cell r="H303">
            <v>1055.9940399999996</v>
          </cell>
          <cell r="I303">
            <v>1484.9085999999998</v>
          </cell>
          <cell r="J303">
            <v>665.01119000000017</v>
          </cell>
          <cell r="K303">
            <v>1468.9560199999996</v>
          </cell>
          <cell r="L303">
            <v>1594.1407900000013</v>
          </cell>
          <cell r="M303">
            <v>598.04042999999911</v>
          </cell>
        </row>
        <row r="304">
          <cell r="A304" t="str">
            <v>Telma31138110</v>
          </cell>
          <cell r="B304">
            <v>659.59371999999996</v>
          </cell>
          <cell r="C304">
            <v>612.63563000000011</v>
          </cell>
          <cell r="D304">
            <v>586.10742000000005</v>
          </cell>
          <cell r="E304">
            <v>626.90460000000007</v>
          </cell>
          <cell r="F304">
            <v>665.46812</v>
          </cell>
          <cell r="G304">
            <v>1643.7892299999994</v>
          </cell>
          <cell r="H304">
            <v>956.5874300000005</v>
          </cell>
          <cell r="I304">
            <v>1385.5019899999998</v>
          </cell>
          <cell r="J304">
            <v>438.66239000000041</v>
          </cell>
          <cell r="K304">
            <v>1467.1725300000007</v>
          </cell>
          <cell r="L304">
            <v>1383.7720099999988</v>
          </cell>
          <cell r="M304">
            <v>509.22865000000093</v>
          </cell>
        </row>
        <row r="305">
          <cell r="A305" t="str">
            <v>Telma31138113</v>
          </cell>
          <cell r="B305">
            <v>659.59371999999996</v>
          </cell>
          <cell r="C305">
            <v>612.63563000000011</v>
          </cell>
          <cell r="D305">
            <v>586.10742000000005</v>
          </cell>
          <cell r="E305">
            <v>626.90460000000007</v>
          </cell>
          <cell r="F305">
            <v>665.46812</v>
          </cell>
          <cell r="G305">
            <v>1643.7892299999994</v>
          </cell>
          <cell r="H305">
            <v>956.5874300000005</v>
          </cell>
          <cell r="I305">
            <v>1385.5019899999998</v>
          </cell>
          <cell r="J305">
            <v>438.66239000000041</v>
          </cell>
          <cell r="K305">
            <v>1467.1725300000007</v>
          </cell>
          <cell r="L305">
            <v>1383.7720099999988</v>
          </cell>
          <cell r="M305">
            <v>509.22865000000093</v>
          </cell>
        </row>
        <row r="306">
          <cell r="A306" t="str">
            <v>Telma31138120</v>
          </cell>
          <cell r="B306">
            <v>83.391390000000001</v>
          </cell>
          <cell r="C306">
            <v>70.159400000000005</v>
          </cell>
          <cell r="D306">
            <v>81.636489999999981</v>
          </cell>
          <cell r="E306">
            <v>79.435860000000048</v>
          </cell>
          <cell r="F306">
            <v>79.435859999999991</v>
          </cell>
          <cell r="G306">
            <v>110.79228000000001</v>
          </cell>
          <cell r="H306">
            <v>2.9363599999999792</v>
          </cell>
          <cell r="I306">
            <v>2.9363599999999792</v>
          </cell>
          <cell r="J306">
            <v>13.168430000000001</v>
          </cell>
          <cell r="K306">
            <v>10.597070000000031</v>
          </cell>
          <cell r="L306">
            <v>96.415219999999977</v>
          </cell>
          <cell r="M306">
            <v>-5.538569999999936</v>
          </cell>
        </row>
        <row r="307">
          <cell r="A307" t="str">
            <v>Telma31138122</v>
          </cell>
          <cell r="B307">
            <v>0</v>
          </cell>
          <cell r="C307">
            <v>0</v>
          </cell>
          <cell r="D307">
            <v>0</v>
          </cell>
          <cell r="E307">
            <v>2.5605100000000003</v>
          </cell>
          <cell r="F307">
            <v>-2.5605100000000003</v>
          </cell>
          <cell r="G307">
            <v>0</v>
          </cell>
          <cell r="H307">
            <v>0</v>
          </cell>
          <cell r="I307">
            <v>0</v>
          </cell>
          <cell r="J307">
            <v>0</v>
          </cell>
          <cell r="K307">
            <v>0</v>
          </cell>
          <cell r="L307">
            <v>0</v>
          </cell>
          <cell r="M307">
            <v>0</v>
          </cell>
        </row>
        <row r="308">
          <cell r="A308" t="str">
            <v>Telma31138123</v>
          </cell>
          <cell r="B308">
            <v>83.391390000000001</v>
          </cell>
          <cell r="C308">
            <v>70.159400000000005</v>
          </cell>
          <cell r="D308">
            <v>81.636489999999981</v>
          </cell>
          <cell r="E308">
            <v>76.875350000000026</v>
          </cell>
          <cell r="F308">
            <v>81.996370000000013</v>
          </cell>
          <cell r="G308">
            <v>110.79228000000001</v>
          </cell>
          <cell r="H308">
            <v>2.9363599999999792</v>
          </cell>
          <cell r="I308">
            <v>2.9363599999999792</v>
          </cell>
          <cell r="J308">
            <v>13.168430000000001</v>
          </cell>
          <cell r="K308">
            <v>10.597070000000031</v>
          </cell>
          <cell r="L308">
            <v>96.415219999999977</v>
          </cell>
          <cell r="M308">
            <v>-5.538569999999936</v>
          </cell>
        </row>
        <row r="309">
          <cell r="A309" t="str">
            <v>Telma31138130</v>
          </cell>
          <cell r="B309">
            <v>0</v>
          </cell>
          <cell r="C309">
            <v>0</v>
          </cell>
          <cell r="D309">
            <v>0</v>
          </cell>
          <cell r="E309">
            <v>0</v>
          </cell>
          <cell r="F309">
            <v>0</v>
          </cell>
          <cell r="G309">
            <v>0</v>
          </cell>
          <cell r="H309">
            <v>96.470249999999993</v>
          </cell>
          <cell r="I309">
            <v>96.470249999999993</v>
          </cell>
          <cell r="J309">
            <v>213.18036999999998</v>
          </cell>
          <cell r="K309">
            <v>-8.8135800000000017</v>
          </cell>
          <cell r="L309">
            <v>113.95356000000004</v>
          </cell>
          <cell r="M309">
            <v>94.350349999999935</v>
          </cell>
        </row>
        <row r="310">
          <cell r="A310" t="str">
            <v>Telma31138133</v>
          </cell>
          <cell r="B310">
            <v>0</v>
          </cell>
          <cell r="C310">
            <v>0</v>
          </cell>
          <cell r="D310">
            <v>0</v>
          </cell>
          <cell r="E310">
            <v>0</v>
          </cell>
          <cell r="F310">
            <v>0</v>
          </cell>
          <cell r="G310">
            <v>0</v>
          </cell>
          <cell r="H310">
            <v>96.470249999999993</v>
          </cell>
          <cell r="I310">
            <v>96.470249999999993</v>
          </cell>
          <cell r="J310">
            <v>213.18036999999998</v>
          </cell>
          <cell r="K310">
            <v>-8.8135800000000017</v>
          </cell>
          <cell r="L310">
            <v>113.95356000000004</v>
          </cell>
          <cell r="M310">
            <v>94.350349999999935</v>
          </cell>
        </row>
        <row r="311">
          <cell r="A311" t="str">
            <v>Telma31138300</v>
          </cell>
          <cell r="B311">
            <v>464.47424999999998</v>
          </cell>
          <cell r="C311">
            <v>323.03231000000005</v>
          </cell>
          <cell r="D311">
            <v>321.27831000000015</v>
          </cell>
          <cell r="E311">
            <v>281.79468999999995</v>
          </cell>
          <cell r="F311">
            <v>281.7947099999999</v>
          </cell>
          <cell r="G311">
            <v>363.47333000000003</v>
          </cell>
          <cell r="H311">
            <v>326.88708999999972</v>
          </cell>
          <cell r="I311">
            <v>326.88709000000017</v>
          </cell>
          <cell r="J311">
            <v>1023.23947</v>
          </cell>
          <cell r="K311">
            <v>514.30166999999983</v>
          </cell>
          <cell r="L311">
            <v>317.68596999999954</v>
          </cell>
          <cell r="M311">
            <v>425.12619000000086</v>
          </cell>
        </row>
        <row r="312">
          <cell r="A312" t="str">
            <v>Telma31138310</v>
          </cell>
          <cell r="B312">
            <v>0</v>
          </cell>
          <cell r="C312">
            <v>0</v>
          </cell>
          <cell r="D312">
            <v>0</v>
          </cell>
          <cell r="E312">
            <v>0</v>
          </cell>
          <cell r="F312">
            <v>0</v>
          </cell>
          <cell r="G312">
            <v>0</v>
          </cell>
          <cell r="H312">
            <v>0</v>
          </cell>
          <cell r="I312">
            <v>0</v>
          </cell>
          <cell r="J312">
            <v>365.77906000000002</v>
          </cell>
          <cell r="K312">
            <v>-357.98376000000002</v>
          </cell>
          <cell r="L312">
            <v>-4.90794</v>
          </cell>
          <cell r="M312">
            <v>1.1756700000000002</v>
          </cell>
        </row>
        <row r="313">
          <cell r="A313" t="str">
            <v>Telma31138313</v>
          </cell>
          <cell r="B313">
            <v>0</v>
          </cell>
          <cell r="C313">
            <v>0</v>
          </cell>
          <cell r="D313">
            <v>0</v>
          </cell>
          <cell r="E313">
            <v>0</v>
          </cell>
          <cell r="F313">
            <v>0</v>
          </cell>
          <cell r="G313">
            <v>0</v>
          </cell>
          <cell r="H313">
            <v>0</v>
          </cell>
          <cell r="I313">
            <v>0</v>
          </cell>
          <cell r="J313">
            <v>365.77906000000002</v>
          </cell>
          <cell r="K313">
            <v>-357.98376000000002</v>
          </cell>
          <cell r="L313">
            <v>-4.90794</v>
          </cell>
          <cell r="M313">
            <v>1.1756700000000002</v>
          </cell>
        </row>
        <row r="314">
          <cell r="A314" t="str">
            <v>Telma31138320</v>
          </cell>
          <cell r="B314">
            <v>351.26756</v>
          </cell>
          <cell r="C314">
            <v>224.01499000000001</v>
          </cell>
          <cell r="D314">
            <v>216.69754999999998</v>
          </cell>
          <cell r="E314">
            <v>192.08759999999995</v>
          </cell>
          <cell r="F314">
            <v>272.96528000000001</v>
          </cell>
          <cell r="G314">
            <v>119.93498999999997</v>
          </cell>
          <cell r="H314">
            <v>219.92742999999996</v>
          </cell>
          <cell r="I314">
            <v>219.92743000000019</v>
          </cell>
          <cell r="J314">
            <v>519.98398999999972</v>
          </cell>
          <cell r="K314">
            <v>814.90144000000009</v>
          </cell>
          <cell r="L314">
            <v>298.5319999999997</v>
          </cell>
          <cell r="M314">
            <v>366.7505000000001</v>
          </cell>
        </row>
        <row r="315">
          <cell r="A315" t="str">
            <v>Telma31138323</v>
          </cell>
          <cell r="B315">
            <v>351.26756</v>
          </cell>
          <cell r="C315">
            <v>224.01499000000001</v>
          </cell>
          <cell r="D315">
            <v>216.69754999999998</v>
          </cell>
          <cell r="E315">
            <v>192.08759999999995</v>
          </cell>
          <cell r="F315">
            <v>272.96528000000001</v>
          </cell>
          <cell r="G315">
            <v>119.93498999999997</v>
          </cell>
          <cell r="H315">
            <v>219.92742999999996</v>
          </cell>
          <cell r="I315">
            <v>219.92743000000019</v>
          </cell>
          <cell r="J315">
            <v>519.98398999999972</v>
          </cell>
          <cell r="K315">
            <v>814.90144000000009</v>
          </cell>
          <cell r="L315">
            <v>298.5319999999997</v>
          </cell>
          <cell r="M315">
            <v>366.7505000000001</v>
          </cell>
        </row>
        <row r="316">
          <cell r="A316" t="str">
            <v>Telma31138330</v>
          </cell>
          <cell r="B316">
            <v>113.20669000000001</v>
          </cell>
          <cell r="C316">
            <v>99.017320000000012</v>
          </cell>
          <cell r="D316">
            <v>104.58076</v>
          </cell>
          <cell r="E316">
            <v>89.707089999999994</v>
          </cell>
          <cell r="F316">
            <v>8.8294299999999453</v>
          </cell>
          <cell r="G316">
            <v>243.53834000000006</v>
          </cell>
          <cell r="H316">
            <v>106.95965999999999</v>
          </cell>
          <cell r="I316">
            <v>106.95965999999999</v>
          </cell>
          <cell r="J316">
            <v>9.5661299999999301</v>
          </cell>
          <cell r="K316">
            <v>181.68796000000009</v>
          </cell>
          <cell r="L316">
            <v>27.454940000000079</v>
          </cell>
          <cell r="M316">
            <v>56.827309999999898</v>
          </cell>
        </row>
        <row r="317">
          <cell r="A317" t="str">
            <v>Telma31138333</v>
          </cell>
          <cell r="B317">
            <v>113.20669000000001</v>
          </cell>
          <cell r="C317">
            <v>99.017320000000012</v>
          </cell>
          <cell r="D317">
            <v>104.58076</v>
          </cell>
          <cell r="E317">
            <v>89.707089999999994</v>
          </cell>
          <cell r="F317">
            <v>8.8294299999999453</v>
          </cell>
          <cell r="G317">
            <v>243.53834000000006</v>
          </cell>
          <cell r="H317">
            <v>106.95965999999999</v>
          </cell>
          <cell r="I317">
            <v>106.95965999999999</v>
          </cell>
          <cell r="J317">
            <v>9.5661299999999301</v>
          </cell>
          <cell r="K317">
            <v>181.68796000000009</v>
          </cell>
          <cell r="L317">
            <v>27.454940000000079</v>
          </cell>
          <cell r="M317">
            <v>56.827309999999898</v>
          </cell>
        </row>
        <row r="318">
          <cell r="A318" t="str">
            <v>Telma31138340</v>
          </cell>
          <cell r="B318">
            <v>0</v>
          </cell>
          <cell r="C318">
            <v>0</v>
          </cell>
          <cell r="D318">
            <v>0</v>
          </cell>
          <cell r="E318">
            <v>0</v>
          </cell>
          <cell r="F318">
            <v>0</v>
          </cell>
          <cell r="G318">
            <v>0</v>
          </cell>
          <cell r="H318">
            <v>0</v>
          </cell>
          <cell r="I318">
            <v>0</v>
          </cell>
          <cell r="J318">
            <v>127.91028999999999</v>
          </cell>
          <cell r="K318">
            <v>-124.30396999999999</v>
          </cell>
          <cell r="L318">
            <v>-3.3930300000000004</v>
          </cell>
          <cell r="M318">
            <v>0.37270999999999999</v>
          </cell>
        </row>
        <row r="319">
          <cell r="A319" t="str">
            <v>Telma31138343</v>
          </cell>
          <cell r="B319">
            <v>0</v>
          </cell>
          <cell r="C319">
            <v>0</v>
          </cell>
          <cell r="D319">
            <v>0</v>
          </cell>
          <cell r="E319">
            <v>0</v>
          </cell>
          <cell r="F319">
            <v>0</v>
          </cell>
          <cell r="G319">
            <v>0</v>
          </cell>
          <cell r="H319">
            <v>0</v>
          </cell>
          <cell r="I319">
            <v>0</v>
          </cell>
          <cell r="J319">
            <v>127.91028999999999</v>
          </cell>
          <cell r="K319">
            <v>-124.30396999999999</v>
          </cell>
          <cell r="L319">
            <v>-3.3930300000000004</v>
          </cell>
          <cell r="M319">
            <v>0.37270999999999999</v>
          </cell>
        </row>
        <row r="320">
          <cell r="A320" t="str">
            <v>Telma41111320</v>
          </cell>
          <cell r="B320">
            <v>2390.5182300000001</v>
          </cell>
          <cell r="C320">
            <v>2585.38859</v>
          </cell>
          <cell r="D320">
            <v>1767.3208800000002</v>
          </cell>
          <cell r="E320">
            <v>-61.881750000000466</v>
          </cell>
          <cell r="F320">
            <v>2812.9455200000002</v>
          </cell>
          <cell r="G320">
            <v>1855.0913</v>
          </cell>
          <cell r="H320">
            <v>1747.6310899999989</v>
          </cell>
          <cell r="I320">
            <v>2387.4454999999998</v>
          </cell>
          <cell r="J320">
            <v>2342.5748199999998</v>
          </cell>
          <cell r="K320">
            <v>2488.2037500000006</v>
          </cell>
          <cell r="L320">
            <v>1587.0712100000019</v>
          </cell>
          <cell r="M320">
            <v>1777.6940300000024</v>
          </cell>
        </row>
        <row r="321">
          <cell r="A321" t="str">
            <v>Telma41111323</v>
          </cell>
          <cell r="B321">
            <v>0</v>
          </cell>
          <cell r="C321">
            <v>0</v>
          </cell>
          <cell r="D321">
            <v>0</v>
          </cell>
          <cell r="E321">
            <v>0</v>
          </cell>
          <cell r="F321">
            <v>0</v>
          </cell>
          <cell r="G321">
            <v>6.9871099999999995</v>
          </cell>
          <cell r="H321">
            <v>-6.9871099999999995</v>
          </cell>
          <cell r="I321">
            <v>0</v>
          </cell>
          <cell r="J321">
            <v>0</v>
          </cell>
          <cell r="K321">
            <v>0</v>
          </cell>
          <cell r="L321">
            <v>0</v>
          </cell>
          <cell r="M321">
            <v>0</v>
          </cell>
        </row>
        <row r="322">
          <cell r="A322" t="str">
            <v>Telma41111324</v>
          </cell>
          <cell r="B322">
            <v>0</v>
          </cell>
          <cell r="C322">
            <v>0</v>
          </cell>
          <cell r="D322">
            <v>0</v>
          </cell>
          <cell r="E322">
            <v>0</v>
          </cell>
          <cell r="F322">
            <v>0</v>
          </cell>
          <cell r="G322">
            <v>0</v>
          </cell>
          <cell r="H322">
            <v>60.186390000000003</v>
          </cell>
          <cell r="I322">
            <v>52.868989999999997</v>
          </cell>
          <cell r="J322">
            <v>10.727000000000004</v>
          </cell>
          <cell r="K322">
            <v>55.225989999999982</v>
          </cell>
          <cell r="L322">
            <v>37.809170000000023</v>
          </cell>
          <cell r="M322">
            <v>57.188789999999983</v>
          </cell>
        </row>
        <row r="323">
          <cell r="A323" t="str">
            <v>Telma41111330</v>
          </cell>
          <cell r="B323">
            <v>161.63235</v>
          </cell>
          <cell r="C323">
            <v>105.07611999999997</v>
          </cell>
          <cell r="D323">
            <v>-241.37460999999996</v>
          </cell>
          <cell r="E323">
            <v>804.40657999999996</v>
          </cell>
          <cell r="F323">
            <v>-532.82060999999999</v>
          </cell>
          <cell r="G323">
            <v>1.5300000000024738E-2</v>
          </cell>
          <cell r="H323">
            <v>211.16780999999997</v>
          </cell>
          <cell r="I323">
            <v>574.36343000000011</v>
          </cell>
          <cell r="J323">
            <v>670.84865999999988</v>
          </cell>
          <cell r="K323">
            <v>398.07536000000005</v>
          </cell>
          <cell r="L323">
            <v>562.33399000000009</v>
          </cell>
          <cell r="M323">
            <v>698.35162999999966</v>
          </cell>
        </row>
        <row r="324">
          <cell r="A324" t="str">
            <v>Telpa31138100</v>
          </cell>
          <cell r="B324">
            <v>1563.57087</v>
          </cell>
          <cell r="C324">
            <v>1495.2385800000002</v>
          </cell>
          <cell r="D324">
            <v>1481.2102900000004</v>
          </cell>
          <cell r="E324">
            <v>1636.7517799999987</v>
          </cell>
          <cell r="F324">
            <v>1496.3143500000006</v>
          </cell>
          <cell r="G324">
            <v>1801.8624300000001</v>
          </cell>
          <cell r="H324">
            <v>1558.5359100000005</v>
          </cell>
          <cell r="I324">
            <v>1649.9999099999986</v>
          </cell>
          <cell r="J324">
            <v>2685.6818400000011</v>
          </cell>
          <cell r="K324">
            <v>2841.5468899999996</v>
          </cell>
          <cell r="L324">
            <v>1203.4073200000021</v>
          </cell>
          <cell r="M324">
            <v>2457.2970699999969</v>
          </cell>
        </row>
        <row r="325">
          <cell r="A325" t="str">
            <v>Telpa31138110</v>
          </cell>
          <cell r="B325">
            <v>1432.5129999999999</v>
          </cell>
          <cell r="C325">
            <v>1377.0056300000001</v>
          </cell>
          <cell r="D325">
            <v>1408.8094699999997</v>
          </cell>
          <cell r="E325">
            <v>1479.4730100000006</v>
          </cell>
          <cell r="F325">
            <v>1392.4335000000001</v>
          </cell>
          <cell r="G325">
            <v>1689.6211900000008</v>
          </cell>
          <cell r="H325">
            <v>1450.243269999999</v>
          </cell>
          <cell r="I325">
            <v>1541.707269999999</v>
          </cell>
          <cell r="J325">
            <v>1963.9784700000018</v>
          </cell>
          <cell r="K325">
            <v>1803.9926599999999</v>
          </cell>
          <cell r="L325">
            <v>3180.4636099999989</v>
          </cell>
          <cell r="M325">
            <v>2353.0964600000007</v>
          </cell>
        </row>
        <row r="326">
          <cell r="A326" t="str">
            <v>Telpa31138113</v>
          </cell>
          <cell r="B326">
            <v>1432.5129999999999</v>
          </cell>
          <cell r="C326">
            <v>1377.0056300000001</v>
          </cell>
          <cell r="D326">
            <v>1408.8094699999997</v>
          </cell>
          <cell r="E326">
            <v>1479.4730100000006</v>
          </cell>
          <cell r="F326">
            <v>1392.4335000000001</v>
          </cell>
          <cell r="G326">
            <v>1689.6211900000008</v>
          </cell>
          <cell r="H326">
            <v>1450.243269999999</v>
          </cell>
          <cell r="I326">
            <v>1541.707269999999</v>
          </cell>
          <cell r="J326">
            <v>1963.9784700000018</v>
          </cell>
          <cell r="K326">
            <v>1803.9926599999999</v>
          </cell>
          <cell r="L326">
            <v>3180.4636099999989</v>
          </cell>
          <cell r="M326">
            <v>2353.0964600000007</v>
          </cell>
        </row>
        <row r="327">
          <cell r="A327" t="str">
            <v>Telpa31138120</v>
          </cell>
          <cell r="B327">
            <v>3.3732500000000001</v>
          </cell>
          <cell r="C327">
            <v>2.5353299999999996</v>
          </cell>
          <cell r="D327">
            <v>2.7947000000000015</v>
          </cell>
          <cell r="E327">
            <v>6.61416</v>
          </cell>
          <cell r="F327">
            <v>4.2913399999999982</v>
          </cell>
          <cell r="G327">
            <v>2.5012699999999981</v>
          </cell>
          <cell r="H327">
            <v>3.4615900000000011</v>
          </cell>
          <cell r="I327">
            <v>3.8702700000000014</v>
          </cell>
          <cell r="J327">
            <v>15.55565</v>
          </cell>
          <cell r="K327">
            <v>18.444020000000002</v>
          </cell>
          <cell r="L327">
            <v>2.2635599999999982</v>
          </cell>
          <cell r="M327">
            <v>22.454850000000008</v>
          </cell>
        </row>
        <row r="328">
          <cell r="A328" t="str">
            <v>Telpa31138122</v>
          </cell>
          <cell r="B328">
            <v>1.0838800000000002</v>
          </cell>
          <cell r="C328">
            <v>0.87525999999999993</v>
          </cell>
          <cell r="D328">
            <v>1.0363299999999995</v>
          </cell>
          <cell r="E328">
            <v>2.6749200000000006</v>
          </cell>
          <cell r="F328">
            <v>1.6365599999999993</v>
          </cell>
          <cell r="G328">
            <v>0.6383100000000006</v>
          </cell>
          <cell r="H328">
            <v>1.1313899999999988</v>
          </cell>
          <cell r="I328">
            <v>1.3425600000000006</v>
          </cell>
          <cell r="J328">
            <v>2.152000000000065E-2</v>
          </cell>
          <cell r="K328">
            <v>-1.01478</v>
          </cell>
          <cell r="L328">
            <v>0.1255999999999986</v>
          </cell>
          <cell r="M328">
            <v>-0.5566299999999984</v>
          </cell>
        </row>
        <row r="329">
          <cell r="A329" t="str">
            <v>Telpa31138123</v>
          </cell>
          <cell r="B329">
            <v>2.2893699999999999</v>
          </cell>
          <cell r="C329">
            <v>1.6600700000000002</v>
          </cell>
          <cell r="D329">
            <v>1.7583700000000002</v>
          </cell>
          <cell r="E329">
            <v>3.9392399999999999</v>
          </cell>
          <cell r="F329">
            <v>2.6547800000000006</v>
          </cell>
          <cell r="G329">
            <v>1.8629599999999993</v>
          </cell>
          <cell r="H329">
            <v>2.3302000000000014</v>
          </cell>
          <cell r="I329">
            <v>2.527709999999999</v>
          </cell>
          <cell r="J329">
            <v>15.534130000000005</v>
          </cell>
          <cell r="K329">
            <v>19.458799999999989</v>
          </cell>
          <cell r="L329">
            <v>2.1379599999999996</v>
          </cell>
          <cell r="M329">
            <v>23.011480000000006</v>
          </cell>
        </row>
        <row r="330">
          <cell r="A330" t="str">
            <v>Telpa31138130</v>
          </cell>
          <cell r="B330">
            <v>127.68462</v>
          </cell>
          <cell r="C330">
            <v>115.69762</v>
          </cell>
          <cell r="D330">
            <v>69.606120000000004</v>
          </cell>
          <cell r="E330">
            <v>150.66460999999998</v>
          </cell>
          <cell r="F330">
            <v>99.589510000000018</v>
          </cell>
          <cell r="G330">
            <v>109.73996999999997</v>
          </cell>
          <cell r="H330">
            <v>104.83105</v>
          </cell>
          <cell r="I330">
            <v>104.42237</v>
          </cell>
          <cell r="J330">
            <v>706.14772000000016</v>
          </cell>
          <cell r="K330">
            <v>1019.1102099999996</v>
          </cell>
          <cell r="L330">
            <v>-1979.3198499999999</v>
          </cell>
          <cell r="M330">
            <v>81.745760000000018</v>
          </cell>
        </row>
        <row r="331">
          <cell r="A331" t="str">
            <v>Telpa31138133</v>
          </cell>
          <cell r="B331">
            <v>127.68462</v>
          </cell>
          <cell r="C331">
            <v>115.69762</v>
          </cell>
          <cell r="D331">
            <v>69.606120000000004</v>
          </cell>
          <cell r="E331">
            <v>150.66460999999998</v>
          </cell>
          <cell r="F331">
            <v>99.589510000000018</v>
          </cell>
          <cell r="G331">
            <v>109.73996999999997</v>
          </cell>
          <cell r="H331">
            <v>104.83105</v>
          </cell>
          <cell r="I331">
            <v>104.42237</v>
          </cell>
          <cell r="J331">
            <v>706.14772000000016</v>
          </cell>
          <cell r="K331">
            <v>1019.1102099999996</v>
          </cell>
          <cell r="L331">
            <v>-1979.3198499999999</v>
          </cell>
          <cell r="M331">
            <v>81.745760000000018</v>
          </cell>
        </row>
        <row r="332">
          <cell r="A332" t="str">
            <v>Telpa31138300</v>
          </cell>
          <cell r="B332">
            <v>259.81763000000001</v>
          </cell>
          <cell r="C332">
            <v>214.26044999999999</v>
          </cell>
          <cell r="D332">
            <v>239.13096000000007</v>
          </cell>
          <cell r="E332">
            <v>220.36537999999996</v>
          </cell>
          <cell r="F332">
            <v>194.59148999999991</v>
          </cell>
          <cell r="G332">
            <v>184.21510000000012</v>
          </cell>
          <cell r="H332">
            <v>584.21510000000012</v>
          </cell>
          <cell r="I332">
            <v>-210</v>
          </cell>
          <cell r="J332">
            <v>1827.5851999999998</v>
          </cell>
          <cell r="K332">
            <v>-730.01458999999977</v>
          </cell>
          <cell r="L332">
            <v>306.48617000000013</v>
          </cell>
          <cell r="M332">
            <v>309.5000699999996</v>
          </cell>
        </row>
        <row r="333">
          <cell r="A333" t="str">
            <v>Telpa31138310</v>
          </cell>
          <cell r="B333">
            <v>0</v>
          </cell>
          <cell r="C333">
            <v>0</v>
          </cell>
          <cell r="D333">
            <v>0</v>
          </cell>
          <cell r="E333">
            <v>0</v>
          </cell>
          <cell r="F333">
            <v>0</v>
          </cell>
          <cell r="G333">
            <v>0</v>
          </cell>
          <cell r="H333">
            <v>0</v>
          </cell>
          <cell r="I333">
            <v>0</v>
          </cell>
          <cell r="J333">
            <v>607.25378999999998</v>
          </cell>
          <cell r="K333">
            <v>-604.49105999999995</v>
          </cell>
          <cell r="L333">
            <v>0.67599000000000009</v>
          </cell>
          <cell r="M333">
            <v>0.7758200000000004</v>
          </cell>
        </row>
        <row r="334">
          <cell r="A334" t="str">
            <v>Telpa31138312</v>
          </cell>
          <cell r="B334">
            <v>0</v>
          </cell>
          <cell r="C334">
            <v>0</v>
          </cell>
          <cell r="D334">
            <v>0</v>
          </cell>
          <cell r="E334">
            <v>0</v>
          </cell>
          <cell r="F334">
            <v>0</v>
          </cell>
          <cell r="G334">
            <v>0</v>
          </cell>
          <cell r="H334">
            <v>0</v>
          </cell>
          <cell r="I334">
            <v>0</v>
          </cell>
          <cell r="J334">
            <v>604.68320999999992</v>
          </cell>
          <cell r="K334">
            <v>-604.68320999999992</v>
          </cell>
          <cell r="L334">
            <v>0</v>
          </cell>
          <cell r="M334">
            <v>0</v>
          </cell>
        </row>
        <row r="335">
          <cell r="A335" t="str">
            <v>Telpa31138313</v>
          </cell>
          <cell r="B335">
            <v>0</v>
          </cell>
          <cell r="C335">
            <v>0</v>
          </cell>
          <cell r="D335">
            <v>0</v>
          </cell>
          <cell r="E335">
            <v>0</v>
          </cell>
          <cell r="F335">
            <v>0</v>
          </cell>
          <cell r="G335">
            <v>0</v>
          </cell>
          <cell r="H335">
            <v>0</v>
          </cell>
          <cell r="I335">
            <v>0</v>
          </cell>
          <cell r="J335">
            <v>2.5705800000000001</v>
          </cell>
          <cell r="K335">
            <v>0.19214999999999982</v>
          </cell>
          <cell r="L335">
            <v>0.67599000000000009</v>
          </cell>
          <cell r="M335">
            <v>0.7758200000000004</v>
          </cell>
        </row>
        <row r="336">
          <cell r="A336" t="str">
            <v>Telpa31138320</v>
          </cell>
          <cell r="B336">
            <v>0</v>
          </cell>
          <cell r="C336">
            <v>0</v>
          </cell>
          <cell r="D336">
            <v>0</v>
          </cell>
          <cell r="E336">
            <v>0</v>
          </cell>
          <cell r="F336">
            <v>0</v>
          </cell>
          <cell r="G336">
            <v>0</v>
          </cell>
          <cell r="H336">
            <v>0</v>
          </cell>
          <cell r="I336">
            <v>0</v>
          </cell>
          <cell r="J336">
            <v>1282.70246</v>
          </cell>
          <cell r="K336">
            <v>-94.135379999999941</v>
          </cell>
          <cell r="L336">
            <v>269.37093000000004</v>
          </cell>
          <cell r="M336">
            <v>278.79316999999992</v>
          </cell>
        </row>
        <row r="337">
          <cell r="A337" t="str">
            <v>Telpa31138322</v>
          </cell>
          <cell r="B337">
            <v>0</v>
          </cell>
          <cell r="C337">
            <v>0</v>
          </cell>
          <cell r="D337">
            <v>0</v>
          </cell>
          <cell r="E337">
            <v>0</v>
          </cell>
          <cell r="F337">
            <v>0</v>
          </cell>
          <cell r="G337">
            <v>0</v>
          </cell>
          <cell r="H337">
            <v>0</v>
          </cell>
          <cell r="I337">
            <v>0</v>
          </cell>
          <cell r="J337">
            <v>236.02903000000001</v>
          </cell>
          <cell r="K337">
            <v>-236.02903000000001</v>
          </cell>
          <cell r="L337">
            <v>0</v>
          </cell>
          <cell r="M337">
            <v>0</v>
          </cell>
        </row>
        <row r="338">
          <cell r="A338" t="str">
            <v>Telpa31138323</v>
          </cell>
          <cell r="B338">
            <v>0</v>
          </cell>
          <cell r="C338">
            <v>0</v>
          </cell>
          <cell r="D338">
            <v>0</v>
          </cell>
          <cell r="E338">
            <v>0</v>
          </cell>
          <cell r="F338">
            <v>0</v>
          </cell>
          <cell r="G338">
            <v>0</v>
          </cell>
          <cell r="H338">
            <v>0</v>
          </cell>
          <cell r="I338">
            <v>0</v>
          </cell>
          <cell r="J338">
            <v>1046.6734300000001</v>
          </cell>
          <cell r="K338">
            <v>141.89364999999998</v>
          </cell>
          <cell r="L338">
            <v>269.37093000000004</v>
          </cell>
          <cell r="M338">
            <v>278.79316999999992</v>
          </cell>
        </row>
        <row r="339">
          <cell r="A339" t="str">
            <v>Telpa31138330</v>
          </cell>
          <cell r="B339">
            <v>259.81763000000001</v>
          </cell>
          <cell r="C339">
            <v>214.26044999999999</v>
          </cell>
          <cell r="D339">
            <v>239.13096000000007</v>
          </cell>
          <cell r="E339">
            <v>220.36537999999996</v>
          </cell>
          <cell r="F339">
            <v>194.59148999999991</v>
          </cell>
          <cell r="G339">
            <v>184.21510000000012</v>
          </cell>
          <cell r="H339">
            <v>584.21510000000012</v>
          </cell>
          <cell r="I339">
            <v>-210</v>
          </cell>
          <cell r="J339">
            <v>-244.84733000000006</v>
          </cell>
          <cell r="K339">
            <v>150.21229999999991</v>
          </cell>
          <cell r="L339">
            <v>36.224950000000035</v>
          </cell>
          <cell r="M339">
            <v>29.685129999999845</v>
          </cell>
        </row>
        <row r="340">
          <cell r="A340" t="str">
            <v>Telpa31138333</v>
          </cell>
          <cell r="B340">
            <v>259.81763000000001</v>
          </cell>
          <cell r="C340">
            <v>214.26044999999999</v>
          </cell>
          <cell r="D340">
            <v>239.13096000000007</v>
          </cell>
          <cell r="E340">
            <v>220.36537999999996</v>
          </cell>
          <cell r="F340">
            <v>194.59148999999991</v>
          </cell>
          <cell r="G340">
            <v>184.21510000000012</v>
          </cell>
          <cell r="H340">
            <v>584.21510000000012</v>
          </cell>
          <cell r="I340">
            <v>-210</v>
          </cell>
          <cell r="J340">
            <v>-244.84733000000006</v>
          </cell>
          <cell r="K340">
            <v>150.21229999999991</v>
          </cell>
          <cell r="L340">
            <v>36.224950000000035</v>
          </cell>
          <cell r="M340">
            <v>29.685129999999845</v>
          </cell>
        </row>
        <row r="341">
          <cell r="A341" t="str">
            <v>Telpa31138340</v>
          </cell>
          <cell r="B341">
            <v>0</v>
          </cell>
          <cell r="C341">
            <v>0</v>
          </cell>
          <cell r="D341">
            <v>0</v>
          </cell>
          <cell r="E341">
            <v>0</v>
          </cell>
          <cell r="F341">
            <v>0</v>
          </cell>
          <cell r="G341">
            <v>0</v>
          </cell>
          <cell r="H341">
            <v>0</v>
          </cell>
          <cell r="I341">
            <v>0</v>
          </cell>
          <cell r="J341">
            <v>182.47628</v>
          </cell>
          <cell r="K341">
            <v>-181.60045</v>
          </cell>
          <cell r="L341">
            <v>0.21430000000000005</v>
          </cell>
          <cell r="M341">
            <v>0.24594999999999989</v>
          </cell>
        </row>
        <row r="342">
          <cell r="A342" t="str">
            <v>Telpa31138342</v>
          </cell>
          <cell r="B342">
            <v>0</v>
          </cell>
          <cell r="C342">
            <v>0</v>
          </cell>
          <cell r="D342">
            <v>0</v>
          </cell>
          <cell r="E342">
            <v>0</v>
          </cell>
          <cell r="F342">
            <v>0</v>
          </cell>
          <cell r="G342">
            <v>0</v>
          </cell>
          <cell r="H342">
            <v>0</v>
          </cell>
          <cell r="I342">
            <v>0</v>
          </cell>
          <cell r="J342">
            <v>181.65391</v>
          </cell>
          <cell r="K342">
            <v>-181.65391</v>
          </cell>
          <cell r="L342">
            <v>0</v>
          </cell>
          <cell r="M342">
            <v>0</v>
          </cell>
        </row>
        <row r="343">
          <cell r="A343" t="str">
            <v>Telpa31138343</v>
          </cell>
          <cell r="B343">
            <v>0</v>
          </cell>
          <cell r="C343">
            <v>0</v>
          </cell>
          <cell r="D343">
            <v>0</v>
          </cell>
          <cell r="E343">
            <v>0</v>
          </cell>
          <cell r="F343">
            <v>0</v>
          </cell>
          <cell r="G343">
            <v>0</v>
          </cell>
          <cell r="H343">
            <v>0</v>
          </cell>
          <cell r="I343">
            <v>0</v>
          </cell>
          <cell r="J343">
            <v>0.82237000000000005</v>
          </cell>
          <cell r="K343">
            <v>5.3459999999999952E-2</v>
          </cell>
          <cell r="L343">
            <v>0.21430000000000005</v>
          </cell>
          <cell r="M343">
            <v>0.24594999999999989</v>
          </cell>
        </row>
        <row r="344">
          <cell r="A344" t="str">
            <v>Telpa41111320</v>
          </cell>
          <cell r="B344">
            <v>1844.3067100000001</v>
          </cell>
          <cell r="C344">
            <v>1664.6295899999998</v>
          </cell>
          <cell r="D344">
            <v>2367.79765</v>
          </cell>
          <cell r="E344">
            <v>2188.2360500000004</v>
          </cell>
          <cell r="F344">
            <v>2140.7639100000006</v>
          </cell>
          <cell r="G344">
            <v>1784.6874099999986</v>
          </cell>
          <cell r="H344">
            <v>2080.8622599999999</v>
          </cell>
          <cell r="I344">
            <v>1840.8239300000005</v>
          </cell>
          <cell r="J344">
            <v>1607.9332700000032</v>
          </cell>
          <cell r="K344">
            <v>1828.8178399999997</v>
          </cell>
          <cell r="L344">
            <v>1565.8003799999969</v>
          </cell>
          <cell r="M344">
            <v>1495.9736599999997</v>
          </cell>
        </row>
        <row r="345">
          <cell r="A345" t="str">
            <v>Telpa41111323</v>
          </cell>
          <cell r="B345">
            <v>1.125E-2</v>
          </cell>
          <cell r="C345">
            <v>2.2430000000000002E-2</v>
          </cell>
          <cell r="D345">
            <v>4.5330000000000009E-2</v>
          </cell>
          <cell r="E345">
            <v>1.5509999999999982E-2</v>
          </cell>
          <cell r="F345">
            <v>7.6770000000000005E-2</v>
          </cell>
          <cell r="G345">
            <v>6.583E-2</v>
          </cell>
          <cell r="H345">
            <v>3.4000000000000141E-3</v>
          </cell>
          <cell r="I345">
            <v>6.8659999999999999E-2</v>
          </cell>
          <cell r="J345">
            <v>0</v>
          </cell>
          <cell r="K345">
            <v>0</v>
          </cell>
          <cell r="L345">
            <v>0</v>
          </cell>
          <cell r="M345">
            <v>0</v>
          </cell>
        </row>
        <row r="346">
          <cell r="A346" t="str">
            <v>Telpa41111324</v>
          </cell>
          <cell r="B346">
            <v>20.39697</v>
          </cell>
          <cell r="C346">
            <v>16.4361</v>
          </cell>
          <cell r="D346">
            <v>16.489620000000002</v>
          </cell>
          <cell r="E346">
            <v>17.458589999999994</v>
          </cell>
          <cell r="F346">
            <v>18.281009999999995</v>
          </cell>
          <cell r="G346">
            <v>28.140570000000011</v>
          </cell>
          <cell r="H346">
            <v>18.144199999999998</v>
          </cell>
          <cell r="I346">
            <v>33.160679999999985</v>
          </cell>
          <cell r="J346">
            <v>27.481750000000005</v>
          </cell>
          <cell r="K346">
            <v>49.06783999999999</v>
          </cell>
          <cell r="L346">
            <v>51.934210000000007</v>
          </cell>
          <cell r="M346">
            <v>36.444420000000036</v>
          </cell>
        </row>
        <row r="347">
          <cell r="A347" t="str">
            <v>Telpa41111330</v>
          </cell>
          <cell r="B347">
            <v>40.439360000000001</v>
          </cell>
          <cell r="C347">
            <v>161.39590999999999</v>
          </cell>
          <cell r="D347">
            <v>281.59904</v>
          </cell>
          <cell r="E347">
            <v>242.18304000000001</v>
          </cell>
          <cell r="F347">
            <v>99.160089999999968</v>
          </cell>
          <cell r="G347">
            <v>64.978610000000117</v>
          </cell>
          <cell r="H347">
            <v>867.82864999999981</v>
          </cell>
          <cell r="I347">
            <v>779.53765999999996</v>
          </cell>
          <cell r="J347">
            <v>1058.9725100000001</v>
          </cell>
          <cell r="K347">
            <v>900.85575000000063</v>
          </cell>
          <cell r="L347">
            <v>941.92578999999932</v>
          </cell>
          <cell r="M347">
            <v>943.50824000000011</v>
          </cell>
        </row>
        <row r="348">
          <cell r="A348" t="str">
            <v>Telpa41111334</v>
          </cell>
          <cell r="B348">
            <v>2.5533699999999997</v>
          </cell>
          <cell r="C348">
            <v>12.258320000000001</v>
          </cell>
          <cell r="D348">
            <v>23.762090000000001</v>
          </cell>
          <cell r="E348">
            <v>19.255040000000001</v>
          </cell>
          <cell r="F348">
            <v>20.837589999999999</v>
          </cell>
          <cell r="G348">
            <v>21.833300000000008</v>
          </cell>
          <cell r="H348">
            <v>0</v>
          </cell>
          <cell r="I348">
            <v>2.281480000000002</v>
          </cell>
          <cell r="J348">
            <v>47.838130000000007</v>
          </cell>
          <cell r="K348">
            <v>-4.1532000000000266</v>
          </cell>
          <cell r="L348">
            <v>13.522559999999999</v>
          </cell>
          <cell r="M348">
            <v>14.22499000000002</v>
          </cell>
        </row>
        <row r="349">
          <cell r="A349" t="str">
            <v>Telpa41111335</v>
          </cell>
          <cell r="B349">
            <v>0</v>
          </cell>
          <cell r="C349">
            <v>0</v>
          </cell>
          <cell r="D349">
            <v>0</v>
          </cell>
          <cell r="E349">
            <v>0.68779999999999997</v>
          </cell>
          <cell r="F349">
            <v>8.1700000000000106E-3</v>
          </cell>
          <cell r="G349">
            <v>5.8300000000000018E-3</v>
          </cell>
          <cell r="H349">
            <v>0</v>
          </cell>
          <cell r="I349">
            <v>0</v>
          </cell>
          <cell r="J349">
            <v>9.8200000000000509E-3</v>
          </cell>
          <cell r="K349">
            <v>-4.730000000000012E-3</v>
          </cell>
          <cell r="L349">
            <v>0</v>
          </cell>
          <cell r="M349">
            <v>0</v>
          </cell>
        </row>
        <row r="350">
          <cell r="A350" t="str">
            <v>Telpe31138100</v>
          </cell>
          <cell r="B350">
            <v>4292.8428800000002</v>
          </cell>
          <cell r="C350">
            <v>4053.0451699999994</v>
          </cell>
          <cell r="D350">
            <v>7493.8587900000002</v>
          </cell>
          <cell r="E350">
            <v>4728.3823400000001</v>
          </cell>
          <cell r="F350">
            <v>11412.06956</v>
          </cell>
          <cell r="G350">
            <v>3946.6789600000047</v>
          </cell>
          <cell r="H350">
            <v>4114.491829999999</v>
          </cell>
          <cell r="I350">
            <v>6605.9197299999942</v>
          </cell>
          <cell r="J350">
            <v>5054.1591499999995</v>
          </cell>
          <cell r="K350">
            <v>6203.6155700000018</v>
          </cell>
          <cell r="L350">
            <v>9061.7473700000046</v>
          </cell>
          <cell r="M350">
            <v>11376.369179999994</v>
          </cell>
        </row>
        <row r="351">
          <cell r="A351" t="str">
            <v>Telpe31138110</v>
          </cell>
          <cell r="B351">
            <v>4098.2809900000002</v>
          </cell>
          <cell r="C351">
            <v>3807.2026699999997</v>
          </cell>
          <cell r="D351">
            <v>6774.9126400000005</v>
          </cell>
          <cell r="E351">
            <v>4391.0159999999996</v>
          </cell>
          <cell r="F351">
            <v>11113.629560000001</v>
          </cell>
          <cell r="G351">
            <v>3754.0858100000005</v>
          </cell>
          <cell r="H351">
            <v>4012.4048299999995</v>
          </cell>
          <cell r="I351">
            <v>6605.9197299999942</v>
          </cell>
          <cell r="J351">
            <v>4976.1591500000068</v>
          </cell>
          <cell r="K351">
            <v>6203.6155700000018</v>
          </cell>
          <cell r="L351">
            <v>9061.7473699999973</v>
          </cell>
          <cell r="M351">
            <v>10962.830410000002</v>
          </cell>
        </row>
        <row r="352">
          <cell r="A352" t="str">
            <v>Telpe31138111</v>
          </cell>
          <cell r="B352">
            <v>0</v>
          </cell>
          <cell r="C352">
            <v>0</v>
          </cell>
          <cell r="D352">
            <v>0</v>
          </cell>
          <cell r="E352">
            <v>0</v>
          </cell>
          <cell r="F352">
            <v>8162.9050099999995</v>
          </cell>
          <cell r="G352">
            <v>-8162.9050099999995</v>
          </cell>
          <cell r="H352">
            <v>0</v>
          </cell>
          <cell r="I352">
            <v>0</v>
          </cell>
          <cell r="J352">
            <v>0</v>
          </cell>
          <cell r="K352">
            <v>0</v>
          </cell>
          <cell r="L352">
            <v>0</v>
          </cell>
          <cell r="M352">
            <v>0</v>
          </cell>
        </row>
        <row r="353">
          <cell r="A353" t="str">
            <v>Telpe31138113</v>
          </cell>
          <cell r="B353">
            <v>4098.2809900000002</v>
          </cell>
          <cell r="C353">
            <v>3807.2026699999997</v>
          </cell>
          <cell r="D353">
            <v>6774.9126400000005</v>
          </cell>
          <cell r="E353">
            <v>4391.0159999999996</v>
          </cell>
          <cell r="F353">
            <v>2950.7245500000026</v>
          </cell>
          <cell r="G353">
            <v>11916.990819999999</v>
          </cell>
          <cell r="H353">
            <v>4012.4048299999995</v>
          </cell>
          <cell r="I353">
            <v>6605.9197299999942</v>
          </cell>
          <cell r="J353">
            <v>4976.1591500000068</v>
          </cell>
          <cell r="K353">
            <v>6203.6155700000018</v>
          </cell>
          <cell r="L353">
            <v>9061.7473699999973</v>
          </cell>
          <cell r="M353">
            <v>10962.830410000002</v>
          </cell>
        </row>
        <row r="354">
          <cell r="A354" t="str">
            <v>Telpe31138130</v>
          </cell>
          <cell r="B354">
            <v>194.56189000000001</v>
          </cell>
          <cell r="C354">
            <v>245.8425</v>
          </cell>
          <cell r="D354">
            <v>718.9461500000001</v>
          </cell>
          <cell r="E354">
            <v>337.36633999999981</v>
          </cell>
          <cell r="F354">
            <v>298.44</v>
          </cell>
          <cell r="G354">
            <v>192.59314999999992</v>
          </cell>
          <cell r="H354">
            <v>102.08700000000022</v>
          </cell>
          <cell r="I354">
            <v>0</v>
          </cell>
          <cell r="J354">
            <v>77.999999999999545</v>
          </cell>
          <cell r="K354">
            <v>0</v>
          </cell>
          <cell r="L354">
            <v>0</v>
          </cell>
          <cell r="M354">
            <v>413.53877000000011</v>
          </cell>
        </row>
        <row r="355">
          <cell r="A355" t="str">
            <v>Telpe31138132</v>
          </cell>
          <cell r="B355">
            <v>0</v>
          </cell>
          <cell r="C355">
            <v>0</v>
          </cell>
          <cell r="D355">
            <v>0</v>
          </cell>
          <cell r="E355">
            <v>0</v>
          </cell>
          <cell r="F355">
            <v>0</v>
          </cell>
          <cell r="G355">
            <v>19.272590000000001</v>
          </cell>
          <cell r="H355">
            <v>-19.272590000000001</v>
          </cell>
          <cell r="I355">
            <v>0</v>
          </cell>
          <cell r="J355">
            <v>0</v>
          </cell>
          <cell r="K355">
            <v>0</v>
          </cell>
          <cell r="L355">
            <v>0</v>
          </cell>
          <cell r="M355">
            <v>0</v>
          </cell>
        </row>
        <row r="356">
          <cell r="A356" t="str">
            <v>Telpe31138133</v>
          </cell>
          <cell r="B356">
            <v>194.56189000000001</v>
          </cell>
          <cell r="C356">
            <v>245.8425</v>
          </cell>
          <cell r="D356">
            <v>718.9461500000001</v>
          </cell>
          <cell r="E356">
            <v>337.36633999999981</v>
          </cell>
          <cell r="F356">
            <v>298.44</v>
          </cell>
          <cell r="G356">
            <v>173.32055999999989</v>
          </cell>
          <cell r="H356">
            <v>121.35959000000025</v>
          </cell>
          <cell r="I356">
            <v>0</v>
          </cell>
          <cell r="J356">
            <v>77.999999999999545</v>
          </cell>
          <cell r="K356">
            <v>0</v>
          </cell>
          <cell r="L356">
            <v>0</v>
          </cell>
          <cell r="M356">
            <v>413.53877000000011</v>
          </cell>
        </row>
        <row r="357">
          <cell r="A357" t="str">
            <v>Telpe31138300</v>
          </cell>
          <cell r="B357">
            <v>61.676349999999999</v>
          </cell>
          <cell r="C357">
            <v>53.516000000000005</v>
          </cell>
          <cell r="D357">
            <v>59.245440000000002</v>
          </cell>
          <cell r="E357">
            <v>59.015669999999972</v>
          </cell>
          <cell r="F357">
            <v>55.230970000000042</v>
          </cell>
          <cell r="G357">
            <v>63.579409999999996</v>
          </cell>
          <cell r="H357">
            <v>35.08</v>
          </cell>
          <cell r="I357">
            <v>83.267440000000022</v>
          </cell>
          <cell r="J357">
            <v>5486.4233400000003</v>
          </cell>
          <cell r="K357">
            <v>-3064.4899400000004</v>
          </cell>
          <cell r="L357">
            <v>257.37017999999989</v>
          </cell>
          <cell r="M357">
            <v>354.20991000000004</v>
          </cell>
        </row>
        <row r="358">
          <cell r="A358" t="str">
            <v>Telpe31138310</v>
          </cell>
          <cell r="B358">
            <v>0</v>
          </cell>
          <cell r="C358">
            <v>0</v>
          </cell>
          <cell r="D358">
            <v>0</v>
          </cell>
          <cell r="E358">
            <v>0</v>
          </cell>
          <cell r="F358">
            <v>0</v>
          </cell>
          <cell r="G358">
            <v>0</v>
          </cell>
          <cell r="H358">
            <v>0</v>
          </cell>
          <cell r="I358">
            <v>0</v>
          </cell>
          <cell r="J358">
            <v>2202.1575600000001</v>
          </cell>
          <cell r="K358">
            <v>-2189.0697800000003</v>
          </cell>
          <cell r="L358">
            <v>-5.4784900000000007</v>
          </cell>
          <cell r="M358">
            <v>2.2252600000000005</v>
          </cell>
        </row>
        <row r="359">
          <cell r="A359" t="str">
            <v>Telpe31138313</v>
          </cell>
          <cell r="B359">
            <v>0</v>
          </cell>
          <cell r="C359">
            <v>0</v>
          </cell>
          <cell r="D359">
            <v>0</v>
          </cell>
          <cell r="E359">
            <v>0</v>
          </cell>
          <cell r="F359">
            <v>0</v>
          </cell>
          <cell r="G359">
            <v>0</v>
          </cell>
          <cell r="H359">
            <v>0</v>
          </cell>
          <cell r="I359">
            <v>0</v>
          </cell>
          <cell r="J359">
            <v>2202.1575600000001</v>
          </cell>
          <cell r="K359">
            <v>-2189.0697800000003</v>
          </cell>
          <cell r="L359">
            <v>-5.4784900000000007</v>
          </cell>
          <cell r="M359">
            <v>2.2252600000000005</v>
          </cell>
        </row>
        <row r="360">
          <cell r="A360" t="str">
            <v>Telpe31138320</v>
          </cell>
          <cell r="B360">
            <v>23.41048</v>
          </cell>
          <cell r="C360">
            <v>19.495339999999999</v>
          </cell>
          <cell r="D360">
            <v>22.021329999999999</v>
          </cell>
          <cell r="E360">
            <v>18.957440000000005</v>
          </cell>
          <cell r="F360">
            <v>9.5473399999999913</v>
          </cell>
          <cell r="G360">
            <v>10.258939999999996</v>
          </cell>
          <cell r="H360">
            <v>35.08</v>
          </cell>
          <cell r="I360">
            <v>78</v>
          </cell>
          <cell r="J360">
            <v>2518.9171999999999</v>
          </cell>
          <cell r="K360">
            <v>-245.14471999999978</v>
          </cell>
          <cell r="L360">
            <v>175.35215999999991</v>
          </cell>
          <cell r="M360">
            <v>298.31613000000016</v>
          </cell>
        </row>
        <row r="361">
          <cell r="A361" t="str">
            <v>Telpe31138323</v>
          </cell>
          <cell r="B361">
            <v>23.41048</v>
          </cell>
          <cell r="C361">
            <v>19.495339999999999</v>
          </cell>
          <cell r="D361">
            <v>22.021329999999999</v>
          </cell>
          <cell r="E361">
            <v>18.957440000000005</v>
          </cell>
          <cell r="F361">
            <v>9.5473399999999913</v>
          </cell>
          <cell r="G361">
            <v>10.258939999999996</v>
          </cell>
          <cell r="H361">
            <v>35.08</v>
          </cell>
          <cell r="I361">
            <v>78</v>
          </cell>
          <cell r="J361">
            <v>2518.9171999999999</v>
          </cell>
          <cell r="K361">
            <v>-245.14471999999978</v>
          </cell>
          <cell r="L361">
            <v>175.35215999999991</v>
          </cell>
          <cell r="M361">
            <v>298.31613000000016</v>
          </cell>
        </row>
        <row r="362">
          <cell r="A362" t="str">
            <v>Telpe31138330</v>
          </cell>
          <cell r="B362">
            <v>38.26587</v>
          </cell>
          <cell r="C362">
            <v>34.020659999999999</v>
          </cell>
          <cell r="D362">
            <v>37.224109999999996</v>
          </cell>
          <cell r="E362">
            <v>40.058230000000009</v>
          </cell>
          <cell r="F362">
            <v>45.683629999999994</v>
          </cell>
          <cell r="G362">
            <v>53.32047</v>
          </cell>
          <cell r="H362">
            <v>0</v>
          </cell>
          <cell r="I362">
            <v>5.2674399999999935</v>
          </cell>
          <cell r="J362">
            <v>97.47326000000001</v>
          </cell>
          <cell r="K362">
            <v>33.677660000000003</v>
          </cell>
          <cell r="L362">
            <v>89.006380000000036</v>
          </cell>
          <cell r="M362">
            <v>53.668519999999887</v>
          </cell>
        </row>
        <row r="363">
          <cell r="A363" t="str">
            <v>Telpe31138333</v>
          </cell>
          <cell r="B363">
            <v>38.26587</v>
          </cell>
          <cell r="C363">
            <v>34.020659999999999</v>
          </cell>
          <cell r="D363">
            <v>37.224109999999996</v>
          </cell>
          <cell r="E363">
            <v>40.058230000000009</v>
          </cell>
          <cell r="F363">
            <v>45.683629999999994</v>
          </cell>
          <cell r="G363">
            <v>53.32047</v>
          </cell>
          <cell r="H363">
            <v>0</v>
          </cell>
          <cell r="I363">
            <v>5.2674399999999935</v>
          </cell>
          <cell r="J363">
            <v>97.47326000000001</v>
          </cell>
          <cell r="K363">
            <v>33.677660000000003</v>
          </cell>
          <cell r="L363">
            <v>89.006380000000036</v>
          </cell>
          <cell r="M363">
            <v>53.668519999999887</v>
          </cell>
        </row>
        <row r="364">
          <cell r="A364" t="str">
            <v>Telpe31138340</v>
          </cell>
          <cell r="B364">
            <v>0</v>
          </cell>
          <cell r="C364">
            <v>0</v>
          </cell>
          <cell r="D364">
            <v>0</v>
          </cell>
          <cell r="E364">
            <v>0</v>
          </cell>
          <cell r="F364">
            <v>0</v>
          </cell>
          <cell r="G364">
            <v>0</v>
          </cell>
          <cell r="H364">
            <v>0</v>
          </cell>
          <cell r="I364">
            <v>0</v>
          </cell>
          <cell r="J364">
            <v>667.87531999999999</v>
          </cell>
          <cell r="K364">
            <v>-663.95309999999995</v>
          </cell>
          <cell r="L364">
            <v>-1.5098699999999998</v>
          </cell>
          <cell r="M364">
            <v>0</v>
          </cell>
        </row>
        <row r="365">
          <cell r="A365" t="str">
            <v>Telpe31138343</v>
          </cell>
          <cell r="B365">
            <v>0</v>
          </cell>
          <cell r="C365">
            <v>0</v>
          </cell>
          <cell r="D365">
            <v>0</v>
          </cell>
          <cell r="E365">
            <v>0</v>
          </cell>
          <cell r="F365">
            <v>0</v>
          </cell>
          <cell r="G365">
            <v>0</v>
          </cell>
          <cell r="H365">
            <v>0</v>
          </cell>
          <cell r="I365">
            <v>0</v>
          </cell>
          <cell r="J365">
            <v>667.87531999999999</v>
          </cell>
          <cell r="K365">
            <v>-663.95309999999995</v>
          </cell>
          <cell r="L365">
            <v>-1.5098699999999998</v>
          </cell>
          <cell r="M365">
            <v>0</v>
          </cell>
        </row>
        <row r="366">
          <cell r="A366" t="str">
            <v>Telpe31144300</v>
          </cell>
          <cell r="B366">
            <v>0</v>
          </cell>
          <cell r="C366">
            <v>0</v>
          </cell>
          <cell r="D366">
            <v>0</v>
          </cell>
          <cell r="E366">
            <v>0</v>
          </cell>
          <cell r="F366">
            <v>0</v>
          </cell>
          <cell r="G366">
            <v>0</v>
          </cell>
          <cell r="H366">
            <v>0</v>
          </cell>
          <cell r="I366">
            <v>0</v>
          </cell>
          <cell r="J366">
            <v>0</v>
          </cell>
          <cell r="K366">
            <v>0</v>
          </cell>
          <cell r="L366">
            <v>0</v>
          </cell>
          <cell r="M366">
            <v>2995.9186</v>
          </cell>
        </row>
        <row r="367">
          <cell r="A367" t="str">
            <v>Telpe41111320</v>
          </cell>
          <cell r="B367">
            <v>4783.1837000000005</v>
          </cell>
          <cell r="C367">
            <v>4799.54727</v>
          </cell>
          <cell r="D367">
            <v>-884.48715000000084</v>
          </cell>
          <cell r="E367">
            <v>5401.2759999999998</v>
          </cell>
          <cell r="F367">
            <v>5388.2841900000003</v>
          </cell>
          <cell r="G367">
            <v>5047.766639999998</v>
          </cell>
          <cell r="H367">
            <v>2917.971470000004</v>
          </cell>
          <cell r="I367">
            <v>4699.604879999999</v>
          </cell>
          <cell r="J367">
            <v>5439.2337899999948</v>
          </cell>
          <cell r="K367">
            <v>1028.2225800000015</v>
          </cell>
          <cell r="L367">
            <v>6045.6276500000095</v>
          </cell>
          <cell r="M367">
            <v>2992.6563999999926</v>
          </cell>
        </row>
        <row r="368">
          <cell r="A368" t="str">
            <v>Telpe41111323</v>
          </cell>
          <cell r="B368">
            <v>0</v>
          </cell>
          <cell r="C368">
            <v>0</v>
          </cell>
          <cell r="D368">
            <v>0</v>
          </cell>
          <cell r="E368">
            <v>2.2699999999999999E-3</v>
          </cell>
          <cell r="F368">
            <v>0</v>
          </cell>
          <cell r="G368">
            <v>0</v>
          </cell>
          <cell r="H368">
            <v>8.8600000000000016E-3</v>
          </cell>
          <cell r="I368">
            <v>0</v>
          </cell>
          <cell r="J368">
            <v>0</v>
          </cell>
          <cell r="K368">
            <v>0</v>
          </cell>
          <cell r="L368">
            <v>0</v>
          </cell>
          <cell r="M368">
            <v>0</v>
          </cell>
        </row>
        <row r="369">
          <cell r="A369" t="str">
            <v>Telpe41111324</v>
          </cell>
          <cell r="B369">
            <v>292.87541999999996</v>
          </cell>
          <cell r="C369">
            <v>589.52098000000001</v>
          </cell>
          <cell r="D369">
            <v>-151.41960999999992</v>
          </cell>
          <cell r="E369">
            <v>401.81055000000003</v>
          </cell>
          <cell r="F369">
            <v>364.66454999999974</v>
          </cell>
          <cell r="G369">
            <v>364.67398000000026</v>
          </cell>
          <cell r="H369">
            <v>160.48114999999984</v>
          </cell>
          <cell r="I369">
            <v>488.1260699999998</v>
          </cell>
          <cell r="J369">
            <v>102.40812000000005</v>
          </cell>
          <cell r="K369">
            <v>358.86155000000008</v>
          </cell>
          <cell r="L369">
            <v>235.78908000000001</v>
          </cell>
          <cell r="M369">
            <v>401.13411000000042</v>
          </cell>
        </row>
        <row r="370">
          <cell r="A370" t="str">
            <v>Telpe41111325</v>
          </cell>
          <cell r="B370">
            <v>146.38425000000001</v>
          </cell>
          <cell r="C370">
            <v>-146.38425000000001</v>
          </cell>
          <cell r="D370">
            <v>0</v>
          </cell>
          <cell r="E370">
            <v>0</v>
          </cell>
          <cell r="F370">
            <v>0</v>
          </cell>
          <cell r="G370">
            <v>0</v>
          </cell>
          <cell r="H370">
            <v>0</v>
          </cell>
          <cell r="I370">
            <v>0</v>
          </cell>
          <cell r="J370">
            <v>0</v>
          </cell>
          <cell r="K370">
            <v>0</v>
          </cell>
          <cell r="L370">
            <v>0</v>
          </cell>
          <cell r="M370">
            <v>0</v>
          </cell>
        </row>
        <row r="371">
          <cell r="A371" t="str">
            <v>Telpe41111330</v>
          </cell>
          <cell r="B371">
            <v>0</v>
          </cell>
          <cell r="C371">
            <v>-1.0585599999999999</v>
          </cell>
          <cell r="D371">
            <v>0</v>
          </cell>
          <cell r="E371">
            <v>0</v>
          </cell>
          <cell r="F371">
            <v>0</v>
          </cell>
          <cell r="G371">
            <v>0</v>
          </cell>
          <cell r="H371">
            <v>3915.5735699999996</v>
          </cell>
          <cell r="I371">
            <v>2278.994470000001</v>
          </cell>
          <cell r="J371">
            <v>2990.5870899999991</v>
          </cell>
          <cell r="K371">
            <v>1797.9991300000002</v>
          </cell>
          <cell r="L371">
            <v>1687.9970599999997</v>
          </cell>
          <cell r="M371">
            <v>849.29496000000108</v>
          </cell>
        </row>
        <row r="372">
          <cell r="A372" t="str">
            <v>Telpe41111334</v>
          </cell>
          <cell r="B372">
            <v>0</v>
          </cell>
          <cell r="C372">
            <v>0</v>
          </cell>
          <cell r="D372">
            <v>0</v>
          </cell>
          <cell r="E372">
            <v>0</v>
          </cell>
          <cell r="F372">
            <v>0</v>
          </cell>
          <cell r="G372">
            <v>0</v>
          </cell>
          <cell r="H372">
            <v>0</v>
          </cell>
          <cell r="I372">
            <v>224.95589999999999</v>
          </cell>
          <cell r="J372">
            <v>62.096609999999998</v>
          </cell>
          <cell r="K372">
            <v>-14.965139999999963</v>
          </cell>
          <cell r="L372">
            <v>34.99536999999998</v>
          </cell>
          <cell r="M372">
            <v>-0.24524000000002388</v>
          </cell>
        </row>
        <row r="373">
          <cell r="A373" t="str">
            <v>Consolidado31138100</v>
          </cell>
          <cell r="B373">
            <v>44017.763100000004</v>
          </cell>
          <cell r="C373">
            <v>49711.49267</v>
          </cell>
          <cell r="D373">
            <v>55219.083159999995</v>
          </cell>
          <cell r="E373">
            <v>51272.617020000034</v>
          </cell>
          <cell r="F373">
            <v>78535.39711999998</v>
          </cell>
          <cell r="G373">
            <v>66573.934360000014</v>
          </cell>
          <cell r="H373">
            <v>67255.37142000004</v>
          </cell>
          <cell r="I373">
            <v>70516.900940000021</v>
          </cell>
          <cell r="J373">
            <v>72480.883349999902</v>
          </cell>
          <cell r="K373">
            <v>76298.310500000021</v>
          </cell>
          <cell r="L373">
            <v>87966.624650000129</v>
          </cell>
          <cell r="M373">
            <v>115669.26445999974</v>
          </cell>
        </row>
        <row r="374">
          <cell r="A374" t="str">
            <v>Consolidado31138110</v>
          </cell>
          <cell r="B374">
            <v>42185.970600000001</v>
          </cell>
          <cell r="C374">
            <v>45458.382669999992</v>
          </cell>
          <cell r="D374">
            <v>51600.396020000015</v>
          </cell>
          <cell r="E374">
            <v>48668.28608999998</v>
          </cell>
          <cell r="F374">
            <v>75953.710410000029</v>
          </cell>
          <cell r="G374">
            <v>64193.03979999997</v>
          </cell>
          <cell r="H374">
            <v>64751.645340000046</v>
          </cell>
          <cell r="I374">
            <v>68314.574119999947</v>
          </cell>
          <cell r="J374">
            <v>70715.149600000062</v>
          </cell>
          <cell r="K374">
            <v>73733.091350000002</v>
          </cell>
          <cell r="L374">
            <v>88498.487999999896</v>
          </cell>
          <cell r="M374">
            <v>113642.34324000007</v>
          </cell>
        </row>
        <row r="375">
          <cell r="A375" t="str">
            <v>Consolidado31138111</v>
          </cell>
          <cell r="B375">
            <v>10121.606669999999</v>
          </cell>
          <cell r="C375">
            <v>11389.512409999998</v>
          </cell>
          <cell r="D375">
            <v>-21511.119079999997</v>
          </cell>
          <cell r="E375">
            <v>46196.315920000001</v>
          </cell>
          <cell r="F375">
            <v>38445.366329999997</v>
          </cell>
          <cell r="G375">
            <v>-84641.682249999998</v>
          </cell>
          <cell r="H375">
            <v>0</v>
          </cell>
          <cell r="I375">
            <v>0</v>
          </cell>
          <cell r="J375">
            <v>0</v>
          </cell>
          <cell r="K375">
            <v>0</v>
          </cell>
          <cell r="L375">
            <v>0</v>
          </cell>
          <cell r="M375">
            <v>0</v>
          </cell>
        </row>
        <row r="376">
          <cell r="A376" t="str">
            <v>Consolidado31138112</v>
          </cell>
          <cell r="B376">
            <v>0</v>
          </cell>
          <cell r="C376">
            <v>0</v>
          </cell>
          <cell r="D376">
            <v>6.720000000000001E-2</v>
          </cell>
          <cell r="E376">
            <v>3.8269999999999985E-2</v>
          </cell>
          <cell r="F376">
            <v>3.8270000000000012E-2</v>
          </cell>
          <cell r="G376">
            <v>2.3549999999999988E-2</v>
          </cell>
          <cell r="H376">
            <v>-3.0909999999999993E-2</v>
          </cell>
          <cell r="I376">
            <v>25.260020000000001</v>
          </cell>
          <cell r="J376">
            <v>4.6230000000001326E-2</v>
          </cell>
          <cell r="K376">
            <v>-0.14167000000000129</v>
          </cell>
          <cell r="L376">
            <v>0</v>
          </cell>
          <cell r="M376">
            <v>0</v>
          </cell>
        </row>
        <row r="377">
          <cell r="A377" t="str">
            <v>Consolidado31138113</v>
          </cell>
          <cell r="B377">
            <v>32064.36393</v>
          </cell>
          <cell r="C377">
            <v>34068.870260000003</v>
          </cell>
          <cell r="D377">
            <v>73111.447900000014</v>
          </cell>
          <cell r="E377">
            <v>2471.9318999999959</v>
          </cell>
          <cell r="F377">
            <v>37508.305809999991</v>
          </cell>
          <cell r="G377">
            <v>148834.69849999997</v>
          </cell>
          <cell r="H377">
            <v>64751.676250000077</v>
          </cell>
          <cell r="I377">
            <v>68289.314099999901</v>
          </cell>
          <cell r="J377">
            <v>70715.103370000026</v>
          </cell>
          <cell r="K377">
            <v>73733.233020000043</v>
          </cell>
          <cell r="L377">
            <v>88498.488000000012</v>
          </cell>
          <cell r="M377">
            <v>113642.34323999996</v>
          </cell>
        </row>
        <row r="378">
          <cell r="A378" t="str">
            <v>Consolidado31138120</v>
          </cell>
          <cell r="B378">
            <v>255.12130999999999</v>
          </cell>
          <cell r="C378">
            <v>1608.49584</v>
          </cell>
          <cell r="D378">
            <v>390.78018999999995</v>
          </cell>
          <cell r="E378">
            <v>221.03207999999995</v>
          </cell>
          <cell r="F378">
            <v>221.6887200000001</v>
          </cell>
          <cell r="G378">
            <v>197.48556000000008</v>
          </cell>
          <cell r="H378">
            <v>138.50857000000042</v>
          </cell>
          <cell r="I378">
            <v>130.53653999999915</v>
          </cell>
          <cell r="J378">
            <v>59.371160000000145</v>
          </cell>
          <cell r="K378">
            <v>135.34595000000036</v>
          </cell>
          <cell r="L378">
            <v>493.2801999999997</v>
          </cell>
          <cell r="M378">
            <v>289.34780999999975</v>
          </cell>
        </row>
        <row r="379">
          <cell r="A379" t="str">
            <v>Consolidado31138121</v>
          </cell>
          <cell r="B379">
            <v>5.1673599999999995</v>
          </cell>
          <cell r="C379">
            <v>1389.06988</v>
          </cell>
          <cell r="D379">
            <v>-1394.2372399999999</v>
          </cell>
          <cell r="E379">
            <v>1553.7434699999999</v>
          </cell>
          <cell r="F379">
            <v>49.016320000000178</v>
          </cell>
          <cell r="G379">
            <v>-1602.7597900000001</v>
          </cell>
          <cell r="H379">
            <v>0</v>
          </cell>
          <cell r="I379">
            <v>0</v>
          </cell>
          <cell r="J379">
            <v>0</v>
          </cell>
          <cell r="K379">
            <v>0</v>
          </cell>
          <cell r="L379">
            <v>0</v>
          </cell>
          <cell r="M379">
            <v>0</v>
          </cell>
        </row>
        <row r="380">
          <cell r="A380" t="str">
            <v>Consolidado31138122</v>
          </cell>
          <cell r="B380">
            <v>16.188690000000001</v>
          </cell>
          <cell r="C380">
            <v>9.4734300000000005</v>
          </cell>
          <cell r="D380">
            <v>45.006870000000006</v>
          </cell>
          <cell r="E380">
            <v>3.6647999999999854</v>
          </cell>
          <cell r="F380">
            <v>15.144900000000007</v>
          </cell>
          <cell r="G380">
            <v>10.379509999999996</v>
          </cell>
          <cell r="H380">
            <v>29.109400000000008</v>
          </cell>
          <cell r="I380">
            <v>25.998339999999985</v>
          </cell>
          <cell r="J380">
            <v>16.729510000000005</v>
          </cell>
          <cell r="K380">
            <v>16.69786000000002</v>
          </cell>
          <cell r="L380">
            <v>305.86614999999995</v>
          </cell>
          <cell r="M380">
            <v>218.01689999999996</v>
          </cell>
        </row>
        <row r="381">
          <cell r="A381" t="str">
            <v>Consolidado31138123</v>
          </cell>
          <cell r="B381">
            <v>233.76526000000001</v>
          </cell>
          <cell r="C381">
            <v>209.95253000000002</v>
          </cell>
          <cell r="D381">
            <v>1740.0105599999997</v>
          </cell>
          <cell r="E381">
            <v>-1336.37619</v>
          </cell>
          <cell r="F381">
            <v>157.5275</v>
          </cell>
          <cell r="G381">
            <v>1789.8658399999999</v>
          </cell>
          <cell r="H381">
            <v>109.39917000000014</v>
          </cell>
          <cell r="I381">
            <v>104.53819999999951</v>
          </cell>
          <cell r="J381">
            <v>42.641650000000482</v>
          </cell>
          <cell r="K381">
            <v>118.64808999999968</v>
          </cell>
          <cell r="L381">
            <v>187.41405000000032</v>
          </cell>
          <cell r="M381">
            <v>71.330909999999676</v>
          </cell>
        </row>
        <row r="382">
          <cell r="A382" t="str">
            <v>Consolidado31138130</v>
          </cell>
          <cell r="B382">
            <v>1576.6711900000003</v>
          </cell>
          <cell r="C382">
            <v>2644.6141600000001</v>
          </cell>
          <cell r="D382">
            <v>3227.9069499999978</v>
          </cell>
          <cell r="E382">
            <v>2383.2988500000019</v>
          </cell>
          <cell r="F382">
            <v>2359.9979900000017</v>
          </cell>
          <cell r="G382">
            <v>2183.4090099999994</v>
          </cell>
          <cell r="H382">
            <v>2365.2175499999976</v>
          </cell>
          <cell r="I382">
            <v>2071.790219999999</v>
          </cell>
          <cell r="J382">
            <v>1706.3625800000045</v>
          </cell>
          <cell r="K382">
            <v>2429.8731699999953</v>
          </cell>
          <cell r="L382">
            <v>-1025.1435099999981</v>
          </cell>
          <cell r="M382">
            <v>1737.5734699999994</v>
          </cell>
        </row>
        <row r="383">
          <cell r="A383" t="str">
            <v>Consolidado31138132</v>
          </cell>
          <cell r="B383">
            <v>0</v>
          </cell>
          <cell r="C383">
            <v>0</v>
          </cell>
          <cell r="D383">
            <v>0</v>
          </cell>
          <cell r="E383">
            <v>0</v>
          </cell>
          <cell r="F383">
            <v>0</v>
          </cell>
          <cell r="G383">
            <v>19.272590000000001</v>
          </cell>
          <cell r="H383">
            <v>-19.272590000000001</v>
          </cell>
          <cell r="I383">
            <v>0</v>
          </cell>
          <cell r="J383">
            <v>0</v>
          </cell>
          <cell r="K383">
            <v>0</v>
          </cell>
          <cell r="L383">
            <v>0</v>
          </cell>
          <cell r="M383">
            <v>0</v>
          </cell>
        </row>
        <row r="384">
          <cell r="A384" t="str">
            <v>Consolidado31138133</v>
          </cell>
          <cell r="B384">
            <v>1576.6711900000003</v>
          </cell>
          <cell r="C384">
            <v>2644.6141600000001</v>
          </cell>
          <cell r="D384">
            <v>3227.9069499999978</v>
          </cell>
          <cell r="E384">
            <v>2383.2988500000019</v>
          </cell>
          <cell r="F384">
            <v>2359.9979900000017</v>
          </cell>
          <cell r="G384">
            <v>2164.1364199999989</v>
          </cell>
          <cell r="H384">
            <v>2384.4901399999981</v>
          </cell>
          <cell r="I384">
            <v>2071.790219999999</v>
          </cell>
          <cell r="J384">
            <v>1706.3625800000045</v>
          </cell>
          <cell r="K384">
            <v>2429.8731699999953</v>
          </cell>
          <cell r="L384">
            <v>-1025.1435099999981</v>
          </cell>
          <cell r="M384">
            <v>1737.5734699999994</v>
          </cell>
        </row>
        <row r="385">
          <cell r="A385" t="str">
            <v>Consolidado31138300</v>
          </cell>
          <cell r="B385">
            <v>5395.9648700000007</v>
          </cell>
          <cell r="C385">
            <v>4821.8741800000016</v>
          </cell>
          <cell r="D385">
            <v>5207.6265099999982</v>
          </cell>
          <cell r="E385">
            <v>4359.1014900000009</v>
          </cell>
          <cell r="F385">
            <v>4747.6575100000009</v>
          </cell>
          <cell r="G385">
            <v>6204.0446400000037</v>
          </cell>
          <cell r="H385">
            <v>5174.6181699999979</v>
          </cell>
          <cell r="I385">
            <v>5313.5695799999958</v>
          </cell>
          <cell r="J385">
            <v>25709.792869999997</v>
          </cell>
          <cell r="K385">
            <v>-630.09348999999929</v>
          </cell>
          <cell r="L385">
            <v>3105.2850900000049</v>
          </cell>
          <cell r="M385">
            <v>9070.1868099999992</v>
          </cell>
        </row>
        <row r="386">
          <cell r="A386" t="str">
            <v>Consolidado31138310</v>
          </cell>
          <cell r="B386">
            <v>292.57974000000002</v>
          </cell>
          <cell r="C386">
            <v>381.99401999999998</v>
          </cell>
          <cell r="D386">
            <v>327.74330999999995</v>
          </cell>
          <cell r="E386">
            <v>283.21355000000005</v>
          </cell>
          <cell r="F386">
            <v>344.05219000000011</v>
          </cell>
          <cell r="G386">
            <v>1889.2080299999996</v>
          </cell>
          <cell r="H386">
            <v>-1572.5372399999997</v>
          </cell>
          <cell r="I386">
            <v>59.898879999999963</v>
          </cell>
          <cell r="J386">
            <v>8270.1368799999982</v>
          </cell>
          <cell r="K386">
            <v>-5981.0356699999993</v>
          </cell>
          <cell r="L386">
            <v>793.68978000000061</v>
          </cell>
          <cell r="M386">
            <v>-496.40357999999924</v>
          </cell>
        </row>
        <row r="387">
          <cell r="A387" t="str">
            <v>Consolidado31138312</v>
          </cell>
          <cell r="B387">
            <v>0</v>
          </cell>
          <cell r="C387">
            <v>0</v>
          </cell>
          <cell r="D387">
            <v>0</v>
          </cell>
          <cell r="E387">
            <v>0</v>
          </cell>
          <cell r="F387">
            <v>0</v>
          </cell>
          <cell r="G387">
            <v>0</v>
          </cell>
          <cell r="H387">
            <v>0</v>
          </cell>
          <cell r="I387">
            <v>0</v>
          </cell>
          <cell r="J387">
            <v>1911.04945</v>
          </cell>
          <cell r="K387">
            <v>-1174.2634499999999</v>
          </cell>
          <cell r="L387">
            <v>-415.8036800000001</v>
          </cell>
          <cell r="M387">
            <v>-133.22797999999995</v>
          </cell>
        </row>
        <row r="388">
          <cell r="A388" t="str">
            <v>Consolidado31138313</v>
          </cell>
          <cell r="B388">
            <v>292.57974000000002</v>
          </cell>
          <cell r="C388">
            <v>381.99401999999998</v>
          </cell>
          <cell r="D388">
            <v>327.74330999999995</v>
          </cell>
          <cell r="E388">
            <v>283.21355000000005</v>
          </cell>
          <cell r="F388">
            <v>344.05219000000011</v>
          </cell>
          <cell r="G388">
            <v>1889.2080299999996</v>
          </cell>
          <cell r="H388">
            <v>-1572.5372399999997</v>
          </cell>
          <cell r="I388">
            <v>59.898879999999963</v>
          </cell>
          <cell r="J388">
            <v>6359.0874300000005</v>
          </cell>
          <cell r="K388">
            <v>-4806.7722200000007</v>
          </cell>
          <cell r="L388">
            <v>1209.4934600000015</v>
          </cell>
          <cell r="M388">
            <v>-363.17560000000049</v>
          </cell>
        </row>
        <row r="389">
          <cell r="A389" t="str">
            <v>Consolidado31138320</v>
          </cell>
          <cell r="B389">
            <v>3507.0200999999997</v>
          </cell>
          <cell r="C389">
            <v>3150.4509800000005</v>
          </cell>
          <cell r="D389">
            <v>3118.9878000000017</v>
          </cell>
          <cell r="E389">
            <v>3032.3137399999978</v>
          </cell>
          <cell r="F389">
            <v>3270.3843300000008</v>
          </cell>
          <cell r="G389">
            <v>2928.1811899999993</v>
          </cell>
          <cell r="H389">
            <v>4419.4919999999984</v>
          </cell>
          <cell r="I389">
            <v>4181.1250300000065</v>
          </cell>
          <cell r="J389">
            <v>14624.792509999996</v>
          </cell>
          <cell r="K389">
            <v>6459.8399099999951</v>
          </cell>
          <cell r="L389">
            <v>1179.2254300000059</v>
          </cell>
          <cell r="M389">
            <v>8955.7357199999969</v>
          </cell>
        </row>
        <row r="390">
          <cell r="A390" t="str">
            <v>Consolidado31138322</v>
          </cell>
          <cell r="B390">
            <v>0</v>
          </cell>
          <cell r="C390">
            <v>0</v>
          </cell>
          <cell r="D390">
            <v>0</v>
          </cell>
          <cell r="E390">
            <v>0</v>
          </cell>
          <cell r="F390">
            <v>0</v>
          </cell>
          <cell r="G390">
            <v>0</v>
          </cell>
          <cell r="H390">
            <v>0</v>
          </cell>
          <cell r="I390">
            <v>0</v>
          </cell>
          <cell r="J390">
            <v>792.86041</v>
          </cell>
          <cell r="K390">
            <v>-395.90102000000002</v>
          </cell>
          <cell r="L390">
            <v>-208.00736000000001</v>
          </cell>
          <cell r="M390">
            <v>-52.300559999999962</v>
          </cell>
        </row>
        <row r="391">
          <cell r="A391" t="str">
            <v>Consolidado31138323</v>
          </cell>
          <cell r="B391">
            <v>3507.0200999999997</v>
          </cell>
          <cell r="C391">
            <v>3150.4509800000005</v>
          </cell>
          <cell r="D391">
            <v>3118.9878000000017</v>
          </cell>
          <cell r="E391">
            <v>3032.3137399999978</v>
          </cell>
          <cell r="F391">
            <v>3270.3843300000008</v>
          </cell>
          <cell r="G391">
            <v>2928.1811899999993</v>
          </cell>
          <cell r="H391">
            <v>4419.4919999999984</v>
          </cell>
          <cell r="I391">
            <v>4181.1250300000065</v>
          </cell>
          <cell r="J391">
            <v>13831.932100000002</v>
          </cell>
          <cell r="K391">
            <v>6855.7409299999927</v>
          </cell>
          <cell r="L391">
            <v>1387.2327900000018</v>
          </cell>
          <cell r="M391">
            <v>9008.0362800000003</v>
          </cell>
        </row>
        <row r="392">
          <cell r="A392" t="str">
            <v>Consolidado31138330</v>
          </cell>
          <cell r="B392">
            <v>1467.6013499999999</v>
          </cell>
          <cell r="C392">
            <v>1187.2874199999997</v>
          </cell>
          <cell r="D392">
            <v>1648.7094600000009</v>
          </cell>
          <cell r="E392">
            <v>946.63068999999905</v>
          </cell>
          <cell r="F392">
            <v>1015.4525200000007</v>
          </cell>
          <cell r="G392">
            <v>1365.91399</v>
          </cell>
          <cell r="H392">
            <v>2322.9984100000011</v>
          </cell>
          <cell r="I392">
            <v>1053.5011799999975</v>
          </cell>
          <cell r="J392">
            <v>-564.09117999999944</v>
          </cell>
          <cell r="K392">
            <v>1396.7711900000013</v>
          </cell>
          <cell r="L392">
            <v>886.24673000000075</v>
          </cell>
          <cell r="M392">
            <v>817.44866999999977</v>
          </cell>
        </row>
        <row r="393">
          <cell r="A393" t="str">
            <v>Consolidado31138333</v>
          </cell>
          <cell r="B393">
            <v>1467.6013499999999</v>
          </cell>
          <cell r="C393">
            <v>1187.2874199999997</v>
          </cell>
          <cell r="D393">
            <v>1648.7094600000009</v>
          </cell>
          <cell r="E393">
            <v>946.63068999999905</v>
          </cell>
          <cell r="F393">
            <v>1015.4525200000007</v>
          </cell>
          <cell r="G393">
            <v>1365.91399</v>
          </cell>
          <cell r="H393">
            <v>2322.9984100000011</v>
          </cell>
          <cell r="I393">
            <v>1053.5011799999975</v>
          </cell>
          <cell r="J393">
            <v>-564.09117999999944</v>
          </cell>
          <cell r="K393">
            <v>1396.7711900000013</v>
          </cell>
          <cell r="L393">
            <v>886.24673000000075</v>
          </cell>
          <cell r="M393">
            <v>817.44866999999977</v>
          </cell>
        </row>
        <row r="394">
          <cell r="A394" t="str">
            <v>Consolidado31138340</v>
          </cell>
          <cell r="B394">
            <v>128.76367999999999</v>
          </cell>
          <cell r="C394">
            <v>102.14176</v>
          </cell>
          <cell r="D394">
            <v>112.18594000000002</v>
          </cell>
          <cell r="E394">
            <v>96.943510000000003</v>
          </cell>
          <cell r="F394">
            <v>117.76846999999998</v>
          </cell>
          <cell r="G394">
            <v>20.741430000000037</v>
          </cell>
          <cell r="H394">
            <v>4.6649999999999636</v>
          </cell>
          <cell r="I394">
            <v>19.044489999999996</v>
          </cell>
          <cell r="J394">
            <v>3378.9546600000008</v>
          </cell>
          <cell r="K394">
            <v>-2505.668920000001</v>
          </cell>
          <cell r="L394">
            <v>246.1231499999999</v>
          </cell>
          <cell r="M394">
            <v>-206.5939999999996</v>
          </cell>
        </row>
        <row r="395">
          <cell r="A395" t="str">
            <v>Consolidado31138342</v>
          </cell>
          <cell r="B395">
            <v>0</v>
          </cell>
          <cell r="C395">
            <v>0</v>
          </cell>
          <cell r="D395">
            <v>0</v>
          </cell>
          <cell r="E395">
            <v>0</v>
          </cell>
          <cell r="F395">
            <v>0</v>
          </cell>
          <cell r="G395">
            <v>0</v>
          </cell>
          <cell r="H395">
            <v>0</v>
          </cell>
          <cell r="I395">
            <v>0</v>
          </cell>
          <cell r="J395">
            <v>616.19950000000006</v>
          </cell>
          <cell r="K395">
            <v>-372.64267000000007</v>
          </cell>
          <cell r="L395">
            <v>-135.07437000000002</v>
          </cell>
          <cell r="M395">
            <v>-21.91413</v>
          </cell>
        </row>
        <row r="396">
          <cell r="A396" t="str">
            <v>Consolidado31138343</v>
          </cell>
          <cell r="B396">
            <v>128.76367999999999</v>
          </cell>
          <cell r="C396">
            <v>102.14176</v>
          </cell>
          <cell r="D396">
            <v>112.18594000000002</v>
          </cell>
          <cell r="E396">
            <v>96.943510000000003</v>
          </cell>
          <cell r="F396">
            <v>117.76846999999998</v>
          </cell>
          <cell r="G396">
            <v>20.741430000000037</v>
          </cell>
          <cell r="H396">
            <v>4.6649999999999636</v>
          </cell>
          <cell r="I396">
            <v>19.044489999999996</v>
          </cell>
          <cell r="J396">
            <v>2762.7551600000002</v>
          </cell>
          <cell r="K396">
            <v>-2133.0262500000003</v>
          </cell>
          <cell r="L396">
            <v>381.19752000000017</v>
          </cell>
          <cell r="M396">
            <v>-184.67986999999994</v>
          </cell>
        </row>
        <row r="397">
          <cell r="A397" t="str">
            <v>Consolidado31144300</v>
          </cell>
          <cell r="B397">
            <v>242.43836999999999</v>
          </cell>
          <cell r="C397">
            <v>238.6464</v>
          </cell>
          <cell r="D397">
            <v>841.22470000000021</v>
          </cell>
          <cell r="E397">
            <v>241.84019999999987</v>
          </cell>
          <cell r="F397">
            <v>239.19391000000019</v>
          </cell>
          <cell r="G397">
            <v>245.79401000000007</v>
          </cell>
          <cell r="H397">
            <v>461.63940999999977</v>
          </cell>
          <cell r="I397">
            <v>681.55292999999983</v>
          </cell>
          <cell r="J397">
            <v>1081.1676400000006</v>
          </cell>
          <cell r="K397">
            <v>2106.9936299999999</v>
          </cell>
          <cell r="L397">
            <v>3270.9449199999999</v>
          </cell>
          <cell r="M397">
            <v>4045.1155099999996</v>
          </cell>
        </row>
        <row r="398">
          <cell r="A398" t="str">
            <v>Consolidado41111320</v>
          </cell>
          <cell r="B398">
            <v>69189.331869999995</v>
          </cell>
          <cell r="C398">
            <v>64324.483040000021</v>
          </cell>
          <cell r="D398">
            <v>66776.372730000003</v>
          </cell>
          <cell r="E398">
            <v>67720.63460999995</v>
          </cell>
          <cell r="F398">
            <v>71963.331240000029</v>
          </cell>
          <cell r="G398">
            <v>74380.853460000013</v>
          </cell>
          <cell r="H398">
            <v>56379.796299999987</v>
          </cell>
          <cell r="I398">
            <v>64595.747319999966</v>
          </cell>
          <cell r="J398">
            <v>76699.571950000012</v>
          </cell>
          <cell r="K398">
            <v>59104.068460000213</v>
          </cell>
          <cell r="L398">
            <v>59507.405569999828</v>
          </cell>
          <cell r="M398">
            <v>56513.877870000084</v>
          </cell>
        </row>
        <row r="399">
          <cell r="A399" t="str">
            <v>Consolidado41111323</v>
          </cell>
          <cell r="B399">
            <v>41.7956</v>
          </cell>
          <cell r="C399">
            <v>41.047720000000005</v>
          </cell>
          <cell r="D399">
            <v>54.945069999999987</v>
          </cell>
          <cell r="E399">
            <v>55.490560000000016</v>
          </cell>
          <cell r="F399">
            <v>70.443379999999991</v>
          </cell>
          <cell r="G399">
            <v>60.705939999999941</v>
          </cell>
          <cell r="H399">
            <v>25.67270000000002</v>
          </cell>
          <cell r="I399">
            <v>35.353870000000029</v>
          </cell>
          <cell r="J399">
            <v>45.696150000000046</v>
          </cell>
          <cell r="K399">
            <v>29.402289999999937</v>
          </cell>
          <cell r="L399">
            <v>35.672970000000021</v>
          </cell>
          <cell r="M399">
            <v>25.450419999999951</v>
          </cell>
        </row>
        <row r="400">
          <cell r="A400" t="str">
            <v>Consolidado41111324</v>
          </cell>
          <cell r="B400">
            <v>2904.88355</v>
          </cell>
          <cell r="C400">
            <v>2699.3331600000006</v>
          </cell>
          <cell r="D400">
            <v>2357.8248600000006</v>
          </cell>
          <cell r="E400">
            <v>3138.9158099999986</v>
          </cell>
          <cell r="F400">
            <v>3594.5728600000002</v>
          </cell>
          <cell r="G400">
            <v>4346.6319399999993</v>
          </cell>
          <cell r="H400">
            <v>2193.3606400000026</v>
          </cell>
          <cell r="I400">
            <v>2760.8719899999996</v>
          </cell>
          <cell r="J400">
            <v>6559.0922199999986</v>
          </cell>
          <cell r="K400">
            <v>3952.0616400000035</v>
          </cell>
          <cell r="L400">
            <v>5027.1461899999995</v>
          </cell>
          <cell r="M400">
            <v>4954.504829999998</v>
          </cell>
        </row>
        <row r="401">
          <cell r="A401" t="str">
            <v>Consolidado41111325</v>
          </cell>
          <cell r="B401">
            <v>150.33160999999998</v>
          </cell>
          <cell r="C401">
            <v>-145.90378999999999</v>
          </cell>
          <cell r="D401">
            <v>5.4272099999999988</v>
          </cell>
          <cell r="E401">
            <v>1.1116400000000013</v>
          </cell>
          <cell r="F401">
            <v>1.5747599999999995</v>
          </cell>
          <cell r="G401">
            <v>0.96364999999999945</v>
          </cell>
          <cell r="H401">
            <v>1.2974300000000003</v>
          </cell>
          <cell r="I401">
            <v>1.9972300000000001</v>
          </cell>
          <cell r="J401">
            <v>3.214109999999998</v>
          </cell>
          <cell r="K401">
            <v>1.1359400000000015</v>
          </cell>
          <cell r="L401">
            <v>1.0410399999999989</v>
          </cell>
          <cell r="M401">
            <v>0.73873000000000033</v>
          </cell>
        </row>
        <row r="402">
          <cell r="A402" t="str">
            <v>Consolidado41111330</v>
          </cell>
          <cell r="B402">
            <v>1922.01305</v>
          </cell>
          <cell r="C402">
            <v>1728.9321199999995</v>
          </cell>
          <cell r="D402">
            <v>-1444.3927199999994</v>
          </cell>
          <cell r="E402">
            <v>2374.4188899999999</v>
          </cell>
          <cell r="F402">
            <v>199.95474999999988</v>
          </cell>
          <cell r="G402">
            <v>120.71892000000025</v>
          </cell>
          <cell r="H402">
            <v>23366.951590000001</v>
          </cell>
          <cell r="I402">
            <v>24599.721070000003</v>
          </cell>
          <cell r="J402">
            <v>30019.543669999985</v>
          </cell>
          <cell r="K402">
            <v>27422.429590000014</v>
          </cell>
          <cell r="L402">
            <v>24552.790999999983</v>
          </cell>
          <cell r="M402">
            <v>23858.433730000019</v>
          </cell>
        </row>
        <row r="403">
          <cell r="A403" t="str">
            <v>Consolidado41111333</v>
          </cell>
          <cell r="B403">
            <v>1010.9059500000001</v>
          </cell>
          <cell r="C403">
            <v>940.35074000000009</v>
          </cell>
          <cell r="D403">
            <v>-1947.2414300000003</v>
          </cell>
          <cell r="E403">
            <v>-3.6618999999999997</v>
          </cell>
          <cell r="F403">
            <v>3.5760000000000014E-2</v>
          </cell>
          <cell r="G403">
            <v>-0.20771000000000003</v>
          </cell>
          <cell r="H403">
            <v>1.95004</v>
          </cell>
          <cell r="I403">
            <v>4.1011800000000003</v>
          </cell>
          <cell r="J403">
            <v>4.9359199999999994</v>
          </cell>
          <cell r="K403">
            <v>3.8451199999999996</v>
          </cell>
          <cell r="L403">
            <v>3.435789999999999</v>
          </cell>
          <cell r="M403">
            <v>1.7779700000000034</v>
          </cell>
        </row>
        <row r="404">
          <cell r="A404" t="str">
            <v>Consolidado41111334</v>
          </cell>
          <cell r="B404">
            <v>366.29703999999998</v>
          </cell>
          <cell r="C404">
            <v>344.29455000000002</v>
          </cell>
          <cell r="D404">
            <v>571.67466999999988</v>
          </cell>
          <cell r="E404">
            <v>595.8786399999999</v>
          </cell>
          <cell r="F404">
            <v>548.5942</v>
          </cell>
          <cell r="G404">
            <v>543.74744000000055</v>
          </cell>
          <cell r="H404">
            <v>480.73590999999988</v>
          </cell>
          <cell r="I404">
            <v>897.5971699999991</v>
          </cell>
          <cell r="J404">
            <v>10612.572209999998</v>
          </cell>
          <cell r="K404">
            <v>5196.1541900000029</v>
          </cell>
          <cell r="L404">
            <v>3576.8917900000015</v>
          </cell>
          <cell r="M404">
            <v>5768.3812899999975</v>
          </cell>
        </row>
        <row r="405">
          <cell r="A405" t="str">
            <v>Consolidado41111335</v>
          </cell>
          <cell r="B405">
            <v>0</v>
          </cell>
          <cell r="C405">
            <v>3.3948100000000001</v>
          </cell>
          <cell r="D405">
            <v>-3.3948100000000001</v>
          </cell>
          <cell r="E405">
            <v>0.68779999999999997</v>
          </cell>
          <cell r="F405">
            <v>8.1700000000000106E-3</v>
          </cell>
          <cell r="G405">
            <v>5.8300000000000018E-3</v>
          </cell>
          <cell r="H405">
            <v>3.8628100000000001</v>
          </cell>
          <cell r="I405">
            <v>4.7277500000000003</v>
          </cell>
          <cell r="J405">
            <v>7.1386999999999983</v>
          </cell>
          <cell r="K405">
            <v>1.1526700000000005</v>
          </cell>
          <cell r="L405">
            <v>-0.1104699999999994</v>
          </cell>
          <cell r="M405">
            <v>-1.8999999999991246E-4</v>
          </cell>
        </row>
      </sheetData>
      <sheetData sheetId="24"/>
      <sheetData sheetId="2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ese"/>
      <sheetName val="DemoRes"/>
      <sheetName val="DemoRes (2)"/>
      <sheetName val="RecLiqServ"/>
      <sheetName val="RecLiqServ (2)"/>
      <sheetName val="RecUni"/>
      <sheetName val="DetDemoRes"/>
      <sheetName val="DetDemoRes (2)"/>
      <sheetName val="Demanda"/>
      <sheetName val="PlanInvA"/>
      <sheetName val="PlanInvB"/>
      <sheetName val="PlaFin"/>
      <sheetName val="FluxCxaInd"/>
      <sheetName val="FluxCxa"/>
      <sheetName val="BalPat"/>
      <sheetName val="RecHum"/>
      <sheetName val="Sispec"/>
      <sheetName val="SispecPSAP"/>
      <sheetName val="Tabelas"/>
      <sheetName val="MêsBase"/>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1">
          <cell r="A1" t="str">
            <v>Chave</v>
          </cell>
          <cell r="B1" t="str">
            <v>01/01/00</v>
          </cell>
          <cell r="C1" t="str">
            <v>01/02/00</v>
          </cell>
          <cell r="D1" t="str">
            <v>01/03/00</v>
          </cell>
          <cell r="E1" t="str">
            <v>01/04/00</v>
          </cell>
          <cell r="F1" t="str">
            <v>01/05/00</v>
          </cell>
          <cell r="G1" t="str">
            <v>01/06/00</v>
          </cell>
        </row>
        <row r="2">
          <cell r="A2" t="str">
            <v>Empresa Polo141100011</v>
          </cell>
          <cell r="B2">
            <v>11481.906949600001</v>
          </cell>
          <cell r="C2">
            <v>11271.560682299998</v>
          </cell>
          <cell r="D2">
            <v>13016.989928100003</v>
          </cell>
          <cell r="E2">
            <v>12317.723839999999</v>
          </cell>
          <cell r="F2">
            <v>11166.735189999992</v>
          </cell>
          <cell r="G2">
            <v>11705.652779999997</v>
          </cell>
        </row>
        <row r="3">
          <cell r="A3" t="str">
            <v>Empresa Polo141100013</v>
          </cell>
          <cell r="B3">
            <v>890.17300460000001</v>
          </cell>
          <cell r="C3">
            <v>558.91992899999991</v>
          </cell>
          <cell r="D3">
            <v>1011.8063064000003</v>
          </cell>
          <cell r="E3">
            <v>1149.3918199999994</v>
          </cell>
          <cell r="F3">
            <v>2215.0618100000011</v>
          </cell>
          <cell r="G3">
            <v>1323.6560299999992</v>
          </cell>
        </row>
        <row r="4">
          <cell r="A4" t="str">
            <v>Empresa Polo141100014</v>
          </cell>
          <cell r="B4">
            <v>42.300134800000002</v>
          </cell>
          <cell r="C4">
            <v>42.975131499999996</v>
          </cell>
          <cell r="D4">
            <v>70.873033700000008</v>
          </cell>
          <cell r="E4">
            <v>75.373549999999994</v>
          </cell>
          <cell r="F4">
            <v>122.68118000000001</v>
          </cell>
          <cell r="G4">
            <v>68.972689999999943</v>
          </cell>
        </row>
        <row r="5">
          <cell r="A5" t="str">
            <v>Empresa Polo141100015</v>
          </cell>
          <cell r="B5">
            <v>977.48490579999998</v>
          </cell>
          <cell r="C5">
            <v>1345.8053227</v>
          </cell>
          <cell r="D5">
            <v>2217.0097915000006</v>
          </cell>
          <cell r="E5">
            <v>933.57241999999951</v>
          </cell>
          <cell r="F5">
            <v>1666.4883499999987</v>
          </cell>
          <cell r="G5">
            <v>807.47407000000112</v>
          </cell>
        </row>
        <row r="6">
          <cell r="A6" t="str">
            <v>Empresa Polo141100021</v>
          </cell>
          <cell r="B6">
            <v>6210.0735664000003</v>
          </cell>
          <cell r="C6">
            <v>4759.9938950000014</v>
          </cell>
          <cell r="D6">
            <v>5214.0919286000026</v>
          </cell>
          <cell r="E6">
            <v>4889.8438399999941</v>
          </cell>
          <cell r="F6">
            <v>2626.6789200000021</v>
          </cell>
          <cell r="G6">
            <v>4701.9248799999987</v>
          </cell>
        </row>
        <row r="7">
          <cell r="A7" t="str">
            <v>Empresa Polo141100022</v>
          </cell>
          <cell r="B7">
            <v>1169.7627576999998</v>
          </cell>
          <cell r="C7">
            <v>1074.8231334000002</v>
          </cell>
          <cell r="D7">
            <v>1475.8932989</v>
          </cell>
          <cell r="E7">
            <v>1816.7371600000006</v>
          </cell>
          <cell r="F7">
            <v>2690.7356400000008</v>
          </cell>
          <cell r="G7">
            <v>1198.8764699999992</v>
          </cell>
        </row>
        <row r="8">
          <cell r="A8" t="str">
            <v>Empresa Polo141100023</v>
          </cell>
          <cell r="B8">
            <v>1765.9230812000001</v>
          </cell>
          <cell r="C8">
            <v>1222.9864837999999</v>
          </cell>
          <cell r="D8">
            <v>2218.0277050000004</v>
          </cell>
          <cell r="E8">
            <v>1554.0895199999995</v>
          </cell>
          <cell r="F8">
            <v>2118.8597599999994</v>
          </cell>
          <cell r="G8">
            <v>1472.1469799999995</v>
          </cell>
        </row>
        <row r="9">
          <cell r="A9" t="str">
            <v>Empresa Polo141100024</v>
          </cell>
          <cell r="B9">
            <v>1170.3203364000001</v>
          </cell>
          <cell r="C9">
            <v>1140.8472961999996</v>
          </cell>
          <cell r="D9">
            <v>1032.6810774000005</v>
          </cell>
          <cell r="E9">
            <v>1188.8314799999998</v>
          </cell>
          <cell r="F9">
            <v>1585.12273</v>
          </cell>
          <cell r="G9">
            <v>1142.6124200000022</v>
          </cell>
        </row>
        <row r="10">
          <cell r="A10" t="str">
            <v>Empresa Polo141100031</v>
          </cell>
          <cell r="B10">
            <v>2453.1541389000004</v>
          </cell>
          <cell r="C10">
            <v>2686.2875460999994</v>
          </cell>
          <cell r="D10">
            <v>2012.7244450000007</v>
          </cell>
          <cell r="E10">
            <v>1692.744859999998</v>
          </cell>
          <cell r="F10">
            <v>1636.9572300000018</v>
          </cell>
          <cell r="G10">
            <v>1829.7209800000019</v>
          </cell>
        </row>
        <row r="11">
          <cell r="A11" t="str">
            <v>Empresa Polo141100032</v>
          </cell>
          <cell r="B11">
            <v>1204.9747311000001</v>
          </cell>
          <cell r="C11">
            <v>846.3147442999998</v>
          </cell>
          <cell r="D11">
            <v>786.17274459999999</v>
          </cell>
          <cell r="E11">
            <v>964.03208000000041</v>
          </cell>
          <cell r="F11">
            <v>1009.545979999999</v>
          </cell>
          <cell r="G11">
            <v>515.99049999999988</v>
          </cell>
        </row>
        <row r="12">
          <cell r="A12" t="str">
            <v>Empresa Polo141100050</v>
          </cell>
          <cell r="B12">
            <v>177.59183000000002</v>
          </cell>
          <cell r="C12">
            <v>318.16829999999999</v>
          </cell>
          <cell r="D12">
            <v>635.62440999999978</v>
          </cell>
          <cell r="E12">
            <v>37.940039999999954</v>
          </cell>
          <cell r="F12">
            <v>793.21111000000042</v>
          </cell>
          <cell r="G12">
            <v>825.35176999999999</v>
          </cell>
        </row>
        <row r="13">
          <cell r="A13" t="str">
            <v>Empresa Polo141100200</v>
          </cell>
          <cell r="B13">
            <v>1885.0848000000001</v>
          </cell>
          <cell r="C13">
            <v>2002.9245799999994</v>
          </cell>
          <cell r="D13">
            <v>1414.6345900000006</v>
          </cell>
          <cell r="E13">
            <v>1384.1800999999996</v>
          </cell>
          <cell r="F13">
            <v>1617.67551</v>
          </cell>
          <cell r="G13">
            <v>2212.1933800000006</v>
          </cell>
        </row>
        <row r="14">
          <cell r="A14" t="str">
            <v>Empresa Polo141100210</v>
          </cell>
          <cell r="B14">
            <v>253.19493999999997</v>
          </cell>
          <cell r="C14">
            <v>291.31199000000004</v>
          </cell>
          <cell r="D14">
            <v>224.53882999999996</v>
          </cell>
          <cell r="E14">
            <v>535.44229999999993</v>
          </cell>
          <cell r="F14">
            <v>326.69327999999996</v>
          </cell>
          <cell r="G14">
            <v>365.58230000000026</v>
          </cell>
        </row>
        <row r="15">
          <cell r="A15" t="str">
            <v>Empresa Polo141100220</v>
          </cell>
          <cell r="B15">
            <v>140.25214000000003</v>
          </cell>
          <cell r="C15">
            <v>138.93465999999998</v>
          </cell>
          <cell r="D15">
            <v>225.96228000000002</v>
          </cell>
          <cell r="E15">
            <v>200.46241999999995</v>
          </cell>
          <cell r="F15">
            <v>184.14971000000003</v>
          </cell>
          <cell r="G15">
            <v>193.3934999999999</v>
          </cell>
        </row>
        <row r="16">
          <cell r="A16" t="str">
            <v>Empresa Polo141100300</v>
          </cell>
          <cell r="B16">
            <v>929.55090999999993</v>
          </cell>
          <cell r="C16">
            <v>513.60866310000029</v>
          </cell>
          <cell r="D16">
            <v>1153.8122368999998</v>
          </cell>
          <cell r="E16">
            <v>753.2777900000001</v>
          </cell>
          <cell r="F16">
            <v>2076.5181300000004</v>
          </cell>
          <cell r="G16">
            <v>656.81617999999889</v>
          </cell>
        </row>
        <row r="17">
          <cell r="A17" t="str">
            <v>Empresa Polo141100310</v>
          </cell>
          <cell r="B17">
            <v>153.29721000000001</v>
          </cell>
          <cell r="C17">
            <v>284.21540420000002</v>
          </cell>
          <cell r="D17">
            <v>-99.876914200000044</v>
          </cell>
          <cell r="E17">
            <v>152.35766999999998</v>
          </cell>
          <cell r="F17">
            <v>-360.96017999999998</v>
          </cell>
          <cell r="G17">
            <v>99.758200000000016</v>
          </cell>
        </row>
        <row r="18">
          <cell r="A18" t="str">
            <v>Empresa Polo141100320</v>
          </cell>
          <cell r="B18">
            <v>64.911259999999999</v>
          </cell>
          <cell r="C18">
            <v>456.05317009999999</v>
          </cell>
          <cell r="D18">
            <v>134.51919989999999</v>
          </cell>
          <cell r="E18">
            <v>147.30675000000008</v>
          </cell>
          <cell r="F18">
            <v>152.97722999999985</v>
          </cell>
          <cell r="G18">
            <v>201.19855000000007</v>
          </cell>
        </row>
        <row r="19">
          <cell r="A19" t="str">
            <v>Empresa Polo141100330</v>
          </cell>
          <cell r="B19">
            <v>74.117450000000005</v>
          </cell>
          <cell r="C19">
            <v>111.21714259999997</v>
          </cell>
          <cell r="D19">
            <v>21.014807399999995</v>
          </cell>
          <cell r="E19">
            <v>71.384589999999974</v>
          </cell>
          <cell r="F19">
            <v>54.686170000000061</v>
          </cell>
          <cell r="G19">
            <v>77.162070000000085</v>
          </cell>
        </row>
        <row r="20">
          <cell r="A20" t="str">
            <v>Empresa Polo141100400</v>
          </cell>
          <cell r="B20">
            <v>332.52625</v>
          </cell>
          <cell r="C20">
            <v>439.14192000000003</v>
          </cell>
          <cell r="D20">
            <v>317.62688999999989</v>
          </cell>
          <cell r="E20">
            <v>170.71903999999995</v>
          </cell>
          <cell r="F20">
            <v>242.53550000000018</v>
          </cell>
          <cell r="G20">
            <v>235.21048999999971</v>
          </cell>
        </row>
        <row r="21">
          <cell r="A21" t="str">
            <v>Empresa Polo141100410</v>
          </cell>
          <cell r="B21">
            <v>30.268650000000001</v>
          </cell>
          <cell r="C21">
            <v>37.055720000000001</v>
          </cell>
          <cell r="D21">
            <v>30.417330000000007</v>
          </cell>
          <cell r="E21">
            <v>36.033100000000019</v>
          </cell>
          <cell r="F21">
            <v>43.835189999999955</v>
          </cell>
          <cell r="G21">
            <v>37.978800000000007</v>
          </cell>
        </row>
        <row r="22">
          <cell r="A22" t="str">
            <v>Empresa Polo141100420</v>
          </cell>
          <cell r="B22">
            <v>67.149349999999998</v>
          </cell>
          <cell r="C22">
            <v>105.98468</v>
          </cell>
          <cell r="D22">
            <v>69.698240000000027</v>
          </cell>
          <cell r="E22">
            <v>70.251889999999975</v>
          </cell>
          <cell r="F22">
            <v>88.499050000000011</v>
          </cell>
          <cell r="G22">
            <v>112.46548999999993</v>
          </cell>
        </row>
        <row r="23">
          <cell r="A23" t="str">
            <v>Empresa Polo141100500</v>
          </cell>
          <cell r="B23">
            <v>238.20644040000002</v>
          </cell>
          <cell r="C23">
            <v>133.88957989999994</v>
          </cell>
          <cell r="D23">
            <v>93.248569700000019</v>
          </cell>
          <cell r="E23">
            <v>562.78116000000023</v>
          </cell>
          <cell r="F23">
            <v>657.28368</v>
          </cell>
          <cell r="G23">
            <v>301.92610999999943</v>
          </cell>
        </row>
        <row r="24">
          <cell r="A24" t="str">
            <v>Empresa Polo141100505</v>
          </cell>
          <cell r="B24">
            <v>41.354489999999998</v>
          </cell>
          <cell r="C24">
            <v>-12.726449999999996</v>
          </cell>
          <cell r="D24">
            <v>176.42081999999999</v>
          </cell>
          <cell r="E24">
            <v>1440.3066199999998</v>
          </cell>
          <cell r="F24">
            <v>1793.4517600000001</v>
          </cell>
          <cell r="G24">
            <v>273.82337999999982</v>
          </cell>
        </row>
        <row r="25">
          <cell r="A25" t="str">
            <v>Empresa Polo141100510</v>
          </cell>
          <cell r="B25">
            <v>660.72101000000009</v>
          </cell>
          <cell r="C25">
            <v>2594.5530094999999</v>
          </cell>
          <cell r="D25">
            <v>371.37844050000012</v>
          </cell>
          <cell r="E25">
            <v>1040.73801</v>
          </cell>
          <cell r="F25">
            <v>1679.0969999999998</v>
          </cell>
          <cell r="G25">
            <v>1346.8161700000001</v>
          </cell>
        </row>
        <row r="26">
          <cell r="A26" t="str">
            <v>Empresa Polo141200011</v>
          </cell>
          <cell r="B26">
            <v>2448.5553500000001</v>
          </cell>
          <cell r="C26">
            <v>1714.4810999999986</v>
          </cell>
          <cell r="D26">
            <v>3792.3110400000014</v>
          </cell>
          <cell r="E26">
            <v>2286.1982000000007</v>
          </cell>
          <cell r="F26">
            <v>-170.05045000000064</v>
          </cell>
          <cell r="G26">
            <v>4889.2374299999956</v>
          </cell>
        </row>
        <row r="27">
          <cell r="A27" t="str">
            <v>Empresa Polo141200012</v>
          </cell>
          <cell r="B27">
            <v>573.80869000000007</v>
          </cell>
          <cell r="C27">
            <v>970.03188999999998</v>
          </cell>
          <cell r="D27">
            <v>656.56444999999985</v>
          </cell>
          <cell r="E27">
            <v>1706.0458900000003</v>
          </cell>
          <cell r="F27">
            <v>2070.5687499999995</v>
          </cell>
          <cell r="G27">
            <v>2418.9025600000004</v>
          </cell>
        </row>
        <row r="28">
          <cell r="A28" t="str">
            <v>Empresa Polo141200013</v>
          </cell>
          <cell r="B28">
            <v>178.43312000000003</v>
          </cell>
          <cell r="C28">
            <v>342.79005999999993</v>
          </cell>
          <cell r="D28">
            <v>-340.37429999999995</v>
          </cell>
          <cell r="E28">
            <v>73.430180000000007</v>
          </cell>
          <cell r="F28">
            <v>612.72113999999988</v>
          </cell>
          <cell r="G28">
            <v>250.78105000000005</v>
          </cell>
        </row>
        <row r="29">
          <cell r="A29" t="str">
            <v>Empresa Polo141200020</v>
          </cell>
          <cell r="B29">
            <v>353.85342999999995</v>
          </cell>
          <cell r="C29">
            <v>500.11598900000007</v>
          </cell>
          <cell r="D29">
            <v>-374.41155900000007</v>
          </cell>
          <cell r="E29">
            <v>686.87400000000025</v>
          </cell>
          <cell r="F29">
            <v>1108.78116</v>
          </cell>
          <cell r="G29">
            <v>513.89063000000078</v>
          </cell>
        </row>
        <row r="30">
          <cell r="A30" t="str">
            <v>Empresa Polo141200030</v>
          </cell>
          <cell r="B30">
            <v>95.992749999999987</v>
          </cell>
          <cell r="C30">
            <v>-8.3768310999999898</v>
          </cell>
          <cell r="D30">
            <v>-42.552898900000002</v>
          </cell>
          <cell r="E30">
            <v>83.446539999999999</v>
          </cell>
          <cell r="F30">
            <v>-34.018289999999993</v>
          </cell>
          <cell r="G30">
            <v>-10.172139999999999</v>
          </cell>
        </row>
        <row r="31">
          <cell r="A31" t="str">
            <v>Empresa Polo141200040</v>
          </cell>
          <cell r="B31">
            <v>249.83895000000001</v>
          </cell>
          <cell r="C31">
            <v>-95.315850600000005</v>
          </cell>
          <cell r="D31">
            <v>-97.630389400000013</v>
          </cell>
          <cell r="E31">
            <v>59.296630000000015</v>
          </cell>
          <cell r="F31">
            <v>35.163879999999978</v>
          </cell>
          <cell r="G31">
            <v>46.161640000000006</v>
          </cell>
        </row>
        <row r="32">
          <cell r="A32" t="str">
            <v>Empresa Polo141200050</v>
          </cell>
          <cell r="B32">
            <v>540.59717000000001</v>
          </cell>
          <cell r="C32">
            <v>623.11128009999993</v>
          </cell>
          <cell r="D32">
            <v>289.96215989999996</v>
          </cell>
          <cell r="E32">
            <v>468.83959000000027</v>
          </cell>
          <cell r="F32">
            <v>256.41415999999981</v>
          </cell>
          <cell r="G32">
            <v>887.03420000000006</v>
          </cell>
        </row>
        <row r="33">
          <cell r="A33" t="str">
            <v>Empresa Polo141200060</v>
          </cell>
          <cell r="B33">
            <v>549.05683999999997</v>
          </cell>
          <cell r="C33">
            <v>133.9042326</v>
          </cell>
          <cell r="D33">
            <v>-305.37821259999998</v>
          </cell>
          <cell r="E33">
            <v>36.633519999999976</v>
          </cell>
          <cell r="F33">
            <v>3116.8411800000003</v>
          </cell>
          <cell r="G33">
            <v>-2985.7639799999997</v>
          </cell>
        </row>
        <row r="34">
          <cell r="A34" t="str">
            <v>Empresa Polo141200100</v>
          </cell>
          <cell r="B34">
            <v>40.660579999999996</v>
          </cell>
          <cell r="C34">
            <v>84.637360000000015</v>
          </cell>
          <cell r="D34">
            <v>60.775409999999994</v>
          </cell>
          <cell r="E34">
            <v>165.98579000000001</v>
          </cell>
          <cell r="F34">
            <v>92.499850000000038</v>
          </cell>
          <cell r="G34">
            <v>134.57476999999989</v>
          </cell>
        </row>
        <row r="35">
          <cell r="A35" t="str">
            <v>Empresa Polo141200200</v>
          </cell>
          <cell r="B35">
            <v>163.64121</v>
          </cell>
          <cell r="C35">
            <v>191.98303999999996</v>
          </cell>
          <cell r="D35">
            <v>303.73931999999991</v>
          </cell>
          <cell r="E35">
            <v>609.02857000000029</v>
          </cell>
          <cell r="F35">
            <v>922.14871999999991</v>
          </cell>
          <cell r="G35">
            <v>1474.8067799999994</v>
          </cell>
        </row>
        <row r="36">
          <cell r="A36" t="str">
            <v>Empresa Polo141200210</v>
          </cell>
          <cell r="B36">
            <v>109.21218999999999</v>
          </cell>
          <cell r="C36">
            <v>185.51749000000004</v>
          </cell>
          <cell r="D36">
            <v>563.11276999999995</v>
          </cell>
          <cell r="E36">
            <v>189.55778000000021</v>
          </cell>
          <cell r="F36">
            <v>188.66232999999966</v>
          </cell>
          <cell r="G36">
            <v>263.78713999999991</v>
          </cell>
        </row>
        <row r="37">
          <cell r="A37" t="str">
            <v>Empresa Polo141200300</v>
          </cell>
          <cell r="B37">
            <v>0.98348999999999998</v>
          </cell>
          <cell r="C37">
            <v>1.1146199999999997</v>
          </cell>
          <cell r="D37">
            <v>2.1102800000000008</v>
          </cell>
          <cell r="E37">
            <v>17.611829999999998</v>
          </cell>
          <cell r="F37">
            <v>2.843989999999998</v>
          </cell>
          <cell r="G37">
            <v>1.466940000000001</v>
          </cell>
        </row>
        <row r="38">
          <cell r="A38" t="str">
            <v>Empresa Polo141200400</v>
          </cell>
          <cell r="B38">
            <v>79.362750000000005</v>
          </cell>
          <cell r="C38">
            <v>60.137309999999985</v>
          </cell>
          <cell r="D38">
            <v>103.95244</v>
          </cell>
          <cell r="E38">
            <v>97.831740000000082</v>
          </cell>
          <cell r="F38">
            <v>73.575940000000003</v>
          </cell>
          <cell r="G38">
            <v>77.247949999999946</v>
          </cell>
        </row>
        <row r="39">
          <cell r="A39" t="str">
            <v>Empresa Polo141200500</v>
          </cell>
          <cell r="B39">
            <v>118.56873999999999</v>
          </cell>
          <cell r="C39">
            <v>81.244060000000019</v>
          </cell>
          <cell r="D39">
            <v>59.805320000000023</v>
          </cell>
          <cell r="E39">
            <v>84.45563999999996</v>
          </cell>
          <cell r="F39">
            <v>179.89331000000004</v>
          </cell>
          <cell r="G39">
            <v>88.289299999999912</v>
          </cell>
        </row>
        <row r="40">
          <cell r="A40" t="str">
            <v>Empresa Polo141200600</v>
          </cell>
          <cell r="B40">
            <v>4770.0934200000002</v>
          </cell>
          <cell r="C40">
            <v>8193.3314900000005</v>
          </cell>
          <cell r="D40">
            <v>9074.9467999999997</v>
          </cell>
          <cell r="E40">
            <v>7269.6815999999999</v>
          </cell>
          <cell r="F40">
            <v>7958.371280000003</v>
          </cell>
          <cell r="G40">
            <v>8356.5041900000069</v>
          </cell>
        </row>
        <row r="41">
          <cell r="A41" t="str">
            <v>Empresa Polo141200710</v>
          </cell>
          <cell r="B41">
            <v>1.69333</v>
          </cell>
          <cell r="C41">
            <v>29.0151836</v>
          </cell>
          <cell r="D41">
            <v>-10.736643600000004</v>
          </cell>
          <cell r="E41">
            <v>1.2437300000000029</v>
          </cell>
          <cell r="F41">
            <v>1.2012100000000032</v>
          </cell>
          <cell r="G41">
            <v>6.2089300000000023</v>
          </cell>
        </row>
        <row r="42">
          <cell r="A42" t="str">
            <v>Empresa Polo141200720</v>
          </cell>
          <cell r="B42">
            <v>371.28602000000001</v>
          </cell>
          <cell r="C42">
            <v>612.78040410000006</v>
          </cell>
          <cell r="D42">
            <v>15.392865899999947</v>
          </cell>
          <cell r="E42">
            <v>568.76448000000005</v>
          </cell>
          <cell r="F42">
            <v>713.36941999999999</v>
          </cell>
          <cell r="G42">
            <v>880.09590000000026</v>
          </cell>
        </row>
        <row r="43">
          <cell r="A43" t="str">
            <v>Empresa Polo141200730</v>
          </cell>
          <cell r="B43">
            <v>0</v>
          </cell>
          <cell r="C43">
            <v>-0.20430000000000004</v>
          </cell>
          <cell r="D43">
            <v>1.2448700000000001</v>
          </cell>
          <cell r="E43">
            <v>0</v>
          </cell>
          <cell r="F43">
            <v>0</v>
          </cell>
          <cell r="G43">
            <v>0</v>
          </cell>
        </row>
        <row r="44">
          <cell r="A44" t="str">
            <v>Empresa Polo141200740</v>
          </cell>
          <cell r="B44">
            <v>0</v>
          </cell>
          <cell r="C44">
            <v>8.6111199999999997</v>
          </cell>
          <cell r="D44">
            <v>1.4492399999999996</v>
          </cell>
          <cell r="E44">
            <v>1.0811100000000007</v>
          </cell>
          <cell r="F44">
            <v>2.0160399999999985</v>
          </cell>
          <cell r="G44">
            <v>1.7313700000000019</v>
          </cell>
        </row>
        <row r="45">
          <cell r="A45" t="str">
            <v>Empresa Polo141200790</v>
          </cell>
          <cell r="B45">
            <v>588.79844000000003</v>
          </cell>
          <cell r="C45">
            <v>522.95379230000003</v>
          </cell>
          <cell r="D45">
            <v>-273.00569230000008</v>
          </cell>
          <cell r="E45">
            <v>286.29007999999988</v>
          </cell>
          <cell r="F45">
            <v>269.33473999999978</v>
          </cell>
          <cell r="G45">
            <v>149.86991000000012</v>
          </cell>
        </row>
        <row r="46">
          <cell r="A46" t="str">
            <v>Empresa Polo141300011</v>
          </cell>
          <cell r="B46">
            <v>9709.564980000001</v>
          </cell>
          <cell r="C46">
            <v>7144.6279199999972</v>
          </cell>
          <cell r="D46">
            <v>19867.368170000005</v>
          </cell>
          <cell r="E46">
            <v>10110.968329999996</v>
          </cell>
          <cell r="F46">
            <v>-9281.3782199999987</v>
          </cell>
          <cell r="G46">
            <v>34331.927049999998</v>
          </cell>
        </row>
        <row r="47">
          <cell r="A47" t="str">
            <v>Empresa Polo141300012</v>
          </cell>
          <cell r="B47">
            <v>6267.0207499999997</v>
          </cell>
          <cell r="C47">
            <v>11031.348440000002</v>
          </cell>
          <cell r="D47">
            <v>9587.6920799999971</v>
          </cell>
          <cell r="E47">
            <v>9453.2538700000077</v>
          </cell>
          <cell r="F47">
            <v>-4481.1802300000018</v>
          </cell>
          <cell r="G47">
            <v>3587.5932099999991</v>
          </cell>
        </row>
        <row r="48">
          <cell r="A48" t="str">
            <v>Empresa Polo141300013</v>
          </cell>
          <cell r="B48">
            <v>1031.8036</v>
          </cell>
          <cell r="C48">
            <v>4426.3737000000001</v>
          </cell>
          <cell r="D48">
            <v>-4171.9100500000004</v>
          </cell>
          <cell r="E48">
            <v>600.1582699999999</v>
          </cell>
          <cell r="F48">
            <v>842.34519999999998</v>
          </cell>
          <cell r="G48">
            <v>1379.8837100000005</v>
          </cell>
        </row>
        <row r="49">
          <cell r="A49" t="str">
            <v>Empresa Polo141300020</v>
          </cell>
          <cell r="B49">
            <v>2029.5411549999999</v>
          </cell>
          <cell r="C49">
            <v>2785.0469750000002</v>
          </cell>
          <cell r="D49">
            <v>-872.73971000000074</v>
          </cell>
          <cell r="E49">
            <v>2081.9268099999999</v>
          </cell>
          <cell r="F49">
            <v>19788.747130000003</v>
          </cell>
          <cell r="G49">
            <v>-2979.5374600000068</v>
          </cell>
        </row>
        <row r="50">
          <cell r="A50" t="str">
            <v>Empresa Polo141300030</v>
          </cell>
          <cell r="B50">
            <v>736.19116679999991</v>
          </cell>
          <cell r="C50">
            <v>259.74035470000013</v>
          </cell>
          <cell r="D50">
            <v>260.78593850000004</v>
          </cell>
          <cell r="E50">
            <v>273.25733000000037</v>
          </cell>
          <cell r="F50">
            <v>210.59389999999962</v>
          </cell>
          <cell r="G50">
            <v>346.78323000000046</v>
          </cell>
        </row>
        <row r="51">
          <cell r="A51" t="str">
            <v>Empresa Polo141300040</v>
          </cell>
          <cell r="B51">
            <v>1458.1454019999999</v>
          </cell>
          <cell r="C51">
            <v>366.50617860000011</v>
          </cell>
          <cell r="D51">
            <v>-65.789120599999933</v>
          </cell>
          <cell r="E51">
            <v>386.65284999999972</v>
          </cell>
          <cell r="F51">
            <v>656.8437200000003</v>
          </cell>
          <cell r="G51">
            <v>645.82130000000006</v>
          </cell>
        </row>
        <row r="52">
          <cell r="A52" t="str">
            <v>Empresa Polo141300050</v>
          </cell>
          <cell r="B52">
            <v>2851.3854447999997</v>
          </cell>
          <cell r="C52">
            <v>2435.8262073000001</v>
          </cell>
          <cell r="D52">
            <v>1053.7629979000003</v>
          </cell>
          <cell r="E52">
            <v>-337.46660000000065</v>
          </cell>
          <cell r="F52">
            <v>-2550.990589999999</v>
          </cell>
          <cell r="G52">
            <v>826.90328999999929</v>
          </cell>
        </row>
        <row r="53">
          <cell r="A53" t="str">
            <v>Empresa Polo141300060</v>
          </cell>
          <cell r="B53">
            <v>506.06175159999998</v>
          </cell>
          <cell r="C53">
            <v>651.22806450000007</v>
          </cell>
          <cell r="D53">
            <v>-592.96341610000002</v>
          </cell>
          <cell r="E53">
            <v>227.49843999999996</v>
          </cell>
          <cell r="F53">
            <v>18058.298300000002</v>
          </cell>
          <cell r="G53">
            <v>-17179.449710000001</v>
          </cell>
        </row>
        <row r="54">
          <cell r="A54" t="str">
            <v>Empresa Polo141300100</v>
          </cell>
          <cell r="B54">
            <v>225.07643000000002</v>
          </cell>
          <cell r="C54">
            <v>359.96043999999989</v>
          </cell>
          <cell r="D54">
            <v>255.61725000000024</v>
          </cell>
          <cell r="E54">
            <v>447.99929999999972</v>
          </cell>
          <cell r="F54">
            <v>213.01051000000029</v>
          </cell>
          <cell r="G54">
            <v>152.41264000000001</v>
          </cell>
        </row>
        <row r="55">
          <cell r="A55" t="str">
            <v>Empresa Polo141300200</v>
          </cell>
          <cell r="B55">
            <v>61.719409999999989</v>
          </cell>
          <cell r="C55">
            <v>82.848420000000033</v>
          </cell>
          <cell r="D55">
            <v>65.685579999999987</v>
          </cell>
          <cell r="E55">
            <v>124.3563</v>
          </cell>
          <cell r="F55">
            <v>656.90623000000005</v>
          </cell>
          <cell r="G55">
            <v>-307.10230000000001</v>
          </cell>
        </row>
        <row r="56">
          <cell r="A56" t="str">
            <v>Empresa Polo141300300</v>
          </cell>
          <cell r="B56">
            <v>9.7876799999999999</v>
          </cell>
          <cell r="C56">
            <v>9.6174400000000002</v>
          </cell>
          <cell r="D56">
            <v>71.547970000000007</v>
          </cell>
          <cell r="E56">
            <v>57.78313</v>
          </cell>
          <cell r="F56">
            <v>225.33863000000002</v>
          </cell>
          <cell r="G56">
            <v>180.00125</v>
          </cell>
        </row>
        <row r="57">
          <cell r="A57" t="str">
            <v>Empresa Polo141300400</v>
          </cell>
          <cell r="B57">
            <v>61.627780000000001</v>
          </cell>
          <cell r="C57">
            <v>109.92871</v>
          </cell>
          <cell r="D57">
            <v>-99.449520000000007</v>
          </cell>
          <cell r="E57">
            <v>10.824730000000017</v>
          </cell>
          <cell r="F57">
            <v>4.9783499999999918</v>
          </cell>
          <cell r="G57">
            <v>30.214029999999994</v>
          </cell>
        </row>
        <row r="58">
          <cell r="A58" t="str">
            <v>Empresa Polo141300410</v>
          </cell>
          <cell r="B58">
            <v>0</v>
          </cell>
          <cell r="C58">
            <v>0</v>
          </cell>
          <cell r="D58">
            <v>6.5860000000000003</v>
          </cell>
          <cell r="E58">
            <v>0</v>
          </cell>
          <cell r="F58">
            <v>0.84890000000000043</v>
          </cell>
          <cell r="G58">
            <v>0</v>
          </cell>
        </row>
        <row r="59">
          <cell r="A59" t="str">
            <v>Empresa Polo141300500</v>
          </cell>
          <cell r="B59">
            <v>96654.760650000011</v>
          </cell>
          <cell r="C59">
            <v>110085.65285000001</v>
          </cell>
          <cell r="D59">
            <v>101578.54574999999</v>
          </cell>
          <cell r="E59">
            <v>109370.92227000004</v>
          </cell>
          <cell r="F59">
            <v>122702.51254999998</v>
          </cell>
          <cell r="G59">
            <v>120268.47699</v>
          </cell>
        </row>
        <row r="60">
          <cell r="A60" t="str">
            <v>Empresa Polo141300600</v>
          </cell>
          <cell r="B60">
            <v>1224.0138299999999</v>
          </cell>
          <cell r="C60">
            <v>1270.6209199999998</v>
          </cell>
          <cell r="D60">
            <v>4388.8772700000009</v>
          </cell>
          <cell r="E60">
            <v>-1675.5044099999996</v>
          </cell>
          <cell r="F60">
            <v>918.8584299999975</v>
          </cell>
          <cell r="G60">
            <v>1215.1486999999997</v>
          </cell>
        </row>
        <row r="61">
          <cell r="A61" t="str">
            <v>Empresa Polo141300800</v>
          </cell>
          <cell r="B61">
            <v>-14.069179999999999</v>
          </cell>
          <cell r="C61">
            <v>418.65460000000002</v>
          </cell>
          <cell r="D61">
            <v>236.91977999999995</v>
          </cell>
          <cell r="E61">
            <v>209.65256999999997</v>
          </cell>
          <cell r="F61">
            <v>175.83158000000014</v>
          </cell>
          <cell r="G61">
            <v>243.86451999999986</v>
          </cell>
        </row>
        <row r="62">
          <cell r="A62" t="str">
            <v>Empresa Polo141300900</v>
          </cell>
          <cell r="B62">
            <v>4573.0899900000004</v>
          </cell>
          <cell r="C62">
            <v>4833.5628499999984</v>
          </cell>
          <cell r="D62">
            <v>4093.6538700000019</v>
          </cell>
          <cell r="E62">
            <v>3552.3751699999993</v>
          </cell>
          <cell r="F62">
            <v>3450.7330299999958</v>
          </cell>
          <cell r="G62">
            <v>3776.2358800000075</v>
          </cell>
        </row>
        <row r="63">
          <cell r="A63" t="str">
            <v>Empresa Polo141301000</v>
          </cell>
          <cell r="B63">
            <v>928.68284000000006</v>
          </cell>
          <cell r="C63">
            <v>840.48296999999991</v>
          </cell>
          <cell r="D63">
            <v>1028.8175500000002</v>
          </cell>
          <cell r="E63">
            <v>864.16251999999986</v>
          </cell>
          <cell r="F63">
            <v>2237.4411600000003</v>
          </cell>
          <cell r="G63">
            <v>2263.1792299999997</v>
          </cell>
        </row>
        <row r="64">
          <cell r="A64" t="str">
            <v>Empresa Polo141301100</v>
          </cell>
          <cell r="B64">
            <v>-8.0028100000000002</v>
          </cell>
          <cell r="C64">
            <v>102.45785999999998</v>
          </cell>
          <cell r="D64">
            <v>59.158380000000008</v>
          </cell>
          <cell r="E64">
            <v>51.45526000000001</v>
          </cell>
          <cell r="F64">
            <v>108.41881000000001</v>
          </cell>
          <cell r="G64">
            <v>-3.779679999999928</v>
          </cell>
        </row>
        <row r="65">
          <cell r="A65" t="str">
            <v>Empresa Polo141301300</v>
          </cell>
          <cell r="B65">
            <v>0</v>
          </cell>
          <cell r="C65">
            <v>0</v>
          </cell>
          <cell r="D65">
            <v>0</v>
          </cell>
          <cell r="E65">
            <v>0</v>
          </cell>
          <cell r="F65">
            <v>0</v>
          </cell>
          <cell r="G65">
            <v>24.11023999999999</v>
          </cell>
        </row>
        <row r="66">
          <cell r="A66" t="str">
            <v>Empresa Polo141301310</v>
          </cell>
          <cell r="B66">
            <v>22.273330000000001</v>
          </cell>
          <cell r="C66">
            <v>0</v>
          </cell>
          <cell r="D66">
            <v>32.384999999999998</v>
          </cell>
          <cell r="E66">
            <v>13.796999999999997</v>
          </cell>
          <cell r="F66">
            <v>25.534610000000001</v>
          </cell>
          <cell r="G66">
            <v>171.20301000000006</v>
          </cell>
        </row>
        <row r="67">
          <cell r="A67" t="str">
            <v>Empresa Polo141301330</v>
          </cell>
          <cell r="B67">
            <v>8.3546800000000001</v>
          </cell>
          <cell r="C67">
            <v>0.23799999999999955</v>
          </cell>
          <cell r="D67">
            <v>15.057080000000001</v>
          </cell>
          <cell r="E67">
            <v>2.0747</v>
          </cell>
          <cell r="F67">
            <v>148.13703000000001</v>
          </cell>
          <cell r="G67">
            <v>13063.211160000001</v>
          </cell>
        </row>
        <row r="68">
          <cell r="A68" t="str">
            <v>Empresa Polo141301350</v>
          </cell>
          <cell r="B68">
            <v>413.96316999999999</v>
          </cell>
          <cell r="C68">
            <v>584.02764999999999</v>
          </cell>
          <cell r="D68">
            <v>5892.3433499999992</v>
          </cell>
          <cell r="E68">
            <v>3040.6188800000009</v>
          </cell>
          <cell r="F68">
            <v>-128.28659000000152</v>
          </cell>
          <cell r="G68">
            <v>-138.75112999999874</v>
          </cell>
        </row>
        <row r="69">
          <cell r="A69" t="str">
            <v>Empresa Polo141301360</v>
          </cell>
          <cell r="B69">
            <v>1521.3442499999999</v>
          </cell>
          <cell r="C69">
            <v>2752.3344999999999</v>
          </cell>
          <cell r="D69">
            <v>1521.3442500000001</v>
          </cell>
          <cell r="E69">
            <v>5781.5736399999996</v>
          </cell>
          <cell r="F69">
            <v>3953.1282300000003</v>
          </cell>
          <cell r="G69">
            <v>-137.22334999999993</v>
          </cell>
        </row>
        <row r="70">
          <cell r="A70" t="str">
            <v>Empresa Polo141301390</v>
          </cell>
          <cell r="B70">
            <v>13.16873</v>
          </cell>
          <cell r="C70">
            <v>32.539389999999997</v>
          </cell>
          <cell r="D70">
            <v>603.30043999999998</v>
          </cell>
          <cell r="E70">
            <v>-198.97294000000005</v>
          </cell>
          <cell r="F70">
            <v>25.663510000000031</v>
          </cell>
          <cell r="G70">
            <v>119.02894000000001</v>
          </cell>
        </row>
        <row r="71">
          <cell r="A71" t="str">
            <v>Empresa Polo141301400</v>
          </cell>
          <cell r="B71">
            <v>11.86378</v>
          </cell>
          <cell r="C71">
            <v>714.81793000000005</v>
          </cell>
          <cell r="D71">
            <v>414.22782999999959</v>
          </cell>
          <cell r="E71">
            <v>-983.95036999999968</v>
          </cell>
          <cell r="F71">
            <v>36.547299999999979</v>
          </cell>
          <cell r="G71">
            <v>469.70090000000005</v>
          </cell>
        </row>
        <row r="72">
          <cell r="A72" t="str">
            <v>Empresa Polo141301800</v>
          </cell>
          <cell r="B72">
            <v>287.43237999999997</v>
          </cell>
          <cell r="C72">
            <v>275.30417000000011</v>
          </cell>
          <cell r="D72">
            <v>269.0632599999999</v>
          </cell>
          <cell r="E72">
            <v>158.99933999999985</v>
          </cell>
          <cell r="F72">
            <v>76.436650000000327</v>
          </cell>
          <cell r="G72">
            <v>5630.5957699999963</v>
          </cell>
        </row>
        <row r="73">
          <cell r="A73" t="str">
            <v>Empresa Polo141301810</v>
          </cell>
          <cell r="B73">
            <v>5603.9947699999993</v>
          </cell>
          <cell r="C73">
            <v>5594.5383299999994</v>
          </cell>
          <cell r="D73">
            <v>5094.2303200000024</v>
          </cell>
          <cell r="E73">
            <v>4448.7052999999996</v>
          </cell>
          <cell r="F73">
            <v>5682.1162799999984</v>
          </cell>
          <cell r="G73">
            <v>679.63557000000037</v>
          </cell>
        </row>
        <row r="74">
          <cell r="A74" t="str">
            <v>Empresa Polo141301820</v>
          </cell>
          <cell r="B74">
            <v>480.21276</v>
          </cell>
          <cell r="C74">
            <v>596.94969000000003</v>
          </cell>
          <cell r="D74">
            <v>637.59600999999998</v>
          </cell>
          <cell r="E74">
            <v>572.60478999999987</v>
          </cell>
          <cell r="F74">
            <v>629.29408000000058</v>
          </cell>
          <cell r="G74">
            <v>0</v>
          </cell>
        </row>
        <row r="75">
          <cell r="A75" t="str">
            <v>Empresa Polo141301830</v>
          </cell>
          <cell r="B75">
            <v>0</v>
          </cell>
          <cell r="C75">
            <v>0</v>
          </cell>
          <cell r="D75">
            <v>1.5300000000000001E-2</v>
          </cell>
          <cell r="E75">
            <v>0</v>
          </cell>
          <cell r="F75">
            <v>0.02</v>
          </cell>
          <cell r="G75">
            <v>130.74703</v>
          </cell>
        </row>
        <row r="76">
          <cell r="A76" t="str">
            <v>Empresa Polo141301900</v>
          </cell>
          <cell r="B76">
            <v>143.15264000000002</v>
          </cell>
          <cell r="C76">
            <v>130.79901999999998</v>
          </cell>
          <cell r="D76">
            <v>19.341600000000028</v>
          </cell>
          <cell r="E76">
            <v>124.49179999999996</v>
          </cell>
          <cell r="F76">
            <v>97.736919999999998</v>
          </cell>
          <cell r="G76">
            <v>33.375579999999999</v>
          </cell>
        </row>
        <row r="77">
          <cell r="A77" t="str">
            <v>Empresa Polo141301910</v>
          </cell>
          <cell r="B77">
            <v>10.793620000000001</v>
          </cell>
          <cell r="C77">
            <v>3.1088199999999997</v>
          </cell>
          <cell r="D77">
            <v>15.567050000000004</v>
          </cell>
          <cell r="E77">
            <v>18.841999999999995</v>
          </cell>
          <cell r="F77">
            <v>25.280380000000015</v>
          </cell>
          <cell r="G77">
            <v>129.69337000000041</v>
          </cell>
        </row>
        <row r="78">
          <cell r="A78" t="str">
            <v>Empresa Polo141302000</v>
          </cell>
          <cell r="B78">
            <v>334.46360000000004</v>
          </cell>
          <cell r="C78">
            <v>197.11332999999991</v>
          </cell>
          <cell r="D78">
            <v>130.13693000000012</v>
          </cell>
          <cell r="E78">
            <v>965.09501</v>
          </cell>
          <cell r="F78">
            <v>1052.1928399999999</v>
          </cell>
          <cell r="G78">
            <v>187.03667000000002</v>
          </cell>
        </row>
        <row r="79">
          <cell r="A79" t="str">
            <v>Empresa Polo141302010</v>
          </cell>
          <cell r="B79">
            <v>2.2997199999999998</v>
          </cell>
          <cell r="C79">
            <v>99.390450000000001</v>
          </cell>
          <cell r="D79">
            <v>1.811000000000007</v>
          </cell>
          <cell r="E79">
            <v>53.96893</v>
          </cell>
          <cell r="F79">
            <v>122.54332999999991</v>
          </cell>
          <cell r="G79">
            <v>271.60547999999994</v>
          </cell>
        </row>
        <row r="80">
          <cell r="A80" t="str">
            <v>Empresa Polo141302020</v>
          </cell>
          <cell r="B80">
            <v>454.11887000000002</v>
          </cell>
          <cell r="C80">
            <v>486.24489000000005</v>
          </cell>
          <cell r="D80">
            <v>303.94567000000018</v>
          </cell>
          <cell r="E80">
            <v>216.30765999999971</v>
          </cell>
          <cell r="F80">
            <v>207.93204000000014</v>
          </cell>
          <cell r="G80">
            <v>35.588890000000006</v>
          </cell>
        </row>
        <row r="81">
          <cell r="A81" t="str">
            <v>Empresa Polo141302030</v>
          </cell>
          <cell r="B81">
            <v>13.116719999999999</v>
          </cell>
          <cell r="C81">
            <v>13.788199999999998</v>
          </cell>
          <cell r="D81">
            <v>3.9865700000000039</v>
          </cell>
          <cell r="E81">
            <v>10.743579999999998</v>
          </cell>
          <cell r="F81">
            <v>38.264320000000012</v>
          </cell>
          <cell r="G81">
            <v>112.93569000000002</v>
          </cell>
        </row>
        <row r="82">
          <cell r="A82" t="str">
            <v>Empresa Polo141302040</v>
          </cell>
          <cell r="B82">
            <v>201.94325000000001</v>
          </cell>
          <cell r="C82">
            <v>74.300069999999977</v>
          </cell>
          <cell r="D82">
            <v>85.618740000000003</v>
          </cell>
          <cell r="E82">
            <v>135.60961000000009</v>
          </cell>
          <cell r="F82">
            <v>134.51563999999991</v>
          </cell>
          <cell r="G82">
            <v>-193.07899</v>
          </cell>
        </row>
        <row r="83">
          <cell r="A83" t="str">
            <v>Empresa Polo141302045</v>
          </cell>
          <cell r="B83">
            <v>96.29</v>
          </cell>
          <cell r="C83">
            <v>-96.29</v>
          </cell>
          <cell r="D83">
            <v>0</v>
          </cell>
          <cell r="E83">
            <v>1.9</v>
          </cell>
          <cell r="F83">
            <v>0</v>
          </cell>
          <cell r="G83">
            <v>-7.247410000000059</v>
          </cell>
        </row>
        <row r="84">
          <cell r="A84" t="str">
            <v>Empresa Polo141302050</v>
          </cell>
          <cell r="B84">
            <v>480.38729999999998</v>
          </cell>
          <cell r="C84">
            <v>418.71897000000001</v>
          </cell>
          <cell r="D84">
            <v>-559.94534999999996</v>
          </cell>
          <cell r="E84">
            <v>386.45889999999997</v>
          </cell>
          <cell r="F84">
            <v>94.618089999999938</v>
          </cell>
          <cell r="G84">
            <v>197.29134999999997</v>
          </cell>
        </row>
        <row r="85">
          <cell r="A85" t="str">
            <v>Empresa Polo141302100</v>
          </cell>
          <cell r="B85">
            <v>227.16678000000002</v>
          </cell>
          <cell r="C85">
            <v>217.94896999999997</v>
          </cell>
          <cell r="D85">
            <v>200.56786000000017</v>
          </cell>
          <cell r="E85">
            <v>207.44056999999987</v>
          </cell>
          <cell r="F85">
            <v>235.96983</v>
          </cell>
          <cell r="G85">
            <v>267.68380999999999</v>
          </cell>
        </row>
        <row r="86">
          <cell r="A86" t="str">
            <v>Empresa Polo141302110</v>
          </cell>
          <cell r="B86">
            <v>247.39706999999999</v>
          </cell>
          <cell r="C86">
            <v>190.79346000000004</v>
          </cell>
          <cell r="D86">
            <v>250.65710999999993</v>
          </cell>
          <cell r="E86">
            <v>294.65742000000012</v>
          </cell>
          <cell r="F86">
            <v>262.91154000000017</v>
          </cell>
          <cell r="G86">
            <v>424.61666999999966</v>
          </cell>
        </row>
        <row r="87">
          <cell r="A87" t="str">
            <v>Empresa Polo141302120</v>
          </cell>
          <cell r="B87">
            <v>453.27206000000001</v>
          </cell>
          <cell r="C87">
            <v>382.23891000000015</v>
          </cell>
          <cell r="D87">
            <v>319.34009999999978</v>
          </cell>
          <cell r="E87">
            <v>337.90113000000019</v>
          </cell>
          <cell r="F87">
            <v>467.25729999999999</v>
          </cell>
          <cell r="G87">
            <v>24.916860000000014</v>
          </cell>
        </row>
        <row r="88">
          <cell r="A88" t="str">
            <v>Empresa Polo141302130</v>
          </cell>
          <cell r="B88">
            <v>0</v>
          </cell>
          <cell r="C88">
            <v>0</v>
          </cell>
          <cell r="D88">
            <v>8.7414500000000004</v>
          </cell>
          <cell r="E88">
            <v>9.7052599999999991</v>
          </cell>
          <cell r="F88">
            <v>43.107100000000003</v>
          </cell>
          <cell r="G88">
            <v>19.010260000000002</v>
          </cell>
        </row>
        <row r="89">
          <cell r="A89" t="str">
            <v>Empresa Polo141302140</v>
          </cell>
          <cell r="B89">
            <v>8.3984500000000004</v>
          </cell>
          <cell r="C89">
            <v>16.535900000000002</v>
          </cell>
          <cell r="D89">
            <v>-6.4040099999999995</v>
          </cell>
          <cell r="E89">
            <v>10.977639999999997</v>
          </cell>
          <cell r="F89">
            <v>9.2606300000000026</v>
          </cell>
          <cell r="G89">
            <v>42.935000000000002</v>
          </cell>
        </row>
        <row r="90">
          <cell r="A90" t="str">
            <v>Empresa Polo141302150</v>
          </cell>
          <cell r="B90">
            <v>0</v>
          </cell>
          <cell r="C90">
            <v>0</v>
          </cell>
          <cell r="D90">
            <v>4.9140800000000002</v>
          </cell>
          <cell r="E90">
            <v>12.374269999999997</v>
          </cell>
          <cell r="F90">
            <v>43.467000000000013</v>
          </cell>
          <cell r="G90">
            <v>9.7000000000000171</v>
          </cell>
        </row>
        <row r="91">
          <cell r="A91" t="str">
            <v>Empresa Polo141302200</v>
          </cell>
          <cell r="B91">
            <v>16.265740000000001</v>
          </cell>
          <cell r="C91">
            <v>1.1274399999999964</v>
          </cell>
          <cell r="D91">
            <v>27.743150000000004</v>
          </cell>
          <cell r="E91">
            <v>17.581510000000009</v>
          </cell>
          <cell r="F91">
            <v>25.425000000000001</v>
          </cell>
          <cell r="G91">
            <v>36.216000000000065</v>
          </cell>
        </row>
        <row r="92">
          <cell r="A92" t="str">
            <v>Empresa Polo141302400</v>
          </cell>
          <cell r="B92">
            <v>64.168279999999996</v>
          </cell>
          <cell r="C92">
            <v>48.199060000000003</v>
          </cell>
          <cell r="D92">
            <v>78.988640000000018</v>
          </cell>
          <cell r="E92">
            <v>19.765119999999996</v>
          </cell>
          <cell r="F92">
            <v>168.51234999999997</v>
          </cell>
          <cell r="G92">
            <v>0.97016999999999987</v>
          </cell>
        </row>
        <row r="93">
          <cell r="A93" t="str">
            <v>Empresa Polo141302500</v>
          </cell>
          <cell r="B93">
            <v>0</v>
          </cell>
          <cell r="C93">
            <v>0</v>
          </cell>
          <cell r="D93">
            <v>0</v>
          </cell>
          <cell r="E93">
            <v>3.4040000000000001E-2</v>
          </cell>
          <cell r="F93">
            <v>0.49544000000000005</v>
          </cell>
          <cell r="G93">
            <v>190.27650999999992</v>
          </cell>
        </row>
        <row r="94">
          <cell r="A94" t="str">
            <v>Empresa Polo141399999</v>
          </cell>
          <cell r="B94">
            <v>257.07986999999997</v>
          </cell>
          <cell r="C94">
            <v>618.59775000000013</v>
          </cell>
          <cell r="D94">
            <v>71.573610000000144</v>
          </cell>
          <cell r="E94">
            <v>-188.9951100000003</v>
          </cell>
          <cell r="F94">
            <v>-95.789459999999849</v>
          </cell>
          <cell r="G94">
            <v>2171.6755300000004</v>
          </cell>
        </row>
        <row r="95">
          <cell r="A95" t="str">
            <v>Empresa Polo141500000</v>
          </cell>
          <cell r="B95">
            <v>731.63808999999992</v>
          </cell>
          <cell r="C95">
            <v>413.49460999999997</v>
          </cell>
          <cell r="D95">
            <v>100.05553000000032</v>
          </cell>
          <cell r="E95">
            <v>2335.7405899999999</v>
          </cell>
          <cell r="F95">
            <v>1170.9279799999995</v>
          </cell>
          <cell r="G95">
            <v>2601.6588599999995</v>
          </cell>
        </row>
        <row r="96">
          <cell r="A96" t="str">
            <v>Empresa Polo141500010</v>
          </cell>
          <cell r="B96">
            <v>2839.5025700000001</v>
          </cell>
          <cell r="C96">
            <v>2245.3222199999996</v>
          </cell>
          <cell r="D96">
            <v>3205.0526100000016</v>
          </cell>
          <cell r="E96">
            <v>5619.300199999996</v>
          </cell>
          <cell r="F96">
            <v>3386.0815500000008</v>
          </cell>
          <cell r="G96">
            <v>440.03566000000046</v>
          </cell>
        </row>
        <row r="97">
          <cell r="A97" t="str">
            <v>Empresa Polo141500020</v>
          </cell>
          <cell r="B97">
            <v>1224.9493199999999</v>
          </cell>
          <cell r="C97">
            <v>1014.0258300000003</v>
          </cell>
          <cell r="D97">
            <v>226.31695999999965</v>
          </cell>
          <cell r="E97">
            <v>-631.12706000000003</v>
          </cell>
          <cell r="F97">
            <v>1327.5402300000003</v>
          </cell>
          <cell r="G97">
            <v>1132.9607599999995</v>
          </cell>
        </row>
        <row r="98">
          <cell r="A98" t="str">
            <v>Empresa Polo141500030</v>
          </cell>
          <cell r="B98">
            <v>824.65865999999994</v>
          </cell>
          <cell r="C98">
            <v>645.1648100000001</v>
          </cell>
          <cell r="D98">
            <v>195.03251000000023</v>
          </cell>
          <cell r="E98">
            <v>1190.4478899999999</v>
          </cell>
          <cell r="F98">
            <v>-652.23689000000013</v>
          </cell>
          <cell r="G98">
            <v>8444.1897400000016</v>
          </cell>
        </row>
        <row r="99">
          <cell r="A99" t="str">
            <v>Empresa Polo141500040</v>
          </cell>
          <cell r="B99">
            <v>6610.0366700000013</v>
          </cell>
          <cell r="C99">
            <v>5578.4315099999967</v>
          </cell>
          <cell r="D99">
            <v>10234.120650000003</v>
          </cell>
          <cell r="E99">
            <v>8510.3029200000019</v>
          </cell>
          <cell r="F99">
            <v>2921.247850000007</v>
          </cell>
          <cell r="G99">
            <v>770.56094000000007</v>
          </cell>
        </row>
        <row r="100">
          <cell r="A100" t="str">
            <v>Empresa Polo141500050</v>
          </cell>
          <cell r="B100">
            <v>9.4186800000000002</v>
          </cell>
          <cell r="C100">
            <v>871.13163999999995</v>
          </cell>
          <cell r="D100">
            <v>-604.94128000000001</v>
          </cell>
          <cell r="E100">
            <v>793.47274999999968</v>
          </cell>
          <cell r="F100">
            <v>800.4524600000002</v>
          </cell>
          <cell r="G100">
            <v>610.15214999999989</v>
          </cell>
        </row>
        <row r="101">
          <cell r="A101" t="str">
            <v>Empresa Polo141500100</v>
          </cell>
          <cell r="B101">
            <v>1124.2746999999999</v>
          </cell>
          <cell r="C101">
            <v>56.754279999999881</v>
          </cell>
          <cell r="D101">
            <v>0.58799999999996544</v>
          </cell>
          <cell r="E101">
            <v>617.64368000000013</v>
          </cell>
          <cell r="F101">
            <v>614.33352000000014</v>
          </cell>
          <cell r="G101">
            <v>303.74639000000002</v>
          </cell>
        </row>
        <row r="102">
          <cell r="A102" t="str">
            <v>Empresa Polo141500200</v>
          </cell>
          <cell r="B102">
            <v>169.62576999999999</v>
          </cell>
          <cell r="C102">
            <v>199.85751000000005</v>
          </cell>
          <cell r="D102">
            <v>195.60494999999992</v>
          </cell>
          <cell r="E102">
            <v>195.04565000000002</v>
          </cell>
          <cell r="F102">
            <v>440.78868999999997</v>
          </cell>
          <cell r="G102">
            <v>210604.91582999984</v>
          </cell>
        </row>
        <row r="103">
          <cell r="A103" t="str">
            <v>Empresa Polo141600000</v>
          </cell>
          <cell r="B103">
            <v>220867.32327000002</v>
          </cell>
          <cell r="C103">
            <v>208042.39611</v>
          </cell>
          <cell r="D103">
            <v>211077.34670999995</v>
          </cell>
          <cell r="E103">
            <v>211388.53704000008</v>
          </cell>
          <cell r="F103">
            <v>207562.17483999988</v>
          </cell>
          <cell r="G103">
            <v>43.740250000000003</v>
          </cell>
        </row>
        <row r="104">
          <cell r="A104" t="str">
            <v>Empresa Polo141600020</v>
          </cell>
          <cell r="B104">
            <v>19.132900000000003</v>
          </cell>
          <cell r="C104">
            <v>1.7257699999999936</v>
          </cell>
          <cell r="D104">
            <v>0</v>
          </cell>
          <cell r="E104">
            <v>0</v>
          </cell>
          <cell r="F104">
            <v>38.538959999999996</v>
          </cell>
          <cell r="G104">
            <v>576.22693000000027</v>
          </cell>
        </row>
        <row r="105">
          <cell r="A105" t="str">
            <v>Empresa Polo141700000</v>
          </cell>
          <cell r="B105">
            <v>0</v>
          </cell>
          <cell r="C105">
            <v>0</v>
          </cell>
          <cell r="D105">
            <v>0</v>
          </cell>
          <cell r="E105">
            <v>0</v>
          </cell>
          <cell r="F105">
            <v>0</v>
          </cell>
          <cell r="G105">
            <v>558.03086999999869</v>
          </cell>
        </row>
        <row r="106">
          <cell r="A106" t="str">
            <v>Empresa Polo141700600</v>
          </cell>
          <cell r="B106">
            <v>595.09776989999989</v>
          </cell>
          <cell r="C106">
            <v>889.76081009999996</v>
          </cell>
          <cell r="D106">
            <v>603.97739999999999</v>
          </cell>
          <cell r="E106">
            <v>657.88166999999976</v>
          </cell>
          <cell r="F106">
            <v>716.43067000000019</v>
          </cell>
          <cell r="G106">
            <v>-372.36121999999995</v>
          </cell>
        </row>
        <row r="107">
          <cell r="A107" t="str">
            <v>Empresa Polo141910200</v>
          </cell>
          <cell r="B107">
            <v>739.19628999999998</v>
          </cell>
          <cell r="C107">
            <v>373.49057000000005</v>
          </cell>
          <cell r="D107">
            <v>6823.9445800000012</v>
          </cell>
          <cell r="E107">
            <v>-908.62531000000035</v>
          </cell>
          <cell r="F107">
            <v>470.61288999999942</v>
          </cell>
          <cell r="G107">
            <v>-16.693860000000008</v>
          </cell>
        </row>
        <row r="108">
          <cell r="A108" t="str">
            <v>Empresa Polo141910240</v>
          </cell>
          <cell r="B108">
            <v>414.11082999999996</v>
          </cell>
          <cell r="C108">
            <v>129.39357000000007</v>
          </cell>
          <cell r="D108">
            <v>-258.18488000000008</v>
          </cell>
          <cell r="E108">
            <v>9.5584800000000314</v>
          </cell>
          <cell r="F108">
            <v>388.17821999999995</v>
          </cell>
          <cell r="G108">
            <v>47.247770000000003</v>
          </cell>
        </row>
        <row r="109">
          <cell r="A109" t="str">
            <v>Empresa Polo141910250</v>
          </cell>
          <cell r="B109">
            <v>19.108619999999998</v>
          </cell>
          <cell r="C109">
            <v>109.64845</v>
          </cell>
          <cell r="D109">
            <v>-109.98881</v>
          </cell>
          <cell r="E109">
            <v>1.0204999999999984</v>
          </cell>
          <cell r="F109">
            <v>58.375050000000016</v>
          </cell>
          <cell r="G109">
            <v>-242.45219999999998</v>
          </cell>
        </row>
        <row r="110">
          <cell r="A110" t="str">
            <v>Empresa Polo141910900</v>
          </cell>
          <cell r="B110">
            <v>17.189520000000002</v>
          </cell>
          <cell r="C110">
            <v>138.52253999999999</v>
          </cell>
          <cell r="D110">
            <v>72.94784999999996</v>
          </cell>
          <cell r="E110">
            <v>22.049150000000054</v>
          </cell>
          <cell r="F110">
            <v>94.193649999999877</v>
          </cell>
          <cell r="G110">
            <v>-10.409499999999994</v>
          </cell>
        </row>
        <row r="111">
          <cell r="A111" t="str">
            <v>Empresa Polo141960000</v>
          </cell>
          <cell r="B111">
            <v>8.7935599999999994</v>
          </cell>
          <cell r="C111">
            <v>-0.30335999999999963</v>
          </cell>
          <cell r="D111">
            <v>0.57262000000000057</v>
          </cell>
          <cell r="E111">
            <v>-2.2189199999999998</v>
          </cell>
          <cell r="F111">
            <v>261.80182000000002</v>
          </cell>
          <cell r="G111">
            <v>0.854360000000014</v>
          </cell>
        </row>
        <row r="112">
          <cell r="A112" t="str">
            <v>Empresa Polo141960010</v>
          </cell>
          <cell r="B112">
            <v>4.8936200000000003</v>
          </cell>
          <cell r="C112">
            <v>7.9099499999999985</v>
          </cell>
          <cell r="D112">
            <v>2.805830000000002</v>
          </cell>
          <cell r="E112">
            <v>5.6897699999999993</v>
          </cell>
          <cell r="F112">
            <v>2.7802100000000003</v>
          </cell>
          <cell r="G112">
            <v>4.9981899999984307</v>
          </cell>
        </row>
        <row r="113">
          <cell r="A113" t="str">
            <v>Empresa Polo141999999</v>
          </cell>
          <cell r="B113">
            <v>85.0244</v>
          </cell>
          <cell r="C113">
            <v>0.85318999999999789</v>
          </cell>
          <cell r="D113">
            <v>226.41327000000001</v>
          </cell>
          <cell r="E113">
            <v>1.2759800000000041</v>
          </cell>
          <cell r="F113">
            <v>-84.641820000000024</v>
          </cell>
          <cell r="G113">
            <v>6591.6912900000025</v>
          </cell>
        </row>
        <row r="114">
          <cell r="A114" t="str">
            <v>Empresa Polo233800000</v>
          </cell>
          <cell r="B114">
            <v>21629.945960000001</v>
          </cell>
          <cell r="C114">
            <v>2575.7958800000015</v>
          </cell>
          <cell r="D114">
            <v>1043.2822800000031</v>
          </cell>
          <cell r="E114">
            <v>-373.73280000000159</v>
          </cell>
          <cell r="F114">
            <v>-0.22946000000592903</v>
          </cell>
          <cell r="G114">
            <v>260.92082000000005</v>
          </cell>
        </row>
        <row r="115">
          <cell r="A115" t="str">
            <v>Empresa Polo241100011</v>
          </cell>
          <cell r="B115">
            <v>6422.3047474000005</v>
          </cell>
          <cell r="C115">
            <v>5982.7349497999994</v>
          </cell>
          <cell r="D115">
            <v>8487.9099328000029</v>
          </cell>
          <cell r="E115">
            <v>6705.3409299999985</v>
          </cell>
          <cell r="F115">
            <v>5787.0369399999981</v>
          </cell>
          <cell r="G115">
            <v>0.94420999999999999</v>
          </cell>
        </row>
        <row r="116">
          <cell r="A116" t="str">
            <v>Empresa Polo241100013</v>
          </cell>
          <cell r="B116">
            <v>138.63257160000001</v>
          </cell>
          <cell r="C116">
            <v>75.642147000000023</v>
          </cell>
          <cell r="D116">
            <v>198.98545139999999</v>
          </cell>
          <cell r="E116">
            <v>248.21613000000002</v>
          </cell>
          <cell r="F116">
            <v>323.60760999999991</v>
          </cell>
          <cell r="G116">
            <v>209.71016999999983</v>
          </cell>
        </row>
        <row r="117">
          <cell r="A117" t="str">
            <v>Empresa Polo241100014</v>
          </cell>
          <cell r="B117">
            <v>0.30611000000000005</v>
          </cell>
          <cell r="C117">
            <v>0.36095999999999989</v>
          </cell>
          <cell r="D117">
            <v>3.6021600000000005</v>
          </cell>
          <cell r="E117">
            <v>5.8993500000000001</v>
          </cell>
          <cell r="F117">
            <v>1.7890500000000014</v>
          </cell>
          <cell r="G117">
            <v>2342.5463200000013</v>
          </cell>
        </row>
        <row r="118">
          <cell r="A118" t="str">
            <v>Empresa Polo241100015</v>
          </cell>
          <cell r="B118">
            <v>280.94326169999999</v>
          </cell>
          <cell r="C118">
            <v>394.91875220000009</v>
          </cell>
          <cell r="D118">
            <v>1082.4381060999999</v>
          </cell>
          <cell r="E118">
            <v>32.112519999999677</v>
          </cell>
          <cell r="F118">
            <v>579.35196000000019</v>
          </cell>
          <cell r="G118">
            <v>567.76565000000119</v>
          </cell>
        </row>
        <row r="119">
          <cell r="A119" t="str">
            <v>Empresa Polo241100021</v>
          </cell>
          <cell r="B119">
            <v>2934.0743732000001</v>
          </cell>
          <cell r="C119">
            <v>2523.4724416999998</v>
          </cell>
          <cell r="D119">
            <v>3123.8935250999994</v>
          </cell>
          <cell r="E119">
            <v>2249.8025800000014</v>
          </cell>
          <cell r="F119">
            <v>1096.0207799999989</v>
          </cell>
          <cell r="G119">
            <v>878.9943600000006</v>
          </cell>
        </row>
        <row r="120">
          <cell r="A120" t="str">
            <v>Empresa Polo241100022</v>
          </cell>
          <cell r="B120">
            <v>618.46176659999992</v>
          </cell>
          <cell r="C120">
            <v>687.40831600000001</v>
          </cell>
          <cell r="D120">
            <v>832.38814739999998</v>
          </cell>
          <cell r="E120">
            <v>932.71520999999984</v>
          </cell>
          <cell r="F120">
            <v>1137.7494399999996</v>
          </cell>
          <cell r="G120">
            <v>670.69017000000031</v>
          </cell>
        </row>
        <row r="121">
          <cell r="A121" t="str">
            <v>Empresa Polo241100023</v>
          </cell>
          <cell r="B121">
            <v>808.18897149999998</v>
          </cell>
          <cell r="C121">
            <v>609.2529684000001</v>
          </cell>
          <cell r="D121">
            <v>1336.2541700999998</v>
          </cell>
          <cell r="E121">
            <v>732.02631999999994</v>
          </cell>
          <cell r="F121">
            <v>1097.5853299999999</v>
          </cell>
          <cell r="G121">
            <v>910.10172000000148</v>
          </cell>
        </row>
        <row r="122">
          <cell r="A122" t="str">
            <v>Empresa Polo241100024</v>
          </cell>
          <cell r="B122">
            <v>590.7257767000001</v>
          </cell>
          <cell r="C122">
            <v>626.6425562999998</v>
          </cell>
          <cell r="D122">
            <v>724.36322699999982</v>
          </cell>
          <cell r="E122">
            <v>615.77034000000049</v>
          </cell>
          <cell r="F122">
            <v>792.71255999999994</v>
          </cell>
          <cell r="G122">
            <v>293.23145999999997</v>
          </cell>
        </row>
        <row r="123">
          <cell r="A123" t="str">
            <v>Empresa Polo241100031</v>
          </cell>
          <cell r="B123">
            <v>850.5445729999999</v>
          </cell>
          <cell r="C123">
            <v>1402.4294400000001</v>
          </cell>
          <cell r="D123">
            <v>1462.3999469999999</v>
          </cell>
          <cell r="E123">
            <v>725.49539000000004</v>
          </cell>
          <cell r="F123">
            <v>742.10968000000048</v>
          </cell>
          <cell r="G123">
            <v>250.19601000000011</v>
          </cell>
        </row>
        <row r="124">
          <cell r="A124" t="str">
            <v>Empresa Polo241100032</v>
          </cell>
          <cell r="B124">
            <v>514.06679699999995</v>
          </cell>
          <cell r="C124">
            <v>270.11795000000006</v>
          </cell>
          <cell r="D124">
            <v>524.38368299999979</v>
          </cell>
          <cell r="E124">
            <v>607.77507000000014</v>
          </cell>
          <cell r="F124">
            <v>418.60861999999997</v>
          </cell>
          <cell r="G124">
            <v>1279.8047200000001</v>
          </cell>
        </row>
        <row r="125">
          <cell r="A125" t="str">
            <v>Empresa Polo241100050</v>
          </cell>
          <cell r="B125">
            <v>812.22904000000017</v>
          </cell>
          <cell r="C125">
            <v>651.89773999999989</v>
          </cell>
          <cell r="D125">
            <v>-161.67696000000024</v>
          </cell>
          <cell r="E125">
            <v>113.43126000000029</v>
          </cell>
          <cell r="F125">
            <v>301.07677999999987</v>
          </cell>
          <cell r="G125">
            <v>179.55959999999993</v>
          </cell>
        </row>
        <row r="126">
          <cell r="A126" t="str">
            <v>Empresa Polo241100200</v>
          </cell>
          <cell r="B126">
            <v>1267.2270900000001</v>
          </cell>
          <cell r="C126">
            <v>1245.9332199999997</v>
          </cell>
          <cell r="D126">
            <v>937.66483999999991</v>
          </cell>
          <cell r="E126">
            <v>964.07467000000088</v>
          </cell>
          <cell r="F126">
            <v>906.32987999999932</v>
          </cell>
          <cell r="G126">
            <v>60.997869999999978</v>
          </cell>
        </row>
        <row r="127">
          <cell r="A127" t="str">
            <v>Empresa Polo241100210</v>
          </cell>
          <cell r="B127">
            <v>155.15049999999999</v>
          </cell>
          <cell r="C127">
            <v>159.49972999999997</v>
          </cell>
          <cell r="D127">
            <v>112.74503000000004</v>
          </cell>
          <cell r="E127">
            <v>209.30992999999989</v>
          </cell>
          <cell r="F127">
            <v>161.77009000000021</v>
          </cell>
          <cell r="G127">
            <v>519.26980000000094</v>
          </cell>
        </row>
        <row r="128">
          <cell r="A128" t="str">
            <v>Empresa Polo241100220</v>
          </cell>
          <cell r="B128">
            <v>45.328419999999994</v>
          </cell>
          <cell r="C128">
            <v>34.832500000000003</v>
          </cell>
          <cell r="D128">
            <v>102.07894999999999</v>
          </cell>
          <cell r="E128">
            <v>51.78476999999998</v>
          </cell>
          <cell r="F128">
            <v>47.263260000000002</v>
          </cell>
          <cell r="G128">
            <v>26.571660000000001</v>
          </cell>
        </row>
        <row r="129">
          <cell r="A129" t="str">
            <v>Empresa Polo241100300</v>
          </cell>
          <cell r="B129">
            <v>487.82322139999997</v>
          </cell>
          <cell r="C129">
            <v>346.28335960000004</v>
          </cell>
          <cell r="D129">
            <v>642.31137900000022</v>
          </cell>
          <cell r="E129">
            <v>545.17902999999978</v>
          </cell>
          <cell r="F129">
            <v>1148.4236599999999</v>
          </cell>
          <cell r="G129">
            <v>111.54650999999996</v>
          </cell>
        </row>
        <row r="130">
          <cell r="A130" t="str">
            <v>Empresa Polo241100310</v>
          </cell>
          <cell r="B130">
            <v>80.207699300000002</v>
          </cell>
          <cell r="C130">
            <v>206.55983270000002</v>
          </cell>
          <cell r="D130">
            <v>-88.321672000000007</v>
          </cell>
          <cell r="E130">
            <v>150.27125000000001</v>
          </cell>
          <cell r="F130">
            <v>-300.14676000000003</v>
          </cell>
          <cell r="G130">
            <v>56.152330000000006</v>
          </cell>
        </row>
        <row r="131">
          <cell r="A131" t="str">
            <v>Empresa Polo241100320</v>
          </cell>
          <cell r="B131">
            <v>34.404019399999996</v>
          </cell>
          <cell r="C131">
            <v>228.35290090000001</v>
          </cell>
          <cell r="D131">
            <v>41.516549699999985</v>
          </cell>
          <cell r="E131">
            <v>58.113870000000077</v>
          </cell>
          <cell r="F131">
            <v>46.910909999999944</v>
          </cell>
          <cell r="G131">
            <v>113.83509000000004</v>
          </cell>
        </row>
        <row r="132">
          <cell r="A132" t="str">
            <v>Empresa Polo241100330</v>
          </cell>
          <cell r="B132">
            <v>30.529500000000002</v>
          </cell>
          <cell r="C132">
            <v>43.899056700000003</v>
          </cell>
          <cell r="D132">
            <v>77.104303299999998</v>
          </cell>
          <cell r="E132">
            <v>40.914140000000003</v>
          </cell>
          <cell r="F132">
            <v>45.810339999999997</v>
          </cell>
          <cell r="G132">
            <v>47.531799999999976</v>
          </cell>
        </row>
        <row r="133">
          <cell r="A133" t="str">
            <v>Empresa Polo241100400</v>
          </cell>
          <cell r="B133">
            <v>226.00994999999998</v>
          </cell>
          <cell r="C133">
            <v>370.43441999999993</v>
          </cell>
          <cell r="D133">
            <v>245.36457000000007</v>
          </cell>
          <cell r="E133">
            <v>-132.44212000000005</v>
          </cell>
          <cell r="F133">
            <v>123.19925999999998</v>
          </cell>
          <cell r="G133">
            <v>16.545459999999991</v>
          </cell>
        </row>
        <row r="134">
          <cell r="A134" t="str">
            <v>Empresa Polo241100410</v>
          </cell>
          <cell r="B134">
            <v>50.404619999999994</v>
          </cell>
          <cell r="C134">
            <v>59.148620000000008</v>
          </cell>
          <cell r="D134">
            <v>80.665350000000004</v>
          </cell>
          <cell r="E134">
            <v>30.566759999999988</v>
          </cell>
          <cell r="F134">
            <v>58.702800000000025</v>
          </cell>
          <cell r="G134">
            <v>138.45528999999988</v>
          </cell>
        </row>
        <row r="135">
          <cell r="A135" t="str">
            <v>Empresa Polo241100420</v>
          </cell>
          <cell r="B135">
            <v>0.8569500000000001</v>
          </cell>
          <cell r="C135">
            <v>1.97353</v>
          </cell>
          <cell r="D135">
            <v>8.3319399999999995</v>
          </cell>
          <cell r="E135">
            <v>112.70402</v>
          </cell>
          <cell r="F135">
            <v>14.768380000000022</v>
          </cell>
          <cell r="G135">
            <v>222.88925999999992</v>
          </cell>
        </row>
        <row r="136">
          <cell r="A136" t="str">
            <v>Empresa Polo241100500</v>
          </cell>
          <cell r="B136">
            <v>97.922308599999994</v>
          </cell>
          <cell r="C136">
            <v>119.93790340000002</v>
          </cell>
          <cell r="D136">
            <v>139.58705799999998</v>
          </cell>
          <cell r="E136">
            <v>222.34856000000002</v>
          </cell>
          <cell r="F136">
            <v>203.31421</v>
          </cell>
          <cell r="G136">
            <v>522.0622400000002</v>
          </cell>
        </row>
        <row r="137">
          <cell r="A137" t="str">
            <v>Empresa Polo241100505</v>
          </cell>
          <cell r="B137">
            <v>7.1920900000000003</v>
          </cell>
          <cell r="C137">
            <v>-4.1355400000000007</v>
          </cell>
          <cell r="D137">
            <v>246.41360999999998</v>
          </cell>
          <cell r="E137">
            <v>537.67734000000007</v>
          </cell>
          <cell r="F137">
            <v>567.81194000000005</v>
          </cell>
          <cell r="G137">
            <v>49.92752000000003</v>
          </cell>
        </row>
        <row r="138">
          <cell r="A138" t="str">
            <v>Empresa Polo241100510</v>
          </cell>
          <cell r="B138">
            <v>131.64105999999998</v>
          </cell>
          <cell r="C138">
            <v>1330.5215907000002</v>
          </cell>
          <cell r="D138">
            <v>492.96466929999997</v>
          </cell>
          <cell r="E138">
            <v>390.66616999999997</v>
          </cell>
          <cell r="F138">
            <v>453.67760999999973</v>
          </cell>
          <cell r="G138">
            <v>80.002800000000036</v>
          </cell>
        </row>
        <row r="139">
          <cell r="A139" t="str">
            <v>Empresa Polo241200100</v>
          </cell>
          <cell r="B139">
            <v>3.6562700000000001</v>
          </cell>
          <cell r="C139">
            <v>276.95582999999999</v>
          </cell>
          <cell r="D139">
            <v>-243.35744</v>
          </cell>
          <cell r="E139">
            <v>35.287129999999991</v>
          </cell>
          <cell r="F139">
            <v>31.023029999999991</v>
          </cell>
          <cell r="G139">
            <v>24.169880000000049</v>
          </cell>
        </row>
        <row r="140">
          <cell r="A140" t="str">
            <v>Empresa Polo241200200</v>
          </cell>
          <cell r="B140">
            <v>19.573420000000002</v>
          </cell>
          <cell r="C140">
            <v>23.606339999999992</v>
          </cell>
          <cell r="D140">
            <v>45.372700000000016</v>
          </cell>
          <cell r="E140">
            <v>68.644799999999989</v>
          </cell>
          <cell r="F140">
            <v>102.11993000000004</v>
          </cell>
          <cell r="G140">
            <v>-244.44650999999993</v>
          </cell>
        </row>
        <row r="141">
          <cell r="A141" t="str">
            <v>Empresa Polo241200210</v>
          </cell>
          <cell r="B141">
            <v>5.2732700000000001</v>
          </cell>
          <cell r="C141">
            <v>6.5954599999999992</v>
          </cell>
          <cell r="D141">
            <v>73.555910000000011</v>
          </cell>
          <cell r="E141">
            <v>21.938349999999986</v>
          </cell>
          <cell r="F141">
            <v>13.346260000000001</v>
          </cell>
          <cell r="G141">
            <v>97.160949999999957</v>
          </cell>
        </row>
        <row r="142">
          <cell r="A142" t="str">
            <v>Empresa Polo241200300</v>
          </cell>
          <cell r="B142">
            <v>330.30209000000002</v>
          </cell>
          <cell r="C142">
            <v>4.264699999999948</v>
          </cell>
          <cell r="D142">
            <v>315.63918000000001</v>
          </cell>
          <cell r="E142">
            <v>-37.770549999999957</v>
          </cell>
          <cell r="F142">
            <v>7.7967899999998735</v>
          </cell>
          <cell r="G142">
            <v>55.057230000000118</v>
          </cell>
        </row>
        <row r="143">
          <cell r="A143" t="str">
            <v>Empresa Polo241200400</v>
          </cell>
          <cell r="B143">
            <v>144.77966000000001</v>
          </cell>
          <cell r="C143">
            <v>102.74400999999997</v>
          </cell>
          <cell r="D143">
            <v>162.74203999999997</v>
          </cell>
          <cell r="E143">
            <v>183.35302000000019</v>
          </cell>
          <cell r="F143">
            <v>86.707159999999931</v>
          </cell>
          <cell r="G143">
            <v>13.01630999999999</v>
          </cell>
        </row>
        <row r="144">
          <cell r="A144" t="str">
            <v>Empresa Polo241200500</v>
          </cell>
          <cell r="B144">
            <v>107.76951000000001</v>
          </cell>
          <cell r="C144">
            <v>130.25905999999998</v>
          </cell>
          <cell r="D144">
            <v>165.41759000000002</v>
          </cell>
          <cell r="E144">
            <v>79.092019999999991</v>
          </cell>
          <cell r="F144">
            <v>175.50142000000005</v>
          </cell>
          <cell r="G144">
            <v>0.27576000000000001</v>
          </cell>
        </row>
        <row r="145">
          <cell r="A145" t="str">
            <v>Empresa Polo241200710</v>
          </cell>
          <cell r="B145">
            <v>3.4092232</v>
          </cell>
          <cell r="C145">
            <v>15.965259</v>
          </cell>
          <cell r="D145">
            <v>24.146257799999997</v>
          </cell>
          <cell r="E145">
            <v>-16.487539999999999</v>
          </cell>
          <cell r="F145">
            <v>10.409500000000005</v>
          </cell>
          <cell r="G145">
            <v>0</v>
          </cell>
        </row>
        <row r="146">
          <cell r="A146" t="str">
            <v>Empresa Polo241200720</v>
          </cell>
          <cell r="B146">
            <v>28.582969799999997</v>
          </cell>
          <cell r="C146">
            <v>-1.9185261000000011</v>
          </cell>
          <cell r="D146">
            <v>-19.029323699999996</v>
          </cell>
          <cell r="E146">
            <v>10.689250000000001</v>
          </cell>
          <cell r="F146">
            <v>-11.489030000000001</v>
          </cell>
          <cell r="G146">
            <v>0</v>
          </cell>
        </row>
        <row r="147">
          <cell r="A147" t="str">
            <v>Empresa Polo241200730</v>
          </cell>
          <cell r="B147">
            <v>0</v>
          </cell>
          <cell r="C147">
            <v>13.60904</v>
          </cell>
          <cell r="D147">
            <v>-12.549630000000001</v>
          </cell>
          <cell r="E147">
            <v>0.03</v>
          </cell>
          <cell r="F147">
            <v>-3.8000000000000256E-3</v>
          </cell>
          <cell r="G147">
            <v>98.786329999999907</v>
          </cell>
        </row>
        <row r="148">
          <cell r="A148" t="str">
            <v>Empresa Polo241200740</v>
          </cell>
          <cell r="B148">
            <v>3.2979499999999997</v>
          </cell>
          <cell r="C148">
            <v>-3.0851499999999996</v>
          </cell>
          <cell r="D148">
            <v>0.81</v>
          </cell>
          <cell r="E148">
            <v>0.22500000000000001</v>
          </cell>
          <cell r="F148">
            <v>9.8000000000000309E-3</v>
          </cell>
          <cell r="G148">
            <v>88.169399999999996</v>
          </cell>
        </row>
        <row r="149">
          <cell r="A149" t="str">
            <v>Empresa Polo241200790</v>
          </cell>
          <cell r="B149">
            <v>1508.7224070000002</v>
          </cell>
          <cell r="C149">
            <v>-677.44665300000031</v>
          </cell>
          <cell r="D149">
            <v>-292.19464399999981</v>
          </cell>
          <cell r="E149">
            <v>183.50579999999991</v>
          </cell>
          <cell r="F149">
            <v>127.45440000000019</v>
          </cell>
          <cell r="G149">
            <v>8.7899799999999999</v>
          </cell>
        </row>
        <row r="150">
          <cell r="A150" t="str">
            <v>Empresa Polo241300100</v>
          </cell>
          <cell r="B150">
            <v>40.244329999999998</v>
          </cell>
          <cell r="C150">
            <v>65.663089999999983</v>
          </cell>
          <cell r="D150">
            <v>11.671720000000022</v>
          </cell>
          <cell r="E150">
            <v>63.382710000000003</v>
          </cell>
          <cell r="F150">
            <v>123.17654000000007</v>
          </cell>
          <cell r="G150">
            <v>21.440290000000033</v>
          </cell>
        </row>
        <row r="151">
          <cell r="A151" t="str">
            <v>Empresa Polo241300200</v>
          </cell>
          <cell r="B151">
            <v>2.8313299999999999</v>
          </cell>
          <cell r="C151">
            <v>5.6227200000000011</v>
          </cell>
          <cell r="D151">
            <v>12.318479999999999</v>
          </cell>
          <cell r="E151">
            <v>11.932870000000005</v>
          </cell>
          <cell r="F151">
            <v>4.975529999999992</v>
          </cell>
          <cell r="G151">
            <v>264.95931000000019</v>
          </cell>
        </row>
        <row r="152">
          <cell r="A152" t="str">
            <v>Empresa Polo241300300</v>
          </cell>
          <cell r="B152">
            <v>54.43674</v>
          </cell>
          <cell r="C152">
            <v>59.03913</v>
          </cell>
          <cell r="D152">
            <v>55.476759999999999</v>
          </cell>
          <cell r="E152">
            <v>37.084130000000016</v>
          </cell>
          <cell r="F152">
            <v>23.78726999999995</v>
          </cell>
          <cell r="G152">
            <v>4</v>
          </cell>
        </row>
        <row r="153">
          <cell r="A153" t="str">
            <v>Empresa Polo241300400</v>
          </cell>
          <cell r="B153">
            <v>431.37398999999994</v>
          </cell>
          <cell r="C153">
            <v>614.52628000000016</v>
          </cell>
          <cell r="D153">
            <v>38.38339999999971</v>
          </cell>
          <cell r="E153">
            <v>195.55867000000012</v>
          </cell>
          <cell r="F153">
            <v>307.17867999999999</v>
          </cell>
          <cell r="G153">
            <v>21.362510000000015</v>
          </cell>
        </row>
        <row r="154">
          <cell r="A154" t="str">
            <v>Empresa Polo241300410</v>
          </cell>
          <cell r="B154">
            <v>0</v>
          </cell>
          <cell r="C154">
            <v>0</v>
          </cell>
          <cell r="D154">
            <v>0.45500000000000002</v>
          </cell>
          <cell r="E154">
            <v>0</v>
          </cell>
          <cell r="F154">
            <v>57.004059999999996</v>
          </cell>
          <cell r="G154">
            <v>43.741969999999981</v>
          </cell>
        </row>
        <row r="155">
          <cell r="A155" t="str">
            <v>Empresa Polo241301300</v>
          </cell>
          <cell r="B155">
            <v>0</v>
          </cell>
          <cell r="C155">
            <v>0</v>
          </cell>
          <cell r="D155">
            <v>0</v>
          </cell>
          <cell r="E155">
            <v>0</v>
          </cell>
          <cell r="F155">
            <v>0</v>
          </cell>
          <cell r="G155">
            <v>1659.7048100000002</v>
          </cell>
        </row>
        <row r="156">
          <cell r="A156" t="str">
            <v>Empresa Polo241301310</v>
          </cell>
          <cell r="B156">
            <v>5.4831799999999999</v>
          </cell>
          <cell r="C156">
            <v>6.8812799999999994</v>
          </cell>
          <cell r="D156">
            <v>82.644700000000014</v>
          </cell>
          <cell r="E156">
            <v>58.157109999999989</v>
          </cell>
          <cell r="F156">
            <v>11.349549999999994</v>
          </cell>
          <cell r="G156">
            <v>-1278.3456500000002</v>
          </cell>
        </row>
        <row r="157">
          <cell r="A157" t="str">
            <v>Empresa Polo241301330</v>
          </cell>
          <cell r="B157">
            <v>2.8676599999999999</v>
          </cell>
          <cell r="C157">
            <v>66.090780000000009</v>
          </cell>
          <cell r="D157">
            <v>54.21562999999999</v>
          </cell>
          <cell r="E157">
            <v>5.9713600000000042</v>
          </cell>
          <cell r="F157">
            <v>46.91079000000002</v>
          </cell>
          <cell r="G157">
            <v>-493.27269000000024</v>
          </cell>
        </row>
        <row r="158">
          <cell r="A158" t="str">
            <v>Empresa Polo241301340</v>
          </cell>
          <cell r="B158">
            <v>2223.7511800000002</v>
          </cell>
          <cell r="C158">
            <v>680.82632000000012</v>
          </cell>
          <cell r="D158">
            <v>782.78051999999934</v>
          </cell>
          <cell r="E158">
            <v>1751.8851500000001</v>
          </cell>
          <cell r="F158">
            <v>810.69720000000143</v>
          </cell>
          <cell r="G158">
            <v>30.310879999999941</v>
          </cell>
        </row>
        <row r="159">
          <cell r="A159" t="str">
            <v>Empresa Polo241301350</v>
          </cell>
          <cell r="B159">
            <v>120.29275</v>
          </cell>
          <cell r="C159">
            <v>17.242390000000015</v>
          </cell>
          <cell r="D159">
            <v>-134.94465000000002</v>
          </cell>
          <cell r="E159">
            <v>214.3</v>
          </cell>
          <cell r="F159">
            <v>1353.2002800000002</v>
          </cell>
          <cell r="G159">
            <v>66.682350000000042</v>
          </cell>
        </row>
        <row r="160">
          <cell r="A160" t="str">
            <v>Empresa Polo241301360</v>
          </cell>
          <cell r="B160">
            <v>32.480490000000003</v>
          </cell>
          <cell r="C160">
            <v>255.70387000000002</v>
          </cell>
          <cell r="D160">
            <v>-99.832880000000017</v>
          </cell>
          <cell r="E160">
            <v>110.10481999999999</v>
          </cell>
          <cell r="F160">
            <v>821.08633000000009</v>
          </cell>
          <cell r="G160">
            <v>34.859150000000113</v>
          </cell>
        </row>
        <row r="161">
          <cell r="A161" t="str">
            <v>Empresa Polo241301390</v>
          </cell>
          <cell r="B161">
            <v>2.84552</v>
          </cell>
          <cell r="C161">
            <v>195.13634999999999</v>
          </cell>
          <cell r="D161">
            <v>-24.53546</v>
          </cell>
          <cell r="E161">
            <v>83.583210000000037</v>
          </cell>
          <cell r="F161">
            <v>74.384029999999939</v>
          </cell>
          <cell r="G161">
            <v>-18.180499999999483</v>
          </cell>
        </row>
        <row r="162">
          <cell r="A162" t="str">
            <v>Empresa Polo241301400</v>
          </cell>
          <cell r="B162">
            <v>554.06290999999999</v>
          </cell>
          <cell r="C162">
            <v>-1144.8857599999999</v>
          </cell>
          <cell r="D162">
            <v>364.35679999999985</v>
          </cell>
          <cell r="E162">
            <v>1215.1307499999998</v>
          </cell>
          <cell r="F162">
            <v>111.86931000000004</v>
          </cell>
          <cell r="G162">
            <v>-631.10877000000005</v>
          </cell>
        </row>
        <row r="163">
          <cell r="A163" t="str">
            <v>Empresa Polo241301500</v>
          </cell>
          <cell r="B163">
            <v>1305.76045</v>
          </cell>
          <cell r="C163">
            <v>2236.3715300000003</v>
          </cell>
          <cell r="D163">
            <v>-652.6202000000003</v>
          </cell>
          <cell r="E163">
            <v>-2322.6533199999999</v>
          </cell>
          <cell r="F163">
            <v>296.68879000000004</v>
          </cell>
          <cell r="G163">
            <v>398.16830000000027</v>
          </cell>
        </row>
        <row r="164">
          <cell r="A164" t="str">
            <v>Empresa Polo241301511</v>
          </cell>
          <cell r="B164">
            <v>0</v>
          </cell>
          <cell r="C164">
            <v>2.5034000000000001</v>
          </cell>
          <cell r="D164">
            <v>804.97714999999994</v>
          </cell>
          <cell r="E164">
            <v>379.13707000000022</v>
          </cell>
          <cell r="F164">
            <v>18.524419999999736</v>
          </cell>
          <cell r="G164">
            <v>1838.8430299999964</v>
          </cell>
        </row>
        <row r="165">
          <cell r="A165" t="str">
            <v>Empresa Polo241301512</v>
          </cell>
          <cell r="B165">
            <v>43.476559999999999</v>
          </cell>
          <cell r="C165">
            <v>275.12431000000004</v>
          </cell>
          <cell r="D165">
            <v>-100.93842000000004</v>
          </cell>
          <cell r="E165">
            <v>671.24153000000001</v>
          </cell>
          <cell r="F165">
            <v>103.89922000000001</v>
          </cell>
          <cell r="G165">
            <v>107.54077999999981</v>
          </cell>
        </row>
        <row r="166">
          <cell r="A166" t="str">
            <v>Empresa Polo241301513</v>
          </cell>
          <cell r="B166">
            <v>289.98668000000004</v>
          </cell>
          <cell r="C166">
            <v>130.63581000000005</v>
          </cell>
          <cell r="D166">
            <v>175.68358999999987</v>
          </cell>
          <cell r="E166">
            <v>234.59748000000002</v>
          </cell>
          <cell r="F166">
            <v>788.33840999999984</v>
          </cell>
          <cell r="G166">
            <v>62.72393999999997</v>
          </cell>
        </row>
        <row r="167">
          <cell r="A167" t="str">
            <v>Empresa Polo241301514</v>
          </cell>
          <cell r="B167">
            <v>4834.2635099999998</v>
          </cell>
          <cell r="C167">
            <v>8373.3488499999985</v>
          </cell>
          <cell r="D167">
            <v>5291.1581100000003</v>
          </cell>
          <cell r="E167">
            <v>24.784370000001218</v>
          </cell>
          <cell r="F167">
            <v>2286.2797200000023</v>
          </cell>
          <cell r="G167">
            <v>642.59496999999919</v>
          </cell>
        </row>
        <row r="168">
          <cell r="A168" t="str">
            <v>Empresa Polo241301515</v>
          </cell>
          <cell r="B168">
            <v>72.570250000000001</v>
          </cell>
          <cell r="C168">
            <v>47.31422000000002</v>
          </cell>
          <cell r="D168">
            <v>763.65070000000014</v>
          </cell>
          <cell r="E168">
            <v>130.05250999999987</v>
          </cell>
          <cell r="F168">
            <v>96.12264000000016</v>
          </cell>
          <cell r="G168">
            <v>-83.455099999999959</v>
          </cell>
        </row>
        <row r="169">
          <cell r="A169" t="str">
            <v>Empresa Polo241301516</v>
          </cell>
          <cell r="B169">
            <v>59.541179999999997</v>
          </cell>
          <cell r="C169">
            <v>39.088160000000002</v>
          </cell>
          <cell r="D169">
            <v>15.225</v>
          </cell>
          <cell r="E169">
            <v>-3.8802000000000021</v>
          </cell>
          <cell r="F169">
            <v>14.478300000000004</v>
          </cell>
          <cell r="G169">
            <v>458.08689999999933</v>
          </cell>
        </row>
        <row r="170">
          <cell r="A170" t="str">
            <v>Empresa Polo241301517</v>
          </cell>
          <cell r="B170">
            <v>1340.0340900000001</v>
          </cell>
          <cell r="C170">
            <v>143.91953000000012</v>
          </cell>
          <cell r="D170">
            <v>780.69452999999976</v>
          </cell>
          <cell r="E170">
            <v>1183.3491399999998</v>
          </cell>
          <cell r="F170">
            <v>749.63337000000001</v>
          </cell>
          <cell r="G170">
            <v>716.66308000000026</v>
          </cell>
        </row>
        <row r="171">
          <cell r="A171" t="str">
            <v>Empresa Polo241301530</v>
          </cell>
          <cell r="B171">
            <v>554.37351000000001</v>
          </cell>
          <cell r="C171">
            <v>713.65098999999998</v>
          </cell>
          <cell r="D171">
            <v>-763.76802999999995</v>
          </cell>
          <cell r="E171">
            <v>-194.63909000000001</v>
          </cell>
          <cell r="F171">
            <v>33.96963999999997</v>
          </cell>
          <cell r="G171">
            <v>20.768300000000011</v>
          </cell>
        </row>
        <row r="172">
          <cell r="A172" t="str">
            <v>Empresa Polo241301600</v>
          </cell>
          <cell r="B172">
            <v>0</v>
          </cell>
          <cell r="C172">
            <v>27</v>
          </cell>
          <cell r="D172">
            <v>209.23732999999999</v>
          </cell>
          <cell r="E172">
            <v>899.92952000000014</v>
          </cell>
          <cell r="F172">
            <v>998.95</v>
          </cell>
          <cell r="G172">
            <v>0</v>
          </cell>
        </row>
        <row r="173">
          <cell r="A173" t="str">
            <v>Empresa Polo241301610</v>
          </cell>
          <cell r="B173">
            <v>0</v>
          </cell>
          <cell r="C173">
            <v>46.36</v>
          </cell>
          <cell r="D173">
            <v>1429.2402000000002</v>
          </cell>
          <cell r="E173">
            <v>1091.3331799999999</v>
          </cell>
          <cell r="F173">
            <v>553.81421</v>
          </cell>
          <cell r="G173">
            <v>14.9343</v>
          </cell>
        </row>
        <row r="174">
          <cell r="A174" t="str">
            <v>Empresa Polo241301621</v>
          </cell>
          <cell r="B174">
            <v>1.6598900000000001</v>
          </cell>
          <cell r="C174">
            <v>93.728110000000001</v>
          </cell>
          <cell r="D174">
            <v>-30.1614</v>
          </cell>
          <cell r="E174">
            <v>60.745889999999989</v>
          </cell>
          <cell r="F174">
            <v>17.839410000000015</v>
          </cell>
          <cell r="G174">
            <v>92.345620000000025</v>
          </cell>
        </row>
        <row r="175">
          <cell r="A175" t="str">
            <v>Empresa Polo241301622</v>
          </cell>
          <cell r="B175">
            <v>4.1667500000000004</v>
          </cell>
          <cell r="C175">
            <v>-2.8344200000000006</v>
          </cell>
          <cell r="D175">
            <v>0</v>
          </cell>
          <cell r="E175">
            <v>21.702999999999999</v>
          </cell>
          <cell r="F175">
            <v>0</v>
          </cell>
          <cell r="G175">
            <v>2324.1240400000006</v>
          </cell>
        </row>
        <row r="176">
          <cell r="A176" t="str">
            <v>Empresa Polo241301623</v>
          </cell>
          <cell r="B176">
            <v>0</v>
          </cell>
          <cell r="C176">
            <v>3.6330200000000001</v>
          </cell>
          <cell r="D176">
            <v>13.322529999999999</v>
          </cell>
          <cell r="E176">
            <v>16.467009999999998</v>
          </cell>
          <cell r="F176">
            <v>0.84000000000000341</v>
          </cell>
          <cell r="G176">
            <v>-159.45956999999999</v>
          </cell>
        </row>
        <row r="177">
          <cell r="A177" t="str">
            <v>Empresa Polo241301624</v>
          </cell>
          <cell r="B177">
            <v>0</v>
          </cell>
          <cell r="C177">
            <v>0</v>
          </cell>
          <cell r="D177">
            <v>44.203420000000001</v>
          </cell>
          <cell r="E177">
            <v>-7.2532500000000013</v>
          </cell>
          <cell r="F177">
            <v>70.608130000000003</v>
          </cell>
          <cell r="G177">
            <v>441.21947</v>
          </cell>
        </row>
        <row r="178">
          <cell r="A178" t="str">
            <v>Empresa Polo241301700</v>
          </cell>
          <cell r="B178">
            <v>0</v>
          </cell>
          <cell r="C178">
            <v>0</v>
          </cell>
          <cell r="D178">
            <v>0</v>
          </cell>
          <cell r="E178">
            <v>0</v>
          </cell>
          <cell r="F178">
            <v>0</v>
          </cell>
          <cell r="G178">
            <v>306.96952000000033</v>
          </cell>
        </row>
        <row r="179">
          <cell r="A179" t="str">
            <v>Empresa Polo241301710</v>
          </cell>
          <cell r="B179">
            <v>32.365789999999997</v>
          </cell>
          <cell r="C179">
            <v>286.35156999999998</v>
          </cell>
          <cell r="D179">
            <v>1839.2599</v>
          </cell>
          <cell r="E179">
            <v>705.0991299999996</v>
          </cell>
          <cell r="F179">
            <v>1181.1708699999999</v>
          </cell>
          <cell r="G179">
            <v>45.425790000000063</v>
          </cell>
        </row>
        <row r="180">
          <cell r="A180" t="str">
            <v>Empresa Polo241301720</v>
          </cell>
          <cell r="B180">
            <v>328.88970999999998</v>
          </cell>
          <cell r="C180">
            <v>242.37820000000005</v>
          </cell>
          <cell r="D180">
            <v>182.37076999999988</v>
          </cell>
          <cell r="E180">
            <v>194.79799000000003</v>
          </cell>
          <cell r="F180">
            <v>647.17750000000001</v>
          </cell>
          <cell r="G180">
            <v>36.09579999999994</v>
          </cell>
        </row>
        <row r="181">
          <cell r="A181" t="str">
            <v>Empresa Polo241301800</v>
          </cell>
          <cell r="B181">
            <v>99.185739999999996</v>
          </cell>
          <cell r="C181">
            <v>400.19735000000003</v>
          </cell>
          <cell r="D181">
            <v>420.00803999999994</v>
          </cell>
          <cell r="E181">
            <v>-127.06063999999992</v>
          </cell>
          <cell r="F181">
            <v>393.98587999999995</v>
          </cell>
          <cell r="G181">
            <v>3415.4197800000002</v>
          </cell>
        </row>
        <row r="182">
          <cell r="A182" t="str">
            <v>Empresa Polo241301810</v>
          </cell>
          <cell r="B182">
            <v>266.95594999999997</v>
          </cell>
          <cell r="C182">
            <v>213.17119000000002</v>
          </cell>
          <cell r="D182">
            <v>299.65607000000006</v>
          </cell>
          <cell r="E182">
            <v>890.08650999999986</v>
          </cell>
          <cell r="F182">
            <v>351.48975999999993</v>
          </cell>
          <cell r="G182">
            <v>29.090379999999982</v>
          </cell>
        </row>
        <row r="183">
          <cell r="A183" t="str">
            <v>Empresa Polo241301820</v>
          </cell>
          <cell r="B183">
            <v>35.696830000000006</v>
          </cell>
          <cell r="C183">
            <v>68.038759999999996</v>
          </cell>
          <cell r="D183">
            <v>51.919639999999987</v>
          </cell>
          <cell r="E183">
            <v>48.022630000000021</v>
          </cell>
          <cell r="F183">
            <v>65.605289999999968</v>
          </cell>
          <cell r="G183">
            <v>37.124509999999987</v>
          </cell>
        </row>
        <row r="184">
          <cell r="A184" t="str">
            <v>Empresa Polo241301830</v>
          </cell>
          <cell r="B184">
            <v>0</v>
          </cell>
          <cell r="C184">
            <v>0</v>
          </cell>
          <cell r="D184">
            <v>0</v>
          </cell>
          <cell r="E184">
            <v>0</v>
          </cell>
          <cell r="F184">
            <v>0</v>
          </cell>
          <cell r="G184">
            <v>71.183109999999942</v>
          </cell>
        </row>
        <row r="185">
          <cell r="A185" t="str">
            <v>Empresa Polo241301900</v>
          </cell>
          <cell r="B185">
            <v>55.553330000000003</v>
          </cell>
          <cell r="C185">
            <v>84.26591999999998</v>
          </cell>
          <cell r="D185">
            <v>-26.918819999999997</v>
          </cell>
          <cell r="E185">
            <v>182.79725999999999</v>
          </cell>
          <cell r="F185">
            <v>68.652940000000001</v>
          </cell>
          <cell r="G185">
            <v>8.0095799999999961</v>
          </cell>
        </row>
        <row r="186">
          <cell r="A186" t="str">
            <v>Empresa Polo241301910</v>
          </cell>
          <cell r="B186">
            <v>3133.8944700000002</v>
          </cell>
          <cell r="C186">
            <v>4101.7010899999996</v>
          </cell>
          <cell r="D186">
            <v>5482.2924199999998</v>
          </cell>
          <cell r="E186">
            <v>1761.2603100000015</v>
          </cell>
          <cell r="F186">
            <v>3210.7334899999987</v>
          </cell>
          <cell r="G186">
            <v>1201.4696700000004</v>
          </cell>
        </row>
        <row r="187">
          <cell r="A187" t="str">
            <v>Empresa Polo241302000</v>
          </cell>
          <cell r="B187">
            <v>39.174429999999994</v>
          </cell>
          <cell r="C187">
            <v>21.354690000000005</v>
          </cell>
          <cell r="D187">
            <v>32.344029999999982</v>
          </cell>
          <cell r="E187">
            <v>191.05100000000002</v>
          </cell>
          <cell r="F187">
            <v>120.31102999999996</v>
          </cell>
          <cell r="G187">
            <v>5946.5609000000004</v>
          </cell>
        </row>
        <row r="188">
          <cell r="A188" t="str">
            <v>Empresa Polo241302010</v>
          </cell>
          <cell r="B188">
            <v>0.83311000000000002</v>
          </cell>
          <cell r="C188">
            <v>12.537939999999999</v>
          </cell>
          <cell r="D188">
            <v>-312.46410000000003</v>
          </cell>
          <cell r="E188">
            <v>493.69999000000001</v>
          </cell>
          <cell r="F188">
            <v>77.094380000000001</v>
          </cell>
          <cell r="G188">
            <v>395.85007000000019</v>
          </cell>
        </row>
        <row r="189">
          <cell r="A189" t="str">
            <v>Empresa Polo241302020</v>
          </cell>
          <cell r="B189">
            <v>97.395129999999995</v>
          </cell>
          <cell r="C189">
            <v>105.42832999999999</v>
          </cell>
          <cell r="D189">
            <v>96.96993999999998</v>
          </cell>
          <cell r="E189">
            <v>103.25547000000006</v>
          </cell>
          <cell r="F189">
            <v>164.94437999999997</v>
          </cell>
          <cell r="G189">
            <v>47.294449999999983</v>
          </cell>
        </row>
        <row r="190">
          <cell r="A190" t="str">
            <v>Empresa Polo241302030</v>
          </cell>
          <cell r="B190">
            <v>3.8936700000000002</v>
          </cell>
          <cell r="C190">
            <v>3.5238900000000006</v>
          </cell>
          <cell r="D190">
            <v>1.4401799999999989</v>
          </cell>
          <cell r="E190">
            <v>3.2405300000000015</v>
          </cell>
          <cell r="F190">
            <v>3.7748800000000013</v>
          </cell>
          <cell r="G190">
            <v>143.06874999999999</v>
          </cell>
        </row>
        <row r="191">
          <cell r="A191" t="str">
            <v>Empresa Polo241302040</v>
          </cell>
          <cell r="B191">
            <v>1194.01351</v>
          </cell>
          <cell r="C191">
            <v>1196.7360199999996</v>
          </cell>
          <cell r="D191">
            <v>1019.8254100000004</v>
          </cell>
          <cell r="E191">
            <v>2339.92434</v>
          </cell>
          <cell r="F191">
            <v>2130.6816799999988</v>
          </cell>
          <cell r="G191">
            <v>171.62646999999981</v>
          </cell>
        </row>
        <row r="192">
          <cell r="A192" t="str">
            <v>Empresa Polo241302045</v>
          </cell>
          <cell r="B192">
            <v>3479.6982699999999</v>
          </cell>
          <cell r="C192">
            <v>2336.3039099999996</v>
          </cell>
          <cell r="D192">
            <v>4450.5173800000011</v>
          </cell>
          <cell r="E192">
            <v>3738.4787099999994</v>
          </cell>
          <cell r="F192">
            <v>3386.6496000000006</v>
          </cell>
          <cell r="G192">
            <v>26.924549999999996</v>
          </cell>
        </row>
        <row r="193">
          <cell r="A193" t="str">
            <v>Empresa Polo241302050</v>
          </cell>
          <cell r="B193">
            <v>333.16780999999997</v>
          </cell>
          <cell r="C193">
            <v>304.32032999999996</v>
          </cell>
          <cell r="D193">
            <v>-83.49073999999996</v>
          </cell>
          <cell r="E193">
            <v>180.35968000000003</v>
          </cell>
          <cell r="F193">
            <v>335.87696000000005</v>
          </cell>
          <cell r="G193">
            <v>5.6079699999999946</v>
          </cell>
        </row>
        <row r="194">
          <cell r="A194" t="str">
            <v>Empresa Polo241302100</v>
          </cell>
          <cell r="B194">
            <v>49.042759999999994</v>
          </cell>
          <cell r="C194">
            <v>47.713079999999998</v>
          </cell>
          <cell r="D194">
            <v>48.006469999999993</v>
          </cell>
          <cell r="E194">
            <v>47.395830000000018</v>
          </cell>
          <cell r="F194">
            <v>39.131750000000011</v>
          </cell>
          <cell r="G194">
            <v>19.058559999999993</v>
          </cell>
        </row>
        <row r="195">
          <cell r="A195" t="str">
            <v>Empresa Polo241302110</v>
          </cell>
          <cell r="B195">
            <v>220.62649999999999</v>
          </cell>
          <cell r="C195">
            <v>226.28093000000004</v>
          </cell>
          <cell r="D195">
            <v>205.25299999999987</v>
          </cell>
          <cell r="E195">
            <v>325.47068000000013</v>
          </cell>
          <cell r="F195">
            <v>168.11586999999986</v>
          </cell>
          <cell r="G195">
            <v>179.50719000000004</v>
          </cell>
        </row>
        <row r="196">
          <cell r="A196" t="str">
            <v>Empresa Polo241302120</v>
          </cell>
          <cell r="B196">
            <v>220.71686000000005</v>
          </cell>
          <cell r="C196">
            <v>169.8564199999999</v>
          </cell>
          <cell r="D196">
            <v>170.66582999999991</v>
          </cell>
          <cell r="E196">
            <v>137.76166000000023</v>
          </cell>
          <cell r="F196">
            <v>201.80394999999987</v>
          </cell>
          <cell r="G196">
            <v>3.7640400000000032</v>
          </cell>
        </row>
        <row r="197">
          <cell r="A197" t="str">
            <v>Empresa Polo241302130</v>
          </cell>
          <cell r="B197">
            <v>0</v>
          </cell>
          <cell r="C197">
            <v>0</v>
          </cell>
          <cell r="D197">
            <v>32.371580000000002</v>
          </cell>
          <cell r="E197">
            <v>16.974589999999999</v>
          </cell>
          <cell r="F197">
            <v>40.046580000000006</v>
          </cell>
          <cell r="G197">
            <v>339.36253000000079</v>
          </cell>
        </row>
        <row r="198">
          <cell r="A198" t="str">
            <v>Empresa Polo241302140</v>
          </cell>
          <cell r="B198">
            <v>8.9276999999999997</v>
          </cell>
          <cell r="C198">
            <v>6.5845500000000001</v>
          </cell>
          <cell r="D198">
            <v>5.9413500000000017</v>
          </cell>
          <cell r="E198">
            <v>15.889770000000006</v>
          </cell>
          <cell r="F198">
            <v>12.327759999999998</v>
          </cell>
          <cell r="G198">
            <v>2738.4495900000002</v>
          </cell>
        </row>
        <row r="199">
          <cell r="A199" t="str">
            <v>Empresa Polo241302150</v>
          </cell>
          <cell r="B199">
            <v>0</v>
          </cell>
          <cell r="C199">
            <v>0</v>
          </cell>
          <cell r="D199">
            <v>3.2193200000000006</v>
          </cell>
          <cell r="E199">
            <v>8.4123200000000011</v>
          </cell>
          <cell r="F199">
            <v>40.340050000000005</v>
          </cell>
          <cell r="G199">
            <v>274.35113999999987</v>
          </cell>
        </row>
        <row r="200">
          <cell r="A200" t="str">
            <v>Empresa Polo241302400</v>
          </cell>
          <cell r="B200">
            <v>247.16953999999998</v>
          </cell>
          <cell r="C200">
            <v>54.924070000000029</v>
          </cell>
          <cell r="D200">
            <v>-9.6110200000000532</v>
          </cell>
          <cell r="E200">
            <v>51.436890000000062</v>
          </cell>
          <cell r="F200">
            <v>91.500499999999988</v>
          </cell>
          <cell r="G200">
            <v>173.16955000000007</v>
          </cell>
        </row>
        <row r="201">
          <cell r="A201" t="str">
            <v>Empresa Polo241302500</v>
          </cell>
          <cell r="B201">
            <v>7.6560000000000003E-2</v>
          </cell>
          <cell r="C201">
            <v>-7.6560000000000003E-2</v>
          </cell>
          <cell r="D201">
            <v>0.39384000000000002</v>
          </cell>
          <cell r="E201">
            <v>0.91316999999999982</v>
          </cell>
          <cell r="F201">
            <v>10.49939</v>
          </cell>
          <cell r="G201">
            <v>-5810.9395800000011</v>
          </cell>
        </row>
        <row r="202">
          <cell r="A202" t="str">
            <v>Empresa Polo241399999</v>
          </cell>
          <cell r="B202">
            <v>828.02003300000013</v>
          </cell>
          <cell r="C202">
            <v>750.73156700000038</v>
          </cell>
          <cell r="D202">
            <v>927.7847599999991</v>
          </cell>
          <cell r="E202">
            <v>842.00734000000102</v>
          </cell>
          <cell r="F202">
            <v>-105.64316000000053</v>
          </cell>
          <cell r="G202">
            <v>63.302350000000018</v>
          </cell>
        </row>
        <row r="203">
          <cell r="A203" t="str">
            <v>Empresa Polo241500000</v>
          </cell>
          <cell r="B203">
            <v>34.735844999999998</v>
          </cell>
          <cell r="C203">
            <v>52.391765000000007</v>
          </cell>
          <cell r="D203">
            <v>568.30226000000005</v>
          </cell>
          <cell r="E203">
            <v>-595.26133000000004</v>
          </cell>
          <cell r="F203">
            <v>278.61977000000002</v>
          </cell>
          <cell r="G203">
            <v>34.200719999999983</v>
          </cell>
        </row>
        <row r="204">
          <cell r="A204" t="str">
            <v>Empresa Polo241500020</v>
          </cell>
          <cell r="B204">
            <v>839.62437499999987</v>
          </cell>
          <cell r="C204">
            <v>-469.77628499999992</v>
          </cell>
          <cell r="D204">
            <v>292.62903000000006</v>
          </cell>
          <cell r="E204">
            <v>224.71256999999991</v>
          </cell>
          <cell r="F204">
            <v>114.87224000000003</v>
          </cell>
          <cell r="G204">
            <v>8.531480000000002</v>
          </cell>
        </row>
        <row r="205">
          <cell r="A205" t="str">
            <v>Empresa Polo241500030</v>
          </cell>
          <cell r="B205">
            <v>126.70885</v>
          </cell>
          <cell r="C205">
            <v>173.05360999999999</v>
          </cell>
          <cell r="D205">
            <v>79.281250000000057</v>
          </cell>
          <cell r="E205">
            <v>324.1268</v>
          </cell>
          <cell r="F205">
            <v>372.15361999999993</v>
          </cell>
          <cell r="G205">
            <v>2369.9296099999992</v>
          </cell>
        </row>
        <row r="206">
          <cell r="A206" t="str">
            <v>Empresa Polo241500040</v>
          </cell>
          <cell r="B206">
            <v>0.3</v>
          </cell>
          <cell r="C206">
            <v>289.30781999999999</v>
          </cell>
          <cell r="D206">
            <v>-172.96392000000003</v>
          </cell>
          <cell r="E206">
            <v>993.1737599999999</v>
          </cell>
          <cell r="F206">
            <v>4745.2366200000015</v>
          </cell>
          <cell r="G206">
            <v>0</v>
          </cell>
        </row>
        <row r="207">
          <cell r="A207" t="str">
            <v>Empresa Polo241500050</v>
          </cell>
          <cell r="B207">
            <v>39.486469999999997</v>
          </cell>
          <cell r="C207">
            <v>-14.696469999999998</v>
          </cell>
          <cell r="D207">
            <v>86.730250000000012</v>
          </cell>
          <cell r="E207">
            <v>29.272300000000001</v>
          </cell>
          <cell r="F207">
            <v>51.737179999999995</v>
          </cell>
          <cell r="G207">
            <v>11497.620399999993</v>
          </cell>
        </row>
        <row r="208">
          <cell r="A208" t="str">
            <v>Empresa Polo241500100</v>
          </cell>
          <cell r="B208">
            <v>26.141909999999996</v>
          </cell>
          <cell r="C208">
            <v>-8.7262199999999979</v>
          </cell>
          <cell r="D208">
            <v>0</v>
          </cell>
          <cell r="E208">
            <v>5.4383300000000006</v>
          </cell>
          <cell r="F208">
            <v>28.490440000000007</v>
          </cell>
          <cell r="G208">
            <v>14.286770000000004</v>
          </cell>
        </row>
        <row r="209">
          <cell r="A209" t="str">
            <v>Empresa Polo241500200</v>
          </cell>
          <cell r="B209">
            <v>0.99245000000000005</v>
          </cell>
          <cell r="C209">
            <v>4.1583500000000004</v>
          </cell>
          <cell r="D209">
            <v>4.5588700000000006</v>
          </cell>
          <cell r="E209">
            <v>0.49780999999999942</v>
          </cell>
          <cell r="F209">
            <v>0.71388999999999925</v>
          </cell>
          <cell r="G209">
            <v>1.56854</v>
          </cell>
        </row>
        <row r="210">
          <cell r="A210" t="str">
            <v>Empresa Polo241600000</v>
          </cell>
          <cell r="B210">
            <v>762.08983000000012</v>
          </cell>
          <cell r="C210">
            <v>760.42353999999978</v>
          </cell>
          <cell r="D210">
            <v>3888.6861600000011</v>
          </cell>
          <cell r="E210">
            <v>1868.4108099999994</v>
          </cell>
          <cell r="F210">
            <v>3077.1851400000023</v>
          </cell>
          <cell r="G210">
            <v>20.872970000000038</v>
          </cell>
        </row>
        <row r="211">
          <cell r="A211" t="str">
            <v>Empresa Polo241600020</v>
          </cell>
          <cell r="B211">
            <v>0</v>
          </cell>
          <cell r="C211">
            <v>0</v>
          </cell>
          <cell r="D211">
            <v>0.2757</v>
          </cell>
          <cell r="E211">
            <v>0</v>
          </cell>
          <cell r="F211">
            <v>0</v>
          </cell>
          <cell r="G211">
            <v>-22.737379999999998</v>
          </cell>
        </row>
        <row r="212">
          <cell r="A212" t="str">
            <v>Empresa Polo241700100</v>
          </cell>
          <cell r="B212">
            <v>0</v>
          </cell>
          <cell r="C212">
            <v>0</v>
          </cell>
          <cell r="D212">
            <v>0</v>
          </cell>
          <cell r="E212">
            <v>0</v>
          </cell>
          <cell r="F212">
            <v>0</v>
          </cell>
          <cell r="G212">
            <v>-7.2706100000000013</v>
          </cell>
        </row>
        <row r="213">
          <cell r="A213" t="str">
            <v>Empresa Polo241700600</v>
          </cell>
          <cell r="B213">
            <v>2829.5257299</v>
          </cell>
          <cell r="C213">
            <v>3393.0542401000007</v>
          </cell>
          <cell r="D213">
            <v>5499.1327999999976</v>
          </cell>
          <cell r="E213">
            <v>7028.9212600000028</v>
          </cell>
          <cell r="F213">
            <v>12043.85036</v>
          </cell>
          <cell r="G213">
            <v>2042.5871799999877</v>
          </cell>
        </row>
        <row r="214">
          <cell r="A214" t="str">
            <v>Empresa Polo241910240</v>
          </cell>
          <cell r="B214">
            <v>91.025540000000007</v>
          </cell>
          <cell r="C214">
            <v>30.145</v>
          </cell>
          <cell r="D214">
            <v>-88.144140000000007</v>
          </cell>
          <cell r="E214">
            <v>8.5117400000000032</v>
          </cell>
          <cell r="F214">
            <v>-7.1895299999999978</v>
          </cell>
          <cell r="G214">
            <v>12572.151999999987</v>
          </cell>
        </row>
        <row r="215">
          <cell r="A215" t="str">
            <v>Empresa Polo241910250</v>
          </cell>
          <cell r="B215">
            <v>1.2863599999999999</v>
          </cell>
          <cell r="C215">
            <v>2.23123</v>
          </cell>
          <cell r="D215">
            <v>-3.5175900000000002</v>
          </cell>
          <cell r="E215">
            <v>2.2119200000000001</v>
          </cell>
          <cell r="F215">
            <v>-1.7275300000000002</v>
          </cell>
          <cell r="G215">
            <v>-85.183629999999994</v>
          </cell>
        </row>
        <row r="216">
          <cell r="A216" t="str">
            <v>Empresa Polo241910900</v>
          </cell>
          <cell r="B216">
            <v>24.107789999999998</v>
          </cell>
          <cell r="C216">
            <v>13.860560000000003</v>
          </cell>
          <cell r="D216">
            <v>-8.4136900000000026</v>
          </cell>
          <cell r="E216">
            <v>27.363669999999999</v>
          </cell>
          <cell r="F216">
            <v>120.72304999999997</v>
          </cell>
          <cell r="G216">
            <v>536.13587000000007</v>
          </cell>
        </row>
        <row r="217">
          <cell r="A217" t="str">
            <v>Empresa Polo241960000</v>
          </cell>
          <cell r="B217">
            <v>2.02224</v>
          </cell>
          <cell r="C217">
            <v>6.8000000000001393E-4</v>
          </cell>
          <cell r="D217">
            <v>125.03355999999999</v>
          </cell>
          <cell r="E217">
            <v>-0.65755000000000052</v>
          </cell>
          <cell r="F217">
            <v>-98.488619999999997</v>
          </cell>
          <cell r="G217">
            <v>4687.8397299999997</v>
          </cell>
        </row>
        <row r="218">
          <cell r="A218" t="str">
            <v>Empresa Polo241960010</v>
          </cell>
          <cell r="B218">
            <v>0.79621000000000008</v>
          </cell>
          <cell r="C218">
            <v>1.2366500000000002</v>
          </cell>
          <cell r="D218">
            <v>0.59300999999999959</v>
          </cell>
          <cell r="E218">
            <v>1.0354400000000004</v>
          </cell>
          <cell r="F218">
            <v>7.1529300000000013</v>
          </cell>
          <cell r="G218">
            <v>486.33006</v>
          </cell>
        </row>
        <row r="219">
          <cell r="A219" t="str">
            <v>Empresa Polo241980000</v>
          </cell>
          <cell r="B219">
            <v>33294.6008</v>
          </cell>
          <cell r="C219">
            <v>14620.87879000001</v>
          </cell>
          <cell r="D219">
            <v>-2500.6017200000133</v>
          </cell>
          <cell r="E219">
            <v>2630.4949100000085</v>
          </cell>
          <cell r="F219">
            <v>8283.1059499999974</v>
          </cell>
          <cell r="G219">
            <v>0.50404999999999989</v>
          </cell>
        </row>
        <row r="220">
          <cell r="A220" t="str">
            <v>Empresa Polo241980010</v>
          </cell>
          <cell r="B220">
            <v>2239.8803699999999</v>
          </cell>
          <cell r="C220">
            <v>5806.8510200000001</v>
          </cell>
          <cell r="D220">
            <v>15516.535349999998</v>
          </cell>
          <cell r="E220">
            <v>9351.1225800000029</v>
          </cell>
          <cell r="F220">
            <v>10835.818749999999</v>
          </cell>
          <cell r="G220">
            <v>272.34242999999969</v>
          </cell>
        </row>
        <row r="221">
          <cell r="A221" t="str">
            <v>Empresa Polo241999999</v>
          </cell>
          <cell r="B221">
            <v>721.30025999999998</v>
          </cell>
          <cell r="C221">
            <v>883.80301000000009</v>
          </cell>
          <cell r="D221">
            <v>998.01279999999997</v>
          </cell>
          <cell r="E221">
            <v>-837.90177000000017</v>
          </cell>
          <cell r="F221">
            <v>-7.5186299999998027</v>
          </cell>
          <cell r="G221">
            <v>1742.5799599999991</v>
          </cell>
        </row>
        <row r="222">
          <cell r="A222" t="str">
            <v>Empresa Polo341100000</v>
          </cell>
          <cell r="B222">
            <v>628.75668999999994</v>
          </cell>
          <cell r="C222">
            <v>713.37572100000011</v>
          </cell>
          <cell r="D222">
            <v>430.41666899999973</v>
          </cell>
          <cell r="E222">
            <v>599.4389000000001</v>
          </cell>
          <cell r="F222">
            <v>589.50412999999935</v>
          </cell>
          <cell r="G222">
            <v>564.22199000000001</v>
          </cell>
        </row>
        <row r="223">
          <cell r="A223" t="str">
            <v>Empresa Polo341100011</v>
          </cell>
          <cell r="B223">
            <v>4775.4748720999996</v>
          </cell>
          <cell r="C223">
            <v>4566.8340505000015</v>
          </cell>
          <cell r="D223">
            <v>5576.4996274000005</v>
          </cell>
          <cell r="E223">
            <v>4975.3142699999989</v>
          </cell>
          <cell r="F223">
            <v>4363.6007800000007</v>
          </cell>
          <cell r="G223">
            <v>551.75201999999945</v>
          </cell>
        </row>
        <row r="224">
          <cell r="A224" t="str">
            <v>Empresa Polo341100013</v>
          </cell>
          <cell r="B224">
            <v>145.0974865</v>
          </cell>
          <cell r="C224">
            <v>141.76944789999999</v>
          </cell>
          <cell r="D224">
            <v>312.52727560000005</v>
          </cell>
          <cell r="E224">
            <v>612.36650999999972</v>
          </cell>
          <cell r="F224">
            <v>639.61509999999998</v>
          </cell>
          <cell r="G224">
            <v>474.17811999999958</v>
          </cell>
        </row>
        <row r="225">
          <cell r="A225" t="str">
            <v>Empresa Polo341100014</v>
          </cell>
          <cell r="B225">
            <v>0.14787</v>
          </cell>
          <cell r="C225">
            <v>0.10766999999999999</v>
          </cell>
          <cell r="D225">
            <v>1.0137399999999999</v>
          </cell>
          <cell r="E225">
            <v>1.0180499999999999</v>
          </cell>
          <cell r="F225">
            <v>0.86677000000000026</v>
          </cell>
          <cell r="G225">
            <v>723.65455999999995</v>
          </cell>
        </row>
        <row r="226">
          <cell r="A226" t="str">
            <v>Empresa Polo341100015</v>
          </cell>
          <cell r="B226">
            <v>306.33110139999997</v>
          </cell>
          <cell r="C226">
            <v>449.95428190000007</v>
          </cell>
          <cell r="D226">
            <v>663.61619669999993</v>
          </cell>
          <cell r="E226">
            <v>305.47034000000008</v>
          </cell>
          <cell r="F226">
            <v>503.57522999999992</v>
          </cell>
          <cell r="G226">
            <v>224.22672999999941</v>
          </cell>
        </row>
        <row r="227">
          <cell r="A227" t="str">
            <v>Empresa Polo341100021</v>
          </cell>
          <cell r="B227">
            <v>2566.9397325999998</v>
          </cell>
          <cell r="C227">
            <v>2561.3820752000001</v>
          </cell>
          <cell r="D227">
            <v>2282.2221821999992</v>
          </cell>
          <cell r="E227">
            <v>1895.6148800000001</v>
          </cell>
          <cell r="F227">
            <v>-112.08895999999731</v>
          </cell>
          <cell r="G227">
            <v>231.52962999999977</v>
          </cell>
        </row>
        <row r="228">
          <cell r="A228" t="str">
            <v>Empresa Polo341100022</v>
          </cell>
          <cell r="B228">
            <v>530.4128068</v>
          </cell>
          <cell r="C228">
            <v>414.22504349999986</v>
          </cell>
          <cell r="D228">
            <v>716.8024997</v>
          </cell>
          <cell r="E228">
            <v>740.82428000000027</v>
          </cell>
          <cell r="F228">
            <v>1142.9418700000001</v>
          </cell>
          <cell r="G228">
            <v>-618.62211000000025</v>
          </cell>
        </row>
        <row r="229">
          <cell r="A229" t="str">
            <v>Empresa Polo341100023</v>
          </cell>
          <cell r="B229">
            <v>714.53755200000001</v>
          </cell>
          <cell r="C229">
            <v>359.28001190000009</v>
          </cell>
          <cell r="D229">
            <v>937.43880609999997</v>
          </cell>
          <cell r="E229">
            <v>589.76285000000007</v>
          </cell>
          <cell r="F229">
            <v>924.72287000000006</v>
          </cell>
          <cell r="G229">
            <v>37.926399999999944</v>
          </cell>
        </row>
        <row r="230">
          <cell r="A230" t="str">
            <v>Empresa Polo341100024</v>
          </cell>
          <cell r="B230">
            <v>437.19237409999994</v>
          </cell>
          <cell r="C230">
            <v>445.7637761000002</v>
          </cell>
          <cell r="D230">
            <v>478.69773979999991</v>
          </cell>
          <cell r="E230">
            <v>501.0636099999997</v>
          </cell>
          <cell r="F230">
            <v>706.32598000000053</v>
          </cell>
          <cell r="G230">
            <v>213.94844999999987</v>
          </cell>
        </row>
        <row r="231">
          <cell r="A231" t="str">
            <v>Empresa Polo341100031</v>
          </cell>
          <cell r="B231">
            <v>658.36869830000001</v>
          </cell>
          <cell r="C231">
            <v>1345.0232449999999</v>
          </cell>
          <cell r="D231">
            <v>619.29000669999982</v>
          </cell>
          <cell r="E231">
            <v>656.92919000000029</v>
          </cell>
          <cell r="F231">
            <v>938.99553999999898</v>
          </cell>
          <cell r="G231">
            <v>407.94304000000011</v>
          </cell>
        </row>
        <row r="232">
          <cell r="A232" t="str">
            <v>Empresa Polo341100032</v>
          </cell>
          <cell r="B232">
            <v>497.04012169999999</v>
          </cell>
          <cell r="C232">
            <v>91.105275000000006</v>
          </cell>
          <cell r="D232">
            <v>251.06015329999991</v>
          </cell>
          <cell r="E232">
            <v>839.30106000000001</v>
          </cell>
          <cell r="F232">
            <v>559.96037000000024</v>
          </cell>
          <cell r="G232">
            <v>28.117360000000019</v>
          </cell>
        </row>
        <row r="233">
          <cell r="A233" t="str">
            <v>Empresa Polo341100050</v>
          </cell>
          <cell r="B233">
            <v>265.61462999999998</v>
          </cell>
          <cell r="C233">
            <v>-236.89477000000005</v>
          </cell>
          <cell r="D233">
            <v>1121.0116800000003</v>
          </cell>
          <cell r="E233">
            <v>-362.12393000000043</v>
          </cell>
          <cell r="F233">
            <v>747.2324600000004</v>
          </cell>
          <cell r="G233">
            <v>50.205609999999979</v>
          </cell>
        </row>
        <row r="234">
          <cell r="A234" t="str">
            <v>Empresa Polo341100200</v>
          </cell>
          <cell r="B234">
            <v>409.70801000000006</v>
          </cell>
          <cell r="C234">
            <v>301.97433000000001</v>
          </cell>
          <cell r="D234">
            <v>1595.7147699999998</v>
          </cell>
          <cell r="E234">
            <v>149.40044000000034</v>
          </cell>
          <cell r="F234">
            <v>533.52144999999973</v>
          </cell>
          <cell r="G234">
            <v>-11.566460000000006</v>
          </cell>
        </row>
        <row r="235">
          <cell r="A235" t="str">
            <v>Empresa Polo341100210</v>
          </cell>
          <cell r="B235">
            <v>31.2456</v>
          </cell>
          <cell r="C235">
            <v>85.767360000000011</v>
          </cell>
          <cell r="D235">
            <v>0.43256999999998413</v>
          </cell>
          <cell r="E235">
            <v>132.55966000000001</v>
          </cell>
          <cell r="F235">
            <v>52.789299999999997</v>
          </cell>
          <cell r="G235">
            <v>23.340429999999998</v>
          </cell>
        </row>
        <row r="236">
          <cell r="A236" t="str">
            <v>Empresa Polo341100220</v>
          </cell>
          <cell r="B236">
            <v>287.16546</v>
          </cell>
          <cell r="C236">
            <v>363.62648000000007</v>
          </cell>
          <cell r="D236">
            <v>332.72083999999995</v>
          </cell>
          <cell r="E236">
            <v>228.66692999999987</v>
          </cell>
          <cell r="F236">
            <v>216.68695000000002</v>
          </cell>
          <cell r="G236">
            <v>8.3158000000000101</v>
          </cell>
        </row>
        <row r="237">
          <cell r="A237" t="str">
            <v>Empresa Polo341100300</v>
          </cell>
          <cell r="B237">
            <v>837.16319339999995</v>
          </cell>
          <cell r="C237">
            <v>714.92625510000016</v>
          </cell>
          <cell r="D237">
            <v>755.70401150000021</v>
          </cell>
          <cell r="E237">
            <v>753.47857999999951</v>
          </cell>
          <cell r="F237">
            <v>219.67407000000003</v>
          </cell>
          <cell r="G237">
            <v>0.34953000000000012</v>
          </cell>
        </row>
        <row r="238">
          <cell r="A238" t="str">
            <v>Empresa Polo341100310</v>
          </cell>
          <cell r="B238">
            <v>145.95411000000001</v>
          </cell>
          <cell r="C238">
            <v>233.50163750000002</v>
          </cell>
          <cell r="D238">
            <v>-127.81650750000003</v>
          </cell>
          <cell r="E238">
            <v>109.36524999999997</v>
          </cell>
          <cell r="F238">
            <v>-189.20393999999999</v>
          </cell>
          <cell r="G238">
            <v>127.63382000000001</v>
          </cell>
        </row>
        <row r="239">
          <cell r="A239" t="str">
            <v>Empresa Polo341100320</v>
          </cell>
          <cell r="B239">
            <v>360.8005766</v>
          </cell>
          <cell r="C239">
            <v>-228.41460259999999</v>
          </cell>
          <cell r="D239">
            <v>-42.805594000000013</v>
          </cell>
          <cell r="E239">
            <v>35.237320000000011</v>
          </cell>
          <cell r="F239">
            <v>-10.92122999999998</v>
          </cell>
          <cell r="G239">
            <v>107.441679999999</v>
          </cell>
        </row>
        <row r="240">
          <cell r="A240" t="str">
            <v>Empresa Polo341100330</v>
          </cell>
          <cell r="B240">
            <v>114.64356000000001</v>
          </cell>
          <cell r="C240">
            <v>-28.020980000000009</v>
          </cell>
          <cell r="D240">
            <v>105.71540000000002</v>
          </cell>
          <cell r="E240">
            <v>20.380389999999977</v>
          </cell>
          <cell r="F240">
            <v>49.894369999999981</v>
          </cell>
          <cell r="G240">
            <v>600.87428999999975</v>
          </cell>
        </row>
        <row r="241">
          <cell r="A241" t="str">
            <v>Empresa Polo341100400</v>
          </cell>
          <cell r="B241">
            <v>68.577719999999999</v>
          </cell>
          <cell r="C241">
            <v>96.718930000000029</v>
          </cell>
          <cell r="D241">
            <v>175.16745</v>
          </cell>
          <cell r="E241">
            <v>-50.226100000000031</v>
          </cell>
          <cell r="F241">
            <v>-69.371220000000022</v>
          </cell>
          <cell r="G241">
            <v>84.586819999999875</v>
          </cell>
        </row>
        <row r="242">
          <cell r="A242" t="str">
            <v>Empresa Polo341100410</v>
          </cell>
          <cell r="B242">
            <v>23.650510000000001</v>
          </cell>
          <cell r="C242">
            <v>27.186380000000003</v>
          </cell>
          <cell r="D242">
            <v>-6.6075300000000041</v>
          </cell>
          <cell r="E242">
            <v>14.522689999999997</v>
          </cell>
          <cell r="F242">
            <v>13.883460000000014</v>
          </cell>
          <cell r="G242">
            <v>-184.93161000000009</v>
          </cell>
        </row>
        <row r="243">
          <cell r="A243" t="str">
            <v>Empresa Polo341100420</v>
          </cell>
          <cell r="B243">
            <v>4.2755000000000001</v>
          </cell>
          <cell r="C243">
            <v>-10.876049999999999</v>
          </cell>
          <cell r="D243">
            <v>2.2842400000000005</v>
          </cell>
          <cell r="E243">
            <v>0.42255999999999982</v>
          </cell>
          <cell r="F243">
            <v>-0.3371000000000004</v>
          </cell>
          <cell r="G243">
            <v>47.944179999999733</v>
          </cell>
        </row>
        <row r="244">
          <cell r="A244" t="str">
            <v>Empresa Polo341100500</v>
          </cell>
          <cell r="B244">
            <v>124.64927900000001</v>
          </cell>
          <cell r="C244">
            <v>100.49957569999998</v>
          </cell>
          <cell r="D244">
            <v>98.745645300000007</v>
          </cell>
          <cell r="E244">
            <v>296.70744000000002</v>
          </cell>
          <cell r="F244">
            <v>290.65346</v>
          </cell>
          <cell r="G244">
            <v>-18.69756000000001</v>
          </cell>
        </row>
        <row r="245">
          <cell r="A245" t="str">
            <v>Empresa Polo341100505</v>
          </cell>
          <cell r="B245">
            <v>8.5657700000000006</v>
          </cell>
          <cell r="C245">
            <v>39.345059999999997</v>
          </cell>
          <cell r="D245">
            <v>400.39809000000002</v>
          </cell>
          <cell r="E245">
            <v>900.32517000000007</v>
          </cell>
          <cell r="F245">
            <v>1037.3615100000002</v>
          </cell>
          <cell r="G245">
            <v>148.31479999999988</v>
          </cell>
        </row>
        <row r="246">
          <cell r="A246" t="str">
            <v>Empresa Polo341100510</v>
          </cell>
          <cell r="B246">
            <v>249.13774999999998</v>
          </cell>
          <cell r="C246">
            <v>1210.4220632000001</v>
          </cell>
          <cell r="D246">
            <v>313.59602679999989</v>
          </cell>
          <cell r="E246">
            <v>466.9405499999998</v>
          </cell>
          <cell r="F246">
            <v>178.61520000000064</v>
          </cell>
          <cell r="G246">
            <v>531.92477000000008</v>
          </cell>
        </row>
        <row r="247">
          <cell r="A247" t="str">
            <v>Empresa Polo341200100</v>
          </cell>
          <cell r="B247">
            <v>156.08262000000002</v>
          </cell>
          <cell r="C247">
            <v>354.67914999999999</v>
          </cell>
          <cell r="D247">
            <v>106.23117999999994</v>
          </cell>
          <cell r="E247">
            <v>98.443690000000174</v>
          </cell>
          <cell r="F247">
            <v>130.33507000000009</v>
          </cell>
          <cell r="G247">
            <v>24.150170000000031</v>
          </cell>
        </row>
        <row r="248">
          <cell r="A248" t="str">
            <v>Empresa Polo341200200</v>
          </cell>
          <cell r="B248">
            <v>483.54634000000004</v>
          </cell>
          <cell r="C248">
            <v>521.04756999999995</v>
          </cell>
          <cell r="D248">
            <v>450.26906999999994</v>
          </cell>
          <cell r="E248">
            <v>567.36440000000016</v>
          </cell>
          <cell r="F248">
            <v>323.25324999999998</v>
          </cell>
          <cell r="G248">
            <v>0.1241399999999997</v>
          </cell>
        </row>
        <row r="249">
          <cell r="A249" t="str">
            <v>Empresa Polo341200210</v>
          </cell>
          <cell r="B249">
            <v>117.95135999999999</v>
          </cell>
          <cell r="C249">
            <v>191.95308000000003</v>
          </cell>
          <cell r="D249">
            <v>412.16274999999996</v>
          </cell>
          <cell r="E249">
            <v>137.55583000000001</v>
          </cell>
          <cell r="F249">
            <v>53.207540000000108</v>
          </cell>
          <cell r="G249">
            <v>0.14379999999999882</v>
          </cell>
        </row>
        <row r="250">
          <cell r="A250" t="str">
            <v>Empresa Polo341200300</v>
          </cell>
          <cell r="B250">
            <v>33.237570000000005</v>
          </cell>
          <cell r="C250">
            <v>10.639249999999997</v>
          </cell>
          <cell r="D250">
            <v>-6.9899799999999956</v>
          </cell>
          <cell r="E250">
            <v>-26.220270000000006</v>
          </cell>
          <cell r="F250">
            <v>30.253340000000009</v>
          </cell>
          <cell r="G250">
            <v>5.5568599999999995</v>
          </cell>
        </row>
        <row r="251">
          <cell r="A251" t="str">
            <v>Empresa Polo341200400</v>
          </cell>
          <cell r="B251">
            <v>112.67153999999999</v>
          </cell>
          <cell r="C251">
            <v>194.59053999999998</v>
          </cell>
          <cell r="D251">
            <v>150.94892000000004</v>
          </cell>
          <cell r="E251">
            <v>9.3427899999999795</v>
          </cell>
          <cell r="F251">
            <v>251.90425999999997</v>
          </cell>
          <cell r="G251">
            <v>87.884029999999711</v>
          </cell>
        </row>
        <row r="252">
          <cell r="A252" t="str">
            <v>Empresa Polo341200500</v>
          </cell>
          <cell r="B252">
            <v>532.77328999999997</v>
          </cell>
          <cell r="C252">
            <v>502.80051000000014</v>
          </cell>
          <cell r="D252">
            <v>2821.8494699999997</v>
          </cell>
          <cell r="E252">
            <v>-1795.6074699999999</v>
          </cell>
          <cell r="F252">
            <v>474.00651000000016</v>
          </cell>
          <cell r="G252">
            <v>770.99625000000015</v>
          </cell>
        </row>
        <row r="253">
          <cell r="A253" t="str">
            <v>Empresa Polo341200710</v>
          </cell>
          <cell r="B253">
            <v>18.958440799999998</v>
          </cell>
          <cell r="C253">
            <v>149.31333369999999</v>
          </cell>
          <cell r="D253">
            <v>-102.2802045</v>
          </cell>
          <cell r="E253">
            <v>35.911540000000002</v>
          </cell>
          <cell r="F253">
            <v>20.835319999999967</v>
          </cell>
          <cell r="G253">
            <v>43.602579999999875</v>
          </cell>
        </row>
        <row r="254">
          <cell r="A254" t="str">
            <v>Empresa Polo341200720</v>
          </cell>
          <cell r="B254">
            <v>1.9432122999999999</v>
          </cell>
          <cell r="C254">
            <v>0.41423239999999995</v>
          </cell>
          <cell r="D254">
            <v>2.0260753</v>
          </cell>
          <cell r="E254">
            <v>16.279149999999998</v>
          </cell>
          <cell r="F254">
            <v>-16.54392</v>
          </cell>
          <cell r="G254">
            <v>76.692260000000033</v>
          </cell>
        </row>
        <row r="255">
          <cell r="A255" t="str">
            <v>Empresa Polo341200730</v>
          </cell>
          <cell r="B255">
            <v>2.6802106000000001</v>
          </cell>
          <cell r="C255">
            <v>6.7977679000000002</v>
          </cell>
          <cell r="D255">
            <v>13.726941500000001</v>
          </cell>
          <cell r="E255">
            <v>-1.0267300000000006</v>
          </cell>
          <cell r="F255">
            <v>3.0000000000001137E-3</v>
          </cell>
          <cell r="G255">
            <v>5139.9746900000027</v>
          </cell>
        </row>
        <row r="256">
          <cell r="A256" t="str">
            <v>Empresa Polo341200740</v>
          </cell>
          <cell r="B256">
            <v>39.402440800000001</v>
          </cell>
          <cell r="C256">
            <v>169.26625859999999</v>
          </cell>
          <cell r="D256">
            <v>-205.71975939999999</v>
          </cell>
          <cell r="E256">
            <v>-0.83590999999999971</v>
          </cell>
          <cell r="F256">
            <v>3.6415999999999995</v>
          </cell>
          <cell r="G256">
            <v>295.52290000000016</v>
          </cell>
        </row>
        <row r="257">
          <cell r="A257" t="str">
            <v>Empresa Polo341200790</v>
          </cell>
          <cell r="B257">
            <v>400.27935000000014</v>
          </cell>
          <cell r="C257">
            <v>356.86433299999987</v>
          </cell>
          <cell r="D257">
            <v>876.46713699999987</v>
          </cell>
          <cell r="E257">
            <v>-371.40268999999989</v>
          </cell>
          <cell r="F257">
            <v>99.622840000000224</v>
          </cell>
          <cell r="G257">
            <v>78.397300000000087</v>
          </cell>
        </row>
        <row r="258">
          <cell r="A258" t="str">
            <v>Empresa Polo341300100</v>
          </cell>
          <cell r="B258">
            <v>998.62811999999997</v>
          </cell>
          <cell r="C258">
            <v>1203.6137800000001</v>
          </cell>
          <cell r="D258">
            <v>364.37737000000016</v>
          </cell>
          <cell r="E258">
            <v>558.06502999999975</v>
          </cell>
          <cell r="F258">
            <v>915.45976999999993</v>
          </cell>
          <cell r="G258">
            <v>-68.172480000001087</v>
          </cell>
        </row>
        <row r="259">
          <cell r="A259" t="str">
            <v>Empresa Polo341300200</v>
          </cell>
          <cell r="B259">
            <v>89.984780000000001</v>
          </cell>
          <cell r="C259">
            <v>80.370699999999999</v>
          </cell>
          <cell r="D259">
            <v>150.41876999999999</v>
          </cell>
          <cell r="E259">
            <v>130.81172999999995</v>
          </cell>
          <cell r="F259">
            <v>20.911870000000079</v>
          </cell>
          <cell r="G259">
            <v>2301.5015800000019</v>
          </cell>
        </row>
        <row r="260">
          <cell r="A260" t="str">
            <v>Empresa Polo341300300</v>
          </cell>
          <cell r="B260">
            <v>247.97641999999996</v>
          </cell>
          <cell r="C260">
            <v>174.43192000000005</v>
          </cell>
          <cell r="D260">
            <v>792.15142000000014</v>
          </cell>
          <cell r="E260">
            <v>220.49655999999982</v>
          </cell>
          <cell r="F260">
            <v>-562.71008999999981</v>
          </cell>
          <cell r="G260">
            <v>316.22043000000008</v>
          </cell>
        </row>
        <row r="261">
          <cell r="A261" t="str">
            <v>Empresa Polo341300400</v>
          </cell>
          <cell r="B261">
            <v>3141.9214499999998</v>
          </cell>
          <cell r="C261">
            <v>5628.9556300000004</v>
          </cell>
          <cell r="D261">
            <v>5273.6845999999987</v>
          </cell>
          <cell r="E261">
            <v>3137.603710000003</v>
          </cell>
          <cell r="F261">
            <v>7221.0940099999971</v>
          </cell>
          <cell r="G261">
            <v>9.1939200000000056</v>
          </cell>
        </row>
        <row r="262">
          <cell r="A262" t="str">
            <v>Empresa Polo341300410</v>
          </cell>
          <cell r="B262">
            <v>0</v>
          </cell>
          <cell r="C262">
            <v>0</v>
          </cell>
          <cell r="D262">
            <v>324.64616999999998</v>
          </cell>
          <cell r="E262">
            <v>203.11829999999998</v>
          </cell>
          <cell r="F262">
            <v>306.27096999999992</v>
          </cell>
          <cell r="G262">
            <v>6544.0947500000002</v>
          </cell>
        </row>
        <row r="263">
          <cell r="A263" t="str">
            <v>Empresa Polo341301300</v>
          </cell>
          <cell r="B263">
            <v>170.79771</v>
          </cell>
          <cell r="C263">
            <v>208.34433000000001</v>
          </cell>
          <cell r="D263">
            <v>532.72627999999986</v>
          </cell>
          <cell r="E263">
            <v>144.87315000000001</v>
          </cell>
          <cell r="F263">
            <v>158.78877000000011</v>
          </cell>
          <cell r="G263">
            <v>921.26769000000024</v>
          </cell>
        </row>
        <row r="264">
          <cell r="A264" t="str">
            <v>Empresa Polo341301310</v>
          </cell>
          <cell r="B264">
            <v>1460.70929</v>
          </cell>
          <cell r="C264">
            <v>1338.9786299999998</v>
          </cell>
          <cell r="D264">
            <v>2848.3278500000001</v>
          </cell>
          <cell r="E264">
            <v>4767.7627400000001</v>
          </cell>
          <cell r="F264">
            <v>573.80969000000005</v>
          </cell>
          <cell r="G264">
            <v>99.004880000000185</v>
          </cell>
        </row>
        <row r="265">
          <cell r="A265" t="str">
            <v>Empresa Polo341301320</v>
          </cell>
          <cell r="B265">
            <v>2085.4856500000001</v>
          </cell>
          <cell r="C265">
            <v>2432.9559799999993</v>
          </cell>
          <cell r="D265">
            <v>1773.3882700000013</v>
          </cell>
          <cell r="E265">
            <v>4233.4974399999992</v>
          </cell>
          <cell r="F265">
            <v>2415.7223200000008</v>
          </cell>
          <cell r="G265">
            <v>173.53613000000013</v>
          </cell>
        </row>
        <row r="266">
          <cell r="A266" t="str">
            <v>Empresa Polo341301330</v>
          </cell>
          <cell r="B266">
            <v>337.57785000000001</v>
          </cell>
          <cell r="C266">
            <v>411.77799000000005</v>
          </cell>
          <cell r="D266">
            <v>355.29822000000001</v>
          </cell>
          <cell r="E266">
            <v>285.28693999999996</v>
          </cell>
          <cell r="F266">
            <v>107.22492999999986</v>
          </cell>
          <cell r="G266">
            <v>249.10235999999986</v>
          </cell>
        </row>
        <row r="267">
          <cell r="A267" t="str">
            <v>Empresa Polo341301370</v>
          </cell>
          <cell r="B267">
            <v>702.65791000000002</v>
          </cell>
          <cell r="C267">
            <v>-690.10782000000006</v>
          </cell>
          <cell r="D267">
            <v>14.285029999999999</v>
          </cell>
          <cell r="E267">
            <v>24.816129999999998</v>
          </cell>
          <cell r="F267">
            <v>20.026159999999997</v>
          </cell>
          <cell r="G267">
            <v>-104.85240000000022</v>
          </cell>
        </row>
        <row r="268">
          <cell r="A268" t="str">
            <v>Empresa Polo341301380</v>
          </cell>
          <cell r="B268">
            <v>5671.5904200000004</v>
          </cell>
          <cell r="C268">
            <v>6082.829740000001</v>
          </cell>
          <cell r="D268">
            <v>6255.9349299999994</v>
          </cell>
          <cell r="E268">
            <v>6502.5970699999998</v>
          </cell>
          <cell r="F268">
            <v>6652.9743699999999</v>
          </cell>
          <cell r="G268">
            <v>72.299429999999916</v>
          </cell>
        </row>
        <row r="269">
          <cell r="A269" t="str">
            <v>Empresa Polo341301390</v>
          </cell>
          <cell r="B269">
            <v>537.23926999999992</v>
          </cell>
          <cell r="C269">
            <v>1024.8496300000002</v>
          </cell>
          <cell r="D269">
            <v>-215.05911000000015</v>
          </cell>
          <cell r="E269">
            <v>-271.73176000000012</v>
          </cell>
          <cell r="F269">
            <v>-425.43724000000009</v>
          </cell>
          <cell r="G269">
            <v>4.2279500000000034</v>
          </cell>
        </row>
        <row r="270">
          <cell r="A270" t="str">
            <v>Empresa Polo341301400</v>
          </cell>
          <cell r="B270">
            <v>258.25882000000001</v>
          </cell>
          <cell r="C270">
            <v>188.10131999999999</v>
          </cell>
          <cell r="D270">
            <v>518.17515999999978</v>
          </cell>
          <cell r="E270">
            <v>230.16652000000022</v>
          </cell>
          <cell r="F270">
            <v>138.1884</v>
          </cell>
          <cell r="G270">
            <v>282.78529999999978</v>
          </cell>
        </row>
        <row r="271">
          <cell r="A271" t="str">
            <v>Empresa Polo341301520</v>
          </cell>
          <cell r="B271">
            <v>29.604910000000004</v>
          </cell>
          <cell r="C271">
            <v>240.09527000000003</v>
          </cell>
          <cell r="D271">
            <v>67.961079999999924</v>
          </cell>
          <cell r="E271">
            <v>420.25429000000008</v>
          </cell>
          <cell r="F271">
            <v>-311.08558000000005</v>
          </cell>
          <cell r="G271">
            <v>259.57011000000011</v>
          </cell>
        </row>
        <row r="272">
          <cell r="A272" t="str">
            <v>Empresa Polo341301800</v>
          </cell>
          <cell r="B272">
            <v>237.88091999999997</v>
          </cell>
          <cell r="C272">
            <v>257.42916000000014</v>
          </cell>
          <cell r="D272">
            <v>340.39243999999985</v>
          </cell>
          <cell r="E272">
            <v>89.295380000000137</v>
          </cell>
          <cell r="F272">
            <v>205.01005999999984</v>
          </cell>
          <cell r="G272">
            <v>527.26756999999998</v>
          </cell>
        </row>
        <row r="273">
          <cell r="A273" t="str">
            <v>Empresa Polo341301810</v>
          </cell>
          <cell r="B273">
            <v>748.15146000000004</v>
          </cell>
          <cell r="C273">
            <v>622.35946000000013</v>
          </cell>
          <cell r="D273">
            <v>119.23576000000003</v>
          </cell>
          <cell r="E273">
            <v>883.25399000000016</v>
          </cell>
          <cell r="F273">
            <v>1070.34357</v>
          </cell>
          <cell r="G273">
            <v>435.03188000000023</v>
          </cell>
        </row>
        <row r="274">
          <cell r="A274" t="str">
            <v>Empresa Polo341301820</v>
          </cell>
          <cell r="B274">
            <v>257.58577000000002</v>
          </cell>
          <cell r="C274">
            <v>125.04031999999995</v>
          </cell>
          <cell r="D274">
            <v>596.09812000000011</v>
          </cell>
          <cell r="E274">
            <v>-278.18082000000004</v>
          </cell>
          <cell r="F274">
            <v>121.43873999999994</v>
          </cell>
          <cell r="G274">
            <v>733.59560000000101</v>
          </cell>
        </row>
        <row r="275">
          <cell r="A275" t="str">
            <v>Empresa Polo341301830</v>
          </cell>
          <cell r="B275">
            <v>3.7018599999999999</v>
          </cell>
          <cell r="C275">
            <v>1.5366</v>
          </cell>
          <cell r="D275">
            <v>1.9682900000000005</v>
          </cell>
          <cell r="E275">
            <v>4.9190200000000006</v>
          </cell>
          <cell r="F275">
            <v>5.0367099999999976</v>
          </cell>
          <cell r="G275">
            <v>33.300580000000025</v>
          </cell>
        </row>
        <row r="276">
          <cell r="A276" t="str">
            <v>Empresa Polo341301900</v>
          </cell>
          <cell r="B276">
            <v>395.87783999999999</v>
          </cell>
          <cell r="C276">
            <v>305.27148</v>
          </cell>
          <cell r="D276">
            <v>664.39073999999982</v>
          </cell>
          <cell r="E276">
            <v>30.963680000000295</v>
          </cell>
          <cell r="F276">
            <v>250.4212</v>
          </cell>
          <cell r="G276">
            <v>42.510279999999966</v>
          </cell>
        </row>
        <row r="277">
          <cell r="A277" t="str">
            <v>Empresa Polo341301910</v>
          </cell>
          <cell r="B277">
            <v>428.77283</v>
          </cell>
          <cell r="C277">
            <v>227.15644999999995</v>
          </cell>
          <cell r="D277">
            <v>-550.18826999999976</v>
          </cell>
          <cell r="E277">
            <v>673.58614999999986</v>
          </cell>
          <cell r="F277">
            <v>303.50918999999999</v>
          </cell>
          <cell r="G277">
            <v>589.91760000000068</v>
          </cell>
        </row>
        <row r="278">
          <cell r="A278" t="str">
            <v>Empresa Polo341302000</v>
          </cell>
          <cell r="B278">
            <v>635.93858999999998</v>
          </cell>
          <cell r="C278">
            <v>762.46658000000002</v>
          </cell>
          <cell r="D278">
            <v>575.11553000000026</v>
          </cell>
          <cell r="E278">
            <v>-159.94823000000065</v>
          </cell>
          <cell r="F278">
            <v>-18.072179999999435</v>
          </cell>
          <cell r="G278">
            <v>4988.5077700000038</v>
          </cell>
        </row>
        <row r="279">
          <cell r="A279" t="str">
            <v>Empresa Polo341302010</v>
          </cell>
          <cell r="B279">
            <v>2.2098500000000003</v>
          </cell>
          <cell r="C279">
            <v>168.74296000000001</v>
          </cell>
          <cell r="D279">
            <v>672.94592999999998</v>
          </cell>
          <cell r="E279">
            <v>363.14505999999994</v>
          </cell>
          <cell r="F279">
            <v>429.02629000000024</v>
          </cell>
          <cell r="G279">
            <v>389.85262999999998</v>
          </cell>
        </row>
        <row r="280">
          <cell r="A280" t="str">
            <v>Empresa Polo341302020</v>
          </cell>
          <cell r="B280">
            <v>791.03131000000008</v>
          </cell>
          <cell r="C280">
            <v>564.72947999999974</v>
          </cell>
          <cell r="D280">
            <v>546.9663800000003</v>
          </cell>
          <cell r="E280">
            <v>672.34951999999976</v>
          </cell>
          <cell r="F280">
            <v>838.30651000000034</v>
          </cell>
          <cell r="G280">
            <v>344.25486999999998</v>
          </cell>
        </row>
        <row r="281">
          <cell r="A281" t="str">
            <v>Empresa Polo341302030</v>
          </cell>
          <cell r="B281">
            <v>12.952209999999999</v>
          </cell>
          <cell r="C281">
            <v>30.477239999999995</v>
          </cell>
          <cell r="D281">
            <v>55.92063000000001</v>
          </cell>
          <cell r="E281">
            <v>27.270700000000019</v>
          </cell>
          <cell r="F281">
            <v>50.736469999999997</v>
          </cell>
          <cell r="G281">
            <v>210.76616999999987</v>
          </cell>
        </row>
        <row r="282">
          <cell r="A282" t="str">
            <v>Empresa Polo341302040</v>
          </cell>
          <cell r="B282">
            <v>130.68770000000001</v>
          </cell>
          <cell r="C282">
            <v>129.96794999999997</v>
          </cell>
          <cell r="D282">
            <v>-115.70235999999997</v>
          </cell>
          <cell r="E282">
            <v>75.319919999999939</v>
          </cell>
          <cell r="F282">
            <v>126.07367000000005</v>
          </cell>
          <cell r="G282">
            <v>32.99224000000001</v>
          </cell>
        </row>
        <row r="283">
          <cell r="A283" t="str">
            <v>Empresa Polo341302050</v>
          </cell>
          <cell r="B283">
            <v>1023.2036800000001</v>
          </cell>
          <cell r="C283">
            <v>988.32763999999975</v>
          </cell>
          <cell r="D283">
            <v>637.5756200000003</v>
          </cell>
          <cell r="E283">
            <v>858.63864000000058</v>
          </cell>
          <cell r="F283">
            <v>848.43090999999822</v>
          </cell>
          <cell r="G283">
            <v>6.0571700000000064</v>
          </cell>
        </row>
        <row r="284">
          <cell r="A284" t="str">
            <v>Empresa Polo341302070</v>
          </cell>
          <cell r="B284">
            <v>4906.6264499999997</v>
          </cell>
          <cell r="C284">
            <v>5081.2627599999996</v>
          </cell>
          <cell r="D284">
            <v>5142.3523100000002</v>
          </cell>
          <cell r="E284">
            <v>4115.7217300000011</v>
          </cell>
          <cell r="F284">
            <v>5373.2025399999984</v>
          </cell>
          <cell r="G284">
            <v>53.899410000000003</v>
          </cell>
        </row>
        <row r="285">
          <cell r="A285" t="str">
            <v>Empresa Polo341302100</v>
          </cell>
          <cell r="B285">
            <v>58.634860000000003</v>
          </cell>
          <cell r="C285">
            <v>73.970129999999983</v>
          </cell>
          <cell r="D285">
            <v>64.436570000000017</v>
          </cell>
          <cell r="E285">
            <v>48.538619999999923</v>
          </cell>
          <cell r="F285">
            <v>57.989620000000059</v>
          </cell>
          <cell r="G285">
            <v>29.807760000000002</v>
          </cell>
        </row>
        <row r="286">
          <cell r="A286" t="str">
            <v>Empresa Polo341302110</v>
          </cell>
          <cell r="B286">
            <v>230.88991000000004</v>
          </cell>
          <cell r="C286">
            <v>384.41026999999991</v>
          </cell>
          <cell r="D286">
            <v>547.53978000000006</v>
          </cell>
          <cell r="E286">
            <v>404.14076999999997</v>
          </cell>
          <cell r="F286">
            <v>364.17381999999998</v>
          </cell>
          <cell r="G286">
            <v>726.64629999999988</v>
          </cell>
        </row>
        <row r="287">
          <cell r="A287" t="str">
            <v>Empresa Polo341302120</v>
          </cell>
          <cell r="B287">
            <v>270.40719999999993</v>
          </cell>
          <cell r="C287">
            <v>280.75072000000006</v>
          </cell>
          <cell r="D287">
            <v>283.07008000000008</v>
          </cell>
          <cell r="E287">
            <v>198.75462999999991</v>
          </cell>
          <cell r="F287">
            <v>197.7820200000001</v>
          </cell>
          <cell r="G287">
            <v>128.71638000000002</v>
          </cell>
        </row>
        <row r="288">
          <cell r="A288" t="str">
            <v>Empresa Polo341302130</v>
          </cell>
          <cell r="B288">
            <v>0</v>
          </cell>
          <cell r="C288">
            <v>0</v>
          </cell>
          <cell r="D288">
            <v>9.2146600000000003</v>
          </cell>
          <cell r="E288">
            <v>9.7162500000000005</v>
          </cell>
          <cell r="F288">
            <v>97.61381999999999</v>
          </cell>
          <cell r="G288">
            <v>2390.3485500000024</v>
          </cell>
        </row>
        <row r="289">
          <cell r="A289" t="str">
            <v>Empresa Polo341302140</v>
          </cell>
          <cell r="B289">
            <v>15.794689999999999</v>
          </cell>
          <cell r="C289">
            <v>44.393050000000002</v>
          </cell>
          <cell r="D289">
            <v>-25.889859999999999</v>
          </cell>
          <cell r="E289">
            <v>13.201420000000006</v>
          </cell>
          <cell r="F289">
            <v>15.956749999999992</v>
          </cell>
          <cell r="G289">
            <v>284.02690999999982</v>
          </cell>
        </row>
        <row r="290">
          <cell r="A290" t="str">
            <v>Empresa Polo341302150</v>
          </cell>
          <cell r="B290">
            <v>0</v>
          </cell>
          <cell r="C290">
            <v>0</v>
          </cell>
          <cell r="D290">
            <v>7.93797</v>
          </cell>
          <cell r="E290">
            <v>16.927520000000001</v>
          </cell>
          <cell r="F290">
            <v>50.905070000000002</v>
          </cell>
          <cell r="G290">
            <v>48.285740000000033</v>
          </cell>
        </row>
        <row r="291">
          <cell r="A291" t="str">
            <v>Empresa Polo341302500</v>
          </cell>
          <cell r="B291">
            <v>238.48320999999999</v>
          </cell>
          <cell r="C291">
            <v>-12.783929999999941</v>
          </cell>
          <cell r="D291">
            <v>-191.14260000000004</v>
          </cell>
          <cell r="E291">
            <v>9.2578100000000063</v>
          </cell>
          <cell r="F291">
            <v>20.947089999999989</v>
          </cell>
          <cell r="G291">
            <v>483.74764999999979</v>
          </cell>
        </row>
        <row r="292">
          <cell r="A292" t="str">
            <v>Empresa Polo341399999</v>
          </cell>
          <cell r="B292">
            <v>756.51278999999977</v>
          </cell>
          <cell r="C292">
            <v>459.2195300000003</v>
          </cell>
          <cell r="D292">
            <v>844.19839000000002</v>
          </cell>
          <cell r="E292">
            <v>-146.68600999999967</v>
          </cell>
          <cell r="F292">
            <v>456.90220999999951</v>
          </cell>
          <cell r="G292">
            <v>367.80537999999979</v>
          </cell>
        </row>
        <row r="293">
          <cell r="A293" t="str">
            <v>Empresa Polo341500000</v>
          </cell>
          <cell r="B293">
            <v>553.28323999999998</v>
          </cell>
          <cell r="C293">
            <v>-291.57923999999997</v>
          </cell>
          <cell r="D293">
            <v>225.46713</v>
          </cell>
          <cell r="E293">
            <v>-139.35719999999998</v>
          </cell>
          <cell r="F293">
            <v>6.4307699999999954</v>
          </cell>
          <cell r="G293">
            <v>9265.1612999999925</v>
          </cell>
        </row>
        <row r="294">
          <cell r="A294" t="str">
            <v>Empresa Polo341500020</v>
          </cell>
          <cell r="B294">
            <v>1229.5315906000001</v>
          </cell>
          <cell r="C294">
            <v>2257.2501894000002</v>
          </cell>
          <cell r="D294">
            <v>1130.0064999999995</v>
          </cell>
          <cell r="E294">
            <v>1122.9351000000015</v>
          </cell>
          <cell r="F294">
            <v>2686.6375399999997</v>
          </cell>
          <cell r="G294">
            <v>35.891109999999998</v>
          </cell>
        </row>
        <row r="295">
          <cell r="A295" t="str">
            <v>Empresa Polo341500030</v>
          </cell>
          <cell r="B295">
            <v>482.98974940000005</v>
          </cell>
          <cell r="C295">
            <v>192.91662059999987</v>
          </cell>
          <cell r="D295">
            <v>510.24185000000011</v>
          </cell>
          <cell r="E295">
            <v>305.65045999999984</v>
          </cell>
          <cell r="F295">
            <v>370.29646000000025</v>
          </cell>
          <cell r="G295">
            <v>5596.6354900000006</v>
          </cell>
        </row>
        <row r="296">
          <cell r="A296" t="str">
            <v>Empresa Polo341500050</v>
          </cell>
          <cell r="B296">
            <v>4.835</v>
          </cell>
          <cell r="C296">
            <v>133.10667000000001</v>
          </cell>
          <cell r="D296">
            <v>1034.69048</v>
          </cell>
          <cell r="E296">
            <v>59.114769999999908</v>
          </cell>
          <cell r="F296">
            <v>32.136990000000196</v>
          </cell>
          <cell r="G296">
            <v>-3102.3845500000007</v>
          </cell>
        </row>
        <row r="297">
          <cell r="A297" t="str">
            <v>Empresa Polo341500100</v>
          </cell>
          <cell r="B297">
            <v>709.77352000000008</v>
          </cell>
          <cell r="C297">
            <v>364.61005999999986</v>
          </cell>
          <cell r="D297">
            <v>336.3403800000001</v>
          </cell>
          <cell r="E297">
            <v>489.25885999999991</v>
          </cell>
          <cell r="F297">
            <v>426.62440000000038</v>
          </cell>
          <cell r="G297">
            <v>464.60663000000022</v>
          </cell>
        </row>
        <row r="298">
          <cell r="A298" t="str">
            <v>Empresa Polo341500200</v>
          </cell>
          <cell r="B298">
            <v>160.63231999999999</v>
          </cell>
          <cell r="C298">
            <v>138.92262999999997</v>
          </cell>
          <cell r="D298">
            <v>233.66215</v>
          </cell>
          <cell r="E298">
            <v>122.51365999999996</v>
          </cell>
          <cell r="F298">
            <v>521.27965999999992</v>
          </cell>
          <cell r="G298">
            <v>54.476210000000265</v>
          </cell>
        </row>
        <row r="299">
          <cell r="A299" t="str">
            <v>Empresa Polo341600000</v>
          </cell>
          <cell r="B299">
            <v>7020.1488100000006</v>
          </cell>
          <cell r="C299">
            <v>7146.8164199999992</v>
          </cell>
          <cell r="D299">
            <v>7361.58691</v>
          </cell>
          <cell r="E299">
            <v>7338.7109700000001</v>
          </cell>
          <cell r="F299">
            <v>20274.789670000006</v>
          </cell>
          <cell r="G299">
            <v>131.14301000000017</v>
          </cell>
        </row>
        <row r="300">
          <cell r="A300" t="str">
            <v>Empresa Polo341600020</v>
          </cell>
          <cell r="B300">
            <v>3.3347399999999996</v>
          </cell>
          <cell r="C300">
            <v>-3.3347399999999996</v>
          </cell>
          <cell r="D300">
            <v>0</v>
          </cell>
          <cell r="E300">
            <v>0</v>
          </cell>
          <cell r="F300">
            <v>16.08549</v>
          </cell>
          <cell r="G300">
            <v>304.18799999999987</v>
          </cell>
        </row>
        <row r="301">
          <cell r="A301" t="str">
            <v>Empresa Polo341700200</v>
          </cell>
          <cell r="B301">
            <v>0</v>
          </cell>
          <cell r="C301">
            <v>0</v>
          </cell>
          <cell r="D301">
            <v>0</v>
          </cell>
          <cell r="E301">
            <v>0</v>
          </cell>
          <cell r="F301">
            <v>0</v>
          </cell>
          <cell r="G301">
            <v>-51.3234700000001</v>
          </cell>
        </row>
        <row r="302">
          <cell r="A302" t="str">
            <v>Empresa Polo341700300</v>
          </cell>
          <cell r="B302">
            <v>0</v>
          </cell>
          <cell r="C302">
            <v>0</v>
          </cell>
          <cell r="D302">
            <v>0</v>
          </cell>
          <cell r="E302">
            <v>0</v>
          </cell>
          <cell r="F302">
            <v>0</v>
          </cell>
          <cell r="G302">
            <v>0</v>
          </cell>
        </row>
        <row r="303">
          <cell r="A303" t="str">
            <v>Empresa Polo341700400</v>
          </cell>
          <cell r="B303">
            <v>0</v>
          </cell>
          <cell r="C303">
            <v>0</v>
          </cell>
          <cell r="D303">
            <v>0</v>
          </cell>
          <cell r="E303">
            <v>0</v>
          </cell>
          <cell r="F303">
            <v>0</v>
          </cell>
          <cell r="G303">
            <v>0</v>
          </cell>
        </row>
        <row r="304">
          <cell r="A304" t="str">
            <v>Empresa Polo341700500</v>
          </cell>
          <cell r="B304">
            <v>113.8995001</v>
          </cell>
          <cell r="C304">
            <v>169.77552989999998</v>
          </cell>
          <cell r="D304">
            <v>4769.36348</v>
          </cell>
          <cell r="E304">
            <v>3996.2950099999998</v>
          </cell>
          <cell r="F304">
            <v>9456.0508699999991</v>
          </cell>
          <cell r="G304">
            <v>25.549750000000017</v>
          </cell>
        </row>
        <row r="305">
          <cell r="A305" t="str">
            <v>Empresa Polo341700600</v>
          </cell>
          <cell r="B305">
            <v>1337.4859000000001</v>
          </cell>
          <cell r="C305">
            <v>2204.2993200000001</v>
          </cell>
          <cell r="D305">
            <v>-152.98122000000012</v>
          </cell>
          <cell r="E305">
            <v>-1335.2516100000003</v>
          </cell>
          <cell r="F305">
            <v>-5132.4102999999996</v>
          </cell>
          <cell r="G305">
            <v>181804.43095999968</v>
          </cell>
        </row>
        <row r="306">
          <cell r="A306" t="str">
            <v>Empresa Polo341910240</v>
          </cell>
          <cell r="B306">
            <v>967.01388999999995</v>
          </cell>
          <cell r="C306">
            <v>308.8310899999999</v>
          </cell>
          <cell r="D306">
            <v>-53.909130000000005</v>
          </cell>
          <cell r="E306">
            <v>193.06239000000005</v>
          </cell>
          <cell r="F306">
            <v>569.91595000000007</v>
          </cell>
          <cell r="G306">
            <v>26102.530539999992</v>
          </cell>
        </row>
        <row r="307">
          <cell r="A307" t="str">
            <v>Empresa Polo341910250</v>
          </cell>
          <cell r="B307">
            <v>2085.6035099999999</v>
          </cell>
          <cell r="C307">
            <v>239.68155999999999</v>
          </cell>
          <cell r="D307">
            <v>-109.04970999999978</v>
          </cell>
          <cell r="E307">
            <v>123.94037000000026</v>
          </cell>
          <cell r="F307">
            <v>162.52698999999984</v>
          </cell>
          <cell r="G307">
            <v>5756.3961100000015</v>
          </cell>
        </row>
        <row r="308">
          <cell r="A308" t="str">
            <v>Empresa Polo341910900</v>
          </cell>
          <cell r="B308">
            <v>229.22073</v>
          </cell>
          <cell r="C308">
            <v>149.70377000000002</v>
          </cell>
          <cell r="D308">
            <v>11.859479999999962</v>
          </cell>
          <cell r="E308">
            <v>63.299929999999961</v>
          </cell>
          <cell r="F308">
            <v>30.913790000000006</v>
          </cell>
          <cell r="G308">
            <v>1.3188499999999976</v>
          </cell>
        </row>
        <row r="309">
          <cell r="A309" t="str">
            <v>Empresa Polo341960000</v>
          </cell>
          <cell r="B309">
            <v>118.39333000000001</v>
          </cell>
          <cell r="C309">
            <v>87.055159999999987</v>
          </cell>
          <cell r="D309">
            <v>36.403470000000056</v>
          </cell>
          <cell r="E309">
            <v>28.57884999999996</v>
          </cell>
          <cell r="F309">
            <v>397.48554000000007</v>
          </cell>
          <cell r="G309">
            <v>-273.85284000000047</v>
          </cell>
        </row>
        <row r="310">
          <cell r="A310" t="str">
            <v>Empresa Polo341960010</v>
          </cell>
          <cell r="B310">
            <v>63.863100000000003</v>
          </cell>
          <cell r="C310">
            <v>290.27724000000001</v>
          </cell>
          <cell r="D310">
            <v>-15.758489999999995</v>
          </cell>
          <cell r="E310">
            <v>25.233139999999935</v>
          </cell>
          <cell r="F310">
            <v>86.956990000000076</v>
          </cell>
          <cell r="G310">
            <v>0</v>
          </cell>
        </row>
        <row r="311">
          <cell r="A311" t="str">
            <v>Empresa Polo341980000</v>
          </cell>
          <cell r="B311">
            <v>0</v>
          </cell>
          <cell r="C311">
            <v>0</v>
          </cell>
          <cell r="D311">
            <v>0</v>
          </cell>
          <cell r="E311">
            <v>677.83293000000003</v>
          </cell>
          <cell r="F311">
            <v>-677.83293000000003</v>
          </cell>
          <cell r="G311">
            <v>285.53093999999999</v>
          </cell>
        </row>
        <row r="312">
          <cell r="A312" t="str">
            <v>Empresa Polo341990010</v>
          </cell>
          <cell r="B312">
            <v>74.823579999999993</v>
          </cell>
          <cell r="C312">
            <v>-74.570039999999992</v>
          </cell>
          <cell r="D312">
            <v>2.42903</v>
          </cell>
          <cell r="E312">
            <v>0</v>
          </cell>
          <cell r="F312">
            <v>-0.61759999999999993</v>
          </cell>
          <cell r="G312">
            <v>2765.5017699999994</v>
          </cell>
        </row>
        <row r="313">
          <cell r="A313" t="str">
            <v>Empresa Polo341999999</v>
          </cell>
          <cell r="B313">
            <v>482.73727999999994</v>
          </cell>
          <cell r="C313">
            <v>94.952959999999962</v>
          </cell>
          <cell r="D313">
            <v>-432.32036999999991</v>
          </cell>
          <cell r="E313">
            <v>36.597710000000006</v>
          </cell>
          <cell r="F313">
            <v>2.913299999999964</v>
          </cell>
          <cell r="G313">
            <v>3252.6719899999971</v>
          </cell>
        </row>
        <row r="314">
          <cell r="A314" t="str">
            <v>Empresa Polo432210000</v>
          </cell>
          <cell r="B314">
            <v>162449.03108000002</v>
          </cell>
          <cell r="C314">
            <v>172622.88998000001</v>
          </cell>
          <cell r="D314">
            <v>166627.21867000009</v>
          </cell>
          <cell r="E314">
            <v>168673.47321999987</v>
          </cell>
          <cell r="F314">
            <v>161317.01127000025</v>
          </cell>
          <cell r="G314">
            <v>3557.2738099999988</v>
          </cell>
        </row>
        <row r="315">
          <cell r="A315" t="str">
            <v>Empresa Polo432310000</v>
          </cell>
          <cell r="B315">
            <v>23228.916169999997</v>
          </cell>
          <cell r="C315">
            <v>24526.396590000004</v>
          </cell>
          <cell r="D315">
            <v>24919.99106</v>
          </cell>
          <cell r="E315">
            <v>24496.656919999994</v>
          </cell>
          <cell r="F315">
            <v>25376.161110000015</v>
          </cell>
          <cell r="G315">
            <v>3037.9890799999994</v>
          </cell>
        </row>
        <row r="316">
          <cell r="A316" t="str">
            <v>Empresa Polo432710000</v>
          </cell>
          <cell r="B316">
            <v>5078.8968999999997</v>
          </cell>
          <cell r="C316">
            <v>5322.8168800000003</v>
          </cell>
          <cell r="D316">
            <v>5453.1900399999995</v>
          </cell>
          <cell r="E316">
            <v>5315.3956199999993</v>
          </cell>
          <cell r="F316">
            <v>5551.351160000002</v>
          </cell>
          <cell r="G316">
            <v>29346.776590000023</v>
          </cell>
        </row>
        <row r="317">
          <cell r="A317" t="str">
            <v>Empresa Polo433100000</v>
          </cell>
          <cell r="B317">
            <v>25.757680000000001</v>
          </cell>
          <cell r="C317">
            <v>25.82893</v>
          </cell>
          <cell r="D317">
            <v>535.35528999999997</v>
          </cell>
          <cell r="E317">
            <v>209.69399999999996</v>
          </cell>
          <cell r="F317">
            <v>-14.791479999999979</v>
          </cell>
          <cell r="G317">
            <v>2799.5103699999981</v>
          </cell>
        </row>
        <row r="318">
          <cell r="A318" t="str">
            <v>Empresa Polo433100100</v>
          </cell>
          <cell r="B318">
            <v>653.34605999999997</v>
          </cell>
          <cell r="C318">
            <v>2249.4396500000003</v>
          </cell>
          <cell r="D318">
            <v>165.04386000000022</v>
          </cell>
          <cell r="E318">
            <v>2589.5941699999998</v>
          </cell>
          <cell r="F318">
            <v>895.27244999999948</v>
          </cell>
          <cell r="G318">
            <v>0.34003</v>
          </cell>
        </row>
        <row r="319">
          <cell r="A319" t="str">
            <v>Empresa Polo433100200</v>
          </cell>
          <cell r="B319">
            <v>0</v>
          </cell>
          <cell r="C319">
            <v>0</v>
          </cell>
          <cell r="D319">
            <v>0</v>
          </cell>
          <cell r="E319">
            <v>0</v>
          </cell>
          <cell r="F319">
            <v>0.4</v>
          </cell>
          <cell r="G319">
            <v>675.29630999999995</v>
          </cell>
        </row>
        <row r="320">
          <cell r="A320" t="str">
            <v>Empresa Polo433100300</v>
          </cell>
          <cell r="B320">
            <v>14</v>
          </cell>
          <cell r="C320">
            <v>92.804860000000005</v>
          </cell>
          <cell r="D320">
            <v>113.69341999999999</v>
          </cell>
          <cell r="E320">
            <v>102.03815999999998</v>
          </cell>
          <cell r="F320">
            <v>24.220620000000054</v>
          </cell>
          <cell r="G320">
            <v>1096.9317899999996</v>
          </cell>
        </row>
        <row r="321">
          <cell r="A321" t="str">
            <v>Empresa Polo433100400</v>
          </cell>
          <cell r="B321">
            <v>1320.9304</v>
          </cell>
          <cell r="C321">
            <v>55.021570000000111</v>
          </cell>
          <cell r="D321">
            <v>782.30499999999995</v>
          </cell>
          <cell r="E321">
            <v>-1273.3921000000005</v>
          </cell>
          <cell r="F321">
            <v>119.81139999999994</v>
          </cell>
          <cell r="G321">
            <v>1729.9602800000007</v>
          </cell>
        </row>
        <row r="322">
          <cell r="A322" t="str">
            <v>Empresa Polo433200000</v>
          </cell>
          <cell r="B322">
            <v>2332.8011200000001</v>
          </cell>
          <cell r="C322">
            <v>2123.5683600000002</v>
          </cell>
          <cell r="D322">
            <v>3259.180879999999</v>
          </cell>
          <cell r="E322">
            <v>2622.2125500000002</v>
          </cell>
          <cell r="F322">
            <v>2002.2129700000023</v>
          </cell>
          <cell r="G322">
            <v>0</v>
          </cell>
        </row>
        <row r="323">
          <cell r="A323" t="str">
            <v>Empresa Polo433200100</v>
          </cell>
          <cell r="B323">
            <v>2698.7018199999998</v>
          </cell>
          <cell r="C323">
            <v>2889.1490600000002</v>
          </cell>
          <cell r="D323">
            <v>5681.4889799999983</v>
          </cell>
          <cell r="E323">
            <v>3206.218240000002</v>
          </cell>
          <cell r="F323">
            <v>5085.4385100000018</v>
          </cell>
          <cell r="G323">
            <v>0</v>
          </cell>
        </row>
        <row r="324">
          <cell r="A324" t="str">
            <v>Empresa Polo433200250</v>
          </cell>
          <cell r="B324">
            <v>8296.9770900000003</v>
          </cell>
          <cell r="C324">
            <v>5407.88796</v>
          </cell>
          <cell r="D324">
            <v>-590.09684000000016</v>
          </cell>
          <cell r="E324">
            <v>2850.1270099999983</v>
          </cell>
          <cell r="F324">
            <v>1459.0557700000027</v>
          </cell>
          <cell r="G324">
            <v>3767.7107899999974</v>
          </cell>
        </row>
        <row r="325">
          <cell r="A325" t="str">
            <v>Empresa Polo433200280</v>
          </cell>
          <cell r="B325">
            <v>0</v>
          </cell>
          <cell r="C325">
            <v>0</v>
          </cell>
          <cell r="D325">
            <v>101742.28805</v>
          </cell>
          <cell r="E325">
            <v>24438.604799999986</v>
          </cell>
          <cell r="F325">
            <v>42998.210880000013</v>
          </cell>
          <cell r="G325">
            <v>-77.315140000000611</v>
          </cell>
        </row>
        <row r="326">
          <cell r="A326" t="str">
            <v>Empresa Polo433200300</v>
          </cell>
          <cell r="B326">
            <v>1938.02521</v>
          </cell>
          <cell r="C326">
            <v>1600.1511800000001</v>
          </cell>
          <cell r="D326">
            <v>2272.1603299999992</v>
          </cell>
          <cell r="E326">
            <v>2304.4999900000012</v>
          </cell>
          <cell r="F326">
            <v>2580.9449000000013</v>
          </cell>
          <cell r="G326">
            <v>4253.5702899999997</v>
          </cell>
        </row>
        <row r="327">
          <cell r="A327" t="str">
            <v>Empresa Polo433200500</v>
          </cell>
          <cell r="B327">
            <v>37.194660000000006</v>
          </cell>
          <cell r="C327">
            <v>-37.194660000000006</v>
          </cell>
          <cell r="D327">
            <v>0.62172000000000005</v>
          </cell>
          <cell r="E327">
            <v>-0.62172000000000005</v>
          </cell>
          <cell r="F327">
            <v>0</v>
          </cell>
          <cell r="G327">
            <v>0</v>
          </cell>
        </row>
        <row r="328">
          <cell r="A328" t="str">
            <v>Empresa Polo433200900</v>
          </cell>
          <cell r="B328">
            <v>181.88267000000002</v>
          </cell>
          <cell r="C328">
            <v>419.57499000000001</v>
          </cell>
          <cell r="D328">
            <v>247.17430000000002</v>
          </cell>
          <cell r="E328">
            <v>733.93898999999999</v>
          </cell>
          <cell r="F328">
            <v>-96.641740000000027</v>
          </cell>
          <cell r="G328">
            <v>17375.78744</v>
          </cell>
        </row>
        <row r="329">
          <cell r="A329" t="str">
            <v>Empresa Polo433300000</v>
          </cell>
          <cell r="B329">
            <v>984.70976000000007</v>
          </cell>
          <cell r="C329">
            <v>1425.2850000000001</v>
          </cell>
          <cell r="D329">
            <v>535.83651000000009</v>
          </cell>
          <cell r="E329">
            <v>313.36246999999958</v>
          </cell>
          <cell r="F329">
            <v>725.34712000000036</v>
          </cell>
          <cell r="G329">
            <v>10232.452499999999</v>
          </cell>
        </row>
        <row r="330">
          <cell r="A330" t="str">
            <v>Empresa Polo433400000</v>
          </cell>
          <cell r="B330">
            <v>220.06086000000002</v>
          </cell>
          <cell r="C330">
            <v>196.35826999999998</v>
          </cell>
          <cell r="D330">
            <v>643.1571399999998</v>
          </cell>
          <cell r="E330">
            <v>996.74755000000027</v>
          </cell>
          <cell r="F330">
            <v>734.62908000000016</v>
          </cell>
          <cell r="G330">
            <v>1138.0031499999996</v>
          </cell>
        </row>
        <row r="331">
          <cell r="A331" t="str">
            <v>Empresa Polo433500100</v>
          </cell>
          <cell r="B331">
            <v>0</v>
          </cell>
          <cell r="C331">
            <v>0</v>
          </cell>
          <cell r="D331">
            <v>0</v>
          </cell>
          <cell r="E331">
            <v>0</v>
          </cell>
          <cell r="F331">
            <v>0</v>
          </cell>
          <cell r="G331">
            <v>0</v>
          </cell>
        </row>
        <row r="332">
          <cell r="A332" t="str">
            <v>Empresa Polo433500150</v>
          </cell>
          <cell r="B332">
            <v>1.7096099999999999</v>
          </cell>
          <cell r="C332">
            <v>8.4922199999999997</v>
          </cell>
          <cell r="D332">
            <v>0</v>
          </cell>
          <cell r="E332">
            <v>0</v>
          </cell>
          <cell r="F332">
            <v>0</v>
          </cell>
          <cell r="G332">
            <v>3219.4146899999978</v>
          </cell>
        </row>
        <row r="333">
          <cell r="A333" t="str">
            <v>Empresa Polo433501000</v>
          </cell>
          <cell r="B333">
            <v>0</v>
          </cell>
          <cell r="C333">
            <v>0</v>
          </cell>
          <cell r="D333">
            <v>0</v>
          </cell>
          <cell r="E333">
            <v>0</v>
          </cell>
          <cell r="F333">
            <v>0</v>
          </cell>
          <cell r="G333">
            <v>814.59686000000056</v>
          </cell>
        </row>
        <row r="334">
          <cell r="A334" t="str">
            <v>Empresa Polo433501050</v>
          </cell>
          <cell r="B334">
            <v>0</v>
          </cell>
          <cell r="C334">
            <v>2.5229999999999999E-2</v>
          </cell>
          <cell r="D334">
            <v>0</v>
          </cell>
          <cell r="E334">
            <v>18.495519999999999</v>
          </cell>
          <cell r="F334">
            <v>0</v>
          </cell>
          <cell r="G334">
            <v>176.53899999999999</v>
          </cell>
        </row>
        <row r="335">
          <cell r="A335" t="str">
            <v>Empresa Polo433600000</v>
          </cell>
          <cell r="B335">
            <v>5339.7770300000002</v>
          </cell>
          <cell r="C335">
            <v>5499.4316599999993</v>
          </cell>
          <cell r="D335">
            <v>4839.4618999999984</v>
          </cell>
          <cell r="E335">
            <v>4498.5559200000025</v>
          </cell>
          <cell r="F335">
            <v>7448.4766200000013</v>
          </cell>
          <cell r="G335">
            <v>574.93479000000002</v>
          </cell>
        </row>
        <row r="336">
          <cell r="A336" t="str">
            <v>Empresa Polo433600010</v>
          </cell>
          <cell r="B336">
            <v>257.45901000000003</v>
          </cell>
          <cell r="C336">
            <v>2587.07782</v>
          </cell>
          <cell r="D336">
            <v>-115.64300000000003</v>
          </cell>
          <cell r="E336">
            <v>77.53563000000031</v>
          </cell>
          <cell r="F336">
            <v>-6.4556899999997768</v>
          </cell>
          <cell r="G336">
            <v>478.89317000000028</v>
          </cell>
        </row>
        <row r="337">
          <cell r="A337" t="str">
            <v>Empresa Polo433700000</v>
          </cell>
          <cell r="B337">
            <v>2024.3622600000001</v>
          </cell>
          <cell r="C337">
            <v>2342.8760700000003</v>
          </cell>
          <cell r="D337">
            <v>1180.1881100000001</v>
          </cell>
          <cell r="E337">
            <v>1340.6363400000009</v>
          </cell>
          <cell r="F337">
            <v>2684.9701300000006</v>
          </cell>
          <cell r="G337">
            <v>4389.3133600000001</v>
          </cell>
        </row>
        <row r="338">
          <cell r="A338" t="str">
            <v>Empresa Polo433800000</v>
          </cell>
          <cell r="B338">
            <v>0.16800999999999999</v>
          </cell>
          <cell r="C338">
            <v>0</v>
          </cell>
          <cell r="D338">
            <v>6.8533099999999996</v>
          </cell>
          <cell r="E338">
            <v>15.600729999999999</v>
          </cell>
          <cell r="F338">
            <v>-22.622049999999998</v>
          </cell>
          <cell r="G338">
            <v>119.2124500000001</v>
          </cell>
        </row>
        <row r="339">
          <cell r="A339" t="str">
            <v>Empresa Polo433800010</v>
          </cell>
          <cell r="B339">
            <v>3214.8549400000002</v>
          </cell>
          <cell r="C339">
            <v>2104.1735699999999</v>
          </cell>
          <cell r="D339">
            <v>1948.9305100000001</v>
          </cell>
          <cell r="E339">
            <v>4255.8812500000004</v>
          </cell>
          <cell r="F339">
            <v>12693.528259999999</v>
          </cell>
          <cell r="G339">
            <v>1500.6971999999987</v>
          </cell>
        </row>
        <row r="340">
          <cell r="A340" t="str">
            <v>Empresa Polo433900000</v>
          </cell>
          <cell r="B340">
            <v>2907.6961000000001</v>
          </cell>
          <cell r="C340">
            <v>3437.3921500000006</v>
          </cell>
          <cell r="D340">
            <v>6240.364029999997</v>
          </cell>
          <cell r="E340">
            <v>3924.4131300000008</v>
          </cell>
          <cell r="F340">
            <v>2816.9294200000004</v>
          </cell>
          <cell r="G340">
            <v>300.13856999999996</v>
          </cell>
        </row>
        <row r="341">
          <cell r="A341" t="str">
            <v>Empresa Polo434000000</v>
          </cell>
          <cell r="B341">
            <v>779.10654</v>
          </cell>
          <cell r="C341">
            <v>1505.5221100000001</v>
          </cell>
          <cell r="D341">
            <v>315.60239999999976</v>
          </cell>
          <cell r="E341">
            <v>1502.14068</v>
          </cell>
          <cell r="F341">
            <v>2735.1811700000007</v>
          </cell>
          <cell r="G341">
            <v>1354.3257699999999</v>
          </cell>
        </row>
        <row r="342">
          <cell r="A342" t="str">
            <v>Empresa Polo435100000</v>
          </cell>
          <cell r="B342">
            <v>0</v>
          </cell>
          <cell r="C342">
            <v>0</v>
          </cell>
          <cell r="D342">
            <v>-3.6009099999999998</v>
          </cell>
          <cell r="E342">
            <v>0</v>
          </cell>
          <cell r="F342">
            <v>0</v>
          </cell>
          <cell r="G342">
            <v>350.24070999999913</v>
          </cell>
        </row>
        <row r="343">
          <cell r="A343" t="str">
            <v>Empresa Polo435100100</v>
          </cell>
          <cell r="B343">
            <v>0</v>
          </cell>
          <cell r="C343">
            <v>0</v>
          </cell>
          <cell r="D343">
            <v>0</v>
          </cell>
          <cell r="E343">
            <v>0</v>
          </cell>
          <cell r="F343">
            <v>0</v>
          </cell>
          <cell r="G343">
            <v>12226.861180000007</v>
          </cell>
        </row>
        <row r="344">
          <cell r="A344" t="str">
            <v>Empresa Polo435100150</v>
          </cell>
          <cell r="B344">
            <v>3365.2248100000002</v>
          </cell>
          <cell r="C344">
            <v>9357.1765399999986</v>
          </cell>
          <cell r="D344">
            <v>1450.8737100000017</v>
          </cell>
          <cell r="E344">
            <v>2319.7055600000022</v>
          </cell>
          <cell r="F344">
            <v>23805.139450000002</v>
          </cell>
          <cell r="G344">
            <v>0.65489999999999782</v>
          </cell>
        </row>
        <row r="345">
          <cell r="A345" t="str">
            <v>Empresa Polo435100190</v>
          </cell>
          <cell r="B345">
            <v>1138.62365</v>
          </cell>
          <cell r="C345">
            <v>1313.81522</v>
          </cell>
          <cell r="D345">
            <v>-449.60479999999984</v>
          </cell>
          <cell r="E345">
            <v>197.74208000000021</v>
          </cell>
          <cell r="F345">
            <v>-31.320040000000517</v>
          </cell>
          <cell r="G345">
            <v>29300.002000000037</v>
          </cell>
        </row>
        <row r="346">
          <cell r="A346" t="str">
            <v>Empresa Polo435200000</v>
          </cell>
          <cell r="B346">
            <v>125.74539000000001</v>
          </cell>
          <cell r="C346">
            <v>72.384260000000012</v>
          </cell>
          <cell r="D346">
            <v>137.05291999999997</v>
          </cell>
          <cell r="E346">
            <v>56.216619999999978</v>
          </cell>
          <cell r="F346">
            <v>41.134450000000015</v>
          </cell>
          <cell r="G346">
            <v>2475.6508300000132</v>
          </cell>
        </row>
        <row r="347">
          <cell r="A347" t="str">
            <v>Empresa Polo435900000</v>
          </cell>
          <cell r="B347">
            <v>-13.02589</v>
          </cell>
          <cell r="C347">
            <v>18.727130000000002</v>
          </cell>
          <cell r="D347">
            <v>349.24583000000001</v>
          </cell>
          <cell r="E347">
            <v>-1.9081400000000031</v>
          </cell>
          <cell r="F347">
            <v>9.5656599999999798</v>
          </cell>
          <cell r="G347">
            <v>-11624.458330000001</v>
          </cell>
        </row>
        <row r="348">
          <cell r="A348" t="str">
            <v>Empresa Polo441100430</v>
          </cell>
          <cell r="B348">
            <v>0</v>
          </cell>
          <cell r="C348">
            <v>0</v>
          </cell>
          <cell r="D348">
            <v>-6034.9839900000006</v>
          </cell>
          <cell r="E348">
            <v>301.05486000000019</v>
          </cell>
          <cell r="F348">
            <v>162.23346000000038</v>
          </cell>
          <cell r="G348">
            <v>-251.17585999999997</v>
          </cell>
        </row>
        <row r="349">
          <cell r="A349" t="str">
            <v>Empresa Polo441301200</v>
          </cell>
          <cell r="B349">
            <v>4428.0029299999997</v>
          </cell>
          <cell r="C349">
            <v>3850.6987200000012</v>
          </cell>
          <cell r="D349">
            <v>3816.8125999999993</v>
          </cell>
          <cell r="E349">
            <v>2444.8681199999992</v>
          </cell>
          <cell r="F349">
            <v>3156.4275200000011</v>
          </cell>
          <cell r="G349">
            <v>866.67387000000008</v>
          </cell>
        </row>
        <row r="350">
          <cell r="A350" t="str">
            <v>Empresa Polo441910170</v>
          </cell>
          <cell r="B350">
            <v>473.76436999999999</v>
          </cell>
          <cell r="C350">
            <v>-52.46125</v>
          </cell>
          <cell r="D350">
            <v>-117.82486999999998</v>
          </cell>
          <cell r="E350">
            <v>367.93553999999995</v>
          </cell>
          <cell r="F350">
            <v>-91.70948999999996</v>
          </cell>
          <cell r="G350">
            <v>-223.65054999999995</v>
          </cell>
        </row>
        <row r="351">
          <cell r="A351" t="str">
            <v>Empresa Polo441910210</v>
          </cell>
          <cell r="B351">
            <v>2066.4306099999999</v>
          </cell>
          <cell r="C351">
            <v>1793.7789200000002</v>
          </cell>
          <cell r="D351">
            <v>1484.4505200000003</v>
          </cell>
          <cell r="E351">
            <v>1738.1236999999983</v>
          </cell>
          <cell r="F351">
            <v>1811.2982300000003</v>
          </cell>
          <cell r="G351">
            <v>13.8</v>
          </cell>
        </row>
        <row r="352">
          <cell r="A352" t="str">
            <v>Empresa Polo441910220</v>
          </cell>
          <cell r="B352">
            <v>277.20761000000005</v>
          </cell>
          <cell r="C352">
            <v>174.39786999999995</v>
          </cell>
          <cell r="D352">
            <v>14.788520000000005</v>
          </cell>
          <cell r="E352">
            <v>207.28030000000012</v>
          </cell>
          <cell r="F352">
            <v>-3.7636700000001611</v>
          </cell>
          <cell r="G352">
            <v>0</v>
          </cell>
        </row>
        <row r="353">
          <cell r="A353" t="str">
            <v>Empresa Polo441910230</v>
          </cell>
          <cell r="B353">
            <v>1084.11616</v>
          </cell>
          <cell r="C353">
            <v>526.51639999999998</v>
          </cell>
          <cell r="D353">
            <v>43.332060000000183</v>
          </cell>
          <cell r="E353">
            <v>992.82225999999991</v>
          </cell>
          <cell r="F353">
            <v>517.74257999999963</v>
          </cell>
          <cell r="G353">
            <v>4124.7242399999996</v>
          </cell>
        </row>
        <row r="354">
          <cell r="A354" t="str">
            <v>Empresa Polo441910900</v>
          </cell>
          <cell r="B354">
            <v>1351.58428</v>
          </cell>
          <cell r="C354">
            <v>1695.1772700000001</v>
          </cell>
          <cell r="D354">
            <v>1432.9777100000001</v>
          </cell>
          <cell r="E354">
            <v>493.58362999999918</v>
          </cell>
          <cell r="F354">
            <v>245.91558999999961</v>
          </cell>
          <cell r="G354">
            <v>888.00837999999931</v>
          </cell>
        </row>
        <row r="355">
          <cell r="A355" t="str">
            <v>Empresa Polo441920000</v>
          </cell>
          <cell r="B355">
            <v>15644.848040000001</v>
          </cell>
          <cell r="C355">
            <v>16347.168980000002</v>
          </cell>
          <cell r="D355">
            <v>13492.075849999997</v>
          </cell>
          <cell r="E355">
            <v>13096.311250000013</v>
          </cell>
          <cell r="F355">
            <v>5775.1510099999796</v>
          </cell>
          <cell r="G355">
            <v>1885.1695999999974</v>
          </cell>
        </row>
        <row r="356">
          <cell r="A356" t="str">
            <v>Empresa Polo441920600</v>
          </cell>
          <cell r="B356">
            <v>0</v>
          </cell>
          <cell r="C356">
            <v>0</v>
          </cell>
          <cell r="D356">
            <v>6340.4670000000006</v>
          </cell>
          <cell r="E356">
            <v>32.86927999999898</v>
          </cell>
          <cell r="F356">
            <v>-4540.3803399999997</v>
          </cell>
          <cell r="G356">
            <v>0</v>
          </cell>
        </row>
        <row r="357">
          <cell r="A357" t="str">
            <v>Empresa Polo441920850</v>
          </cell>
          <cell r="B357">
            <v>0</v>
          </cell>
          <cell r="C357">
            <v>0</v>
          </cell>
          <cell r="D357">
            <v>101736.46400000001</v>
          </cell>
          <cell r="E357">
            <v>24438.604799999986</v>
          </cell>
          <cell r="F357">
            <v>41499.998000000007</v>
          </cell>
          <cell r="G357">
            <v>412.88911999999982</v>
          </cell>
        </row>
        <row r="358">
          <cell r="A358" t="str">
            <v>Empresa Polo441920900</v>
          </cell>
          <cell r="B358">
            <v>4569.7306700000017</v>
          </cell>
          <cell r="C358">
            <v>7423.2614999999942</v>
          </cell>
          <cell r="D358">
            <v>4944.6903600000023</v>
          </cell>
          <cell r="E358">
            <v>5848.1681299999982</v>
          </cell>
          <cell r="F358">
            <v>17714.867590000002</v>
          </cell>
          <cell r="G358">
            <v>0</v>
          </cell>
        </row>
        <row r="359">
          <cell r="A359" t="str">
            <v>Empresa Polo441921100</v>
          </cell>
          <cell r="B359">
            <v>3858.7326200000007</v>
          </cell>
          <cell r="C359">
            <v>-9692.84915</v>
          </cell>
          <cell r="D359">
            <v>-8041.4148800000021</v>
          </cell>
          <cell r="E359">
            <v>13899.637490000001</v>
          </cell>
          <cell r="F359">
            <v>9036.919649999998</v>
          </cell>
          <cell r="G359">
            <v>95.153210000000058</v>
          </cell>
        </row>
        <row r="360">
          <cell r="A360" t="str">
            <v>Empresa Polo441922700</v>
          </cell>
          <cell r="B360">
            <v>41.674530000000004</v>
          </cell>
          <cell r="C360">
            <v>-37.46699000000001</v>
          </cell>
          <cell r="D360">
            <v>92.88142000000002</v>
          </cell>
          <cell r="E360">
            <v>16.666939999999997</v>
          </cell>
          <cell r="F360">
            <v>326.45662999999996</v>
          </cell>
          <cell r="G360">
            <v>0</v>
          </cell>
        </row>
        <row r="361">
          <cell r="A361" t="str">
            <v>Empresa Polo441923000</v>
          </cell>
          <cell r="B361">
            <v>282.75362999999999</v>
          </cell>
          <cell r="C361">
            <v>613.49156000000016</v>
          </cell>
          <cell r="D361">
            <v>-348.51000999999997</v>
          </cell>
          <cell r="E361">
            <v>71.182059999999979</v>
          </cell>
          <cell r="F361">
            <v>1057.0016799999999</v>
          </cell>
          <cell r="G361">
            <v>0</v>
          </cell>
        </row>
        <row r="362">
          <cell r="A362" t="str">
            <v>Empresa Polo441950000</v>
          </cell>
          <cell r="B362">
            <v>226.44362000000001</v>
          </cell>
          <cell r="C362">
            <v>-52.998960000000011</v>
          </cell>
          <cell r="D362">
            <v>-40.974829999999997</v>
          </cell>
          <cell r="E362">
            <v>193.01351</v>
          </cell>
          <cell r="F362">
            <v>174.36937999999998</v>
          </cell>
          <cell r="G362">
            <v>0</v>
          </cell>
        </row>
        <row r="363">
          <cell r="A363" t="str">
            <v>Empresa Polo441950010</v>
          </cell>
          <cell r="B363">
            <v>-227.45027000000002</v>
          </cell>
          <cell r="C363">
            <v>378.69101000000001</v>
          </cell>
          <cell r="D363">
            <v>-1.3769999999999811</v>
          </cell>
          <cell r="E363">
            <v>27.647109999999998</v>
          </cell>
          <cell r="F363">
            <v>3.2085099999999898</v>
          </cell>
          <cell r="G363">
            <v>0</v>
          </cell>
        </row>
        <row r="364">
          <cell r="A364" t="str">
            <v>Empresa Polo441980010</v>
          </cell>
          <cell r="B364">
            <v>4045.4173800000003</v>
          </cell>
          <cell r="C364">
            <v>940.83005999999978</v>
          </cell>
          <cell r="D364">
            <v>21.534439999999449</v>
          </cell>
          <cell r="E364">
            <v>0</v>
          </cell>
          <cell r="F364">
            <v>0</v>
          </cell>
          <cell r="G364">
            <v>0</v>
          </cell>
        </row>
        <row r="365">
          <cell r="A365" t="str">
            <v>Empresa Polo441980100</v>
          </cell>
          <cell r="B365">
            <v>1329.6539299999999</v>
          </cell>
          <cell r="C365">
            <v>1779.4429499999997</v>
          </cell>
          <cell r="D365">
            <v>2708.4446100000009</v>
          </cell>
          <cell r="E365">
            <v>2583.5241799999994</v>
          </cell>
          <cell r="F365">
            <v>8798.6315299999987</v>
          </cell>
          <cell r="G365">
            <v>-535.47490000000005</v>
          </cell>
        </row>
        <row r="366">
          <cell r="A366" t="str">
            <v>Empresa Polo441980110</v>
          </cell>
          <cell r="B366">
            <v>1800.9122200000002</v>
          </cell>
          <cell r="C366">
            <v>4136.0610299999998</v>
          </cell>
          <cell r="D366">
            <v>2427.1200500000004</v>
          </cell>
          <cell r="E366">
            <v>884.35858000000007</v>
          </cell>
          <cell r="F366">
            <v>-392.87980000000061</v>
          </cell>
          <cell r="G366">
            <v>0</v>
          </cell>
        </row>
        <row r="367">
          <cell r="A367" t="str">
            <v>Empresa Polo441980120</v>
          </cell>
          <cell r="B367">
            <v>673.25449999999989</v>
          </cell>
          <cell r="C367">
            <v>1503.1467200000002</v>
          </cell>
          <cell r="D367">
            <v>1850.80215</v>
          </cell>
          <cell r="E367">
            <v>11927.155749999998</v>
          </cell>
          <cell r="F367">
            <v>-940.55919999999787</v>
          </cell>
          <cell r="G367">
            <v>0</v>
          </cell>
        </row>
        <row r="368">
          <cell r="A368" t="str">
            <v>Empresa Polo441980190</v>
          </cell>
          <cell r="B368">
            <v>0</v>
          </cell>
          <cell r="C368">
            <v>100.04474</v>
          </cell>
          <cell r="D368">
            <v>1788.1219599999999</v>
          </cell>
          <cell r="E368">
            <v>940.6453799999997</v>
          </cell>
          <cell r="F368">
            <v>-1096.6870799999997</v>
          </cell>
          <cell r="G368">
            <v>523.60626000000025</v>
          </cell>
        </row>
        <row r="369">
          <cell r="A369" t="str">
            <v>Empresa Polo441990000</v>
          </cell>
          <cell r="B369">
            <v>518.6925</v>
          </cell>
          <cell r="C369">
            <v>23.784279999999967</v>
          </cell>
          <cell r="D369">
            <v>627.18659000000002</v>
          </cell>
          <cell r="E369">
            <v>287.47597999999994</v>
          </cell>
          <cell r="F369">
            <v>54.25881000000004</v>
          </cell>
          <cell r="G369">
            <v>0</v>
          </cell>
        </row>
        <row r="370">
          <cell r="A370" t="str">
            <v>Empresa Polo441990020</v>
          </cell>
          <cell r="B370">
            <v>0</v>
          </cell>
          <cell r="C370">
            <v>12.77562</v>
          </cell>
          <cell r="D370">
            <v>-12.77562</v>
          </cell>
          <cell r="E370">
            <v>0</v>
          </cell>
          <cell r="F370">
            <v>0</v>
          </cell>
          <cell r="G370">
            <v>4615.1081200000044</v>
          </cell>
        </row>
        <row r="371">
          <cell r="A371" t="str">
            <v>Empresa Polo441990030</v>
          </cell>
          <cell r="B371">
            <v>61.336069999999999</v>
          </cell>
          <cell r="C371">
            <v>144.88708999999994</v>
          </cell>
          <cell r="D371">
            <v>168.56212999999997</v>
          </cell>
          <cell r="E371">
            <v>112.75521000000009</v>
          </cell>
          <cell r="F371">
            <v>172.97602999999998</v>
          </cell>
          <cell r="G371">
            <v>-2277.377290000004</v>
          </cell>
        </row>
        <row r="372">
          <cell r="A372" t="str">
            <v>Empresa Polo441990100</v>
          </cell>
          <cell r="B372">
            <v>0</v>
          </cell>
          <cell r="C372">
            <v>0</v>
          </cell>
          <cell r="D372">
            <v>3.3780000000000004E-2</v>
          </cell>
          <cell r="E372">
            <v>0</v>
          </cell>
          <cell r="F372">
            <v>-3.3780000000000004E-2</v>
          </cell>
          <cell r="G372">
            <v>51.284070000000014</v>
          </cell>
        </row>
        <row r="373">
          <cell r="A373" t="str">
            <v>Empresa Polo441990110</v>
          </cell>
          <cell r="B373">
            <v>0</v>
          </cell>
          <cell r="C373">
            <v>0</v>
          </cell>
          <cell r="D373">
            <v>0</v>
          </cell>
          <cell r="E373">
            <v>0</v>
          </cell>
          <cell r="F373">
            <v>0</v>
          </cell>
          <cell r="G373">
            <v>521.55859000000032</v>
          </cell>
        </row>
        <row r="374">
          <cell r="A374" t="str">
            <v>Empresa Polo441990120</v>
          </cell>
          <cell r="B374">
            <v>350.59974999999997</v>
          </cell>
          <cell r="C374">
            <v>-350.59974999999997</v>
          </cell>
          <cell r="D374">
            <v>67.614800000000002</v>
          </cell>
          <cell r="E374">
            <v>0</v>
          </cell>
          <cell r="F374">
            <v>40.56926</v>
          </cell>
          <cell r="G374">
            <v>41.543929999999818</v>
          </cell>
        </row>
        <row r="375">
          <cell r="A375" t="str">
            <v>Empresa Polo441991001</v>
          </cell>
          <cell r="B375">
            <v>0</v>
          </cell>
          <cell r="C375">
            <v>731.18429000000003</v>
          </cell>
          <cell r="D375">
            <v>-731.18429000000003</v>
          </cell>
          <cell r="E375">
            <v>50.25423</v>
          </cell>
          <cell r="F375">
            <v>0</v>
          </cell>
          <cell r="G375">
            <v>65.189709999999991</v>
          </cell>
        </row>
        <row r="376">
          <cell r="A376" t="str">
            <v>Empresa Polo441992000</v>
          </cell>
          <cell r="B376">
            <v>0</v>
          </cell>
          <cell r="C376">
            <v>0</v>
          </cell>
          <cell r="D376">
            <v>0</v>
          </cell>
          <cell r="E376">
            <v>0</v>
          </cell>
          <cell r="F376">
            <v>0</v>
          </cell>
          <cell r="G376">
            <v>0</v>
          </cell>
        </row>
        <row r="377">
          <cell r="A377" t="str">
            <v>Empresa Polo441993000</v>
          </cell>
          <cell r="B377">
            <v>0</v>
          </cell>
          <cell r="C377">
            <v>0</v>
          </cell>
          <cell r="D377">
            <v>50.25423</v>
          </cell>
          <cell r="E377">
            <v>-50.25423</v>
          </cell>
          <cell r="F377">
            <v>0</v>
          </cell>
          <cell r="G377">
            <v>31.189210000000003</v>
          </cell>
        </row>
        <row r="378">
          <cell r="A378" t="str">
            <v>Empresa Polo441994000</v>
          </cell>
          <cell r="B378">
            <v>2.12845</v>
          </cell>
          <cell r="C378">
            <v>2.12845</v>
          </cell>
          <cell r="D378">
            <v>2.1284500000000008</v>
          </cell>
          <cell r="E378">
            <v>2.1284499999999991</v>
          </cell>
          <cell r="F378">
            <v>-8.5137999999999998</v>
          </cell>
          <cell r="G378">
            <v>0</v>
          </cell>
        </row>
        <row r="379">
          <cell r="A379" t="str">
            <v>Empresa Polo441999999</v>
          </cell>
          <cell r="B379">
            <v>301.24551999999994</v>
          </cell>
          <cell r="C379">
            <v>151.22984000000002</v>
          </cell>
          <cell r="D379">
            <v>470.02461</v>
          </cell>
          <cell r="E379">
            <v>114.69545000000028</v>
          </cell>
          <cell r="F379">
            <v>-207.78973000000019</v>
          </cell>
          <cell r="G379">
            <v>177.73498000000001</v>
          </cell>
        </row>
        <row r="380">
          <cell r="A380" t="str">
            <v>Empresa Polo442100100</v>
          </cell>
          <cell r="B380">
            <v>0</v>
          </cell>
          <cell r="C380">
            <v>33636.31192</v>
          </cell>
          <cell r="D380">
            <v>-33636.31192</v>
          </cell>
          <cell r="E380">
            <v>4.4999999999999998E-2</v>
          </cell>
          <cell r="F380">
            <v>0</v>
          </cell>
          <cell r="G380">
            <v>21370.278380000007</v>
          </cell>
        </row>
        <row r="381">
          <cell r="A381" t="str">
            <v>Empresa Polo442100110</v>
          </cell>
          <cell r="B381">
            <v>0</v>
          </cell>
          <cell r="C381">
            <v>-19682.96917</v>
          </cell>
          <cell r="D381">
            <v>19682.96917</v>
          </cell>
          <cell r="E381">
            <v>0</v>
          </cell>
          <cell r="F381">
            <v>0</v>
          </cell>
          <cell r="G381">
            <v>8130.5822899999985</v>
          </cell>
        </row>
        <row r="382">
          <cell r="A382" t="str">
            <v>Empresa Polo442100190</v>
          </cell>
          <cell r="B382">
            <v>0</v>
          </cell>
          <cell r="C382">
            <v>0</v>
          </cell>
          <cell r="D382">
            <v>732.30325000000005</v>
          </cell>
          <cell r="E382">
            <v>634.37564999999984</v>
          </cell>
          <cell r="F382">
            <v>21.111020000000053</v>
          </cell>
        </row>
        <row r="383">
          <cell r="A383" t="str">
            <v>Empresa Polo442100200</v>
          </cell>
          <cell r="B383">
            <v>0</v>
          </cell>
          <cell r="C383">
            <v>0</v>
          </cell>
          <cell r="D383">
            <v>0</v>
          </cell>
          <cell r="E383">
            <v>0</v>
          </cell>
          <cell r="F383">
            <v>0</v>
          </cell>
        </row>
        <row r="384">
          <cell r="A384" t="str">
            <v>Empresa Polo442100229</v>
          </cell>
          <cell r="B384">
            <v>747.16669999999999</v>
          </cell>
          <cell r="C384">
            <v>0</v>
          </cell>
          <cell r="D384">
            <v>0</v>
          </cell>
          <cell r="E384">
            <v>-747.16669999999999</v>
          </cell>
          <cell r="F384">
            <v>0</v>
          </cell>
        </row>
        <row r="385">
          <cell r="A385" t="str">
            <v>Empresa Polo442100290</v>
          </cell>
          <cell r="B385">
            <v>3243.88789</v>
          </cell>
          <cell r="C385">
            <v>661.87787000000026</v>
          </cell>
          <cell r="D385">
            <v>20147.208319999998</v>
          </cell>
          <cell r="E385">
            <v>24006.316200000001</v>
          </cell>
          <cell r="F385">
            <v>49869.470480000004</v>
          </cell>
        </row>
        <row r="386">
          <cell r="A386" t="str">
            <v>Empresa Polo442100300</v>
          </cell>
          <cell r="B386">
            <v>-2047.8132399999997</v>
          </cell>
          <cell r="C386">
            <v>-973.32448000000045</v>
          </cell>
          <cell r="D386">
            <v>-4688.1816999999992</v>
          </cell>
          <cell r="E386">
            <v>-20653.028840000003</v>
          </cell>
          <cell r="F386">
            <v>-30048.23286</v>
          </cell>
        </row>
        <row r="387">
          <cell r="A387" t="str">
            <v>Empresa Polo442100310</v>
          </cell>
          <cell r="B387">
            <v>0</v>
          </cell>
          <cell r="C387">
            <v>0</v>
          </cell>
          <cell r="D387">
            <v>0</v>
          </cell>
          <cell r="E387">
            <v>0</v>
          </cell>
          <cell r="F387">
            <v>0</v>
          </cell>
        </row>
        <row r="388">
          <cell r="A388" t="str">
            <v>Empresa Polo442100390</v>
          </cell>
          <cell r="B388">
            <v>30.950599999999998</v>
          </cell>
          <cell r="C388">
            <v>90.919629999999998</v>
          </cell>
          <cell r="D388">
            <v>13.118259999999992</v>
          </cell>
          <cell r="E388">
            <v>8.4065799999999911</v>
          </cell>
          <cell r="F388">
            <v>59.486010000000022</v>
          </cell>
        </row>
        <row r="389">
          <cell r="A389" t="str">
            <v>Empresa Polo442100400</v>
          </cell>
          <cell r="B389">
            <v>51.725120000000004</v>
          </cell>
          <cell r="C389">
            <v>52.865539999999996</v>
          </cell>
          <cell r="D389">
            <v>1182.7114199999999</v>
          </cell>
          <cell r="E389">
            <v>9.2176500000000487</v>
          </cell>
          <cell r="F389">
            <v>73.117669999999862</v>
          </cell>
        </row>
        <row r="390">
          <cell r="A390" t="str">
            <v>Empresa Polo442100410</v>
          </cell>
          <cell r="B390">
            <v>0</v>
          </cell>
          <cell r="C390">
            <v>0</v>
          </cell>
          <cell r="D390">
            <v>0</v>
          </cell>
          <cell r="E390">
            <v>0</v>
          </cell>
          <cell r="F390">
            <v>0</v>
          </cell>
        </row>
        <row r="391">
          <cell r="A391" t="str">
            <v>Empresa Polo442100420</v>
          </cell>
          <cell r="B391">
            <v>0</v>
          </cell>
          <cell r="C391">
            <v>0</v>
          </cell>
          <cell r="D391">
            <v>0</v>
          </cell>
          <cell r="E391">
            <v>0</v>
          </cell>
          <cell r="F391">
            <v>0</v>
          </cell>
        </row>
        <row r="392">
          <cell r="A392" t="str">
            <v>Empresa Polo442100429</v>
          </cell>
          <cell r="B392">
            <v>467.38141000000002</v>
          </cell>
          <cell r="C392">
            <v>230.47886</v>
          </cell>
          <cell r="D392">
            <v>-173.92024000000004</v>
          </cell>
          <cell r="E392">
            <v>2691.9569600000004</v>
          </cell>
          <cell r="F392">
            <v>1098.0296399999997</v>
          </cell>
        </row>
        <row r="393">
          <cell r="A393" t="str">
            <v>Empresa Polo442100430</v>
          </cell>
          <cell r="B393">
            <v>0.12237999999999999</v>
          </cell>
          <cell r="C393">
            <v>578.91553999999996</v>
          </cell>
          <cell r="D393">
            <v>0</v>
          </cell>
          <cell r="E393">
            <v>0</v>
          </cell>
          <cell r="F393">
            <v>-343.97296999999998</v>
          </cell>
        </row>
        <row r="394">
          <cell r="A394" t="str">
            <v>Empresa Polo442100440</v>
          </cell>
          <cell r="B394">
            <v>0</v>
          </cell>
          <cell r="C394">
            <v>0</v>
          </cell>
          <cell r="D394">
            <v>0.53610999999999998</v>
          </cell>
          <cell r="E394">
            <v>0</v>
          </cell>
          <cell r="F394">
            <v>-0.53610999999999998</v>
          </cell>
        </row>
        <row r="395">
          <cell r="A395" t="str">
            <v>Empresa Polo442100450</v>
          </cell>
          <cell r="B395">
            <v>0</v>
          </cell>
          <cell r="C395">
            <v>0.51408000000000009</v>
          </cell>
          <cell r="D395">
            <v>2.88774</v>
          </cell>
          <cell r="E395">
            <v>3.2281499999999999</v>
          </cell>
          <cell r="F395">
            <v>8.45444</v>
          </cell>
        </row>
        <row r="396">
          <cell r="A396" t="str">
            <v>Empresa Polo442200100</v>
          </cell>
          <cell r="B396">
            <v>0</v>
          </cell>
          <cell r="C396">
            <v>0.90603999999999996</v>
          </cell>
          <cell r="D396">
            <v>48.718320000000006</v>
          </cell>
          <cell r="E396">
            <v>0</v>
          </cell>
          <cell r="F396">
            <v>0</v>
          </cell>
        </row>
        <row r="397">
          <cell r="A397" t="str">
            <v>Empresa Polo442200200</v>
          </cell>
          <cell r="B397">
            <v>0</v>
          </cell>
          <cell r="C397">
            <v>0</v>
          </cell>
          <cell r="D397">
            <v>0</v>
          </cell>
          <cell r="E397">
            <v>0</v>
          </cell>
          <cell r="F397">
            <v>0</v>
          </cell>
        </row>
        <row r="398">
          <cell r="A398" t="str">
            <v>Empresa Polo442200900</v>
          </cell>
          <cell r="B398">
            <v>74.87218</v>
          </cell>
          <cell r="C398">
            <v>21.437420000000003</v>
          </cell>
          <cell r="D398">
            <v>59.741280000000003</v>
          </cell>
          <cell r="E398">
            <v>11.291919999999976</v>
          </cell>
          <cell r="F398">
            <v>-18.449849999999998</v>
          </cell>
        </row>
        <row r="399">
          <cell r="A399" t="str">
            <v>Empresa Polo451000000</v>
          </cell>
          <cell r="B399">
            <v>9213.6331449999998</v>
          </cell>
          <cell r="C399">
            <v>15413.932795000001</v>
          </cell>
          <cell r="D399">
            <v>-10068.757369500001</v>
          </cell>
          <cell r="E399">
            <v>9372.2536994999991</v>
          </cell>
          <cell r="F399">
            <v>4342.0535899999995</v>
          </cell>
        </row>
        <row r="400">
          <cell r="A400" t="str">
            <v>Empresa Polo451000100</v>
          </cell>
          <cell r="B400">
            <v>3977.9026813</v>
          </cell>
          <cell r="C400">
            <v>5097.8833680999996</v>
          </cell>
          <cell r="D400">
            <v>-4587.189507</v>
          </cell>
          <cell r="E400">
            <v>4105.3801176000006</v>
          </cell>
          <cell r="F400">
            <v>2264.383850000002</v>
          </cell>
        </row>
        <row r="401">
          <cell r="A401" t="str">
            <v>Empresa Polo4XXX</v>
          </cell>
          <cell r="B401">
            <v>0</v>
          </cell>
          <cell r="C401">
            <v>0</v>
          </cell>
          <cell r="D401">
            <v>0</v>
          </cell>
          <cell r="E401">
            <v>0</v>
          </cell>
          <cell r="F401">
            <v>0</v>
          </cell>
        </row>
      </sheetData>
      <sheetData sheetId="18" refreshError="1"/>
      <sheetData sheetId="1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argaVND09"/>
      <sheetName val="cargaPRU"/>
    </sheetNames>
    <sheetDataSet>
      <sheetData sheetId="0" refreshError="1"/>
      <sheetData sheetId="1" refreshError="1"/>
      <sheetData sheetId="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INAPI"/>
      <sheetName val="Orçamento"/>
      <sheetName val="CURVA ABC"/>
      <sheetName val="Composições Principais"/>
      <sheetName val="Cotações"/>
      <sheetName val="Cronograma"/>
      <sheetName val="BDI"/>
      <sheetName val="LES"/>
    </sheetNames>
    <sheetDataSet>
      <sheetData sheetId="0">
        <row r="18">
          <cell r="A18">
            <v>105000</v>
          </cell>
          <cell r="B18" t="str">
            <v>RAMPA DE ACESSIBILIDADE PARA ACESSO A EDIFICAÇÕES COM INCLINAÇÃO DE 8,33% EM CONCRETO MOLDADO IN LOCO, COM LARGURA DE 1,20M, FCK 25MPA, NÃO ARMADA, COM JUNTA A CADA 2M COM CORTE À SECO. AF_03/2024</v>
          </cell>
          <cell r="C18">
            <v>1333.33</v>
          </cell>
        </row>
        <row r="19">
          <cell r="A19">
            <v>105001</v>
          </cell>
          <cell r="B19" t="str">
            <v>RAMPA DE ACESSIBILIDADE PARA ACESSO A EDIFICAÇÕES COM INCLINAÇÃO DE 8,33% EM CONCRETO MOLDADO IN LOCO, COM LARGURA DE 1,50M, FCK 25MPA, NÃO ARMADA, COM JUNTA A CADA 2M COM CORTE À SECO. AF_03/2024</v>
          </cell>
          <cell r="C19">
            <v>1366.33</v>
          </cell>
        </row>
        <row r="20">
          <cell r="A20">
            <v>89306</v>
          </cell>
          <cell r="B20" t="str">
            <v>ALVENARIA ESTRUTURAL DE BLOCOS CERÂMICOS 14X19X29, (ESPESSURA DE 14 CM), UTILIZANDO COLHER DE PEDREIRO E ARGAMASSA DE ASSENTAMENTO COM PREPARO EM BETONEIRA. AF_03/2023</v>
          </cell>
          <cell r="C20">
            <v>98.38</v>
          </cell>
        </row>
        <row r="21">
          <cell r="A21">
            <v>89307</v>
          </cell>
          <cell r="B21" t="str">
            <v>ALVENARIA ESTRUTURAL DE BLOCOS CERÂMICOS 14X19X29, (ESPESSURA DE 14 CM), UTILIZANDO COLHER DE PEDREIRO E ARGAMASSA DE ASSENTAMENTO COM PREPARO MANUAL. AF_03/2023</v>
          </cell>
          <cell r="C21">
            <v>100.16</v>
          </cell>
        </row>
        <row r="22">
          <cell r="A22">
            <v>89290</v>
          </cell>
          <cell r="B22" t="str">
            <v>ALVENARIA ESTRUTURAL DE BLOCOS CERÂMICOS 14X19X29, (ESPESSURA DE 14 CM), UTILIZANDO PALHETA E ARGAMASSA DE ASSENTAMENTO COM PREPARO EM BETONEIRA. AF_03/2023</v>
          </cell>
          <cell r="C22">
            <v>83.19</v>
          </cell>
        </row>
        <row r="23">
          <cell r="A23">
            <v>89291</v>
          </cell>
          <cell r="B23" t="str">
            <v>ALVENARIA ESTRUTURAL DE BLOCOS CERÂMICOS 14X19X29, (ESPESSURA DE 14 CM), UTILIZANDO PALHETA E ARGAMASSA DE ASSENTAMENTO COM PREPARO MANUAL. AF_03/2023</v>
          </cell>
          <cell r="C23">
            <v>84.52</v>
          </cell>
        </row>
        <row r="24">
          <cell r="A24">
            <v>89298</v>
          </cell>
          <cell r="B24" t="str">
            <v>ALVENARIA ESTRUTURAL DE BLOCOS CERÂMICOS 14X19X39, (ESPESSURA DE 14 CM), UTILIZANDO COLHER DE PEDREIRO E ARGAMASSA DE ASSENTAMENTO COM PREPARO EM BETONEIRA. AF_03/2023</v>
          </cell>
          <cell r="C24">
            <v>86.83</v>
          </cell>
        </row>
        <row r="25">
          <cell r="A25">
            <v>89299</v>
          </cell>
          <cell r="B25" t="str">
            <v>ALVENARIA ESTRUTURAL DE BLOCOS CERÂMICOS 14X19X39, (ESPESSURA DE 14 CM), UTILIZANDO COLHER DE PEDREIRO E ARGAMASSA DE ASSENTAMENTO COM PREPARO MANUAL. AF_03/2023</v>
          </cell>
          <cell r="C25">
            <v>88.42</v>
          </cell>
        </row>
        <row r="26">
          <cell r="A26">
            <v>89282</v>
          </cell>
          <cell r="B26" t="str">
            <v>ALVENARIA ESTRUTURAL DE BLOCOS CERÂMICOS 14X19X39, (ESPESSURA DE 14 CM), UTILIZANDO PALHETA E ARGAMASSA DE ASSENTAMENTO COM PREPARO EM BETONEIRA. AF_03/2023</v>
          </cell>
          <cell r="C26">
            <v>76.08</v>
          </cell>
        </row>
        <row r="27">
          <cell r="A27">
            <v>89283</v>
          </cell>
          <cell r="B27" t="str">
            <v>ALVENARIA ESTRUTURAL DE BLOCOS CERÂMICOS 14X19X39, (ESPESSURA DE 14 CM), UTILIZANDO PALHETA E ARGAMASSA DE ASSENTAMENTO COM PREPARO MANUAL. AF_03/2023</v>
          </cell>
          <cell r="C27">
            <v>77.28</v>
          </cell>
        </row>
        <row r="28">
          <cell r="A28">
            <v>89480</v>
          </cell>
          <cell r="B28" t="str">
            <v>ALVENARIA DE BLOCOS DE CONCRETO ESTRUTURAL 14X19X29 CM (ESPESSURA 14 CM), FBK = 14 MPA, UTILIZANDO COLHER DE PEDREIRO. AF_10/2022</v>
          </cell>
          <cell r="C28">
            <v>166.83</v>
          </cell>
        </row>
        <row r="29">
          <cell r="A29">
            <v>89464</v>
          </cell>
          <cell r="B29" t="str">
            <v>ALVENARIA DE BLOCOS DE CONCRETO ESTRUTURAL 14X19X29 CM (ESPESSURA 14 CM), FBK = 14,0 MPA, UTILIZANDO PALHETA. AF_10/2022</v>
          </cell>
          <cell r="C29">
            <v>148.01</v>
          </cell>
        </row>
        <row r="30">
          <cell r="A30">
            <v>89478</v>
          </cell>
          <cell r="B30" t="str">
            <v>ALVENARIA DE BLOCOS DE CONCRETO ESTRUTURAL 14X19X29 CM (ESPESSURA 14 CM), FBK = 4,5 MPA, UTILIZANDO COLHER DE PEDREIRO. AF_10/2022</v>
          </cell>
          <cell r="C30">
            <v>142.43</v>
          </cell>
        </row>
        <row r="31">
          <cell r="A31">
            <v>89462</v>
          </cell>
          <cell r="B31" t="str">
            <v>ALVENARIA DE BLOCOS DE CONCRETO ESTRUTURAL 14X19X29 CM (ESPESSURA 14 CM), FBK = 4,5 MPA, UTILIZANDO PALHETA. AF_10/2022</v>
          </cell>
          <cell r="C31">
            <v>124.6</v>
          </cell>
        </row>
        <row r="32">
          <cell r="A32">
            <v>104444</v>
          </cell>
          <cell r="B32" t="str">
            <v>ALVENARIA DE BLOCOS DE CONCRETO ESTRUTURAL 14X19X29 CM (ESPESSURA 14 CM), FBK = 8 MPA, UTILIZANDO COLHER DE PEDREIRO. AF_10/2022</v>
          </cell>
          <cell r="C32">
            <v>0</v>
          </cell>
        </row>
        <row r="33">
          <cell r="A33">
            <v>104442</v>
          </cell>
          <cell r="B33" t="str">
            <v>ALVENARIA DE BLOCOS DE CONCRETO ESTRUTURAL 14X19X29 CM (ESPESSURA 14 CM), FBK = 8 MPA, UTILIZANDO PALHETA. AF_10/2022</v>
          </cell>
          <cell r="C33">
            <v>0</v>
          </cell>
        </row>
        <row r="34">
          <cell r="A34">
            <v>89472</v>
          </cell>
          <cell r="B34" t="str">
            <v>ALVENARIA DE BLOCOS DE CONCRETO ESTRUTURAL 14X19X39 CM (ESPESSURA 14 CM), FBK = 14 MPA, UTILIZANDO COLHER DE PEDREIRO. AF_10/2022</v>
          </cell>
          <cell r="C34">
            <v>129.49</v>
          </cell>
        </row>
        <row r="35">
          <cell r="A35">
            <v>89455</v>
          </cell>
          <cell r="B35" t="str">
            <v>ALVENARIA DE BLOCOS DE CONCRETO ESTRUTURAL 14X19X39 CM (ESPESSURA 14 CM), FBK = 14 MPA, UTILIZANDO PALHETA. AF_10/2022</v>
          </cell>
          <cell r="C35">
            <v>117.57</v>
          </cell>
        </row>
        <row r="36">
          <cell r="A36">
            <v>89470</v>
          </cell>
          <cell r="B36" t="str">
            <v>ALVENARIA DE BLOCOS DE CONCRETO ESTRUTURAL 14X19X39 CM (ESPESSURA 14 CM), FBK = 4,5 MPA, UTILIZANDO COLHER DE PEDREIRO. AF_10/2022</v>
          </cell>
          <cell r="C36">
            <v>106.85</v>
          </cell>
        </row>
        <row r="37">
          <cell r="A37">
            <v>89453</v>
          </cell>
          <cell r="B37" t="str">
            <v>ALVENARIA DE BLOCOS DE CONCRETO ESTRUTURAL 14X19X39 CM (ESPESSURA 14 CM), FBK = 4,5 MPA, UTILIZANDO PALHETA. AF_10/2022</v>
          </cell>
          <cell r="C37">
            <v>95.92</v>
          </cell>
        </row>
        <row r="38">
          <cell r="A38">
            <v>104443</v>
          </cell>
          <cell r="B38" t="str">
            <v>ALVENARIA DE BLOCOS DE CONCRETO ESTRUTURAL 14X19X39 CM (ESPESSURA 14 CM), FBK = 8 MPA, UTILIZANDO COLHER DE PEDREIRO. AF_10/2022</v>
          </cell>
          <cell r="C38">
            <v>0</v>
          </cell>
        </row>
        <row r="39">
          <cell r="A39">
            <v>104441</v>
          </cell>
          <cell r="B39" t="str">
            <v>ALVENARIA DE BLOCOS DE CONCRETO ESTRUTURAL 14X19X39 CM (ESPESSURA 14 CM), FBK = 8 MPA, UTILIZANDO PALHETA. AF_10/2022</v>
          </cell>
          <cell r="C39">
            <v>0</v>
          </cell>
        </row>
        <row r="40">
          <cell r="A40">
            <v>103354</v>
          </cell>
          <cell r="B40" t="str">
            <v>ALVENARIA DE VEDAÇÃO DE BLOCOS CERÂMICOS FURADOS NA HORIZONTAL DE 11,5X14X24 CM (ESPESSURA 11,5 CM) E ARGAMASSA DE ASSENTAMENTO COM PREPARO EM BETONEIRA. AF_12/2021</v>
          </cell>
          <cell r="C40">
            <v>88.47</v>
          </cell>
        </row>
        <row r="41">
          <cell r="A41">
            <v>103355</v>
          </cell>
          <cell r="B41" t="str">
            <v>ALVENARIA DE VEDAÇÃO DE BLOCOS CERÂMICOS FURADOS NA HORIZONTAL DE 11,5X14X24 CM (ESPESSURA 11,5 CM) E ARGAMASSA DE ASSENTAMENTO COM PREPARO MANUAL. AF_12/2021</v>
          </cell>
          <cell r="C41">
            <v>89.54</v>
          </cell>
        </row>
        <row r="42">
          <cell r="A42">
            <v>103330</v>
          </cell>
          <cell r="B42" t="str">
            <v>ALVENARIA DE VEDAÇÃO DE BLOCOS CERÂMICOS FURADOS NA HORIZONTAL DE 11,5X19X19 CM (ESPESSURA 11,5 CM) E ARGAMASSA DE ASSENTAMENTO COM PREPARO EM BETONEIRA. AF_12/2021</v>
          </cell>
          <cell r="C42">
            <v>82.76</v>
          </cell>
        </row>
        <row r="43">
          <cell r="A43">
            <v>103331</v>
          </cell>
          <cell r="B43" t="str">
            <v>ALVENARIA DE VEDAÇÃO DE BLOCOS CERÂMICOS FURADOS NA HORIZONTAL DE 11,5X19X19 CM (ESPESSURA 11,5 CM) E ARGAMASSA DE ASSENTAMENTO COM PREPARO MANUAL. AF_12/2021</v>
          </cell>
          <cell r="C43">
            <v>83.77</v>
          </cell>
        </row>
        <row r="44">
          <cell r="A44">
            <v>103358</v>
          </cell>
          <cell r="B44" t="str">
            <v>ALVENARIA DE VEDAÇÃO DE BLOCOS CERÂMICOS FURADOS NA HORIZONTAL DE 11,5X19X29 CM (ESPESSURA 11,5 CM) E ARGAMASSA DE ASSENTAMENTO COM PREPARO EM BETONEIRA. AF_12/2021</v>
          </cell>
          <cell r="C44">
            <v>70.459999999999994</v>
          </cell>
        </row>
        <row r="45">
          <cell r="A45">
            <v>103359</v>
          </cell>
          <cell r="B45" t="str">
            <v>ALVENARIA DE VEDAÇÃO DE BLOCOS CERÂMICOS FURADOS NA HORIZONTAL DE 11,5X19X29 CM (ESPESSURA 11,5 CM) E ARGAMASSA DE ASSENTAMENTO COM PREPARO MANUAL. AF_12/2021</v>
          </cell>
          <cell r="C45">
            <v>71.319999999999993</v>
          </cell>
        </row>
        <row r="46">
          <cell r="A46">
            <v>103366</v>
          </cell>
          <cell r="B46" t="str">
            <v>ALVENARIA DE VEDAÇÃO DE BLOCOS CERÂMICOS FURADOS NA HORIZONTAL DE 11,5X19X39 CM (ESPESSURA 11,5 CM) E ARGAMASSA DE ASSENTAMENTO COM PREPARO EM BETONEIRA. AF_12/2021</v>
          </cell>
          <cell r="C46">
            <v>62.79</v>
          </cell>
        </row>
        <row r="47">
          <cell r="A47">
            <v>103367</v>
          </cell>
          <cell r="B47" t="str">
            <v>ALVENARIA DE VEDAÇÃO DE BLOCOS CERÂMICOS FURADOS NA HORIZONTAL DE 11,5X19X39 CM (ESPESSURA 11,5 CM) E ARGAMASSA DE ASSENTAMENTO COM PREPARO MANUAL. AF_12/2021</v>
          </cell>
          <cell r="C47">
            <v>63.56</v>
          </cell>
        </row>
        <row r="48">
          <cell r="A48">
            <v>103360</v>
          </cell>
          <cell r="B48" t="str">
            <v>ALVENARIA DE VEDAÇÃO DE BLOCOS CERÂMICOS FURADOS NA HORIZONTAL DE 14X19X29 CM (ESPESSURA 14 CM) E ARGAMASSA DE ASSENTAMENTO COM PREPARO EM BETONEIRA. AF_12/2021</v>
          </cell>
          <cell r="C48">
            <v>82.13</v>
          </cell>
        </row>
        <row r="49">
          <cell r="A49">
            <v>103361</v>
          </cell>
          <cell r="B49" t="str">
            <v>ALVENARIA DE VEDAÇÃO DE BLOCOS CERÂMICOS FURADOS NA HORIZONTAL DE 14X19X29 CM (ESPESSURA 14 CM) E ARGAMASSA DE ASSENTAMENTO COM PREPARO MANUAL. AF_12/2021</v>
          </cell>
          <cell r="C49">
            <v>83.21</v>
          </cell>
        </row>
        <row r="50">
          <cell r="A50">
            <v>103368</v>
          </cell>
          <cell r="B50" t="str">
            <v>ALVENARIA DE VEDAÇÃO DE BLOCOS CERÂMICOS FURADOS NA HORIZONTAL DE 14X19X39 CM (ESPESSURA 14 CM) E ARGAMASSA DE ASSENTAMENTO COM PREPARO EM BETONEIRA. AF_12/2021</v>
          </cell>
          <cell r="C50">
            <v>70.709999999999994</v>
          </cell>
        </row>
        <row r="51">
          <cell r="A51">
            <v>103369</v>
          </cell>
          <cell r="B51" t="str">
            <v>ALVENARIA DE VEDAÇÃO DE BLOCOS CERÂMICOS FURADOS NA HORIZONTAL DE 14X19X39 CM (ESPESSURA 14 CM) E ARGAMASSA DE ASSENTAMENTO COM PREPARO MANUAL. AF_12/2021</v>
          </cell>
          <cell r="C51">
            <v>71.680000000000007</v>
          </cell>
        </row>
        <row r="52">
          <cell r="A52">
            <v>103334</v>
          </cell>
          <cell r="B52" t="str">
            <v>ALVENARIA DE VEDAÇÃO DE BLOCOS CERÂMICOS FURADOS NA HORIZONTAL DE 14X9X19 CM (ESPESSURA 14 CM, BLOCO DEITADO) E ARGAMASSA DE ASSENTAMENTO COM PREPARO EM BETONEIRA. AF_12/2021</v>
          </cell>
          <cell r="C52">
            <v>142.49</v>
          </cell>
        </row>
        <row r="53">
          <cell r="A53">
            <v>103335</v>
          </cell>
          <cell r="B53" t="str">
            <v>ALVENARIA DE VEDAÇÃO DE BLOCOS CERÂMICOS FURADOS NA HORIZONTAL DE 14X9X19 CM (ESPESSURA 14 CM, BLOCO DEITADO) E ARGAMASSA DE ASSENTAMENTO COM PREPARO MANUAL. AF_12/2021</v>
          </cell>
          <cell r="C53">
            <v>144.37</v>
          </cell>
        </row>
        <row r="54">
          <cell r="A54">
            <v>103362</v>
          </cell>
          <cell r="B54" t="str">
            <v>ALVENARIA DE VEDAÇÃO DE BLOCOS CERÂMICOS FURADOS NA HORIZONTAL DE 19X19X29 CM (ESPESSURA 19 CM) E ARGAMASSA DE ASSENTAMENTO COM PREPARO EM BETONEIRA. AF_12/2021</v>
          </cell>
          <cell r="C54">
            <v>100.79</v>
          </cell>
        </row>
        <row r="55">
          <cell r="A55">
            <v>103363</v>
          </cell>
          <cell r="B55" t="str">
            <v>ALVENARIA DE VEDAÇÃO DE BLOCOS CERÂMICOS FURADOS NA HORIZONTAL DE 19X19X29 CM (ESPESSURA 19 CM) E ARGAMASSA DE ASSENTAMENTO COM PREPARO MANUAL. AF_12/2021</v>
          </cell>
          <cell r="C55">
            <v>102</v>
          </cell>
        </row>
        <row r="56">
          <cell r="A56">
            <v>103370</v>
          </cell>
          <cell r="B56" t="str">
            <v>ALVENARIA DE VEDAÇÃO DE BLOCOS CERÂMICOS FURADOS NA HORIZONTAL DE 19X19X39 CM (ESPESSURA 19 CM) E ARGAMASSA DE ASSENTAMENTO COM PREPARO EM BETONEIRA. AF_12/2021</v>
          </cell>
          <cell r="C56">
            <v>90.67</v>
          </cell>
        </row>
        <row r="57">
          <cell r="A57">
            <v>103371</v>
          </cell>
          <cell r="B57" t="str">
            <v>ALVENARIA DE VEDAÇÃO DE BLOCOS CERÂMICOS FURADOS NA HORIZONTAL DE 19X19X39 CM (ESPESSURA 19 CM) E ARGAMASSA DE ASSENTAMENTO COM PREPARO MANUAL. AF_12/2021</v>
          </cell>
          <cell r="C57">
            <v>91.77</v>
          </cell>
        </row>
        <row r="58">
          <cell r="A58">
            <v>103332</v>
          </cell>
          <cell r="B58" t="str">
            <v>ALVENARIA DE VEDAÇÃO DE BLOCOS CERÂMICOS FURADOS NA HORIZONTAL DE 9X14X19 CM (ESPESSURA 9 CM) E ARGAMASSA DE ASSENTAMENTO COM PREPARO EM BETONEIRA. AF_12/2021</v>
          </cell>
          <cell r="C58">
            <v>116.68</v>
          </cell>
        </row>
        <row r="59">
          <cell r="A59">
            <v>103333</v>
          </cell>
          <cell r="B59" t="str">
            <v>ALVENARIA DE VEDAÇÃO DE BLOCOS CERÂMICOS FURADOS NA HORIZONTAL DE 9X14X19 CM (ESPESSURA 9 CM) E ARGAMASSA DE ASSENTAMENTO COM PREPARO MANUAL. AF_12/2021</v>
          </cell>
          <cell r="C59">
            <v>117.76</v>
          </cell>
        </row>
        <row r="60">
          <cell r="A60">
            <v>103352</v>
          </cell>
          <cell r="B60" t="str">
            <v>ALVENARIA DE VEDAÇÃO DE BLOCOS CERÂMICOS FURADOS NA HORIZONTAL DE 9X14X24 CM (ESPESSURA 9 CM) E ARGAMASSA DE ASSENTAMENTO COM PREPARO EM BETONEIRA. AF_12/2021</v>
          </cell>
          <cell r="C60">
            <v>101.01</v>
          </cell>
        </row>
        <row r="61">
          <cell r="A61">
            <v>103353</v>
          </cell>
          <cell r="B61" t="str">
            <v>ALVENARIA DE VEDAÇÃO DE BLOCOS CERÂMICOS FURADOS NA HORIZONTAL DE 9X14X24 CM (ESPESSURA 9 CM) E ARGAMASSA DE ASSENTAMENTO COM PREPARO MANUAL. AF_12/2021</v>
          </cell>
          <cell r="C61">
            <v>102.01</v>
          </cell>
        </row>
        <row r="62">
          <cell r="A62">
            <v>103328</v>
          </cell>
          <cell r="B62" t="str">
            <v>ALVENARIA DE VEDAÇÃO DE BLOCOS CERÂMICOS FURADOS NA HORIZONTAL DE 9X19X19 CM (ESPESSURA 9 CM) E ARGAMASSA DE ASSENTAMENTO COM PREPARO EM BETONEIRA. AF_12/2021</v>
          </cell>
          <cell r="C62">
            <v>92.68</v>
          </cell>
        </row>
        <row r="63">
          <cell r="A63">
            <v>103329</v>
          </cell>
          <cell r="B63" t="str">
            <v>ALVENARIA DE VEDAÇÃO DE BLOCOS CERÂMICOS FURADOS NA HORIZONTAL DE 9X19X19 CM (ESPESSURA 9 CM) E ARGAMASSA DE ASSENTAMENTO COM PREPARO MANUAL. AF_12/2021</v>
          </cell>
          <cell r="C63">
            <v>93.62</v>
          </cell>
        </row>
        <row r="64">
          <cell r="A64">
            <v>103356</v>
          </cell>
          <cell r="B64" t="str">
            <v>ALVENARIA DE VEDAÇÃO DE BLOCOS CERÂMICOS FURADOS NA HORIZONTAL DE 9X19X29 CM (ESPESSURA 9 CM) E ARGAMASSA DE ASSENTAMENTO COM PREPARO EM BETONEIRA. AF_12/2021</v>
          </cell>
          <cell r="C64">
            <v>62.55</v>
          </cell>
        </row>
        <row r="65">
          <cell r="A65">
            <v>103357</v>
          </cell>
          <cell r="B65" t="str">
            <v>ALVENARIA DE VEDAÇÃO DE BLOCOS CERÂMICOS FURADOS NA HORIZONTAL DE 9X19X29 CM (ESPESSURA 9 CM) E ARGAMASSA DE ASSENTAMENTO COM PREPARO MANUAL. AF_12/2021</v>
          </cell>
          <cell r="C65">
            <v>63.34</v>
          </cell>
        </row>
        <row r="66">
          <cell r="A66">
            <v>103364</v>
          </cell>
          <cell r="B66" t="str">
            <v>ALVENARIA DE VEDAÇÃO DE BLOCOS CERÂMICOS FURADOS NA HORIZONTAL DE 9X19X39 CM (ESPESSURA 9 CM) E ARGAMASSA DE ASSENTAMENTO COM PREPARO EM BETONEIRA. AF_12/2021</v>
          </cell>
          <cell r="C66">
            <v>52.64</v>
          </cell>
        </row>
        <row r="67">
          <cell r="A67">
            <v>103365</v>
          </cell>
          <cell r="B67" t="str">
            <v>ALVENARIA DE VEDAÇÃO DE BLOCOS CERÂMICOS FURADOS NA HORIZONTAL DE 9X19X39 CM (ESPESSURA 9 CM) E ARGAMASSA DE ASSENTAMENTO COM PREPARO MANUAL. AF_12/2021</v>
          </cell>
          <cell r="C67">
            <v>53.13</v>
          </cell>
        </row>
        <row r="68">
          <cell r="A68">
            <v>103350</v>
          </cell>
          <cell r="B68" t="str">
            <v>ALVENARIA DE VEDAÇÃO DE BLOCOS CERÂMICOS FURADOS NA HORIZONTAL DE 9X9X19 CM (ESPESSURA 9 CM) E ARGAMASSA DE ASSENTAMENTO COM PREPARO EM BETONEIRA. AF_12/2021</v>
          </cell>
          <cell r="C68">
            <v>171.68</v>
          </cell>
        </row>
        <row r="69">
          <cell r="A69">
            <v>103351</v>
          </cell>
          <cell r="B69" t="str">
            <v>ALVENARIA DE VEDAÇÃO DE BLOCOS CERÂMICOS FURADOS NA HORIZONTAL DE 9X9X19 CM (ESPESSURA 9 CM) E ARGAMASSA DE ASSENTAMENTO COM PREPARO MANUAL. AF_12/2021</v>
          </cell>
          <cell r="C69">
            <v>173.06</v>
          </cell>
        </row>
        <row r="70">
          <cell r="A70">
            <v>103344</v>
          </cell>
          <cell r="B70" t="str">
            <v>ALVENARIA DE VEDAÇÃO DE BLOCOS CERÂMICOS FURADOS NA VERTICAL DE 11,5X19X29 CM (ESPESSURA 11,5 CM) E ARGAMASSA DE ASSENTAMENTO COM PREPARO EM BETONEIRA. AF_12/2021</v>
          </cell>
          <cell r="C70">
            <v>85.23</v>
          </cell>
        </row>
        <row r="71">
          <cell r="A71">
            <v>103345</v>
          </cell>
          <cell r="B71" t="str">
            <v>ALVENARIA DE VEDAÇÃO DE BLOCOS CERÂMICOS FURADOS NA VERTICAL DE 11,5X19X29 CM (ESPESSURA 11,5 CM) E ARGAMASSA DE ASSENTAMENTO COM PREPARO MANUAL. AF_12/2021</v>
          </cell>
          <cell r="C71">
            <v>86.49</v>
          </cell>
        </row>
        <row r="72">
          <cell r="A72">
            <v>103348</v>
          </cell>
          <cell r="B72" t="str">
            <v>ALVENARIA DE VEDAÇÃO DE BLOCOS CERÂMICOS FURADOS NA VERTICAL DE 11,5X19X39 CM (ESPESSURA 11,5 CM) E ARGAMASSA DE ASSENTAMENTO COM PREPARO EM BETONEIRA. AF_12/2021</v>
          </cell>
          <cell r="C72">
            <v>72.45</v>
          </cell>
        </row>
        <row r="73">
          <cell r="A73">
            <v>103349</v>
          </cell>
          <cell r="B73" t="str">
            <v>ALVENARIA DE VEDAÇÃO DE BLOCOS CERÂMICOS FURADOS NA VERTICAL DE 11,5X19X39 CM (ESPESSURA 11,5 CM) E ARGAMASSA DE ASSENTAMENTO COM PREPARO MANUAL. AF_12/2021</v>
          </cell>
          <cell r="C73">
            <v>73.59</v>
          </cell>
        </row>
        <row r="74">
          <cell r="A74">
            <v>103346</v>
          </cell>
          <cell r="B74" t="str">
            <v>ALVENARIA DE VEDAÇÃO DE BLOCOS CERÂMICOS FURADOS NA VERTICAL DE 14X19X29 CM (ESPESSURA 14 CM) E ARGAMASSA DE ASSENTAMENTO COM PREPARO EM BETONEIRA. AF_12/2021</v>
          </cell>
          <cell r="C74">
            <v>93.92</v>
          </cell>
        </row>
        <row r="75">
          <cell r="A75">
            <v>103347</v>
          </cell>
          <cell r="B75" t="str">
            <v>ALVENARIA DE VEDAÇÃO DE BLOCOS CERÂMICOS FURADOS NA VERTICAL DE 14X19X29 CM (ESPESSURA 14 CM) E ARGAMASSA DE ASSENTAMENTO COM PREPARO MANUAL. AF_12/2021</v>
          </cell>
          <cell r="C75">
            <v>95.26</v>
          </cell>
        </row>
        <row r="76">
          <cell r="A76">
            <v>103324</v>
          </cell>
          <cell r="B76" t="str">
            <v>ALVENARIA DE VEDAÇÃO DE BLOCOS CERÂMICOS FURADOS NA VERTICAL DE 14X19X39 CM (ESPESSURA 14 CM) E ARGAMASSA DE ASSENTAMENTO COM PREPARO EM BETONEIRA. AF_12/2021</v>
          </cell>
          <cell r="C76">
            <v>81.96</v>
          </cell>
        </row>
        <row r="77">
          <cell r="A77">
            <v>103325</v>
          </cell>
          <cell r="B77" t="str">
            <v>ALVENARIA DE VEDAÇÃO DE BLOCOS CERÂMICOS FURADOS NA VERTICAL DE 14X19X39 CM (ESPESSURA 14 CM) E ARGAMASSA DE ASSENTAMENTO COM PREPARO MANUAL. AF_12/2021</v>
          </cell>
          <cell r="C77">
            <v>83.17</v>
          </cell>
        </row>
        <row r="78">
          <cell r="A78">
            <v>103326</v>
          </cell>
          <cell r="B78" t="str">
            <v>ALVENARIA DE VEDAÇÃO DE BLOCOS CERÂMICOS FURADOS NA VERTICAL DE 19X19X39 CM (ESPESSURA 19 CM) E ARGAMASSA DE ASSENTAMENTO COM PREPARO EM BETONEIRA. AF_12/2021</v>
          </cell>
          <cell r="C78">
            <v>96.7</v>
          </cell>
        </row>
        <row r="79">
          <cell r="A79">
            <v>103327</v>
          </cell>
          <cell r="B79" t="str">
            <v>ALVENARIA DE VEDAÇÃO DE BLOCOS CERÂMICOS FURADOS NA VERTICAL DE 19X19X39 CM (ESPESSURA 19 CM) E ARGAMASSA DE ASSENTAMENTO COM PREPARO MANUAL. AF_12/2021</v>
          </cell>
          <cell r="C79">
            <v>98.12</v>
          </cell>
        </row>
        <row r="80">
          <cell r="A80">
            <v>103322</v>
          </cell>
          <cell r="B80" t="str">
            <v>ALVENARIA DE VEDAÇÃO DE BLOCOS CERÂMICOS FURADOS NA VERTICAL DE 9X19X39 CM (ESPESSURA 9 CM) E ARGAMASSA DE ASSENTAMENTO COM PREPARO EM BETONEIRA. AF_12/2021</v>
          </cell>
          <cell r="C80">
            <v>61.77</v>
          </cell>
        </row>
        <row r="81">
          <cell r="A81">
            <v>103323</v>
          </cell>
          <cell r="B81" t="str">
            <v>ALVENARIA DE VEDAÇÃO DE BLOCOS CERÂMICOS FURADOS NA VERTICAL DE 9X19X39 CM (ESPESSURA 9 CM) E ARGAMASSA DE ASSENTAMENTO COM PREPARO MANUAL. AF_12/2021</v>
          </cell>
          <cell r="C81">
            <v>62.84</v>
          </cell>
        </row>
        <row r="82">
          <cell r="A82">
            <v>103338</v>
          </cell>
          <cell r="B82" t="str">
            <v>ALVENARIA DE VEDAÇÃO DE BLOCOS VAZADOS DE CONCRETO APARENTE DE 14X19X39 CM (ESPESSURA 14 CM) E ARGAMASSA DE ASSENTAMENTO COM PREPARO EM BETONEIRA. AF_12/2021</v>
          </cell>
          <cell r="C82">
            <v>118.14</v>
          </cell>
        </row>
        <row r="83">
          <cell r="A83">
            <v>103339</v>
          </cell>
          <cell r="B83" t="str">
            <v>ALVENARIA DE VEDAÇÃO DE BLOCOS VAZADOS DE CONCRETO APARENTE DE 14X19X39 CM (ESPESSURA 14 CM) E ARGAMASSA DE ASSENTAMENTO COM PREPARO MANUAL. AF_12/2021</v>
          </cell>
          <cell r="C83">
            <v>119.19</v>
          </cell>
        </row>
        <row r="84">
          <cell r="A84">
            <v>103340</v>
          </cell>
          <cell r="B84" t="str">
            <v>ALVENARIA DE VEDAÇÃO DE BLOCOS VAZADOS DE CONCRETO APARENTE DE 19X19X39 CM (ESPESSURA 19 CM) E ARGAMASSA DE ASSENTAMENTO COM PREPARO EM BETONEIRA. AF_12/2021</v>
          </cell>
          <cell r="C84">
            <v>143.79</v>
          </cell>
        </row>
        <row r="85">
          <cell r="A85">
            <v>103341</v>
          </cell>
          <cell r="B85" t="str">
            <v>ALVENARIA DE VEDAÇÃO DE BLOCOS VAZADOS DE CONCRETO APARENTE DE 19X19X39 CM (ESPESSURA 19 CM) E ARGAMASSA DE ASSENTAMENTO COM PREPARO MANUAL. AF_12/2021</v>
          </cell>
          <cell r="C85">
            <v>145.1</v>
          </cell>
        </row>
        <row r="86">
          <cell r="A86">
            <v>103336</v>
          </cell>
          <cell r="B86" t="str">
            <v>ALVENARIA DE VEDAÇÃO DE BLOCOS VAZADOS DE CONCRETO APARENTE DE 9X19X39 CM (ESPESSURA 9 CM) E ARGAMASSA DE ASSENTAMENTO COM PREPARO EM BETONEIRA. AF_12/2021</v>
          </cell>
          <cell r="C86">
            <v>90.24</v>
          </cell>
        </row>
        <row r="87">
          <cell r="A87">
            <v>103337</v>
          </cell>
          <cell r="B87" t="str">
            <v>ALVENARIA DE VEDAÇÃO DE BLOCOS VAZADOS DE CONCRETO APARENTE DE 9X19X39 CM (ESPESSURA 9 CM) E ARGAMASSA DE ASSENTAMENTO COM PREPARO MANUAL. AF_12/2021</v>
          </cell>
          <cell r="C87">
            <v>91.13</v>
          </cell>
        </row>
        <row r="88">
          <cell r="A88">
            <v>103342</v>
          </cell>
          <cell r="B88" t="str">
            <v>ALVENARIA DE VEDAÇÃO DE BLOCOS VAZADOS DE CONCRETO DE 14X19X29 CM (ESPESSURA 14 CM) E ARGAMASSA DE ASSENTAMENTO COM PREPARO EM BETONEIRA. AF_12/2021</v>
          </cell>
          <cell r="C88">
            <v>123.03</v>
          </cell>
        </row>
        <row r="89">
          <cell r="A89">
            <v>103343</v>
          </cell>
          <cell r="B89" t="str">
            <v>ALVENARIA DE VEDAÇÃO DE BLOCOS VAZADOS DE CONCRETO DE 14X19X29 CM (ESPESSURA 14 CM) E ARGAMASSA DE ASSENTAMENTO COM PREPARO MANUAL. AF_12/2021</v>
          </cell>
          <cell r="C89">
            <v>124.2</v>
          </cell>
        </row>
        <row r="90">
          <cell r="A90">
            <v>103318</v>
          </cell>
          <cell r="B90" t="str">
            <v>ALVENARIA DE VEDAÇÃO DE BLOCOS VAZADOS DE CONCRETO DE 14X19X39 CM (ESPESSURA 14 CM) E ARGAMASSA DE ASSENTAMENTO COM PREPARO EM BETONEIRA. AF_12/2021</v>
          </cell>
          <cell r="C90">
            <v>104.99</v>
          </cell>
        </row>
        <row r="91">
          <cell r="A91">
            <v>103319</v>
          </cell>
          <cell r="B91" t="str">
            <v>ALVENARIA DE VEDAÇÃO DE BLOCOS VAZADOS DE CONCRETO DE 14X19X39 CM (ESPESSURA 14 CM) E ARGAMASSA DE ASSENTAMENTO COM PREPARO MANUAL. AF_12/2021</v>
          </cell>
          <cell r="C91">
            <v>106.04</v>
          </cell>
        </row>
        <row r="92">
          <cell r="A92">
            <v>103320</v>
          </cell>
          <cell r="B92" t="str">
            <v>ALVENARIA DE VEDAÇÃO DE BLOCOS VAZADOS DE CONCRETO DE 19X19X39 CM (ESPESSURA 19 CM) E ARGAMASSA DE ASSENTAMENTO COM PREPARO EM BETONEIRA. AF_12/2021</v>
          </cell>
          <cell r="C92">
            <v>126.74</v>
          </cell>
        </row>
        <row r="93">
          <cell r="A93">
            <v>103321</v>
          </cell>
          <cell r="B93" t="str">
            <v>ALVENARIA DE VEDAÇÃO DE BLOCOS VAZADOS DE CONCRETO DE 19X19X39 CM (ESPESSURA 19 CM) E ARGAMASSA DE ASSENTAMENTO COM PREPARO MANUAL. AF_12/2021</v>
          </cell>
          <cell r="C93">
            <v>128.05000000000001</v>
          </cell>
        </row>
        <row r="94">
          <cell r="A94">
            <v>103316</v>
          </cell>
          <cell r="B94" t="str">
            <v>ALVENARIA DE VEDAÇÃO DE BLOCOS VAZADOS DE CONCRETO DE 9X19X39 CM (ESPESSURA 9 CM) E ARGAMASSA DE ASSENTAMENTO COM PREPARO EM BETONEIRA. AF_12/2021</v>
          </cell>
          <cell r="C94">
            <v>81.33</v>
          </cell>
        </row>
        <row r="95">
          <cell r="A95">
            <v>103317</v>
          </cell>
          <cell r="B95" t="str">
            <v>ALVENARIA DE VEDAÇÃO DE BLOCOS VAZADOS DE CONCRETO DE 9X19X39 CM (ESPESSURA 9 CM) E ARGAMASSA DE ASSENTAMENTO COM PREPARO MANUAL. AF_12/2021</v>
          </cell>
          <cell r="C95">
            <v>82.22</v>
          </cell>
        </row>
        <row r="96">
          <cell r="A96">
            <v>101166</v>
          </cell>
          <cell r="B96" t="str">
            <v>ALVENARIA DE EMBASAMENTO COM BLOCO ESTRUTURAL DE CERÂMICA, DE 14X19X29CM E ARGAMASSA DE ASSENTAMENTO COM PREPARO EM BETONEIRA. AF_05/2020</v>
          </cell>
          <cell r="C96">
            <v>676.07</v>
          </cell>
        </row>
        <row r="97">
          <cell r="A97">
            <v>101165</v>
          </cell>
          <cell r="B97" t="str">
            <v>ALVENARIA DE EMBASAMENTO COM BLOCO ESTRUTURAL DE CONCRETO, DE 14X19X29CM E ARGAMASSA DE ASSENTAMENTO COM PREPARO EM BETONEIRA. AF_05/2020</v>
          </cell>
          <cell r="C97">
            <v>1040.07</v>
          </cell>
        </row>
        <row r="98">
          <cell r="A98">
            <v>101163</v>
          </cell>
          <cell r="B98" t="str">
            <v>ALVENARIA DE VEDAÇÃO COM BLOCO DE VIDRO VAZADO, TIPO VENEZIANA, DE 6X20X20CM E ARGAMASSA DE ASSENTAMENTO COM PREPARO EM BETONEIRA. AF_05/2020</v>
          </cell>
          <cell r="C98">
            <v>631.74</v>
          </cell>
        </row>
        <row r="99">
          <cell r="A99">
            <v>101164</v>
          </cell>
          <cell r="B99" t="str">
            <v>ALVENARIA DE VEDAÇÃO COM BLOCO DE VIDRO, TIPO CANELADO, DE 8X19X19CM E ARGAMASSA DE ASSENTAMENTO COM PREPARO EM BETONEIRA. AF_05/2020</v>
          </cell>
          <cell r="C99">
            <v>641.5</v>
          </cell>
        </row>
        <row r="100">
          <cell r="A100">
            <v>101162</v>
          </cell>
          <cell r="B100" t="str">
            <v>ALVENARIA DE VEDAÇÃO COM ELEMENTO VAZADO DE CERÂMICA (COBOGÓ) DE 7X20X20CM E ARGAMASSA DE ASSENTAMENTO COM PREPARO EM BETONEIRA. AF_05/2020</v>
          </cell>
          <cell r="C100">
            <v>157.12</v>
          </cell>
        </row>
        <row r="101">
          <cell r="A101">
            <v>101161</v>
          </cell>
          <cell r="B101" t="str">
            <v>ALVENARIA DE VEDAÇÃO COM ELEMENTO VAZADO DE CONCRETO (COBOGÓ) DE 7X50X50CM E ARGAMASSA DE ASSENTAMENTO COM PREPARO EM BETONEIRA. AF_05/2020</v>
          </cell>
          <cell r="C101">
            <v>245.77</v>
          </cell>
        </row>
        <row r="102">
          <cell r="A102">
            <v>101160</v>
          </cell>
          <cell r="B102" t="str">
            <v>ALVENARIA DE VEDAÇÃO DE BLOCO DE SOLO-CIMENTO (TIJOLO ECOLÓGICO) DE 7X15X30CM (ESPESSURA 15CM). AF_05/2020</v>
          </cell>
          <cell r="C102">
            <v>0</v>
          </cell>
        </row>
        <row r="103">
          <cell r="A103">
            <v>101159</v>
          </cell>
          <cell r="B103" t="str">
            <v>ALVENARIA DE VEDAÇÃO DE BLOCOS CERÂMICOS MACIÇOS DE 5X10X20CM (ESPESSURA 10CM) E ARGAMASSA DE ASSENTAMENTO COM PREPARO EM BETONEIRA. AF_05/2020</v>
          </cell>
          <cell r="C103">
            <v>135.71</v>
          </cell>
        </row>
        <row r="104">
          <cell r="A104">
            <v>101154</v>
          </cell>
          <cell r="B104" t="str">
            <v>ALVENARIA DE VEDAÇÃO DE BLOCOS DE CONCRETO CELULAR DE 10X30X60CM (ESPESSURA 10CM) E ARGAMASSA DE ASSENTAMENTO COM PREPARO EM BETONEIRA. AF_05/2020</v>
          </cell>
          <cell r="C104">
            <v>135.19999999999999</v>
          </cell>
        </row>
        <row r="105">
          <cell r="A105">
            <v>101155</v>
          </cell>
          <cell r="B105" t="str">
            <v>ALVENARIA DE VEDAÇÃO DE BLOCOS DE CONCRETO CELULAR DE 15X30X60CM (ESPESSURA 15CM) E ARGAMASSA DE ASSENTAMENTO COM PREPARO EM BETONEIRA. AF_05/2020</v>
          </cell>
          <cell r="C105">
            <v>190.54</v>
          </cell>
        </row>
        <row r="106">
          <cell r="A106">
            <v>101156</v>
          </cell>
          <cell r="B106" t="str">
            <v>ALVENARIA DE VEDAÇÃO DE BLOCOS DE CONCRETO CELULAR DE 20X30X60CM (ESPESSURA 20CM) E ARGAMASSA DE ASSENTAMENTO COM PREPARO EM BETONEIRA. AF_05/2020</v>
          </cell>
          <cell r="C106">
            <v>280.63</v>
          </cell>
        </row>
        <row r="107">
          <cell r="A107">
            <v>101158</v>
          </cell>
          <cell r="B107" t="str">
            <v>ALVENARIA DE VEDAÇÃO DE BLOCOS DE GESSO DE 10X50X66CM (ESPESSURA 10CM). AF_05/2020</v>
          </cell>
          <cell r="C107">
            <v>85.62</v>
          </cell>
        </row>
        <row r="108">
          <cell r="A108">
            <v>101157</v>
          </cell>
          <cell r="B108" t="str">
            <v>ALVENARIA DE VEDAÇÃO DE BLOCOS DE GESSO DE 7X50X66CM (ESPESSURA 7CM). AF_05/2020</v>
          </cell>
          <cell r="C108">
            <v>65.239999999999995</v>
          </cell>
        </row>
        <row r="109">
          <cell r="A109">
            <v>87382</v>
          </cell>
          <cell r="B109" t="str">
            <v>ARGAMASSA INDUSTRIALIZADA MULTIUSO PARA REVESTIMENTOS E ASSENTAMENTO DA ALVENARIA, PREPARO COM MISTURADOR DE EIXO HORIZONTAL DE 160 KG. AF_08/2019</v>
          </cell>
          <cell r="C109">
            <v>1888.01</v>
          </cell>
        </row>
        <row r="110">
          <cell r="A110">
            <v>87383</v>
          </cell>
          <cell r="B110" t="str">
            <v>ARGAMASSA INDUSTRIALIZADA MULTIUSO PARA REVESTIMENTOS E ASSENTAMENTO DA ALVENARIA, PREPARO COM MISTURADOR DE EIXO HORIZONTAL DE 300 KG. AF_08/2019</v>
          </cell>
          <cell r="C110">
            <v>1881.05</v>
          </cell>
        </row>
        <row r="111">
          <cell r="A111">
            <v>87384</v>
          </cell>
          <cell r="B111" t="str">
            <v>ARGAMASSA INDUSTRIALIZADA MULTIUSO PARA REVESTIMENTOS E ASSENTAMENTO DA ALVENARIA, PREPARO COM MISTURADOR DE EIXO HORIZONTAL DE 600 KG. AF_08/2019</v>
          </cell>
          <cell r="C111">
            <v>1867.91</v>
          </cell>
        </row>
        <row r="112">
          <cell r="A112">
            <v>87398</v>
          </cell>
          <cell r="B112" t="str">
            <v>ARGAMASSA INDUSTRIALIZADA MULTIUSO PARA REVESTIMENTOS E ASSENTAMENTO DA ALVENARIA, PREPARO MANUAL. AF_08/2019</v>
          </cell>
          <cell r="C112">
            <v>2075.5100000000002</v>
          </cell>
        </row>
        <row r="113">
          <cell r="A113">
            <v>87395</v>
          </cell>
          <cell r="B113" t="str">
            <v>ARGAMASSA INDUSTRIALIZADA PARA CHAPISCO COLANTE, PREPARO COM MISTURADOR DE EIXO HORIZONTAL DE 160 KG. AF_08/2019</v>
          </cell>
          <cell r="C113">
            <v>3658.53</v>
          </cell>
        </row>
        <row r="114">
          <cell r="A114">
            <v>87396</v>
          </cell>
          <cell r="B114" t="str">
            <v>ARGAMASSA INDUSTRIALIZADA PARA CHAPISCO COLANTE, PREPARO COM MISTURADOR DE EIXO HORIZONTAL DE 300 KG. AF_08/2019</v>
          </cell>
          <cell r="C114">
            <v>3677.31</v>
          </cell>
        </row>
        <row r="115">
          <cell r="A115">
            <v>87397</v>
          </cell>
          <cell r="B115" t="str">
            <v>ARGAMASSA INDUSTRIALIZADA PARA CHAPISCO COLANTE, PREPARO COM MISTURADOR DE EIXO HORIZONTAL DE 600 KG. AF_08/2019</v>
          </cell>
          <cell r="C115">
            <v>3693.94</v>
          </cell>
        </row>
        <row r="116">
          <cell r="A116">
            <v>87402</v>
          </cell>
          <cell r="B116" t="str">
            <v>ARGAMASSA INDUSTRIALIZADA PARA CHAPISCO COLANTE, PREPARO MANUAL. AF_08/2019</v>
          </cell>
          <cell r="C116">
            <v>3898.32</v>
          </cell>
        </row>
        <row r="117">
          <cell r="A117">
            <v>87391</v>
          </cell>
          <cell r="B117" t="str">
            <v>ARGAMASSA INDUSTRIALIZADA PARA CHAPISCO ROLADO, PREPARO COM MISTURADOR DE EIXO HORIZONTAL DE 160 KG. AF_08/2019</v>
          </cell>
          <cell r="C117">
            <v>5809</v>
          </cell>
        </row>
        <row r="118">
          <cell r="A118">
            <v>87393</v>
          </cell>
          <cell r="B118" t="str">
            <v>ARGAMASSA INDUSTRIALIZADA PARA CHAPISCO ROLADO, PREPARO COM MISTURADOR DE EIXO HORIZONTAL DE 300 KG. AF_08/2019</v>
          </cell>
          <cell r="C118">
            <v>5856.66</v>
          </cell>
        </row>
        <row r="119">
          <cell r="A119">
            <v>87394</v>
          </cell>
          <cell r="B119" t="str">
            <v>ARGAMASSA INDUSTRIALIZADA PARA CHAPISCO ROLADO, PREPARO COM MISTURADOR DE EIXO HORIZONTAL DE 600 KG. AF_08/2019</v>
          </cell>
          <cell r="C119">
            <v>5900.88</v>
          </cell>
        </row>
        <row r="120">
          <cell r="A120">
            <v>87401</v>
          </cell>
          <cell r="B120" t="str">
            <v>ARGAMASSA INDUSTRIALIZADA PARA CHAPISCO ROLADO, PREPARO MANUAL. AF_08/2019</v>
          </cell>
          <cell r="C120">
            <v>6092.82</v>
          </cell>
        </row>
        <row r="121">
          <cell r="A121">
            <v>87407</v>
          </cell>
          <cell r="B121" t="str">
            <v>ARGAMASSA INDUSTRIALIZADA PARA REVESTIMENTOS, MISTURA E PROJEÇÃO DE 1,5 M³/H DE ARGAMASSA. AF_08/2019</v>
          </cell>
          <cell r="C121">
            <v>1922.88</v>
          </cell>
        </row>
        <row r="122">
          <cell r="A122">
            <v>87408</v>
          </cell>
          <cell r="B122" t="str">
            <v>ARGAMASSA INDUSTRIALIZADA PARA REVESTIMENTOS, MISTURA E PROJEÇÃO DE 2 M³/H DE ARGAMASSA. AF_08/2019</v>
          </cell>
          <cell r="C122">
            <v>1906.45</v>
          </cell>
        </row>
        <row r="123">
          <cell r="A123">
            <v>87404</v>
          </cell>
          <cell r="B123" t="str">
            <v>ARGAMASSA PARA REVESTIMENTO DECORATIVO MONOCAMADA (MONOCAPA), MISTURA E PROJEÇÃO DE 1,5 M3/H DE ARGAMASSA. AF_08/2019</v>
          </cell>
          <cell r="C123">
            <v>5420.43</v>
          </cell>
        </row>
        <row r="124">
          <cell r="A124">
            <v>87405</v>
          </cell>
          <cell r="B124" t="str">
            <v>ARGAMASSA PARA REVESTIMENTO DECORATIVO MONOCAMADA (MONOCAPA), MISTURA E PROJEÇÃO DE 2 M3/H DE ARGAMASSA. AF_08/2019</v>
          </cell>
          <cell r="C124">
            <v>5427.43</v>
          </cell>
        </row>
        <row r="125">
          <cell r="A125">
            <v>87388</v>
          </cell>
          <cell r="B125" t="str">
            <v>ARGAMASSA PARA REVESTIMENTO DECORATIVO MONOCAMADA (MONOCAPA), PREPARO COM MISTURADOR DE EIXO HORIZONTAL DE 160 KG. AF_08/2019</v>
          </cell>
          <cell r="C125">
            <v>5213.47</v>
          </cell>
        </row>
        <row r="126">
          <cell r="A126">
            <v>87389</v>
          </cell>
          <cell r="B126" t="str">
            <v>ARGAMASSA PARA REVESTIMENTO DECORATIVO MONOCAMADA (MONOCAPA), PREPARO COM MISTURADOR DE EIXO HORIZONTAL DE 300 KG. AF_08/2019</v>
          </cell>
          <cell r="C126">
            <v>5229.95</v>
          </cell>
        </row>
        <row r="127">
          <cell r="A127">
            <v>87390</v>
          </cell>
          <cell r="B127" t="str">
            <v>ARGAMASSA PARA REVESTIMENTO DECORATIVO MONOCAMADA (MONOCAPA), PREPARO COM MISTURADOR DE EIXO HORIZONTAL DE 600 KG. AF_08/2019</v>
          </cell>
          <cell r="C127">
            <v>5251.28</v>
          </cell>
        </row>
        <row r="128">
          <cell r="A128">
            <v>87385</v>
          </cell>
          <cell r="B128" t="str">
            <v>ARGAMASSA PRONTA PARA CONTRAPISO, PREPARO COM MISTURADOR DE EIXO HORIZONTAL DE 160 KG. AF_08/2019</v>
          </cell>
          <cell r="C128">
            <v>2195.87</v>
          </cell>
        </row>
        <row r="129">
          <cell r="A129">
            <v>87386</v>
          </cell>
          <cell r="B129" t="str">
            <v>ARGAMASSA PRONTA PARA CONTRAPISO, PREPARO COM MISTURADOR DE EIXO HORIZONTAL DE 300 KG. AF_08/2019</v>
          </cell>
          <cell r="C129">
            <v>2182.66</v>
          </cell>
        </row>
        <row r="130">
          <cell r="A130">
            <v>87387</v>
          </cell>
          <cell r="B130" t="str">
            <v>ARGAMASSA PRONTA PARA CONTRAPISO, PREPARO COM MISTURADOR DE EIXO HORIZONTAL DE 600 KG. AF_08/2019</v>
          </cell>
          <cell r="C130">
            <v>2171.14</v>
          </cell>
        </row>
        <row r="131">
          <cell r="A131">
            <v>87399</v>
          </cell>
          <cell r="B131" t="str">
            <v>ARGAMASSA PRONTA PARA CONTRAPISO, PREPARO MANUAL. AF_08/2019</v>
          </cell>
          <cell r="C131">
            <v>2382.71</v>
          </cell>
        </row>
        <row r="132">
          <cell r="A132">
            <v>88627</v>
          </cell>
          <cell r="B132" t="str">
            <v>ARGAMASSA TRAÇO 1:0,5:4,5 (EM VOLUME DE CIMENTO, CAL E AREIA MÉDIA ÚMIDA) PARA ASSENTAMENTO DE ALVENARIA, PREPARO MANUAL. AF_08/2019</v>
          </cell>
          <cell r="C132">
            <v>641.52</v>
          </cell>
        </row>
        <row r="133">
          <cell r="A133">
            <v>100463</v>
          </cell>
          <cell r="B133" t="str">
            <v>ARGAMASSA TRAÇO 1:0,5:4,5 (EM VOLUME DE CIMENTO, CAL E AREIA MÉDIA ÚMIDA), PREPARO MECÂNICO COM BETONEIRA 250 L. AF_08/2019</v>
          </cell>
          <cell r="C133">
            <v>0</v>
          </cell>
        </row>
        <row r="134">
          <cell r="A134">
            <v>88626</v>
          </cell>
          <cell r="B134" t="str">
            <v>ARGAMASSA TRAÇO 1:0,5:4,5 (EM VOLUME DE CIMENTO, CAL E AREIA MÉDIA ÚMIDA), PREPARO MECÂNICO COM BETONEIRA 400 L. AF_08/2019</v>
          </cell>
          <cell r="C134">
            <v>562.25</v>
          </cell>
        </row>
        <row r="135">
          <cell r="A135">
            <v>100488</v>
          </cell>
          <cell r="B135" t="str">
            <v>ARGAMASSA TRAÇO 1:0,5:4,5 (EM VOLUME DE CIMENTO, CAL E AREIA MÉDIA ÚMIDA), PREPARO MECÂNICO COM BETONEIRA 600 L. AF_08/2019</v>
          </cell>
          <cell r="C135">
            <v>547.57000000000005</v>
          </cell>
        </row>
        <row r="136">
          <cell r="A136">
            <v>100464</v>
          </cell>
          <cell r="B136" t="str">
            <v>ARGAMASSA TRAÇO 1:0,5:4,5 (EM VOLUME DE CIMENTO, CAL E AREIA MÉDIA ÚMIDA), PREPARO MECÂNICO COM MISTURADOR DE EIXO HORIZONTAL DE 160 KG. AF_08/2019</v>
          </cell>
          <cell r="C136">
            <v>592.94000000000005</v>
          </cell>
        </row>
        <row r="137">
          <cell r="A137">
            <v>100465</v>
          </cell>
          <cell r="B137" t="str">
            <v>ARGAMASSA TRAÇO 1:0,5:4,5 (EM VOLUME DE CIMENTO, CAL E AREIA MÉDIA ÚMIDA), PREPARO MECÂNICO COM MISTURADOR DE EIXO HORIZONTAL DE 300 KG. AF_08/2019</v>
          </cell>
          <cell r="C137">
            <v>548.19000000000005</v>
          </cell>
        </row>
        <row r="138">
          <cell r="A138">
            <v>100466</v>
          </cell>
          <cell r="B138" t="str">
            <v>ARGAMASSA TRAÇO 1:0,5:4,5 (EM VOLUME DE CIMENTO, CAL E AREIA MÉDIA ÚMIDA), PREPARO MECÂNICO COM MISTURADOR DE EIXO HORIZONTAL DE 600 KG. AF_08/2019</v>
          </cell>
          <cell r="C138">
            <v>523.28</v>
          </cell>
        </row>
        <row r="139">
          <cell r="A139">
            <v>87368</v>
          </cell>
          <cell r="B139" t="str">
            <v>ARGAMASSA TRAÇO 1:1,5:7,5 (EM VOLUME DE CIMENTO, CAL E AREIA MÉDIA ÚMIDA) PARA EMBOÇO/MASSA ÚNICA/ASSENTAMENTO DE ALVENARIA DE VEDAÇÃO, PREPARO MANUAL. AF_08/2019</v>
          </cell>
          <cell r="C139">
            <v>669.17</v>
          </cell>
        </row>
        <row r="140">
          <cell r="A140">
            <v>100450</v>
          </cell>
          <cell r="B140" t="str">
            <v>ARGAMASSA TRAÇO 1:1,5:7,5 (EM VOLUME DE CIMENTO, CAL E AREIA MÉDIA ÚMIDA) PARA EMBOÇO/MASSA ÚNICA/ASSENTAMENTO DE ALVENARIA DE VEDAÇÃO, PREPARO MECÂNICO COM BETONEIRA 250 L. AF_08/2019</v>
          </cell>
          <cell r="C140">
            <v>0</v>
          </cell>
        </row>
        <row r="141">
          <cell r="A141">
            <v>87289</v>
          </cell>
          <cell r="B141" t="str">
            <v>ARGAMASSA TRAÇO 1:1,5:7,5 (EM VOLUME DE CIMENTO, CAL E AREIA MÉDIA ÚMIDA) PARA EMBOÇO/MASSA ÚNICA/ASSENTAMENTO DE ALVENARIA DE VEDAÇÃO, PREPARO MECÂNICO COM BETONEIRA 400 L. AF_08/2019</v>
          </cell>
          <cell r="C141">
            <v>570.97</v>
          </cell>
        </row>
        <row r="142">
          <cell r="A142">
            <v>87290</v>
          </cell>
          <cell r="B142" t="str">
            <v>ARGAMASSA TRAÇO 1:1,5:7,5 (EM VOLUME DE CIMENTO, CAL E AREIA MÉDIA ÚMIDA) PARA EMBOÇO/MASSA ÚNICA/ASSENTAMENTO DE ALVENARIA DE VEDAÇÃO, PREPARO MECÂNICO COM BETONEIRA 600 L. AF_08/2019</v>
          </cell>
          <cell r="C142">
            <v>555.26</v>
          </cell>
        </row>
        <row r="143">
          <cell r="A143">
            <v>87333</v>
          </cell>
          <cell r="B143" t="str">
            <v>ARGAMASSA TRAÇO 1:1,5:7,5 (EM VOLUME DE CIMENTO, CAL E AREIA MÉDIA ÚMIDA) PARA EMBOÇO/MASSA ÚNICA/ASSENTAMENTO DE ALVENARIA DE VEDAÇÃO, PREPARO MECÂNICO COM MISTURADOR DE EIXO HORIZONTAL DE 300 KG. AF_08/2019</v>
          </cell>
          <cell r="C143">
            <v>577.38</v>
          </cell>
        </row>
        <row r="144">
          <cell r="A144">
            <v>87334</v>
          </cell>
          <cell r="B144" t="str">
            <v>ARGAMASSA TRAÇO 1:1,5:7,5 (EM VOLUME DE CIMENTO, CAL E AREIA MÉDIA ÚMIDA) PARA EMBOÇO/MASSA ÚNICA/ASSENTAMENTO DE ALVENARIA DE VEDAÇÃO, PREPARO MECÂNICO COM MISTURADOR DE EIXO HORIZONTAL DE 600 KG. AF_08/2019</v>
          </cell>
          <cell r="C144">
            <v>531.1</v>
          </cell>
        </row>
        <row r="145">
          <cell r="A145">
            <v>105515</v>
          </cell>
          <cell r="B145" t="str">
            <v>ARGAMASSA TRAÇO 1:1,93 (EM VOLUME DE CIMENTO E AREIA MÉDIA ÚMIDA), FCK 20MPA, PREPARO MECÂNICO COM MISTURADOR DUPLO HORIZONTAL DE ALTA TURBULÊNCIA. AF_03/2020</v>
          </cell>
          <cell r="C145">
            <v>834.04</v>
          </cell>
        </row>
        <row r="146">
          <cell r="A146">
            <v>87367</v>
          </cell>
          <cell r="B146" t="str">
            <v>ARGAMASSA TRAÇO 1:1:6 (EM VOLUME DE CIMENTO, CAL E AREIA MÉDIA ÚMIDA) PARA EMBOÇO/MASSA ÚNICA/ASSENTAMENTO DE ALVENARIA DE VEDAÇÃO, PREPARO MANUAL. AF_08/2019</v>
          </cell>
          <cell r="C146">
            <v>683.03</v>
          </cell>
        </row>
        <row r="147">
          <cell r="A147">
            <v>100449</v>
          </cell>
          <cell r="B147" t="str">
            <v>ARGAMASSA TRAÇO 1:1:6 (EM VOLUME DE CIMENTO, CAL E AREIA MÉDIA ÚMIDA) PARA EMBOÇO/MASSA ÚNICA/ASSENTAMENTO DE ALVENARIA DE VEDAÇÃO, PREPARO MECÂNICO COM BETONEIRA 250 L. AF_08/2019</v>
          </cell>
          <cell r="C147">
            <v>0</v>
          </cell>
        </row>
        <row r="148">
          <cell r="A148">
            <v>87286</v>
          </cell>
          <cell r="B148" t="str">
            <v>ARGAMASSA TRAÇO 1:1:6 (EM VOLUME DE CIMENTO, CAL E AREIA MÉDIA ÚMIDA) PARA EMBOÇO/MASSA ÚNICA/ASSENTAMENTO DE ALVENARIA DE VEDAÇÃO, PREPARO MECÂNICO COM BETONEIRA 400 L. AF_08/2019</v>
          </cell>
          <cell r="C148">
            <v>590.20000000000005</v>
          </cell>
        </row>
        <row r="149">
          <cell r="A149">
            <v>87287</v>
          </cell>
          <cell r="B149" t="str">
            <v>ARGAMASSA TRAÇO 1:1:6 (EM VOLUME DE CIMENTO, CAL E AREIA MÉDIA ÚMIDA) PARA EMBOÇO/MASSA ÚNICA/ASSENTAMENTO DE ALVENARIA DE VEDAÇÃO, PREPARO MECÂNICO COM BETONEIRA 600 L. AF_08/2019</v>
          </cell>
          <cell r="C149">
            <v>563.65</v>
          </cell>
        </row>
        <row r="150">
          <cell r="A150">
            <v>87331</v>
          </cell>
          <cell r="B150" t="str">
            <v>ARGAMASSA TRAÇO 1:1:6 (EM VOLUME DE CIMENTO, CAL E AREIA MÉDIA ÚMIDA) PARA EMBOÇO/MASSA ÚNICA/ASSENTAMENTO DE ALVENARIA DE VEDAÇÃO, PREPARO MECÂNICO COM MISTURADOR DE EIXO HORIZONTAL DE 300 KG. AF_08/2019</v>
          </cell>
          <cell r="C150">
            <v>616.04999999999995</v>
          </cell>
        </row>
        <row r="151">
          <cell r="A151">
            <v>87332</v>
          </cell>
          <cell r="B151" t="str">
            <v>ARGAMASSA TRAÇO 1:1:6 (EM VOLUME DE CIMENTO, CAL E AREIA MÉDIA ÚMIDA) PARA EMBOÇO/MASSA ÚNICA/ASSENTAMENTO DE ALVENARIA DE VEDAÇÃO, PREPARO MECÂNICO COM MISTURADOR DE EIXO HORIZONTAL DE 600 KG. AF_08/2019</v>
          </cell>
          <cell r="C151">
            <v>541.87</v>
          </cell>
        </row>
        <row r="152">
          <cell r="A152">
            <v>87369</v>
          </cell>
          <cell r="B152" t="str">
            <v>ARGAMASSA TRAÇO 1:2:8 (EM VOLUME DE CIMENTO, CAL E AREIA MÉDIA ÚMIDA) PARA EMBOÇO/MASSA ÚNICA/ASSENTAMENTO DE ALVENARIA DE VEDAÇÃO, PREPARO MANUAL. AF_08/2019</v>
          </cell>
          <cell r="C152">
            <v>690.46</v>
          </cell>
        </row>
        <row r="153">
          <cell r="A153">
            <v>100451</v>
          </cell>
          <cell r="B153" t="str">
            <v>ARGAMASSA TRAÇO 1:2:8 (EM VOLUME DE CIMENTO, CAL E AREIA MÉDIA ÚMIDA) PARA EMBOÇO/MASSA ÚNICA/ASSENTAMENTO DE ALVENARIA DE VEDAÇÃO, PREPARO MECÂNICO COM BETONEIRA 250 L. AF_08/2019</v>
          </cell>
          <cell r="C153">
            <v>0</v>
          </cell>
        </row>
        <row r="154">
          <cell r="A154">
            <v>87292</v>
          </cell>
          <cell r="B154" t="str">
            <v>ARGAMASSA TRAÇO 1:2:8 (EM VOLUME DE CIMENTO, CAL E AREIA MÉDIA ÚMIDA) PARA EMBOÇO/MASSA ÚNICA/ASSENTAMENTO DE ALVENARIA DE VEDAÇÃO, PREPARO MECÂNICO COM BETONEIRA 400 L. AF_08/2019</v>
          </cell>
          <cell r="C154">
            <v>587.53</v>
          </cell>
        </row>
        <row r="155">
          <cell r="A155">
            <v>87335</v>
          </cell>
          <cell r="B155" t="str">
            <v>ARGAMASSA TRAÇO 1:2:8 (EM VOLUME DE CIMENTO, CAL E AREIA MÉDIA ÚMIDA) PARA EMBOÇO/MASSA ÚNICA/ASSENTAMENTO DE ALVENARIA DE VEDAÇÃO, PREPARO MECÂNICO COM MISTURADOR DE EIXO HORIZONTAL DE 300 KG. AF_08/2019</v>
          </cell>
          <cell r="C155">
            <v>568.57000000000005</v>
          </cell>
        </row>
        <row r="156">
          <cell r="A156">
            <v>87336</v>
          </cell>
          <cell r="B156" t="str">
            <v>ARGAMASSA TRAÇO 1:2:8 (EM VOLUME DE CIMENTO, CAL E AREIA MÉDIA ÚMIDA) PARA EMBOÇO/MASSA ÚNICA/ASSENTAMENTO DE ALVENARIA DE VEDAÇÃO, PREPARO MECÂNICO COM MISTURADOR DE EIXO HORIZONTAL DE 600 KG. AF_08/2019</v>
          </cell>
          <cell r="C156">
            <v>553.05999999999995</v>
          </cell>
        </row>
        <row r="157">
          <cell r="A157">
            <v>87370</v>
          </cell>
          <cell r="B157" t="str">
            <v>ARGAMASSA TRAÇO 1:2:9 (EM VOLUME DE CIMENTO, CAL E AREIA MÉDIA ÚMIDA) PARA EMBOÇO/MASSA ÚNICA/ASSENTAMENTO DE ALVENARIA DE VEDAÇÃO, PREPARO MANUAL. AF_08/2019</v>
          </cell>
          <cell r="C157">
            <v>661.91</v>
          </cell>
        </row>
        <row r="158">
          <cell r="A158">
            <v>100452</v>
          </cell>
          <cell r="B158" t="str">
            <v>ARGAMASSA TRAÇO 1:2:9 (EM VOLUME DE CIMENTO, CAL E AREIA MÉDIA ÚMIDA) PARA EMBOÇO/MASSA ÚNICA/ASSENTAMENTO DE ALVENARIA DE VEDAÇÃO, PREPARO MECÂNICO COM BETONEIRA 250 L. AF_08/2019</v>
          </cell>
          <cell r="C158">
            <v>0</v>
          </cell>
        </row>
        <row r="159">
          <cell r="A159">
            <v>88715</v>
          </cell>
          <cell r="B159" t="str">
            <v>ARGAMASSA TRAÇO 1:2:9 (EM VOLUME DE CIMENTO, CAL E AREIA MÉDIA ÚMIDA) PARA EMBOÇO/MASSA ÚNICA/ASSENTAMENTO DE ALVENARIA DE VEDAÇÃO, PREPARO MECÂNICO COM BETONEIRA 400 L. AF_08/2019</v>
          </cell>
          <cell r="C159">
            <v>551.4</v>
          </cell>
        </row>
        <row r="160">
          <cell r="A160">
            <v>87294</v>
          </cell>
          <cell r="B160" t="str">
            <v>ARGAMASSA TRAÇO 1:2:9 (EM VOLUME DE CIMENTO, CAL E AREIA MÉDIA ÚMIDA) PARA EMBOÇO/MASSA ÚNICA/ASSENTAMENTO DE ALVENARIA DE VEDAÇÃO, PREPARO MECÂNICO COM BETONEIRA 600 L. AF_08/2019</v>
          </cell>
          <cell r="C160">
            <v>553.82000000000005</v>
          </cell>
        </row>
        <row r="161">
          <cell r="A161">
            <v>87337</v>
          </cell>
          <cell r="B161" t="str">
            <v>ARGAMASSA TRAÇO 1:2:9 (EM VOLUME DE CIMENTO, CAL E AREIA MÉDIA ÚMIDA) PARA EMBOÇO/MASSA ÚNICA/ASSENTAMENTO DE ALVENARIA DE VEDAÇÃO, PREPARO MECÂNICO COM MISTURADOR DE EIXO HORIZONTAL DE 300 KG. AF_08/2019</v>
          </cell>
          <cell r="C161">
            <v>561.79</v>
          </cell>
        </row>
        <row r="162">
          <cell r="A162">
            <v>100487</v>
          </cell>
          <cell r="B162" t="str">
            <v>ARGAMASSA TRAÇO 1:2:9 (EM VOLUME DE CIMENTO, CAL E AREIA MÉDIA ÚMIDA) PARA EMBOÇO/MASSA ÚNICA/ASSENTAMENTO DE ALVENARIA DE VEDAÇÃO, PREPARO MECÂNICO COM MISTURADOR DE EIXO HORIZONTAL DE 600 KG. AF_08/2019</v>
          </cell>
          <cell r="C162">
            <v>520.23</v>
          </cell>
        </row>
        <row r="163">
          <cell r="A163">
            <v>87380</v>
          </cell>
          <cell r="B163" t="str">
            <v>ARGAMASSA TRAÇO 1:3 (EM VOLUME DE CIMENTO E AREIA GROSSA ÚMIDA) COM ADIÇÃO DE EMULSÃO POLIMÉRICA PARA CHAPISCO ROLADO, PREPARO MANUAL. AF_08/2019</v>
          </cell>
          <cell r="C163">
            <v>3695.11</v>
          </cell>
        </row>
        <row r="164">
          <cell r="A164">
            <v>100461</v>
          </cell>
          <cell r="B164" t="str">
            <v>ARGAMASSA TRAÇO 1:3 (EM VOLUME DE CIMENTO E AREIA GROSSA ÚMIDA) COM ADIÇÃO DE EMULSÃO POLIMÉRICA PARA CHAPISCO ROLADO, PREPARO MECÂNICO COM BETONEIRA 250 L. AF_08/2019</v>
          </cell>
          <cell r="C164">
            <v>0</v>
          </cell>
        </row>
        <row r="165">
          <cell r="A165">
            <v>87322</v>
          </cell>
          <cell r="B165" t="str">
            <v>ARGAMASSA TRAÇO 1:3 (EM VOLUME DE CIMENTO E AREIA GROSSA ÚMIDA) COM ADIÇÃO DE EMULSÃO POLIMÉRICA PARA CHAPISCO ROLADO, PREPARO MECÂNICO COM BETONEIRA 400 L. AF_08/2019</v>
          </cell>
          <cell r="C165">
            <v>3626.75</v>
          </cell>
        </row>
        <row r="166">
          <cell r="A166">
            <v>87323</v>
          </cell>
          <cell r="B166" t="str">
            <v>ARGAMASSA TRAÇO 1:3 (EM VOLUME DE CIMENTO E AREIA GROSSA ÚMIDA) COM ADIÇÃO DE EMULSÃO POLIMÉRICA PARA CHAPISCO ROLADO, PREPARO MECÂNICO COM BETONEIRA 600 L. AF_08/2019</v>
          </cell>
          <cell r="C166">
            <v>3618.51</v>
          </cell>
        </row>
        <row r="167">
          <cell r="A167">
            <v>87360</v>
          </cell>
          <cell r="B167" t="str">
            <v>ARGAMASSA TRAÇO 1:3 (EM VOLUME DE CIMENTO E AREIA GROSSA ÚMIDA) COM ADIÇÃO DE EMULSÃO POLIMÉRICA PARA CHAPISCO ROLADO, PREPARO MECÂNICO COM MISTURADOR DE EIXO HORIZONTAL DE 160 KG. AF_08/2019</v>
          </cell>
          <cell r="C167">
            <v>3593.69</v>
          </cell>
        </row>
        <row r="168">
          <cell r="A168">
            <v>87361</v>
          </cell>
          <cell r="B168" t="str">
            <v>ARGAMASSA TRAÇO 1:3 (EM VOLUME DE CIMENTO E AREIA GROSSA ÚMIDA) COM ADIÇÃO DE EMULSÃO POLIMÉRICA PARA CHAPISCO ROLADO, PREPARO MECÂNICO COM MISTURADOR DE EIXO HORIZONTAL DE 300 KG. AF_08/2019</v>
          </cell>
          <cell r="C168">
            <v>3539.95</v>
          </cell>
        </row>
        <row r="169">
          <cell r="A169">
            <v>87362</v>
          </cell>
          <cell r="B169" t="str">
            <v>ARGAMASSA TRAÇO 1:3 (EM VOLUME DE CIMENTO E AREIA GROSSA ÚMIDA) COM ADIÇÃO DE EMULSÃO POLIMÉRICA PARA CHAPISCO ROLADO, PREPARO MECÂNICO COM MISTURADOR DE EIXO HORIZONTAL DE 600 KG. AF_08/2019</v>
          </cell>
          <cell r="C169">
            <v>3532.75</v>
          </cell>
        </row>
        <row r="170">
          <cell r="A170">
            <v>87377</v>
          </cell>
          <cell r="B170" t="str">
            <v>ARGAMASSA TRAÇO 1:3 (EM VOLUME DE CIMENTO E AREIA GROSSA ÚMIDA) PARA CHAPISCO CONVENCIONAL, PREPARO MANUAL. AF_08/2019</v>
          </cell>
          <cell r="C170">
            <v>646.63</v>
          </cell>
        </row>
        <row r="171">
          <cell r="A171">
            <v>100458</v>
          </cell>
          <cell r="B171" t="str">
            <v>ARGAMASSA TRAÇO 1:3 (EM VOLUME DE CIMENTO E AREIA GROSSA ÚMIDA) PARA CHAPISCO CONVENCIONAL, PREPARO MECÂNICO COM BETONEIRA 250 L. AF_08/2019</v>
          </cell>
          <cell r="C171">
            <v>0</v>
          </cell>
        </row>
        <row r="172">
          <cell r="A172">
            <v>87313</v>
          </cell>
          <cell r="B172" t="str">
            <v>ARGAMASSA TRAÇO 1:3 (EM VOLUME DE CIMENTO E AREIA GROSSA ÚMIDA) PARA CHAPISCO CONVENCIONAL, PREPARO MECÂNICO COM BETONEIRA 400 L. AF_08/2019</v>
          </cell>
          <cell r="C172">
            <v>536.52</v>
          </cell>
        </row>
        <row r="173">
          <cell r="A173">
            <v>87314</v>
          </cell>
          <cell r="B173" t="str">
            <v>ARGAMASSA TRAÇO 1:3 (EM VOLUME DE CIMENTO E AREIA GROSSA ÚMIDA) PARA CHAPISCO CONVENCIONAL, PREPARO MECÂNICO COM BETONEIRA 600 L. AF_08/2019</v>
          </cell>
          <cell r="C173">
            <v>522.65</v>
          </cell>
        </row>
        <row r="174">
          <cell r="A174">
            <v>87352</v>
          </cell>
          <cell r="B174" t="str">
            <v>ARGAMASSA TRAÇO 1:3 (EM VOLUME DE CIMENTO E AREIA GROSSA ÚMIDA) PARA CHAPISCO CONVENCIONAL, PREPARO MECÂNICO COM MISTURADOR DE EIXO HORIZONTAL DE 160 KG. AF_08/2019</v>
          </cell>
          <cell r="C174">
            <v>631.64</v>
          </cell>
        </row>
        <row r="175">
          <cell r="A175">
            <v>87353</v>
          </cell>
          <cell r="B175" t="str">
            <v>ARGAMASSA TRAÇO 1:3 (EM VOLUME DE CIMENTO E AREIA GROSSA ÚMIDA) PARA CHAPISCO CONVENCIONAL, PREPARO MECÂNICO COM MISTURADOR DE EIXO HORIZONTAL DE 300 KG. AF_08/2019</v>
          </cell>
          <cell r="C175">
            <v>542.86</v>
          </cell>
        </row>
        <row r="176">
          <cell r="A176">
            <v>87354</v>
          </cell>
          <cell r="B176" t="str">
            <v>ARGAMASSA TRAÇO 1:3 (EM VOLUME DE CIMENTO E AREIA GROSSA ÚMIDA) PARA CHAPISCO CONVENCIONAL, PREPARO MECÂNICO COM MISTURADOR DE EIXO HORIZONTAL DE 600 KG. AF_08/2019</v>
          </cell>
          <cell r="C176">
            <v>500</v>
          </cell>
        </row>
        <row r="177">
          <cell r="A177">
            <v>100480</v>
          </cell>
          <cell r="B177" t="str">
            <v>ARGAMASSA TRAÇO 1:3 (EM VOLUME DE CIMENTO E AREIA MÉDIA ÚMIDA) COM ADIÇÃO DE IMPERMEABILIZANTE, PREPARO MANUAL. AF_08/2019</v>
          </cell>
          <cell r="C177">
            <v>803.8</v>
          </cell>
        </row>
        <row r="178">
          <cell r="A178">
            <v>100476</v>
          </cell>
          <cell r="B178" t="str">
            <v>ARGAMASSA TRAÇO 1:3 (EM VOLUME DE CIMENTO E AREIA MÉDIA ÚMIDA) COM ADIÇÃO DE IMPERMEABILIZANTE, PREPARO MECÂNICO COM BETONEIRA 250 L. AF_08/2019</v>
          </cell>
          <cell r="C178">
            <v>0</v>
          </cell>
        </row>
        <row r="179">
          <cell r="A179">
            <v>100475</v>
          </cell>
          <cell r="B179" t="str">
            <v>ARGAMASSA TRAÇO 1:3 (EM VOLUME DE CIMENTO E AREIA MÉDIA ÚMIDA) COM ADIÇÃO DE IMPERMEABILIZANTE, PREPARO MECÂNICO COM BETONEIRA 400 L. AF_08/2019</v>
          </cell>
          <cell r="C179">
            <v>720.03</v>
          </cell>
        </row>
        <row r="180">
          <cell r="A180">
            <v>100491</v>
          </cell>
          <cell r="B180" t="str">
            <v>ARGAMASSA TRAÇO 1:3 (EM VOLUME DE CIMENTO E AREIA MÉDIA ÚMIDA) COM ADIÇÃO DE IMPERMEABILIZANTE, PREPARO MECÂNICO COM BETONEIRA 600 L. AF_08/2019</v>
          </cell>
          <cell r="C180">
            <v>714.5</v>
          </cell>
        </row>
        <row r="181">
          <cell r="A181">
            <v>100477</v>
          </cell>
          <cell r="B181" t="str">
            <v>ARGAMASSA TRAÇO 1:3 (EM VOLUME DE CIMENTO E AREIA MÉDIA ÚMIDA) COM ADIÇÃO DE IMPERMEABILIZANTE, PREPARO MECÂNICO COM MISTURADOR DE EIXO HORIZONTAL DE 160 KG. AF_08/2019</v>
          </cell>
          <cell r="C181">
            <v>794.33</v>
          </cell>
        </row>
        <row r="182">
          <cell r="A182">
            <v>100478</v>
          </cell>
          <cell r="B182" t="str">
            <v>ARGAMASSA TRAÇO 1:3 (EM VOLUME DE CIMENTO E AREIA MÉDIA ÚMIDA) COM ADIÇÃO DE IMPERMEABILIZANTE, PREPARO MECÂNICO COM MISTURADOR DE EIXO HORIZONTAL DE 300 KG. AF_08/2019</v>
          </cell>
          <cell r="C182">
            <v>706.05</v>
          </cell>
        </row>
        <row r="183">
          <cell r="A183">
            <v>100479</v>
          </cell>
          <cell r="B183" t="str">
            <v>ARGAMASSA TRAÇO 1:3 (EM VOLUME DE CIMENTO E AREIA MÉDIA ÚMIDA) COM ADIÇÃO DE IMPERMEABILIZANTE, PREPARO MECÂNICO COM MISTURADOR DE EIXO HORIZONTAL DE 600 KG. AF_08/2019</v>
          </cell>
          <cell r="C183">
            <v>684.39</v>
          </cell>
        </row>
        <row r="184">
          <cell r="A184">
            <v>87372</v>
          </cell>
          <cell r="B184" t="str">
            <v>ARGAMASSA TRAÇO 1:3 (EM VOLUME DE CIMENTO E AREIA MÉDIA ÚMIDA) PARA CONTRAPISO, PREPARO MANUAL. AF_08/2019</v>
          </cell>
          <cell r="C184">
            <v>797.49</v>
          </cell>
        </row>
        <row r="185">
          <cell r="A185">
            <v>100453</v>
          </cell>
          <cell r="B185" t="str">
            <v>ARGAMASSA TRAÇO 1:3 (EM VOLUME DE CIMENTO E AREIA MÉDIA ÚMIDA) PARA CONTRAPISO, PREPARO MECÂNICO COM BETONEIRA 250 L. AF_08/2019</v>
          </cell>
          <cell r="C185">
            <v>0</v>
          </cell>
        </row>
        <row r="186">
          <cell r="A186">
            <v>87298</v>
          </cell>
          <cell r="B186" t="str">
            <v>ARGAMASSA TRAÇO 1:3 (EM VOLUME DE CIMENTO E AREIA MÉDIA ÚMIDA) PARA CONTRAPISO, PREPARO MECÂNICO COM BETONEIRA 400 L. AF_08/2019</v>
          </cell>
          <cell r="C186">
            <v>682.71</v>
          </cell>
        </row>
        <row r="187">
          <cell r="A187">
            <v>87299</v>
          </cell>
          <cell r="B187" t="str">
            <v>ARGAMASSA TRAÇO 1:3 (EM VOLUME DE CIMENTO E AREIA MÉDIA ÚMIDA) PARA CONTRAPISO, PREPARO MECÂNICO COM BETONEIRA 600 L. AF_08/2019</v>
          </cell>
          <cell r="C187">
            <v>434.92</v>
          </cell>
        </row>
        <row r="188">
          <cell r="A188">
            <v>87339</v>
          </cell>
          <cell r="B188" t="str">
            <v>ARGAMASSA TRAÇO 1:3 (EM VOLUME DE CIMENTO E AREIA MÉDIA ÚMIDA) PARA CONTRAPISO, PREPARO MECÂNICO COM MISTURADOR DE EIXO HORIZONTAL DE 160 KG. AF_08/2019</v>
          </cell>
          <cell r="C188">
            <v>826.38</v>
          </cell>
        </row>
        <row r="189">
          <cell r="A189">
            <v>87340</v>
          </cell>
          <cell r="B189" t="str">
            <v>ARGAMASSA TRAÇO 1:3 (EM VOLUME DE CIMENTO E AREIA MÉDIA ÚMIDA) PARA CONTRAPISO, PREPARO MECÂNICO COM MISTURADOR DE EIXO HORIZONTAL DE 300 KG. AF_08/2019</v>
          </cell>
          <cell r="C189">
            <v>682.1</v>
          </cell>
        </row>
        <row r="190">
          <cell r="A190">
            <v>87341</v>
          </cell>
          <cell r="B190" t="str">
            <v>ARGAMASSA TRAÇO 1:3 (EM VOLUME DE CIMENTO E AREIA MÉDIA ÚMIDA) PARA CONTRAPISO, PREPARO MECÂNICO COM MISTURADOR DE EIXO HORIZONTAL DE 600 KG. AF_08/2019</v>
          </cell>
          <cell r="C190">
            <v>643.27</v>
          </cell>
        </row>
        <row r="191">
          <cell r="A191">
            <v>88629</v>
          </cell>
          <cell r="B191" t="str">
            <v>ARGAMASSA TRAÇO 1:3 (EM VOLUME DE CIMENTO E AREIA MÉDIA ÚMIDA), PREPARO MANUAL. AF_08/2019</v>
          </cell>
          <cell r="C191">
            <v>653.98</v>
          </cell>
        </row>
        <row r="192">
          <cell r="A192">
            <v>100467</v>
          </cell>
          <cell r="B192" t="str">
            <v>ARGAMASSA TRAÇO 1:3 (EM VOLUME DE CIMENTO E AREIA MÉDIA ÚMIDA), PREPARO MECÂNICO COM BETONEIRA 250 L. AF_08/2019</v>
          </cell>
          <cell r="C192">
            <v>0</v>
          </cell>
        </row>
        <row r="193">
          <cell r="A193">
            <v>88628</v>
          </cell>
          <cell r="B193" t="str">
            <v>ARGAMASSA TRAÇO 1:3 (EM VOLUME DE CIMENTO E AREIA MÉDIA ÚMIDA), PREPARO MECÂNICO COM BETONEIRA 400 L. AF_08/2019</v>
          </cell>
          <cell r="C193">
            <v>567.48</v>
          </cell>
        </row>
        <row r="194">
          <cell r="A194">
            <v>100489</v>
          </cell>
          <cell r="B194" t="str">
            <v>ARGAMASSA TRAÇO 1:3 (EM VOLUME DE CIMENTO E AREIA MÉDIA ÚMIDA), PREPARO MECÂNICO COM BETONEIRA 600 L. AF_08/2019</v>
          </cell>
          <cell r="C194">
            <v>561.24</v>
          </cell>
        </row>
        <row r="195">
          <cell r="A195">
            <v>100468</v>
          </cell>
          <cell r="B195" t="str">
            <v>ARGAMASSA TRAÇO 1:3 (EM VOLUME DE CIMENTO E AREIA MÉDIA ÚMIDA), PREPARO MECÂNICO COM MISTURADOR DE EIXO HORIZONTAL DE 160 KG. AF_08/2019</v>
          </cell>
          <cell r="C195">
            <v>692.14</v>
          </cell>
        </row>
        <row r="196">
          <cell r="A196">
            <v>100469</v>
          </cell>
          <cell r="B196" t="str">
            <v>ARGAMASSA TRAÇO 1:3 (EM VOLUME DE CIMENTO E AREIA MÉDIA ÚMIDA), PREPARO MECÂNICO COM MISTURADOR DE EIXO HORIZONTAL DE 300 KG. AF_08/2019</v>
          </cell>
          <cell r="C196">
            <v>557.14</v>
          </cell>
        </row>
        <row r="197">
          <cell r="A197">
            <v>100470</v>
          </cell>
          <cell r="B197" t="str">
            <v>ARGAMASSA TRAÇO 1:3 (EM VOLUME DE CIMENTO E AREIA MÉDIA ÚMIDA), PREPARO MECÂNICO COM MISTURADOR DE EIXO HORIZONTAL DE 600 KG. AF_08/2019</v>
          </cell>
          <cell r="C197">
            <v>500</v>
          </cell>
        </row>
        <row r="198">
          <cell r="A198">
            <v>87371</v>
          </cell>
          <cell r="B198" t="str">
            <v>ARGAMASSA TRAÇO 1:3:12 (EM VOLUME DE CIMENTO, CAL E AREIA MÉDIA ÚMIDA) PARA EMBOÇO/MASSA ÚNICA/ASSENTAMENTO DE ALVENARIA DE VEDAÇÃO, PREPARO MANUAL. AF_08/2019</v>
          </cell>
          <cell r="C198">
            <v>651.20000000000005</v>
          </cell>
        </row>
        <row r="199">
          <cell r="A199">
            <v>87295</v>
          </cell>
          <cell r="B199" t="str">
            <v>ARGAMASSA TRAÇO 1:3:12 (EM VOLUME DE CIMENTO, CAL E AREIA MÉDIA ÚMIDA) PARA EMBOÇO/MASSA ÚNICA/ASSENTAMENTO DE ALVENARIA DE VEDAÇÃO, PREPARO MECÂNICO COM BETONEIRA 400 L. AF_08/2019</v>
          </cell>
          <cell r="C199">
            <v>576.19000000000005</v>
          </cell>
        </row>
        <row r="200">
          <cell r="A200">
            <v>87296</v>
          </cell>
          <cell r="B200" t="str">
            <v>ARGAMASSA TRAÇO 1:3:12 (EM VOLUME DE CIMENTO, CAL E AREIA MÉDIA ÚMIDA) PARA EMBOÇO/MASSA ÚNICA/ASSENTAMENTO DE ALVENARIA DE VEDAÇÃO, PREPARO MECÂNICO COM BETONEIRA 600 L. AF_08/2019</v>
          </cell>
          <cell r="C200">
            <v>538.41</v>
          </cell>
        </row>
        <row r="201">
          <cell r="A201">
            <v>87338</v>
          </cell>
          <cell r="B201" t="str">
            <v>ARGAMASSA TRAÇO 1:3:12 (EM VOLUME DE CIMENTO, CAL E AREIA MÉDIA ÚMIDA) PARA EMBOÇO/MASSA ÚNICA/ASSENTAMENTO DE ALVENARIA DE VEDAÇÃO, PREPARO MECÂNICO COM MISTURADOR DE EIXO HORIZONTAL DE 600 KG. AF_08/2019</v>
          </cell>
          <cell r="C201">
            <v>538.75</v>
          </cell>
        </row>
        <row r="202">
          <cell r="A202">
            <v>88630</v>
          </cell>
          <cell r="B202" t="str">
            <v>ARGAMASSA TRAÇO 1:4 (CIMENTO E AREIA MÉDIA), PREPARO MECÂNICO COM BETONEIRA 400 L. AF_08/2019</v>
          </cell>
          <cell r="C202">
            <v>476.39</v>
          </cell>
        </row>
        <row r="203">
          <cell r="A203">
            <v>87381</v>
          </cell>
          <cell r="B203" t="str">
            <v>ARGAMASSA TRAÇO 1:4 (EM VOLUME DE CIMENTO E AREIA GROSSA ÚMIDA) COM ADIÇÃO DE EMULSÃO POLIMÉRICA PARA CHAPISCO ROLADO, PREPARO MANUAL. AF_08/2019</v>
          </cell>
          <cell r="C203">
            <v>3630.29</v>
          </cell>
        </row>
        <row r="204">
          <cell r="A204">
            <v>100462</v>
          </cell>
          <cell r="B204" t="str">
            <v>ARGAMASSA TRAÇO 1:4 (EM VOLUME DE CIMENTO E AREIA GROSSA ÚMIDA) COM ADIÇÃO DE EMULSÃO POLIMÉRICA PARA CHAPISCO ROLADO, PREPARO MECÂNICO COM BETONEIRA 250 L. AF_08/2019</v>
          </cell>
          <cell r="C204">
            <v>0</v>
          </cell>
        </row>
        <row r="205">
          <cell r="A205">
            <v>87325</v>
          </cell>
          <cell r="B205" t="str">
            <v>ARGAMASSA TRAÇO 1:4 (EM VOLUME DE CIMENTO E AREIA GROSSA ÚMIDA) COM ADIÇÃO DE EMULSÃO POLIMÉRICA PARA CHAPISCO ROLADO, PREPARO MECÂNICO COM BETONEIRA 400 L. AF_08/2019</v>
          </cell>
          <cell r="C205">
            <v>3542.45</v>
          </cell>
        </row>
        <row r="206">
          <cell r="A206">
            <v>87326</v>
          </cell>
          <cell r="B206" t="str">
            <v>ARGAMASSA TRAÇO 1:4 (EM VOLUME DE CIMENTO E AREIA GROSSA ÚMIDA) COM ADIÇÃO DE EMULSÃO POLIMÉRICA PARA CHAPISCO ROLADO, PREPARO MECÂNICO COM BETONEIRA 600 L. AF_08/2019</v>
          </cell>
          <cell r="C206">
            <v>3542.87</v>
          </cell>
        </row>
        <row r="207">
          <cell r="A207">
            <v>87363</v>
          </cell>
          <cell r="B207" t="str">
            <v>ARGAMASSA TRAÇO 1:4 (EM VOLUME DE CIMENTO E AREIA GROSSA ÚMIDA) COM ADIÇÃO DE EMULSÃO POLIMÉRICA PARA CHAPISCO ROLADO, PREPARO MECÂNICO COM MISTURADOR DE EIXO HORIZONTAL DE 300 KG. AF_08/2019</v>
          </cell>
          <cell r="C207">
            <v>3517.9</v>
          </cell>
        </row>
        <row r="208">
          <cell r="A208">
            <v>87364</v>
          </cell>
          <cell r="B208" t="str">
            <v>ARGAMASSA TRAÇO 1:4 (EM VOLUME DE CIMENTO E AREIA GROSSA ÚMIDA) COM ADIÇÃO DE EMULSÃO POLIMÉRICA PARA CHAPISCO ROLADO, PREPARO MECÂNICO COM MISTURADOR DE EIXO HORIZONTAL DE 600 KG. AF_08/2019</v>
          </cell>
          <cell r="C208">
            <v>3477.76</v>
          </cell>
        </row>
        <row r="209">
          <cell r="A209">
            <v>87378</v>
          </cell>
          <cell r="B209" t="str">
            <v>ARGAMASSA TRAÇO 1:4 (EM VOLUME DE CIMENTO E AREIA GROSSA ÚMIDA) PARA CHAPISCO CONVENCIONAL, PREPARO MANUAL. AF_08/2019</v>
          </cell>
          <cell r="C209">
            <v>579.34</v>
          </cell>
        </row>
        <row r="210">
          <cell r="A210">
            <v>100459</v>
          </cell>
          <cell r="B210" t="str">
            <v>ARGAMASSA TRAÇO 1:4 (EM VOLUME DE CIMENTO E AREIA GROSSA ÚMIDA) PARA CHAPISCO CONVENCIONAL, PREPARO MECÂNICO COM BETONEIRA 250 L. AF_08/2019</v>
          </cell>
          <cell r="C210">
            <v>0</v>
          </cell>
        </row>
        <row r="211">
          <cell r="A211">
            <v>87316</v>
          </cell>
          <cell r="B211" t="str">
            <v>ARGAMASSA TRAÇO 1:4 (EM VOLUME DE CIMENTO E AREIA GROSSA ÚMIDA) PARA CHAPISCO CONVENCIONAL, PREPARO MECÂNICO COM BETONEIRA 400 L. AF_08/2019</v>
          </cell>
          <cell r="C211">
            <v>484.57</v>
          </cell>
        </row>
        <row r="212">
          <cell r="A212">
            <v>87317</v>
          </cell>
          <cell r="B212" t="str">
            <v>ARGAMASSA TRAÇO 1:4 (EM VOLUME DE CIMENTO E AREIA GROSSA ÚMIDA) PARA CHAPISCO CONVENCIONAL, PREPARO MECÂNICO COM BETONEIRA 600 L. AF_08/2019</v>
          </cell>
          <cell r="C212">
            <v>462.41</v>
          </cell>
        </row>
        <row r="213">
          <cell r="A213">
            <v>87355</v>
          </cell>
          <cell r="B213" t="str">
            <v>ARGAMASSA TRAÇO 1:4 (EM VOLUME DE CIMENTO E AREIA GROSSA ÚMIDA) PARA CHAPISCO CONVENCIONAL, PREPARO MECÂNICO COM MISTURADOR DE EIXO HORIZONTAL DE 160 KG. AF_08/2019</v>
          </cell>
          <cell r="C213">
            <v>529.97</v>
          </cell>
        </row>
        <row r="214">
          <cell r="A214">
            <v>87356</v>
          </cell>
          <cell r="B214" t="str">
            <v>ARGAMASSA TRAÇO 1:4 (EM VOLUME DE CIMENTO E AREIA GROSSA ÚMIDA) PARA CHAPISCO CONVENCIONAL, PREPARO MECÂNICO COM MISTURADOR DE EIXO HORIZONTAL DE 300 KG. AF_08/2019</v>
          </cell>
          <cell r="C214">
            <v>469.69</v>
          </cell>
        </row>
        <row r="215">
          <cell r="A215">
            <v>87357</v>
          </cell>
          <cell r="B215" t="str">
            <v>ARGAMASSA TRAÇO 1:4 (EM VOLUME DE CIMENTO E AREIA GROSSA ÚMIDA) PARA CHAPISCO CONVENCIONAL, PREPARO MECÂNICO COM MISTURADOR DE EIXO HORIZONTAL DE 600 KG. AF_08/2019</v>
          </cell>
          <cell r="C215">
            <v>438.13</v>
          </cell>
        </row>
        <row r="216">
          <cell r="A216">
            <v>100486</v>
          </cell>
          <cell r="B216" t="str">
            <v>ARGAMASSA TRAÇO 1:4 (EM VOLUME DE CIMENTO E AREIA MÉDIA ÚMIDA) COM ADIÇÃO DE IMPERMEABILIZANTE, PREPARO MANUAL. AF_08/2019</v>
          </cell>
          <cell r="C216">
            <v>706.03</v>
          </cell>
        </row>
        <row r="217">
          <cell r="A217">
            <v>100482</v>
          </cell>
          <cell r="B217" t="str">
            <v>ARGAMASSA TRAÇO 1:4 (EM VOLUME DE CIMENTO E AREIA MÉDIA ÚMIDA) COM ADIÇÃO DE IMPERMEABILIZANTE, PREPARO MECÂNICO COM BETONEIRA 250 L. AF_08/2019</v>
          </cell>
          <cell r="C217">
            <v>0</v>
          </cell>
        </row>
        <row r="218">
          <cell r="A218">
            <v>100481</v>
          </cell>
          <cell r="B218" t="str">
            <v>ARGAMASSA TRAÇO 1:4 (EM VOLUME DE CIMENTO E AREIA MÉDIA ÚMIDA) COM ADIÇÃO DE IMPERMEABILIZANTE, PREPARO MECÂNICO COM BETONEIRA 400 L. AF_08/2019</v>
          </cell>
          <cell r="C218">
            <v>616.26</v>
          </cell>
        </row>
        <row r="219">
          <cell r="A219">
            <v>100492</v>
          </cell>
          <cell r="B219" t="str">
            <v>ARGAMASSA TRAÇO 1:4 (EM VOLUME DE CIMENTO E AREIA MÉDIA ÚMIDA) COM ADIÇÃO DE IMPERMEABILIZANTE, PREPARO MECÂNICO COM BETONEIRA 600 L. AF_08/2019</v>
          </cell>
          <cell r="C219">
            <v>611.54999999999995</v>
          </cell>
        </row>
        <row r="220">
          <cell r="A220">
            <v>100483</v>
          </cell>
          <cell r="B220" t="str">
            <v>ARGAMASSA TRAÇO 1:4 (EM VOLUME DE CIMENTO E AREIA MÉDIA ÚMIDA) COM ADIÇÃO DE IMPERMEABILIZANTE, PREPARO MECÂNICO COM MISTURADOR DE EIXO HORIZONTAL DE 160 KG. AF_08/2019</v>
          </cell>
          <cell r="C220">
            <v>672.01</v>
          </cell>
        </row>
        <row r="221">
          <cell r="A221">
            <v>100484</v>
          </cell>
          <cell r="B221" t="str">
            <v>ARGAMASSA TRAÇO 1:4 (EM VOLUME DE CIMENTO E AREIA MÉDIA ÚMIDA) COM ADIÇÃO DE IMPERMEABILIZANTE, PREPARO MECÂNICO COM MISTURADOR DE EIXO HORIZONTAL DE 300 KG. AF_08/2019</v>
          </cell>
          <cell r="C221">
            <v>616.35</v>
          </cell>
        </row>
        <row r="222">
          <cell r="A222">
            <v>100485</v>
          </cell>
          <cell r="B222" t="str">
            <v>ARGAMASSA TRAÇO 1:4 (EM VOLUME DE CIMENTO E AREIA MÉDIA ÚMIDA) COM ADIÇÃO DE IMPERMEABILIZANTE, PREPARO MECÂNICO COM MISTURADOR DE EIXO HORIZONTAL DE 600 KG. AF_08/2019</v>
          </cell>
          <cell r="C222">
            <v>590.41999999999996</v>
          </cell>
        </row>
        <row r="223">
          <cell r="A223">
            <v>87373</v>
          </cell>
          <cell r="B223" t="str">
            <v>ARGAMASSA TRAÇO 1:4 (EM VOLUME DE CIMENTO E AREIA MÉDIA ÚMIDA) PARA CONTRAPISO, PREPARO MANUAL. AF_08/2019</v>
          </cell>
          <cell r="C223">
            <v>705.61</v>
          </cell>
        </row>
        <row r="224">
          <cell r="A224">
            <v>100454</v>
          </cell>
          <cell r="B224" t="str">
            <v>ARGAMASSA TRAÇO 1:4 (EM VOLUME DE CIMENTO E AREIA MÉDIA ÚMIDA) PARA CONTRAPISO, PREPARO MECÂNICO COM BETONEIRA 250 L. AF_08/2019</v>
          </cell>
          <cell r="C224">
            <v>0</v>
          </cell>
        </row>
        <row r="225">
          <cell r="A225">
            <v>87301</v>
          </cell>
          <cell r="B225" t="str">
            <v>ARGAMASSA TRAÇO 1:4 (EM VOLUME DE CIMENTO E AREIA MÉDIA ÚMIDA) PARA CONTRAPISO, PREPARO MECÂNICO COM BETONEIRA 400 L. AF_08/2019</v>
          </cell>
          <cell r="C225">
            <v>610.65</v>
          </cell>
        </row>
        <row r="226">
          <cell r="A226">
            <v>87302</v>
          </cell>
          <cell r="B226" t="str">
            <v>ARGAMASSA TRAÇO 1:4 (EM VOLUME DE CIMENTO E AREIA MÉDIA ÚMIDA) PARA CONTRAPISO, PREPARO MECÂNICO COM BETONEIRA 600 L. AF_08/2019</v>
          </cell>
          <cell r="C226">
            <v>594.55999999999995</v>
          </cell>
        </row>
        <row r="227">
          <cell r="A227">
            <v>87342</v>
          </cell>
          <cell r="B227" t="str">
            <v>ARGAMASSA TRAÇO 1:4 (EM VOLUME DE CIMENTO E AREIA MÉDIA ÚMIDA) PARA CONTRAPISO, PREPARO MECÂNICO COM MISTURADOR DE EIXO HORIZONTAL DE 160 KG. AF_08/2019</v>
          </cell>
          <cell r="C227">
            <v>694.82</v>
          </cell>
        </row>
        <row r="228">
          <cell r="A228">
            <v>87343</v>
          </cell>
          <cell r="B228" t="str">
            <v>ARGAMASSA TRAÇO 1:4 (EM VOLUME DE CIMENTO E AREIA MÉDIA ÚMIDA) PARA CONTRAPISO, PREPARO MECÂNICO COM MISTURADOR DE EIXO HORIZONTAL DE 300 KG. AF_08/2019</v>
          </cell>
          <cell r="C228">
            <v>613.26</v>
          </cell>
        </row>
        <row r="229">
          <cell r="A229">
            <v>87344</v>
          </cell>
          <cell r="B229" t="str">
            <v>ARGAMASSA TRAÇO 1:4 (EM VOLUME DE CIMENTO E AREIA MÉDIA ÚMIDA) PARA CONTRAPISO, PREPARO MECÂNICO COM MISTURADOR DE EIXO HORIZONTAL DE 600 KG. AF_08/2019</v>
          </cell>
          <cell r="C229">
            <v>565.12</v>
          </cell>
        </row>
        <row r="230">
          <cell r="A230">
            <v>88631</v>
          </cell>
          <cell r="B230" t="str">
            <v>ARGAMASSA TRAÇO 1:4 (EM VOLUME DE CIMENTO E AREIA MÉDIA ÚMIDA), PREPARO MANUAL. AF_08/2019</v>
          </cell>
          <cell r="C230">
            <v>580.16</v>
          </cell>
        </row>
        <row r="231">
          <cell r="A231">
            <v>100471</v>
          </cell>
          <cell r="B231" t="str">
            <v>ARGAMASSA TRAÇO 1:4 (EM VOLUME DE CIMENTO E AREIA MÉDIA ÚMIDA), PREPARO MECÂNICO COM BETONEIRA 250 L. AF_08/2019</v>
          </cell>
          <cell r="C231">
            <v>0</v>
          </cell>
        </row>
        <row r="232">
          <cell r="A232">
            <v>100490</v>
          </cell>
          <cell r="B232" t="str">
            <v>ARGAMASSA TRAÇO 1:4 (EM VOLUME DE CIMENTO E AREIA MÉDIA ÚMIDA), PREPARO MECÂNICO COM BETONEIRA 600 L. AF_08/2019</v>
          </cell>
          <cell r="C232">
            <v>489.19</v>
          </cell>
        </row>
        <row r="233">
          <cell r="A233">
            <v>100472</v>
          </cell>
          <cell r="B233" t="str">
            <v>ARGAMASSA TRAÇO 1:4 (EM VOLUME DE CIMENTO E AREIA MÉDIA ÚMIDA), PREPARO MECÂNICO COM MISTURADOR DE EIXO HORIZONTAL DE 160 KG. AF_08/2019</v>
          </cell>
          <cell r="C233">
            <v>554.21</v>
          </cell>
        </row>
        <row r="234">
          <cell r="A234">
            <v>100473</v>
          </cell>
          <cell r="B234" t="str">
            <v>ARGAMASSA TRAÇO 1:4 (EM VOLUME DE CIMENTO E AREIA MÉDIA ÚMIDA), PREPARO MECÂNICO COM MISTURADOR DE EIXO HORIZONTAL DE 300 KG. AF_08/2019</v>
          </cell>
          <cell r="C234">
            <v>497.45</v>
          </cell>
        </row>
        <row r="235">
          <cell r="A235">
            <v>100474</v>
          </cell>
          <cell r="B235" t="str">
            <v>ARGAMASSA TRAÇO 1:4 (EM VOLUME DE CIMENTO E AREIA MÉDIA ÚMIDA), PREPARO MECÂNICO COM MISTURADOR DE EIXO HORIZONTAL DE 600 KG. AF_08/2019</v>
          </cell>
          <cell r="C235">
            <v>469.84</v>
          </cell>
        </row>
        <row r="236">
          <cell r="A236">
            <v>87379</v>
          </cell>
          <cell r="B236" t="str">
            <v>ARGAMASSA TRAÇO 1:5 (EM VOLUME DE CIMENTO E AREIA GROSSA ÚMIDA) COM ADIÇÃO DE EMULSÃO POLIMÉRICA PARA CHAPISCO ROLADO, PREPARO MANUAL. AF_08/2019</v>
          </cell>
          <cell r="C236">
            <v>3595.08</v>
          </cell>
        </row>
        <row r="237">
          <cell r="A237">
            <v>100460</v>
          </cell>
          <cell r="B237" t="str">
            <v>ARGAMASSA TRAÇO 1:5 (EM VOLUME DE CIMENTO E AREIA GROSSA ÚMIDA) COM ADIÇÃO DE EMULSÃO POLIMÉRICA PARA CHAPISCO ROLADO, PREPARO MECÂNICO COM BETONEIRA 250 L. AF_08/2019</v>
          </cell>
          <cell r="C237">
            <v>0</v>
          </cell>
        </row>
        <row r="238">
          <cell r="A238">
            <v>87319</v>
          </cell>
          <cell r="B238" t="str">
            <v>ARGAMASSA TRAÇO 1:5 (EM VOLUME DE CIMENTO E AREIA GROSSA ÚMIDA) COM ADIÇÃO DE EMULSÃO POLIMÉRICA PARA CHAPISCO ROLADO, PREPARO MECÂNICO COM BETONEIRA 400 L. AF_08/2019</v>
          </cell>
          <cell r="C238">
            <v>3510.77</v>
          </cell>
        </row>
        <row r="239">
          <cell r="A239">
            <v>87320</v>
          </cell>
          <cell r="B239" t="str">
            <v>ARGAMASSA TRAÇO 1:5 (EM VOLUME DE CIMENTO E AREIA GROSSA ÚMIDA) COM ADIÇÃO DE EMULSÃO POLIMÉRICA PARA CHAPISCO ROLADO, PREPARO MECÂNICO COM BETONEIRA 600 L. AF_08/2019</v>
          </cell>
          <cell r="C239">
            <v>3510.37</v>
          </cell>
        </row>
        <row r="240">
          <cell r="A240">
            <v>87358</v>
          </cell>
          <cell r="B240" t="str">
            <v>ARGAMASSA TRAÇO 1:5 (EM VOLUME DE CIMENTO E AREIA GROSSA ÚMIDA) COM ADIÇÃO DE EMULSÃO POLIMÉRICA PARA CHAPISCO ROLADO, PREPARO MECÂNICO COM MISTURADOR DE EIXO HORIZONTAL DE 300 KG. AF_08/2019</v>
          </cell>
          <cell r="C240">
            <v>3476.37</v>
          </cell>
        </row>
        <row r="241">
          <cell r="A241">
            <v>87359</v>
          </cell>
          <cell r="B241" t="str">
            <v>ARGAMASSA TRAÇO 1:5 (EM VOLUME DE CIMENTO E AREIA GROSSA ÚMIDA) COM ADIÇÃO DE EMULSÃO POLIMÉRICA PARA CHAPISCO ROLADO, PREPARO MECÂNICO COM MISTURADOR DE EIXO HORIZONTAL DE 600 KG. AF_08/2019</v>
          </cell>
          <cell r="C241">
            <v>3439.1</v>
          </cell>
        </row>
        <row r="242">
          <cell r="A242">
            <v>87376</v>
          </cell>
          <cell r="B242" t="str">
            <v>ARGAMASSA TRAÇO 1:5 (EM VOLUME DE CIMENTO E AREIA GROSSA ÚMIDA) PARA CHAPISCO CONVENCIONAL, PREPARO MANUAL. AF_08/2019</v>
          </cell>
          <cell r="C242">
            <v>542.15</v>
          </cell>
        </row>
        <row r="243">
          <cell r="A243">
            <v>100457</v>
          </cell>
          <cell r="B243" t="str">
            <v>ARGAMASSA TRAÇO 1:5 (EM VOLUME DE CIMENTO E AREIA GROSSA ÚMIDA) PARA CHAPISCO CONVENCIONAL, PREPARO MECÂNICO COM BETONEIRA 250 L. AF_08/2019</v>
          </cell>
          <cell r="C243">
            <v>0</v>
          </cell>
        </row>
        <row r="244">
          <cell r="A244">
            <v>87310</v>
          </cell>
          <cell r="B244" t="str">
            <v>ARGAMASSA TRAÇO 1:5 (EM VOLUME DE CIMENTO E AREIA GROSSA ÚMIDA) PARA CHAPISCO CONVENCIONAL, PREPARO MECÂNICO COM BETONEIRA 400 L. AF_08/2019</v>
          </cell>
          <cell r="C244">
            <v>436.47</v>
          </cell>
        </row>
        <row r="245">
          <cell r="A245">
            <v>87311</v>
          </cell>
          <cell r="B245" t="str">
            <v>ARGAMASSA TRAÇO 1:5 (EM VOLUME DE CIMENTO E AREIA GROSSA ÚMIDA) PARA CHAPISCO CONVENCIONAL, PREPARO MECÂNICO COM BETONEIRA 600 L. AF_08/2019</v>
          </cell>
          <cell r="C245">
            <v>420.71</v>
          </cell>
        </row>
        <row r="246">
          <cell r="A246">
            <v>87350</v>
          </cell>
          <cell r="B246" t="str">
            <v>ARGAMASSA TRAÇO 1:5 (EM VOLUME DE CIMENTO E AREIA GROSSA ÚMIDA) PARA CHAPISCO CONVENCIONAL, PREPARO MECÂNICO COM MISTURADOR DE EIXO HORIZONTAL DE 300 KG. AF_08/2019</v>
          </cell>
          <cell r="C246">
            <v>490.54</v>
          </cell>
        </row>
        <row r="247">
          <cell r="A247">
            <v>87351</v>
          </cell>
          <cell r="B247" t="str">
            <v>ARGAMASSA TRAÇO 1:5 (EM VOLUME DE CIMENTO E AREIA GROSSA ÚMIDA) PARA CHAPISCO CONVENCIONAL, PREPARO MECÂNICO COM MISTURADOR DE EIXO HORIZONTAL DE 600 KG. AF_08/2019</v>
          </cell>
          <cell r="C247">
            <v>404.47</v>
          </cell>
        </row>
        <row r="248">
          <cell r="A248">
            <v>87374</v>
          </cell>
          <cell r="B248" t="str">
            <v>ARGAMASSA TRAÇO 1:5 (EM VOLUME DE CIMENTO E AREIA MÉDIA ÚMIDA) PARA CONTRAPISO, PREPARO MANUAL. AF_08/2019</v>
          </cell>
          <cell r="C248">
            <v>653.37</v>
          </cell>
        </row>
        <row r="249">
          <cell r="A249">
            <v>100455</v>
          </cell>
          <cell r="B249" t="str">
            <v>ARGAMASSA TRAÇO 1:5 (EM VOLUME DE CIMENTO E AREIA MÉDIA ÚMIDA) PARA CONTRAPISO, PREPARO MECÂNICO COM BETONEIRA 250 L. AF_08/2019</v>
          </cell>
          <cell r="C249">
            <v>0</v>
          </cell>
        </row>
        <row r="250">
          <cell r="A250">
            <v>87304</v>
          </cell>
          <cell r="B250" t="str">
            <v>ARGAMASSA TRAÇO 1:5 (EM VOLUME DE CIMENTO E AREIA MÉDIA ÚMIDA) PARA CONTRAPISO, PREPARO MECÂNICO COM BETONEIRA 400 L. AF_08/2019</v>
          </cell>
          <cell r="C250">
            <v>546.5</v>
          </cell>
        </row>
        <row r="251">
          <cell r="A251">
            <v>87305</v>
          </cell>
          <cell r="B251" t="str">
            <v>ARGAMASSA TRAÇO 1:5 (EM VOLUME DE CIMENTO E AREIA MÉDIA ÚMIDA) PARA CONTRAPISO, PREPARO MECÂNICO COM BETONEIRA 600 L. AF_08/2019</v>
          </cell>
          <cell r="C251">
            <v>544.33000000000004</v>
          </cell>
        </row>
        <row r="252">
          <cell r="A252">
            <v>87345</v>
          </cell>
          <cell r="B252" t="str">
            <v>ARGAMASSA TRAÇO 1:5 (EM VOLUME DE CIMENTO E AREIA MÉDIA ÚMIDA) PARA CONTRAPISO, PREPARO MECÂNICO COM MISTURADOR DE EIXO HORIZONTAL DE 160 KG. AF_08/2019</v>
          </cell>
          <cell r="C252">
            <v>617.86</v>
          </cell>
        </row>
        <row r="253">
          <cell r="A253">
            <v>87346</v>
          </cell>
          <cell r="B253" t="str">
            <v>ARGAMASSA TRAÇO 1:5 (EM VOLUME DE CIMENTO E AREIA MÉDIA ÚMIDA) PARA CONTRAPISO, PREPARO MECÂNICO COM MISTURADOR DE EIXO HORIZONTAL DE 300 KG. AF_08/2019</v>
          </cell>
          <cell r="C253">
            <v>550.48</v>
          </cell>
        </row>
        <row r="254">
          <cell r="A254">
            <v>87347</v>
          </cell>
          <cell r="B254" t="str">
            <v>ARGAMASSA TRAÇO 1:5 (EM VOLUME DE CIMENTO E AREIA MÉDIA ÚMIDA) PARA CONTRAPISO, PREPARO MECÂNICO COM MISTURADOR DE EIXO HORIZONTAL DE 600 KG. AF_08/2019</v>
          </cell>
          <cell r="C254">
            <v>511.68</v>
          </cell>
        </row>
        <row r="255">
          <cell r="A255">
            <v>87366</v>
          </cell>
          <cell r="B255" t="str">
            <v>ARGAMASSA TRAÇO 1:6 (EM VOLUME DE CIMENTO E AREIA MÉDIA ÚMIDA) COM ADIÇÃO DE PLASTIFICANTE PARA EMBOÇO/MASSA ÚNICA/ASSENTAMENTO DE ALVENARIA DE VEDAÇÃO, PREPARO MANUAL. AF_08/2019</v>
          </cell>
          <cell r="C255">
            <v>561.23</v>
          </cell>
        </row>
        <row r="256">
          <cell r="A256">
            <v>100448</v>
          </cell>
          <cell r="B256" t="str">
            <v>ARGAMASSA TRAÇO 1:6 (EM VOLUME DE CIMENTO E AREIA MÉDIA ÚMIDA) COM ADIÇÃO DE PLASTIFICANTE PARA EMBOÇO/MASSA ÚNICA/ASSENTAMENTO DE ALVENARIA DE VEDAÇÃO, PREPARO MECÂNICO COM BETONEIRA 250 L. AF_08/2019</v>
          </cell>
          <cell r="C256">
            <v>0</v>
          </cell>
        </row>
        <row r="257">
          <cell r="A257">
            <v>87283</v>
          </cell>
          <cell r="B257" t="str">
            <v>ARGAMASSA TRAÇO 1:6 (EM VOLUME DE CIMENTO E AREIA MÉDIA ÚMIDA) COM ADIÇÃO DE PLASTIFICANTE PARA EMBOÇO/MASSA ÚNICA/ASSENTAMENTO DE ALVENARIA DE VEDAÇÃO, PREPARO MECÂNICO COM BETONEIRA 400 L. AF_08/2019</v>
          </cell>
          <cell r="C257">
            <v>451.11</v>
          </cell>
        </row>
        <row r="258">
          <cell r="A258">
            <v>87284</v>
          </cell>
          <cell r="B258" t="str">
            <v>ARGAMASSA TRAÇO 1:6 (EM VOLUME DE CIMENTO E AREIA MÉDIA ÚMIDA) COM ADIÇÃO DE PLASTIFICANTE PARA EMBOÇO/MASSA ÚNICA/ASSENTAMENTO DE ALVENARIA DE VEDAÇÃO, PREPARO MECÂNICO COM BETONEIRA 600 L. AF_08/2019</v>
          </cell>
          <cell r="C258">
            <v>437.5</v>
          </cell>
        </row>
        <row r="259">
          <cell r="A259">
            <v>87329</v>
          </cell>
          <cell r="B259" t="str">
            <v>ARGAMASSA TRAÇO 1:6 (EM VOLUME DE CIMENTO E AREIA MÉDIA ÚMIDA) COM ADIÇÃO DE PLASTIFICANTE PARA EMBOÇO/MASSA ÚNICA/ASSENTAMENTO DE ALVENARIA DE VEDAÇÃO, PREPARO MECÂNICO COM MISTURADOR DE EIXO HORIZONTAL DE 300 KG. AF_08/2019</v>
          </cell>
          <cell r="C259">
            <v>500.11</v>
          </cell>
        </row>
        <row r="260">
          <cell r="A260">
            <v>87330</v>
          </cell>
          <cell r="B260" t="str">
            <v>ARGAMASSA TRAÇO 1:6 (EM VOLUME DE CIMENTO E AREIA MÉDIA ÚMIDA) COM ADIÇÃO DE PLASTIFICANTE PARA EMBOÇO/MASSA ÚNICA/ASSENTAMENTO DE ALVENARIA DE VEDAÇÃO, PREPARO MECÂNICO COM MISTURADOR DE EIXO HORIZONTAL DE 600 KG. AF_08/2019</v>
          </cell>
          <cell r="C260">
            <v>419.59</v>
          </cell>
        </row>
        <row r="261">
          <cell r="A261">
            <v>87375</v>
          </cell>
          <cell r="B261" t="str">
            <v>ARGAMASSA TRAÇO 1:6 (EM VOLUME DE CIMENTO E AREIA MÉDIA ÚMIDA) PARA CONTRAPISO, PREPARO MANUAL. AF_08/2019</v>
          </cell>
          <cell r="C261">
            <v>619.41999999999996</v>
          </cell>
        </row>
        <row r="262">
          <cell r="A262">
            <v>100456</v>
          </cell>
          <cell r="B262" t="str">
            <v>ARGAMASSA TRAÇO 1:6 (EM VOLUME DE CIMENTO E AREIA MÉDIA ÚMIDA) PARA CONTRAPISO, PREPARO MECÂNICO COM BETONEIRA 250 L. AF_08/2019</v>
          </cell>
          <cell r="C262">
            <v>0</v>
          </cell>
        </row>
        <row r="263">
          <cell r="A263">
            <v>87307</v>
          </cell>
          <cell r="B263" t="str">
            <v>ARGAMASSA TRAÇO 1:6 (EM VOLUME DE CIMENTO E AREIA MÉDIA ÚMIDA) PARA CONTRAPISO, PREPARO MECÂNICO COM BETONEIRA 400 L. AF_08/2019</v>
          </cell>
          <cell r="C263">
            <v>518.76</v>
          </cell>
        </row>
        <row r="264">
          <cell r="A264">
            <v>87308</v>
          </cell>
          <cell r="B264" t="str">
            <v>ARGAMASSA TRAÇO 1:6 (EM VOLUME DE CIMENTO E AREIA MÉDIA ÚMIDA) PARA CONTRAPISO, PREPARO MECÂNICO COM BETONEIRA 600 L. AF_08/2019</v>
          </cell>
          <cell r="C264">
            <v>502.81</v>
          </cell>
        </row>
        <row r="265">
          <cell r="A265">
            <v>87348</v>
          </cell>
          <cell r="B265" t="str">
            <v>ARGAMASSA TRAÇO 1:6 (EM VOLUME DE CIMENTO E AREIA MÉDIA ÚMIDA) PARA CONTRAPISO, PREPARO MECÂNICO COM MISTURADOR DE EIXO HORIZONTAL DE 160 KG. AF_08/2019</v>
          </cell>
          <cell r="C265">
            <v>560.16999999999996</v>
          </cell>
        </row>
        <row r="266">
          <cell r="A266">
            <v>87349</v>
          </cell>
          <cell r="B266" t="str">
            <v>ARGAMASSA TRAÇO 1:6 (EM VOLUME DE CIMENTO E AREIA MÉDIA ÚMIDA) PARA CONTRAPISO, PREPARO MECÂNICO COM MISTURADOR DE EIXO HORIZONTAL DE 600 KG. AF_08/2019</v>
          </cell>
          <cell r="C266">
            <v>468.88</v>
          </cell>
        </row>
        <row r="267">
          <cell r="A267">
            <v>87365</v>
          </cell>
          <cell r="B267" t="str">
            <v>ARGAMASSA TRAÇO 1:7 (EM VOLUME DE CIMENTO E AREIA MÉDIA ÚMIDA) COM ADIÇÃO DE PLASTIFICANTE PARA EMBOÇO/MASSA ÚNICA/ASSENTAMENTO DE ALVENARIA DE VEDAÇÃO, PREPARO MANUAL. AF_08/2019</v>
          </cell>
          <cell r="C267">
            <v>529.15</v>
          </cell>
        </row>
        <row r="268">
          <cell r="A268">
            <v>100447</v>
          </cell>
          <cell r="B268" t="str">
            <v>ARGAMASSA TRAÇO 1:7 (EM VOLUME DE CIMENTO E AREIA MÉDIA ÚMIDA) COM ADIÇÃO DE PLASTIFICANTE PARA EMBOÇO/MASSA ÚNICA/ASSENTAMENTO DE ALVENARIA DE VEDAÇÃO, PREPARO MECÂNICO COM BETONEIRA 250 L. AF_08/2019</v>
          </cell>
          <cell r="C268">
            <v>0</v>
          </cell>
        </row>
        <row r="269">
          <cell r="A269">
            <v>87280</v>
          </cell>
          <cell r="B269" t="str">
            <v>ARGAMASSA TRAÇO 1:7 (EM VOLUME DE CIMENTO E AREIA MÉDIA ÚMIDA) COM ADIÇÃO DE PLASTIFICANTE PARA EMBOÇO/MASSA ÚNICA/ASSENTAMENTO DE ALVENARIA DE VEDAÇÃO, PREPARO MECÂNICO COM BETONEIRA 400 L. AF_08/2019</v>
          </cell>
          <cell r="C269">
            <v>435.05</v>
          </cell>
        </row>
        <row r="270">
          <cell r="A270">
            <v>87281</v>
          </cell>
          <cell r="B270" t="str">
            <v>ARGAMASSA TRAÇO 1:7 (EM VOLUME DE CIMENTO E AREIA MÉDIA ÚMIDA) COM ADIÇÃO DE PLASTIFICANTE PARA EMBOÇO/MASSA ÚNICA/ASSENTAMENTO DE ALVENARIA DE VEDAÇÃO, PREPARO MECÂNICO COM BETONEIRA 600 L. AF_08/2019</v>
          </cell>
          <cell r="C270">
            <v>422.65</v>
          </cell>
        </row>
        <row r="271">
          <cell r="A271">
            <v>87327</v>
          </cell>
          <cell r="B271" t="str">
            <v>ARGAMASSA TRAÇO 1:7 (EM VOLUME DE CIMENTO E AREIA MÉDIA ÚMIDA) COM ADIÇÃO DE PLASTIFICANTE PARA EMBOÇO/MASSA ÚNICA/ASSENTAMENTO DE ALVENARIA DE VEDAÇÃO, PREPARO MECÂNICO COM MISTURADOR DE EIXO HORIZONTAL DE 300 KG. AF_08/2019</v>
          </cell>
          <cell r="C271">
            <v>462.54</v>
          </cell>
        </row>
        <row r="272">
          <cell r="A272">
            <v>87328</v>
          </cell>
          <cell r="B272" t="str">
            <v>ARGAMASSA TRAÇO 1:7 (EM VOLUME DE CIMENTO E AREIA MÉDIA ÚMIDA) COM ADIÇÃO DE PLASTIFICANTE PARA EMBOÇO/MASSA ÚNICA/ASSENTAMENTO DE ALVENARIA DE VEDAÇÃO, PREPARO MECÂNICO COM MISTURADOR DE EIXO HORIZONTAL DE 600 KG. AF_08/2019</v>
          </cell>
          <cell r="C272">
            <v>391.15</v>
          </cell>
        </row>
        <row r="273">
          <cell r="A273">
            <v>87410</v>
          </cell>
          <cell r="B273" t="str">
            <v>ARGAMASSA À BASE DE GESSO, MISTURA E PROJEÇÃO DE 1,5 M³/H DE ARGAMASSA. AF_08/2019</v>
          </cell>
          <cell r="C273">
            <v>937.65</v>
          </cell>
        </row>
        <row r="274">
          <cell r="A274">
            <v>95577</v>
          </cell>
          <cell r="B274" t="str">
            <v>MONTAGEM DE ARMADURA DE ESTACAS, DIÂMETRO = 10,0 MM. AF_09/2021_PS</v>
          </cell>
          <cell r="C274">
            <v>10.82</v>
          </cell>
        </row>
        <row r="275">
          <cell r="A275">
            <v>95578</v>
          </cell>
          <cell r="B275" t="str">
            <v>MONTAGEM DE ARMADURA DE ESTACAS, DIÂMETRO = 12,5 MM. AF_09/2021_PS</v>
          </cell>
          <cell r="C275">
            <v>9.0299999999999994</v>
          </cell>
        </row>
        <row r="276">
          <cell r="A276">
            <v>95579</v>
          </cell>
          <cell r="B276" t="str">
            <v>MONTAGEM DE ARMADURA DE ESTACAS, DIÂMETRO = 16,0 MM. AF_09/2021_PS</v>
          </cell>
          <cell r="C276">
            <v>8.74</v>
          </cell>
        </row>
        <row r="277">
          <cell r="A277">
            <v>95580</v>
          </cell>
          <cell r="B277" t="str">
            <v>MONTAGEM DE ARMADURA DE ESTACAS, DIÂMETRO = 20,0 MM. AF_09/2021_PS</v>
          </cell>
          <cell r="C277">
            <v>10.09</v>
          </cell>
        </row>
        <row r="278">
          <cell r="A278">
            <v>95581</v>
          </cell>
          <cell r="B278" t="str">
            <v>MONTAGEM DE ARMADURA DE ESTACAS, DIÂMETRO = 25,0 MM. AF_09/2021_PS</v>
          </cell>
          <cell r="C278">
            <v>10.050000000000001</v>
          </cell>
        </row>
        <row r="279">
          <cell r="A279">
            <v>95582</v>
          </cell>
          <cell r="B279" t="str">
            <v>MONTAGEM DE ARMADURA DE ESTACAS, DIÂMETRO = 32,0 MM. AF_09/2021_PS</v>
          </cell>
          <cell r="C279">
            <v>10.95</v>
          </cell>
        </row>
        <row r="280">
          <cell r="A280">
            <v>95576</v>
          </cell>
          <cell r="B280" t="str">
            <v>MONTAGEM DE ARMADURA DE ESTACAS, DIÂMETRO = 8,0 MM. AF_09/2021_PS</v>
          </cell>
          <cell r="C280">
            <v>12.65</v>
          </cell>
        </row>
        <row r="281">
          <cell r="A281">
            <v>95583</v>
          </cell>
          <cell r="B281" t="str">
            <v>MONTAGEM DE ARMADURA TRANSVERSAL DE ESTACAS DE SEÇÃO CIRCULAR, DIÂMETRO = 5,0 MM. AF_09/2021_PS</v>
          </cell>
          <cell r="C281">
            <v>15.61</v>
          </cell>
        </row>
        <row r="282">
          <cell r="A282">
            <v>95584</v>
          </cell>
          <cell r="B282" t="str">
            <v>MONTAGEM DE ARMADURA TRANSVERSAL DE ESTACAS DE SEÇÃO CIRCULAR, DIÂMETRO = 6,30 MM. AF_09/2021_PS</v>
          </cell>
          <cell r="C282">
            <v>13.91</v>
          </cell>
        </row>
        <row r="283">
          <cell r="A283">
            <v>95593</v>
          </cell>
          <cell r="B283" t="str">
            <v>MONTAGEM DE ARMADURA TRANSVERSAL DE ESTACAS DE SEÇÃO RETANGULAR, DIÂMETRO = 6,30 MM. AF_09/2021_PS</v>
          </cell>
          <cell r="C283">
            <v>13.91</v>
          </cell>
        </row>
        <row r="284">
          <cell r="A284">
            <v>95592</v>
          </cell>
          <cell r="B284" t="str">
            <v>MONTAGEM DE ARMADURA TRANVERSAL DE ESTACAS DE SEÇÃO RETANGULAR, DIÂMETRO = 5,0 MM. AF_09/2021_PS</v>
          </cell>
          <cell r="C284">
            <v>15.61</v>
          </cell>
        </row>
        <row r="285">
          <cell r="A285">
            <v>92919</v>
          </cell>
          <cell r="B285" t="str">
            <v>ARMAÇÃO DE ESTRUTURAS DIVERSAS DE CONCRETO ARMADO, EXCETO VIGAS, PILARES, LAJES E FUNDAÇÕES, UTILIZANDO AÇO CA-50 DE 10,0 MM - MONTAGEM. AF_06/2022</v>
          </cell>
          <cell r="C285">
            <v>12.07</v>
          </cell>
        </row>
        <row r="286">
          <cell r="A286">
            <v>92921</v>
          </cell>
          <cell r="B286" t="str">
            <v>ARMAÇÃO DE ESTRUTURAS DIVERSAS DE CONCRETO ARMADO, EXCETO VIGAS, PILARES, LAJES E FUNDAÇÕES, UTILIZANDO AÇO CA-50 DE 12,5 MM - MONTAGEM. AF_06/2022</v>
          </cell>
          <cell r="C286">
            <v>9.98</v>
          </cell>
        </row>
        <row r="287">
          <cell r="A287">
            <v>92922</v>
          </cell>
          <cell r="B287" t="str">
            <v>ARMAÇÃO DE ESTRUTURAS DIVERSAS DE CONCRETO ARMADO, EXCETO VIGAS, PILARES, LAJES E FUNDAÇÕES, UTILIZANDO AÇO CA-50 DE 16,0 MM - MONTAGEM. AF_06/2022</v>
          </cell>
          <cell r="C287">
            <v>9.5399999999999991</v>
          </cell>
        </row>
        <row r="288">
          <cell r="A288">
            <v>92923</v>
          </cell>
          <cell r="B288" t="str">
            <v>ARMAÇÃO DE ESTRUTURAS DIVERSAS DE CONCRETO ARMADO, EXCETO VIGAS, PILARES, LAJES E FUNDAÇÕES, UTILIZANDO AÇO CA-50 DE 20,0 MM - MONTAGEM. AF_06/2022</v>
          </cell>
          <cell r="C288">
            <v>10.74</v>
          </cell>
        </row>
        <row r="289">
          <cell r="A289">
            <v>92924</v>
          </cell>
          <cell r="B289" t="str">
            <v>ARMAÇÃO DE ESTRUTURAS DIVERSAS DE CONCRETO ARMADO, EXCETO VIGAS, PILARES, LAJES E FUNDAÇÕES, UTILIZANDO AÇO CA-50 DE 25,0 MM - MONTAGEM. AF_06/2022</v>
          </cell>
          <cell r="C289">
            <v>10.55</v>
          </cell>
        </row>
        <row r="290">
          <cell r="A290">
            <v>104104</v>
          </cell>
          <cell r="B290" t="str">
            <v>ARMAÇÃO DE ESTRUTURAS DIVERSAS DE CONCRETO ARMADO, EXCETO VIGAS, PILARES, LAJES E FUNDAÇÕES, UTILIZANDO AÇO CA-50 DE 32,0 MM - MONTAGEM. AF_06/2022</v>
          </cell>
          <cell r="C290">
            <v>11.1</v>
          </cell>
        </row>
        <row r="291">
          <cell r="A291">
            <v>92916</v>
          </cell>
          <cell r="B291" t="str">
            <v>ARMAÇÃO DE ESTRUTURAS DIVERSAS DE CONCRETO ARMADO, EXCETO VIGAS, PILARES, LAJES E FUNDAÇÕES, UTILIZANDO AÇO CA-50 DE 6,3 MM - MONTAGEM. AF_06/2022</v>
          </cell>
          <cell r="C291">
            <v>15.06</v>
          </cell>
        </row>
        <row r="292">
          <cell r="A292">
            <v>92917</v>
          </cell>
          <cell r="B292" t="str">
            <v>ARMAÇÃO DE ESTRUTURAS DIVERSAS DE CONCRETO ARMADO, EXCETO VIGAS, PILARES, LAJES E FUNDAÇÕES, UTILIZANDO AÇO CA-50 DE 8,0 MM - MONTAGEM. AF_06/2022</v>
          </cell>
          <cell r="C292">
            <v>13.78</v>
          </cell>
        </row>
        <row r="293">
          <cell r="A293">
            <v>92915</v>
          </cell>
          <cell r="B293" t="str">
            <v>ARMAÇÃO DE ESTRUTURAS DIVERSAS DE CONCRETO ARMADO, EXCETO VIGAS, PILARES, LAJES E FUNDAÇÕES, UTILIZANDO AÇO CA-60 DE 5,0 MM - MONTAGEM. AF_06/2022</v>
          </cell>
          <cell r="C293">
            <v>16.399999999999999</v>
          </cell>
        </row>
        <row r="294">
          <cell r="A294">
            <v>92771</v>
          </cell>
          <cell r="B294" t="str">
            <v>ARMAÇÃO DE LAJE DE ESTRUTURA CONVENCIONAL DE CONCRETO ARMADO UTILIZANDO AÇO CA-50 DE 10,0 MM - MONTAGEM. AF_06/2022</v>
          </cell>
          <cell r="C294">
            <v>10.72</v>
          </cell>
        </row>
        <row r="295">
          <cell r="A295">
            <v>92772</v>
          </cell>
          <cell r="B295" t="str">
            <v>ARMAÇÃO DE LAJE DE ESTRUTURA CONVENCIONAL DE CONCRETO ARMADO UTILIZANDO AÇO CA-50 DE 12,5 MM - MONTAGEM. AF_06/2022</v>
          </cell>
          <cell r="C295">
            <v>8.99</v>
          </cell>
        </row>
        <row r="296">
          <cell r="A296">
            <v>92773</v>
          </cell>
          <cell r="B296" t="str">
            <v>ARMAÇÃO DE LAJE DE ESTRUTURA CONVENCIONAL DE CONCRETO ARMADO UTILIZANDO AÇO CA-50 DE 16,0 MM - MONTAGEM. AF_06/2022</v>
          </cell>
          <cell r="C296">
            <v>8.83</v>
          </cell>
        </row>
        <row r="297">
          <cell r="A297">
            <v>92774</v>
          </cell>
          <cell r="B297" t="str">
            <v>ARMAÇÃO DE LAJE DE ESTRUTURA CONVENCIONAL DE CONCRETO ARMADO UTILIZANDO AÇO CA-50 DE 20,0 MM - MONTAGEM. AF_06/2022</v>
          </cell>
          <cell r="C297">
            <v>10.23</v>
          </cell>
        </row>
        <row r="298">
          <cell r="A298">
            <v>92769</v>
          </cell>
          <cell r="B298" t="str">
            <v>ARMAÇÃO DE LAJE DE ESTRUTURA CONVENCIONAL DE CONCRETO ARMADO UTILIZANDO AÇO CA-50 DE 6,3 MM - MONTAGEM. AF_06/2022</v>
          </cell>
          <cell r="C298">
            <v>12.72</v>
          </cell>
        </row>
        <row r="299">
          <cell r="A299">
            <v>92770</v>
          </cell>
          <cell r="B299" t="str">
            <v>ARMAÇÃO DE LAJE DE ESTRUTURA CONVENCIONAL DE CONCRETO ARMADO UTILIZANDO AÇO CA-50 DE 8,0 MM - MONTAGEM. AF_06/2022</v>
          </cell>
          <cell r="C299">
            <v>12.01</v>
          </cell>
        </row>
        <row r="300">
          <cell r="A300">
            <v>92767</v>
          </cell>
          <cell r="B300" t="str">
            <v>ARMAÇÃO DE LAJE DE ESTRUTURA CONVENCIONAL DE CONCRETO ARMADO UTILIZANDO AÇO CA-60 DE 4,2 MM - MONTAGEM. AF_06/2022</v>
          </cell>
          <cell r="C300">
            <v>15.21</v>
          </cell>
        </row>
        <row r="301">
          <cell r="A301">
            <v>92768</v>
          </cell>
          <cell r="B301" t="str">
            <v>ARMAÇÃO DE LAJE DE ESTRUTURA CONVENCIONAL DE CONCRETO ARMADO UTILIZANDO AÇO CA-60 DE 5,0 MM - MONTAGEM. AF_06/2022</v>
          </cell>
          <cell r="C301">
            <v>13.4</v>
          </cell>
        </row>
        <row r="302">
          <cell r="A302">
            <v>92762</v>
          </cell>
          <cell r="B302" t="str">
            <v>ARMAÇÃO DE PILAR OU VIGA DE ESTRUTURA CONVENCIONAL DE CONCRETO ARMADO UTILIZANDO AÇO CA-50 DE 10,0 MM - MONTAGEM. AF_06/2022</v>
          </cell>
          <cell r="C302">
            <v>11.15</v>
          </cell>
        </row>
        <row r="303">
          <cell r="A303">
            <v>92763</v>
          </cell>
          <cell r="B303" t="str">
            <v>ARMAÇÃO DE PILAR OU VIGA DE ESTRUTURA CONVENCIONAL DE CONCRETO ARMADO UTILIZANDO AÇO CA-50 DE 12,5 MM - MONTAGEM. AF_06/2022</v>
          </cell>
          <cell r="C303">
            <v>9.3699999999999992</v>
          </cell>
        </row>
        <row r="304">
          <cell r="A304">
            <v>92764</v>
          </cell>
          <cell r="B304" t="str">
            <v>ARMAÇÃO DE PILAR OU VIGA DE ESTRUTURA CONVENCIONAL DE CONCRETO ARMADO UTILIZANDO AÇO CA-50 DE 16,0 MM - MONTAGEM. AF_06/2022</v>
          </cell>
          <cell r="C304">
            <v>9.08</v>
          </cell>
        </row>
        <row r="305">
          <cell r="A305">
            <v>92765</v>
          </cell>
          <cell r="B305" t="str">
            <v>ARMAÇÃO DE PILAR OU VIGA DE ESTRUTURA CONVENCIONAL DE CONCRETO ARMADO UTILIZANDO AÇO CA-50 DE 20,0 MM - MONTAGEM. AF_06/2022</v>
          </cell>
          <cell r="C305">
            <v>10.38</v>
          </cell>
        </row>
        <row r="306">
          <cell r="A306">
            <v>92766</v>
          </cell>
          <cell r="B306" t="str">
            <v>ARMAÇÃO DE PILAR OU VIGA DE ESTRUTURA CONVENCIONAL DE CONCRETO ARMADO UTILIZANDO AÇO CA-50 DE 25,0 MM - MONTAGEM. AF_06/2022</v>
          </cell>
          <cell r="C306">
            <v>10.27</v>
          </cell>
        </row>
        <row r="307">
          <cell r="A307">
            <v>104105</v>
          </cell>
          <cell r="B307" t="str">
            <v>ARMAÇÃO DE PILAR OU VIGA DE ESTRUTURA CONVENCIONAL DE CONCRETO ARMADO UTILIZANDO AÇO CA-50 DE 32,0 MM. AF_06/2022</v>
          </cell>
          <cell r="C307">
            <v>11.1</v>
          </cell>
        </row>
        <row r="308">
          <cell r="A308">
            <v>92760</v>
          </cell>
          <cell r="B308" t="str">
            <v>ARMAÇÃO DE PILAR OU VIGA DE ESTRUTURA CONVENCIONAL DE CONCRETO ARMADO UTILIZANDO AÇO CA-50 DE 6,3 MM - MONTAGEM. AF_06/2022</v>
          </cell>
          <cell r="C308">
            <v>13.21</v>
          </cell>
        </row>
        <row r="309">
          <cell r="A309">
            <v>92761</v>
          </cell>
          <cell r="B309" t="str">
            <v>ARMAÇÃO DE PILAR OU VIGA DE ESTRUTURA CONVENCIONAL DE CONCRETO ARMADO UTILIZANDO AÇO CA-50 DE 8,0 MM - MONTAGEM. AF_06/2022</v>
          </cell>
          <cell r="C309">
            <v>12.46</v>
          </cell>
        </row>
        <row r="310">
          <cell r="A310">
            <v>92759</v>
          </cell>
          <cell r="B310" t="str">
            <v>ARMAÇÃO DE PILAR OU VIGA DE ESTRUTURA CONVENCIONAL DE CONCRETO ARMADO UTILIZANDO AÇO CA-60 DE 5,0 MM - MONTAGEM. AF_06/2022</v>
          </cell>
          <cell r="C310">
            <v>13.89</v>
          </cell>
        </row>
        <row r="311">
          <cell r="A311">
            <v>104108</v>
          </cell>
          <cell r="B311" t="str">
            <v>ARMAÇÃO DE PILAR OU VIGA DE ESTRUTURA DE CONCRETO ARMADO EMBUTIDA EM ALVENARIA DE VEDAÇÃO UTILIZANDO AÇO CA-50 DE 10,0 MM - MONTAGEM. AF_06/2022</v>
          </cell>
          <cell r="C311">
            <v>12.79</v>
          </cell>
        </row>
        <row r="312">
          <cell r="A312">
            <v>104107</v>
          </cell>
          <cell r="B312" t="str">
            <v>ARMAÇÃO DE PILAR OU VIGA DE ESTRUTURA DE CONCRETO ARMADO EMBUTIDA EM ALVENARIA DE VEDAÇÃO UTILIZANDO AÇO CA-50 DE 12,5 MM - MONTAGEM. AF_06/2022</v>
          </cell>
          <cell r="C312">
            <v>10.78</v>
          </cell>
        </row>
        <row r="313">
          <cell r="A313">
            <v>104106</v>
          </cell>
          <cell r="B313" t="str">
            <v>ARMAÇÃO DE PILAR OU VIGA DE ESTRUTURA DE CONCRETO ARMADO EMBUTIDA EM ALVENARIA DE VEDAÇÃO UTILIZANDO AÇO CA-50 DE 16,0 MM - MONTAGEM. AF_06/2022</v>
          </cell>
          <cell r="C313">
            <v>10.15</v>
          </cell>
        </row>
        <row r="314">
          <cell r="A314">
            <v>104110</v>
          </cell>
          <cell r="B314" t="str">
            <v>ARMAÇÃO DE PILAR OU VIGA DE ESTRUTURA DE CONCRETO ARMADO EMBUTIDA EM ALVENARIA DE VEDAÇÃO UTILIZANDO AÇO CA-50 DE 6,3 MM - MONTAGEM. AF_06/2022</v>
          </cell>
          <cell r="C314">
            <v>17.55</v>
          </cell>
        </row>
        <row r="315">
          <cell r="A315">
            <v>104109</v>
          </cell>
          <cell r="B315" t="str">
            <v>ARMAÇÃO DE PILAR OU VIGA DE ESTRUTURA DE CONCRETO ARMADO EMBUTIDA EM ALVENARIA DE VEDAÇÃO UTILIZANDO AÇO CA-50 DE 8,0 MM - MONTAGEM. AF_06/2022</v>
          </cell>
          <cell r="C315">
            <v>15.55</v>
          </cell>
        </row>
        <row r="316">
          <cell r="A316">
            <v>104111</v>
          </cell>
          <cell r="B316" t="str">
            <v>ARMAÇÃO DE PILAR OU VIGA DE ESTRUTURA DE CONCRETO ARMADO EMBUTIDA EM ALVENARIA DE VEDAÇÃO UTILIZANDO AÇO CA-60 DE 5,0 MM - MONTAGEM. AF_06/2022</v>
          </cell>
          <cell r="C316">
            <v>19.77</v>
          </cell>
        </row>
        <row r="317">
          <cell r="A317">
            <v>92884</v>
          </cell>
          <cell r="B317" t="str">
            <v>ARMAÇÃO UTILIZANDO AÇO CA-25 DE 10,0 MM - MONTAGEM. AF_06/2022</v>
          </cell>
          <cell r="C317">
            <v>12.32</v>
          </cell>
        </row>
        <row r="318">
          <cell r="A318">
            <v>92885</v>
          </cell>
          <cell r="B318" t="str">
            <v>ARMAÇÃO UTILIZANDO AÇO CA-25 DE 12,5 MM - MONTAGEM. AF_06/2022</v>
          </cell>
          <cell r="C318">
            <v>11.72</v>
          </cell>
        </row>
        <row r="319">
          <cell r="A319">
            <v>92886</v>
          </cell>
          <cell r="B319" t="str">
            <v>ARMAÇÃO UTILIZANDO AÇO CA-25 DE 16,0 MM - MONTAGEM. AF_06/2022</v>
          </cell>
          <cell r="C319">
            <v>11.22</v>
          </cell>
        </row>
        <row r="320">
          <cell r="A320">
            <v>92887</v>
          </cell>
          <cell r="B320" t="str">
            <v>ARMAÇÃO UTILIZANDO AÇO CA-25 DE 20,0 MM - MONTAGEM. AF_06/2022</v>
          </cell>
          <cell r="C320">
            <v>11.16</v>
          </cell>
        </row>
        <row r="321">
          <cell r="A321">
            <v>92888</v>
          </cell>
          <cell r="B321" t="str">
            <v>ARMAÇÃO UTILIZANDO AÇO CA-25 DE 25,0 MM - MONTAGEM. AF_06/2022</v>
          </cell>
          <cell r="C321">
            <v>10.91</v>
          </cell>
        </row>
        <row r="322">
          <cell r="A322">
            <v>92882</v>
          </cell>
          <cell r="B322" t="str">
            <v>ARMAÇÃO UTILIZANDO AÇO CA-25 DE 6,3 MM - MONTAGEM. AF_06/2022</v>
          </cell>
          <cell r="C322">
            <v>13.11</v>
          </cell>
        </row>
        <row r="323">
          <cell r="A323">
            <v>92883</v>
          </cell>
          <cell r="B323" t="str">
            <v>ARMAÇÃO UTILIZANDO AÇO CA-25 DE 8,0 MM - MONTAGEM. AF_06/2022</v>
          </cell>
          <cell r="C323">
            <v>12.12</v>
          </cell>
        </row>
        <row r="324">
          <cell r="A324">
            <v>92877</v>
          </cell>
          <cell r="B324" t="str">
            <v>CORTE E DOBRA DE AÇO CA-25, DIÂMETRO DE 10,0 MM. AF_06/2022</v>
          </cell>
          <cell r="C324">
            <v>10.199999999999999</v>
          </cell>
        </row>
        <row r="325">
          <cell r="A325">
            <v>92878</v>
          </cell>
          <cell r="B325" t="str">
            <v>CORTE E DOBRA DE AÇO CA-25, DIÂMETRO DE 12,5 MM. AF_06/2022</v>
          </cell>
          <cell r="C325">
            <v>10.050000000000001</v>
          </cell>
        </row>
        <row r="326">
          <cell r="A326">
            <v>92879</v>
          </cell>
          <cell r="B326" t="str">
            <v>CORTE E DOBRA DE AÇO CA-25, DIÂMETRO DE 16,0 MM. AF_06/2022</v>
          </cell>
          <cell r="C326">
            <v>9.9499999999999993</v>
          </cell>
        </row>
        <row r="327">
          <cell r="A327">
            <v>92880</v>
          </cell>
          <cell r="B327" t="str">
            <v>CORTE E DOBRA DE AÇO CA-25, DIÂMETRO DE 20,0 MM. AF_06/2022</v>
          </cell>
          <cell r="C327">
            <v>10.18</v>
          </cell>
        </row>
        <row r="328">
          <cell r="A328">
            <v>92881</v>
          </cell>
          <cell r="B328" t="str">
            <v>CORTE E DOBRA DE AÇO CA-25, DIÂMETRO DE 25,0 MM. AF_06/2022</v>
          </cell>
          <cell r="C328">
            <v>10.15</v>
          </cell>
        </row>
        <row r="329">
          <cell r="A329">
            <v>92875</v>
          </cell>
          <cell r="B329" t="str">
            <v>CORTE E DOBRA DE AÇO CA-25, DIÂMETRO DE 6,3 MM. AF_06/2022</v>
          </cell>
          <cell r="C329">
            <v>9.68</v>
          </cell>
        </row>
        <row r="330">
          <cell r="A330">
            <v>92876</v>
          </cell>
          <cell r="B330" t="str">
            <v>CORTE E DOBRA DE AÇO CA-25, DIÂMETRO DE 8,0 MM. AF_06/2022</v>
          </cell>
          <cell r="C330">
            <v>9.44</v>
          </cell>
        </row>
        <row r="331">
          <cell r="A331">
            <v>92803</v>
          </cell>
          <cell r="B331" t="str">
            <v>CORTE E DOBRA DE AÇO CA-50, DIÂMETRO DE 10,0 MM. AF_06/2022</v>
          </cell>
          <cell r="C331">
            <v>9.43</v>
          </cell>
        </row>
        <row r="332">
          <cell r="A332">
            <v>92804</v>
          </cell>
          <cell r="B332" t="str">
            <v>CORTE E DOBRA DE AÇO CA-50, DIÂMETRO DE 12,5 MM. AF_06/2022</v>
          </cell>
          <cell r="C332">
            <v>8.08</v>
          </cell>
        </row>
        <row r="333">
          <cell r="A333">
            <v>92805</v>
          </cell>
          <cell r="B333" t="str">
            <v>CORTE E DOBRA DE AÇO CA-50, DIÂMETRO DE 16,0 MM. AF_06/2022</v>
          </cell>
          <cell r="C333">
            <v>8.01</v>
          </cell>
        </row>
        <row r="334">
          <cell r="A334">
            <v>92806</v>
          </cell>
          <cell r="B334" t="str">
            <v>CORTE E DOBRA DE AÇO CA-50, DIÂMETRO DE 20,0 MM. AF_06/2022</v>
          </cell>
          <cell r="C334">
            <v>9.4499999999999993</v>
          </cell>
        </row>
        <row r="335">
          <cell r="A335">
            <v>92798</v>
          </cell>
          <cell r="B335" t="str">
            <v>CORTE E DOBRA DE AÇO CA-50, DIÂMETRO DE 25,0 MM. AF_06/2022</v>
          </cell>
          <cell r="C335">
            <v>9.44</v>
          </cell>
        </row>
        <row r="336">
          <cell r="A336">
            <v>95448</v>
          </cell>
          <cell r="B336" t="str">
            <v>CORTE E DOBRA DE AÇO CA-50, DIÂMETRO DE 32 MM. AF_06/2022</v>
          </cell>
          <cell r="C336">
            <v>10.36</v>
          </cell>
        </row>
        <row r="337">
          <cell r="A337">
            <v>92801</v>
          </cell>
          <cell r="B337" t="str">
            <v>CORTE E DOBRA DE AÇO CA-50, DIÂMETRO DE 6,3 MM. AF_06/2022</v>
          </cell>
          <cell r="C337">
            <v>10.23</v>
          </cell>
        </row>
        <row r="338">
          <cell r="A338">
            <v>92802</v>
          </cell>
          <cell r="B338" t="str">
            <v>CORTE E DOBRA DE AÇO CA-50, DIÂMETRO DE 8,0 MM. AF_06/2022</v>
          </cell>
          <cell r="C338">
            <v>10.199999999999999</v>
          </cell>
        </row>
        <row r="339">
          <cell r="A339">
            <v>92799</v>
          </cell>
          <cell r="B339" t="str">
            <v>CORTE E DOBRA DE AÇO CA-60, DIÂMETRO DE 4,2 MM. AF_06/2022</v>
          </cell>
          <cell r="C339">
            <v>11.07</v>
          </cell>
        </row>
        <row r="340">
          <cell r="A340">
            <v>92800</v>
          </cell>
          <cell r="B340" t="str">
            <v>CORTE E DOBRA DE AÇO CA-60, DIÂMETRO DE 5,0 MM. AF_06/2022</v>
          </cell>
          <cell r="C340">
            <v>10.050000000000001</v>
          </cell>
        </row>
        <row r="341">
          <cell r="A341">
            <v>95605</v>
          </cell>
          <cell r="B341" t="str">
            <v>ARRASAMENTO MECANICO DE ESTACA DE CONCRETO ARMADO, DIAMETROS DE 101 CM A 150 CM. AF_05/2021</v>
          </cell>
          <cell r="C341">
            <v>135.54</v>
          </cell>
        </row>
        <row r="342">
          <cell r="A342">
            <v>95602</v>
          </cell>
          <cell r="B342" t="str">
            <v>ARRASAMENTO MECANICO DE ESTACA DE CONCRETO ARMADO, DIAMETROS DE 41 CM A 60 CM. AF_05/2021</v>
          </cell>
          <cell r="C342">
            <v>27.88</v>
          </cell>
        </row>
        <row r="343">
          <cell r="A343">
            <v>95603</v>
          </cell>
          <cell r="B343" t="str">
            <v>ARRASAMENTO MECANICO DE ESTACA DE CONCRETO ARMADO, DIAMETROS DE 61 CM A 80 CM. AF_05/2021</v>
          </cell>
          <cell r="C343">
            <v>47.57</v>
          </cell>
        </row>
        <row r="344">
          <cell r="A344">
            <v>95604</v>
          </cell>
          <cell r="B344" t="str">
            <v>ARRASAMENTO MECANICO DE ESTACA DE CONCRETO ARMADO, DIAMETROS DE 81 CM A 100 CM. AF_05/2021</v>
          </cell>
          <cell r="C344">
            <v>73.819999999999993</v>
          </cell>
        </row>
        <row r="345">
          <cell r="A345">
            <v>95601</v>
          </cell>
          <cell r="B345" t="str">
            <v>ARRASAMENTO MECANICO DE ESTACA DE CONCRETO ARMADO, DIAMETROS DE ATÉ 40 CM. AF_05/2021</v>
          </cell>
          <cell r="C345">
            <v>17.420000000000002</v>
          </cell>
        </row>
        <row r="346">
          <cell r="A346">
            <v>102521</v>
          </cell>
          <cell r="B346" t="str">
            <v>ARRASAMENTO MECÂNICO DE ESTACA BARRETE DE CONCRETO ARMADO, SEÇÃO DE 0,40 X 2,50 M. AF_05/2021</v>
          </cell>
          <cell r="C346">
            <v>111.82</v>
          </cell>
        </row>
        <row r="347">
          <cell r="A347">
            <v>102522</v>
          </cell>
          <cell r="B347" t="str">
            <v>ARRASAMENTO MECÂNICO DE ESTACA BARRETE DE CONCRETO ARMADO, SEÇÃO DE 0,60 X 2,50 M. AF_05/2021</v>
          </cell>
          <cell r="C347">
            <v>164.05</v>
          </cell>
        </row>
        <row r="348">
          <cell r="A348">
            <v>102523</v>
          </cell>
          <cell r="B348" t="str">
            <v>ARRASAMENTO MECÂNICO DE ESTACA BARRETE DE CONCRETO ARMADO, SEÇÃO DE 0,80 X 2,50 M. AF_05/2021</v>
          </cell>
          <cell r="C348">
            <v>216.26</v>
          </cell>
        </row>
        <row r="349">
          <cell r="A349">
            <v>95608</v>
          </cell>
          <cell r="B349" t="str">
            <v>ARRASAMENTO MECÂNICO DE ESTACA METÁLICA, PERFIL LAMINADO TIPO H - FAMÍLIA 250. AF_05/2021</v>
          </cell>
          <cell r="C349">
            <v>33.28</v>
          </cell>
        </row>
        <row r="350">
          <cell r="A350">
            <v>95609</v>
          </cell>
          <cell r="B350" t="str">
            <v>ARRASAMENTO MECÂNICO DE ESTACA METÁLICA, PERFIL LAMINADO TIPO H - FAMÍLIA 310. AF_05/2021</v>
          </cell>
          <cell r="C350">
            <v>42.2</v>
          </cell>
        </row>
        <row r="351">
          <cell r="A351">
            <v>95607</v>
          </cell>
          <cell r="B351" t="str">
            <v>ARRASAMENTO MECÂNICO DE ESTACA METÁLICA, PERFIL LAMINADO TIPO I FAMÍLIA 250. AF_05/2021</v>
          </cell>
          <cell r="C351">
            <v>22.94</v>
          </cell>
        </row>
        <row r="352">
          <cell r="A352">
            <v>95996</v>
          </cell>
          <cell r="B352" t="str">
            <v>EXECUÇÃO DE PAVIMENTO COM APLICAÇÃO DE CONCRETO ASFÁLTICO, CAMADA DE BINDER - EXCLUSIVE CARGA E TRANSPORTE. AF_11/2019</v>
          </cell>
          <cell r="C352">
            <v>1519.93</v>
          </cell>
        </row>
        <row r="353">
          <cell r="A353">
            <v>95995</v>
          </cell>
          <cell r="B353" t="str">
            <v>EXECUÇÃO DE PAVIMENTO COM APLICAÇÃO DE CONCRETO ASFÁLTICO, CAMADA DE ROLAMENTO - EXCLUSIVE CARGA E TRANSPORTE. AF_11/2019</v>
          </cell>
          <cell r="C353">
            <v>1754.97</v>
          </cell>
        </row>
        <row r="354">
          <cell r="A354">
            <v>104372</v>
          </cell>
          <cell r="B354" t="str">
            <v>EXECUÇÃO DE PAVIMENTO COM APLICAÇÃO DE PRÉ-MISTURADO A FRIO, CAMADA DE BINDER - EXCLUSIVE CARGA E TRANSPORTE. AF_11/2019</v>
          </cell>
          <cell r="C354">
            <v>0</v>
          </cell>
        </row>
        <row r="355">
          <cell r="A355">
            <v>104371</v>
          </cell>
          <cell r="B355" t="str">
            <v>EXECUÇÃO DE PAVIMENTO COM APLICAÇÃO DE PRÉ-MISTURADO A FRIO, CAMADA DE ROLAMENTO - EXCLUSIVE CARGA E TRANSPORTE. AF_11/2019</v>
          </cell>
          <cell r="C355">
            <v>0</v>
          </cell>
        </row>
        <row r="356">
          <cell r="A356">
            <v>96001</v>
          </cell>
          <cell r="B356" t="str">
            <v>FRESAGEM DE PAVIMENTO ASFÁLTICO (PROFUNDIDADE ATÉ 5,0 CM) - EXCLUSIVE TRANSPORTE. AF_11/2019</v>
          </cell>
          <cell r="C356">
            <v>7.32</v>
          </cell>
        </row>
        <row r="357">
          <cell r="A357">
            <v>94880</v>
          </cell>
          <cell r="B357" t="str">
            <v>ASSENTAMENTO DE TUBO DE PEAD CORRUGADO DE DUPLA PAREDE PARA REDE COLETORA DE ESGOTO, DN 1000 MM, JUNTA ELÁSTICA INTEGRADA (NÃO INCLUI FORNECIMENTO). AF_01/2021</v>
          </cell>
          <cell r="C357">
            <v>42.85</v>
          </cell>
        </row>
        <row r="358">
          <cell r="A358">
            <v>94882</v>
          </cell>
          <cell r="B358" t="str">
            <v>ASSENTAMENTO DE TUBO DE PEAD CORRUGADO DE DUPLA PAREDE PARA REDE COLETORA DE ESGOTO, DN 1200 MM, JUNTA ELÁSTICA INTEGRADA (NÃO INCLUI FORNECIMENTO). AF_01/2021</v>
          </cell>
          <cell r="C358">
            <v>49.61</v>
          </cell>
        </row>
        <row r="359">
          <cell r="A359">
            <v>94884</v>
          </cell>
          <cell r="B359" t="str">
            <v>ASSENTAMENTO DE TUBO DE PEAD CORRUGADO DE DUPLA PAREDE PARA REDE COLETORA DE ESGOTO, DN 1500 MM, JUNTA ELÁSTICA INTEGRADA (NÃO INCLUI FORNECIMENTO). AF_01/2021</v>
          </cell>
          <cell r="C359">
            <v>63.32</v>
          </cell>
        </row>
        <row r="360">
          <cell r="A360">
            <v>94870</v>
          </cell>
          <cell r="B360" t="str">
            <v>ASSENTAMENTO DE TUBO DE PEAD CORRUGADO DE DUPLA PAREDE PARA REDE COLETORA DE ESGOTO, DN 250 MM, JUNTA ELÁSTICA INTEGRADA (NÃO INCLUI FORNECIMENTO). AF_01/2021</v>
          </cell>
          <cell r="C360">
            <v>1.97</v>
          </cell>
        </row>
        <row r="361">
          <cell r="A361">
            <v>94872</v>
          </cell>
          <cell r="B361" t="str">
            <v>ASSENTAMENTO DE TUBO DE PEAD CORRUGADO DE DUPLA PAREDE PARA REDE COLETORA DE ESGOTO, DN 300 MM, JUNTA ELÁSTICA INTEGRADA (NÃO INCLUI FORNECIMENTO). AF_01/2021</v>
          </cell>
          <cell r="C361">
            <v>2.67</v>
          </cell>
        </row>
        <row r="362">
          <cell r="A362">
            <v>90746</v>
          </cell>
          <cell r="B362" t="str">
            <v>ASSENTAMENTO DE TUBO DE PEAD CORRUGADO DE DUPLA PAREDE PARA REDE COLETORA DE ESGOTO, DN 450 MM, JUNTA ELÁSTICA INTEGRADA (NÃO INCLUI FORNECIMENTO). AF_01/2021</v>
          </cell>
          <cell r="C362">
            <v>3.19</v>
          </cell>
        </row>
        <row r="363">
          <cell r="A363">
            <v>90747</v>
          </cell>
          <cell r="B363" t="str">
            <v>ASSENTAMENTO DE TUBO DE PEAD CORRUGADO DE DUPLA PAREDE PARA REDE COLETORA DE ESGOTO, DN 600 MM, JUNTA ELÁSTICA INTEGRADA (NÃO INCLUI FORNECIMENTO). AF_01/2021</v>
          </cell>
          <cell r="C363">
            <v>16.670000000000002</v>
          </cell>
        </row>
        <row r="364">
          <cell r="A364">
            <v>94876</v>
          </cell>
          <cell r="B364" t="str">
            <v>ASSENTAMENTO DE TUBO DE PEAD CORRUGADO DE DUPLA PAREDE PARA REDE COLETORA DE ESGOTO, DN 800 MM, JUNTA ELÁSTICA INTEGRADA (NÃO INCLUI FORNECIMENTO). AF_01/2021</v>
          </cell>
          <cell r="C364">
            <v>28.53</v>
          </cell>
        </row>
        <row r="365">
          <cell r="A365">
            <v>94878</v>
          </cell>
          <cell r="B365" t="str">
            <v>ASSENTAMENTO DE TUBO DE PEAD CORRUGADO DE DUPLA PAREDE PARA REDE COLETORA DE ESGOTO, DN 900 MM, JUNTA ELÁSTICA INTEGRADA (NÃO INCLUI FORNECIMENTO). AF_01/2021</v>
          </cell>
          <cell r="C365">
            <v>32.92</v>
          </cell>
        </row>
        <row r="366">
          <cell r="A366">
            <v>90740</v>
          </cell>
          <cell r="B366" t="str">
            <v>ASSENTAMENTO DE TUBO DE PVC CORRUGADO DE DUPLA PAREDE PARA REDE COLETORA DE ESGOTO, DN 150 MM, JUNTA ELÁSTICA (NÃO INCLUI FORNECIMENTO). AF_01/2021</v>
          </cell>
          <cell r="C366">
            <v>3.89</v>
          </cell>
        </row>
        <row r="367">
          <cell r="A367">
            <v>90741</v>
          </cell>
          <cell r="B367" t="str">
            <v>ASSENTAMENTO DE TUBO DE PVC CORRUGADO DE DUPLA PAREDE PARA REDE COLETORA DE ESGOTO, DN 200 MM, JUNTA ELÁSTICA (NÃO INCLUI FORNECIMENTO). AF_01/2021</v>
          </cell>
          <cell r="C367">
            <v>4.4400000000000004</v>
          </cell>
        </row>
        <row r="368">
          <cell r="A368">
            <v>90742</v>
          </cell>
          <cell r="B368" t="str">
            <v>ASSENTAMENTO DE TUBO DE PVC CORRUGADO DE DUPLA PAREDE PARA REDE COLETORA DE ESGOTO, DN 250 MM, JUNTA ELÁSTICA (NÃO INCLUI FORNECIMENTO). AF_01/2021</v>
          </cell>
          <cell r="C368">
            <v>4.9800000000000004</v>
          </cell>
        </row>
        <row r="369">
          <cell r="A369">
            <v>90743</v>
          </cell>
          <cell r="B369" t="str">
            <v>ASSENTAMENTO DE TUBO DE PVC CORRUGADO DE DUPLA PAREDE PARA REDE COLETORA DE ESGOTO, DN 300 MM, JUNTA ELÁSTICA (NÃO INCLUI FORNECIMENTO). AF_01/2021</v>
          </cell>
          <cell r="C369">
            <v>5.53</v>
          </cell>
        </row>
        <row r="370">
          <cell r="A370">
            <v>90744</v>
          </cell>
          <cell r="B370" t="str">
            <v>ASSENTAMENTO DE TUBO DE PVC CORRUGADO DE DUPLA PAREDE PARA REDE COLETORA DE ESGOTO, DN 350 MM, JUNTA ELÁSTICA (NÃO INCLUI FORNECIMENTO). AF_01/2021</v>
          </cell>
          <cell r="C370">
            <v>6.08</v>
          </cell>
        </row>
        <row r="371">
          <cell r="A371">
            <v>90745</v>
          </cell>
          <cell r="B371" t="str">
            <v>ASSENTAMENTO DE TUBO DE PVC CORRUGADO DE DUPLA PAREDE PARA REDE COLETORA DE ESGOTO, DN 400 MM, JUNTA ELÁSTICA (NÃO INCLUI FORNECIMENTO). AF_01/2021</v>
          </cell>
          <cell r="C371">
            <v>9.75</v>
          </cell>
        </row>
        <row r="372">
          <cell r="A372">
            <v>90733</v>
          </cell>
          <cell r="B372" t="str">
            <v>ASSENTAMENTO DE TUBO DE PVC PARA REDE COLETORA DE ESGOTO DE PAREDE MACIÇA, DN 100 MM, JUNTA ELÁSTICA (NÃO INCLUI FORNECIMENTO). AF_01/2021</v>
          </cell>
          <cell r="C372">
            <v>2.95</v>
          </cell>
        </row>
        <row r="373">
          <cell r="A373">
            <v>90734</v>
          </cell>
          <cell r="B373" t="str">
            <v>ASSENTAMENTO DE TUBO DE PVC PARA REDE COLETORA DE ESGOTO DE PAREDE MACIÇA, DN 150 MM, JUNTA ELÁSTICA, (NÃO INCLUI FORNECIMENTO). AF_01/2021</v>
          </cell>
          <cell r="C373">
            <v>3.5</v>
          </cell>
        </row>
        <row r="374">
          <cell r="A374">
            <v>90735</v>
          </cell>
          <cell r="B374" t="str">
            <v>ASSENTAMENTO DE TUBO DE PVC PARA REDE COLETORA DE ESGOTO DE PAREDE MACIÇA, DN 200 MM, JUNTA ELÁSTICA (NÃO INCLUI FORNECIMENTO). AF_01/2021</v>
          </cell>
          <cell r="C374">
            <v>4.04</v>
          </cell>
        </row>
        <row r="375">
          <cell r="A375">
            <v>90736</v>
          </cell>
          <cell r="B375" t="str">
            <v>ASSENTAMENTO DE TUBO DE PVC PARA REDE COLETORA DE ESGOTO DE PAREDE MACIÇA, DN 250 MM, JUNTA ELÁSTICA (NÃO INCLUI FORNECIMENTO). AF_01/2021</v>
          </cell>
          <cell r="C375">
            <v>4.58</v>
          </cell>
        </row>
        <row r="376">
          <cell r="A376">
            <v>90737</v>
          </cell>
          <cell r="B376" t="str">
            <v>ASSENTAMENTO DE TUBO DE PVC PARA REDE COLETORA DE ESGOTO DE PAREDE MACIÇA, DN 300 MM, JUNTA ELÁSTICA (NÃO INCLUI FORNECIMENTO). AF_01/2021</v>
          </cell>
          <cell r="C376">
            <v>5.13</v>
          </cell>
        </row>
        <row r="377">
          <cell r="A377">
            <v>90738</v>
          </cell>
          <cell r="B377" t="str">
            <v>ASSENTAMENTO DE TUBO DE PVC PARA REDE COLETORA DE ESGOTO DE PAREDE MACIÇA, DN 350 MM, JUNTA ELÁSTICA (NÃO INCLUI FORNECIMENTO). AF_01/2021</v>
          </cell>
          <cell r="C377">
            <v>5.68</v>
          </cell>
        </row>
        <row r="378">
          <cell r="A378">
            <v>90739</v>
          </cell>
          <cell r="B378" t="str">
            <v>ASSENTAMENTO DE TUBO DE PVC PARA REDE COLETORA DE ESGOTO DE PAREDE MACIÇA, DN 400 MM, JUNTA ELÁSTICA (NÃO INCLUI FORNECIMENTO). AF_01/2021</v>
          </cell>
          <cell r="C378">
            <v>8.74</v>
          </cell>
        </row>
        <row r="379">
          <cell r="A379">
            <v>90724</v>
          </cell>
          <cell r="B379" t="str">
            <v>JUNTA ARGAMASSADA ENTRE TUBO DN 100 MM E O POÇO DE VISITA/ CAIXA DE CONCRETO OU ALVENARIA EM REDES DE ESGOTO. AF_01/2021</v>
          </cell>
          <cell r="C379">
            <v>21.14</v>
          </cell>
        </row>
        <row r="380">
          <cell r="A380">
            <v>102267</v>
          </cell>
          <cell r="B380" t="str">
            <v>JUNTA ARGAMASSADA ENTRE TUBO DN 1000 MM E O POÇO DE VISITA/ CAIXA DE CONCRETO OU ALVENARIA EM REDES DE ESGOTO. AF_01/2021</v>
          </cell>
          <cell r="C380">
            <v>114.43</v>
          </cell>
        </row>
        <row r="381">
          <cell r="A381">
            <v>102268</v>
          </cell>
          <cell r="B381" t="str">
            <v>JUNTA ARGAMASSADA ENTRE TUBO DN 1200 MM E O POÇO DE VISITA/ CAIXA DE CONCRETO OU ALVENARIA EM REDES DE ESGOTO. AF_01/2021</v>
          </cell>
          <cell r="C381">
            <v>129.13999999999999</v>
          </cell>
        </row>
        <row r="382">
          <cell r="A382">
            <v>90725</v>
          </cell>
          <cell r="B382" t="str">
            <v>JUNTA ARGAMASSADA ENTRE TUBO DN 150 MM E O POÇO DE VISITA/ CAIXA DE CONCRETO OU ALVENARIA EM REDES DE ESGOTO. AF_01/2021</v>
          </cell>
          <cell r="C382">
            <v>26.05</v>
          </cell>
        </row>
        <row r="383">
          <cell r="A383">
            <v>102269</v>
          </cell>
          <cell r="B383" t="str">
            <v>JUNTA ARGAMASSADA ENTRE TUBO DN 1500 MM E O POÇO DE VISITA/ CAIXA DE CONCRETO OU ALVENARIA EM REDES DE ESGOTO. AF_01/2021</v>
          </cell>
          <cell r="C383">
            <v>158.55000000000001</v>
          </cell>
        </row>
        <row r="384">
          <cell r="A384">
            <v>90726</v>
          </cell>
          <cell r="B384" t="str">
            <v>JUNTA ARGAMASSADA ENTRE TUBO DN 200 MM E O POÇO/ CAIXA DE CONCRETO OU ALVENARIA EM REDES DE ESGOTO. AF_01/2021</v>
          </cell>
          <cell r="C384">
            <v>31.01</v>
          </cell>
        </row>
        <row r="385">
          <cell r="A385">
            <v>90727</v>
          </cell>
          <cell r="B385" t="str">
            <v>JUNTA ARGAMASSADA ENTRE TUBO DN 250 MM E O POÇO DE VISITA/ CAIXA DE CONCRETO OU ALVENARIA EM REDES DE ESGOTO. AF_01/2021</v>
          </cell>
          <cell r="C385">
            <v>35.92</v>
          </cell>
        </row>
        <row r="386">
          <cell r="A386">
            <v>90728</v>
          </cell>
          <cell r="B386" t="str">
            <v>JUNTA ARGAMASSADA ENTRE TUBO DN 300 MM E O POÇO DE VISITA/ CAIXA DE CONCRETO OU ALVENARIA EM REDES DE ESGOTO. AF_01/2021</v>
          </cell>
          <cell r="C386">
            <v>40.83</v>
          </cell>
        </row>
        <row r="387">
          <cell r="A387">
            <v>90729</v>
          </cell>
          <cell r="B387" t="str">
            <v>JUNTA ARGAMASSADA ENTRE TUBO DN 350 MM E O POÇO DE VISITA/ CAIXA DE CONCRETO OU ALVENARIA EM REDES DE ESGOTO. AF_01/2021</v>
          </cell>
          <cell r="C387">
            <v>45.73</v>
          </cell>
        </row>
        <row r="388">
          <cell r="A388">
            <v>90730</v>
          </cell>
          <cell r="B388" t="str">
            <v>JUNTA ARGAMASSADA ENTRE TUBO DN 400 MM E O POÇO DE VISITA/ CAIXA DE CONCRETO OU ALVENARIA EM REDES DE ESGOTO. AF_01/2021</v>
          </cell>
          <cell r="C388">
            <v>50.63</v>
          </cell>
        </row>
        <row r="389">
          <cell r="A389">
            <v>90731</v>
          </cell>
          <cell r="B389" t="str">
            <v>JUNTA ARGAMASSADA ENTRE TUBO DN 450 MM E O POÇO DE VISITA/ CAIXA DE CONCRETO OU ALVENARIA EM REDES DE ESGOTO. AF_01/2021</v>
          </cell>
          <cell r="C389">
            <v>55.53</v>
          </cell>
        </row>
        <row r="390">
          <cell r="A390">
            <v>90732</v>
          </cell>
          <cell r="B390" t="str">
            <v>JUNTA ARGAMASSADA ENTRE TUBO DN 600 MM E O POÇO DE VISITA/ CAIXA DE CONCRETO OU ALVENARIA EM REDES DE ESGOTO. AF_01/2021</v>
          </cell>
          <cell r="C390">
            <v>70.25</v>
          </cell>
        </row>
        <row r="391">
          <cell r="A391">
            <v>102265</v>
          </cell>
          <cell r="B391" t="str">
            <v>JUNTA ARGAMASSADA ENTRE TUBO DN 800 MM E O POÇO DE VISITA/ CAIXA DE CONCRETO OU ALVENARIA EM REDES DE ESGOTO. AF_01/2021</v>
          </cell>
          <cell r="C391">
            <v>89.85</v>
          </cell>
        </row>
        <row r="392">
          <cell r="A392">
            <v>102266</v>
          </cell>
          <cell r="B392" t="str">
            <v>JUNTA ARGAMASSADA ENTRE TUBO DN 900 MM E O POÇO DE VISITA/ CAIXA DE CONCRETO OU ALVENARIA EM REDES DE ESGOTO. AF_01/2021</v>
          </cell>
          <cell r="C392">
            <v>99.65</v>
          </cell>
        </row>
        <row r="393">
          <cell r="A393">
            <v>94879</v>
          </cell>
          <cell r="B393" t="str">
            <v>TUBO DE PEAD CORRUGADO DE DUPLA PAREDE PARA REDE COLETORA DE ESGOTO, DN 1000 MM, JUNTA ELÁSTICA INTEGRADA - FORNECIMENTO E ASSENTAMENTO. AF_01/2021</v>
          </cell>
          <cell r="C393">
            <v>2186.1799999999998</v>
          </cell>
        </row>
        <row r="394">
          <cell r="A394">
            <v>94881</v>
          </cell>
          <cell r="B394" t="str">
            <v>TUBO DE PEAD CORRUGADO DE DUPLA PAREDE PARA REDE COLETORA DE ESGOTO, DN 1200 MM, JUNTA ELÁSTICA INTEGRADA - FORNECIMENTO E ASSENTAMENTO. AF_01/2021</v>
          </cell>
          <cell r="C394">
            <v>3011.82</v>
          </cell>
        </row>
        <row r="395">
          <cell r="A395">
            <v>94869</v>
          </cell>
          <cell r="B395" t="str">
            <v>TUBO DE PEAD CORRUGADO DE DUPLA PAREDE PARA REDE COLETORA DE ESGOTO, DN 250 MM, JUNTA ELÁSTICA INTEGRADA - FORNECIMENTO E ASSENTAMENTO. AF_01/2021</v>
          </cell>
          <cell r="C395">
            <v>154.38</v>
          </cell>
        </row>
        <row r="396">
          <cell r="A396">
            <v>94871</v>
          </cell>
          <cell r="B396" t="str">
            <v>TUBO DE PEAD CORRUGADO DE DUPLA PAREDE PARA REDE COLETORA DE ESGOTO, DN 300 MM, JUNTA ELÁSTICA INTEGRADA - FORNECIMENTO E ASSENTAMENTO. AF_01/2021</v>
          </cell>
          <cell r="C396">
            <v>241.46</v>
          </cell>
        </row>
        <row r="397">
          <cell r="A397">
            <v>90708</v>
          </cell>
          <cell r="B397" t="str">
            <v>TUBO DE PEAD CORRUGADO DE DUPLA PAREDE PARA REDE COLETORA DE ESGOTO, DN 600 MM, JUNTA ELÁSTICA INTEGRADA - FORNECIMENTO E ASSENTAMENTO. AF_01/2021</v>
          </cell>
          <cell r="C397">
            <v>874.26</v>
          </cell>
        </row>
        <row r="398">
          <cell r="A398">
            <v>94875</v>
          </cell>
          <cell r="B398" t="str">
            <v>TUBO DE PEAD CORRUGADO DE DUPLA PAREDE PARA REDE COLETORA DE ESGOTO, DN 800 MM, JUNTA ELÁSTICA INTEGRADA - FORNECIMENTO E ASSENTAMENTO. AF_01/2021</v>
          </cell>
          <cell r="C398">
            <v>1419.86</v>
          </cell>
        </row>
        <row r="399">
          <cell r="A399">
            <v>102264</v>
          </cell>
          <cell r="B399" t="str">
            <v>TUBO DE PVC BRANCO PARA REDE COLETORA DE ESGOTO CONDOMINIAL DE PAREDE MACIÇA, DN 100 MM, JUNTA ELÁSTICA - FORNECIMENTO E ASSENTAMENTO. AF_01/2021</v>
          </cell>
          <cell r="C399">
            <v>19.87</v>
          </cell>
        </row>
        <row r="400">
          <cell r="A400">
            <v>90701</v>
          </cell>
          <cell r="B400" t="str">
            <v>TUBO DE PVC CORRUGADO DE DUPLA PAREDE PARA REDE COLETORA DE ESGOTO, DN 150 MM, JUNTA ELÁSTICA - FORNECIMENTO E ASSENTAMENTO. AF_01/2021</v>
          </cell>
          <cell r="C400">
            <v>69.53</v>
          </cell>
        </row>
        <row r="401">
          <cell r="A401">
            <v>90702</v>
          </cell>
          <cell r="B401" t="str">
            <v>TUBO DE PVC CORRUGADO DE DUPLA PAREDE PARA REDE COLETORA DE ESGOTO, DN 200 MM, JUNTA ELÁSTICA - FORNECIMENTO E ASSENTAMENTO. AF_01/2021</v>
          </cell>
          <cell r="C401">
            <v>115.43</v>
          </cell>
        </row>
        <row r="402">
          <cell r="A402">
            <v>90703</v>
          </cell>
          <cell r="B402" t="str">
            <v>TUBO DE PVC CORRUGADO DE DUPLA PAREDE PARA REDE COLETORA DE ESGOTO, DN 250 MM, JUNTA ELÁSTICA - FORNECIMENTO E ASSENTAMENTO. AF_01/2021</v>
          </cell>
          <cell r="C402">
            <v>181.16</v>
          </cell>
        </row>
        <row r="403">
          <cell r="A403">
            <v>90704</v>
          </cell>
          <cell r="B403" t="str">
            <v>TUBO DE PVC CORRUGADO DE DUPLA PAREDE PARA REDE COLETORA DE ESGOTO, DN 300 MM, JUNTA ELÁSTICA - FORNECIMENTO E ASSENTAMENTO. AF_01/2021</v>
          </cell>
          <cell r="C403">
            <v>269.58999999999997</v>
          </cell>
        </row>
        <row r="404">
          <cell r="A404">
            <v>90705</v>
          </cell>
          <cell r="B404" t="str">
            <v>TUBO DE PVC CORRUGADO DE DUPLA PAREDE PARA REDE COLETORA DE ESGOTO, DN 350 MM, JUNTA ELÁSTICA - FORNECIMENTO E ASSENTAMENTO. AF_01/2021</v>
          </cell>
          <cell r="C404">
            <v>352.5</v>
          </cell>
        </row>
        <row r="405">
          <cell r="A405">
            <v>90706</v>
          </cell>
          <cell r="B405" t="str">
            <v>TUBO DE PVC CORRUGADO DE DUPLA PAREDE PARA REDE COLETORA DE ESGOTO, DN 400 MM, JUNTA ELÁSTICA - FORNECIMENTO E ASSENTAMENTO. AF_01/2021</v>
          </cell>
          <cell r="C405">
            <v>467.88</v>
          </cell>
        </row>
        <row r="406">
          <cell r="A406">
            <v>90694</v>
          </cell>
          <cell r="B406" t="str">
            <v>TUBO DE PVC PARA REDE COLETORA DE ESGOTO DE PAREDE MACIÇA, DN 100 MM, JUNTA ELÁSTICA - FORNECIMENTO E ASSENTAMENTO. AF_01/2021</v>
          </cell>
          <cell r="C406">
            <v>46.5</v>
          </cell>
        </row>
        <row r="407">
          <cell r="A407">
            <v>90695</v>
          </cell>
          <cell r="B407" t="str">
            <v>TUBO DE PVC PARA REDE COLETORA DE ESGOTO DE PAREDE MACIÇA, DN 150 MM, JUNTA ELÁSTICA - FORNECIMENTO E ASSENTAMENTO. AF_01/2021</v>
          </cell>
          <cell r="C407">
            <v>88.75</v>
          </cell>
        </row>
        <row r="408">
          <cell r="A408">
            <v>90696</v>
          </cell>
          <cell r="B408" t="str">
            <v>TUBO DE PVC PARA REDE COLETORA DE ESGOTO DE PAREDE MACIÇA, DN 200 MM, JUNTA ELÁSTICA - FORNECIMENTO E ASSENTAMENTO. AF_01/2021</v>
          </cell>
          <cell r="C408">
            <v>148.56</v>
          </cell>
        </row>
        <row r="409">
          <cell r="A409">
            <v>90697</v>
          </cell>
          <cell r="B409" t="str">
            <v>TUBO DE PVC PARA REDE COLETORA DE ESGOTO DE PAREDE MACIÇA, DN 250 MM, JUNTA ELÁSTICA - FORNECIMENTO E ASSENTAMENTO. AF_01/2021</v>
          </cell>
          <cell r="C409">
            <v>230.78</v>
          </cell>
        </row>
        <row r="410">
          <cell r="A410">
            <v>90698</v>
          </cell>
          <cell r="B410" t="str">
            <v>TUBO DE PVC PARA REDE COLETORA DE ESGOTO DE PAREDE MACIÇA, DN 300 MM, JUNTA ELÁSTICA, FORNECIMENTO E ASSENTAMENTO. AF_01/2021</v>
          </cell>
          <cell r="C410">
            <v>353.08</v>
          </cell>
        </row>
        <row r="411">
          <cell r="A411">
            <v>90699</v>
          </cell>
          <cell r="B411" t="str">
            <v>TUBO DE PVC PARA REDE COLETORA DE ESGOTO DE PAREDE MACIÇA, DN 350 MM, JUNTA ELÁSTICA - FORNECIMENTO E ASSENTAMENTO. AF_01/2021</v>
          </cell>
          <cell r="C411">
            <v>497.23</v>
          </cell>
        </row>
        <row r="412">
          <cell r="A412">
            <v>90700</v>
          </cell>
          <cell r="B412" t="str">
            <v>TUBO DE PVC PARA REDE COLETORA DE ESGOTO DE PAREDE MACIÇA, DN 400 MM, JUNTA ELÁSTICA FORNECIMENTO E ASSENTAMENTO. AF_01/2021</v>
          </cell>
          <cell r="C412">
            <v>581.17999999999995</v>
          </cell>
        </row>
        <row r="413">
          <cell r="A413">
            <v>105378</v>
          </cell>
          <cell r="B413" t="str">
            <v>ASSENTAMENTO DE CONEXÃO 2 ACESSOS ALINHADOS DE FERRO FUNDIDO PARA REDE DE ÁGUA, DN 100, JUNTA ELÁSTICA, INSTALADO EM LOCAL COM NÍVEL ALTO DE INTERFERÊNCIAS (NÃO INCLUI FORNECIMENTO). AF_05/2024</v>
          </cell>
          <cell r="C413">
            <v>11.46</v>
          </cell>
        </row>
        <row r="414">
          <cell r="A414">
            <v>105373</v>
          </cell>
          <cell r="B414" t="str">
            <v>ASSENTAMENTO DE CONEXÃO 2 ACESSOS ALINHADOS DE FERRO FUNDIDO PARA REDE DE ÁGUA, DN 100, JUNTA ELÁSTICA, INSTALADO EM LOCAL COM NÍVEL BAIXO DE INTERFERÊNCIAS (NÃO INCLUI FORNECIMENTO). AF_05/2024</v>
          </cell>
          <cell r="C414">
            <v>8.92</v>
          </cell>
        </row>
        <row r="415">
          <cell r="A415">
            <v>105380</v>
          </cell>
          <cell r="B415" t="str">
            <v>ASSENTAMENTO DE CONEXÃO 2 ACESSOS ALINHADOS DE FERRO FUNDIDO PARA REDE DE ÁGUA, DN 1000, JUNTA ELÁSTICA, INSTALADO EM LOCAL COM NÍVEL ALTO DE INTERFERÊNCIAS (NÃO INCLUI FORNECIMENTO). AF_05/2024</v>
          </cell>
          <cell r="C415">
            <v>91.6</v>
          </cell>
        </row>
        <row r="416">
          <cell r="A416">
            <v>105267</v>
          </cell>
          <cell r="B416" t="str">
            <v>ASSENTAMENTO DE CONEXÃO 2 ACESSOS ALINHADOS DE FERRO FUNDIDO PARA REDE DE ÁGUA, DN 1000, JUNTA ELÁSTICA, INSTALADO EM LOCAL COM NÍVEL BAIXO DE INTERFERÊNCIAS (NÃO INCLUI FORNECIMENTO). AF_05/2024</v>
          </cell>
          <cell r="C416">
            <v>73.900000000000006</v>
          </cell>
        </row>
        <row r="417">
          <cell r="A417">
            <v>105249</v>
          </cell>
          <cell r="B417" t="str">
            <v>ASSENTAMENTO DE CONEXÃO 2 ACESSOS ALINHADOS DE FERRO FUNDIDO PARA REDE DE ÁGUA, DN 1200, JUNTA ELÁSTICA, INSTALADO EM LOCAL COM NÍVEL ALTO DE INTERFERÊNCIAS (NÃO INCLUI FORNECIMENTO). AF_05/2024</v>
          </cell>
          <cell r="C417">
            <v>112.41</v>
          </cell>
        </row>
        <row r="418">
          <cell r="A418">
            <v>105268</v>
          </cell>
          <cell r="B418" t="str">
            <v>ASSENTAMENTO DE CONEXÃO 2 ACESSOS ALINHADOS DE FERRO FUNDIDO PARA REDE DE ÁGUA, DN 1200, JUNTA ELÁSTICA, INSTALADO EM LOCAL COM NÍVEL BAIXO DE INTERFERÊNCIAS (NÃO INCLUI FORNECIMENTO). AF_05/2024</v>
          </cell>
          <cell r="C418">
            <v>91.56</v>
          </cell>
        </row>
        <row r="419">
          <cell r="A419">
            <v>105379</v>
          </cell>
          <cell r="B419" t="str">
            <v>ASSENTAMENTO DE CONEXÃO 2 ACESSOS ALINHADOS DE FERRO FUNDIDO PARA REDE DE ÁGUA, DN 150, JUNTA ELÁSTICA, INSTALADO EM LOCAL COM NÍVEL ALTO DE INTERFERÊNCIAS (NÃO INCLUI FORNECIMENTO). AF_05/2024</v>
          </cell>
          <cell r="C419">
            <v>15.09</v>
          </cell>
        </row>
        <row r="420">
          <cell r="A420">
            <v>105388</v>
          </cell>
          <cell r="B420" t="str">
            <v>ASSENTAMENTO DE CONEXÃO 2 ACESSOS ALINHADOS DE FERRO FUNDIDO PARA REDE DE ÁGUA, DN 150, JUNTA ELÁSTICA, INSTALADO EM LOCAL COM NÍVEL BAIXO DE INTERFERÊNCIAS (NÃO INCLUI FORNECIMENTO). AF_05/2024</v>
          </cell>
          <cell r="C420">
            <v>11.92</v>
          </cell>
        </row>
        <row r="421">
          <cell r="A421">
            <v>105392</v>
          </cell>
          <cell r="B421" t="str">
            <v>ASSENTAMENTO DE CONEXÃO 2 ACESSOS ALINHADOS DE FERRO FUNDIDO PARA REDE DE ÁGUA, DN 200, JUNTA ELÁSTICA, INSTALADO EM LOCAL COM NÍVEL ALTO DE INTERFERÊNCIAS (NÃO INCLUI FORNECIMENTO). AF_05/2024</v>
          </cell>
          <cell r="C421">
            <v>18.72</v>
          </cell>
        </row>
        <row r="422">
          <cell r="A422">
            <v>105389</v>
          </cell>
          <cell r="B422" t="str">
            <v>ASSENTAMENTO DE CONEXÃO 2 ACESSOS ALINHADOS DE FERRO FUNDIDO PARA REDE DE ÁGUA, DN 200, JUNTA ELÁSTICA, INSTALADO EM LOCAL COM NÍVEL BAIXO DE INTERFERÊNCIAS (NÃO INCLUI FORNECIMENTO). AF_05/2024</v>
          </cell>
          <cell r="C422">
            <v>14.93</v>
          </cell>
        </row>
        <row r="423">
          <cell r="A423">
            <v>105393</v>
          </cell>
          <cell r="B423" t="str">
            <v>ASSENTAMENTO DE CONEXÃO 2 ACESSOS ALINHADOS DE FERRO FUNDIDO PARA REDE DE ÁGUA, DN 250, JUNTA ELÁSTICA, INSTALADO EM LOCAL COM NÍVEL ALTO DE INTERFERÊNCIAS (NÃO INCLUI FORNECIMENTO). AF_05/2024</v>
          </cell>
          <cell r="C423">
            <v>22.52</v>
          </cell>
        </row>
        <row r="424">
          <cell r="A424">
            <v>105316</v>
          </cell>
          <cell r="B424" t="str">
            <v>ASSENTAMENTO DE CONEXÃO 2 ACESSOS ALINHADOS DE FERRO FUNDIDO PARA REDE DE ÁGUA, DN 250, JUNTA ELÁSTICA, INSTALADO EM LOCAL COM NÍVEL BAIXO DE INTERFERÊNCIAS (NÃO INCLUI FORNECIMENTO). AF_05/2024</v>
          </cell>
          <cell r="C424">
            <v>18.14</v>
          </cell>
        </row>
        <row r="425">
          <cell r="A425">
            <v>105394</v>
          </cell>
          <cell r="B425" t="str">
            <v>ASSENTAMENTO DE CONEXÃO 2 ACESSOS ALINHADOS DE FERRO FUNDIDO PARA REDE DE ÁGUA, DN 300, JUNTA ELÁSTICA, INSTALADO EM LOCAL COM NÍVEL ALTO DE INTERFERÊNCIAS (NÃO INCLUI FORNECIMENTO). AF_05/2024</v>
          </cell>
          <cell r="C425">
            <v>26.29</v>
          </cell>
        </row>
        <row r="426">
          <cell r="A426">
            <v>105317</v>
          </cell>
          <cell r="B426" t="str">
            <v>ASSENTAMENTO DE CONEXÃO 2 ACESSOS ALINHADOS DE FERRO FUNDIDO PARA REDE DE ÁGUA, DN 300, JUNTA ELÁSTICA, INSTALADO EM LOCAL COM NÍVEL BAIXO DE INTERFERÊNCIAS (NÃO INCLUI FORNECIMENTO). AF_05/2024</v>
          </cell>
          <cell r="C426">
            <v>21.3</v>
          </cell>
        </row>
        <row r="427">
          <cell r="A427">
            <v>105395</v>
          </cell>
          <cell r="B427" t="str">
            <v>ASSENTAMENTO DE CONEXÃO 2 ACESSOS ALINHADOS DE FERRO FUNDIDO PARA REDE DE ÁGUA, DN 350, JUNTA ELÁSTICA, INSTALADO EM LOCAL COM NÍVEL ALTO DE INTERFERÊNCIAS (NÃO INCLUI FORNECIMENTO). AF_05/2024</v>
          </cell>
          <cell r="C427">
            <v>30.09</v>
          </cell>
        </row>
        <row r="428">
          <cell r="A428">
            <v>105318</v>
          </cell>
          <cell r="B428" t="str">
            <v>ASSENTAMENTO DE CONEXÃO 2 ACESSOS ALINHADOS DE FERRO FUNDIDO PARA REDE DE ÁGUA, DN 350, JUNTA ELÁSTICA, INSTALADO EM LOCAL COM NÍVEL BAIXO DE INTERFERÊNCIAS (NÃO INCLUI FORNECIMENTO). AF_05/2024</v>
          </cell>
          <cell r="C428">
            <v>24.48</v>
          </cell>
        </row>
        <row r="429">
          <cell r="A429">
            <v>105396</v>
          </cell>
          <cell r="B429" t="str">
            <v>ASSENTAMENTO DE CONEXÃO 2 ACESSOS ALINHADOS DE FERRO FUNDIDO PARA REDE DE ÁGUA, DN 400, JUNTA ELÁSTICA, INSTALADO EM LOCAL COM NÍVEL ALTO DE INTERFERÊNCIAS (NÃO INCLUI FORNECIMENTO). AF_05/2024</v>
          </cell>
          <cell r="C429">
            <v>33.869999999999997</v>
          </cell>
        </row>
        <row r="430">
          <cell r="A430">
            <v>105258</v>
          </cell>
          <cell r="B430" t="str">
            <v>ASSENTAMENTO DE CONEXÃO 2 ACESSOS ALINHADOS DE FERRO FUNDIDO PARA REDE DE ÁGUA, DN 400, JUNTA ELÁSTICA, INSTALADO EM LOCAL COM NÍVEL BAIXO DE INTERFERÊNCIAS (NÃO INCLUI FORNECIMENTO). AF_05/2024</v>
          </cell>
          <cell r="C430">
            <v>27.66</v>
          </cell>
        </row>
        <row r="431">
          <cell r="A431">
            <v>105397</v>
          </cell>
          <cell r="B431" t="str">
            <v>ASSENTAMENTO DE CONEXÃO 2 ACESSOS ALINHADOS DE FERRO FUNDIDO PARA REDE DE ÁGUA, DN 450, JUNTA ELÁSTICA, INSTALADO EM LOCAL COM NÍVEL ALTO DE INTERFERÊNCIAS (NÃO INCLUI FORNECIMENTO). AF_05/2024</v>
          </cell>
          <cell r="C431">
            <v>37.799999999999997</v>
          </cell>
        </row>
        <row r="432">
          <cell r="A432">
            <v>105261</v>
          </cell>
          <cell r="B432" t="str">
            <v>ASSENTAMENTO DE CONEXÃO 2 ACESSOS ALINHADOS DE FERRO FUNDIDO PARA REDE DE ÁGUA, DN 450, JUNTA ELÁSTICA, INSTALADO EM LOCAL COM NÍVEL BAIXO DE INTERFERÊNCIAS (NÃO INCLUI FORNECIMENTO). AF_05/2024</v>
          </cell>
          <cell r="C432">
            <v>30.97</v>
          </cell>
        </row>
        <row r="433">
          <cell r="A433">
            <v>105398</v>
          </cell>
          <cell r="B433" t="str">
            <v>ASSENTAMENTO DE CONEXÃO 2 ACESSOS ALINHADOS DE FERRO FUNDIDO PARA REDE DE ÁGUA, DN 500, JUNTA ELÁSTICA, INSTALADO EM LOCAL COM NÍVEL ALTO DE INTERFERÊNCIAS (NÃO INCLUI FORNECIMENTO). AF_05/2024</v>
          </cell>
          <cell r="C433">
            <v>48.86</v>
          </cell>
        </row>
        <row r="434">
          <cell r="A434">
            <v>105262</v>
          </cell>
          <cell r="B434" t="str">
            <v>ASSENTAMENTO DE CONEXÃO 2 ACESSOS ALINHADOS DE FERRO FUNDIDO PARA REDE DE ÁGUA, DN 500, JUNTA ELÁSTICA, INSTALADO EM LOCAL COM NÍVEL BAIXO DE INTERFERÊNCIAS (NÃO INCLUI FORNECIMENTO). AF_05/2024</v>
          </cell>
          <cell r="C434">
            <v>39.049999999999997</v>
          </cell>
        </row>
        <row r="435">
          <cell r="A435">
            <v>105399</v>
          </cell>
          <cell r="B435" t="str">
            <v>ASSENTAMENTO DE CONEXÃO 2 ACESSOS ALINHADOS DE FERRO FUNDIDO PARA REDE DE ÁGUA, DN 600, JUNTA ELÁSTICA, INSTALADO EM LOCAL COM NÍVEL ALTO DE INTERFERÊNCIAS (NÃO INCLUI FORNECIMENTO). AF_05/2024</v>
          </cell>
          <cell r="C435">
            <v>57.77</v>
          </cell>
        </row>
        <row r="436">
          <cell r="A436">
            <v>105263</v>
          </cell>
          <cell r="B436" t="str">
            <v>ASSENTAMENTO DE CONEXÃO 2 ACESSOS ALINHADOS DE FERRO FUNDIDO PARA REDE DE ÁGUA, DN 600, JUNTA ELÁSTICA, INSTALADO EM LOCAL COM NÍVEL BAIXO DE INTERFERÊNCIAS (NÃO INCLUI FORNECIMENTO). AF_05/2024</v>
          </cell>
          <cell r="C436">
            <v>46.39</v>
          </cell>
        </row>
        <row r="437">
          <cell r="A437">
            <v>105400</v>
          </cell>
          <cell r="B437" t="str">
            <v>ASSENTAMENTO DE CONEXÃO 2 ACESSOS ALINHADOS DE FERRO FUNDIDO PARA REDE DE ÁGUA, DN 700, JUNTA ELÁSTICA, INSTALADO EM LOCAL COM NÍVEL ALTO DE INTERFERÊNCIAS (NÃO INCLUI FORNECIMENTO). AF_05/2024</v>
          </cell>
          <cell r="C437">
            <v>65.84</v>
          </cell>
        </row>
        <row r="438">
          <cell r="A438">
            <v>105264</v>
          </cell>
          <cell r="B438" t="str">
            <v>ASSENTAMENTO DE CONEXÃO 2 ACESSOS ALINHADOS DE FERRO FUNDIDO PARA REDE DE ÁGUA, DN 700, JUNTA ELÁSTICA, INSTALADO EM LOCAL COM NÍVEL BAIXO DE INTERFERÊNCIAS (NÃO INCLUI FORNECIMENTO). AF_05/2024</v>
          </cell>
          <cell r="C438">
            <v>52.88</v>
          </cell>
        </row>
        <row r="439">
          <cell r="A439">
            <v>105297</v>
          </cell>
          <cell r="B439" t="str">
            <v>ASSENTAMENTO DE CONEXÃO 2 ACESSOS ALINHADOS DE FERRO FUNDIDO PARA REDE DE ÁGUA, DN 80, JUNTA ELÁSTICA, INSTALADO EM LOCAL COM NÍVEL ALTO DE INTERFERÊNCIAS (NÃO INCLUI FORNECIMENTO). AF_05/2024</v>
          </cell>
          <cell r="C439">
            <v>9.98</v>
          </cell>
        </row>
        <row r="440">
          <cell r="A440">
            <v>105372</v>
          </cell>
          <cell r="B440" t="str">
            <v>ASSENTAMENTO DE CONEXÃO 2 ACESSOS ALINHADOS DE FERRO FUNDIDO PARA REDE DE ÁGUA, DN 80, JUNTA ELÁSTICA, INSTALADO EM LOCAL COM NÍVEL BAIXO DE INTERFERÊNCIAS (NÃO INCLUI FORNECIMENTO). AF_05/2024</v>
          </cell>
          <cell r="C440">
            <v>7.68</v>
          </cell>
        </row>
        <row r="441">
          <cell r="A441">
            <v>105401</v>
          </cell>
          <cell r="B441" t="str">
            <v>ASSENTAMENTO DE CONEXÃO 2 ACESSOS ALINHADOS DE FERRO FUNDIDO PARA REDE DE ÁGUA, DN 800, JUNTA ELÁSTICA, INSTALADO EM LOCAL COM NÍVEL ALTO DE INTERFERÊNCIAS (NÃO INCLUI FORNECIMENTO). AF_05/2024</v>
          </cell>
          <cell r="C441">
            <v>74.22</v>
          </cell>
        </row>
        <row r="442">
          <cell r="A442">
            <v>105265</v>
          </cell>
          <cell r="B442" t="str">
            <v>ASSENTAMENTO DE CONEXÃO 2 ACESSOS ALINHADOS DE FERRO FUNDIDO PARA REDE DE ÁGUA, DN 800, JUNTA ELÁSTICA, INSTALADO EM LOCAL COM NÍVEL BAIXO DE INTERFERÊNCIAS (NÃO INCLUI FORNECIMENTO). AF_05/2024</v>
          </cell>
          <cell r="C442">
            <v>59.68</v>
          </cell>
        </row>
        <row r="443">
          <cell r="A443">
            <v>105402</v>
          </cell>
          <cell r="B443" t="str">
            <v>ASSENTAMENTO DE CONEXÃO 2 ACESSOS ALINHADOS DE FERRO FUNDIDO PARA REDE DE ÁGUA, DN 900, JUNTA ELÁSTICA, INSTALADO EM LOCAL COM NÍVEL ALTO DE INTERFERÊNCIAS (NÃO INCLUI FORNECIMENTO). AF_05/2024</v>
          </cell>
          <cell r="C443">
            <v>82.86</v>
          </cell>
        </row>
        <row r="444">
          <cell r="A444">
            <v>105266</v>
          </cell>
          <cell r="B444" t="str">
            <v>ASSENTAMENTO DE CONEXÃO 2 ACESSOS ALINHADOS DE FERRO FUNDIDO PARA REDE DE ÁGUA, DN 900, JUNTA ELÁSTICA, INSTALADO EM LOCAL COM NÍVEL BAIXO DE INTERFERÊNCIAS (NÃO INCLUI FORNECIMENTO). AF_05/2024</v>
          </cell>
          <cell r="C444">
            <v>66.73</v>
          </cell>
        </row>
        <row r="445">
          <cell r="A445">
            <v>105361</v>
          </cell>
          <cell r="B445" t="str">
            <v>ASSENTAMENTO DE CONEXÃO 2 ACESSOS ALINHADOS DE PVC PBA PARA REDE DE ÁGUA, DN 100, JUNTA ELÁSTICA INTEGRADA, INSTALADO EM LOCAL COM NÍVEL ALTO DE INTERFERÊNCIAS (NÃO INCLUI FORNECIMENTO). AF_05/2024</v>
          </cell>
          <cell r="C445">
            <v>15.6</v>
          </cell>
        </row>
        <row r="446">
          <cell r="A446">
            <v>105382</v>
          </cell>
          <cell r="B446" t="str">
            <v>ASSENTAMENTO DE CONEXÃO 2 ACESSOS ALINHADOS DE PVC PBA PARA REDE DE ÁGUA, DN 100, JUNTA ELÁSTICA INTEGRADA, INSTALADO EM LOCAL COM NÍVEL BAIXO DE INTERFERÊNCIAS (NÃO INCLUI FORNECIMENTO). AF_05/2024</v>
          </cell>
          <cell r="C446">
            <v>12.99</v>
          </cell>
        </row>
        <row r="447">
          <cell r="A447">
            <v>105359</v>
          </cell>
          <cell r="B447" t="str">
            <v>ASSENTAMENTO DE CONEXÃO 2 ACESSOS ALINHADOS DE PVC PBA PARA REDE DE ÁGUA, DN 50, JUNTA ELÁSTICA INTEGRADA, INSTALADO EM LOCAL COM NÍVEL ALTO DE INTERFERÊNCIAS (NÃO INCLUI FORNECIMENTO). AF_05/2024</v>
          </cell>
          <cell r="C447">
            <v>10.93</v>
          </cell>
        </row>
        <row r="448">
          <cell r="A448">
            <v>105315</v>
          </cell>
          <cell r="B448" t="str">
            <v>ASSENTAMENTO DE CONEXÃO 2 ACESSOS ALINHADOS DE PVC PBA PARA REDE DE ÁGUA, DN 50, JUNTA ELÁSTICA INTEGRADA, INSTALADO EM LOCAL COM NÍVEL BAIXO DE INTERFERÊNCIAS (NÃO INCLUI FORNECIMENTO). AF_05/2024</v>
          </cell>
          <cell r="C448">
            <v>9.01</v>
          </cell>
        </row>
        <row r="449">
          <cell r="A449">
            <v>105360</v>
          </cell>
          <cell r="B449" t="str">
            <v>ASSENTAMENTO DE CONEXÃO 2 ACESSOS ALINHADOS DE PVC PBA PARA REDE DE ÁGUA, DN 75, JUNTA ELÁSTICA INTEGRADA, INSTALADO EM LOCAL COM NÍVEL ALTO DE INTERFERÊNCIAS (NÃO INCLUI FORNECIMENTO). AF_05/2024</v>
          </cell>
          <cell r="C449">
            <v>13.37</v>
          </cell>
        </row>
        <row r="450">
          <cell r="A450">
            <v>105381</v>
          </cell>
          <cell r="B450" t="str">
            <v>ASSENTAMENTO DE CONEXÃO 2 ACESSOS ALINHADOS DE PVC PBA PARA REDE DE ÁGUA, DN 75, JUNTA ELÁSTICA INTEGRADA, INSTALADO EM LOCAL COM NÍVEL BAIXO DE INTERFERÊNCIAS (NÃO INCLUI FORNECIMENTO). AF_05/2024</v>
          </cell>
          <cell r="C450">
            <v>11.1</v>
          </cell>
        </row>
        <row r="451">
          <cell r="A451">
            <v>105251</v>
          </cell>
          <cell r="B451" t="str">
            <v>ASSENTAMENTO DE CONEXÃO 2 ACESSOS INCLINADOS DE FERRO FUNDIDO PARA REDE DE ÁGUA, DN 100, JUNTA ELÁSTICA, INSTALADO EM LOCAL COM NÍVEL ALTO DE INTERFERÊNCIAS (NÃO INCLUI FORNECIMENTO). AF_05/2024</v>
          </cell>
          <cell r="C451">
            <v>16.71</v>
          </cell>
        </row>
        <row r="452">
          <cell r="A452">
            <v>105282</v>
          </cell>
          <cell r="B452" t="str">
            <v>ASSENTAMENTO DE CONEXÃO 2 ACESSOS INCLINADOS DE FERRO FUNDIDO PARA REDE DE ÁGUA, DN 100, JUNTA ELÁSTICA, INSTALADO EM LOCAL COM NÍVEL BAIXO DE INTERFERÊNCIAS (NÃO INCLUI FORNECIMENTO). AF_05/2024</v>
          </cell>
          <cell r="C452">
            <v>12.87</v>
          </cell>
        </row>
        <row r="453">
          <cell r="A453">
            <v>105276</v>
          </cell>
          <cell r="B453" t="str">
            <v>ASSENTAMENTO DE CONEXÃO 2 ACESSOS INCLINADOS DE FERRO FUNDIDO PARA REDE DE ÁGUA, DN 1000, JUNTA ELÁSTICA, INSTALADO EM LOCAL COM NÍVEL ALTO DE INTERFERÊNCIAS (NÃO INCLUI FORNECIMENTO). AF_05/2024</v>
          </cell>
          <cell r="C453">
            <v>132.94999999999999</v>
          </cell>
        </row>
        <row r="454">
          <cell r="A454">
            <v>105341</v>
          </cell>
          <cell r="B454" t="str">
            <v>ASSENTAMENTO DE CONEXÃO 2 ACESSOS INCLINADOS DE FERRO FUNDIDO PARA REDE DE ÁGUA, DN 1000, JUNTA ELÁSTICA, INSTALADO EM LOCAL COM NÍVEL BAIXO DE INTERFERÊNCIAS (NÃO INCLUI FORNECIMENTO). AF_05/2024</v>
          </cell>
          <cell r="C454">
            <v>106.41</v>
          </cell>
        </row>
        <row r="455">
          <cell r="A455">
            <v>105277</v>
          </cell>
          <cell r="B455" t="str">
            <v>ASSENTAMENTO DE CONEXÃO 2 ACESSOS INCLINADOS DE FERRO FUNDIDO PARA REDE DE ÁGUA, DN 1200, JUNTA ELÁSTICA, INSTALADO EM LOCAL COM NÍVEL ALTO DE INTERFERÊNCIAS (NÃO INCLUI FORNECIMENTO). AF_05/2024</v>
          </cell>
          <cell r="C455">
            <v>161.46</v>
          </cell>
        </row>
        <row r="456">
          <cell r="A456">
            <v>105342</v>
          </cell>
          <cell r="B456" t="str">
            <v>ASSENTAMENTO DE CONEXÃO 2 ACESSOS INCLINADOS DE FERRO FUNDIDO PARA REDE DE ÁGUA, DN 1200, JUNTA ELÁSTICA, INSTALADO EM LOCAL COM NÍVEL BAIXO DE INTERFERÊNCIAS (NÃO INCLUI FORNECIMENTO). AF_05/2024</v>
          </cell>
          <cell r="C456">
            <v>130.19</v>
          </cell>
        </row>
        <row r="457">
          <cell r="A457">
            <v>105252</v>
          </cell>
          <cell r="B457" t="str">
            <v>ASSENTAMENTO DE CONEXÃO 2 ACESSOS INCLINADOS DE FERRO FUNDIDO PARA REDE DE ÁGUA, DN 150, JUNTA ELÁSTICA, INSTALADO EM LOCAL COM NÍVEL ALTO DE INTERFERÊNCIAS (NÃO INCLUI FORNECIMENTO). AF_05/2024</v>
          </cell>
          <cell r="C457">
            <v>21.99</v>
          </cell>
        </row>
        <row r="458">
          <cell r="A458">
            <v>105298</v>
          </cell>
          <cell r="B458" t="str">
            <v>ASSENTAMENTO DE CONEXÃO 2 ACESSOS INCLINADOS DE FERRO FUNDIDO PARA REDE DE ÁGUA, DN 150, JUNTA ELÁSTICA, INSTALADO EM LOCAL COM NÍVEL BAIXO DE INTERFERÊNCIAS (NÃO INCLUI FORNECIMENTO). AF_05/2024</v>
          </cell>
          <cell r="C458">
            <v>17.23</v>
          </cell>
        </row>
        <row r="459">
          <cell r="A459">
            <v>105253</v>
          </cell>
          <cell r="B459" t="str">
            <v>ASSENTAMENTO DE CONEXÃO 2 ACESSOS INCLINADOS DE FERRO FUNDIDO PARA REDE DE ÁGUA, DN 200, JUNTA ELÁSTICA, INSTALADO EM LOCAL COM NÍVEL ALTO DE INTERFERÊNCIAS (NÃO INCLUI FORNECIMENTO). AF_05/2024</v>
          </cell>
          <cell r="C459">
            <v>27.27</v>
          </cell>
        </row>
        <row r="460">
          <cell r="A460">
            <v>105299</v>
          </cell>
          <cell r="B460" t="str">
            <v>ASSENTAMENTO DE CONEXÃO 2 ACESSOS INCLINADOS DE FERRO FUNDIDO PARA REDE DE ÁGUA, DN 200, JUNTA ELÁSTICA, INSTALADO EM LOCAL COM NÍVEL BAIXO DE INTERFERÊNCIAS (NÃO INCLUI FORNECIMENTO). AF_05/2024</v>
          </cell>
          <cell r="C460">
            <v>21.6</v>
          </cell>
        </row>
        <row r="461">
          <cell r="A461">
            <v>105254</v>
          </cell>
          <cell r="B461" t="str">
            <v>ASSENTAMENTO DE CONEXÃO 2 ACESSOS INCLINADOS DE FERRO FUNDIDO PARA REDE DE ÁGUA, DN 250, JUNTA ELÁSTICA, INSTALADO EM LOCAL COM NÍVEL ALTO DE INTERFERÊNCIAS (NÃO INCLUI FORNECIMENTO). AF_05/2024</v>
          </cell>
          <cell r="C461">
            <v>32.729999999999997</v>
          </cell>
        </row>
        <row r="462">
          <cell r="A462">
            <v>105300</v>
          </cell>
          <cell r="B462" t="str">
            <v>ASSENTAMENTO DE CONEXÃO 2 ACESSOS INCLINADOS DE FERRO FUNDIDO PARA REDE DE ÁGUA, DN 250, JUNTA ELÁSTICA, INSTALADO EM LOCAL COM NÍVEL BAIXO DE INTERFERÊNCIAS (NÃO INCLUI FORNECIMENTO). AF_05/2024</v>
          </cell>
          <cell r="C462">
            <v>26.14</v>
          </cell>
        </row>
        <row r="463">
          <cell r="A463">
            <v>105255</v>
          </cell>
          <cell r="B463" t="str">
            <v>ASSENTAMENTO DE CONEXÃO 2 ACESSOS INCLINADOS DE FERRO FUNDIDO PARA REDE DE ÁGUA, DN 300, JUNTA ELÁSTICA, INSTALADO EM LOCAL COM NÍVEL ALTO DE INTERFERÊNCIAS (NÃO INCLUI FORNECIMENTO). AF_05/2024</v>
          </cell>
          <cell r="C463">
            <v>38.15</v>
          </cell>
        </row>
        <row r="464">
          <cell r="A464">
            <v>105301</v>
          </cell>
          <cell r="B464" t="str">
            <v>ASSENTAMENTO DE CONEXÃO 2 ACESSOS INCLINADOS DE FERRO FUNDIDO PARA REDE DE ÁGUA, DN 300, JUNTA ELÁSTICA, INSTALADO EM LOCAL COM NÍVEL BAIXO DE INTERFERÊNCIAS (NÃO INCLUI FORNECIMENTO). AF_05/2024</v>
          </cell>
          <cell r="C464">
            <v>30.66</v>
          </cell>
        </row>
        <row r="465">
          <cell r="A465">
            <v>105256</v>
          </cell>
          <cell r="B465" t="str">
            <v>ASSENTAMENTO DE CONEXÃO 2 ACESSOS INCLINADOS DE FERRO FUNDIDO PARA REDE DE ÁGUA, DN 350, JUNTA ELÁSTICA, INSTALADO EM LOCAL COM NÍVEL ALTO DE INTERFERÊNCIAS (NÃO INCLUI FORNECIMENTO). AF_05/2024</v>
          </cell>
          <cell r="C465">
            <v>43.59</v>
          </cell>
        </row>
        <row r="466">
          <cell r="A466">
            <v>105302</v>
          </cell>
          <cell r="B466" t="str">
            <v>ASSENTAMENTO DE CONEXÃO 2 ACESSOS INCLINADOS DE FERRO FUNDIDO PARA REDE DE ÁGUA, DN 350, JUNTA ELÁSTICA, INSTALADO EM LOCAL COM NÍVEL BAIXO DE INTERFERÊNCIAS (NÃO INCLUI FORNECIMENTO). AF_05/2024</v>
          </cell>
          <cell r="C466">
            <v>35.18</v>
          </cell>
        </row>
        <row r="467">
          <cell r="A467">
            <v>105257</v>
          </cell>
          <cell r="B467" t="str">
            <v>ASSENTAMENTO DE CONEXÃO 2 ACESSOS INCLINADOS DE FERRO FUNDIDO PARA REDE DE ÁGUA, DN 400, JUNTA ELÁSTICA, INSTALADO EM LOCAL COM NÍVEL ALTO DE INTERFERÊNCIAS (NÃO INCLUI FORNECIMENTO). AF_05/2024</v>
          </cell>
          <cell r="C467">
            <v>49.03</v>
          </cell>
        </row>
        <row r="468">
          <cell r="A468">
            <v>105303</v>
          </cell>
          <cell r="B468" t="str">
            <v>ASSENTAMENTO DE CONEXÃO 2 ACESSOS INCLINADOS DE FERRO FUNDIDO PARA REDE DE ÁGUA, DN 400, JUNTA ELÁSTICA, INSTALADO EM LOCAL COM NÍVEL BAIXO DE INTERFERÊNCIAS (NÃO INCLUI FORNECIMENTO). AF_05/2024</v>
          </cell>
          <cell r="C468">
            <v>39.69</v>
          </cell>
        </row>
        <row r="469">
          <cell r="A469">
            <v>105270</v>
          </cell>
          <cell r="B469" t="str">
            <v>ASSENTAMENTO DE CONEXÃO 2 ACESSOS INCLINADOS DE FERRO FUNDIDO PARA REDE DE ÁGUA, DN 450, JUNTA ELÁSTICA, INSTALADO EM LOCAL COM NÍVEL ALTO DE INTERFERÊNCIAS (NÃO INCLUI FORNECIMENTO). AF_05/2024</v>
          </cell>
          <cell r="C469">
            <v>54.64</v>
          </cell>
        </row>
        <row r="470">
          <cell r="A470">
            <v>105304</v>
          </cell>
          <cell r="B470" t="str">
            <v>ASSENTAMENTO DE CONEXÃO 2 ACESSOS INCLINADOS DE FERRO FUNDIDO PARA REDE DE ÁGUA, DN 450, JUNTA ELÁSTICA, INSTALADO EM LOCAL COM NÍVEL BAIXO DE INTERFERÊNCIAS (NÃO INCLUI FORNECIMENTO). AF_05/2024</v>
          </cell>
          <cell r="C470">
            <v>44.39</v>
          </cell>
        </row>
        <row r="471">
          <cell r="A471">
            <v>105271</v>
          </cell>
          <cell r="B471" t="str">
            <v>ASSENTAMENTO DE CONEXÃO 2 ACESSOS INCLINADOS DE FERRO FUNDIDO PARA REDE DE ÁGUA, DN 500, JUNTA ELÁSTICA, INSTALADO EM LOCAL COM NÍVEL ALTO DE INTERFERÊNCIAS (NÃO INCLUI FORNECIMENTO). AF_05/2024</v>
          </cell>
          <cell r="C471">
            <v>70.92</v>
          </cell>
        </row>
        <row r="472">
          <cell r="A472">
            <v>105305</v>
          </cell>
          <cell r="B472" t="str">
            <v>ASSENTAMENTO DE CONEXÃO 2 ACESSOS INCLINADOS DE FERRO FUNDIDO PARA REDE DE ÁGUA, DN 500, JUNTA ELÁSTICA, INSTALADO EM LOCAL COM NÍVEL BAIXO DE INTERFERÊNCIAS (NÃO INCLUI FORNECIMENTO). AF_05/2024</v>
          </cell>
          <cell r="C472">
            <v>56.23</v>
          </cell>
        </row>
        <row r="473">
          <cell r="A473">
            <v>105272</v>
          </cell>
          <cell r="B473" t="str">
            <v>ASSENTAMENTO DE CONEXÃO 2 ACESSOS INCLINADOS DE FERRO FUNDIDO PARA REDE DE ÁGUA, DN 600, JUNTA ELÁSTICA, INSTALADO EM LOCAL COM NÍVEL ALTO DE INTERFERÊNCIAS (NÃO INCLUI FORNECIMENTO). AF_05/2024</v>
          </cell>
          <cell r="C473">
            <v>83.71</v>
          </cell>
        </row>
        <row r="474">
          <cell r="A474">
            <v>105306</v>
          </cell>
          <cell r="B474" t="str">
            <v>ASSENTAMENTO DE CONEXÃO 2 ACESSOS INCLINADOS DE FERRO FUNDIDO PARA REDE DE ÁGUA, DN 600, JUNTA ELÁSTICA, INSTALADO EM LOCAL COM NÍVEL BAIXO DE INTERFERÊNCIAS (NÃO INCLUI FORNECIMENTO). AF_05/2024</v>
          </cell>
          <cell r="C474">
            <v>66.63</v>
          </cell>
        </row>
        <row r="475">
          <cell r="A475">
            <v>105273</v>
          </cell>
          <cell r="B475" t="str">
            <v>ASSENTAMENTO DE CONEXÃO 2 ACESSOS INCLINADOS DE FERRO FUNDIDO PARA REDE DE ÁGUA, DN 700, JUNTA ELÁSTICA, INSTALADO EM LOCAL COM NÍVEL ALTO DE INTERFERÊNCIAS (NÃO INCLUI FORNECIMENTO). AF_05/2024</v>
          </cell>
          <cell r="C475">
            <v>95.63</v>
          </cell>
        </row>
        <row r="476">
          <cell r="A476">
            <v>105307</v>
          </cell>
          <cell r="B476" t="str">
            <v>ASSENTAMENTO DE CONEXÃO 2 ACESSOS INCLINADOS DE FERRO FUNDIDO PARA REDE DE ÁGUA, DN 700, JUNTA ELÁSTICA, INSTALADO EM LOCAL COM NÍVEL BAIXO DE INTERFERÊNCIAS (NÃO INCLUI FORNECIMENTO). AF_05/2024</v>
          </cell>
          <cell r="C476">
            <v>76.19</v>
          </cell>
        </row>
        <row r="477">
          <cell r="A477">
            <v>105250</v>
          </cell>
          <cell r="B477" t="str">
            <v>ASSENTAMENTO DE CONEXÃO 2 ACESSOS INCLINADOS DE FERRO FUNDIDO PARA REDE DE ÁGUA, DN 80, JUNTA ELÁSTICA, INSTALADO EM LOCAL COM NÍVEL ALTO DE INTERFERÊNCIAS (NÃO INCLUI FORNECIMENTO). AF_05/2024</v>
          </cell>
          <cell r="C477">
            <v>14.56</v>
          </cell>
        </row>
        <row r="478">
          <cell r="A478">
            <v>105269</v>
          </cell>
          <cell r="B478" t="str">
            <v>ASSENTAMENTO DE CONEXÃO 2 ACESSOS INCLINADOS DE FERRO FUNDIDO PARA REDE DE ÁGUA, DN 80, JUNTA ELÁSTICA, INSTALADO EM LOCAL COM NÍVEL BAIXO DE INTERFERÊNCIAS (NÃO INCLUI FORNECIMENTO). AF_05/2024</v>
          </cell>
          <cell r="C478">
            <v>11.09</v>
          </cell>
        </row>
        <row r="479">
          <cell r="A479">
            <v>105274</v>
          </cell>
          <cell r="B479" t="str">
            <v>ASSENTAMENTO DE CONEXÃO 2 ACESSOS INCLINADOS DE FERRO FUNDIDO PARA REDE DE ÁGUA, DN 800, JUNTA ELÁSTICA, INSTALADO EM LOCAL COM NÍVEL ALTO DE INTERFERÊNCIAS (NÃO INCLUI FORNECIMENTO). AF_05/2024</v>
          </cell>
          <cell r="C479">
            <v>107.87</v>
          </cell>
        </row>
        <row r="480">
          <cell r="A480">
            <v>105340</v>
          </cell>
          <cell r="B480" t="str">
            <v>ASSENTAMENTO DE CONEXÃO 2 ACESSOS INCLINADOS DE FERRO FUNDIDO PARA REDE DE ÁGUA, DN 800, JUNTA ELÁSTICA, INSTALADO EM LOCAL COM NÍVEL BAIXO DE INTERFERÊNCIAS (NÃO INCLUI FORNECIMENTO). AF_05/2024</v>
          </cell>
          <cell r="C480">
            <v>86.06</v>
          </cell>
        </row>
        <row r="481">
          <cell r="A481">
            <v>105275</v>
          </cell>
          <cell r="B481" t="str">
            <v>ASSENTAMENTO DE CONEXÃO 2 ACESSOS INCLINADOS DE FERRO FUNDIDO PARA REDE DE ÁGUA, DN 900, JUNTA ELÁSTICA, INSTALADO EM LOCAL COM NÍVEL ALTO DE INTERFERÊNCIAS (NÃO INCLUI FORNECIMENTO). AF_05/2024</v>
          </cell>
          <cell r="C481">
            <v>120.34</v>
          </cell>
        </row>
        <row r="482">
          <cell r="A482">
            <v>105390</v>
          </cell>
          <cell r="B482" t="str">
            <v>ASSENTAMENTO DE CONEXÃO 2 ACESSOS INCLINADOS DE FERRO FUNDIDO PARA REDE DE ÁGUA, DN 900, JUNTA ELÁSTICA, INSTALADO EM LOCAL COM NÍVEL BAIXO DE INTERFERÊNCIAS (NÃO INCLUI FORNECIMENTO). AF_05/2024</v>
          </cell>
          <cell r="C482">
            <v>96.16</v>
          </cell>
        </row>
        <row r="483">
          <cell r="A483">
            <v>105364</v>
          </cell>
          <cell r="B483" t="str">
            <v>ASSENTAMENTO DE CONEXÃO 2 ACESSOS INCLINADOS DE PVC PBA PARA REDE DE ÁGUA, DN 100, JUNTA ELÁSTICA INTEGRADA, INSTALADO EM LOCAL COM NÍVEL ALTO DE INTERFERÊNCIAS (NÃO INCLUI FORNECIMENTO). AF_05/2024</v>
          </cell>
          <cell r="C483">
            <v>22.52</v>
          </cell>
        </row>
        <row r="484">
          <cell r="A484">
            <v>105385</v>
          </cell>
          <cell r="B484" t="str">
            <v>ASSENTAMENTO DE CONEXÃO 2 ACESSOS INCLINADOS DE PVC PBA PARA REDE DE ÁGUA, DN 100, JUNTA ELÁSTICA INTEGRADA, INSTALADO EM LOCAL COM NÍVEL BAIXO DE INTERFERÊNCIAS (NÃO INCLUI FORNECIMENTO). AF_05/2024</v>
          </cell>
          <cell r="C484">
            <v>18.61</v>
          </cell>
        </row>
        <row r="485">
          <cell r="A485">
            <v>105362</v>
          </cell>
          <cell r="B485" t="str">
            <v>ASSENTAMENTO DE CONEXÃO 2 ACESSOS INCLINADOS DE PVC PBA PARA REDE DE ÁGUA, DN 50, JUNTA ELÁSTICA INTEGRADA, INSTALADO EM LOCAL COM NÍVEL ALTO DE INTERFERÊNCIAS (NÃO INCLUI FORNECIMENTO). AF_05/2024</v>
          </cell>
          <cell r="C485">
            <v>16.010000000000002</v>
          </cell>
        </row>
        <row r="486">
          <cell r="A486">
            <v>105383</v>
          </cell>
          <cell r="B486" t="str">
            <v>ASSENTAMENTO DE CONEXÃO 2 ACESSOS INCLINADOS DE PVC PBA PARA REDE DE ÁGUA, DN 50, JUNTA ELÁSTICA INTEGRADA, INSTALADO EM LOCAL COM NÍVEL BAIXO DE INTERFERÊNCIAS (NÃO INCLUI FORNECIMENTO). AF_05/2024</v>
          </cell>
          <cell r="C486">
            <v>13.13</v>
          </cell>
        </row>
        <row r="487">
          <cell r="A487">
            <v>105363</v>
          </cell>
          <cell r="B487" t="str">
            <v>ASSENTAMENTO DE CONEXÃO 2 ACESSOS INCLINADOS DE PVC PBA PARA REDE DE ÁGUA, DN 75, JUNTA ELÁSTICA INTEGRADA, INSTALADO EM LOCAL COM NÍVEL ALTO DE INTERFERÊNCIAS (NÃO INCLUI FORNECIMENTO). AF_05/2024</v>
          </cell>
          <cell r="C487">
            <v>19.37</v>
          </cell>
        </row>
        <row r="488">
          <cell r="A488">
            <v>105384</v>
          </cell>
          <cell r="B488" t="str">
            <v>ASSENTAMENTO DE CONEXÃO 2 ACESSOS INCLINADOS DE PVC PBA PARA REDE DE ÁGUA, DN 75, JUNTA ELÁSTICA INTEGRADA, INSTALADO EM LOCAL COM NÍVEL BAIXO DE INTERFERÊNCIAS (NÃO INCLUI FORNECIMENTO). AF_05/2024</v>
          </cell>
          <cell r="C488">
            <v>15.97</v>
          </cell>
        </row>
        <row r="489">
          <cell r="A489">
            <v>105279</v>
          </cell>
          <cell r="B489" t="str">
            <v>ASSENTAMENTO DE CONEXÃO 3 ACESSOS DE FERRO FUNDIDO PARA REDE DE ÁGUA, DN 100, JUNTA ELÁSTICA, INSTALADO EM LOCAL COM NÍVEL ALTO DE INTERFERÊNCIAS (NÃO INCLUI FORNECIMENTO). AF_05/2024</v>
          </cell>
          <cell r="C489">
            <v>22.96</v>
          </cell>
        </row>
        <row r="490">
          <cell r="A490">
            <v>105259</v>
          </cell>
          <cell r="B490" t="str">
            <v>ASSENTAMENTO DE CONEXÃO 3 ACESSOS DE FERRO FUNDIDO PARA REDE DE ÁGUA, DN 100, JUNTA ELÁSTICA, INSTALADO EM LOCAL COM NÍVEL BAIXO DE INTERFERÊNCIAS (NÃO INCLUI FORNECIMENTO). AF_05/2024</v>
          </cell>
          <cell r="C490">
            <v>17.86</v>
          </cell>
        </row>
        <row r="491">
          <cell r="A491">
            <v>105357</v>
          </cell>
          <cell r="B491" t="str">
            <v>ASSENTAMENTO DE CONEXÃO 3 ACESSOS DE FERRO FUNDIDO PARA REDE DE ÁGUA, DN 1000, JUNTA ELÁSTICA, INSTALADO EM LOCAL COM NÍVEL ALTO DE INTERFERÊNCIAS (NÃO INCLUI FORNECIMENTO). AF_05/2024</v>
          </cell>
          <cell r="C491">
            <v>183.24</v>
          </cell>
        </row>
        <row r="492">
          <cell r="A492">
            <v>105346</v>
          </cell>
          <cell r="B492" t="str">
            <v>ASSENTAMENTO DE CONEXÃO 3 ACESSOS DE FERRO FUNDIDO PARA REDE DE ÁGUA, DN 1000, JUNTA ELÁSTICA, INSTALADO EM LOCAL COM NÍVEL BAIXO DE INTERFERÊNCIAS (NÃO INCLUI FORNECIMENTO). AF_05/2024</v>
          </cell>
          <cell r="C492">
            <v>147.84</v>
          </cell>
        </row>
        <row r="493">
          <cell r="A493">
            <v>105358</v>
          </cell>
          <cell r="B493" t="str">
            <v>ASSENTAMENTO DE CONEXÃO 3 ACESSOS DE FERRO FUNDIDO PARA REDE DE ÁGUA, DN 1200, JUNTA ELÁSTICA, INSTALADO EM LOCAL COM NÍVEL ALTO DE INTERFERÊNCIAS (NÃO INCLUI FORNECIMENTO). AF_05/2024</v>
          </cell>
          <cell r="C493">
            <v>224.83</v>
          </cell>
        </row>
        <row r="494">
          <cell r="A494">
            <v>105347</v>
          </cell>
          <cell r="B494" t="str">
            <v>ASSENTAMENTO DE CONEXÃO 3 ACESSOS DE FERRO FUNDIDO PARA REDE DE ÁGUA, DN 1200, JUNTA ELÁSTICA, INSTALADO EM LOCAL COM NÍVEL BAIXO DE INTERFERÊNCIAS (NÃO INCLUI FORNECIMENTO). AF_05/2024</v>
          </cell>
          <cell r="C494">
            <v>183.12</v>
          </cell>
        </row>
        <row r="495">
          <cell r="A495">
            <v>105280</v>
          </cell>
          <cell r="B495" t="str">
            <v>ASSENTAMENTO DE CONEXÃO 3 ACESSOS DE FERRO FUNDIDO PARA REDE DE ÁGUA, DN 150, JUNTA ELÁSTICA, INSTALADO EM LOCAL COM NÍVEL ALTO DE INTERFERÊNCIAS (NÃO INCLUI FORNECIMENTO). AF_05/2024</v>
          </cell>
          <cell r="C495">
            <v>30.22</v>
          </cell>
        </row>
        <row r="496">
          <cell r="A496">
            <v>105283</v>
          </cell>
          <cell r="B496" t="str">
            <v>ASSENTAMENTO DE CONEXÃO 3 ACESSOS DE FERRO FUNDIDO PARA REDE DE ÁGUA, DN 150, JUNTA ELÁSTICA, INSTALADO EM LOCAL COM NÍVEL BAIXO DE INTERFERÊNCIAS (NÃO INCLUI FORNECIMENTO). AF_05/2024</v>
          </cell>
          <cell r="C496">
            <v>23.9</v>
          </cell>
        </row>
        <row r="497">
          <cell r="A497">
            <v>105281</v>
          </cell>
          <cell r="B497" t="str">
            <v>ASSENTAMENTO DE CONEXÃO 3 ACESSOS DE FERRO FUNDIDO PARA REDE DE ÁGUA, DN 200, JUNTA ELÁSTICA, INSTALADO EM LOCAL COM NÍVEL ALTO DE INTERFERÊNCIAS (NÃO INCLUI FORNECIMENTO). AF_05/2024</v>
          </cell>
          <cell r="C497">
            <v>37.46</v>
          </cell>
        </row>
        <row r="498">
          <cell r="A498">
            <v>105319</v>
          </cell>
          <cell r="B498" t="str">
            <v>ASSENTAMENTO DE CONEXÃO 3 ACESSOS DE FERRO FUNDIDO PARA REDE DE ÁGUA, DN 200, JUNTA ELÁSTICA, INSTALADO EM LOCAL COM NÍVEL BAIXO DE INTERFERÊNCIAS (NÃO INCLUI FORNECIMENTO). AF_05/2024</v>
          </cell>
          <cell r="C498">
            <v>29.92</v>
          </cell>
        </row>
        <row r="499">
          <cell r="A499">
            <v>105284</v>
          </cell>
          <cell r="B499" t="str">
            <v>ASSENTAMENTO DE CONEXÃO 3 ACESSOS DE FERRO FUNDIDO PARA REDE DE ÁGUA, DN 250, JUNTA ELÁSTICA, INSTALADO EM LOCAL COM NÍVEL ALTO DE INTERFERÊNCIAS (NÃO INCLUI FORNECIMENTO). AF_05/2024</v>
          </cell>
          <cell r="C499">
            <v>45.07</v>
          </cell>
        </row>
        <row r="500">
          <cell r="A500">
            <v>105320</v>
          </cell>
          <cell r="B500" t="str">
            <v>ASSENTAMENTO DE CONEXÃO 3 ACESSOS DE FERRO FUNDIDO PARA REDE DE ÁGUA, DN 250, JUNTA ELÁSTICA, INSTALADO EM LOCAL COM NÍVEL BAIXO DE INTERFERÊNCIAS (NÃO INCLUI FORNECIMENTO). AF_05/2024</v>
          </cell>
          <cell r="C500">
            <v>36.299999999999997</v>
          </cell>
        </row>
        <row r="501">
          <cell r="A501">
            <v>105348</v>
          </cell>
          <cell r="B501" t="str">
            <v>ASSENTAMENTO DE CONEXÃO 3 ACESSOS DE FERRO FUNDIDO PARA REDE DE ÁGUA, DN 300, JUNTA ELÁSTICA, INSTALADO EM LOCAL COM NÍVEL ALTO DE INTERFERÊNCIAS (NÃO INCLUI FORNECIMENTO). AF_05/2024</v>
          </cell>
          <cell r="C501">
            <v>52.62</v>
          </cell>
        </row>
        <row r="502">
          <cell r="A502">
            <v>105321</v>
          </cell>
          <cell r="B502" t="str">
            <v>ASSENTAMENTO DE CONEXÃO 3 ACESSOS DE FERRO FUNDIDO PARA REDE DE ÁGUA, DN 300, JUNTA ELÁSTICA, INSTALADO EM LOCAL COM NÍVEL BAIXO DE INTERFERÊNCIAS (NÃO INCLUI FORNECIMENTO). AF_05/2024</v>
          </cell>
          <cell r="C502">
            <v>42.63</v>
          </cell>
        </row>
        <row r="503">
          <cell r="A503">
            <v>105349</v>
          </cell>
          <cell r="B503" t="str">
            <v>ASSENTAMENTO DE CONEXÃO 3 ACESSOS DE FERRO FUNDIDO PARA REDE DE ÁGUA, DN 350, JUNTA ELÁSTICA, INSTALADO EM LOCAL COM NÍVEL ALTO DE INTERFERÊNCIAS (NÃO INCLUI FORNECIMENTO). AF_05/2024</v>
          </cell>
          <cell r="C503">
            <v>60.21</v>
          </cell>
        </row>
        <row r="504">
          <cell r="A504">
            <v>105322</v>
          </cell>
          <cell r="B504" t="str">
            <v>ASSENTAMENTO DE CONEXÃO 3 ACESSOS DE FERRO FUNDIDO PARA REDE DE ÁGUA, DN 350, JUNTA ELÁSTICA, INSTALADO EM LOCAL COM NÍVEL BAIXO DE INTERFERÊNCIAS (NÃO INCLUI FORNECIMENTO). AF_05/2024</v>
          </cell>
          <cell r="C504">
            <v>48.99</v>
          </cell>
        </row>
        <row r="505">
          <cell r="A505">
            <v>105350</v>
          </cell>
          <cell r="B505" t="str">
            <v>ASSENTAMENTO DE CONEXÃO 3 ACESSOS DE FERRO FUNDIDO PARA REDE DE ÁGUA, DN 400, JUNTA ELÁSTICA, INSTALADO EM LOCAL COM NÍVEL ALTO DE INTERFERÊNCIAS (NÃO INCLUI FORNECIMENTO). AF_05/2024</v>
          </cell>
          <cell r="C505">
            <v>67.760000000000005</v>
          </cell>
        </row>
        <row r="506">
          <cell r="A506">
            <v>105323</v>
          </cell>
          <cell r="B506" t="str">
            <v>ASSENTAMENTO DE CONEXÃO 3 ACESSOS DE FERRO FUNDIDO PARA REDE DE ÁGUA, DN 400, JUNTA ELÁSTICA, INSTALADO EM LOCAL COM NÍVEL BAIXO DE INTERFERÊNCIAS (NÃO INCLUI FORNECIMENTO). AF_05/2024</v>
          </cell>
          <cell r="C506">
            <v>55.32</v>
          </cell>
        </row>
        <row r="507">
          <cell r="A507">
            <v>105351</v>
          </cell>
          <cell r="B507" t="str">
            <v>ASSENTAMENTO DE CONEXÃO 3 ACESSOS DE FERRO FUNDIDO PARA REDE DE ÁGUA, DN 450, JUNTA ELÁSTICA, INSTALADO EM LOCAL COM NÍVEL ALTO DE INTERFERÊNCIAS (NÃO INCLUI FORNECIMENTO). AF_05/2024</v>
          </cell>
          <cell r="C507">
            <v>75.63</v>
          </cell>
        </row>
        <row r="508">
          <cell r="A508">
            <v>105324</v>
          </cell>
          <cell r="B508" t="str">
            <v>ASSENTAMENTO DE CONEXÃO 3 ACESSOS DE FERRO FUNDIDO PARA REDE DE ÁGUA, DN 450, JUNTA ELÁSTICA, INSTALADO EM LOCAL COM NÍVEL BAIXO DE INTERFERÊNCIAS (NÃO INCLUI FORNECIMENTO). AF_05/2024</v>
          </cell>
          <cell r="C508">
            <v>61.97</v>
          </cell>
        </row>
        <row r="509">
          <cell r="A509">
            <v>105352</v>
          </cell>
          <cell r="B509" t="str">
            <v>ASSENTAMENTO DE CONEXÃO 3 ACESSOS DE FERRO FUNDIDO PARA REDE DE ÁGUA, DN 500, JUNTA ELÁSTICA, INSTALADO EM LOCAL COM NÍVEL ALTO DE INTERFERÊNCIAS (NÃO INCLUI FORNECIMENTO). AF_05/2024</v>
          </cell>
          <cell r="C509">
            <v>97.71</v>
          </cell>
        </row>
        <row r="510">
          <cell r="A510">
            <v>105325</v>
          </cell>
          <cell r="B510" t="str">
            <v>ASSENTAMENTO DE CONEXÃO 3 ACESSOS DE FERRO FUNDIDO PARA REDE DE ÁGUA, DN 500, JUNTA ELÁSTICA, INSTALADO EM LOCAL COM NÍVEL BAIXO DE INTERFERÊNCIAS (NÃO INCLUI FORNECIMENTO). AF_05/2024</v>
          </cell>
          <cell r="C510">
            <v>78.09</v>
          </cell>
        </row>
        <row r="511">
          <cell r="A511">
            <v>105353</v>
          </cell>
          <cell r="B511" t="str">
            <v>ASSENTAMENTO DE CONEXÃO 3 ACESSOS DE FERRO FUNDIDO PARA REDE DE ÁGUA, DN 600, JUNTA ELÁSTICA, INSTALADO EM LOCAL COM NÍVEL ALTO DE INTERFERÊNCIAS (NÃO INCLUI FORNECIMENTO). AF_05/2024</v>
          </cell>
          <cell r="C511">
            <v>115.58</v>
          </cell>
        </row>
        <row r="512">
          <cell r="A512">
            <v>105326</v>
          </cell>
          <cell r="B512" t="str">
            <v>ASSENTAMENTO DE CONEXÃO 3 ACESSOS DE FERRO FUNDIDO PARA REDE DE ÁGUA, DN 600, JUNTA ELÁSTICA, INSTALADO EM LOCAL COM NÍVEL BAIXO DE INTERFERÊNCIAS (NÃO INCLUI FORNECIMENTO). AF_05/2024</v>
          </cell>
          <cell r="C512">
            <v>92.81</v>
          </cell>
        </row>
        <row r="513">
          <cell r="A513">
            <v>105354</v>
          </cell>
          <cell r="B513" t="str">
            <v>ASSENTAMENTO DE CONEXÃO 3 ACESSOS DE FERRO FUNDIDO PARA REDE DE ÁGUA, DN 700, JUNTA ELÁSTICA, INSTALADO EM LOCAL COM NÍVEL ALTO DE INTERFERÊNCIAS (NÃO INCLUI FORNECIMENTO). AF_05/2024</v>
          </cell>
          <cell r="C513">
            <v>131.69</v>
          </cell>
        </row>
        <row r="514">
          <cell r="A514">
            <v>105344</v>
          </cell>
          <cell r="B514" t="str">
            <v>ASSENTAMENTO DE CONEXÃO 3 ACESSOS DE FERRO FUNDIDO PARA REDE DE ÁGUA, DN 700, JUNTA ELÁSTICA, INSTALADO EM LOCAL COM NÍVEL BAIXO DE INTERFERÊNCIAS (NÃO INCLUI FORNECIMENTO). AF_05/2024</v>
          </cell>
          <cell r="C514">
            <v>105.77</v>
          </cell>
        </row>
        <row r="515">
          <cell r="A515">
            <v>105278</v>
          </cell>
          <cell r="B515" t="str">
            <v>ASSENTAMENTO DE CONEXÃO 3 ACESSOS DE FERRO FUNDIDO PARA REDE DE ÁGUA, DN 80, JUNTA ELÁSTICA, INSTALADO EM LOCAL COM NÍVEL ALTO DE INTERFERÊNCIAS (NÃO INCLUI FORNECIMENTO). AF_05/2024</v>
          </cell>
          <cell r="C515">
            <v>19.989999999999998</v>
          </cell>
        </row>
        <row r="516">
          <cell r="A516">
            <v>105343</v>
          </cell>
          <cell r="B516" t="str">
            <v>ASSENTAMENTO DE CONEXÃO 3 ACESSOS DE FERRO FUNDIDO PARA REDE DE ÁGUA, DN 80, JUNTA ELÁSTICA, INSTALADO EM LOCAL COM NÍVEL BAIXO DE INTERFERÊNCIAS (NÃO INCLUI FORNECIMENTO). AF_05/2024</v>
          </cell>
          <cell r="C516">
            <v>15.38</v>
          </cell>
        </row>
        <row r="517">
          <cell r="A517">
            <v>105355</v>
          </cell>
          <cell r="B517" t="str">
            <v>ASSENTAMENTO DE CONEXÃO 3 ACESSOS DE FERRO FUNDIDO PARA REDE DE ÁGUA, DN 800, JUNTA ELÁSTICA, INSTALADO EM LOCAL COM NÍVEL ALTO DE INTERFERÊNCIAS (NÃO INCLUI FORNECIMENTO). AF_05/2024</v>
          </cell>
          <cell r="C517">
            <v>148.46</v>
          </cell>
        </row>
        <row r="518">
          <cell r="A518">
            <v>105391</v>
          </cell>
          <cell r="B518" t="str">
            <v>ASSENTAMENTO DE CONEXÃO 3 ACESSOS DE FERRO FUNDIDO PARA REDE DE ÁGUA, DN 800, JUNTA ELÁSTICA, INSTALADO EM LOCAL COM NÍVEL BAIXO DE INTERFERÊNCIAS (NÃO INCLUI FORNECIMENTO). AF_05/2024</v>
          </cell>
          <cell r="C518">
            <v>119.37</v>
          </cell>
        </row>
        <row r="519">
          <cell r="A519">
            <v>105356</v>
          </cell>
          <cell r="B519" t="str">
            <v>ASSENTAMENTO DE CONEXÃO 3 ACESSOS DE FERRO FUNDIDO PARA REDE DE ÁGUA, DN 900, JUNTA ELÁSTICA, INSTALADO EM LOCAL COM NÍVEL ALTO DE INTERFERÊNCIAS (NÃO INCLUI FORNECIMENTO). AF_05/2024</v>
          </cell>
          <cell r="C519">
            <v>165.7</v>
          </cell>
        </row>
        <row r="520">
          <cell r="A520">
            <v>105345</v>
          </cell>
          <cell r="B520" t="str">
            <v>ASSENTAMENTO DE CONEXÃO 3 ACESSOS DE FERRO FUNDIDO PARA REDE DE ÁGUA, DN 900, JUNTA ELÁSTICA, INSTALADO EM LOCAL COM NÍVEL BAIXO DE INTERFERÊNCIAS (NÃO INCLUI FORNECIMENTO). AF_05/2024</v>
          </cell>
          <cell r="C520">
            <v>133.46</v>
          </cell>
        </row>
        <row r="521">
          <cell r="A521">
            <v>105367</v>
          </cell>
          <cell r="B521" t="str">
            <v>ASSENTAMENTO DE CONEXÃO 3 ACESSOS DE PVC PBA PARA REDE DE ÁGUA, DN 100, JUNTA ELÁSTICA INTEGRADA, INSTALADO EM LOCAL COM NÍVEL ALTO DE INTERFERÊNCIAS (NÃO INCLUI FORNECIMENTO). AF_05/2024</v>
          </cell>
          <cell r="C521">
            <v>31.23</v>
          </cell>
        </row>
        <row r="522">
          <cell r="A522">
            <v>105371</v>
          </cell>
          <cell r="B522" t="str">
            <v>ASSENTAMENTO DE CONEXÃO 3 ACESSOS DE PVC PBA PARA REDE DE ÁGUA, DN 100, JUNTA ELÁSTICA INTEGRADA, INSTALADO EM LOCAL COM NÍVEL BAIXO DE INTERFERÊNCIAS (NÃO INCLUI FORNECIMENTO). AF_05/2024</v>
          </cell>
          <cell r="C522">
            <v>26</v>
          </cell>
        </row>
        <row r="523">
          <cell r="A523">
            <v>105365</v>
          </cell>
          <cell r="B523" t="str">
            <v>ASSENTAMENTO DE CONEXÃO 3 ACESSOS DE PVC PBA PARA REDE DE ÁGUA, DN 50, JUNTA ELÁSTICA INTEGRADA, INSTALADO EM LOCAL COM NÍVEL ALTO DE INTERFERÊNCIAS (NÃO INCLUI FORNECIMENTO). AF_05/2024</v>
          </cell>
          <cell r="C523">
            <v>21.88</v>
          </cell>
        </row>
        <row r="524">
          <cell r="A524">
            <v>105386</v>
          </cell>
          <cell r="B524" t="str">
            <v>ASSENTAMENTO DE CONEXÃO 3 ACESSOS DE PVC PBA PARA REDE DE ÁGUA, DN 50, JUNTA ELÁSTICA INTEGRADA, INSTALADO EM LOCAL COM NÍVEL BAIXO DE INTERFERÊNCIAS (NÃO INCLUI FORNECIMENTO). AF_05/2024</v>
          </cell>
          <cell r="C524">
            <v>18.04</v>
          </cell>
        </row>
        <row r="525">
          <cell r="A525">
            <v>105366</v>
          </cell>
          <cell r="B525" t="str">
            <v>ASSENTAMENTO DE CONEXÃO 3 ACESSOS DE PVC PBA PARA REDE DE ÁGUA, DN 75, JUNTA ELÁSTICA INTEGRADA, INSTALADO EM LOCAL COM NÍVEL ALTO DE INTERFERÊNCIAS (NÃO INCLUI FORNECIMENTO). AF_05/2024</v>
          </cell>
          <cell r="C525">
            <v>26.75</v>
          </cell>
        </row>
        <row r="526">
          <cell r="A526">
            <v>105387</v>
          </cell>
          <cell r="B526" t="str">
            <v>ASSENTAMENTO DE CONEXÃO 3 ACESSOS DE PVC PBA PARA REDE DE ÁGUA, DN 75, JUNTA ELÁSTICA INTEGRADA, INSTALADO EM LOCAL COM NÍVEL BAIXO DE INTERFERÊNCIAS (NÃO INCLUI FORNECIMENTO). AF_05/2024</v>
          </cell>
          <cell r="C526">
            <v>22.22</v>
          </cell>
        </row>
        <row r="527">
          <cell r="A527">
            <v>97177</v>
          </cell>
          <cell r="B527" t="str">
            <v>ASSENTAMENTO DE TUBO DE AÇO CARBONO PARA REDE DE ÁGUA, DN 1000 MM (40") OU DN 1100 MM (44"), JUNTA SOLDADA, INSTALADO EM LOCAL COM NÍVEL ALTO DE INTERFERÊNCIAS (NÃO INCLUI FORNECIMENTO). AF_05/2024</v>
          </cell>
          <cell r="C527">
            <v>68.09</v>
          </cell>
        </row>
        <row r="528">
          <cell r="A528">
            <v>97187</v>
          </cell>
          <cell r="B528" t="str">
            <v>ASSENTAMENTO DE TUBO DE AÇO CARBONO PARA REDE DE ÁGUA, DN 1000 MM (40") OU DN 1100 MM (44"), JUNTA SOLDADA, INSTALADO EM LOCAL COM NÍVEL BAIXO DE INTERFERÊNCIAS (NÃO INCLUI FORNECIMENTO). AF_05/2024</v>
          </cell>
          <cell r="C528">
            <v>60.45</v>
          </cell>
        </row>
        <row r="529">
          <cell r="A529">
            <v>97178</v>
          </cell>
          <cell r="B529" t="str">
            <v>ASSENTAMENTO DE TUBO DE AÇO CARBONO PARA REDE DE ÁGUA, DN 1200 MM (48") OU DN 1300 MM (52"), JUNTA SOLDADA, INSTALADO EM LOCAL COM NÍVEL ALTO DE INTERFERÊNCIAS (NÃO INCLUI FORNECIMENTO). AF_05/2024</v>
          </cell>
          <cell r="C529">
            <v>82.76</v>
          </cell>
        </row>
        <row r="530">
          <cell r="A530">
            <v>97188</v>
          </cell>
          <cell r="B530" t="str">
            <v>ASSENTAMENTO DE TUBO DE AÇO CARBONO PARA REDE DE ÁGUA, DN 1200 MM (48") OU DN 1300 MM (52"), JUNTA SOLDADA, INSTALADO EM LOCAL COM NÍVEL BAIXO DE INTERFERÊNCIAS (NÃO INCLUI FORNECIMENTO). AF_05/2024</v>
          </cell>
          <cell r="C530">
            <v>73.599999999999994</v>
          </cell>
        </row>
        <row r="531">
          <cell r="A531">
            <v>97179</v>
          </cell>
          <cell r="B531" t="str">
            <v>ASSENTAMENTO DE TUBO DE AÇO CARBONO PARA REDE DE ÁGUA, DN 1400 MM (56'') OU DN 1500 MM (60"), JUNTA SOLDADA, INSTALADO EM LOCAL COM NÍVEL ALTO DE INTERFERÊNCIAS (NÃO INCLUI FORNECIMENTO). AF_05/2024</v>
          </cell>
          <cell r="C531">
            <v>97.43</v>
          </cell>
        </row>
        <row r="532">
          <cell r="A532">
            <v>97189</v>
          </cell>
          <cell r="B532" t="str">
            <v>ASSENTAMENTO DE TUBO DE AÇO CARBONO PARA REDE DE ÁGUA, DN 1400 MM (56'') OU DN 1500 MM (60"), JUNTA SOLDADA, INSTALADO EM LOCAL COM NÍVEL BAIXO DE INTERFERÊNCIAS (NÃO INCLUI FORNECIMENTO). AF_05/2024</v>
          </cell>
          <cell r="C532">
            <v>86.73</v>
          </cell>
        </row>
        <row r="533">
          <cell r="A533">
            <v>97180</v>
          </cell>
          <cell r="B533" t="str">
            <v>ASSENTAMENTO DE TUBO DE AÇO CARBONO PARA REDE DE ÁGUA, DN 1600 MM (64") OU DN 1700 MM (68"), JUNTA SOLDADA, INSTALADO EM LOCAL COM NÍVEL ALTO DE INTERFERÊNCIAS (NÃO INCLUI FORNECIMENTO). AF_05/2024</v>
          </cell>
          <cell r="C533">
            <v>112.09</v>
          </cell>
        </row>
        <row r="534">
          <cell r="A534">
            <v>97190</v>
          </cell>
          <cell r="B534" t="str">
            <v>ASSENTAMENTO DE TUBO DE AÇO CARBONO PARA REDE DE ÁGUA, DN 1600 MM (64") OU DN 1700 MM (68"), JUNTA SOLDADA, INSTALADO EM LOCAL COM NÍVEL BAIXO DE INTERFERÊNCIAS (NÃO INCLUI FORNECIMENTO). AF_05/2024</v>
          </cell>
          <cell r="C534">
            <v>99.85</v>
          </cell>
        </row>
        <row r="535">
          <cell r="A535">
            <v>97181</v>
          </cell>
          <cell r="B535" t="str">
            <v>ASSENTAMENTO DE TUBO DE AÇO CARBONO PARA REDE DE ÁGUA, DN 1800 MM (72") OU DN 1900 MM (76"), JUNTA SOLDADA, INSTALADO EM LOCAL COM NÍVEL ALTO DE INTERFERÊNCIAS (NÃO INCLUI FORNECIMENTO). AF_05/2024</v>
          </cell>
          <cell r="C535">
            <v>126.75</v>
          </cell>
        </row>
        <row r="536">
          <cell r="A536">
            <v>97191</v>
          </cell>
          <cell r="B536" t="str">
            <v>ASSENTAMENTO DE TUBO DE AÇO CARBONO PARA REDE DE ÁGUA, DN 1800 MM (72") OU DN 1900 MM (76"), JUNTA SOLDADA, INSTALADO EM LOCAL COM NÍVEL BAIXO DE INTERFERÊNCIAS (NÃO INCLUI FORNECIMENTO). AF_05/2024</v>
          </cell>
          <cell r="C536">
            <v>112.97</v>
          </cell>
        </row>
        <row r="537">
          <cell r="A537">
            <v>97182</v>
          </cell>
          <cell r="B537" t="str">
            <v>ASSENTAMENTO DE TUBO DE AÇO CARBONO PARA REDE DE ÁGUA, DN 2000 MM (80") OU DN 2100 MM (84"), JUNTA SOLDADA, INSTALADO EM LOCAL COM NÍVEL ALTO DE INTERFERÊNCIAS (NÃO INCLUI FORNECIMENTO). AF_05/2024</v>
          </cell>
          <cell r="C537">
            <v>145.78</v>
          </cell>
        </row>
        <row r="538">
          <cell r="A538">
            <v>97192</v>
          </cell>
          <cell r="B538" t="str">
            <v>ASSENTAMENTO DE TUBO DE AÇO CARBONO PARA REDE DE ÁGUA, DN 2000 MM (80") OU DN 2100 MM (84"), JUNTA SOLDADA, INSTALADO EM LOCAL COM NÍVEL BAIXO DE INTERFERÊNCIAS (NÃO INCLUI FORNECIMENTO). AF_05/2024</v>
          </cell>
          <cell r="C538">
            <v>129.41999999999999</v>
          </cell>
        </row>
        <row r="539">
          <cell r="A539">
            <v>97173</v>
          </cell>
          <cell r="B539" t="str">
            <v>ASSENTAMENTO DE TUBO DE AÇO CARBONO PARA REDE DE ÁGUA, DN 600 MM (24"), JUNTA SOLDADA, INSTALADO EM LOCAL COM NÍVEL ALTO DE INTERFERÊNCIAS (NÃO INCLUI FORNECIMENTO). AF_05/2024</v>
          </cell>
          <cell r="C539">
            <v>38.770000000000003</v>
          </cell>
        </row>
        <row r="540">
          <cell r="A540">
            <v>97183</v>
          </cell>
          <cell r="B540" t="str">
            <v>ASSENTAMENTO DE TUBO DE AÇO CARBONO PARA REDE DE ÁGUA, DN 600 MM (24"), JUNTA SOLDADA, INSTALADO EM LOCAL COM NÍVEL BAIXO DE INTERFERÊNCIAS (NÃO INCLUI FORNECIMENTO). AF_05/2024</v>
          </cell>
          <cell r="C540">
            <v>34.229999999999997</v>
          </cell>
        </row>
        <row r="541">
          <cell r="A541">
            <v>97174</v>
          </cell>
          <cell r="B541" t="str">
            <v>ASSENTAMENTO DE TUBO DE AÇO CARBONO PARA REDE DE ÁGUA, DN 700 MM (28"), JUNTA SOLDADA, INSTALADO EM LOCAL COM NÍVEL ALTO DE INTERFERÊNCIAS (NÃO INCLUI FORNECIMENTO). AF_05/2024</v>
          </cell>
          <cell r="C541">
            <v>46.09</v>
          </cell>
        </row>
        <row r="542">
          <cell r="A542">
            <v>97184</v>
          </cell>
          <cell r="B542" t="str">
            <v>ASSENTAMENTO DE TUBO DE AÇO CARBONO PARA REDE DE ÁGUA, DN 700 MM (28"), JUNTA SOLDADA, INSTALADO EM LOCAL COM NÍVEL BAIXO DE INTERFERÊNCIAS (NÃO INCLUI FORNECIMENTO). AF_05/2024</v>
          </cell>
          <cell r="C542">
            <v>40.770000000000003</v>
          </cell>
        </row>
        <row r="543">
          <cell r="A543">
            <v>97175</v>
          </cell>
          <cell r="B543" t="str">
            <v>ASSENTAMENTO DE TUBO DE AÇO CARBONO PARA REDE DE ÁGUA, DN 800 MM (32"), JUNTA SOLDADA, INSTALADO EM LOCAL COM NÍVEL ALTO DE INTERFERÊNCIAS (NÃO INCLUI FORNECIMENTO). AF_05/2024</v>
          </cell>
          <cell r="C543">
            <v>53.43</v>
          </cell>
        </row>
        <row r="544">
          <cell r="A544">
            <v>97185</v>
          </cell>
          <cell r="B544" t="str">
            <v>ASSENTAMENTO DE TUBO DE AÇO CARBONO PARA REDE DE ÁGUA, DN 800 MM (32"), JUNTA SOLDADA, INSTALADO EM LOCAL COM NÍVEL BAIXO DE INTERFERÊNCIAS (NÃO INCLUI FORNECIMENTO). AF_05/2024</v>
          </cell>
          <cell r="C544">
            <v>47.33</v>
          </cell>
        </row>
        <row r="545">
          <cell r="A545">
            <v>97176</v>
          </cell>
          <cell r="B545" t="str">
            <v>ASSENTAMENTO DE TUBO DE AÇO CARBONO PARA REDE DE ÁGUA, DN 900 MM (36"), JUNTA SOLDADA, INSTALADO EM LOCAL COM NÍVEL ALTO DE INTERFERÊNCIAS (NÃO INCLUI FORNECIMENTO). AF_05/2024</v>
          </cell>
          <cell r="C545">
            <v>60.77</v>
          </cell>
        </row>
        <row r="546">
          <cell r="A546">
            <v>97186</v>
          </cell>
          <cell r="B546" t="str">
            <v>ASSENTAMENTO DE TUBO DE AÇO CARBONO PARA REDE DE ÁGUA, DN 900 MM (36"), JUNTA SOLDADA, INSTALADO EM LOCAL COM NÍVEL BAIXO DE INTERFERÊNCIAS (NÃO INCLUI FORNECIMENTO). AF_05/2024</v>
          </cell>
          <cell r="C546">
            <v>53.91</v>
          </cell>
        </row>
        <row r="547">
          <cell r="A547">
            <v>97142</v>
          </cell>
          <cell r="B547" t="str">
            <v>ASSENTAMENTO DE TUBO DE FERRO FUNDIDO PARA REDE DE ÁGUA, DN 100 MM, JUNTA ELÁSTICA, INSTALADO EM LOCAL COM NÍVEL ALTO DE INTERFERÊNCIAS (NÃO INCLUI FORNECIMENTO). AF_05/2024</v>
          </cell>
          <cell r="C547">
            <v>5.26</v>
          </cell>
        </row>
        <row r="548">
          <cell r="A548">
            <v>97158</v>
          </cell>
          <cell r="B548" t="str">
            <v>ASSENTAMENTO DE TUBO DE FERRO FUNDIDO PARA REDE DE ÁGUA, DN 100 MM, JUNTA ELÁSTICA, INSTALADO EM LOCAL COM NÍVEL BAIXO DE INTERFERÊNCIAS (NÃO INCLUI FORNECIMENTO). AF_05/2024</v>
          </cell>
          <cell r="C548">
            <v>4.0199999999999996</v>
          </cell>
        </row>
        <row r="549">
          <cell r="A549">
            <v>97155</v>
          </cell>
          <cell r="B549" t="str">
            <v>ASSENTAMENTO DE TUBO DE FERRO FUNDIDO PARA REDE DE ÁGUA, DN 1000 MM, JUNTA ELÁSTICA, INSTALADO EM LOCAL COM NÍVEL ALTO DE INTERFERÊNCIAS (NÃO INCLUI FORNECIMENTO). AF_05/2024</v>
          </cell>
          <cell r="C549">
            <v>41.57</v>
          </cell>
        </row>
        <row r="550">
          <cell r="A550">
            <v>97171</v>
          </cell>
          <cell r="B550" t="str">
            <v>ASSENTAMENTO DE TUBO DE FERRO FUNDIDO PARA REDE DE ÁGUA, DN 1000 MM, JUNTA ELÁSTICA, INSTALADO EM LOCAL COM NÍVEL BAIXO DE INTERFERÊNCIAS (NÃO INCLUI FORNECIMENTO). AF_05/2024</v>
          </cell>
          <cell r="C550">
            <v>32.950000000000003</v>
          </cell>
        </row>
        <row r="551">
          <cell r="A551">
            <v>97156</v>
          </cell>
          <cell r="B551" t="str">
            <v>ASSENTAMENTO DE TUBO DE FERRO FUNDIDO PARA REDE DE ÁGUA, DN 1200 MM, JUNTA ELÁSTICA, INSTALADO EM LOCAL COM NÍVEL ALTO DE INTERFERÊNCIAS (NÃO INCLUI FORNECIMENTO). AF_05/2024</v>
          </cell>
          <cell r="C551">
            <v>49.86</v>
          </cell>
        </row>
        <row r="552">
          <cell r="A552">
            <v>97172</v>
          </cell>
          <cell r="B552" t="str">
            <v>ASSENTAMENTO DE TUBO DE FERRO FUNDIDO PARA REDE DE ÁGUA, DN 1200 MM, JUNTA ELÁSTICA, INSTALADO EM LOCAL COM NÍVEL BAIXO DE INTERFERÊNCIAS (NÃO INCLUI FORNECIMENTO). AF_05/2024</v>
          </cell>
          <cell r="C552">
            <v>39.700000000000003</v>
          </cell>
        </row>
        <row r="553">
          <cell r="A553">
            <v>97143</v>
          </cell>
          <cell r="B553" t="str">
            <v>ASSENTAMENTO DE TUBO DE FERRO FUNDIDO PARA REDE DE ÁGUA, DN 150 MM, JUNTA ELÁSTICA, INSTALADO EM LOCAL COM NÍVEL ALTO DE INTERFERÊNCIAS (NÃO INCLUI FORNECIMENTO). AF_05/2024</v>
          </cell>
          <cell r="C553">
            <v>6.92</v>
          </cell>
        </row>
        <row r="554">
          <cell r="A554">
            <v>97159</v>
          </cell>
          <cell r="B554" t="str">
            <v>ASSENTAMENTO DE TUBO DE FERRO FUNDIDO PARA REDE DE ÁGUA, DN 150 MM, JUNTA ELÁSTICA, INSTALADO EM LOCAL COM NÍVEL BAIXO DE INTERFERÊNCIAS (NÃO INCLUI FORNECIMENTO). AF_05/2024</v>
          </cell>
          <cell r="C554">
            <v>5.38</v>
          </cell>
        </row>
        <row r="555">
          <cell r="A555">
            <v>97144</v>
          </cell>
          <cell r="B555" t="str">
            <v>ASSENTAMENTO DE TUBO DE FERRO FUNDIDO PARA REDE DE ÁGUA, DN 200 MM, JUNTA ELÁSTICA, INSTALADO EM LOCAL COM NÍVEL ALTO DE INTERFERÊNCIAS (NÃO INCLUI FORNECIMENTO). AF_05/2024</v>
          </cell>
          <cell r="C555">
            <v>8.59</v>
          </cell>
        </row>
        <row r="556">
          <cell r="A556">
            <v>97160</v>
          </cell>
          <cell r="B556" t="str">
            <v>ASSENTAMENTO DE TUBO DE FERRO FUNDIDO PARA REDE DE ÁGUA, DN 200 MM, JUNTA ELÁSTICA, INSTALADO EM LOCAL COM NÍVEL BAIXO DE INTERFERÊNCIAS (NÃO INCLUI FORNECIMENTO). AF_05/2024</v>
          </cell>
          <cell r="C556">
            <v>6.75</v>
          </cell>
        </row>
        <row r="557">
          <cell r="A557">
            <v>97145</v>
          </cell>
          <cell r="B557" t="str">
            <v>ASSENTAMENTO DE TUBO DE FERRO FUNDIDO PARA REDE DE ÁGUA, DN 250 MM, JUNTA ELÁSTICA, INSTALADO EM LOCAL COM NÍVEL ALTO DE INTERFERÊNCIAS (NÃO INCLUI FORNECIMENTO). AF_05/2024</v>
          </cell>
          <cell r="C557">
            <v>10.28</v>
          </cell>
        </row>
        <row r="558">
          <cell r="A558">
            <v>97161</v>
          </cell>
          <cell r="B558" t="str">
            <v>ASSENTAMENTO DE TUBO DE FERRO FUNDIDO PARA REDE DE ÁGUA, DN 250 MM, JUNTA ELÁSTICA, INSTALADO EM LOCAL COM NÍVEL BAIXO DE INTERFERÊNCIAS (NÃO INCLUI FORNECIMENTO). AF_05/2024</v>
          </cell>
          <cell r="C558">
            <v>8.1300000000000008</v>
          </cell>
        </row>
        <row r="559">
          <cell r="A559">
            <v>97146</v>
          </cell>
          <cell r="B559" t="str">
            <v>ASSENTAMENTO DE TUBO DE FERRO FUNDIDO PARA REDE DE ÁGUA, DN 300 MM, JUNTA ELÁSTICA, INSTALADO EM LOCAL COM NÍVEL ALTO DE INTERFERÊNCIAS (NÃO INCLUI FORNECIMENTO). AF_05/2024</v>
          </cell>
          <cell r="C559">
            <v>11.96</v>
          </cell>
        </row>
        <row r="560">
          <cell r="A560">
            <v>97162</v>
          </cell>
          <cell r="B560" t="str">
            <v>ASSENTAMENTO DE TUBO DE FERRO FUNDIDO PARA REDE DE ÁGUA, DN 300 MM, JUNTA ELÁSTICA, INSTALADO EM LOCAL COM NÍVEL BAIXO DE INTERFERÊNCIAS (NÃO INCLUI FORNECIMENTO). AF_05/2024</v>
          </cell>
          <cell r="C560">
            <v>9.5299999999999994</v>
          </cell>
        </row>
        <row r="561">
          <cell r="A561">
            <v>97147</v>
          </cell>
          <cell r="B561" t="str">
            <v>ASSENTAMENTO DE TUBO DE FERRO FUNDIDO PARA REDE DE ÁGUA, DN 350 MM, JUNTA ELÁSTICA, INSTALADO EM LOCAL COM NÍVEL ALTO DE INTERFERÊNCIAS (NÃO INCLUI FORNECIMENTO). AF_05/2024</v>
          </cell>
          <cell r="C561">
            <v>13.67</v>
          </cell>
        </row>
        <row r="562">
          <cell r="A562">
            <v>97163</v>
          </cell>
          <cell r="B562" t="str">
            <v>ASSENTAMENTO DE TUBO DE FERRO FUNDIDO PARA REDE DE ÁGUA, DN 350 MM, JUNTA ELÁSTICA, INSTALADO EM LOCAL COM NÍVEL BAIXO DE INTERFERÊNCIAS (NÃO INCLUI FORNECIMENTO). AF_05/2024</v>
          </cell>
          <cell r="C562">
            <v>10.94</v>
          </cell>
        </row>
        <row r="563">
          <cell r="A563">
            <v>97148</v>
          </cell>
          <cell r="B563" t="str">
            <v>ASSENTAMENTO DE TUBO DE FERRO FUNDIDO PARA REDE DE ÁGUA, DN 400 MM, JUNTA ELÁSTICA, INSTALADO EM LOCAL COM NÍVEL ALTO DE INTERFERÊNCIAS (NÃO INCLUI FORNECIMENTO). AF_05/2024</v>
          </cell>
          <cell r="C563">
            <v>15.35</v>
          </cell>
        </row>
        <row r="564">
          <cell r="A564">
            <v>97164</v>
          </cell>
          <cell r="B564" t="str">
            <v>ASSENTAMENTO DE TUBO DE FERRO FUNDIDO PARA REDE DE ÁGUA, DN 400 MM, JUNTA ELÁSTICA, INSTALADO EM LOCAL COM NÍVEL BAIXO DE INTERFERÊNCIAS (NÃO INCLUI FORNECIMENTO). AF_05/2024</v>
          </cell>
          <cell r="C564">
            <v>12.34</v>
          </cell>
        </row>
        <row r="565">
          <cell r="A565">
            <v>97149</v>
          </cell>
          <cell r="B565" t="str">
            <v>ASSENTAMENTO DE TUBO DE FERRO FUNDIDO PARA REDE DE ÁGUA, DN 450 MM, JUNTA ELÁSTICA, INSTALADO EM LOCAL COM NÍVEL ALTO DE INTERFERÊNCIAS (NÃO INCLUI FORNECIMENTO). AF_05/2024</v>
          </cell>
          <cell r="C565">
            <v>17.079999999999998</v>
          </cell>
        </row>
        <row r="566">
          <cell r="A566">
            <v>97165</v>
          </cell>
          <cell r="B566" t="str">
            <v>ASSENTAMENTO DE TUBO DE FERRO FUNDIDO PARA REDE DE ÁGUA, DN 450 MM, JUNTA ELÁSTICA, INSTALADO EM LOCAL COM NÍVEL BAIXO DE INTERFERÊNCIAS (NÃO INCLUI FORNECIMENTO). AF_05/2024</v>
          </cell>
          <cell r="C566">
            <v>13.74</v>
          </cell>
        </row>
        <row r="567">
          <cell r="A567">
            <v>97150</v>
          </cell>
          <cell r="B567" t="str">
            <v>ASSENTAMENTO DE TUBO DE FERRO FUNDIDO PARA REDE DE ÁGUA, DN 500 MM, JUNTA ELÁSTICA, INSTALADO EM LOCAL COM NÍVEL ALTO DE INTERFERÊNCIAS (NÃO INCLUI FORNECIMENTO). AF_05/2024</v>
          </cell>
          <cell r="C567">
            <v>22.29</v>
          </cell>
        </row>
        <row r="568">
          <cell r="A568">
            <v>97166</v>
          </cell>
          <cell r="B568" t="str">
            <v>ASSENTAMENTO DE TUBO DE FERRO FUNDIDO PARA REDE DE ÁGUA, DN 500 MM, JUNTA ELÁSTICA, INSTALADO EM LOCAL COM NÍVEL BAIXO DE INTERFERÊNCIAS (NÃO INCLUI FORNECIMENTO). AF_05/2024</v>
          </cell>
          <cell r="C568">
            <v>17.52</v>
          </cell>
        </row>
        <row r="569">
          <cell r="A569">
            <v>97151</v>
          </cell>
          <cell r="B569" t="str">
            <v>ASSENTAMENTO DE TUBO DE FERRO FUNDIDO PARA REDE DE ÁGUA, DN 600 MM, JUNTA ELÁSTICA, INSTALADO EM LOCAL COM NÍVEL ALTO DE INTERFERÊNCIAS (NÃO INCLUI FORNECIMENTO). AF_05/2024</v>
          </cell>
          <cell r="C569">
            <v>26.25</v>
          </cell>
        </row>
        <row r="570">
          <cell r="A570">
            <v>97167</v>
          </cell>
          <cell r="B570" t="str">
            <v>ASSENTAMENTO DE TUBO DE FERRO FUNDIDO PARA REDE DE ÁGUA, DN 600 MM, JUNTA ELÁSTICA, INSTALADO EM LOCAL COM NÍVEL BAIXO DE INTERFERÊNCIAS (NÃO INCLUI FORNECIMENTO). AF_05/2024</v>
          </cell>
          <cell r="C570">
            <v>20.7</v>
          </cell>
        </row>
        <row r="571">
          <cell r="A571">
            <v>97152</v>
          </cell>
          <cell r="B571" t="str">
            <v>ASSENTAMENTO DE TUBO DE FERRO FUNDIDO PARA REDE DE ÁGUA, DN 700 MM, JUNTA ELÁSTICA, INSTALADO EM LOCAL COM NÍVEL ALTO DE INTERFERÊNCIAS (NÃO INCLUI FORNECIMENTO). AF_05/2024</v>
          </cell>
          <cell r="C571">
            <v>29.92</v>
          </cell>
        </row>
        <row r="572">
          <cell r="A572">
            <v>97168</v>
          </cell>
          <cell r="B572" t="str">
            <v>ASSENTAMENTO DE TUBO DE FERRO FUNDIDO PARA REDE DE ÁGUA, DN 700 MM, JUNTA ELÁSTICA, INSTALADO EM LOCAL COM NÍVEL BAIXO DE INTERFERÊNCIAS (NÃO INCLUI FORNECIMENTO). AF_05/2024</v>
          </cell>
          <cell r="C572">
            <v>23.6</v>
          </cell>
        </row>
        <row r="573">
          <cell r="A573">
            <v>97141</v>
          </cell>
          <cell r="B573" t="str">
            <v>ASSENTAMENTO DE TUBO DE FERRO FUNDIDO PARA REDE DE ÁGUA, DN 80 MM, JUNTA ELÁSTICA, INSTALADO EM LOCAL COM NÍVEL ALTO DE INTERFERÊNCIAS (NÃO INCLUI FORNECIMENTO). AF_05/2024</v>
          </cell>
          <cell r="C573">
            <v>4.58</v>
          </cell>
        </row>
        <row r="574">
          <cell r="A574">
            <v>97157</v>
          </cell>
          <cell r="B574" t="str">
            <v>ASSENTAMENTO DE TUBO DE FERRO FUNDIDO PARA REDE DE ÁGUA, DN 80 MM, JUNTA ELÁSTICA, INSTALADO EM LOCAL COM NÍVEL BAIXO DE INTERFERÊNCIAS (NÃO INCLUI FORNECIMENTO). AF_05/2024</v>
          </cell>
          <cell r="C574">
            <v>3.44</v>
          </cell>
        </row>
        <row r="575">
          <cell r="A575">
            <v>97153</v>
          </cell>
          <cell r="B575" t="str">
            <v>ASSENTAMENTO DE TUBO DE FERRO FUNDIDO PARA REDE DE ÁGUA, DN 800 MM, JUNTA ELÁSTICA, INSTALADO EM LOCAL COM NÍVEL ALTO DE INTERFERÊNCIAS (NÃO INCLUI FORNECIMENTO). AF_05/2024</v>
          </cell>
          <cell r="C575">
            <v>33.78</v>
          </cell>
        </row>
        <row r="576">
          <cell r="A576">
            <v>97169</v>
          </cell>
          <cell r="B576" t="str">
            <v>ASSENTAMENTO DE TUBO DE FERRO FUNDIDO PARA REDE DE ÁGUA, DN 800 MM, JUNTA ELÁSTICA, INSTALADO EM LOCAL COM NÍVEL BAIXO DE INTERFERÊNCIAS (NÃO INCLUI FORNECIMENTO). AF_05/2024</v>
          </cell>
          <cell r="C576">
            <v>26.69</v>
          </cell>
        </row>
        <row r="577">
          <cell r="A577">
            <v>97154</v>
          </cell>
          <cell r="B577" t="str">
            <v>ASSENTAMENTO DE TUBO DE FERRO FUNDIDO PARA REDE DE ÁGUA, DN 900 MM, JUNTA ELÁSTICA, INSTALADO EM LOCAL COM NÍVEL ALTO DE INTERFERÊNCIAS (NÃO INCLUI FORNECIMENTO). AF_05/2024</v>
          </cell>
          <cell r="C577">
            <v>37.67</v>
          </cell>
        </row>
        <row r="578">
          <cell r="A578">
            <v>97170</v>
          </cell>
          <cell r="B578" t="str">
            <v>ASSENTAMENTO DE TUBO DE FERRO FUNDIDO PARA REDE DE ÁGUA, DN 900 MM, JUNTA ELÁSTICA, INSTALADO EM LOCAL COM NÍVEL BAIXO DE INTERFERÊNCIAS (NÃO INCLUI FORNECIMENTO). AF_05/2024</v>
          </cell>
          <cell r="C578">
            <v>29.81</v>
          </cell>
        </row>
        <row r="579">
          <cell r="A579">
            <v>105311</v>
          </cell>
          <cell r="B579" t="str">
            <v>ASSENTAMENTO DE TUBO DE PVC DEFOFO OU PRFV OU RPVC PARA REDE DE ÁGUA, DN 100, JUNTA ELÁSTICA INTEGRADA, INSTALADO EM LOCAL COM NÍVEL ALTO DE INTERFERÊNCIAS (NÃO INCLUI FORNECIMENTO). AF_05/2024</v>
          </cell>
          <cell r="C579">
            <v>3.45</v>
          </cell>
        </row>
        <row r="580">
          <cell r="A580">
            <v>105339</v>
          </cell>
          <cell r="B580" t="str">
            <v>ASSENTAMENTO DE TUBO DE PVC DEFOFO OU PRFV OU RPVC PARA REDE DE ÁGUA, DN 100, JUNTA ELÁSTICA INTEGRADA, INSTALADO EM LOCAL COM NÍVEL BAIXO DE INTERFERÊNCIAS (NÃO INCLUI FORNECIMENTO). AF_05/2024</v>
          </cell>
          <cell r="C580">
            <v>2.85</v>
          </cell>
        </row>
        <row r="581">
          <cell r="A581">
            <v>97127</v>
          </cell>
          <cell r="B581" t="str">
            <v>ASSENTAMENTO DE TUBO DE PVC DEFOFO OU PRFV OU RPVC PARA REDE DE ÁGUA, DN 150 MM, JUNTA ELÁSTICA INTEGRADA, INSTALADO EM LOCAL COM NÍVEL ALTO DE INTERFERÊNCIAS (NÃO INCLUI FORNECIMENTO). AF_05/2024</v>
          </cell>
          <cell r="C581">
            <v>4.53</v>
          </cell>
        </row>
        <row r="582">
          <cell r="A582">
            <v>97134</v>
          </cell>
          <cell r="B582" t="str">
            <v>ASSENTAMENTO DE TUBO DE PVC DEFOFO OU PRFV OU RPVC PARA REDE DE ÁGUA, DN 150 MM, JUNTA ELÁSTICA INTEGRADA, INSTALADO EM LOCAL COM NÍVEL BAIXO DE INTERFERÊNCIAS (NÃO INCLUI FORNECIMENTO). AF_05/2024</v>
          </cell>
          <cell r="C582">
            <v>3.76</v>
          </cell>
        </row>
        <row r="583">
          <cell r="A583">
            <v>97128</v>
          </cell>
          <cell r="B583" t="str">
            <v>ASSENTAMENTO DE TUBO DE PVC DEFOFO OU PRFV OU RPVC PARA REDE DE ÁGUA, DN 200 MM, JUNTA ELÁSTICA INTEGRADA, INSTALADO EM LOCAL COM NÍVEL ALTO DE INTERFERÊNCIAS (NÃO INCLUI FORNECIMENTO). AF_05/2024</v>
          </cell>
          <cell r="C583">
            <v>9.25</v>
          </cell>
        </row>
        <row r="584">
          <cell r="A584">
            <v>97135</v>
          </cell>
          <cell r="B584" t="str">
            <v>ASSENTAMENTO DE TUBO DE PVC DEFOFO OU PRFV OU RPVC PARA REDE DE ÁGUA, DN 200 MM, JUNTA ELÁSTICA INTEGRADA, INSTALADO EM LOCAL COM NÍVEL BAIXO DE INTERFERÊNCIAS (NÃO INCLUI FORNECIMENTO). AF_05/2024</v>
          </cell>
          <cell r="C584">
            <v>7.07</v>
          </cell>
        </row>
        <row r="585">
          <cell r="A585">
            <v>97129</v>
          </cell>
          <cell r="B585" t="str">
            <v>ASSENTAMENTO DE TUBO DE PVC DEFOFO OU PRFV OU RPVC PARA REDE DE ÁGUA, DN 250 MM, JUNTA ELÁSTICA INTEGRADA, INSTALADO EM LOCAL COM NÍVEL ALTO DE INTERFERÊNCIAS (NÃO INCLUI FORNECIMENTO). AF_05/2024</v>
          </cell>
          <cell r="C585">
            <v>10.96</v>
          </cell>
        </row>
        <row r="586">
          <cell r="A586">
            <v>97136</v>
          </cell>
          <cell r="B586" t="str">
            <v>ASSENTAMENTO DE TUBO DE PVC DEFOFO OU PRFV OU RPVC PARA REDE DE ÁGUA, DN 250 MM, JUNTA ELÁSTICA INTEGRADA, INSTALADO EM LOCAL COM NÍVEL BAIXO DE INTERFERÊNCIAS (NÃO INCLUI FORNECIMENTO). AF_05/2024</v>
          </cell>
          <cell r="C586">
            <v>8.39</v>
          </cell>
        </row>
        <row r="587">
          <cell r="A587">
            <v>97130</v>
          </cell>
          <cell r="B587" t="str">
            <v>ASSENTAMENTO DE TUBO DE PVC DEFOFO OU PRFV OU RPVC PARA REDE DE ÁGUA, DN 300 MM, JUNTA ELÁSTICA INTEGRADA, INSTALADO EM LOCAL COM NÍVEL ALTO DE INTERFERÊNCIAS (NÃO INCLUI FORNECIMENTO). AF_05/2024</v>
          </cell>
          <cell r="C587">
            <v>12.68</v>
          </cell>
        </row>
        <row r="588">
          <cell r="A588">
            <v>97137</v>
          </cell>
          <cell r="B588" t="str">
            <v>ASSENTAMENTO DE TUBO DE PVC DEFOFO OU PRFV OU RPVC PARA REDE DE ÁGUA, DN 300 MM, JUNTA ELÁSTICA INTEGRADA, INSTALADO EM LOCAL COM NÍVEL BAIXO DE INTERFERÊNCIAS (NÃO INCLUI FORNECIMENTO). AF_05/2024</v>
          </cell>
          <cell r="C588">
            <v>9.7100000000000009</v>
          </cell>
        </row>
        <row r="589">
          <cell r="A589">
            <v>97131</v>
          </cell>
          <cell r="B589" t="str">
            <v>ASSENTAMENTO DE TUBO DE PVC DEFOFO OU PRFV OU RPVC PARA REDE DE ÁGUA, DN 350 MM, JUNTA ELÁSTICA INTEGRADA, INSTALADO EM LOCAL COM NÍVEL ALTO DE INTERFERÊNCIAS (NÃO INCLUI FORNECIMENTO). AF_05/2024</v>
          </cell>
          <cell r="C589">
            <v>14.39</v>
          </cell>
        </row>
        <row r="590">
          <cell r="A590">
            <v>97138</v>
          </cell>
          <cell r="B590" t="str">
            <v>ASSENTAMENTO DE TUBO DE PVC DEFOFO OU PRFV OU RPVC PARA REDE DE ÁGUA, DN 350 MM, JUNTA ELÁSTICA INTEGRADA, INSTALADO EM LOCAL COM NÍVEL BAIXO DE INTERFERÊNCIAS (NÃO INCLUI FORNECIMENTO). AF_05/2024</v>
          </cell>
          <cell r="C590">
            <v>11.03</v>
          </cell>
        </row>
        <row r="591">
          <cell r="A591">
            <v>97132</v>
          </cell>
          <cell r="B591" t="str">
            <v>ASSENTAMENTO DE TUBO DE PVC DEFOFO OU PRFV OU RPVC PARA REDE DE ÁGUA, DN 400 MM, JUNTA ELÁSTICA INTEGRADA, INSTALADO EM LOCAL COM NÍVEL ALTO DE INTERFERÊNCIAS (NÃO INCLUI FORNECIMENTO). AF_05/2024</v>
          </cell>
          <cell r="C591">
            <v>16.14</v>
          </cell>
        </row>
        <row r="592">
          <cell r="A592">
            <v>97139</v>
          </cell>
          <cell r="B592" t="str">
            <v>ASSENTAMENTO DE TUBO DE PVC DEFOFO OU PRFV OU RPVC PARA REDE DE ÁGUA, DN 400 MM, JUNTA ELÁSTICA INTEGRADA, INSTALADO EM LOCAL COM NÍVEL BAIXO DE INTERFERÊNCIAS (NÃO INCLUI FORNECIMENTO). AF_05/2024</v>
          </cell>
          <cell r="C592">
            <v>12.37</v>
          </cell>
        </row>
        <row r="593">
          <cell r="A593">
            <v>97133</v>
          </cell>
          <cell r="B593" t="str">
            <v>ASSENTAMENTO DE TUBO DE PVC DEFOFO OU PRFV OU RPVC PARA REDE DE ÁGUA, DN 500 MM, JUNTA ELÁSTICA INTEGRADA, INSTALADO EM LOCAL COM NÍVEL ALTO DE INTERFERÊNCIAS (NÃO INCLUI FORNECIMENTO). AF_05/2024</v>
          </cell>
          <cell r="C593">
            <v>19.57</v>
          </cell>
        </row>
        <row r="594">
          <cell r="A594">
            <v>97140</v>
          </cell>
          <cell r="B594" t="str">
            <v>ASSENTAMENTO DE TUBO DE PVC DEFOFO OU PRFV OU RPVC PARA REDE DE ÁGUA, DN 500 MM, JUNTA ELÁSTICA INTEGRADA, INSTALADO EM LOCAL COM NÍVEL BAIXO DE INTERFERÊNCIAS (NÃO INCLUI FORNECIMENTO). AF_05/2024</v>
          </cell>
          <cell r="C594">
            <v>14.98</v>
          </cell>
        </row>
        <row r="595">
          <cell r="A595">
            <v>97123</v>
          </cell>
          <cell r="B595" t="str">
            <v>ASSENTAMENTO DE TUBO DE PVC PBA PARA REDE DE ÁGUA, DN 100 MM, JUNTA ELÁSTICA INTEGRADA, INSTALADO EM LOCAL COM NÍVEL ALTO DE INTERFERÊNCIAS (NÃO INCLUI FORNECIMENTO). AF_05/2024</v>
          </cell>
          <cell r="C595">
            <v>3.7</v>
          </cell>
        </row>
        <row r="596">
          <cell r="A596">
            <v>97126</v>
          </cell>
          <cell r="B596" t="str">
            <v>ASSENTAMENTO DE TUBO DE PVC PBA PARA REDE DE ÁGUA, DN 100 MM, JUNTA ELÁSTICA INTEGRADA, INSTALADO EM LOCAL COM NÍVEL BAIXO DE INTERFERÊNCIAS (NÃO INCLUI FORNECIMENTO). AF_05/2024</v>
          </cell>
          <cell r="C596">
            <v>3.06</v>
          </cell>
        </row>
        <row r="597">
          <cell r="A597">
            <v>105308</v>
          </cell>
          <cell r="B597" t="str">
            <v>ASSENTAMENTO DE TUBO DE PVC PBA PARA REDE DE ÁGUA, DN 125, JUNTA ELÁSTICA INTEGRADA, INSTALADO EM LOCAL COM NÍVEL ALTO DE INTERFERÊNCIAS (NÃO INCLUI FORNECIMENTO). AF_05/2024</v>
          </cell>
          <cell r="C597">
            <v>4.29</v>
          </cell>
        </row>
        <row r="598">
          <cell r="A598">
            <v>105312</v>
          </cell>
          <cell r="B598" t="str">
            <v>ASSENTAMENTO DE TUBO DE PVC PBA PARA REDE DE ÁGUA, DN 125, JUNTA ELÁSTICA INTEGRADA, INSTALADO EM LOCAL COM NÍVEL BAIXO DE INTERFERÊNCIAS (NÃO INCLUI FORNECIMENTO). AF_05/2024</v>
          </cell>
          <cell r="C598">
            <v>3.56</v>
          </cell>
        </row>
        <row r="599">
          <cell r="A599">
            <v>105309</v>
          </cell>
          <cell r="B599" t="str">
            <v>ASSENTAMENTO DE TUBO DE PVC PBA PARA REDE DE ÁGUA, DN 140, JUNTA ELÁSTICA INTEGRADA, INSTALADO EM LOCAL COM NÍVEL ALTO DE INTERFERÊNCIAS (NÃO INCLUI FORNECIMENTO). AF_05/2024</v>
          </cell>
          <cell r="C599">
            <v>4.63</v>
          </cell>
        </row>
        <row r="600">
          <cell r="A600">
            <v>105313</v>
          </cell>
          <cell r="B600" t="str">
            <v>ASSENTAMENTO DE TUBO DE PVC PBA PARA REDE DE ÁGUA, DN 140, JUNTA ELÁSTICA INTEGRADA, INSTALADO EM LOCAL COM NÍVEL BAIXO DE INTERFERÊNCIAS (NÃO INCLUI FORNECIMENTO). AF_05/2024</v>
          </cell>
          <cell r="C600">
            <v>3.84</v>
          </cell>
        </row>
        <row r="601">
          <cell r="A601">
            <v>105310</v>
          </cell>
          <cell r="B601" t="str">
            <v>ASSENTAMENTO DE TUBO DE PVC PBA PARA REDE DE ÁGUA, DN 180, JUNTA ELÁSTICA INTEGRADA, INSTALADO EM LOCAL COM NÍVEL ALTO DE INTERFERÊNCIAS (NÃO INCLUI FORNECIMENTO). AF_05/2024</v>
          </cell>
          <cell r="C601">
            <v>5.46</v>
          </cell>
        </row>
        <row r="602">
          <cell r="A602">
            <v>105314</v>
          </cell>
          <cell r="B602" t="str">
            <v>ASSENTAMENTO DE TUBO DE PVC PBA PARA REDE DE ÁGUA, DN 180, JUNTA ELÁSTICA INTEGRADA, INSTALADO EM LOCAL COM NÍVEL BAIXO DE INTERFERÊNCIAS (NÃO INCLUI FORNECIMENTO). AF_05/2024</v>
          </cell>
          <cell r="C602">
            <v>4.55</v>
          </cell>
        </row>
        <row r="603">
          <cell r="A603">
            <v>97121</v>
          </cell>
          <cell r="B603" t="str">
            <v>ASSENTAMENTO DE TUBO DE PVC PBA PARA REDE DE ÁGUA, DN 50 MM, JUNTA ELÁSTICA INTEGRADA, INSTALADO EM LOCAL COM NÍVEL ALTO DE INTERFERÊNCIAS (NÃO INCLUI FORNECIMENTO). AF_05/2024</v>
          </cell>
          <cell r="C603">
            <v>2.63</v>
          </cell>
        </row>
        <row r="604">
          <cell r="A604">
            <v>97124</v>
          </cell>
          <cell r="B604" t="str">
            <v>ASSENTAMENTO DE TUBO DE PVC PBA PARA REDE DE ÁGUA, DN 50 MM, JUNTA ELÁSTICA INTEGRADA, INSTALADO EM LOCAL COM NÍVEL BAIXO DE INTERFERÊNCIAS (NÃO INCLUI FORNECIMENTO). AF_05/2024</v>
          </cell>
          <cell r="C604">
            <v>2.16</v>
          </cell>
        </row>
        <row r="605">
          <cell r="A605">
            <v>97122</v>
          </cell>
          <cell r="B605" t="str">
            <v>ASSENTAMENTO DE TUBO DE PVC PBA PARA REDE DE ÁGUA, DN 75 MM, JUNTA ELÁSTICA INTEGRADA, INSTALADO EM LOCAL COM NÍVEL ALTO DE INTERFERÊNCIAS (NÃO INCLUI FORNECIMENTO). AF_05/2024</v>
          </cell>
          <cell r="C605">
            <v>3.19</v>
          </cell>
        </row>
        <row r="606">
          <cell r="A606">
            <v>97125</v>
          </cell>
          <cell r="B606" t="str">
            <v>ASSENTAMENTO DE TUBO DE PVC PBA PARA REDE DE ÁGUA, DN 75 MM, JUNTA ELÁSTICA INTEGRADA, INSTALADO EM LOCAL COM NÍVEL BAIXO DE INTERFERÊNCIAS (NÃO INCLUI FORNECIMENTO). AF_05/2024</v>
          </cell>
          <cell r="C606">
            <v>2.63</v>
          </cell>
        </row>
        <row r="607">
          <cell r="A607">
            <v>105296</v>
          </cell>
          <cell r="B607" t="str">
            <v>ASSENTAMENTO E FORNECIMENTO DE CURVA PVC PBA, JE, PB, 45 GRAUS, DN 100 / DE 110 MM, PARA REDE AGUA, JUNTA ELÁSTICA INTEGRADA, INSTALADO EM LOCAL COM NÍVEL ALTO DE INTERFERÊNCIAS (INCLUI FORNECIMENTO). AF_05/2024</v>
          </cell>
          <cell r="C607">
            <v>135.56</v>
          </cell>
        </row>
        <row r="608">
          <cell r="A608">
            <v>105374</v>
          </cell>
          <cell r="B608" t="str">
            <v>ASSENTAMENTO E FORNECIMENTO DE CURVA PVC PBA, JE, PB, 45 GRAUS, DN 100 / DE 110 MM, PARA REDE AGUA, JUNTA ELÁSTICA INTEGRADA, INSTALADO EM LOCAL COM NÍVEL BAIXO DE INTERFERÊNCIAS (INCLUI FORNECIMENTO). AF_05/2024</v>
          </cell>
          <cell r="C608">
            <v>131.65</v>
          </cell>
        </row>
        <row r="609">
          <cell r="A609">
            <v>105292</v>
          </cell>
          <cell r="B609" t="str">
            <v>ASSENTAMENTO E FORNECIMENTO DE CURVA PVC PBA, JE, PB, 45 GRAUS, DN 50 / DE 60 MM, PARA REDE AGUA, JUNTA ELÁSTICA INTEGRADA, INSTALADO EM LOCAL COM NÍVEL ALTO DE INTERFERÊNCIAS (INCLUI FORNECIMENTO). AF_05/2024</v>
          </cell>
          <cell r="C609">
            <v>40.69</v>
          </cell>
        </row>
        <row r="610">
          <cell r="A610">
            <v>105293</v>
          </cell>
          <cell r="B610" t="str">
            <v>ASSENTAMENTO E FORNECIMENTO DE CURVA PVC PBA, JE, PB, 45 GRAUS, DN 50 / DE 60 MM, PARA REDE AGUA, JUNTA ELÁSTICA INTEGRADA, INSTALADO EM LOCAL COM NÍVEL BAIXO DE INTERFERÊNCIAS (INCLUI FORNECIMENTO). AF_05/2024</v>
          </cell>
          <cell r="C610">
            <v>37.81</v>
          </cell>
        </row>
        <row r="611">
          <cell r="A611">
            <v>105294</v>
          </cell>
          <cell r="B611" t="str">
            <v>ASSENTAMENTO E FORNECIMENTO DE CURVA PVC PBA, JE, PB, 45 GRAUS, DN 75 / DE 85 MM, PARA REDE AGUA, JUNTA ELÁSTICA INTEGRADA, INSTALADO EM LOCAL COM NÍVEL ALTO DE INTERFERÊNCIAS (INCLUI FORNECIMENTO). AF_05/2024</v>
          </cell>
          <cell r="C611">
            <v>80.27</v>
          </cell>
        </row>
        <row r="612">
          <cell r="A612">
            <v>105295</v>
          </cell>
          <cell r="B612" t="str">
            <v>ASSENTAMENTO E FORNECIMENTO DE CURVA PVC PBA, JE, PB, 45 GRAUS, DN 75 / DE 85 MM, PARA REDE AGUA, JUNTA ELÁSTICA INTEGRADA, INSTALADO EM LOCAL COM NÍVEL BAIXO DE INTERFERÊNCIAS (INCLUI FORNECIMENTO). AF_05/2024</v>
          </cell>
          <cell r="C612">
            <v>76.87</v>
          </cell>
        </row>
        <row r="613">
          <cell r="A613">
            <v>105290</v>
          </cell>
          <cell r="B613" t="str">
            <v>ASSENTAMENTO E FORNECIMENTO DE LUVA SIMPLES, PVC PBA, JE, DN 100 / DE 110 MM, PARA REDE AGUA, JUNTA ELÁSTICA INTEGRADA, INSTALADO EM LOCAL COM NÍVEL ALTO DE INTERFERÊNCIAS (INCLUI FORNECIMENTO). AF_05/2024</v>
          </cell>
          <cell r="C613">
            <v>53.25</v>
          </cell>
        </row>
        <row r="614">
          <cell r="A614">
            <v>105291</v>
          </cell>
          <cell r="B614" t="str">
            <v>ASSENTAMENTO E FORNECIMENTO DE LUVA SIMPLES, PVC PBA, JE, DN 100 / DE 110 MM, PARA REDE AGUA, JUNTA ELÁSTICA INTEGRADA, INSTALADO EM LOCAL COM NÍVEL BAIXO DE INTERFERÊNCIAS (INCLUI FORNECIMENTO). AF_05/2024</v>
          </cell>
          <cell r="C614">
            <v>50.64</v>
          </cell>
        </row>
        <row r="615">
          <cell r="A615">
            <v>105286</v>
          </cell>
          <cell r="B615" t="str">
            <v>ASSENTAMENTO E FORNECIMENTO DE LUVA SIMPLES, PVC PBA, JE, DN 50 / DE 60 MM, PARA REDE AGUA, JUNTA ELÁSTICA INTEGRADA, INSTALADO EM LOCAL COM NÍVEL ALTO DE INTERFERÊNCIAS (INCLUI FORNECIMENTO). AF_05/2024</v>
          </cell>
          <cell r="C615">
            <v>24.68</v>
          </cell>
        </row>
        <row r="616">
          <cell r="A616">
            <v>105287</v>
          </cell>
          <cell r="B616" t="str">
            <v>ASSENTAMENTO E FORNECIMENTO DE LUVA SIMPLES, PVC PBA, JE, DN 50 / DE 60 MM, PARA REDE AGUA, JUNTA ELÁSTICA INTEGRADA, INSTALADO EM LOCAL COM NÍVEL BAIXO DE INTERFERÊNCIAS (INCLUI FORNECIMENTO). AF_05/2024</v>
          </cell>
          <cell r="C616">
            <v>22.76</v>
          </cell>
        </row>
        <row r="617">
          <cell r="A617">
            <v>105288</v>
          </cell>
          <cell r="B617" t="str">
            <v>ASSENTAMENTO E FORNECIMENTO DE LUVA SIMPLES, PVC PBA, JE, DN 75 / DE 85 MM, PARA REDE AGUA, JUNTA ELÁSTICA INTEGRADA, INSTALADO EM LOCAL COM NÍVEL ALTO DE INTERFERÊNCIAS (INCLUI FORNECIMENTO). AF_05/2024</v>
          </cell>
          <cell r="C617">
            <v>39.9</v>
          </cell>
        </row>
        <row r="618">
          <cell r="A618">
            <v>105289</v>
          </cell>
          <cell r="B618" t="str">
            <v>ASSENTAMENTO E FORNECIMENTO DE LUVA SIMPLES, PVC PBA, JE, DN 75 / DE 85 MM, PARA REDE AGUA, JUNTA ELÁSTICA INTEGRADA, INSTALADO EM LOCAL COM NÍVEL BAIXO DE INTERFERÊNCIAS (INCLUI FORNECIMENTO). AF_05/2024</v>
          </cell>
          <cell r="C618">
            <v>37.630000000000003</v>
          </cell>
        </row>
        <row r="619">
          <cell r="A619">
            <v>105375</v>
          </cell>
          <cell r="B619" t="str">
            <v>ASSENTAMENTO E FORNECIMENTO DE TE DE REDUCAO, PVC PBA, BBB, JE, DN 100 X 50 / DE 110 X 60 MM, PARA REDE AGUA, JUNTA ELÁSTICA INTEGRADA, INSTALADO EM LOCAL COM NÍVEL ALTO DE INTERFERÊNCIAS (INCLUI FORNECIMENTO). AF_05/2024</v>
          </cell>
          <cell r="C619">
            <v>107.77</v>
          </cell>
        </row>
        <row r="620">
          <cell r="A620">
            <v>105376</v>
          </cell>
          <cell r="B620" t="str">
            <v>ASSENTAMENTO E FORNECIMENTO DE TE DE REDUCAO, PVC PBA, BBB, JE, DN 100 X 50 / DE 110 X 60 MM, PARA REDE AGUA, JUNTA ELÁSTICA INTEGRADA, INSTALADO EM LOCAL COM NÍVEL BAIXO DE INTERFERÊNCIAS (INCLUI FORNECIMENTO). AF_05/2024</v>
          </cell>
          <cell r="C620">
            <v>102.54</v>
          </cell>
        </row>
        <row r="621">
          <cell r="A621">
            <v>105331</v>
          </cell>
          <cell r="B621" t="str">
            <v>ASSENTAMENTO E FORNECIMENTO DE TUBO DE PVC DEFOFO OU PRFV OU RPVC PARA REDE DE ÁGUA, DN 100, JUNTA ELÁSTICA INTEGRADA, INSTALADO EM LOCAL COM NÍVEL ALTO DE INTERFERÊNCIAS (INCLUI FORNECIMENTO). AF_05/2024</v>
          </cell>
          <cell r="C621">
            <v>43.45</v>
          </cell>
        </row>
        <row r="622">
          <cell r="A622">
            <v>105332</v>
          </cell>
          <cell r="B622" t="str">
            <v>ASSENTAMENTO E FORNECIMENTO DE TUBO DE PVC DEFOFO OU PRFV OU RPVC PARA REDE DE ÁGUA, DN 100, JUNTA ELÁSTICA INTEGRADA, INSTALADO EM LOCAL COM NÍVEL BAIXO DE INTERFERÊNCIAS (INCLUI FORNECIMENTO). AF_05/2024</v>
          </cell>
          <cell r="C622">
            <v>42.85</v>
          </cell>
        </row>
        <row r="623">
          <cell r="A623">
            <v>105333</v>
          </cell>
          <cell r="B623" t="str">
            <v>ASSENTAMENTO E FORNECIMENTO DE TUBO DE PVC DEFOFO PARA REDE DE ÁGUA, DN 200, JUNTA ELÁSTICA INTEGRADA, INSTALADO EM LOCAL COM NÍVEL ALTO DE INTERFERÊNCIAS (INCLUI FORNECIMENTO). AF_05/2024</v>
          </cell>
          <cell r="C623">
            <v>191.73</v>
          </cell>
        </row>
        <row r="624">
          <cell r="A624">
            <v>105334</v>
          </cell>
          <cell r="B624" t="str">
            <v>ASSENTAMENTO E FORNECIMENTO DE TUBO DE PVC DEFOFO PARA REDE DE ÁGUA, DN 200, JUNTA ELÁSTICA INTEGRADA, INSTALADO EM LOCAL COM NÍVEL BAIXO DE INTERFERÊNCIAS (INCLUI FORNECIMENTO). AF_05/2024</v>
          </cell>
          <cell r="C624">
            <v>189.55</v>
          </cell>
        </row>
        <row r="625">
          <cell r="A625">
            <v>105335</v>
          </cell>
          <cell r="B625" t="str">
            <v>ASSENTAMENTO E FORNECIMENTO DE TUBO DE PVC DEFOFO PARA REDE DE ÁGUA, DN 250, JUNTA ELÁSTICA INTEGRADA, INSTALADO EM LOCAL COM NÍVEL ALTO DE INTERFERÊNCIAS (INCLUI FORNECIMENTO). AF_05/2024</v>
          </cell>
          <cell r="C625">
            <v>288.75</v>
          </cell>
        </row>
        <row r="626">
          <cell r="A626">
            <v>105336</v>
          </cell>
          <cell r="B626" t="str">
            <v>ASSENTAMENTO E FORNECIMENTO DE TUBO DE PVC DEFOFO PARA REDE DE ÁGUA, DN 250, JUNTA ELÁSTICA INTEGRADA, INSTALADO EM LOCAL COM NÍVEL BAIXO DE INTERFERÊNCIAS (INCLUI FORNECIMENTO). AF_05/2024</v>
          </cell>
          <cell r="C626">
            <v>286.18</v>
          </cell>
        </row>
        <row r="627">
          <cell r="A627">
            <v>105337</v>
          </cell>
          <cell r="B627" t="str">
            <v>ASSENTAMENTO E FORNECIMENTO DE TUBO DE PVC DEFOFO PARA REDE DE ÁGUA, DN 300, JUNTA ELÁSTICA INTEGRADA, INSTALADO EM LOCAL COM NÍVEL ALTO DE INTERFERÊNCIAS (INCLUI FORNECIMENTO). AF_05/2024</v>
          </cell>
          <cell r="C627">
            <v>407.16</v>
          </cell>
        </row>
        <row r="628">
          <cell r="A628">
            <v>105338</v>
          </cell>
          <cell r="B628" t="str">
            <v>ASSENTAMENTO E FORNECIMENTO DE TUBO DE PVC DEFOFO PARA REDE DE ÁGUA, DN 300, JUNTA ELÁSTICA INTEGRADA, INSTALADO EM LOCAL COM NÍVEL BAIXO DE INTERFERÊNCIAS (INCLUI FORNECIMENTO). AF_05/2024</v>
          </cell>
          <cell r="C628">
            <v>404.19</v>
          </cell>
        </row>
        <row r="629">
          <cell r="A629">
            <v>105329</v>
          </cell>
          <cell r="B629" t="str">
            <v>ASSENTAMENTO E FORNECIMENTO DE TUBO DE PVC PBA PARA REDE DE ÁGUA, DN 100, JUNTA ELÁSTICA INTEGRADA, INSTALADO EM LOCAL COM NÍVEL ALTO DE INTERFERÊNCIAS (INCLUI FORNECIMENTO). AF_05/2024</v>
          </cell>
          <cell r="C629">
            <v>61.22</v>
          </cell>
        </row>
        <row r="630">
          <cell r="A630">
            <v>105330</v>
          </cell>
          <cell r="B630" t="str">
            <v>ASSENTAMENTO E FORNECIMENTO DE TUBO DE PVC PBA PARA REDE DE ÁGUA, DN 100, JUNTA ELÁSTICA INTEGRADA, INSTALADO EM LOCAL COM NÍVEL BAIXO DE INTERFERÊNCIAS (INCLUI FORNECIMENTO). AF_05/2024</v>
          </cell>
          <cell r="C630">
            <v>60.58</v>
          </cell>
        </row>
        <row r="631">
          <cell r="A631">
            <v>105260</v>
          </cell>
          <cell r="B631" t="str">
            <v>ASSENTAMENTO E FORNECIMENTO DE TUBO DE PVC PBA PARA REDE DE ÁGUA, DN 50, JUNTA ELÁSTICA INTEGRADA, INSTALADO EM LOCAL COM NÍVEL ALTO DE INTERFERÊNCIAS (INCLUI FORNECIMENTO). AF_05/2024</v>
          </cell>
          <cell r="C631">
            <v>20.149999999999999</v>
          </cell>
        </row>
        <row r="632">
          <cell r="A632">
            <v>105285</v>
          </cell>
          <cell r="B632" t="str">
            <v>ASSENTAMENTO E FORNECIMENTO DE TUBO DE PVC PBA PARA REDE DE ÁGUA, DN 50, JUNTA ELÁSTICA INTEGRADA, INSTALADO EM LOCAL COM NÍVEL BAIXO DE INTERFERÊNCIAS (INCLUI FORNECIMENTO). AF_05/2024</v>
          </cell>
          <cell r="C632">
            <v>19.68</v>
          </cell>
        </row>
        <row r="633">
          <cell r="A633">
            <v>105327</v>
          </cell>
          <cell r="B633" t="str">
            <v>ASSENTAMENTO E FORNECIMENTO DE TUBO DE PVC PBA PARA REDE DE ÁGUA, DN 75, JUNTA ELÁSTICA INTEGRADA, INSTALADO EM LOCAL COM NÍVEL ALTO DE INTERFERÊNCIAS (INCLUI FORNECIMENTO). AF_05/2024</v>
          </cell>
          <cell r="C633">
            <v>37.61</v>
          </cell>
        </row>
        <row r="634">
          <cell r="A634">
            <v>105328</v>
          </cell>
          <cell r="B634" t="str">
            <v>ASSENTAMENTO E FORNECIMENTO DE TUBO DE PVC PBA PARA REDE DE ÁGUA, DN 75, JUNTA ELÁSTICA INTEGRADA, INSTALADO EM LOCAL COM NÍVEL BAIXO DE INTERFERÊNCIAS (INCLUI FORNECIMENTO). AF_05/2024</v>
          </cell>
          <cell r="C634">
            <v>37.049999999999997</v>
          </cell>
        </row>
        <row r="635">
          <cell r="A635">
            <v>105377</v>
          </cell>
          <cell r="B635" t="str">
            <v>FORNECIMENTO E ASSENTAMENTO DE CURVA 45 GRAUS RANHURADA EM FERRO FUNDIDO, DN 80 MM (3") PARA REDE DE ÁGUA, INSTALADO EM LOCAL COM NÍVEL ALTO DE INTERFERÊNCIAS (INCLUI FORNECIMENTO). AF_05/2024</v>
          </cell>
          <cell r="C635">
            <v>44.13</v>
          </cell>
        </row>
        <row r="636">
          <cell r="A636">
            <v>105368</v>
          </cell>
          <cell r="B636" t="str">
            <v>FORNECIMENTO E ASSENTAMENTO DE CURVA 45 GRAUS RANHURADA EM FERRO FUNDIDO, DN 80 MM (3") PARA REDE DE ÁGUA, INSTALADO EM LOCAL COM NÍVEL BAIXO DE INTERFERÊNCIAS (INCLUI FORNECIMENTO). AF_05/2024</v>
          </cell>
          <cell r="C636">
            <v>40.659999999999997</v>
          </cell>
        </row>
        <row r="637">
          <cell r="A637">
            <v>105369</v>
          </cell>
          <cell r="B637" t="str">
            <v>FORNECIMENTO E ASSENTAMENTO DE TE RANHURADO EM FERRO FUNDIDO, DN 80 (3") PARA REDE DE ÁGUA, INSTALADO EM LOCAL COM NÍVEL ALTO DE INTERFERÊNCIAS (INCLUI FORNECIMENTO). AF_05/2024</v>
          </cell>
          <cell r="C637">
            <v>69.56</v>
          </cell>
        </row>
        <row r="638">
          <cell r="A638">
            <v>105370</v>
          </cell>
          <cell r="B638" t="str">
            <v>FORNECIMENTO E ASSENTAMENTO DE TE RANHURADO EM FERRO FUNDIDO, DN 80 (3") PARA REDE DE ÁGUA, INSTALADO EM LOCAL COM NÍVEL BAIXO DE INTERFERÊNCIAS (INCLUI FORNECIMENTO). AF_05/2024</v>
          </cell>
          <cell r="C638">
            <v>64.95</v>
          </cell>
        </row>
        <row r="639">
          <cell r="A639">
            <v>92864</v>
          </cell>
          <cell r="B639" t="str">
            <v>ASSENTAMENTO DE TUBO DE CONCRETO PARA REDES COLETORAS DE ESGOTO SANITÁRIO, DIÂMETRO DE 1000 MM, JUNTA ELÁSTICA, INSTALADO EM LOCAL COM ALTO NÍVEL DE INTERFERÊNCIAS (NÃO INCLUI FORNECIMENTO). AF_03/2024</v>
          </cell>
          <cell r="C639">
            <v>88.36</v>
          </cell>
        </row>
        <row r="640">
          <cell r="A640">
            <v>92848</v>
          </cell>
          <cell r="B640" t="str">
            <v>ASSENTAMENTO DE TUBO DE CONCRETO PARA REDES COLETORAS DE ESGOTO SANITÁRIO, DIÂMETRO DE 1000 MM, JUNTA ELÁSTICA, INSTALADO EM LOCAL COM BAIXO NÍVEL DE INTERFERÊNCIAS (NÃO INCLUI FORNECIMENTO). AF_03/2024</v>
          </cell>
          <cell r="C640">
            <v>78.89</v>
          </cell>
        </row>
        <row r="641">
          <cell r="A641">
            <v>104937</v>
          </cell>
          <cell r="B641" t="str">
            <v>ASSENTAMENTO DE TUBO DE CONCRETO PARA REDES COLETORAS DE ESGOTO SANITÁRIO, DIÂMETRO DE 1200 MM, JUNTA ELÁSTICA, INSTALADO EM LOCAL COM ALTO NÍVEL DE INTERFERÊNCIAS (NÃO INCLUI FORNECIMENTO). AF_03/2024</v>
          </cell>
          <cell r="C641">
            <v>0</v>
          </cell>
        </row>
        <row r="642">
          <cell r="A642">
            <v>104933</v>
          </cell>
          <cell r="B642" t="str">
            <v>ASSENTAMENTO DE TUBO DE CONCRETO PARA REDES COLETORAS DE ESGOTO SANITÁRIO, DIÂMETRO DE 1200 MM, JUNTA ELÁSTICA, INSTALADO EM LOCAL COM BAIXO NÍVEL DE INTERFERÊNCIAS (NÃO INCLUI FORNECIMENTO). AF_03/2024</v>
          </cell>
          <cell r="C642">
            <v>0</v>
          </cell>
        </row>
        <row r="643">
          <cell r="A643">
            <v>104939</v>
          </cell>
          <cell r="B643" t="str">
            <v>ASSENTAMENTO DE TUBO DE CONCRETO PARA REDES COLETORAS DE ESGOTO SANITÁRIO, DIÂMETRO DE 1500 MM, JUNTA ELÁSTICA, INSTALADO EM LOCAL COM ALTO NÍVEL DE INTERFERÊNCIAS (NÃO INCLUI FORNECIMENTO). AF_03/2024</v>
          </cell>
          <cell r="C643">
            <v>0</v>
          </cell>
        </row>
        <row r="644">
          <cell r="A644">
            <v>104935</v>
          </cell>
          <cell r="B644" t="str">
            <v>ASSENTAMENTO DE TUBO DE CONCRETO PARA REDES COLETORAS DE ESGOTO SANITÁRIO, DIÂMETRO DE 1500 MM, JUNTA ELÁSTICA, INSTALADO EM LOCAL COM BAIXO NÍVEL DE INTERFERÊNCIAS (NÃO INCLUI FORNECIMENTO). AF_03/2024</v>
          </cell>
          <cell r="C644">
            <v>0</v>
          </cell>
        </row>
        <row r="645">
          <cell r="A645">
            <v>92850</v>
          </cell>
          <cell r="B645" t="str">
            <v>ASSENTAMENTO DE TUBO DE CONCRETO PARA REDES COLETORAS DE ESGOTO SANITÁRIO, DIÂMETRO DE 300 MM, JUNTA ELÁSTICA, INSTALADO EM LOCAL COM ALTO NÍVEL DE INTERFERÊNCIAS (NÃO INCLUI FORNECIMENTO). AF_03/2024</v>
          </cell>
          <cell r="C645">
            <v>21.82</v>
          </cell>
        </row>
        <row r="646">
          <cell r="A646">
            <v>92834</v>
          </cell>
          <cell r="B646" t="str">
            <v>ASSENTAMENTO DE TUBO DE CONCRETO PARA REDES COLETORAS DE ESGOTO SANITÁRIO, DIÂMETRO DE 300 MM, JUNTA ELÁSTICA, INSTALADO EM LOCAL COM BAIXO NÍVEL DE INTERFERÊNCIAS (NÃO INCLUI FORNECIMENTO). AF_03/2024</v>
          </cell>
          <cell r="C646">
            <v>19.45</v>
          </cell>
        </row>
        <row r="647">
          <cell r="A647">
            <v>92852</v>
          </cell>
          <cell r="B647" t="str">
            <v>ASSENTAMENTO DE TUBO DE CONCRETO PARA REDES COLETORAS DE ESGOTO SANITÁRIO, DIÂMETRO DE 400 MM, JUNTA ELÁSTICA, INSTALADO EM LOCAL COM ALTO NÍVEL DE INTERFERÊNCIAS (NÃO INCLUI FORNECIMENTO). AF_03/2024</v>
          </cell>
          <cell r="C647">
            <v>29.08</v>
          </cell>
        </row>
        <row r="648">
          <cell r="A648">
            <v>92836</v>
          </cell>
          <cell r="B648" t="str">
            <v>ASSENTAMENTO DE TUBO DE CONCRETO PARA REDES COLETORAS DE ESGOTO SANITÁRIO, DIÂMETRO DE 400 MM, JUNTA ELÁSTICA, INSTALADO EM LOCAL COM BAIXO NÍVEL DE INTERFERÊNCIAS (NÃO INCLUI FORNECIMENTO). AF_03/2024</v>
          </cell>
          <cell r="C648">
            <v>25.69</v>
          </cell>
        </row>
        <row r="649">
          <cell r="A649">
            <v>92854</v>
          </cell>
          <cell r="B649" t="str">
            <v>ASSENTAMENTO DE TUBO DE CONCRETO PARA REDES COLETORAS DE ESGOTO SANITÁRIO, DIÂMETRO DE 500 MM, JUNTA ELÁSTICA, INSTALADO EM LOCAL COM ALTO NÍVEL DE INTERFERÊNCIAS (NÃO INCLUI FORNECIMENTO). AF_03/2024</v>
          </cell>
          <cell r="C649">
            <v>36.68</v>
          </cell>
        </row>
        <row r="650">
          <cell r="A650">
            <v>92838</v>
          </cell>
          <cell r="B650" t="str">
            <v>ASSENTAMENTO DE TUBO DE CONCRETO PARA REDES COLETORAS DE ESGOTO SANITÁRIO, DIÂMETRO DE 500 MM, JUNTA ELÁSTICA, INSTALADO EM LOCAL COM BAIXO NÍVEL DE INTERFERÊNCIAS (NÃO INCLUI FORNECIMENTO). AF_03/2024</v>
          </cell>
          <cell r="C650">
            <v>32.28</v>
          </cell>
        </row>
        <row r="651">
          <cell r="A651">
            <v>92856</v>
          </cell>
          <cell r="B651" t="str">
            <v>ASSENTAMENTO DE TUBO DE CONCRETO PARA REDES COLETORAS DE ESGOTO SANITÁRIO, DIÂMETRO DE 600 MM, JUNTA ELÁSTICA, INSTALADO EM LOCAL COM ALTO NÍVEL DE INTERFERÊNCIAS (NÃO INCLUI FORNECIMENTO). AF_03/2024</v>
          </cell>
          <cell r="C651">
            <v>44.56</v>
          </cell>
        </row>
        <row r="652">
          <cell r="A652">
            <v>92840</v>
          </cell>
          <cell r="B652" t="str">
            <v>ASSENTAMENTO DE TUBO DE CONCRETO PARA REDES COLETORAS DE ESGOTO SANITÁRIO, DIÂMETRO DE 600 MM, JUNTA ELÁSTICA, INSTALADO EM LOCAL COM BAIXO NÍVEL DE INTERFERÊNCIAS (NÃO INCLUI FORNECIMENTO). AF_03/2024</v>
          </cell>
          <cell r="C652">
            <v>39.15</v>
          </cell>
        </row>
        <row r="653">
          <cell r="A653">
            <v>92858</v>
          </cell>
          <cell r="B653" t="str">
            <v>ASSENTAMENTO DE TUBO DE CONCRETO PARA REDES COLETORAS DE ESGOTO SANITÁRIO, DIÂMETRO DE 700 MM, JUNTA ELÁSTICA, INSTALADO EM LOCAL COM ALTO NÍVEL DE INTERFERÊNCIAS (NÃO INCLUI FORNECIMENTO). AF_03/2024</v>
          </cell>
          <cell r="C653">
            <v>55.55</v>
          </cell>
        </row>
        <row r="654">
          <cell r="A654">
            <v>92842</v>
          </cell>
          <cell r="B654" t="str">
            <v>ASSENTAMENTO DE TUBO DE CONCRETO PARA REDES COLETORAS DE ESGOTO SANITÁRIO, DIÂMETRO DE 700 MM, JUNTA ELÁSTICA, INSTALADO EM LOCAL COM BAIXO NÍVEL DE INTERFERÊNCIAS (NÃO INCLUI FORNECIMENTO). AF_03/2024</v>
          </cell>
          <cell r="C654">
            <v>49.1</v>
          </cell>
        </row>
        <row r="655">
          <cell r="A655">
            <v>92860</v>
          </cell>
          <cell r="B655" t="str">
            <v>ASSENTAMENTO DE TUBO DE CONCRETO PARA REDES COLETORAS DE ESGOTO SANITÁRIO, DIÂMETRO DE 800 MM, JUNTA ELÁSTICA, INSTALADO EM LOCAL COM ALTO NÍVEL DE INTERFERÊNCIAS (NÃO INCLUI FORNECIMENTO). AF_03/2024</v>
          </cell>
          <cell r="C655">
            <v>65.81</v>
          </cell>
        </row>
        <row r="656">
          <cell r="A656">
            <v>92844</v>
          </cell>
          <cell r="B656" t="str">
            <v>ASSENTAMENTO DE TUBO DE CONCRETO PARA REDES COLETORAS DE ESGOTO SANITÁRIO, DIÂMETRO DE 800 MM, JUNTA ELÁSTICA, INSTALADO EM LOCAL COM BAIXO NÍVEL DE INTERFERÊNCIAS (NÃO INCLUI FORNECIMENTO). AF_03/2024</v>
          </cell>
          <cell r="C656">
            <v>58.35</v>
          </cell>
        </row>
        <row r="657">
          <cell r="A657">
            <v>92862</v>
          </cell>
          <cell r="B657" t="str">
            <v>ASSENTAMENTO DE TUBO DE CONCRETO PARA REDES COLETORAS DE ESGOTO SANITÁRIO, DIÂMETRO DE 900 MM, JUNTA ELÁSTICA, INSTALADO EM LOCAL COM ALTO NÍVEL DE INTERFERÊNCIAS (NÃO INCLUI FORNECIMENTO). AF_03/2024</v>
          </cell>
          <cell r="C657">
            <v>75.38</v>
          </cell>
        </row>
        <row r="658">
          <cell r="A658">
            <v>92846</v>
          </cell>
          <cell r="B658" t="str">
            <v>ASSENTAMENTO DE TUBO DE CONCRETO PARA REDES COLETORAS DE ESGOTO SANITÁRIO, DIÂMETRO DE 900 MM, JUNTA ELÁSTICA, INSTALADO EM LOCAL COM BAIXO NÍVEL DE INTERFERÊNCIAS (NÃO INCLUI FORNECIMENTO). AF_03/2024</v>
          </cell>
          <cell r="C658">
            <v>66.92</v>
          </cell>
        </row>
        <row r="659">
          <cell r="A659">
            <v>92828</v>
          </cell>
          <cell r="B659" t="str">
            <v>ASSENTAMENTO DE TUBO DE CONCRETO PARA REDES COLETORAS DE ÁGUAS PLUVIAIS, DIÂMETRO DE 1000 MM, JUNTA RÍGIDA, INSTALADO EM LOCAL COM ALTO NÍVEL DE INTERFERÊNCIAS (NÃO INCLUI FORNECIMENTO). AF_03/2024</v>
          </cell>
          <cell r="C659">
            <v>103.75</v>
          </cell>
        </row>
        <row r="660">
          <cell r="A660">
            <v>92815</v>
          </cell>
          <cell r="B660" t="str">
            <v>ASSENTAMENTO DE TUBO DE CONCRETO PARA REDES COLETORAS DE ÁGUAS PLUVIAIS, DIÂMETRO DE 1000 MM, JUNTA RÍGIDA, INSTALADO EM LOCAL COM BAIXO NÍVEL DE INTERFERÊNCIAS (NÃO INCLUI FORNECIMENTO). AF_03/2024</v>
          </cell>
          <cell r="C660">
            <v>94.27</v>
          </cell>
        </row>
        <row r="661">
          <cell r="A661">
            <v>92830</v>
          </cell>
          <cell r="B661" t="str">
            <v>ASSENTAMENTO DE TUBO DE CONCRETO PARA REDES COLETORAS DE ÁGUAS PLUVIAIS, DIÂMETRO DE 1200 MM, JUNTA RÍGIDA, INSTALADO EM LOCAL COM ALTO NÍVEL DE INTERFERÊNCIAS (NÃO INCLUI FORNECIMENTO). AF_03/2024</v>
          </cell>
          <cell r="C661">
            <v>128.13999999999999</v>
          </cell>
        </row>
        <row r="662">
          <cell r="A662">
            <v>92817</v>
          </cell>
          <cell r="B662" t="str">
            <v>ASSENTAMENTO DE TUBO DE CONCRETO PARA REDES COLETORAS DE ÁGUAS PLUVIAIS, DIÂMETRO DE 1200 MM, JUNTA RÍGIDA, INSTALADO EM LOCAL COM BAIXO NÍVEL DE INTERFERÊNCIAS (NÃO INCLUI FORNECIMENTO). AF_03/2024</v>
          </cell>
          <cell r="C662">
            <v>116.65</v>
          </cell>
        </row>
        <row r="663">
          <cell r="A663">
            <v>92832</v>
          </cell>
          <cell r="B663" t="str">
            <v>ASSENTAMENTO DE TUBO DE CONCRETO PARA REDES COLETORAS DE ÁGUAS PLUVIAIS, DIÂMETRO DE 1500 MM, JUNTA RÍGIDA, INSTALADO EM LOCAL COM ALTO NÍVEL DE INTERFERÊNCIAS (NÃO INCLUI FORNECIMENTO). AF_03/2024</v>
          </cell>
          <cell r="C663">
            <v>166.57</v>
          </cell>
        </row>
        <row r="664">
          <cell r="A664">
            <v>92819</v>
          </cell>
          <cell r="B664" t="str">
            <v>ASSENTAMENTO DE TUBO DE CONCRETO PARA REDES COLETORAS DE ÁGUAS PLUVIAIS, DIÂMETRO DE 1500 MM, JUNTA RÍGIDA, INSTALADO EM LOCAL COM BAIXO NÍVEL DE INTERFERÊNCIAS (NÃO INCLUI FORNECIMENTO). AF_03/2024</v>
          </cell>
          <cell r="C664">
            <v>152.01</v>
          </cell>
        </row>
        <row r="665">
          <cell r="A665">
            <v>92820</v>
          </cell>
          <cell r="B665" t="str">
            <v>ASSENTAMENTO DE TUBO DE CONCRETO PARA REDES COLETORAS DE ÁGUAS PLUVIAIS, DIÂMETRO DE 300 MM, JUNTA RÍGIDA, INSTALADO EM LOCAL COM ALTO NÍVEL DE INTERFERÊNCIAS (NÃO INCLUI FORNECIMENTO). AF_03/2024</v>
          </cell>
          <cell r="C665">
            <v>26.11</v>
          </cell>
        </row>
        <row r="666">
          <cell r="A666">
            <v>92808</v>
          </cell>
          <cell r="B666" t="str">
            <v>ASSENTAMENTO DE TUBO DE CONCRETO PARA REDES COLETORAS DE ÁGUAS PLUVIAIS, DIÂMETRO DE 300 MM, JUNTA RÍGIDA, INSTALADO EM LOCAL COM BAIXO NÍVEL DE INTERFERÊNCIAS (NÃO INCLUI FORNECIMENTO). AF_03/2024</v>
          </cell>
          <cell r="C666">
            <v>23.72</v>
          </cell>
        </row>
        <row r="667">
          <cell r="A667">
            <v>92821</v>
          </cell>
          <cell r="B667" t="str">
            <v>ASSENTAMENTO DE TUBO DE CONCRETO PARA REDES COLETORAS DE ÁGUAS PLUVIAIS, DIÂMETRO DE 400 MM, JUNTA RÍGIDA, INSTALADO EM LOCAL COM ALTO NÍVEL DE INTERFERÊNCIAS (NÃO INCLUI FORNECIMENTO). AF_03/2024</v>
          </cell>
          <cell r="C667">
            <v>36.409999999999997</v>
          </cell>
        </row>
        <row r="668">
          <cell r="A668">
            <v>92809</v>
          </cell>
          <cell r="B668" t="str">
            <v>ASSENTAMENTO DE TUBO DE CONCRETO PARA REDES COLETORAS DE ÁGUAS PLUVIAIS, DIÂMETRO DE 400 MM, JUNTA RÍGIDA, INSTALADO EM LOCAL COM BAIXO NÍVEL DE INTERFERÊNCIAS (NÃO INCLUI FORNECIMENTO). AF_03/2024</v>
          </cell>
          <cell r="C668">
            <v>33.03</v>
          </cell>
        </row>
        <row r="669">
          <cell r="A669">
            <v>92822</v>
          </cell>
          <cell r="B669" t="str">
            <v>ASSENTAMENTO DE TUBO DE CONCRETO PARA REDES COLETORAS DE ÁGUAS PLUVIAIS, DIÂMETRO DE 500 MM, JUNTA RÍGIDA, INSTALADO EM LOCAL COM ALTO NÍVEL DE INTERFERÊNCIAS (NÃO INCLUI FORNECIMENTO). AF_03/2024</v>
          </cell>
          <cell r="C669">
            <v>47.05</v>
          </cell>
        </row>
        <row r="670">
          <cell r="A670">
            <v>92810</v>
          </cell>
          <cell r="B670" t="str">
            <v>ASSENTAMENTO DE TUBO DE CONCRETO PARA REDES COLETORAS DE ÁGUAS PLUVIAIS, DIÂMETRO DE 500 MM, JUNTA RÍGIDA, INSTALADO EM LOCAL COM BAIXO NÍVEL DE INTERFERÊNCIAS (NÃO INCLUI FORNECIMENTO). AF_03/2024</v>
          </cell>
          <cell r="C670">
            <v>42.65</v>
          </cell>
        </row>
        <row r="671">
          <cell r="A671">
            <v>92824</v>
          </cell>
          <cell r="B671" t="str">
            <v>ASSENTAMENTO DE TUBO DE CONCRETO PARA REDES COLETORAS DE ÁGUAS PLUVIAIS, DIÂMETRO DE 600 MM, JUNTA RÍGIDA, INSTALADO EM LOCAL COM ALTO NÍVEL DE INTERFERÊNCIAS (NÃO INCLUI FORNECIMENTO). AF_03/2024</v>
          </cell>
          <cell r="C671">
            <v>57.87</v>
          </cell>
        </row>
        <row r="672">
          <cell r="A672">
            <v>92811</v>
          </cell>
          <cell r="B672" t="str">
            <v>ASSENTAMENTO DE TUBO DE CONCRETO PARA REDES COLETORAS DE ÁGUAS PLUVIAIS, DIÂMETRO DE 600 MM, JUNTA RÍGIDA, INSTALADO EM LOCAL COM BAIXO NÍVEL DE INTERFERÊNCIAS (NÃO INCLUI FORNECIMENTO). AF_03/2024</v>
          </cell>
          <cell r="C672">
            <v>52.47</v>
          </cell>
        </row>
        <row r="673">
          <cell r="A673">
            <v>92825</v>
          </cell>
          <cell r="B673" t="str">
            <v>ASSENTAMENTO DE TUBO DE CONCRETO PARA REDES COLETORAS DE ÁGUAS PLUVIAIS, DIÂMETRO DE 700 MM, JUNTA RÍGIDA, INSTALADO EM LOCAL COM ALTO NÍVEL DE INTERFERÊNCIAS (NÃO INCLUI FORNECIMENTO). AF_03/2024</v>
          </cell>
          <cell r="C673">
            <v>68.94</v>
          </cell>
        </row>
        <row r="674">
          <cell r="A674">
            <v>92812</v>
          </cell>
          <cell r="B674" t="str">
            <v>ASSENTAMENTO DE TUBO DE CONCRETO PARA REDES COLETORAS DE ÁGUAS PLUVIAIS, DIÂMETRO DE 700 MM, JUNTA RÍGIDA, INSTALADO EM LOCAL COM BAIXO NÍVEL DE INTERFERÊNCIAS (NÃO INCLUI FORNECIMENTO). AF_03/2024</v>
          </cell>
          <cell r="C674">
            <v>62.53</v>
          </cell>
        </row>
        <row r="675">
          <cell r="A675">
            <v>92826</v>
          </cell>
          <cell r="B675" t="str">
            <v>ASSENTAMENTO DE TUBO DE CONCRETO PARA REDES COLETORAS DE ÁGUAS PLUVIAIS, DIÂMETRO DE 800 MM, JUNTA RÍGIDA, INSTALADO EM LOCAL COM ALTO NÍVEL DE INTERFERÊNCIAS (NÃO INCLUI FORNECIMENTO). AF_03/2024</v>
          </cell>
          <cell r="C675">
            <v>80.31</v>
          </cell>
        </row>
        <row r="676">
          <cell r="A676">
            <v>92813</v>
          </cell>
          <cell r="B676" t="str">
            <v>ASSENTAMENTO DE TUBO DE CONCRETO PARA REDES COLETORAS DE ÁGUAS PLUVIAIS, DIÂMETRO DE 800 MM, JUNTA RÍGIDA, INSTALADO EM LOCAL COM BAIXO NÍVEL DE INTERFERÊNCIAS (NÃO INCLUI FORNECIMENTO). AF_03/2024</v>
          </cell>
          <cell r="C676">
            <v>72.89</v>
          </cell>
        </row>
        <row r="677">
          <cell r="A677">
            <v>92827</v>
          </cell>
          <cell r="B677" t="str">
            <v>ASSENTAMENTO DE TUBO DE CONCRETO PARA REDES COLETORAS DE ÁGUAS PLUVIAIS, DIÂMETRO DE 900 MM, JUNTA RÍGIDA, INSTALADO EM LOCAL COM ALTO NÍVEL DE INTERFERÊNCIAS (NÃO INCLUI FORNECIMENTO). AF_03/2024</v>
          </cell>
          <cell r="C677">
            <v>91.94</v>
          </cell>
        </row>
        <row r="678">
          <cell r="A678">
            <v>92814</v>
          </cell>
          <cell r="B678" t="str">
            <v>ASSENTAMENTO DE TUBO DE CONCRETO PARA REDES COLETORAS DE ÁGUAS PLUVIAIS, DIÂMETRO DE 900 MM, JUNTA RÍGIDA, INSTALADO EM LOCAL COM BAIXO NÍVEL DE INTERFERÊNCIAS (NÃO INCLUI FORNECIMENTO). AF_03/2024</v>
          </cell>
          <cell r="C678">
            <v>83.45</v>
          </cell>
        </row>
        <row r="679">
          <cell r="A679">
            <v>95570</v>
          </cell>
          <cell r="B679" t="str">
            <v>TUBO DE CONCRETO (SIMPLES) PARA REDES COLETORAS DE ÁGUAS PLUVIAIS, DIÂMETRO DE 300 MM, JUNTA RÍGIDA, INSTALADO EM LOCAL COM ALTO NÍVEL DE INTERFERÊNCIAS - FORNECIMENTO E ASSENTAMENTO. AF_03/2024</v>
          </cell>
          <cell r="C679">
            <v>96.15</v>
          </cell>
        </row>
        <row r="680">
          <cell r="A680">
            <v>95567</v>
          </cell>
          <cell r="B680" t="str">
            <v>TUBO DE CONCRETO (SIMPLES) PARA REDES COLETORAS DE ÁGUAS PLUVIAIS, DIÂMETRO DE 300 MM, JUNTA RÍGIDA, INSTALADO EM LOCAL COM BAIXO NÍVEL DE INTERFERÊNCIAS - FORNECIMENTO E ASSENTAMENTO. AF_03/2024</v>
          </cell>
          <cell r="C680">
            <v>93.76</v>
          </cell>
        </row>
        <row r="681">
          <cell r="A681">
            <v>95571</v>
          </cell>
          <cell r="B681" t="str">
            <v>TUBO DE CONCRETO (SIMPLES) PARA REDES COLETORAS DE ÁGUAS PLUVIAIS, DIÂMETRO DE 400 MM, JUNTA RÍGIDA, INSTALADO EM LOCAL COM ALTO NÍVEL DE INTERFERÊNCIAS - FORNECIMENTO E ASSENTAMENTO. AF_03/2024</v>
          </cell>
          <cell r="C681">
            <v>119.17</v>
          </cell>
        </row>
        <row r="682">
          <cell r="A682">
            <v>95568</v>
          </cell>
          <cell r="B682" t="str">
            <v>TUBO DE CONCRETO (SIMPLES) PARA REDES COLETORAS DE ÁGUAS PLUVIAIS, DIÂMETRO DE 400 MM, JUNTA RÍGIDA, INSTALADO EM LOCAL COM BAIXO NÍVEL DE INTERFERÊNCIAS - FORNECIMENTO E ASSENTAMENTO. AF_03/2024</v>
          </cell>
          <cell r="C682">
            <v>115.79</v>
          </cell>
        </row>
        <row r="683">
          <cell r="A683">
            <v>95572</v>
          </cell>
          <cell r="B683" t="str">
            <v>TUBO DE CONCRETO (SIMPLES) PARA REDES COLETORAS DE ÁGUAS PLUVIAIS, DIÂMETRO DE 500 MM, JUNTA RÍGIDA, INSTALADO EM LOCAL COM ALTO NÍVEL DE INTERFERÊNCIAS - FORNECIMENTO E ASSENTAMENTO. AF_03/2024</v>
          </cell>
          <cell r="C683">
            <v>170.22</v>
          </cell>
        </row>
        <row r="684">
          <cell r="A684">
            <v>95569</v>
          </cell>
          <cell r="B684" t="str">
            <v>TUBO DE CONCRETO (SIMPLES) PARA REDES COLETORAS DE ÁGUAS PLUVIAIS, DIÂMETRO DE 500 MM, JUNTA RÍGIDA, INSTALADO EM LOCAL COM BAIXO NÍVEL DE INTERFERÊNCIAS - FORNECIMENTO E ASSENTAMENTO. AF_03/2024</v>
          </cell>
          <cell r="C684">
            <v>165.82</v>
          </cell>
        </row>
        <row r="685">
          <cell r="A685">
            <v>92863</v>
          </cell>
          <cell r="B685" t="str">
            <v>TUBO DE CONCRETO PARA REDES COLETORAS DE ESGOTO SANITÁRIO, DIÂMETRO DE 1000 MM, JUNTA ELÁSTICA, INSTALADO EM LOCAL COM ALTO NÍVEL DE INTERFERÊNCIAS - FORNECIMENTO E ASSENTAMENTO. AF_03/2024</v>
          </cell>
          <cell r="C685">
            <v>1088.6400000000001</v>
          </cell>
        </row>
        <row r="686">
          <cell r="A686">
            <v>92847</v>
          </cell>
          <cell r="B686" t="str">
            <v>TUBO DE CONCRETO PARA REDES COLETORAS DE ESGOTO SANITÁRIO, DIÂMETRO DE 1000 MM, JUNTA ELÁSTICA, INSTALADO EM LOCAL COM BAIXO NÍVEL DE INTERFERÊNCIAS - FORNECIMENTO E ASSENTAMENTO. AF_03/2024</v>
          </cell>
          <cell r="C686">
            <v>1079.17</v>
          </cell>
        </row>
        <row r="687">
          <cell r="A687">
            <v>104936</v>
          </cell>
          <cell r="B687" t="str">
            <v>TUBO DE CONCRETO PARA REDES COLETORAS DE ESGOTO SANITÁRIO, DIÂMETRO DE 1200 MM, JUNTA ELÁSTICA, INSTALADO EM LOCAL COM ALTO NÍVEL DE INTERFERÊNCIAS - FORNECIMENTO E ASSENTAMENTO. AF_03/2024</v>
          </cell>
          <cell r="C687">
            <v>0</v>
          </cell>
        </row>
        <row r="688">
          <cell r="A688">
            <v>104932</v>
          </cell>
          <cell r="B688" t="str">
            <v>TUBO DE CONCRETO PARA REDES COLETORAS DE ESGOTO SANITÁRIO, DIÂMETRO DE 1200 MM, JUNTA ELÁSTICA, INSTALADO EM LOCAL COM BAIXO NÍVEL DE INTERFERÊNCIAS - FORNECIMENTO E ASSENTAMENTO. AF_03/2024</v>
          </cell>
          <cell r="C688">
            <v>0</v>
          </cell>
        </row>
        <row r="689">
          <cell r="A689">
            <v>104938</v>
          </cell>
          <cell r="B689" t="str">
            <v>TUBO DE CONCRETO PARA REDES COLETORAS DE ESGOTO SANITÁRIO, DIÂMETRO DE 1500 MM, JUNTA ELÁSTICA, INSTALADO EM LOCAL COM ALTO NÍVEL DE INTERFERÊNCIAS - FORNECIMENTO E ASSENTAMENTO. AF_03/2024</v>
          </cell>
          <cell r="C689">
            <v>0</v>
          </cell>
        </row>
        <row r="690">
          <cell r="A690">
            <v>104934</v>
          </cell>
          <cell r="B690" t="str">
            <v>TUBO DE CONCRETO PARA REDES COLETORAS DE ESGOTO SANITÁRIO, DIÂMETRO DE 1500 MM, JUNTA ELÁSTICA, INSTALADO EM LOCAL COM BAIXO NÍVEL DE INTERFERÊNCIAS - FORNECIMENTO E ASSENTAMENTO. AF_03/2024</v>
          </cell>
          <cell r="C690">
            <v>0</v>
          </cell>
        </row>
        <row r="691">
          <cell r="A691">
            <v>92849</v>
          </cell>
          <cell r="B691" t="str">
            <v>TUBO DE CONCRETO PARA REDES COLETORAS DE ESGOTO SANITÁRIO, DIÂMETRO DE 300 MM, JUNTA ELÁSTICA, INSTALADO EM LOCAL COM ALTO NÍVEL DE INTERFERÊNCIAS - FORNECIMENTO E ASSENTAMENTO. AF_03/2024</v>
          </cell>
          <cell r="C691">
            <v>231.1</v>
          </cell>
        </row>
        <row r="692">
          <cell r="A692">
            <v>92833</v>
          </cell>
          <cell r="B692" t="str">
            <v>TUBO DE CONCRETO PARA REDES COLETORAS DE ESGOTO SANITÁRIO, DIÂMETRO DE 300 MM, JUNTA ELÁSTICA, INSTALADO EM LOCAL COM BAIXO NÍVEL DE INTERFERÊNCIAS - FORNECIMENTO E ASSENTAMENTO. AF_03/2024</v>
          </cell>
          <cell r="C692">
            <v>228.73</v>
          </cell>
        </row>
        <row r="693">
          <cell r="A693">
            <v>92851</v>
          </cell>
          <cell r="B693" t="str">
            <v>TUBO DE CONCRETO PARA REDES COLETORAS DE ESGOTO SANITÁRIO, DIÂMETRO DE 400 MM, JUNTA ELÁSTICA, INSTALADO EM LOCAL COM ALTO NÍVEL DE INTERFERÊNCIAS - FORNECIMENTO E ASSENTAMENTO. AF_03/2024</v>
          </cell>
          <cell r="C693">
            <v>243.73</v>
          </cell>
        </row>
        <row r="694">
          <cell r="A694">
            <v>92835</v>
          </cell>
          <cell r="B694" t="str">
            <v>TUBO DE CONCRETO PARA REDES COLETORAS DE ESGOTO SANITÁRIO, DIÂMETRO DE 400 MM, JUNTA ELÁSTICA, INSTALADO EM LOCAL COM BAIXO NÍVEL DE INTERFERÊNCIAS - FORNECIMENTO E ASSENTAMENTO. AF_03/2024</v>
          </cell>
          <cell r="C694">
            <v>240.34</v>
          </cell>
        </row>
        <row r="695">
          <cell r="A695">
            <v>92853</v>
          </cell>
          <cell r="B695" t="str">
            <v>TUBO DE CONCRETO PARA REDES COLETORAS DE ESGOTO SANITÁRIO, DIÂMETRO DE 500 MM, JUNTA ELÁSTICA, INSTALADO EM LOCAL COM ALTO NÍVEL DE INTERFERÊNCIAS - FORNECIMENTO E ASSENTAMENTO. AF_03/2024</v>
          </cell>
          <cell r="C695">
            <v>433.78</v>
          </cell>
        </row>
        <row r="696">
          <cell r="A696">
            <v>92837</v>
          </cell>
          <cell r="B696" t="str">
            <v>TUBO DE CONCRETO PARA REDES COLETORAS DE ESGOTO SANITÁRIO, DIÂMETRO DE 500 MM, JUNTA ELÁSTICA, INSTALADO EM LOCAL COM BAIXO NÍVEL DE INTERFERÊNCIAS - FORNECIMENTO E ASSENTAMENTO. AF_03/2024</v>
          </cell>
          <cell r="C696">
            <v>429.38</v>
          </cell>
        </row>
        <row r="697">
          <cell r="A697">
            <v>92855</v>
          </cell>
          <cell r="B697" t="str">
            <v>TUBO DE CONCRETO PARA REDES COLETORAS DE ESGOTO SANITÁRIO, DIÂMETRO DE 600 MM, JUNTA ELÁSTICA, INSTALADO EM LOCAL COM ALTO NÍVEL DE INTERFERÊNCIAS - FORNECIMENTO E ASSENTAMENTO. AF_03/2024</v>
          </cell>
          <cell r="C697">
            <v>531.82000000000005</v>
          </cell>
        </row>
        <row r="698">
          <cell r="A698">
            <v>92839</v>
          </cell>
          <cell r="B698" t="str">
            <v>TUBO DE CONCRETO PARA REDES COLETORAS DE ESGOTO SANITÁRIO, DIÂMETRO DE 600 MM, JUNTA ELÁSTICA, INSTALADO EM LOCAL COM BAIXO NÍVEL DE INTERFERÊNCIAS - FORNECIMENTO E ASSENTAMENTO. AF_03/2024</v>
          </cell>
          <cell r="C698">
            <v>526.41</v>
          </cell>
        </row>
        <row r="699">
          <cell r="A699">
            <v>92857</v>
          </cell>
          <cell r="B699" t="str">
            <v>TUBO DE CONCRETO PARA REDES COLETORAS DE ESGOTO SANITÁRIO, DIÂMETRO DE 700 MM, JUNTA ELÁSTICA, INSTALADO EM LOCAL COM ALTO NÍVEL DE INTERFERÊNCIAS - FORNECIMENTO E ASSENTAMENTO. AF_03/2024</v>
          </cell>
          <cell r="C699">
            <v>691.99</v>
          </cell>
        </row>
        <row r="700">
          <cell r="A700">
            <v>92841</v>
          </cell>
          <cell r="B700" t="str">
            <v>TUBO DE CONCRETO PARA REDES COLETORAS DE ESGOTO SANITÁRIO, DIÂMETRO DE 700 MM, JUNTA ELÁSTICA, INSTALADO EM LOCAL COM BAIXO NÍVEL DE INTERFERÊNCIAS - FORNECIMENTO E ASSENTAMENTO. AF_03/2024</v>
          </cell>
          <cell r="C700">
            <v>685.54</v>
          </cell>
        </row>
        <row r="701">
          <cell r="A701">
            <v>92859</v>
          </cell>
          <cell r="B701" t="str">
            <v>TUBO DE CONCRETO PARA REDES COLETORAS DE ESGOTO SANITÁRIO, DIÂMETRO DE 800 MM, JUNTA ELÁSTICA, INSTALADO EM LOCAL COM ALTO NÍVEL DE INTERFERÊNCIAS - FORNECIMENTO E ASSENTAMENTO. AF_03/2024</v>
          </cell>
          <cell r="C701">
            <v>716.31</v>
          </cell>
        </row>
        <row r="702">
          <cell r="A702">
            <v>92843</v>
          </cell>
          <cell r="B702" t="str">
            <v>TUBO DE CONCRETO PARA REDES COLETORAS DE ESGOTO SANITÁRIO, DIÂMETRO DE 800 MM, JUNTA ELÁSTICA, INSTALADO EM LOCAL COM BAIXO NÍVEL DE INTERFERÊNCIAS - FORNECIMENTO E ASSENTAMENTO. AF_03/2024</v>
          </cell>
          <cell r="C702">
            <v>708.85</v>
          </cell>
        </row>
        <row r="703">
          <cell r="A703">
            <v>92861</v>
          </cell>
          <cell r="B703" t="str">
            <v>TUBO DE CONCRETO PARA REDES COLETORAS DE ESGOTO SANITÁRIO, DIÂMETRO DE 900 MM, JUNTA ELÁSTICA, INSTALADO EM LOCAL COM ALTO NÍVEL DE INTERFERÊNCIAS - FORNECIMENTO E ASSENTAMENTO. AF_03/2024</v>
          </cell>
          <cell r="C703">
            <v>1061.71</v>
          </cell>
        </row>
        <row r="704">
          <cell r="A704">
            <v>92845</v>
          </cell>
          <cell r="B704" t="str">
            <v>TUBO DE CONCRETO PARA REDES COLETORAS DE ESGOTO SANITÁRIO, DIÂMETRO DE 900 MM, JUNTA ELÁSTICA, INSTALADO EM LOCAL COM BAIXO NÍVEL DE INTERFERÊNCIAS - FORNECIMENTO E ASSENTAMENTO. AF_03/2024</v>
          </cell>
          <cell r="C704">
            <v>1053.25</v>
          </cell>
        </row>
        <row r="705">
          <cell r="A705">
            <v>92226</v>
          </cell>
          <cell r="B705" t="str">
            <v>TUBO DE CONCRETO PARA REDES COLETORAS DE ÁGUAS PLUVIAIS, DIÂMETRO DE 1000 MM, JUNTA RÍGIDA, INSTALADO EM LOCAL COM ALTO NÍVEL DE INTERFERÊNCIAS - FORNECIMENTO E ASSENTAMENTO. AF_03/2024</v>
          </cell>
          <cell r="C705">
            <v>601.74</v>
          </cell>
        </row>
        <row r="706">
          <cell r="A706">
            <v>92216</v>
          </cell>
          <cell r="B706" t="str">
            <v>TUBO DE CONCRETO PARA REDES COLETORAS DE ÁGUAS PLUVIAIS, DIÂMETRO DE 1000 MM, JUNTA RÍGIDA, INSTALADO EM LOCAL COM BAIXO NÍVEL DE INTERFERÊNCIAS - FORNECIMENTO E ASSENTAMENTO. AF_03/2024</v>
          </cell>
          <cell r="C706">
            <v>592.26</v>
          </cell>
        </row>
        <row r="707">
          <cell r="A707">
            <v>92829</v>
          </cell>
          <cell r="B707" t="str">
            <v>TUBO DE CONCRETO PARA REDES COLETORAS DE ÁGUAS PLUVIAIS, DIÂMETRO DE 1200 MM, JUNTA RÍGIDA, INSTALADO EM LOCAL COM ALTO NÍVEL DE INTERFERÊNCIAS - FORNECIMENTO E ASSENTAMENTO. AF_03/2024</v>
          </cell>
          <cell r="C707">
            <v>871.91</v>
          </cell>
        </row>
        <row r="708">
          <cell r="A708">
            <v>92816</v>
          </cell>
          <cell r="B708" t="str">
            <v>TUBO DE CONCRETO PARA REDES COLETORAS DE ÁGUAS PLUVIAIS, DIÂMETRO DE 1200 MM, JUNTA RÍGIDA, INSTALADO EM LOCAL COM BAIXO NÍVEL DE INTERFERÊNCIAS - FORNECIMENTO E ASSENTAMENTO. AF_03/2024</v>
          </cell>
          <cell r="C708">
            <v>860.42</v>
          </cell>
        </row>
        <row r="709">
          <cell r="A709">
            <v>92831</v>
          </cell>
          <cell r="B709" t="str">
            <v>TUBO DE CONCRETO PARA REDES COLETORAS DE ÁGUAS PLUVIAIS, DIÂMETRO DE 1500 MM, JUNTA RÍGIDA, INSTALADO EM LOCAL COM ALTO NÍVEL DE INTERFERÊNCIAS - FORNECIMENTO E ASSENTAMENTO. AF_03/2024</v>
          </cell>
          <cell r="C709">
            <v>1244.1300000000001</v>
          </cell>
        </row>
        <row r="710">
          <cell r="A710">
            <v>92818</v>
          </cell>
          <cell r="B710" t="str">
            <v>TUBO DE CONCRETO PARA REDES COLETORAS DE ÁGUAS PLUVIAIS, DIÂMETRO DE 1500 MM, JUNTA RÍGIDA, INSTALADO EM LOCAL COM BAIXO NÍVEL DE INTERFERÊNCIAS - FORNECIMENTO E ASSENTAMENTO. AF_03/2024</v>
          </cell>
          <cell r="C710">
            <v>1229.57</v>
          </cell>
        </row>
        <row r="711">
          <cell r="A711">
            <v>95566</v>
          </cell>
          <cell r="B711" t="str">
            <v>TUBO DE CONCRETO PARA REDES COLETORAS DE ÁGUAS PLUVIAIS, DIÂMETRO DE 300MM, JUNTA RÍGIDA, INSTALADO EM LOCAL COM ALTO NÍVEL DE INTERFERÊNCIAS - FORNECIMENTO E ASSENTAMENTO. AF_03/2024</v>
          </cell>
          <cell r="C711">
            <v>143.08000000000001</v>
          </cell>
        </row>
        <row r="712">
          <cell r="A712">
            <v>95565</v>
          </cell>
          <cell r="B712" t="str">
            <v>TUBO DE CONCRETO PARA REDES COLETORAS DE ÁGUAS PLUVIAIS, DIÂMETRO DE 300MM, JUNTA RÍGIDA, INSTALADO EM LOCAL COM BAIXO NÍVEL DE INTERFERÊNCIAS - FORNECIMENTO E ASSENTAMENTO. AF_03/2024</v>
          </cell>
          <cell r="C712">
            <v>140.69</v>
          </cell>
        </row>
        <row r="713">
          <cell r="A713">
            <v>92219</v>
          </cell>
          <cell r="B713" t="str">
            <v>TUBO DE CONCRETO PARA REDES COLETORAS DE ÁGUAS PLUVIAIS, DIÂMETRO DE 400 MM, JUNTA RÍGIDA, INSTALADO EM LOCAL COM ALTO NÍVEL DE INTERFERÊNCIAS - FORNECIMENTO E ASSENTAMENTO. AF_03/2024</v>
          </cell>
          <cell r="C713">
            <v>168.41</v>
          </cell>
        </row>
        <row r="714">
          <cell r="A714">
            <v>92210</v>
          </cell>
          <cell r="B714" t="str">
            <v>TUBO DE CONCRETO PARA REDES COLETORAS DE ÁGUAS PLUVIAIS, DIÂMETRO DE 400 MM, JUNTA RÍGIDA, INSTALADO EM LOCAL COM BAIXO NÍVEL DE INTERFERÊNCIAS - FORNECIMENTO E ASSENTAMENTO. AF_03/2024</v>
          </cell>
          <cell r="C714">
            <v>165.03</v>
          </cell>
        </row>
        <row r="715">
          <cell r="A715">
            <v>92220</v>
          </cell>
          <cell r="B715" t="str">
            <v>TUBO DE CONCRETO PARA REDES COLETORAS DE ÁGUAS PLUVIAIS, DIÂMETRO DE 500 MM, JUNTA RÍGIDA, INSTALADO EM LOCAL COM ALTO NÍVEL DE INTERFERÊNCIAS - FORNECIMENTO E ASSENTAMENTO. AF_03/2024</v>
          </cell>
          <cell r="C715">
            <v>204.81</v>
          </cell>
        </row>
        <row r="716">
          <cell r="A716">
            <v>92211</v>
          </cell>
          <cell r="B716" t="str">
            <v>TUBO DE CONCRETO PARA REDES COLETORAS DE ÁGUAS PLUVIAIS, DIÂMETRO DE 500 MM, JUNTA RÍGIDA, INSTALADO EM LOCAL COM BAIXO NÍVEL DE INTERFERÊNCIAS - FORNECIMENTO E ASSENTAMENTO. AF_03/2024</v>
          </cell>
          <cell r="C716">
            <v>200.41</v>
          </cell>
        </row>
        <row r="717">
          <cell r="A717">
            <v>92221</v>
          </cell>
          <cell r="B717" t="str">
            <v>TUBO DE CONCRETO PARA REDES COLETORAS DE ÁGUAS PLUVIAIS, DIÂMETRO DE 600 MM, JUNTA RÍGIDA, INSTALADO EM LOCAL COM ALTO NÍVEL DE INTERFERÊNCIAS - FORNECIMENTO E ASSENTAMENTO. AF_03/2024</v>
          </cell>
          <cell r="C717">
            <v>313.31</v>
          </cell>
        </row>
        <row r="718">
          <cell r="A718">
            <v>92212</v>
          </cell>
          <cell r="B718" t="str">
            <v>TUBO DE CONCRETO PARA REDES COLETORAS DE ÁGUAS PLUVIAIS, DIÂMETRO DE 600 MM, JUNTA RÍGIDA, INSTALADO EM LOCAL COM BAIXO NÍVEL DE INTERFERÊNCIAS - FORNECIMENTO E ASSENTAMENTO. AF_03/2024</v>
          </cell>
          <cell r="C718">
            <v>307.91000000000003</v>
          </cell>
        </row>
        <row r="719">
          <cell r="A719">
            <v>92222</v>
          </cell>
          <cell r="B719" t="str">
            <v>TUBO DE CONCRETO PARA REDES COLETORAS DE ÁGUAS PLUVIAIS, DIÂMETRO DE 700 MM, JUNTA RÍGIDA, INSTALADO EM LOCAL COM ALTO NÍVEL DE INTERFERÊNCIAS - FORNECIMENTO E ASSENTAMENTO. AF_03/2024</v>
          </cell>
          <cell r="C719">
            <v>417.11</v>
          </cell>
        </row>
        <row r="720">
          <cell r="A720">
            <v>92213</v>
          </cell>
          <cell r="B720" t="str">
            <v>TUBO DE CONCRETO PARA REDES COLETORAS DE ÁGUAS PLUVIAIS, DIÂMETRO DE 700 MM, JUNTA RÍGIDA, INSTALADO EM LOCAL COM BAIXO NÍVEL DE INTERFERÊNCIAS - FORNECIMENTO E ASSENTAMENTO. AF_03/2024</v>
          </cell>
          <cell r="C720">
            <v>410.7</v>
          </cell>
        </row>
        <row r="721">
          <cell r="A721">
            <v>92223</v>
          </cell>
          <cell r="B721" t="str">
            <v>TUBO DE CONCRETO PARA REDES COLETORAS DE ÁGUAS PLUVIAIS, DIÂMETRO DE 800 MM, JUNTA RÍGIDA, INSTALADO EM LOCAL COM ALTO NÍVEL DE INTERFERÊNCIAS - FORNECIMENTO E ASSENTAMENTO. AF_03/2024</v>
          </cell>
          <cell r="C721">
            <v>505.31</v>
          </cell>
        </row>
        <row r="722">
          <cell r="A722">
            <v>92214</v>
          </cell>
          <cell r="B722" t="str">
            <v>TUBO DE CONCRETO PARA REDES COLETORAS DE ÁGUAS PLUVIAIS, DIÂMETRO DE 800 MM, JUNTA RÍGIDA, INSTALADO EM LOCAL COM BAIXO NÍVEL DE INTERFERÊNCIAS - FORNECIMENTO E ASSENTAMENTO. AF_03/2024</v>
          </cell>
          <cell r="C722">
            <v>497.89</v>
          </cell>
        </row>
        <row r="723">
          <cell r="A723">
            <v>92224</v>
          </cell>
          <cell r="B723" t="str">
            <v>TUBO DE CONCRETO PARA REDES COLETORAS DE ÁGUAS PLUVIAIS, DIÂMETRO DE 900 MM, JUNTA RÍGIDA, INSTALADO EM LOCAL COM ALTO NÍVEL DE INTERFERÊNCIAS - FORNECIMENTO E ASSENTAMENTO. AF_03/2024</v>
          </cell>
          <cell r="C723">
            <v>580.27</v>
          </cell>
        </row>
        <row r="724">
          <cell r="A724">
            <v>92215</v>
          </cell>
          <cell r="B724" t="str">
            <v>TUBO DE CONCRETO PARA REDES COLETORAS DE ÁGUAS PLUVIAIS, DIÂMETRO DE 900 MM, JUNTA RÍGIDA, INSTALADO EM LOCAL COM BAIXO NÍVEL DE INTERFERÊNCIAS - FORNECIMENTO E ASSENTAMENTO. AF_03/2024</v>
          </cell>
          <cell r="C724">
            <v>571.78</v>
          </cell>
        </row>
        <row r="725">
          <cell r="A725">
            <v>94342</v>
          </cell>
          <cell r="B725" t="str">
            <v>ATERRO MANUAL DE VALAS COM AREIA PARA ATERRO. AF_08/2023</v>
          </cell>
          <cell r="C725">
            <v>83.59</v>
          </cell>
        </row>
        <row r="726">
          <cell r="A726">
            <v>94319</v>
          </cell>
          <cell r="B726" t="str">
            <v>ATERRO MANUAL DE VALAS COM SOLO ARGILO-ARENOSO. AF_08/2023</v>
          </cell>
          <cell r="C726">
            <v>79.09</v>
          </cell>
        </row>
        <row r="727">
          <cell r="A727">
            <v>94304</v>
          </cell>
          <cell r="B727" t="str">
            <v>ATERRO MECANIZADO DE VALA COM ESCAVADEIRA HIDRÁULICA (CAPACIDADE DA CAÇAMBA: 0,8 M³ / POTÊNCIA: 111 HP), LARGURA ATÉ 2,5 M, PROFUNDIDADE ATÉ 1,5 M, COM SOLO ARGILO-ARENOSO. AF_08/2023</v>
          </cell>
          <cell r="C727">
            <v>77.290000000000006</v>
          </cell>
        </row>
        <row r="728">
          <cell r="A728">
            <v>94306</v>
          </cell>
          <cell r="B728" t="str">
            <v>ATERRO MECANIZADO DE VALA COM ESCAVADEIRA HIDRÁULICA (CAPACIDADE DA CAÇAMBA: 0,8 M³ / POTÊNCIA: 111 HP), LARGURA ATÉ 2,5 M, PROFUNDIDADE DE 1,5 A 3,0 M, COM SOLO ARGILO-ARENOSO. AF_08/2023</v>
          </cell>
          <cell r="C728">
            <v>70.69</v>
          </cell>
        </row>
        <row r="729">
          <cell r="A729">
            <v>94327</v>
          </cell>
          <cell r="B729" t="str">
            <v>ATERRO MECANIZADO DE VALA COM ESCAVADEIRA HIDRÁULICA (CAPACIDADE DA CAÇAMBA: 0,8 M³/POTÊNCIA: 111 HP), LARGURA ATÉ 2,5 M, PROFUNDIDADE ATÉ 1,5 M, COM AREIA PARA ATERRO. AF_08/2023</v>
          </cell>
          <cell r="C729">
            <v>81.790000000000006</v>
          </cell>
        </row>
        <row r="730">
          <cell r="A730">
            <v>94329</v>
          </cell>
          <cell r="B730" t="str">
            <v>ATERRO MECANIZADO DE VALA COM ESCAVADEIRA HIDRÁULICA (CAPACIDADE DA CAÇAMBA: 0,8 M³/POTÊNCIA: 111 HP), LARGURA ATÉ 2,5 M, PROFUNDIDADE DE 1,5 A 3,0 M, COM AREIA PARA ATERRO. AF_08/2023</v>
          </cell>
          <cell r="C730">
            <v>75.19</v>
          </cell>
        </row>
        <row r="731">
          <cell r="A731">
            <v>94333</v>
          </cell>
          <cell r="B731" t="str">
            <v>ATERRO MECANIZADO DE VALA COM ESCAVADEIRA HIDRÁULICA (CAPACIDADE DA CAÇAMBA: 0,8 M³/POTÊNCIA: 111 HP), LARGURA ATÉ 2,5 M, PROFUNDIDADE DE 3,0 A 6,0 M, COM AREIA PARA ATERRO. AF_08/2023</v>
          </cell>
          <cell r="C731">
            <v>72.2</v>
          </cell>
        </row>
        <row r="732">
          <cell r="A732">
            <v>94310</v>
          </cell>
          <cell r="B732" t="str">
            <v>ATERRO MECANIZADO DE VALA COM ESCAVADEIRA HIDRÁULICA (CAPACIDADE DA CAÇAMBA: 0,8 M³/POTÊNCIA: 111 HP), LARGURA ATÉ 2,5 M, PROFUNDIDADE DE 3,0 A 6,0 M, COM SOLO ARGILO-ARENOSO. AF_08/2023</v>
          </cell>
          <cell r="C732">
            <v>67.7</v>
          </cell>
        </row>
        <row r="733">
          <cell r="A733">
            <v>104739</v>
          </cell>
          <cell r="B733" t="str">
            <v>ATERRO MECANIZADO DE VALA COM MINICARREGADEIRA, COM AREIA PARA ATERRO. AF_08/2023</v>
          </cell>
          <cell r="C733">
            <v>86.67</v>
          </cell>
        </row>
        <row r="734">
          <cell r="A734">
            <v>104738</v>
          </cell>
          <cell r="B734" t="str">
            <v>ATERRO MECANIZADO DE VALA COM MINICARREGADEIRA, COM SOLO ARGILO-ARENOSO. AF_08/2023</v>
          </cell>
          <cell r="C734">
            <v>82.17</v>
          </cell>
        </row>
        <row r="735">
          <cell r="A735">
            <v>94316</v>
          </cell>
          <cell r="B735" t="str">
            <v>ATERRO MECANIZADO DE VALA COM RETROESCAVADEIRA (CAPACIDADE DA CAÇAMBA DA RETRO: 0,26 M³ / POTÊNCIA: 88 HP), LARGURA ATÉ 1,5 M, PROFUNDIDADE ATÉ 1,5 M, COM SOLO ARGILO-ARENOSO. AF_08/2023</v>
          </cell>
          <cell r="C735">
            <v>71.84</v>
          </cell>
        </row>
        <row r="736">
          <cell r="A736">
            <v>94318</v>
          </cell>
          <cell r="B736" t="str">
            <v>ATERRO MECANIZADO DE VALA COM RETROESCAVADEIRA (CAPACIDADE DA CAÇAMBA DA RETRO: 0,26 M³ / POTÊNCIA: 88 HP), LARGURA ATÉ 1,5 M, PROFUNDIDADE DE 1,5 A 3,0 M, COM SOLO ARGILO-ARENOSO. AF_08/2023</v>
          </cell>
          <cell r="C736">
            <v>66.25</v>
          </cell>
        </row>
        <row r="737">
          <cell r="A737">
            <v>94339</v>
          </cell>
          <cell r="B737" t="str">
            <v>ATERRO MECANIZADO DE VALA COM RETROESCAVADEIRA (CAPACIDADE DA CAÇAMBA DA RETRO: 0,26 M³/POTÊNCIA: 88 HP), LARGURA ATÉ 1,5 M, PROFUNDIDADE ATÉ 1,5 M, COM AREIA PARA ATERRO. AF_08/2023</v>
          </cell>
          <cell r="C737">
            <v>76.34</v>
          </cell>
        </row>
        <row r="738">
          <cell r="A738">
            <v>94341</v>
          </cell>
          <cell r="B738" t="str">
            <v>ATERRO MECANIZADO DE VALA COM RETROESCAVADEIRA (CAPACIDADE DA CAÇAMBA DA RETRO: 0,26 M³/POTÊNCIA: 88 HP), LARGURA ATÉ 1,5 M, PROFUNDIDADE DE 1,5 A 3,0 M, COM AREIA PARA ATERRO. AF_08/2023</v>
          </cell>
          <cell r="C738">
            <v>70.75</v>
          </cell>
        </row>
        <row r="739">
          <cell r="A739">
            <v>104742</v>
          </cell>
          <cell r="B739" t="str">
            <v>COMPACTAÇÃO DE VALAS COM ROLO COMPRESSOR. AF_08/2023</v>
          </cell>
          <cell r="C739">
            <v>8.36</v>
          </cell>
        </row>
        <row r="740">
          <cell r="A740">
            <v>93382</v>
          </cell>
          <cell r="B740" t="str">
            <v>REATERRO MANUAL DE VALAS, COM COMPACTADOR DE SOLOS DE PERCUSSÃO. AF_08/2023</v>
          </cell>
          <cell r="C740">
            <v>25.26</v>
          </cell>
        </row>
        <row r="741">
          <cell r="A741">
            <v>104737</v>
          </cell>
          <cell r="B741" t="str">
            <v>REATERRO MANUAL DE VALAS, COM PLACA VIBRATÓRIA. AF_08/2023</v>
          </cell>
          <cell r="C741">
            <v>20.91</v>
          </cell>
        </row>
        <row r="742">
          <cell r="A742">
            <v>93369</v>
          </cell>
          <cell r="B742" t="str">
            <v>REATERRO MECANIZADO DE VALA COM ESCAVADEIRA HIDRÁULICA (CAPACIDADE DA CAÇAMBA: 0,8 M³/POTÊNCIA: 111 HP), LARGURA 1,5 A 2,5 M, PROFUNDIDADE 1,5 A 3,0 M, COM SOLO (SEM SUBSTITUIÇÃO) DE 1ª CATEGORIA, COM COMPACTADOR DE SOLOS DE PERCUSSÃO. AF_08/2023</v>
          </cell>
          <cell r="C742">
            <v>16.86</v>
          </cell>
        </row>
        <row r="743">
          <cell r="A743">
            <v>93373</v>
          </cell>
          <cell r="B743" t="str">
            <v>REATERRO MECANIZADO DE VALA COM ESCAVADEIRA HIDRÁULICA (CAPACIDADE DA CAÇAMBA: 0,8 M³/POTÊNCIA: 111 HP), LARGURA 1,5 A 2,5 M, PROFUNDIDADE 3,0 A 6,0 M, COM SOLO (SEM SUBSTITUIÇÃO) DE 1ª CATEGORIA, COM COMPACTADOR DE SOLOS DE PERCUSSÃO. AF_08/2023</v>
          </cell>
          <cell r="C743">
            <v>13.87</v>
          </cell>
        </row>
        <row r="744">
          <cell r="A744">
            <v>93368</v>
          </cell>
          <cell r="B744" t="str">
            <v>REATERRO MECANIZADO DE VALA COM ESCAVADEIRA HIDRÁULICA (CAPACIDADE DA CAÇAMBA: 0,8 M³/POTÊNCIA: 111 HP), LARGURA ATÉ 1,5 M, PROFUNDIDADE DE 1,5 A 3,0 M, COM SOLO (SEM SUBSTITUIÇÃO) DE 1ª CATEGORIA, COM COMPACTADOR DE SOLOS DE PERCUSSÃO. AF_08/2023</v>
          </cell>
          <cell r="C744">
            <v>20.54</v>
          </cell>
        </row>
        <row r="745">
          <cell r="A745">
            <v>104729</v>
          </cell>
          <cell r="B745" t="str">
            <v>REATERRO MECANIZADO DE VALA COM ESCAVADEIRA HIDRÁULICA (CAPACIDADE DA CAÇAMBA: 0,8 M³/POTÊNCIA: 111 HP), LARGURA ATÉ 1,5 M, PROFUNDIDADE DE 1,5 A 3,0 M, COM SOLO (SEM SUBSTITUIÇÃO) DE 1ª CATEGORIA, COM PLACA VIBRATÓRIA. AF_08/2023</v>
          </cell>
          <cell r="C745">
            <v>16.62</v>
          </cell>
        </row>
        <row r="746">
          <cell r="A746">
            <v>93372</v>
          </cell>
          <cell r="B746" t="str">
            <v>REATERRO MECANIZADO DE VALA COM ESCAVADEIRA HIDRÁULICA (CAPACIDADE DA CAÇAMBA: 0,8 M³/POTÊNCIA: 111 HP), LARGURA ATÉ 1,5 M, PROFUNDIDADE DE 3,0 A 6,0 M, COM SOLO (SEM SUBSTITUIÇÃO) DE 1ª CATEGORIA, COM COMPACTADOR DE SOLOS DE PERCUSSÃO. AF_08/2023</v>
          </cell>
          <cell r="C746">
            <v>16.2</v>
          </cell>
        </row>
        <row r="747">
          <cell r="A747">
            <v>104731</v>
          </cell>
          <cell r="B747" t="str">
            <v>REATERRO MECANIZADO DE VALA COM ESCAVADEIRA HIDRÁULICA (CAPACIDADE DA CAÇAMBA: 0,8 M³/POTÊNCIA: 111 HP), LARGURA ATÉ 1,5 M, PROFUNDIDADE DE 3,0 A 6,0 M, COM SOLO (SEM SUBSTITUIÇÃO) DE 1ª CATEGORIA, COM PLACA VIBRATÓRIA. AF_08/2023</v>
          </cell>
          <cell r="C747">
            <v>12.3</v>
          </cell>
        </row>
        <row r="748">
          <cell r="A748">
            <v>93367</v>
          </cell>
          <cell r="B748" t="str">
            <v>REATERRO MECANIZADO DE VALA COM ESCAVADEIRA HIDRÁULICA (CAPACIDADE DA CAÇAMBA: 0,8 M³/POTÊNCIA: 111 HP), LARGURA DE 1,5 A 2,5 M, PROFUNDIDADE ATÉ 1,5 M, COM SOLO (SEM SUBSTITUIÇÃO) DE 1ª CATEGORIA, COM COMPACTADOR DE SOLOS DE PERCUSSÃO. AF_08/2023</v>
          </cell>
          <cell r="C748">
            <v>23.46</v>
          </cell>
        </row>
        <row r="749">
          <cell r="A749">
            <v>104728</v>
          </cell>
          <cell r="B749" t="str">
            <v>REATERRO MECANIZADO DE VALA COM ESCAVADEIRA HIDRÁULICA (CAPACIDADE DA CAÇAMBA: 0,8 M³/POTÊNCIA: 111 HP), LARGURA DE 1,5 A 2,5 M, PROFUNDIDADE ATÉ 1,5 M, COM SOLO (SEM SUBSTITUIÇÃO) DE 1ª CATEGORIA, COM PLACA VIBRATÓRIA. AF_08/2023</v>
          </cell>
          <cell r="C749">
            <v>19.5</v>
          </cell>
        </row>
        <row r="750">
          <cell r="A750">
            <v>104730</v>
          </cell>
          <cell r="B750" t="str">
            <v>REATERRO MECANIZADO DE VALA COM ESCAVADEIRA HIDRÁULICA (CAPACIDADE DA CAÇAMBA: 0,8 M³/POTÊNCIA: 111 HP), LARGURA DE 1,5 A 2,5 M, PROFUNDIDADE DE 1,5 A 3,0 M, COM SOLO (SEM SUBSTITUIÇÃO) DE 1ª CATEGORIA, COM PLACA VIBRATÓRIA. AF_08/2023</v>
          </cell>
          <cell r="C750">
            <v>12.96</v>
          </cell>
        </row>
        <row r="751">
          <cell r="A751">
            <v>104732</v>
          </cell>
          <cell r="B751" t="str">
            <v>REATERRO MECANIZADO DE VALA COM ESCAVADEIRA HIDRÁULICA (CAPACIDADE DA CAÇAMBA: 0,8 M³/POTÊNCIA: 111 HP), LARGURA DE 1,5 A 2,5 M, PROFUNDIDADE DE 3,0 A 6,0 M, COM SOLO (SEM SUBSTITUIÇÃO) DE 1ª CATEGORIA, COM PLACA VIBRATÓRIA. AF_08/2023</v>
          </cell>
          <cell r="C751">
            <v>9.9700000000000006</v>
          </cell>
        </row>
        <row r="752">
          <cell r="A752">
            <v>104740</v>
          </cell>
          <cell r="B752" t="str">
            <v>REATERRO MECANIZADO DE VALA COM MINICARREGADEIRA, COM COMPACTADOR DE SOLOS DE PERCUSSÃO. AF_08/2023</v>
          </cell>
          <cell r="C752">
            <v>28.34</v>
          </cell>
        </row>
        <row r="753">
          <cell r="A753">
            <v>104741</v>
          </cell>
          <cell r="B753" t="str">
            <v>REATERRO MECANIZADO DE VALA COM MINICARREGADEIRA, COM PLACA VIBRATÓRIA. AF_08/2023</v>
          </cell>
          <cell r="C753">
            <v>24</v>
          </cell>
        </row>
        <row r="754">
          <cell r="A754">
            <v>93381</v>
          </cell>
          <cell r="B754" t="str">
            <v>REATERRO MECANIZADO DE VALA COM RETROESCAVADEIRA (CAPACIDADE DA CAÇAMBA DA RETRO: 0,26 M³/POTÊNCIA: 88 HP), LARGURA 0,8 A 1,5 M, PROFUNDIDADE 1,5 A 3,0 M, COM SOLO (SEM SUBSTITUIÇÃO) DE 1ª CATEGORIA E COMPACTADOR DE SOLOS DE PERCUSSÃO. AF_08/2023</v>
          </cell>
          <cell r="C754">
            <v>12.42</v>
          </cell>
        </row>
        <row r="755">
          <cell r="A755">
            <v>93379</v>
          </cell>
          <cell r="B755" t="str">
            <v>REATERRO MECANIZADO DE VALA COM RETROESCAVADEIRA (CAPACIDADE DA CAÇAMBA DA RETRO: 0,26 M³/POTÊNCIA: 88 HP), LARGURA 0,8 A 1,5 M, PROFUNDIDADE ATÉ 1,5 M, COM SOLO (SEM SUBSTITUIÇÃO) DE 1ª CATEGORIA, COM COMPACTADOR DE SOLOS DE PERCUSSÃO AF_08/2023</v>
          </cell>
          <cell r="C755">
            <v>18.010000000000002</v>
          </cell>
        </row>
        <row r="756">
          <cell r="A756">
            <v>93380</v>
          </cell>
          <cell r="B756" t="str">
            <v>REATERRO MECANIZADO DE VALA COM RETROESCAVADEIRA (CAPACIDADE DA CAÇAMBA DA RETRO: 0,26 M³/POTÊNCIA: 88 HP), LARGURA ATÉ 0,8 M, PROFUNDIDADE 1,5 A 3,0 M, COM SOLO (SEM SUBSTITUIÇÃO) DE 1ª CATEGORIA, COM COMPACTADOR DE SOLOS DE PERCUSSÃO AF_08/2023</v>
          </cell>
          <cell r="C756">
            <v>15.34</v>
          </cell>
        </row>
        <row r="757">
          <cell r="A757">
            <v>93378</v>
          </cell>
          <cell r="B757" t="str">
            <v>REATERRO MECANIZADO DE VALA COM RETROESCAVADEIRA (CAPACIDADE DA CAÇAMBA DA RETRO: 0,26 M³/POTÊNCIA: 88 HP), LARGURA ATÉ 0,8 M, PROFUNDIDADE ATÉ 1,5 M, COM SOLO (SEM SUBSTITUIÇÃO) DE 1ª CATEGORIA, COM COMPACTADOR DE SOLOS DE PERCUSSÃO. AF_08/2023</v>
          </cell>
          <cell r="C757">
            <v>23.43</v>
          </cell>
        </row>
        <row r="758">
          <cell r="A758">
            <v>104733</v>
          </cell>
          <cell r="B758" t="str">
            <v>REATERRO MECANIZADO DE VALA COM RETROESCAVADEIRA (CAPACIDADE DA CAÇAMBA DA RETRO: 0,26 M³/POTÊNCIA: 88 HP), LARGURA ATÉ 0,8 M, PROFUNDIDADE ATÉ 1,5 M, COM SOLO (SEM SUBSTITUIÇÃO) DE 1ª CATEGORIA, COM PLACA VIBRATÓRIA. AF_08/2023</v>
          </cell>
          <cell r="C758">
            <v>19.079999999999998</v>
          </cell>
        </row>
        <row r="759">
          <cell r="A759">
            <v>104735</v>
          </cell>
          <cell r="B759" t="str">
            <v>REATERRO MECANIZADO DE VALA COM RETROESCAVADEIRA (CAPACIDADE DA CAÇAMBA DA RETRO: 0,26 M³/POTÊNCIA: 88 HP), LARGURA ATÉ 0,8 M, PROFUNDIDADE DE 1,5 A 3,0 M, COM SOLO (SEM SUBSTITUIÇÃO) DE 1ª CATEGORIA, COM PLACA VIBRATÓRIA. AF_08/2023</v>
          </cell>
          <cell r="C759">
            <v>11.33</v>
          </cell>
        </row>
        <row r="760">
          <cell r="A760">
            <v>104734</v>
          </cell>
          <cell r="B760" t="str">
            <v>REATERRO MECANIZADO DE VALA COM RETROESCAVADEIRA (CAPACIDADE DA CAÇAMBA DA RETRO: 0,26 M³/POTÊNCIA: 88 HP), LARGURA DE 0,8 A 1,5 M, PROFUNDIDADE ATÉ 1,5 M, COM SOLO (SEM SUBSTITUIÇÃO) DE 1ª CATEGORIA, COM PLACA VIBRATÓRIA. AF_08/2023</v>
          </cell>
          <cell r="C760">
            <v>13.87</v>
          </cell>
        </row>
        <row r="761">
          <cell r="A761">
            <v>104736</v>
          </cell>
          <cell r="B761" t="str">
            <v>REATERRO MECANIZADO DE VALA COM RETROESCAVADEIRA (CAPACIDADE DA CAÇAMBA DA RETRO: 0,26 M³/POTÊNCIA: 88 HP), LARGURA DE 0,8 A 1,5 M, PROFUNDIDADE DE 1,5 A 3,0 M, COM SOLO (SEM SUBSTITUIÇÃO) DE 1ª CATEGORIA, COM PLACA VIBRATÓRIA. AF_08/2023</v>
          </cell>
          <cell r="C761">
            <v>8.5</v>
          </cell>
        </row>
        <row r="762">
          <cell r="A762">
            <v>105732</v>
          </cell>
          <cell r="B762" t="str">
            <v>CONSTRUÇÃO DE BASE E SUB-BASE PARA PAVIMENTAÇÃO DE BRITA GRADUADA SIMPLES TRATADA COM CIMENTO, COM ESPESSURA DE 10 CM - EXCLUSIVE CARGA E TRANSPORTE. AF_09/2024</v>
          </cell>
          <cell r="C762">
            <v>244.71</v>
          </cell>
        </row>
        <row r="763">
          <cell r="A763">
            <v>96397</v>
          </cell>
          <cell r="B763" t="str">
            <v>CONSTRUÇÃO DE BASE E SUB-BASE PARA PAVIMENTAÇÃO DE BRITA GRADUADA SIMPLES TRATADA COM CIMENTO, COM ESPESSURA DE 15 CM - EXCLUSIVE CARGA E TRANSPORTE. AF_09/2024</v>
          </cell>
          <cell r="C763">
            <v>240.28</v>
          </cell>
        </row>
        <row r="764">
          <cell r="A764">
            <v>105735</v>
          </cell>
          <cell r="B764" t="str">
            <v>CONSTRUÇÃO DE BASE E SUB-BASE PARA PAVIMENTAÇÃO DE BRITA GRADUADA SIMPLES TRATADA COM CIMENTO, COM ESPESSURA DE 20 CM - EXCLUSIVE CARGA E TRANSPORTE. AF_09/2024</v>
          </cell>
          <cell r="C764">
            <v>238.03</v>
          </cell>
        </row>
        <row r="765">
          <cell r="A765">
            <v>105727</v>
          </cell>
          <cell r="B765" t="str">
            <v>CONSTRUÇÃO DE BASE E SUB-BASE PARA PAVIMENTAÇÃO DE BRITA GRADUADA SIMPLES, COM ESPESSURA DE 10 CM - EXCLUSIVE CARGA E TRANSPORTE. AF_09/2024</v>
          </cell>
          <cell r="C765">
            <v>174.49</v>
          </cell>
        </row>
        <row r="766">
          <cell r="A766">
            <v>96396</v>
          </cell>
          <cell r="B766" t="str">
            <v>CONSTRUÇÃO DE BASE E SUB-BASE PARA PAVIMENTAÇÃO DE BRITA GRADUADA SIMPLES, COM ESPESSURA DE 15 CM - EXCLUSIVE CARGA E TRANSPORTE. AF_09/2024</v>
          </cell>
          <cell r="C766">
            <v>171.07</v>
          </cell>
        </row>
        <row r="767">
          <cell r="A767">
            <v>105730</v>
          </cell>
          <cell r="B767" t="str">
            <v>CONSTRUÇÃO DE BASE E SUB-BASE PARA PAVIMENTAÇÃO DE BRITA GRADUADA SIMPLES, COM ESPESSURA DE 20 CM - EXCLUSIVE CARGA E TRANSPORTE. AF_09/2024</v>
          </cell>
          <cell r="C767">
            <v>169.33</v>
          </cell>
        </row>
        <row r="768">
          <cell r="A768">
            <v>105737</v>
          </cell>
          <cell r="B768" t="str">
            <v>CONSTRUÇÃO DE BASE E SUB-BASE PARA PAVIMENTAÇÃO DE CONCRETO COMPACTADO COM ROLO, COM ESPESSURA DE 10 CM - EXCLUSIVE CARGA E TRANSPORTE. AF_09/2024</v>
          </cell>
          <cell r="C768">
            <v>334.01</v>
          </cell>
        </row>
        <row r="769">
          <cell r="A769">
            <v>96398</v>
          </cell>
          <cell r="B769" t="str">
            <v>CONSTRUÇÃO DE BASE E SUB-BASE PARA PAVIMENTAÇÃO DE CONCRETO COMPACTADO COM ROLO, COM ESPESSURA DE 15 CM - EXCLUSIVE CARGA E TRANSPORTE. AF_09/2024</v>
          </cell>
          <cell r="C769">
            <v>330.69</v>
          </cell>
        </row>
        <row r="770">
          <cell r="A770">
            <v>105740</v>
          </cell>
          <cell r="B770" t="str">
            <v>CONSTRUÇÃO DE BASE E SUB-BASE PARA PAVIMENTAÇÃO DE CONCRETO COMPACTADO COM ROLO, COM ESPESSURA DE 20 CM - EXCLUSIVE CARGA E TRANSPORTE. AF_09/2024</v>
          </cell>
          <cell r="C770">
            <v>328.9</v>
          </cell>
        </row>
        <row r="771">
          <cell r="A771">
            <v>105749</v>
          </cell>
          <cell r="B771" t="str">
            <v>CONSTRUÇÃO DE BASE E SUB-BASE PARA PAVIMENTAÇÃO DE MACADAME SECO, COM ESPESSURA DE 10 CM - EXCLUSIVE CARGA E TRANSPORTE. AF_09/2024</v>
          </cell>
          <cell r="C771">
            <v>158.72999999999999</v>
          </cell>
        </row>
        <row r="772">
          <cell r="A772">
            <v>96400</v>
          </cell>
          <cell r="B772" t="str">
            <v>CONSTRUÇÃO DE BASE E SUB-BASE PARA PAVIMENTAÇÃO DE MACADAME SECO, COM ESPESSURA DE 15 CM - EXCLUSIVE CARGA E TRANSPORTE. AF_09/2024</v>
          </cell>
          <cell r="C772">
            <v>156.88</v>
          </cell>
        </row>
        <row r="773">
          <cell r="A773">
            <v>105752</v>
          </cell>
          <cell r="B773" t="str">
            <v>CONSTRUÇÃO DE BASE E SUB-BASE PARA PAVIMENTAÇÃO DE MACADAME SECO, COM ESPESSURA DE 20 CM - EXCLUSIVE CARGA E TRANSPORTE. AF_09/2024</v>
          </cell>
          <cell r="C773">
            <v>155.25</v>
          </cell>
        </row>
        <row r="774">
          <cell r="A774">
            <v>105754</v>
          </cell>
          <cell r="B774" t="str">
            <v>CONSTRUÇÃO DE BASE E SUB-BASE PARA PAVIMENTAÇÃO DE MACADAME SECO, COM ESPESSURA DE 25 CM - EXCLUSIVE CARGA E TRANSPORTE. AF_09/2024</v>
          </cell>
          <cell r="C774">
            <v>153.72</v>
          </cell>
        </row>
        <row r="775">
          <cell r="A775">
            <v>105742</v>
          </cell>
          <cell r="B775" t="str">
            <v>CONSTRUÇÃO DE BASE E SUB-BASE PARA PAVIMENTAÇÃO DE RACHÃO, COM ESPESSURA DE 30 CM - EXCLUSIVE CARGA E TRANSPORTE. AF_09/2024</v>
          </cell>
          <cell r="C775">
            <v>120.74</v>
          </cell>
        </row>
        <row r="776">
          <cell r="A776">
            <v>96399</v>
          </cell>
          <cell r="B776" t="str">
            <v>CONSTRUÇÃO DE BASE E SUB-BASE PARA PAVIMENTAÇÃO DE RACHÃO, COM ESPESSURA DE 40 CM - EXCLUSIVE CARGA E TRANSPORTE. AF_09/2024</v>
          </cell>
          <cell r="C776">
            <v>119.13</v>
          </cell>
        </row>
        <row r="777">
          <cell r="A777">
            <v>105745</v>
          </cell>
          <cell r="B777" t="str">
            <v>CONSTRUÇÃO DE BASE E SUB-BASE PARA PAVIMENTAÇÃO DE RACHÃO, COM ESPESSURA DE 50 CM - EXCLUSIVE CARGA E TRANSPORTE. AF_09/2024</v>
          </cell>
          <cell r="C777">
            <v>117.5</v>
          </cell>
        </row>
        <row r="778">
          <cell r="A778">
            <v>105747</v>
          </cell>
          <cell r="B778" t="str">
            <v>CONSTRUÇÃO DE BASE E SUB-BASE PARA PAVIMENTAÇÃO DE RACHÃO, COM ESPESSURA DE 60 CM - EXCLUSIVE CARGA E TRANSPORTE. AF_09/2024</v>
          </cell>
          <cell r="C778">
            <v>115.86</v>
          </cell>
        </row>
        <row r="779">
          <cell r="A779">
            <v>105657</v>
          </cell>
          <cell r="B779" t="str">
            <v>CONSTRUÇÃO DE BASE E SUB-BASE PARA PAVIMENTAÇÃO DE SOLO (PREDOMINANTEMENTE ARENOSO) BRITA - 40%-60% COM CIMENTO - 4%, MISTURA EM PISTA, COM ESPESSURA DE 10 CM - EXCLUSIVE ESCAVAÇÃO, CARGA E TRANSPORTE E SOLO. AF_09/2024</v>
          </cell>
          <cell r="C779">
            <v>183.41</v>
          </cell>
        </row>
        <row r="780">
          <cell r="A780">
            <v>100566</v>
          </cell>
          <cell r="B780" t="str">
            <v>CONSTRUÇÃO DE BASE E SUB-BASE PARA PAVIMENTAÇÃO DE SOLO (PREDOMINANTEMENTE ARENOSO) BRITA - 40%-60% COM CIMENTO - 4%, MISTURA EM PISTA, COM ESPESSURA DE 15 CM - EXCLUSIVE ESCAVAÇÃO, CARGA E TRANSPORTE E SOLO. AF_09/2024</v>
          </cell>
          <cell r="C780">
            <v>176.43</v>
          </cell>
        </row>
        <row r="781">
          <cell r="A781">
            <v>105666</v>
          </cell>
          <cell r="B781" t="str">
            <v>CONSTRUÇÃO DE BASE E SUB-BASE PARA PAVIMENTAÇÃO DE SOLO (PREDOMINANTEMENTE ARENOSO) BRITA - 40%-60% COM CIMENTO - 4%, MISTURA EM PISTA, COM ESPESSURA DE 20 CM - EXCLUSIVE ESCAVAÇÃO, CARGA E TRANSPORTE E SOLO. AF_09/2024</v>
          </cell>
          <cell r="C781">
            <v>172.94</v>
          </cell>
        </row>
        <row r="782">
          <cell r="A782">
            <v>105639</v>
          </cell>
          <cell r="B782" t="str">
            <v>CONSTRUÇÃO DE BASE E SUB-BASE PARA PAVIMENTAÇÃO DE SOLO (PREDOMINANTEMENTE ARENOSO) BRITA - 40%-60% COM CIMENTO - 4%, MISTURA EM USINA, COM ESPESSURA DE 10 CM - EXCLUSIVE CARGA E TRANSPORTE. AF_09/2024</v>
          </cell>
          <cell r="C782">
            <v>0</v>
          </cell>
        </row>
        <row r="783">
          <cell r="A783">
            <v>105645</v>
          </cell>
          <cell r="B783" t="str">
            <v>CONSTRUÇÃO DE BASE E SUB-BASE PARA PAVIMENTAÇÃO DE SOLO (PREDOMINANTEMENTE ARENOSO) BRITA - 40%-60% COM CIMENTO - 4%, MISTURA EM USINA, COM ESPESSURA DE 15 CM - EXCLUSIVE CARGA E TRANSPORTE. AF_09/2024</v>
          </cell>
          <cell r="C783">
            <v>0</v>
          </cell>
        </row>
        <row r="784">
          <cell r="A784">
            <v>105651</v>
          </cell>
          <cell r="B784" t="str">
            <v>CONSTRUÇÃO DE BASE E SUB-BASE PARA PAVIMENTAÇÃO DE SOLO (PREDOMINANTEMENTE ARENOSO) BRITA - 40%-60% COM CIMENTO - 4%, MISTURA EM USINA, COM ESPESSURA DE 20 CM - EXCLUSIVE CARGA E TRANSPORTE. AF_09/2024</v>
          </cell>
          <cell r="C784">
            <v>0</v>
          </cell>
        </row>
        <row r="785">
          <cell r="A785">
            <v>105658</v>
          </cell>
          <cell r="B785" t="str">
            <v>CONSTRUÇÃO DE BASE E SUB-BASE PARA PAVIMENTAÇÃO DE SOLO (PREDOMINANTEMENTE ARENOSO) BRITA - 40%-60% COM CIMENTO - 6%, MISTURA EM PISTA, COM ESPESSURA DE 10 CM - EXCLUSIVE ESCAVAÇÃO, CARGA E TRANSPORTE E SOLO. AF_09/2024</v>
          </cell>
          <cell r="C785">
            <v>216.7</v>
          </cell>
        </row>
        <row r="786">
          <cell r="A786">
            <v>100567</v>
          </cell>
          <cell r="B786" t="str">
            <v>CONSTRUÇÃO DE BASE E SUB-BASE PARA PAVIMENTAÇÃO DE SOLO (PREDOMINANTEMENTE ARENOSO) BRITA - 40%-60% COM CIMENTO - 6%, MISTURA EM PISTA, COM ESPESSURA DE 15 CM - EXCLUSIVE ESCAVAÇÃO, CARGA E TRANSPORTE E SOLO. AF_09/2024</v>
          </cell>
          <cell r="C786">
            <v>209.72</v>
          </cell>
        </row>
        <row r="787">
          <cell r="A787">
            <v>105667</v>
          </cell>
          <cell r="B787" t="str">
            <v>CONSTRUÇÃO DE BASE E SUB-BASE PARA PAVIMENTAÇÃO DE SOLO (PREDOMINANTEMENTE ARENOSO) BRITA - 40%-60% COM CIMENTO - 6%, MISTURA EM PISTA, COM ESPESSURA DE 20 CM - EXCLUSIVE ESCAVAÇÃO, CARGA E TRANSPORTE E SOLO. AF_09/2024</v>
          </cell>
          <cell r="C787">
            <v>206.23</v>
          </cell>
        </row>
        <row r="788">
          <cell r="A788">
            <v>105640</v>
          </cell>
          <cell r="B788" t="str">
            <v>CONSTRUÇÃO DE BASE E SUB-BASE PARA PAVIMENTAÇÃO DE SOLO (PREDOMINANTEMENTE ARENOSO) BRITA - 40%-60% COM CIMENTO - 6%, MISTURA EM USINA, COM ESPESSURA DE 10 CM - EXCLUSIVE CARGA E TRANSPORTE. AF_09/2024</v>
          </cell>
          <cell r="C788">
            <v>0</v>
          </cell>
        </row>
        <row r="789">
          <cell r="A789">
            <v>105646</v>
          </cell>
          <cell r="B789" t="str">
            <v>CONSTRUÇÃO DE BASE E SUB-BASE PARA PAVIMENTAÇÃO DE SOLO (PREDOMINANTEMENTE ARENOSO) BRITA - 40%-60% COM CIMENTO - 6%, MISTURA EM USINA, COM ESPESSURA DE 15 CM - EXCLUSIVE CARGA E TRANSPORTE. AF_09/2024</v>
          </cell>
          <cell r="C789">
            <v>0</v>
          </cell>
        </row>
        <row r="790">
          <cell r="A790">
            <v>105652</v>
          </cell>
          <cell r="B790" t="str">
            <v>CONSTRUÇÃO DE BASE E SUB-BASE PARA PAVIMENTAÇÃO DE SOLO (PREDOMINANTEMENTE ARENOSO) BRITA - 40%-60% COM CIMENTO - 6%, MISTURA EM USINA, COM ESPESSURA DE 20 CM - EXCLUSIVE CARGA E TRANSPORTE. AF_09/2024</v>
          </cell>
          <cell r="C790">
            <v>0</v>
          </cell>
        </row>
        <row r="791">
          <cell r="A791">
            <v>105659</v>
          </cell>
          <cell r="B791" t="str">
            <v>CONSTRUÇÃO DE BASE E SUB-BASE PARA PAVIMENTAÇÃO DE SOLO (PREDOMINANTEMENTE ARENOSO) BRITA - 40%-60% COM CIMENTO - 8%, MISTURA EM PISTA, COM ESPESSURA DE 10 CM - EXCLUSIVE ESCAVAÇÃO, CARGA E TRANSPORTE E SOLO. AF_09/2024</v>
          </cell>
          <cell r="C791">
            <v>249.51</v>
          </cell>
        </row>
        <row r="792">
          <cell r="A792">
            <v>100568</v>
          </cell>
          <cell r="B792" t="str">
            <v>CONSTRUÇÃO DE BASE E SUB-BASE PARA PAVIMENTAÇÃO DE SOLO (PREDOMINANTEMENTE ARENOSO) BRITA - 40%-60% COM CIMENTO - 8%, MISTURA EM PISTA, COM ESPESSURA DE 15 CM - EXCLUSIVE ESCAVAÇÃO, CARGA E TRANSPORTE E SOLO. AF_09/2024</v>
          </cell>
          <cell r="C792">
            <v>242.53</v>
          </cell>
        </row>
        <row r="793">
          <cell r="A793">
            <v>105668</v>
          </cell>
          <cell r="B793" t="str">
            <v>CONSTRUÇÃO DE BASE E SUB-BASE PARA PAVIMENTAÇÃO DE SOLO (PREDOMINANTEMENTE ARENOSO) BRITA - 40%-60% COM CIMENTO - 8%, MISTURA EM PISTA, COM ESPESSURA DE 20 CM - EXCLUSIVE ESCAVAÇÃO, CARGA E TRANSPORTE E SOLO. AF_09/2024</v>
          </cell>
          <cell r="C793">
            <v>239.04</v>
          </cell>
        </row>
        <row r="794">
          <cell r="A794">
            <v>105641</v>
          </cell>
          <cell r="B794" t="str">
            <v>CONSTRUÇÃO DE BASE E SUB-BASE PARA PAVIMENTAÇÃO DE SOLO (PREDOMINANTEMENTE ARENOSO) BRITA - 40%-60% COM CIMENTO - 8%, MISTURA EM USINA, COM ESPESSURA DE 10 CM - EXCLUSIVE CARGA E TRANSPORTE. AF_09/2024</v>
          </cell>
          <cell r="C794">
            <v>0</v>
          </cell>
        </row>
        <row r="795">
          <cell r="A795">
            <v>105647</v>
          </cell>
          <cell r="B795" t="str">
            <v>CONSTRUÇÃO DE BASE E SUB-BASE PARA PAVIMENTAÇÃO DE SOLO (PREDOMINANTEMENTE ARENOSO) BRITA - 40%-60% COM CIMENTO - 8%, MISTURA EM USINA, COM ESPESSURA DE 15 CM - EXCLUSIVE CARGA E TRANSPORTE. AF_09/2024</v>
          </cell>
          <cell r="C795">
            <v>0</v>
          </cell>
        </row>
        <row r="796">
          <cell r="A796">
            <v>105653</v>
          </cell>
          <cell r="B796" t="str">
            <v>CONSTRUÇÃO DE BASE E SUB-BASE PARA PAVIMENTAÇÃO DE SOLO (PREDOMINANTEMENTE ARENOSO) BRITA - 40%-60% COM CIMENTO - 8%, MISTURA EM USINA, COM ESPESSURA DE 20 CM - EXCLUSIVE CARGA E TRANSPORTE. AF_09/2024</v>
          </cell>
          <cell r="C796">
            <v>0</v>
          </cell>
        </row>
        <row r="797">
          <cell r="A797">
            <v>105710</v>
          </cell>
          <cell r="B797" t="str">
            <v>CONSTRUÇÃO DE BASE E SUB-BASE PARA PAVIMENTAÇÃO DE SOLO (PREDOMINANTEMENTE ARENOSO) BRITA - 40%-60%, MISTURA EM PISTA, COM ESPESSURA DE 10 CM - EXCLUSIVE ESCAVAÇÃO, CARGA E TRANSPORTE E SOLO. AF_09/2024</v>
          </cell>
          <cell r="C797">
            <v>112.35</v>
          </cell>
        </row>
        <row r="798">
          <cell r="A798">
            <v>100564</v>
          </cell>
          <cell r="B798" t="str">
            <v>CONSTRUÇÃO DE BASE E SUB-BASE PARA PAVIMENTAÇÃO DE SOLO (PREDOMINANTEMENTE ARENOSO) BRITA - 40%-60%, MISTURA EM PISTA, COM ESPESSURA DE 15 CM - EXCLUSIVE ESCAVAÇÃO, CARGA E TRANSPORTE E SOLO. AF_09/2024</v>
          </cell>
          <cell r="C798">
            <v>105.38</v>
          </cell>
        </row>
        <row r="799">
          <cell r="A799">
            <v>105711</v>
          </cell>
          <cell r="B799" t="str">
            <v>CONSTRUÇÃO DE BASE E SUB-BASE PARA PAVIMENTAÇÃO DE SOLO (PREDOMINANTEMENTE ARENOSO) BRITA - 40%-60%, MISTURA EM PISTA, COM ESPESSURA DE 20 CM - EXCLUSIVE ESCAVAÇÃO, CARGA E TRANSPORTE E SOLO. AF_09/2024</v>
          </cell>
          <cell r="C799">
            <v>101.89</v>
          </cell>
        </row>
        <row r="800">
          <cell r="A800">
            <v>105705</v>
          </cell>
          <cell r="B800" t="str">
            <v>CONSTRUÇÃO DE BASE E SUB-BASE PARA PAVIMENTAÇÃO DE SOLO (PREDOMINANTEMENTE ARENOSO) BRITA - 40%-60%, MISTURA EM USINA, COM ESPESSURA DE 10 CM - EXCLUSIVE CARGA E TRANSPORTE. AF_09/2024</v>
          </cell>
          <cell r="C800">
            <v>0</v>
          </cell>
        </row>
        <row r="801">
          <cell r="A801">
            <v>105706</v>
          </cell>
          <cell r="B801" t="str">
            <v>CONSTRUÇÃO DE BASE E SUB-BASE PARA PAVIMENTAÇÃO DE SOLO (PREDOMINANTEMENTE ARENOSO) BRITA - 40%-60%, MISTURA EM USINA, COM ESPESSURA DE 15 CM - EXCLUSIVE CARGA E TRANSPORTE. AF_09/2024</v>
          </cell>
          <cell r="C801">
            <v>0</v>
          </cell>
        </row>
        <row r="802">
          <cell r="A802">
            <v>105708</v>
          </cell>
          <cell r="B802" t="str">
            <v>CONSTRUÇÃO DE BASE E SUB-BASE PARA PAVIMENTAÇÃO DE SOLO (PREDOMINANTEMENTE ARENOSO) BRITA - 40%-60%, MISTURA EM USINA, COM ESPESSURA DE 20 CM - EXCLUSIVE CARGA E TRANSPORTE. AF_09/2024</v>
          </cell>
          <cell r="C802">
            <v>0</v>
          </cell>
        </row>
        <row r="803">
          <cell r="A803">
            <v>105690</v>
          </cell>
          <cell r="B803" t="str">
            <v>CONSTRUÇÃO DE BASE E SUB-BASE PARA PAVIMENTAÇÃO DE SOLO (PREDOMINANTEMENTE ARENOSO) BRITA - 50%-50% COM CIMENTO - 4%, MISTURA EM PISTA, COM ESPESSURA DE 10 CM - EXCLUSIVE ESCAVAÇÃO, CARGA E TRANSPORTE E SOLO. AF_09/2024</v>
          </cell>
          <cell r="C803">
            <v>170.35</v>
          </cell>
        </row>
        <row r="804">
          <cell r="A804">
            <v>100569</v>
          </cell>
          <cell r="B804" t="str">
            <v>CONSTRUÇÃO DE BASE E SUB-BASE PARA PAVIMENTAÇÃO DE SOLO (PREDOMINANTEMENTE ARENOSO) BRITA - 50%-50% COM CIMENTO - 4%, MISTURA EM PISTA, COM ESPESSURA DE 15 CM - EXCLUSIVE ESCAVAÇÃO, CARGA E TRANSPORTE E SOLO. AF_09/2024</v>
          </cell>
          <cell r="C804">
            <v>163.37</v>
          </cell>
        </row>
        <row r="805">
          <cell r="A805">
            <v>105699</v>
          </cell>
          <cell r="B805" t="str">
            <v>CONSTRUÇÃO DE BASE E SUB-BASE PARA PAVIMENTAÇÃO DE SOLO (PREDOMINANTEMENTE ARENOSO) BRITA - 50%-50% COM CIMENTO - 4%, MISTURA EM PISTA, COM ESPESSURA DE 20 CM - EXCLUSIVE ESCAVAÇÃO, CARGA E TRANSPORTE E SOLO. AF_09/2024</v>
          </cell>
          <cell r="C805">
            <v>159.88</v>
          </cell>
        </row>
        <row r="806">
          <cell r="A806">
            <v>105672</v>
          </cell>
          <cell r="B806" t="str">
            <v>CONSTRUÇÃO DE BASE E SUB-BASE PARA PAVIMENTAÇÃO DE SOLO (PREDOMINANTEMENTE ARENOSO) BRITA - 50%-50% COM CIMENTO - 4%, MISTURA EM USINA, COM ESPESSURA DE 10 CM - EXCLUSIVE CARGA E TRANSPORTE. AF_09/2024</v>
          </cell>
          <cell r="C806">
            <v>0</v>
          </cell>
        </row>
        <row r="807">
          <cell r="A807">
            <v>105678</v>
          </cell>
          <cell r="B807" t="str">
            <v>CONSTRUÇÃO DE BASE E SUB-BASE PARA PAVIMENTAÇÃO DE SOLO (PREDOMINANTEMENTE ARENOSO) BRITA - 50%-50% COM CIMENTO - 4%, MISTURA EM USINA, COM ESPESSURA DE 15 CM - EXCLUSIVE CARGA E TRANSPORTE. AF_09/2024</v>
          </cell>
          <cell r="C807">
            <v>0</v>
          </cell>
        </row>
        <row r="808">
          <cell r="A808">
            <v>105684</v>
          </cell>
          <cell r="B808" t="str">
            <v>CONSTRUÇÃO DE BASE E SUB-BASE PARA PAVIMENTAÇÃO DE SOLO (PREDOMINANTEMENTE ARENOSO) BRITA - 50%-50% COM CIMENTO - 4%, MISTURA EM USINA, COM ESPESSURA DE 20 CM - EXCLUSIVE CARGA E TRANSPORTE. AF_09/2024</v>
          </cell>
          <cell r="C808">
            <v>0</v>
          </cell>
        </row>
        <row r="809">
          <cell r="A809">
            <v>105691</v>
          </cell>
          <cell r="B809" t="str">
            <v>CONSTRUÇÃO DE BASE E SUB-BASE PARA PAVIMENTAÇÃO DE SOLO (PREDOMINANTEMENTE ARENOSO) BRITA - 50%-50% COM CIMENTO - 6%, MISTURA EM PISTA, COM ESPESSURA DE 10 CM - EXCLUSIVE ESCAVAÇÃO, CARGA E TRANSPORTE E SOLO. AF_09/2024</v>
          </cell>
          <cell r="C809">
            <v>203.91</v>
          </cell>
        </row>
        <row r="810">
          <cell r="A810">
            <v>100570</v>
          </cell>
          <cell r="B810" t="str">
            <v>CONSTRUÇÃO DE BASE E SUB-BASE PARA PAVIMENTAÇÃO DE SOLO (PREDOMINANTEMENTE ARENOSO) BRITA - 50%-50% COM CIMENTO - 6%, MISTURA EM PISTA, COM ESPESSURA DE 15 CM - EXCLUSIVE ESCAVAÇÃO, CARGA E TRANSPORTE E SOLO. AF_09/2024</v>
          </cell>
          <cell r="C810">
            <v>196.93</v>
          </cell>
        </row>
        <row r="811">
          <cell r="A811">
            <v>105700</v>
          </cell>
          <cell r="B811" t="str">
            <v>CONSTRUÇÃO DE BASE E SUB-BASE PARA PAVIMENTAÇÃO DE SOLO (PREDOMINANTEMENTE ARENOSO) BRITA - 50%-50% COM CIMENTO - 6%, MISTURA EM PISTA, COM ESPESSURA DE 20 CM - EXCLUSIVE ESCAVAÇÃO, CARGA E TRANSPORTE E SOLO. AF_09/2024</v>
          </cell>
          <cell r="C811">
            <v>193.44</v>
          </cell>
        </row>
        <row r="812">
          <cell r="A812">
            <v>105673</v>
          </cell>
          <cell r="B812" t="str">
            <v>CONSTRUÇÃO DE BASE E SUB-BASE PARA PAVIMENTAÇÃO DE SOLO (PREDOMINANTEMENTE ARENOSO) BRITA - 50%-50% COM CIMENTO - 6%, MISTURA EM USINA, COM ESPESSURA DE 10 CM - EXCLUSIVE CARGA E TRANSPORTE. AF_09/2024</v>
          </cell>
          <cell r="C812">
            <v>0</v>
          </cell>
        </row>
        <row r="813">
          <cell r="A813">
            <v>105679</v>
          </cell>
          <cell r="B813" t="str">
            <v>CONSTRUÇÃO DE BASE E SUB-BASE PARA PAVIMENTAÇÃO DE SOLO (PREDOMINANTEMENTE ARENOSO) BRITA - 50%-50% COM CIMENTO - 6%, MISTURA EM USINA, COM ESPESSURA DE 15 CM - EXCLUSIVE CARGA E TRANSPORTE. AF_09/2024</v>
          </cell>
          <cell r="C813">
            <v>0</v>
          </cell>
        </row>
        <row r="814">
          <cell r="A814">
            <v>105685</v>
          </cell>
          <cell r="B814" t="str">
            <v>CONSTRUÇÃO DE BASE E SUB-BASE PARA PAVIMENTAÇÃO DE SOLO (PREDOMINANTEMENTE ARENOSO) BRITA - 50%-50% COM CIMENTO - 6%, MISTURA EM USINA, COM ESPESSURA DE 20 CM - EXCLUSIVE CARGA E TRANSPORTE. AF_09/2024</v>
          </cell>
          <cell r="C814">
            <v>0</v>
          </cell>
        </row>
        <row r="815">
          <cell r="A815">
            <v>105692</v>
          </cell>
          <cell r="B815" t="str">
            <v>CONSTRUÇÃO DE BASE E SUB-BASE PARA PAVIMENTAÇÃO DE SOLO (PREDOMINANTEMENTE ARENOSO) BRITA - 50%-50% COM CIMENTO - 8%, MISTURA EM PISTA, COM ESPESSURA DE 10 CM - EXCLUSIVE ESCAVAÇÃO, CARGA E TRANSPORTE E SOLO. AF_09/2024</v>
          </cell>
          <cell r="C815">
            <v>237</v>
          </cell>
        </row>
        <row r="816">
          <cell r="A816">
            <v>100571</v>
          </cell>
          <cell r="B816" t="str">
            <v>CONSTRUÇÃO DE BASE E SUB-BASE PARA PAVIMENTAÇÃO DE SOLO (PREDOMINANTEMENTE ARENOSO) BRITA - 50%-50% COM CIMENTO - 8%, MISTURA EM PISTA, COM ESPESSURA DE 15 CM - EXCLUSIVE ESCAVAÇÃO, CARGA E TRANSPORTE E SOLO. AF_09/2024</v>
          </cell>
          <cell r="C816">
            <v>230.02</v>
          </cell>
        </row>
        <row r="817">
          <cell r="A817">
            <v>105701</v>
          </cell>
          <cell r="B817" t="str">
            <v>CONSTRUÇÃO DE BASE E SUB-BASE PARA PAVIMENTAÇÃO DE SOLO (PREDOMINANTEMENTE ARENOSO) BRITA - 50%-50% COM CIMENTO - 8%, MISTURA EM PISTA, COM ESPESSURA DE 20 CM - EXCLUSIVE ESCAVAÇÃO, CARGA E TRANSPORTE E SOLO. AF_09/2024</v>
          </cell>
          <cell r="C817">
            <v>226.53</v>
          </cell>
        </row>
        <row r="818">
          <cell r="A818">
            <v>105674</v>
          </cell>
          <cell r="B818" t="str">
            <v>CONSTRUÇÃO DE BASE E SUB-BASE PARA PAVIMENTAÇÃO DE SOLO (PREDOMINANTEMENTE ARENOSO) BRITA - 50%-50% COM CIMENTO - 8%, MISTURA EM USINA, COM ESPESSURA DE 10 CM - EXCLUSIVE CARGA E TRANSPORTE. AF_09/2024</v>
          </cell>
          <cell r="C818">
            <v>0</v>
          </cell>
        </row>
        <row r="819">
          <cell r="A819">
            <v>105680</v>
          </cell>
          <cell r="B819" t="str">
            <v>CONSTRUÇÃO DE BASE E SUB-BASE PARA PAVIMENTAÇÃO DE SOLO (PREDOMINANTEMENTE ARENOSO) BRITA - 50%-50% COM CIMENTO - 8%, MISTURA EM USINA, COM ESPESSURA DE 15 CM - EXCLUSIVE CARGA E TRANSPORTE. AF_09/2024</v>
          </cell>
          <cell r="C819">
            <v>0</v>
          </cell>
        </row>
        <row r="820">
          <cell r="A820">
            <v>105686</v>
          </cell>
          <cell r="B820" t="str">
            <v>CONSTRUÇÃO DE BASE E SUB-BASE PARA PAVIMENTAÇÃO DE SOLO (PREDOMINANTEMENTE ARENOSO) BRITA - 50%-50% COM CIMENTO - 8%, MISTURA EM USINA, COM ESPESSURA DE 20 CM - EXCLUSIVE CARGA E TRANSPORTE. AF_09/2024</v>
          </cell>
          <cell r="C820">
            <v>0</v>
          </cell>
        </row>
        <row r="821">
          <cell r="A821">
            <v>105718</v>
          </cell>
          <cell r="B821" t="str">
            <v>CONSTRUÇÃO DE BASE E SUB-BASE PARA PAVIMENTAÇÃO DE SOLO (PREDOMINANTEMENTE ARENOSO) BRITA - 50%-50%, MISTURA EM PISTA, COM ESPESSURA DE 10 CM - EXCLUSIVE ESCAVAÇÃO, CARGA E TRANSPORTE E SOLO. AF_09/2024</v>
          </cell>
          <cell r="C821">
            <v>98.75</v>
          </cell>
        </row>
        <row r="822">
          <cell r="A822">
            <v>100565</v>
          </cell>
          <cell r="B822" t="str">
            <v>CONSTRUÇÃO DE BASE E SUB-BASE PARA PAVIMENTAÇÃO DE SOLO (PREDOMINANTEMENTE ARENOSO) BRITA - 50%-50%, MISTURA EM PISTA, COM ESPESSURA DE 15 CM - EXCLUSIVE ESCAVAÇÃO, CARGA E TRANSPORTE E SOLO. AF_09/2024</v>
          </cell>
          <cell r="C822">
            <v>91.78</v>
          </cell>
        </row>
        <row r="823">
          <cell r="A823">
            <v>105581</v>
          </cell>
          <cell r="B823" t="str">
            <v>CONSTRUÇÃO DE BASE E SUB-BASE PARA PAVIMENTAÇÃO DE SOLO (PREDOMINANTEMENTE ARENOSO) BRITA - 50%-50%, MISTURA EM PISTA, COM ESPESSURA DE 20 CM - EXCLUSIVE ESCAVAÇÃO, CARGA E TRANSPORTE E SOLO. AF_09/2024</v>
          </cell>
          <cell r="C823">
            <v>88.29</v>
          </cell>
        </row>
        <row r="824">
          <cell r="A824">
            <v>105713</v>
          </cell>
          <cell r="B824" t="str">
            <v>CONSTRUÇÃO DE BASE E SUB-BASE PARA PAVIMENTAÇÃO DE SOLO (PREDOMINANTEMENTE ARENOSO) BRITA - 50%-50%, MISTURA EM USINA, COM ESPESSURA DE 10 CM - EXCLUSIVE CARGA E TRANSPORTE. AF_09/2024</v>
          </cell>
          <cell r="C824">
            <v>0</v>
          </cell>
        </row>
        <row r="825">
          <cell r="A825">
            <v>105714</v>
          </cell>
          <cell r="B825" t="str">
            <v>CONSTRUÇÃO DE BASE E SUB-BASE PARA PAVIMENTAÇÃO DE SOLO (PREDOMINANTEMENTE ARENOSO) BRITA - 50%-50%, MISTURA EM USINA, COM ESPESSURA DE 15 CM - EXCLUSIVE CARGA E TRANSPORTE. AF_09/2024</v>
          </cell>
          <cell r="C825">
            <v>0</v>
          </cell>
        </row>
        <row r="826">
          <cell r="A826">
            <v>105716</v>
          </cell>
          <cell r="B826" t="str">
            <v>CONSTRUÇÃO DE BASE E SUB-BASE PARA PAVIMENTAÇÃO DE SOLO (PREDOMINANTEMENTE ARENOSO) BRITA - 50%-50%, MISTURA EM USINA, COM ESPESSURA DE 20 CM - EXCLUSIVE CARGA E TRANSPORTE. AF_09/2024</v>
          </cell>
          <cell r="C826">
            <v>0</v>
          </cell>
        </row>
        <row r="827">
          <cell r="A827">
            <v>105624</v>
          </cell>
          <cell r="B827" t="str">
            <v>CONSTRUÇÃO DE BASE E SUB-BASE PARA PAVIMENTAÇÃO DE SOLO (PREDOMINANTEMENTE ARENOSO) COM CIMENTO - 6%, MISTURA EM PISTA, COM ESPESSURA DE 10 CM - EXCLUSIVE ESCAVAÇÃO, CARGA E TRANSPORTE E SOLO. AF_09/2024</v>
          </cell>
          <cell r="C827">
            <v>128.29</v>
          </cell>
        </row>
        <row r="828">
          <cell r="A828">
            <v>96391</v>
          </cell>
          <cell r="B828" t="str">
            <v>CONSTRUÇÃO DE BASE E SUB-BASE PARA PAVIMENTAÇÃO DE SOLO (PREDOMINANTEMENTE ARENOSO) COM CIMENTO - 6%, MISTURA EM PISTA, COM ESPESSURA DE 15 CM - EXCLUSIVE ESCAVAÇÃO, CARGA E TRANSPORTE E SOLO. AF_09/2024</v>
          </cell>
          <cell r="C828">
            <v>122.68</v>
          </cell>
        </row>
        <row r="829">
          <cell r="A829">
            <v>105632</v>
          </cell>
          <cell r="B829" t="str">
            <v>CONSTRUÇÃO DE BASE E SUB-BASE PARA PAVIMENTAÇÃO DE SOLO (PREDOMINANTEMENTE ARENOSO) COM CIMENTO - 6%, MISTURA EM PISTA, COM ESPESSURA DE 20 CM - EXCLUSIVE ESCAVAÇÃO, CARGA E TRANSPORTE E SOLO. AF_09/2024</v>
          </cell>
          <cell r="C829">
            <v>121.76</v>
          </cell>
        </row>
        <row r="830">
          <cell r="A830">
            <v>105601</v>
          </cell>
          <cell r="B830" t="str">
            <v>CONSTRUÇÃO DE BASE E SUB-BASE PARA PAVIMENTAÇÃO DE SOLO (PREDOMINANTEMENTE ARENOSO) COM CIMENTO - 6%, MISTURA EM USINA, COM ESPESSURA DE 10 CM - EXCLUSIVE CARGA E TRANSPORTE. AF_09/2024</v>
          </cell>
          <cell r="C830">
            <v>0</v>
          </cell>
        </row>
        <row r="831">
          <cell r="A831">
            <v>105609</v>
          </cell>
          <cell r="B831" t="str">
            <v>CONSTRUÇÃO DE BASE E SUB-BASE PARA PAVIMENTAÇÃO DE SOLO (PREDOMINANTEMENTE ARENOSO) COM CIMENTO - 6%, MISTURA EM USINA, COM ESPESSURA DE 15 CM - EXCLUSIVE CARGA E TRANSPORTE. AF_09/2024</v>
          </cell>
          <cell r="C831">
            <v>0</v>
          </cell>
        </row>
        <row r="832">
          <cell r="A832">
            <v>105617</v>
          </cell>
          <cell r="B832" t="str">
            <v>CONSTRUÇÃO DE BASE E SUB-BASE PARA PAVIMENTAÇÃO DE SOLO (PREDOMINANTEMENTE ARENOSO) COM CIMENTO - 6%, MISTURA EM USINA, COM ESPESSURA DE 20 CM - EXCLUSIVE CARGA E TRANSPORTE. AF_09/2024</v>
          </cell>
          <cell r="C832">
            <v>0</v>
          </cell>
        </row>
        <row r="833">
          <cell r="A833">
            <v>105625</v>
          </cell>
          <cell r="B833" t="str">
            <v>CONSTRUÇÃO DE BASE E SUB-BASE PARA PAVIMENTAÇÃO DE SOLO (PREDOMINANTEMENTE ARENOSO) COM CIMENTO - 8%, MISTURA EM PISTA, COM ESPESSURA DE 10 CM - EXCLUSIVE ESCAVAÇÃO, CARGA E TRANSPORTE E SOLO. AF_09/2024</v>
          </cell>
          <cell r="C833">
            <v>162.74</v>
          </cell>
        </row>
        <row r="834">
          <cell r="A834">
            <v>96392</v>
          </cell>
          <cell r="B834" t="str">
            <v>CONSTRUÇÃO DE BASE E SUB-BASE PARA PAVIMENTAÇÃO DE SOLO (PREDOMINANTEMENTE ARENOSO) COM CIMENTO - 8%, MISTURA EM PISTA, COM ESPESSURA DE 15 CM - EXCLUSIVE ESCAVAÇÃO, CARGA E TRANSPORTE E SOLO. AF_09/2024</v>
          </cell>
          <cell r="C834">
            <v>157.13</v>
          </cell>
        </row>
        <row r="835">
          <cell r="A835">
            <v>105633</v>
          </cell>
          <cell r="B835" t="str">
            <v>CONSTRUÇÃO DE BASE E SUB-BASE PARA PAVIMENTAÇÃO DE SOLO (PREDOMINANTEMENTE ARENOSO) COM CIMENTO - 8%, MISTURA EM PISTA, COM ESPESSURA DE 20 CM - EXCLUSIVE ESCAVAÇÃO, CARGA E TRANSPORTE E SOLO. AF_09/2024</v>
          </cell>
          <cell r="C835">
            <v>156.21</v>
          </cell>
        </row>
        <row r="836">
          <cell r="A836">
            <v>105602</v>
          </cell>
          <cell r="B836" t="str">
            <v>CONSTRUÇÃO DE BASE E SUB-BASE PARA PAVIMENTAÇÃO DE SOLO (PREDOMINANTEMENTE ARENOSO) COM CIMENTO - 8%, MISTURA EM USINA, COM ESPESSURA DE 10 CM - EXCLUSIVE CARGA E TRANSPORTE. AF_09/2024</v>
          </cell>
          <cell r="C836">
            <v>0</v>
          </cell>
        </row>
        <row r="837">
          <cell r="A837">
            <v>105610</v>
          </cell>
          <cell r="B837" t="str">
            <v>CONSTRUÇÃO DE BASE E SUB-BASE PARA PAVIMENTAÇÃO DE SOLO (PREDOMINANTEMENTE ARENOSO) COM CIMENTO - 8%, MISTURA EM USINA, COM ESPESSURA DE 15 CM - EXCLUSIVE CARGA E TRANSPORTE. AF_09/2024</v>
          </cell>
          <cell r="C837">
            <v>0</v>
          </cell>
        </row>
        <row r="838">
          <cell r="A838">
            <v>105618</v>
          </cell>
          <cell r="B838" t="str">
            <v>CONSTRUÇÃO DE BASE E SUB-BASE PARA PAVIMENTAÇÃO DE SOLO (PREDOMINANTEMENTE ARENOSO) COM CIMENTO - 8%, MISTURA EM USINA, COM ESPESSURA DE 20 CM - EXCLUSIVE CARGA E TRANSPORTE. AF_09/2024</v>
          </cell>
          <cell r="C838">
            <v>0</v>
          </cell>
        </row>
        <row r="839">
          <cell r="A839">
            <v>105571</v>
          </cell>
          <cell r="B839" t="str">
            <v>CONSTRUÇÃO DE BASE E SUB-BASE PARA PAVIMENTAÇÃO DE SOLO (PREDOMINANTEMENTE ARENOSO) MELHORADO COM CIMENTO - 2%, MISTURA EM PISTA, COM ESPESSURA DE 10 CM - EXCLUSIVE ESCAVAÇÃO, CARGA E TRANSPORTE E SOLO. AF_09/2024</v>
          </cell>
          <cell r="C839">
            <v>57.49</v>
          </cell>
        </row>
        <row r="840">
          <cell r="A840">
            <v>96389</v>
          </cell>
          <cell r="B840" t="str">
            <v>CONSTRUÇÃO DE BASE E SUB-BASE PARA PAVIMENTAÇÃO DE SOLO (PREDOMINANTEMENTE ARENOSO) MELHORADO COM CIMENTO - 2%, MISTURA EM PISTA, COM ESPESSURA DE 15 CM - EXCLUSIVE ESCAVAÇÃO, CARGA E TRANSPORTE E SOLO. AF_09/2024</v>
          </cell>
          <cell r="C840">
            <v>51.88</v>
          </cell>
        </row>
        <row r="841">
          <cell r="A841">
            <v>105575</v>
          </cell>
          <cell r="B841" t="str">
            <v>CONSTRUÇÃO DE BASE E SUB-BASE PARA PAVIMENTAÇÃO DE SOLO (PREDOMINANTEMENTE ARENOSO) MELHORADO COM CIMENTO - 2%, MISTURA EM PISTA, COM ESPESSURA DE 20 CM - EXCLUSIVE ESCAVAÇÃO, CARGA E TRANSPORTE E SOLO. AF_09/2024</v>
          </cell>
          <cell r="C841">
            <v>50.96</v>
          </cell>
        </row>
        <row r="842">
          <cell r="A842">
            <v>105599</v>
          </cell>
          <cell r="B842" t="str">
            <v>CONSTRUÇÃO DE BASE E SUB-BASE PARA PAVIMENTAÇÃO DE SOLO (PREDOMINANTEMENTE ARENOSO) MELHORADO COM CIMENTO - 2%, MISTURA EM USINA, COM ESPESSURA DE 10 CM - EXCLUSIVE CARGA E TRANSPORTE. AF_09/2024</v>
          </cell>
          <cell r="C842">
            <v>0</v>
          </cell>
        </row>
        <row r="843">
          <cell r="A843">
            <v>105607</v>
          </cell>
          <cell r="B843" t="str">
            <v>CONSTRUÇÃO DE BASE E SUB-BASE PARA PAVIMENTAÇÃO DE SOLO (PREDOMINANTEMENTE ARENOSO) MELHORADO COM CIMENTO - 2%, MISTURA EM USINA, COM ESPESSURA DE 15 CM - EXCLUSIVE CARGA E TRANSPORTE. AF_09/2024</v>
          </cell>
          <cell r="C843">
            <v>0</v>
          </cell>
        </row>
        <row r="844">
          <cell r="A844">
            <v>105615</v>
          </cell>
          <cell r="B844" t="str">
            <v>CONSTRUÇÃO DE BASE E SUB-BASE PARA PAVIMENTAÇÃO DE SOLO (PREDOMINANTEMENTE ARENOSO) MELHORADO COM CIMENTO - 2%, MISTURA EM USINA, COM ESPESSURA DE 20 CM - EXCLUSIVE CARGA E TRANSPORTE. AF_09/2024</v>
          </cell>
          <cell r="C844">
            <v>0</v>
          </cell>
        </row>
        <row r="845">
          <cell r="A845">
            <v>105623</v>
          </cell>
          <cell r="B845" t="str">
            <v>CONSTRUÇÃO DE BASE E SUB-BASE PARA PAVIMENTAÇÃO DE SOLO (PREDOMINANTEMENTE ARENOSO) MELHORADO COM CIMENTO - 4%, MISTURA EM PISTA, COM ESPESSURA DE 10 CM - EXCLUSIVE ESCAVAÇÃO, CARGA E TRANSPORTE E SOLO. AF_09/2024</v>
          </cell>
          <cell r="C845">
            <v>93.37</v>
          </cell>
        </row>
        <row r="846">
          <cell r="A846">
            <v>96390</v>
          </cell>
          <cell r="B846" t="str">
            <v>CONSTRUÇÃO DE BASE E SUB-BASE PARA PAVIMENTAÇÃO DE SOLO (PREDOMINANTEMENTE ARENOSO) MELHORADO COM CIMENTO - 4%, MISTURA EM PISTA, COM ESPESSURA DE 15 CM - EXCLUSIVE ESCAVAÇÃO, CARGA E TRANSPORTE E SOLO. AF_09/2024</v>
          </cell>
          <cell r="C846">
            <v>87.76</v>
          </cell>
        </row>
        <row r="847">
          <cell r="A847">
            <v>105631</v>
          </cell>
          <cell r="B847" t="str">
            <v>CONSTRUÇÃO DE BASE E SUB-BASE PARA PAVIMENTAÇÃO DE SOLO (PREDOMINANTEMENTE ARENOSO) MELHORADO COM CIMENTO - 4%, MISTURA EM PISTA, COM ESPESSURA DE 20 CM - EXCLUSIVE ESCAVAÇÃO, CARGA E TRANSPORTE E SOLO. AF_09/2024</v>
          </cell>
          <cell r="C847">
            <v>86.84</v>
          </cell>
        </row>
        <row r="848">
          <cell r="A848">
            <v>105600</v>
          </cell>
          <cell r="B848" t="str">
            <v>CONSTRUÇÃO DE BASE E SUB-BASE PARA PAVIMENTAÇÃO DE SOLO (PREDOMINANTEMENTE ARENOSO) MELHORADO COM CIMENTO - 4%, MISTURA EM USINA, COM ESPESSURA DE 10 CM - EXCLUSIVE CARGA E TRANSPORTE. AF_09/2024</v>
          </cell>
          <cell r="C848">
            <v>0</v>
          </cell>
        </row>
        <row r="849">
          <cell r="A849">
            <v>105608</v>
          </cell>
          <cell r="B849" t="str">
            <v>CONSTRUÇÃO DE BASE E SUB-BASE PARA PAVIMENTAÇÃO DE SOLO (PREDOMINANTEMENTE ARENOSO) MELHORADO COM CIMENTO - 4%, MISTURA EM USINA, COM ESPESSURA DE 15 CM - EXCLUSIVE CARGA E TRANSPORTE. AF_09/2024</v>
          </cell>
          <cell r="C849">
            <v>0</v>
          </cell>
        </row>
        <row r="850">
          <cell r="A850">
            <v>105616</v>
          </cell>
          <cell r="B850" t="str">
            <v>CONSTRUÇÃO DE BASE E SUB-BASE PARA PAVIMENTAÇÃO DE SOLO (PREDOMINANTEMENTE ARENOSO) MELHORADO COM CIMENTO - 4%, MISTURA EM USINA, COM ESPESSURA DE 20 CM - EXCLUSIVE CARGA E TRANSPORTE. AF_09/2024</v>
          </cell>
          <cell r="C850">
            <v>0</v>
          </cell>
        </row>
        <row r="851">
          <cell r="A851">
            <v>105585</v>
          </cell>
          <cell r="B851" t="str">
            <v>CONSTRUÇÃO DE BASE E SUB-BASE PARA PAVIMENTAÇÃO DE SOLO (PREDOMINANTEMENTE ARGILOSO) BRITA - 40%-60%, MISTURA EM PISTA, COM ESPESSURA DE 10 CM - EXCLUSIVE ESCAVAÇÃO, CARGA E TRANSPORTE E SOLO. AF_09/2024</v>
          </cell>
          <cell r="C851">
            <v>120.13</v>
          </cell>
        </row>
        <row r="852">
          <cell r="A852">
            <v>100572</v>
          </cell>
          <cell r="B852" t="str">
            <v>CONSTRUÇÃO DE BASE E SUB-BASE PARA PAVIMENTAÇÃO DE SOLO (PREDOMINANTEMENTE ARGILOSO) BRITA - 40%-60%, MISTURA EM PISTA, COM ESPESSURA DE 15 CM - EXCLUSIVE ESCAVAÇÃO, CARGA E TRANSPORTE E SOLO. AF_09/2024</v>
          </cell>
          <cell r="C852">
            <v>110.58</v>
          </cell>
        </row>
        <row r="853">
          <cell r="A853">
            <v>105588</v>
          </cell>
          <cell r="B853" t="str">
            <v>CONSTRUÇÃO DE BASE E SUB-BASE PARA PAVIMENTAÇÃO DE SOLO (PREDOMINANTEMENTE ARGILOSO) BRITA - 40%-60%, MISTURA EM PISTA, COM ESPESSURA DE 20 CM - EXCLUSIVE ESCAVAÇÃO, CARGA E TRANSPORTE E SOLO. AF_09/2024</v>
          </cell>
          <cell r="C853">
            <v>109.61</v>
          </cell>
        </row>
        <row r="854">
          <cell r="A854">
            <v>105583</v>
          </cell>
          <cell r="B854" t="str">
            <v>CONSTRUÇÃO DE BASE E SUB-BASE PARA PAVIMENTAÇÃO DE SOLO (PREDOMINANTEMENTE ARGILOSO) BRITA - 40%-60%, MISTURA EM USINA, COM ESPESSURA DE 10 CM - EXCLUSIVE CARGA E TRANSPORTE. AF_09/2024</v>
          </cell>
          <cell r="C854">
            <v>0</v>
          </cell>
        </row>
        <row r="855">
          <cell r="A855">
            <v>105719</v>
          </cell>
          <cell r="B855" t="str">
            <v>CONSTRUÇÃO DE BASE E SUB-BASE PARA PAVIMENTAÇÃO DE SOLO (PREDOMINANTEMENTE ARGILOSO) BRITA - 40%-60%, MISTURA EM USINA, COM ESPESSURA DE 15 CM - EXCLUSIVE CARGA E TRANSPORTE. AF_09/2024</v>
          </cell>
          <cell r="C855">
            <v>0</v>
          </cell>
        </row>
        <row r="856">
          <cell r="A856">
            <v>105721</v>
          </cell>
          <cell r="B856" t="str">
            <v>CONSTRUÇÃO DE BASE E SUB-BASE PARA PAVIMENTAÇÃO DE SOLO (PREDOMINANTEMENTE ARGILOSO) BRITA - 40%-60%, MISTURA EM USINA, COM ESPESSURA DE 20 CM - EXCLUSIVE CARGA E TRANSPORTE. AF_09/2024</v>
          </cell>
          <cell r="C856">
            <v>0</v>
          </cell>
        </row>
        <row r="857">
          <cell r="A857">
            <v>105592</v>
          </cell>
          <cell r="B857" t="str">
            <v>CONSTRUÇÃO DE BASE E SUB-BASE PARA PAVIMENTAÇÃO DE SOLO (PREDOMINANTEMENTE ARGILOSO) BRITA - 50%-50%, MISTURA EM PISTA, COM ESPESSURA DE 10 CM - EXCLUSIVE ESCAVAÇÃO, CARGA E TRANSPORTE E SOLO. AF_09/2024</v>
          </cell>
          <cell r="C857">
            <v>106.53</v>
          </cell>
        </row>
        <row r="858">
          <cell r="A858">
            <v>100573</v>
          </cell>
          <cell r="B858" t="str">
            <v>CONSTRUÇÃO DE BASE E SUB-BASE PARA PAVIMENTAÇÃO DE SOLO (PREDOMINANTEMENTE ARGILOSO) BRITA - 50%-50%, MISTURA EM PISTA, COM ESPESSURA DE 15 CM - EXCLUSIVE ESCAVAÇÃO, CARGA E TRANSPORTE E SOLO. AF_09/2024</v>
          </cell>
          <cell r="C858">
            <v>96.98</v>
          </cell>
        </row>
        <row r="859">
          <cell r="A859">
            <v>105595</v>
          </cell>
          <cell r="B859" t="str">
            <v>CONSTRUÇÃO DE BASE E SUB-BASE PARA PAVIMENTAÇÃO DE SOLO (PREDOMINANTEMENTE ARGILOSO) BRITA - 50%-50%, MISTURA EM PISTA, COM ESPESSURA DE 20 CM - EXCLUSIVE ESCAVAÇÃO, CARGA E TRANSPORTE E SOLO. AF_09/2024</v>
          </cell>
          <cell r="C859">
            <v>96.01</v>
          </cell>
        </row>
        <row r="860">
          <cell r="A860">
            <v>105590</v>
          </cell>
          <cell r="B860" t="str">
            <v>CONSTRUÇÃO DE BASE E SUB-BASE PARA PAVIMENTAÇÃO DE SOLO (PREDOMINANTEMENTE ARGILOSO) BRITA - 50%-50%, MISTURA EM USINA, COM ESPESSURA DE 10 CM - EXCLUSIVE CARGA E TRANSPORTE. AF_09/2024</v>
          </cell>
          <cell r="C860">
            <v>0</v>
          </cell>
        </row>
        <row r="861">
          <cell r="A861">
            <v>105723</v>
          </cell>
          <cell r="B861" t="str">
            <v>CONSTRUÇÃO DE BASE E SUB-BASE PARA PAVIMENTAÇÃO DE SOLO (PREDOMINANTEMENTE ARGILOSO) BRITA - 50%-50%, MISTURA EM USINA, COM ESPESSURA DE 15 CM - EXCLUSIVE CARGA E TRANSPORTE. AF_09/2024</v>
          </cell>
          <cell r="C861">
            <v>0</v>
          </cell>
        </row>
        <row r="862">
          <cell r="A862">
            <v>105725</v>
          </cell>
          <cell r="B862" t="str">
            <v>CONSTRUÇÃO DE BASE E SUB-BASE PARA PAVIMENTAÇÃO DE SOLO (PREDOMINANTEMENTE ARGILOSO) BRITA - 50%-50%, MISTURA EM USINA, COM ESPESSURA DE 20 CM - EXCLUSIVE CARGA E TRANSPORTE. AF_09/2024</v>
          </cell>
          <cell r="C862">
            <v>0</v>
          </cell>
        </row>
        <row r="863">
          <cell r="A863">
            <v>105566</v>
          </cell>
          <cell r="B863" t="str">
            <v>CONSTRUÇÃO DE BASE E SUB-BASE PARA PAVIMENTAÇÃO DE SOLO DE COMPORTAMENTO LATERÍTICO (ARENOSO), COM ESPESSURA DE 10 CM - EXCLUSIVE ESCAVAÇÃO, CARGA E TRANSPORTE E SOLO. AF_09/2024</v>
          </cell>
          <cell r="C863">
            <v>11.29</v>
          </cell>
        </row>
        <row r="864">
          <cell r="A864">
            <v>96388</v>
          </cell>
          <cell r="B864" t="str">
            <v>CONSTRUÇÃO DE BASE E SUB-BASE PARA PAVIMENTAÇÃO DE SOLO DE COMPORTAMENTO LATERÍTICO (ARENOSO), COM ESPESSURA DE 15 CM - EXCLUSIVE ESCAVAÇÃO, CARGA E TRANSPORTE E SOLO. AF_09/2024</v>
          </cell>
          <cell r="C864">
            <v>9.0399999999999991</v>
          </cell>
        </row>
        <row r="865">
          <cell r="A865">
            <v>105569</v>
          </cell>
          <cell r="B865" t="str">
            <v>CONSTRUÇÃO DE BASE E SUB-BASE PARA PAVIMENTAÇÃO DE SOLO DE COMPORTAMENTO LATERÍTICO (ARENOSO), COM ESPESSURA DE 20 CM - EXCLUSIVE ESCAVAÇÃO, CARGA E TRANSPORTE E SOLO. AF_09/2024</v>
          </cell>
          <cell r="C865">
            <v>7.49</v>
          </cell>
        </row>
        <row r="866">
          <cell r="A866">
            <v>101767</v>
          </cell>
          <cell r="B866" t="str">
            <v>CONSTRUÇÃO DE BASE E SUB-BASE PARA PAVIMENTAÇÃO DE SOLO ESTABILIZADO GRANULOMETRICAMENTE COM MISTURA DE SOLOS EM PISTA - EXCLUSIVE SOLO, ESCAVAÇÃO, CARGA E TRANSPORTE. AF_09/2024</v>
          </cell>
          <cell r="C866">
            <v>29.31</v>
          </cell>
        </row>
        <row r="867">
          <cell r="A867">
            <v>101768</v>
          </cell>
          <cell r="B867" t="str">
            <v>CONSTRUÇÃO DE BASE E SUB-BASE PARA PAVIMENTAÇÃO DE SOLO ESTABILIZADO GRANULOMETRICAMENTE SEM MISTURA DE SOLOS - EXCLUSIVE SOLO, ESCAVAÇÃO, CARGA E TRANSPORTE. AF_09/2024</v>
          </cell>
          <cell r="C867">
            <v>25.58</v>
          </cell>
        </row>
        <row r="868">
          <cell r="A868">
            <v>100574</v>
          </cell>
          <cell r="B868" t="str">
            <v>ESPALHAMENTO DE MATERIAL COM TRATOR DE ESTEIRAS. AF_09/2024</v>
          </cell>
          <cell r="C868">
            <v>1.38</v>
          </cell>
        </row>
        <row r="869">
          <cell r="A869">
            <v>102470</v>
          </cell>
          <cell r="B869" t="str">
            <v>EXECUÇÃO DE IMPRIMAÇÃO COM ASFALTO DILUÍDO CM-30, PARA OBRAS DE CONSTRUÇÃO DE PAVIMENTOS. AF_09/2024</v>
          </cell>
          <cell r="C869">
            <v>0</v>
          </cell>
        </row>
        <row r="870">
          <cell r="A870">
            <v>105756</v>
          </cell>
          <cell r="B870" t="str">
            <v>EXECUÇÃO DE IMPRIMAÇÃO COM ASFALTO DILUÍDO CM-30, PARA OBRAS DE RECONSTRUÇÃO DE PAVIMENTOS. AF_09/2024</v>
          </cell>
          <cell r="C870">
            <v>0</v>
          </cell>
        </row>
        <row r="871">
          <cell r="A871">
            <v>104375</v>
          </cell>
          <cell r="B871" t="str">
            <v>EXECUÇÃO DE PINTURA DE LIGAÇÃO COM EMULSÃO ASFÁLTICA RR-2C, PARA OBRAS DE CONSTRUÇÃO DE PAVIMENTOS. AF_09/2024</v>
          </cell>
          <cell r="C871">
            <v>0</v>
          </cell>
        </row>
        <row r="872">
          <cell r="A872">
            <v>105757</v>
          </cell>
          <cell r="B872" t="str">
            <v>EXECUÇÃO DE PINTURA DE LIGAÇÃO COM EMULSÃO ASFÁLTICA RR-2C, PARA OBRAS DE RECONSTRUÇÃO DE PAVIMENTOS. AF_09/2024</v>
          </cell>
          <cell r="C872">
            <v>0</v>
          </cell>
        </row>
        <row r="873">
          <cell r="A873">
            <v>105562</v>
          </cell>
          <cell r="B873" t="str">
            <v>EXECUÇÃO E COMPACTAÇÃO DE CAMADA FINAL DE ATERRO (100% DE ENERGIA DO PROCTOR NORMAL) COM SOLO PREDOMINANTEMENTE ARENOSO, EM CAMADAS COM ESPESSURA DE 10 CM - EXCLUSIVE ESCAVAÇÃO, CARGA E TRANSPORTE E SOLO. AF_09/2024</v>
          </cell>
          <cell r="C873">
            <v>8.31</v>
          </cell>
        </row>
        <row r="874">
          <cell r="A874">
            <v>105563</v>
          </cell>
          <cell r="B874" t="str">
            <v>EXECUÇÃO E COMPACTAÇÃO DE CAMADA FINAL DE ATERRO (100% DE ENERGIA DO PROCTOR NORMAL) COM SOLO PREDOMINANTEMENTE ARENOSO, EM CAMADAS COM ESPESSURA DE 15 CM - EXCLUSIVE ESCAVAÇÃO, CARGA E TRANSPORTE E SOLO. AF_09/2024</v>
          </cell>
          <cell r="C874">
            <v>6.7</v>
          </cell>
        </row>
        <row r="875">
          <cell r="A875">
            <v>105565</v>
          </cell>
          <cell r="B875" t="str">
            <v>EXECUÇÃO E COMPACTAÇÃO DE CAMADA FINAL DE ATERRO (100% DE ENERGIA DO PROCTOR NORMAL) COM SOLO PREDOMINANTEMENTE ARENOSO, EM CAMADAS COM ESPESSURA DE 20 CM - EXCLUSIVE ESCAVAÇÃO, CARGA E TRANSPORTE E SOLO. AF_09/2024</v>
          </cell>
          <cell r="C875">
            <v>6.22</v>
          </cell>
        </row>
        <row r="876">
          <cell r="A876">
            <v>105557</v>
          </cell>
          <cell r="B876" t="str">
            <v>EXECUÇÃO E COMPACTAÇÃO DE CAMADA FINAL DE ATERRO (100% DE ENERGIA DO PROCTOR NORMAL) COM SOLO PREDOMINANTEMENTE ARGILOSO, EM CAMADAS COM ESPESSURA DE 10 CM - EXCLUSIVE ESCAVAÇÃO, CARGA E TRANSPORTE E SOLO. AF_09/2024</v>
          </cell>
          <cell r="C876">
            <v>15.78</v>
          </cell>
        </row>
        <row r="877">
          <cell r="A877">
            <v>105558</v>
          </cell>
          <cell r="B877" t="str">
            <v>EXECUÇÃO E COMPACTAÇÃO DE CAMADA FINAL DE ATERRO (100% DE ENERGIA DO PROCTOR NORMAL) COM SOLO PREDOMINANTEMENTE ARGILOSO, EM CAMADAS COM ESPESSURA DE 15 CM - EXCLUSIVE ESCAVAÇÃO, CARGA E TRANSPORTE E SOLO. AF_09/2024</v>
          </cell>
          <cell r="C877">
            <v>13.59</v>
          </cell>
        </row>
        <row r="878">
          <cell r="A878">
            <v>105560</v>
          </cell>
          <cell r="B878" t="str">
            <v>EXECUÇÃO E COMPACTAÇÃO DE CAMADA FINAL DE ATERRO (100% DE ENERGIA DO PROCTOR NORMAL) COM SOLO PREDOMINANTEMENTE ARGILOSO, EM CAMADAS COM ESPESSURA DE 20 CM - EXCLUSIVE ESCAVAÇÃO, CARGA E TRANSPORTE E SOLO. AF_09/2024</v>
          </cell>
          <cell r="C878">
            <v>12.4</v>
          </cell>
        </row>
        <row r="879">
          <cell r="A879">
            <v>96386</v>
          </cell>
          <cell r="B879" t="str">
            <v>EXECUÇÃO E COMPACTAÇÃO DE CORPO DE ATERRO (95% DE ENERGIA DO PROCTOR NORMAL) COM SOLO PREDOMINANTEMENTE ARENOSO ESPESSURA 15CM - EXCLUSIVE MATERIAL, ESCAVAÇÃO, CARGA E TRANSPORTE. AF_09/2024</v>
          </cell>
          <cell r="C879">
            <v>6.65</v>
          </cell>
        </row>
        <row r="880">
          <cell r="A880">
            <v>105564</v>
          </cell>
          <cell r="B880" t="str">
            <v>EXECUÇÃO E COMPACTAÇÃO DE CORPO DE ATERRO (95% DE ENERGIA DO PROCTOR NORMAL) COM SOLO PREDOMINANTEMENTE ARENOSO, EM CAMADAS COM ESPESSURA DE 20 CM - EXCLUSIVE ESCAVAÇÃO, CARGA E TRANSPORTE E SOLO. AF_09/2024</v>
          </cell>
          <cell r="C880">
            <v>6.18</v>
          </cell>
        </row>
        <row r="881">
          <cell r="A881">
            <v>105561</v>
          </cell>
          <cell r="B881" t="str">
            <v>EXECUÇÃO E COMPACTAÇÃO DE CORPO DE ATERRO DE ATERRO (95% DE ENERGIA DO PROCTOR NORMAL) COM SOLO PREDOMINANTEMENTE ARENOSO, EM CAMADAS COM ESPESSURA DE 10 CM - EXCLUSIVE ESCAVAÇÃO, CARGA E TRANSPORTE E SOLO. AF_09/2024</v>
          </cell>
          <cell r="C881">
            <v>8.14</v>
          </cell>
        </row>
        <row r="882">
          <cell r="A882">
            <v>96385</v>
          </cell>
          <cell r="B882" t="str">
            <v>EXECUÇÃO E COMPACTAÇÃO DE CORPO DE ATERRO DE ATERRO (95% DE ENERGIA DO PROCTOR NORMAL) COM SOLO PREDOMINANTEMENTE ARGILOSO ESPESSURA 15 CM - EXCLUSIVE MATERIAL, ESCAVAÇÃO, CARGA E TRANSPORTE. AF_09/2024</v>
          </cell>
          <cell r="C882">
            <v>12.27</v>
          </cell>
        </row>
        <row r="883">
          <cell r="A883">
            <v>105556</v>
          </cell>
          <cell r="B883" t="str">
            <v>EXECUÇÃO E COMPACTAÇÃO DE CORPO DE ATERRO DE ATERRO (95% DE ENERGIA DO PROCTOR NORMAL) COM SOLO PREDOMINANTEMENTE ARGILOSO, EM CAMADAS COM ESPESSURA DE 10 CM - EXCLUSIVE ESCAVAÇÃO, CARGA E TRANSPORTE E SOLO. AF_09/2024</v>
          </cell>
          <cell r="C883">
            <v>13.8</v>
          </cell>
        </row>
        <row r="884">
          <cell r="A884">
            <v>105559</v>
          </cell>
          <cell r="B884" t="str">
            <v>EXECUÇÃO E COMPACTAÇÃO DE CORPO DE ATERRO DE ATERRO (95% DE ENERGIA DO PROCTOR NORMAL) COM SOLO PREDOMINANTEMENTE ARGILOSO, EM CAMADAS COM ESPESSURA DE 20 CM - EXCLUSIVE ESCAVAÇÃO, CARGA E TRANSPORTE E SOLO. AF_09/2024</v>
          </cell>
          <cell r="C884">
            <v>10.43</v>
          </cell>
        </row>
        <row r="885">
          <cell r="A885">
            <v>105733</v>
          </cell>
          <cell r="B885" t="str">
            <v>RECONSTRUÇÃO DE BASE E SUB-BASE PARA PAVIMENTAÇÃO DE BRITA GRADUADA SIMPLES TRATADA COM CIMENTO, COM ESPESSURA DE 10 CM - EXCLUSIVE CARGA E TRANSPORTE. AF_09/2024</v>
          </cell>
          <cell r="C885">
            <v>252.3</v>
          </cell>
        </row>
        <row r="886">
          <cell r="A886">
            <v>105734</v>
          </cell>
          <cell r="B886" t="str">
            <v>RECONSTRUÇÃO DE BASE E SUB-BASE PARA PAVIMENTAÇÃO DE BRITA GRADUADA SIMPLES TRATADA COM CIMENTO, COM ESPESSURA DE 15 CM - EXCLUSIVE CARGA E TRANSPORTE. AF_09/2024</v>
          </cell>
          <cell r="C886">
            <v>246.17</v>
          </cell>
        </row>
        <row r="887">
          <cell r="A887">
            <v>105736</v>
          </cell>
          <cell r="B887" t="str">
            <v>RECONSTRUÇÃO DE BASE E SUB-BASE PARA PAVIMENTAÇÃO DE BRITA GRADUADA SIMPLES TRATADA COM CIMENTO, COM ESPESSURA DE 20 CM - EXCLUSIVE CARGA E TRANSPORTE. AF_09/2024</v>
          </cell>
          <cell r="C887">
            <v>243.09</v>
          </cell>
        </row>
        <row r="888">
          <cell r="A888">
            <v>105728</v>
          </cell>
          <cell r="B888" t="str">
            <v>RECONSTRUÇÃO DE BASE E SUB-BASE PARA PAVIMENTAÇÃO DE BRITA GRADUADA SIMPLES, COM ESPESSURA DE 10 CM - EXCLUSIVE CARGA E TRANSPORTE. AF_09/2024</v>
          </cell>
          <cell r="C888">
            <v>180.81</v>
          </cell>
        </row>
        <row r="889">
          <cell r="A889">
            <v>105729</v>
          </cell>
          <cell r="B889" t="str">
            <v>RECONSTRUÇÃO DE BASE E SUB-BASE PARA PAVIMENTAÇÃO DE BRITA GRADUADA SIMPLES, COM ESPESSURA DE 15 CM - EXCLUSIVE CARGA E TRANSPORTE. AF_09/2024</v>
          </cell>
          <cell r="C889">
            <v>176.12</v>
          </cell>
        </row>
        <row r="890">
          <cell r="A890">
            <v>105731</v>
          </cell>
          <cell r="B890" t="str">
            <v>RECONSTRUÇÃO DE BASE E SUB-BASE PARA PAVIMENTAÇÃO DE BRITA GRADUADA SIMPLES, COM ESPESSURA DE 20 CM - EXCLUSIVE CARGA E TRANSPORTE. AF_09/2024</v>
          </cell>
          <cell r="C890">
            <v>173.75</v>
          </cell>
        </row>
        <row r="891">
          <cell r="A891">
            <v>105738</v>
          </cell>
          <cell r="B891" t="str">
            <v>RECONSTRUÇÃO DE BASE E SUB-BASE PARA PAVIMENTAÇÃO DE CONCRETO COMPACTADO COM ROLO, COM ESPESSURA DE 10 CM - EXCLUSIVE CARGA E TRANSPORTE. AF_09/2024</v>
          </cell>
          <cell r="C891">
            <v>340.33</v>
          </cell>
        </row>
        <row r="892">
          <cell r="A892">
            <v>105739</v>
          </cell>
          <cell r="B892" t="str">
            <v>RECONSTRUÇÃO DE BASE E SUB-BASE PARA PAVIMENTAÇÃO DE CONCRETO COMPACTADO COM ROLO, COM ESPESSURA DE 15 CM - EXCLUSIVE CARGA E TRANSPORTE. AF_09/2024</v>
          </cell>
          <cell r="C892">
            <v>335.74</v>
          </cell>
        </row>
        <row r="893">
          <cell r="A893">
            <v>105741</v>
          </cell>
          <cell r="B893" t="str">
            <v>RECONSTRUÇÃO DE BASE E SUB-BASE PARA PAVIMENTAÇÃO DE CONCRETO COMPACTADO COM ROLO, COM ESPESSURA DE 20 CM - EXCLUSIVE CARGA E TRANSPORTE. AF_09/2024</v>
          </cell>
          <cell r="C893">
            <v>333.33</v>
          </cell>
        </row>
        <row r="894">
          <cell r="A894">
            <v>105750</v>
          </cell>
          <cell r="B894" t="str">
            <v>RECONSTRUÇÃO DE BASE E SUB-BASE PARA PAVIMENTAÇÃO DE MACADAME SECO, COM ESPESSURA DE 10 CM - EXCLUSIVE CARGA E TRANSPORTE. AF_09/2024</v>
          </cell>
          <cell r="C894">
            <v>169.07</v>
          </cell>
        </row>
        <row r="895">
          <cell r="A895">
            <v>105751</v>
          </cell>
          <cell r="B895" t="str">
            <v>RECONSTRUÇÃO DE BASE E SUB-BASE PARA PAVIMENTAÇÃO DE MACADAME SECO, COM ESPESSURA DE 15 CM - EXCLUSIVE CARGA E TRANSPORTE. AF_09/2024</v>
          </cell>
          <cell r="C895">
            <v>166.66</v>
          </cell>
        </row>
        <row r="896">
          <cell r="A896">
            <v>105753</v>
          </cell>
          <cell r="B896" t="str">
            <v>RECONSTRUÇÃO DE BASE E SUB-BASE PARA PAVIMENTAÇÃO DE MACADAME SECO, COM ESPESSURA DE 20 CM - EXCLUSIVE CARGA E TRANSPORTE. AF_09/2024</v>
          </cell>
          <cell r="C896">
            <v>164.45</v>
          </cell>
        </row>
        <row r="897">
          <cell r="A897">
            <v>105755</v>
          </cell>
          <cell r="B897" t="str">
            <v>RECONSTRUÇÃO DE BASE E SUB-BASE PARA PAVIMENTAÇÃO DE MACADAME SECO, COM ESPESSURA DE 25 CM - EXCLUSIVE CARGA E TRANSPORTE. AF_09/2024</v>
          </cell>
          <cell r="C897">
            <v>162.37</v>
          </cell>
        </row>
        <row r="898">
          <cell r="A898">
            <v>105743</v>
          </cell>
          <cell r="B898" t="str">
            <v>RECONSTRUÇÃO DE BASE E SUB-BASE PARA PAVIMENTAÇÃO DE RACHÃO, COM ESPESSURA DE 30 CM - EXCLUSIVE CARGA E TRANSPORTE. AF_09/2024</v>
          </cell>
          <cell r="C898">
            <v>127.73</v>
          </cell>
        </row>
        <row r="899">
          <cell r="A899">
            <v>105744</v>
          </cell>
          <cell r="B899" t="str">
            <v>RECONSTRUÇÃO DE BASE E SUB-BASE PARA PAVIMENTAÇÃO DE RACHÃO, COM ESPESSURA DE 40 CM - EXCLUSIVE CARGA E TRANSPORTE. AF_09/2024</v>
          </cell>
          <cell r="C899">
            <v>125.47</v>
          </cell>
        </row>
        <row r="900">
          <cell r="A900">
            <v>105746</v>
          </cell>
          <cell r="B900" t="str">
            <v>RECONSTRUÇÃO DE BASE E SUB-BASE PARA PAVIMENTAÇÃO DE RACHÃO, COM ESPESSURA DE 50 CM - EXCLUSIVE CARGA E TRANSPORTE. AF_09/2024</v>
          </cell>
          <cell r="C900">
            <v>123.19</v>
          </cell>
        </row>
        <row r="901">
          <cell r="A901">
            <v>105748</v>
          </cell>
          <cell r="B901" t="str">
            <v>RECONSTRUÇÃO DE BASE E SUB-BASE PARA PAVIMENTAÇÃO DE RACHÃO, COM ESPESSURA DE 60 CM - EXCLUSIVE CARGA E TRANSPORTE. AF_09/2024</v>
          </cell>
          <cell r="C901">
            <v>120.9</v>
          </cell>
        </row>
        <row r="902">
          <cell r="A902">
            <v>105660</v>
          </cell>
          <cell r="B902" t="str">
            <v>RECONSTRUÇÃO DE BASE E SUB-BASE PARA PAVIMENTAÇÃO DE SOLO (PREDOMINANTEMENTE ARENOSO) BRITA - 40%-60% COM CIMENTO - 4%, MISTURA EM PISTA, COM ESPESSURA DE 10 CM - EXCLUSIVE ESCAVAÇÃO, CARGA E TRANSPORTE E SOLO. AF_09/2024</v>
          </cell>
          <cell r="C902">
            <v>195.04</v>
          </cell>
        </row>
        <row r="903">
          <cell r="A903">
            <v>105663</v>
          </cell>
          <cell r="B903" t="str">
            <v>RECONSTRUÇÃO DE BASE E SUB-BASE PARA PAVIMENTAÇÃO DE SOLO (PREDOMINANTEMENTE ARENOSO) BRITA - 40%-60% COM CIMENTO - 4%, MISTURA EM PISTA, COM ESPESSURA DE 15 CM - EXCLUSIVE ESCAVAÇÃO, CARGA E TRANSPORTE E SOLO. AF_09/2024</v>
          </cell>
          <cell r="C903">
            <v>185.3</v>
          </cell>
        </row>
        <row r="904">
          <cell r="A904">
            <v>105669</v>
          </cell>
          <cell r="B904" t="str">
            <v>RECONSTRUÇÃO DE BASE E SUB-BASE PARA PAVIMENTAÇÃO DE SOLO (PREDOMINANTEMENTE ARENOSO) BRITA - 40%-60% COM CIMENTO - 4%, MISTURA EM PISTA, COM ESPESSURA DE 20 CM - EXCLUSIVE ESCAVAÇÃO, CARGA E TRANSPORTE E SOLO. AF_09/2024</v>
          </cell>
          <cell r="C904">
            <v>180.41</v>
          </cell>
        </row>
        <row r="905">
          <cell r="A905">
            <v>105642</v>
          </cell>
          <cell r="B905" t="str">
            <v>RECONSTRUÇÃO DE BASE E SUB-BASE PARA PAVIMENTAÇÃO DE SOLO (PREDOMINANTEMENTE ARENOSO) BRITA - 40%-60% COM CIMENTO - 4%, MISTURA EM USINA, COM ESPESSURA DE 10 CM - EXCLUSIVE CARGA E TRANSPORTE. AF_09/2024</v>
          </cell>
          <cell r="C905">
            <v>0</v>
          </cell>
        </row>
        <row r="906">
          <cell r="A906">
            <v>105648</v>
          </cell>
          <cell r="B906" t="str">
            <v>RECONSTRUÇÃO DE BASE E SUB-BASE PARA PAVIMENTAÇÃO DE SOLO (PREDOMINANTEMENTE ARENOSO) BRITA - 40%-60% COM CIMENTO - 4%, MISTURA EM USINA, COM ESPESSURA DE 15 CM - EXCLUSIVE CARGA E TRANSPORTE. AF_09/2024</v>
          </cell>
          <cell r="C906">
            <v>0</v>
          </cell>
        </row>
        <row r="907">
          <cell r="A907">
            <v>105654</v>
          </cell>
          <cell r="B907" t="str">
            <v>RECONSTRUÇÃO DE BASE E SUB-BASE PARA PAVIMENTAÇÃO DE SOLO (PREDOMINANTEMENTE ARENOSO) BRITA - 40%-60% COM CIMENTO - 4%, MISTURA EM USINA, COM ESPESSURA DE 20 CM - EXCLUSIVE CARGA E TRANSPORTE. AF_09/2024</v>
          </cell>
          <cell r="C907">
            <v>0</v>
          </cell>
        </row>
        <row r="908">
          <cell r="A908">
            <v>105661</v>
          </cell>
          <cell r="B908" t="str">
            <v>RECONSTRUÇÃO DE BASE E SUB-BASE PARA PAVIMENTAÇÃO DE SOLO (PREDOMINANTEMENTE ARENOSO) BRITA - 40%-60% COM CIMENTO - 6%, MISTURA EM PISTA, COM ESPESSURA DE 10 CM - EXCLUSIVE ESCAVAÇÃO, CARGA E TRANSPORTE E SOLO. AF_09/2024</v>
          </cell>
          <cell r="C908">
            <v>228.33</v>
          </cell>
        </row>
        <row r="909">
          <cell r="A909">
            <v>105664</v>
          </cell>
          <cell r="B909" t="str">
            <v>RECONSTRUÇÃO DE BASE E SUB-BASE PARA PAVIMENTAÇÃO DE SOLO (PREDOMINANTEMENTE ARENOSO) BRITA - 40%-60% COM CIMENTO - 6%, MISTURA EM PISTA, COM ESPESSURA DE 15 CM - EXCLUSIVE ESCAVAÇÃO, CARGA E TRANSPORTE E SOLO. AF_09/2024</v>
          </cell>
          <cell r="C909">
            <v>218.59</v>
          </cell>
        </row>
        <row r="910">
          <cell r="A910">
            <v>105670</v>
          </cell>
          <cell r="B910" t="str">
            <v>RECONSTRUÇÃO DE BASE E SUB-BASE PARA PAVIMENTAÇÃO DE SOLO (PREDOMINANTEMENTE ARENOSO) BRITA - 40%-60% COM CIMENTO - 6%, MISTURA EM PISTA, COM ESPESSURA DE 20 CM - EXCLUSIVE ESCAVAÇÃO, CARGA E TRANSPORTE E SOLO. AF_09/2024</v>
          </cell>
          <cell r="C910">
            <v>213.7</v>
          </cell>
        </row>
        <row r="911">
          <cell r="A911">
            <v>105643</v>
          </cell>
          <cell r="B911" t="str">
            <v>RECONSTRUÇÃO DE BASE E SUB-BASE PARA PAVIMENTAÇÃO DE SOLO (PREDOMINANTEMENTE ARENOSO) BRITA - 40%-60% COM CIMENTO - 6%, MISTURA EM USINA, COM ESPESSURA DE 10 CM - EXCLUSIVE CARGA E TRANSPORTE. AF_09/2024</v>
          </cell>
          <cell r="C911">
            <v>0</v>
          </cell>
        </row>
        <row r="912">
          <cell r="A912">
            <v>105649</v>
          </cell>
          <cell r="B912" t="str">
            <v>RECONSTRUÇÃO DE BASE E SUB-BASE PARA PAVIMENTAÇÃO DE SOLO (PREDOMINANTEMENTE ARENOSO) BRITA - 40%-60% COM CIMENTO - 6%, MISTURA EM USINA, COM ESPESSURA DE 15 CM - EXCLUSIVE CARGA E TRANSPORTE. AF_09/2024</v>
          </cell>
          <cell r="C912">
            <v>0</v>
          </cell>
        </row>
        <row r="913">
          <cell r="A913">
            <v>105655</v>
          </cell>
          <cell r="B913" t="str">
            <v>RECONSTRUÇÃO DE BASE E SUB-BASE PARA PAVIMENTAÇÃO DE SOLO (PREDOMINANTEMENTE ARENOSO) BRITA - 40%-60% COM CIMENTO - 6%, MISTURA EM USINA, COM ESPESSURA DE 20 CM - EXCLUSIVE CARGA E TRANSPORTE. AF_09/2024</v>
          </cell>
          <cell r="C913">
            <v>0</v>
          </cell>
        </row>
        <row r="914">
          <cell r="A914">
            <v>105662</v>
          </cell>
          <cell r="B914" t="str">
            <v>RECONSTRUÇÃO DE BASE E SUB-BASE PARA PAVIMENTAÇÃO DE SOLO (PREDOMINANTEMENTE ARENOSO) BRITA - 40%-60% COM CIMENTO - 8%, MISTURA EM PISTA, COM ESPESSURA DE 10 CM - EXCLUSIVE ESCAVAÇÃO, CARGA E TRANSPORTE E SOLO. AF_09/2024</v>
          </cell>
          <cell r="C914">
            <v>261.14</v>
          </cell>
        </row>
        <row r="915">
          <cell r="A915">
            <v>105665</v>
          </cell>
          <cell r="B915" t="str">
            <v>RECONSTRUÇÃO DE BASE E SUB-BASE PARA PAVIMENTAÇÃO DE SOLO (PREDOMINANTEMENTE ARENOSO) BRITA - 40%-60% COM CIMENTO - 8%, MISTURA EM PISTA, COM ESPESSURA DE 15 CM - EXCLUSIVE ESCAVAÇÃO, CARGA E TRANSPORTE E SOLO. AF_09/2024</v>
          </cell>
          <cell r="C915">
            <v>251.4</v>
          </cell>
        </row>
        <row r="916">
          <cell r="A916">
            <v>105671</v>
          </cell>
          <cell r="B916" t="str">
            <v>RECONSTRUÇÃO DE BASE E SUB-BASE PARA PAVIMENTAÇÃO DE SOLO (PREDOMINANTEMENTE ARENOSO) BRITA - 40%-60% COM CIMENTO - 8%, MISTURA EM PISTA, COM ESPESSURA DE 20 CM - EXCLUSIVE ESCAVAÇÃO, CARGA E TRANSPORTE E SOLO. AF_09/2024</v>
          </cell>
          <cell r="C916">
            <v>246.51</v>
          </cell>
        </row>
        <row r="917">
          <cell r="A917">
            <v>105644</v>
          </cell>
          <cell r="B917" t="str">
            <v>RECONSTRUÇÃO DE BASE E SUB-BASE PARA PAVIMENTAÇÃO DE SOLO (PREDOMINANTEMENTE ARENOSO) BRITA - 40%-60% COM CIMENTO - 8%, MISTURA EM USINA, COM ESPESSURA DE 10 CM - EXCLUSIVE CARGA E TRANSPORTE. AF_09/2024</v>
          </cell>
          <cell r="C917">
            <v>0</v>
          </cell>
        </row>
        <row r="918">
          <cell r="A918">
            <v>105650</v>
          </cell>
          <cell r="B918" t="str">
            <v>RECONSTRUÇÃO DE BASE E SUB-BASE PARA PAVIMENTAÇÃO DE SOLO (PREDOMINANTEMENTE ARENOSO) BRITA - 40%-60% COM CIMENTO - 8%, MISTURA EM USINA, COM ESPESSURA DE 15 CM - EXCLUSIVE CARGA E TRANSPORTE. AF_09/2024</v>
          </cell>
          <cell r="C918">
            <v>0</v>
          </cell>
        </row>
        <row r="919">
          <cell r="A919">
            <v>105656</v>
          </cell>
          <cell r="B919" t="str">
            <v>RECONSTRUÇÃO DE BASE E SUB-BASE PARA PAVIMENTAÇÃO DE SOLO (PREDOMINANTEMENTE ARENOSO) BRITA - 40%-60% COM CIMENTO - 8%, MISTURA EM USINA, COM ESPESSURA DE 20 CM - EXCLUSIVE CARGA E TRANSPORTE. AF_09/2024</v>
          </cell>
          <cell r="C919">
            <v>0</v>
          </cell>
        </row>
        <row r="920">
          <cell r="A920">
            <v>105577</v>
          </cell>
          <cell r="B920" t="str">
            <v>RECONSTRUÇÃO DE BASE E SUB-BASE PARA PAVIMENTAÇÃO DE SOLO (PREDOMINANTEMENTE ARENOSO) BRITA - 40%-60%, MISTURA EM PISTA, COM ESPESSURA DE 10 CM - EXCLUSIVE ESCAVAÇÃO, CARGA E TRANSPORTE E SOLO. AF_09/2024</v>
          </cell>
          <cell r="C920">
            <v>123.98</v>
          </cell>
        </row>
        <row r="921">
          <cell r="A921">
            <v>105578</v>
          </cell>
          <cell r="B921" t="str">
            <v>RECONSTRUÇÃO DE BASE E SUB-BASE PARA PAVIMENTAÇÃO DE SOLO (PREDOMINANTEMENTE ARENOSO) BRITA - 40%-60%, MISTURA EM PISTA, COM ESPESSURA DE 15 CM - EXCLUSIVE ESCAVAÇÃO, CARGA E TRANSPORTE E SOLO. AF_09/2024</v>
          </cell>
          <cell r="C921">
            <v>114.24</v>
          </cell>
        </row>
        <row r="922">
          <cell r="A922">
            <v>105712</v>
          </cell>
          <cell r="B922" t="str">
            <v>RECONSTRUÇÃO DE BASE E SUB-BASE PARA PAVIMENTAÇÃO DE SOLO (PREDOMINANTEMENTE ARENOSO) BRITA - 40%-60%, MISTURA EM PISTA, COM ESPESSURA DE 20 CM - EXCLUSIVE ESCAVAÇÃO, CARGA E TRANSPORTE E SOLO. AF_09/2024</v>
          </cell>
          <cell r="C922">
            <v>109.35</v>
          </cell>
        </row>
        <row r="923">
          <cell r="A923">
            <v>105637</v>
          </cell>
          <cell r="B923" t="str">
            <v>RECONSTRUÇÃO DE BASE E SUB-BASE PARA PAVIMENTAÇÃO DE SOLO (PREDOMINANTEMENTE ARENOSO) BRITA - 40%-60%, MISTURA EM USINA, COM ESPESSURA DE 10 CM - EXCLUSIVE CARGA E TRANSPORTE. AF_09/2024</v>
          </cell>
          <cell r="C923">
            <v>0</v>
          </cell>
        </row>
        <row r="924">
          <cell r="A924">
            <v>105707</v>
          </cell>
          <cell r="B924" t="str">
            <v>RECONSTRUÇÃO DE BASE E SUB-BASE PARA PAVIMENTAÇÃO DE SOLO (PREDOMINANTEMENTE ARENOSO) BRITA - 40%-60%, MISTURA EM USINA, COM ESPESSURA DE 15 CM - EXCLUSIVE CARGA E TRANSPORTE. AF_09/2024</v>
          </cell>
          <cell r="C924">
            <v>0</v>
          </cell>
        </row>
        <row r="925">
          <cell r="A925">
            <v>105709</v>
          </cell>
          <cell r="B925" t="str">
            <v>RECONSTRUÇÃO DE BASE E SUB-BASE PARA PAVIMENTAÇÃO DE SOLO (PREDOMINANTEMENTE ARENOSO) BRITA - 40%-60%, MISTURA EM USINA, COM ESPESSURA DE 20 CM - EXCLUSIVE CARGA E TRANSPORTE. AF_09/2024</v>
          </cell>
          <cell r="C925">
            <v>0</v>
          </cell>
        </row>
        <row r="926">
          <cell r="A926">
            <v>105693</v>
          </cell>
          <cell r="B926" t="str">
            <v>RECONSTRUÇÃO DE BASE E SUB-BASE PARA PAVIMENTAÇÃO DE SOLO (PREDOMINANTEMENTE ARENOSO) BRITA - 50%-50% COM CIMENTO - 4%, MISTURA EM PISTA, COM ESPESSURA DE 10 CM - EXCLUSIVE ESCAVAÇÃO, CARGA E TRANSPORTE E SOLO. AF_09/2024</v>
          </cell>
          <cell r="C926">
            <v>181.98</v>
          </cell>
        </row>
        <row r="927">
          <cell r="A927">
            <v>105696</v>
          </cell>
          <cell r="B927" t="str">
            <v>RECONSTRUÇÃO DE BASE E SUB-BASE PARA PAVIMENTAÇÃO DE SOLO (PREDOMINANTEMENTE ARENOSO) BRITA - 50%-50% COM CIMENTO - 4%, MISTURA EM PISTA, COM ESPESSURA DE 15 CM - EXCLUSIVE ESCAVAÇÃO, CARGA E TRANSPORTE E SOLO. AF_09/2024</v>
          </cell>
          <cell r="C927">
            <v>172.24</v>
          </cell>
        </row>
        <row r="928">
          <cell r="A928">
            <v>105702</v>
          </cell>
          <cell r="B928" t="str">
            <v>RECONSTRUÇÃO DE BASE E SUB-BASE PARA PAVIMENTAÇÃO DE SOLO (PREDOMINANTEMENTE ARENOSO) BRITA - 50%-50% COM CIMENTO - 4%, MISTURA EM PISTA, COM ESPESSURA DE 20 CM - EXCLUSIVE ESCAVAÇÃO, CARGA E TRANSPORTE E SOLO. AF_09/2024</v>
          </cell>
          <cell r="C928">
            <v>167.35</v>
          </cell>
        </row>
        <row r="929">
          <cell r="A929">
            <v>105675</v>
          </cell>
          <cell r="B929" t="str">
            <v>RECONSTRUÇÃO DE BASE E SUB-BASE PARA PAVIMENTAÇÃO DE SOLO (PREDOMINANTEMENTE ARENOSO) BRITA - 50%-50% COM CIMENTO - 4%, MISTURA EM USINA, COM ESPESSURA DE 10 CM - EXCLUSIVE CARGA E TRANSPORTE. AF_09/2024</v>
          </cell>
          <cell r="C929">
            <v>0</v>
          </cell>
        </row>
        <row r="930">
          <cell r="A930">
            <v>105681</v>
          </cell>
          <cell r="B930" t="str">
            <v>RECONSTRUÇÃO DE BASE E SUB-BASE PARA PAVIMENTAÇÃO DE SOLO (PREDOMINANTEMENTE ARENOSO) BRITA - 50%-50% COM CIMENTO - 4%, MISTURA EM USINA, COM ESPESSURA DE 15 CM - EXCLUSIVE CARGA E TRANSPORTE. AF_09/2024</v>
          </cell>
          <cell r="C930">
            <v>0</v>
          </cell>
        </row>
        <row r="931">
          <cell r="A931">
            <v>105687</v>
          </cell>
          <cell r="B931" t="str">
            <v>RECONSTRUÇÃO DE BASE E SUB-BASE PARA PAVIMENTAÇÃO DE SOLO (PREDOMINANTEMENTE ARENOSO) BRITA - 50%-50% COM CIMENTO - 4%, MISTURA EM USINA, COM ESPESSURA DE 20 CM - EXCLUSIVE CARGA E TRANSPORTE. AF_09/2024</v>
          </cell>
          <cell r="C931">
            <v>0</v>
          </cell>
        </row>
        <row r="932">
          <cell r="A932">
            <v>105694</v>
          </cell>
          <cell r="B932" t="str">
            <v>RECONSTRUÇÃO DE BASE E SUB-BASE PARA PAVIMENTAÇÃO DE SOLO (PREDOMINANTEMENTE ARENOSO) BRITA - 50%-50% COM CIMENTO - 6%, MISTURA EM PISTA, COM ESPESSURA DE 10 CM - EXCLUSIVE ESCAVAÇÃO, CARGA E TRANSPORTE E SOLO. AF_09/2024</v>
          </cell>
          <cell r="C932">
            <v>215.54</v>
          </cell>
        </row>
        <row r="933">
          <cell r="A933">
            <v>105697</v>
          </cell>
          <cell r="B933" t="str">
            <v>RECONSTRUÇÃO DE BASE E SUB-BASE PARA PAVIMENTAÇÃO DE SOLO (PREDOMINANTEMENTE ARENOSO) BRITA - 50%-50% COM CIMENTO - 6%, MISTURA EM PISTA, COM ESPESSURA DE 15 CM - EXCLUSIVE ESCAVAÇÃO, CARGA E TRANSPORTE E SOLO. AF_09/2024</v>
          </cell>
          <cell r="C933">
            <v>205.8</v>
          </cell>
        </row>
        <row r="934">
          <cell r="A934">
            <v>105703</v>
          </cell>
          <cell r="B934" t="str">
            <v>RECONSTRUÇÃO DE BASE E SUB-BASE PARA PAVIMENTAÇÃO DE SOLO (PREDOMINANTEMENTE ARENOSO) BRITA - 50%-50% COM CIMENTO - 6%, MISTURA EM PISTA, COM ESPESSURA DE 20 CM - EXCLUSIVE ESCAVAÇÃO, CARGA E TRANSPORTE E SOLO. AF_09/2024</v>
          </cell>
          <cell r="C934">
            <v>200.91</v>
          </cell>
        </row>
        <row r="935">
          <cell r="A935">
            <v>105676</v>
          </cell>
          <cell r="B935" t="str">
            <v>RECONSTRUÇÃO DE BASE E SUB-BASE PARA PAVIMENTAÇÃO DE SOLO (PREDOMINANTEMENTE ARENOSO) BRITA - 50%-50% COM CIMENTO - 6%, MISTURA EM USINA, COM ESPESSURA DE 10 CM - EXCLUSIVE CARGA E TRANSPORTE. AF_09/2024</v>
          </cell>
          <cell r="C935">
            <v>0</v>
          </cell>
        </row>
        <row r="936">
          <cell r="A936">
            <v>105682</v>
          </cell>
          <cell r="B936" t="str">
            <v>RECONSTRUÇÃO DE BASE E SUB-BASE PARA PAVIMENTAÇÃO DE SOLO (PREDOMINANTEMENTE ARENOSO) BRITA - 50%-50% COM CIMENTO - 6%, MISTURA EM USINA, COM ESPESSURA DE 15 CM - EXCLUSIVE CARGA E TRANSPORTE. AF_09/2024</v>
          </cell>
          <cell r="C936">
            <v>0</v>
          </cell>
        </row>
        <row r="937">
          <cell r="A937">
            <v>105688</v>
          </cell>
          <cell r="B937" t="str">
            <v>RECONSTRUÇÃO DE BASE E SUB-BASE PARA PAVIMENTAÇÃO DE SOLO (PREDOMINANTEMENTE ARENOSO) BRITA - 50%-50% COM CIMENTO - 6%, MISTURA EM USINA, COM ESPESSURA DE 20 CM - EXCLUSIVE CARGA E TRANSPORTE. AF_09/2024</v>
          </cell>
          <cell r="C937">
            <v>0</v>
          </cell>
        </row>
        <row r="938">
          <cell r="A938">
            <v>105695</v>
          </cell>
          <cell r="B938" t="str">
            <v>RECONSTRUÇÃO DE BASE E SUB-BASE PARA PAVIMENTAÇÃO DE SOLO (PREDOMINANTEMENTE ARENOSO) BRITA - 50%-50% COM CIMENTO - 8%, MISTURA EM PISTA, COM ESPESSURA DE 10 CM - EXCLUSIVE ESCAVAÇÃO, CARGA E TRANSPORTE E SOLO. AF_09/2024</v>
          </cell>
          <cell r="C938">
            <v>248.63</v>
          </cell>
        </row>
        <row r="939">
          <cell r="A939">
            <v>105698</v>
          </cell>
          <cell r="B939" t="str">
            <v>RECONSTRUÇÃO DE BASE E SUB-BASE PARA PAVIMENTAÇÃO DE SOLO (PREDOMINANTEMENTE ARENOSO) BRITA - 50%-50% COM CIMENTO - 8%, MISTURA EM PISTA, COM ESPESSURA DE 15 CM - EXCLUSIVE ESCAVAÇÃO, CARGA E TRANSPORTE E SOLO. AF_09/2024</v>
          </cell>
          <cell r="C939">
            <v>238.89</v>
          </cell>
        </row>
        <row r="940">
          <cell r="A940">
            <v>105704</v>
          </cell>
          <cell r="B940" t="str">
            <v>RECONSTRUÇÃO DE BASE E SUB-BASE PARA PAVIMENTAÇÃO DE SOLO (PREDOMINANTEMENTE ARENOSO) BRITA - 50%-50% COM CIMENTO - 8%, MISTURA EM PISTA, COM ESPESSURA DE 20 CM - EXCLUSIVE ESCAVAÇÃO, CARGA E TRANSPORTE E SOLO. AF_09/2024</v>
          </cell>
          <cell r="C940">
            <v>234</v>
          </cell>
        </row>
        <row r="941">
          <cell r="A941">
            <v>105677</v>
          </cell>
          <cell r="B941" t="str">
            <v>RECONSTRUÇÃO DE BASE E SUB-BASE PARA PAVIMENTAÇÃO DE SOLO (PREDOMINANTEMENTE ARENOSO) BRITA - 50%-50% COM CIMENTO - 8%, MISTURA EM USINA, COM ESPESSURA DE 10 CM - EXCLUSIVE CARGA E TRANSPORTE. AF_09/2024</v>
          </cell>
          <cell r="C941">
            <v>0</v>
          </cell>
        </row>
        <row r="942">
          <cell r="A942">
            <v>105683</v>
          </cell>
          <cell r="B942" t="str">
            <v>RECONSTRUÇÃO DE BASE E SUB-BASE PARA PAVIMENTAÇÃO DE SOLO (PREDOMINANTEMENTE ARENOSO) BRITA - 50%-50% COM CIMENTO - 8%, MISTURA EM USINA, COM ESPESSURA DE 15 CM - EXCLUSIVE CARGA E TRANSPORTE. AF_09/2024</v>
          </cell>
          <cell r="C942">
            <v>0</v>
          </cell>
        </row>
        <row r="943">
          <cell r="A943">
            <v>105689</v>
          </cell>
          <cell r="B943" t="str">
            <v>RECONSTRUÇÃO DE BASE E SUB-BASE PARA PAVIMENTAÇÃO DE SOLO (PREDOMINANTEMENTE ARENOSO) BRITA - 50%-50% COM CIMENTO - 8%, MISTURA EM USINA, COM ESPESSURA DE 20 CM - EXCLUSIVE CARGA E TRANSPORTE. AF_09/2024</v>
          </cell>
          <cell r="C943">
            <v>0</v>
          </cell>
        </row>
        <row r="944">
          <cell r="A944">
            <v>105579</v>
          </cell>
          <cell r="B944" t="str">
            <v>RECONSTRUÇÃO DE BASE E SUB-BASE PARA PAVIMENTAÇÃO DE SOLO (PREDOMINANTEMENTE ARENOSO) BRITA - 50%-50%, MISTURA EM PISTA, COM ESPESSURA DE 10 CM - EXCLUSIVE ESCAVAÇÃO, CARGA E TRANSPORTE E SOLO. AF_09/2024</v>
          </cell>
          <cell r="C944">
            <v>110.38</v>
          </cell>
        </row>
        <row r="945">
          <cell r="A945">
            <v>105580</v>
          </cell>
          <cell r="B945" t="str">
            <v>RECONSTRUÇÃO DE BASE E SUB-BASE PARA PAVIMENTAÇÃO DE SOLO (PREDOMINANTEMENTE ARENOSO) BRITA - 50%-50%, MISTURA EM PISTA, COM ESPESSURA DE 15 CM - EXCLUSIVE ESCAVAÇÃO, CARGA E TRANSPORTE E SOLO. AF_09/2024</v>
          </cell>
          <cell r="C945">
            <v>100.64</v>
          </cell>
        </row>
        <row r="946">
          <cell r="A946">
            <v>105582</v>
          </cell>
          <cell r="B946" t="str">
            <v>RECONSTRUÇÃO DE BASE E SUB-BASE PARA PAVIMENTAÇÃO DE SOLO (PREDOMINANTEMENTE ARENOSO) BRITA - 50%-50%, MISTURA EM PISTA, COM ESPESSURA DE 20 CM - EXCLUSIVE ESCAVAÇÃO, CARGA E TRANSPORTE E SOLO. AF_09/2024</v>
          </cell>
          <cell r="C946">
            <v>95.75</v>
          </cell>
        </row>
        <row r="947">
          <cell r="A947">
            <v>105638</v>
          </cell>
          <cell r="B947" t="str">
            <v>RECONSTRUÇÃO DE BASE E SUB-BASE PARA PAVIMENTAÇÃO DE SOLO (PREDOMINANTEMENTE ARENOSO) BRITA - 50%-50%, MISTURA EM USINA, COM ESPESSURA DE 10 CM - EXCLUSIVE CARGA E TRANSPORTE. AF_09/2024</v>
          </cell>
          <cell r="C947">
            <v>0</v>
          </cell>
        </row>
        <row r="948">
          <cell r="A948">
            <v>105715</v>
          </cell>
          <cell r="B948" t="str">
            <v>RECONSTRUÇÃO DE BASE E SUB-BASE PARA PAVIMENTAÇÃO DE SOLO (PREDOMINANTEMENTE ARENOSO) BRITA - 50%-50%, MISTURA EM USINA, COM ESPESSURA DE 15 CM - EXCLUSIVE CARGA E TRANSPORTE. AF_09/2024</v>
          </cell>
          <cell r="C948">
            <v>0</v>
          </cell>
        </row>
        <row r="949">
          <cell r="A949">
            <v>105717</v>
          </cell>
          <cell r="B949" t="str">
            <v>RECONSTRUÇÃO DE BASE E SUB-BASE PARA PAVIMENTAÇÃO DE SOLO (PREDOMINANTEMENTE ARENOSO) BRITA - 50%-50%, MISTURA EM USINA, COM ESPESSURA DE 20 CM - EXCLUSIVE CARGA E TRANSPORTE. AF_09/2024</v>
          </cell>
          <cell r="C949">
            <v>0</v>
          </cell>
        </row>
        <row r="950">
          <cell r="A950">
            <v>105626</v>
          </cell>
          <cell r="B950" t="str">
            <v>RECONSTRUÇÃO DE BASE E SUB-BASE PARA PAVIMENTAÇÃO DE SOLO (PREDOMINANTEMENTE ARENOSO) COM CIMENTO - 6%, MISTURA EM PISTA, COM ESPESSURA DE 10 CM - EXCLUSIVE ESCAVAÇÃO, CARGA E TRANSPORTE E SOLO. AF_09/2024</v>
          </cell>
          <cell r="C950">
            <v>134.91999999999999</v>
          </cell>
        </row>
        <row r="951">
          <cell r="A951">
            <v>105629</v>
          </cell>
          <cell r="B951" t="str">
            <v>RECONSTRUÇÃO DE BASE E SUB-BASE PARA PAVIMENTAÇÃO DE SOLO (PREDOMINANTEMENTE ARENOSO) COM CIMENTO - 6%, MISTURA EM PISTA, COM ESPESSURA DE 15 CM - EXCLUSIVE ESCAVAÇÃO, CARGA E TRANSPORTE E SOLO. AF_09/2024</v>
          </cell>
          <cell r="C951">
            <v>127.11</v>
          </cell>
        </row>
        <row r="952">
          <cell r="A952">
            <v>105635</v>
          </cell>
          <cell r="B952" t="str">
            <v>RECONSTRUÇÃO DE BASE E SUB-BASE PARA PAVIMENTAÇÃO DE SOLO (PREDOMINANTEMENTE ARENOSO) COM CIMENTO - 6%, MISTURA EM PISTA, COM ESPESSURA DE 20 CM - EXCLUSIVE ESCAVAÇÃO, CARGA E TRANSPORTE E SOLO. AF_09/2024</v>
          </cell>
          <cell r="C952">
            <v>125.98</v>
          </cell>
        </row>
        <row r="953">
          <cell r="A953">
            <v>105605</v>
          </cell>
          <cell r="B953" t="str">
            <v>RECONSTRUÇÃO DE BASE E SUB-BASE PARA PAVIMENTAÇÃO DE SOLO (PREDOMINANTEMENTE ARENOSO) COM CIMENTO - 6%, MISTURA EM USINA, COM ESPESSURA DE 10 CM - EXCLUSIVE CARGA E TRANSPORTE. AF_09/2024</v>
          </cell>
          <cell r="C953">
            <v>0</v>
          </cell>
        </row>
        <row r="954">
          <cell r="A954">
            <v>105613</v>
          </cell>
          <cell r="B954" t="str">
            <v>RECONSTRUÇÃO DE BASE E SUB-BASE PARA PAVIMENTAÇÃO DE SOLO (PREDOMINANTEMENTE ARENOSO) COM CIMENTO - 6%, MISTURA EM USINA, COM ESPESSURA DE 15 CM - EXCLUSIVE CARGA E TRANSPORTE. AF_09/2024</v>
          </cell>
          <cell r="C954">
            <v>0</v>
          </cell>
        </row>
        <row r="955">
          <cell r="A955">
            <v>105621</v>
          </cell>
          <cell r="B955" t="str">
            <v>RECONSTRUÇÃO DE BASE E SUB-BASE PARA PAVIMENTAÇÃO DE SOLO (PREDOMINANTEMENTE ARENOSO) COM CIMENTO - 6%, MISTURA EM USINA, COM ESPESSURA DE 20 CM - EXCLUSIVE CARGA E TRANSPORTE. AF_09/2024</v>
          </cell>
          <cell r="C955">
            <v>0</v>
          </cell>
        </row>
        <row r="956">
          <cell r="A956">
            <v>105627</v>
          </cell>
          <cell r="B956" t="str">
            <v>RECONSTRUÇÃO DE BASE E SUB-BASE PARA PAVIMENTAÇÃO DE SOLO (PREDOMINANTEMENTE ARENOSO) COM CIMENTO - 8%, MISTURA EM PISTA, COM ESPESSURA DE 10 CM - EXCLUSIVE ESCAVAÇÃO, CARGA E TRANSPORTE E SOLO. AF_09/2024</v>
          </cell>
          <cell r="C956">
            <v>169.37</v>
          </cell>
        </row>
        <row r="957">
          <cell r="A957">
            <v>105630</v>
          </cell>
          <cell r="B957" t="str">
            <v>RECONSTRUÇÃO DE BASE E SUB-BASE PARA PAVIMENTAÇÃO DE SOLO (PREDOMINANTEMENTE ARENOSO) COM CIMENTO - 8%, MISTURA EM PISTA, COM ESPESSURA DE 15 CM - EXCLUSIVE ESCAVAÇÃO, CARGA E TRANSPORTE E SOLO. AF_09/2024</v>
          </cell>
          <cell r="C957">
            <v>161.56</v>
          </cell>
        </row>
        <row r="958">
          <cell r="A958">
            <v>105636</v>
          </cell>
          <cell r="B958" t="str">
            <v>RECONSTRUÇÃO DE BASE E SUB-BASE PARA PAVIMENTAÇÃO DE SOLO (PREDOMINANTEMENTE ARENOSO) COM CIMENTO - 8%, MISTURA EM PISTA, COM ESPESSURA DE 20 CM - EXCLUSIVE ESCAVAÇÃO, CARGA E TRANSPORTE E SOLO. AF_09/2024</v>
          </cell>
          <cell r="C958">
            <v>160.43</v>
          </cell>
        </row>
        <row r="959">
          <cell r="A959">
            <v>105606</v>
          </cell>
          <cell r="B959" t="str">
            <v>RECONSTRUÇÃO DE BASE E SUB-BASE PARA PAVIMENTAÇÃO DE SOLO (PREDOMINANTEMENTE ARENOSO) COM CIMENTO - 8%, MISTURA EM USINA, COM ESPESSURA DE 10 CM - EXCLUSIVE CARGA E TRANSPORTE. AF_09/2024</v>
          </cell>
          <cell r="C959">
            <v>0</v>
          </cell>
        </row>
        <row r="960">
          <cell r="A960">
            <v>105614</v>
          </cell>
          <cell r="B960" t="str">
            <v>RECONSTRUÇÃO DE BASE E SUB-BASE PARA PAVIMENTAÇÃO DE SOLO (PREDOMINANTEMENTE ARENOSO) COM CIMENTO - 8%, MISTURA EM USINA, COM ESPESSURA DE 15 CM - EXCLUSIVE CARGA E TRANSPORTE. AF_09/2024</v>
          </cell>
          <cell r="C960">
            <v>0</v>
          </cell>
        </row>
        <row r="961">
          <cell r="A961">
            <v>105622</v>
          </cell>
          <cell r="B961" t="str">
            <v>RECONSTRUÇÃO DE BASE E SUB-BASE PARA PAVIMENTAÇÃO DE SOLO (PREDOMINANTEMENTE ARENOSO) COM CIMENTO - 8%, MISTURA EM USINA, COM ESPESSURA DE 20 CM - EXCLUSIVE CARGA E TRANSPORTE. AF_09/2024</v>
          </cell>
          <cell r="C961">
            <v>0</v>
          </cell>
        </row>
        <row r="962">
          <cell r="A962">
            <v>105572</v>
          </cell>
          <cell r="B962" t="str">
            <v>RECONSTRUÇÃO DE BASE E SUB-BASE PARA PAVIMENTAÇÃO DE SOLO (PREDOMINANTEMENTE ARENOSO) MELHORADO COM CIMENTO - 2%, MISTURA EM PISTA, COM ESPESSURA DE 10 CM - EXCLUSIVE ESCAVAÇÃO, CARGA E TRANSPORTE E SOLO. AF_09/2024</v>
          </cell>
          <cell r="C962">
            <v>64.12</v>
          </cell>
        </row>
        <row r="963">
          <cell r="A963">
            <v>105574</v>
          </cell>
          <cell r="B963" t="str">
            <v>RECONSTRUÇÃO DE BASE E SUB-BASE PARA PAVIMENTAÇÃO DE SOLO (PREDOMINANTEMENTE ARENOSO) MELHORADO COM CIMENTO - 2%, MISTURA EM PISTA, COM ESPESSURA DE 15 CM - EXCLUSIVE ESCAVAÇÃO, CARGA E TRANSPORTE E SOLO. AF_09/2024</v>
          </cell>
          <cell r="C963">
            <v>56.31</v>
          </cell>
        </row>
        <row r="964">
          <cell r="A964">
            <v>105576</v>
          </cell>
          <cell r="B964" t="str">
            <v>RECONSTRUÇÃO DE BASE E SUB-BASE PARA PAVIMENTAÇÃO DE SOLO (PREDOMINANTEMENTE ARENOSO) MELHORADO COM CIMENTO - 2%, MISTURA EM PISTA, COM ESPESSURA DE 20 CM - EXCLUSIVE ESCAVAÇÃO, CARGA E TRANSPORTE E SOLO. AF_09/2024</v>
          </cell>
          <cell r="C964">
            <v>55.18</v>
          </cell>
        </row>
        <row r="965">
          <cell r="A965">
            <v>105603</v>
          </cell>
          <cell r="B965" t="str">
            <v>RECONSTRUÇÃO DE BASE E SUB-BASE PARA PAVIMENTAÇÃO DE SOLO (PREDOMINANTEMENTE ARENOSO) MELHORADO COM CIMENTO - 2%, MISTURA EM USINA, COM ESPESSURA DE 10 CM - EXCLUSIVE CARGA E TRANSPORTE. AF_09/2024</v>
          </cell>
          <cell r="C965">
            <v>0</v>
          </cell>
        </row>
        <row r="966">
          <cell r="A966">
            <v>105611</v>
          </cell>
          <cell r="B966" t="str">
            <v>RECONSTRUÇÃO DE BASE E SUB-BASE PARA PAVIMENTAÇÃO DE SOLO (PREDOMINANTEMENTE ARENOSO) MELHORADO COM CIMENTO - 2%, MISTURA EM USINA, COM ESPESSURA DE 15 CM - EXCLUSIVE CARGA E TRANSPORTE. AF_09/2024</v>
          </cell>
          <cell r="C966">
            <v>0</v>
          </cell>
        </row>
        <row r="967">
          <cell r="A967">
            <v>105619</v>
          </cell>
          <cell r="B967" t="str">
            <v>RECONSTRUÇÃO DE BASE E SUB-BASE PARA PAVIMENTAÇÃO DE SOLO (PREDOMINANTEMENTE ARENOSO) MELHORADO COM CIMENTO - 2%, MISTURA EM USINA, COM ESPESSURA DE 20 CM - EXCLUSIVE CARGA E TRANSPORTE. AF_09/2024</v>
          </cell>
          <cell r="C967">
            <v>0</v>
          </cell>
        </row>
        <row r="968">
          <cell r="A968">
            <v>105573</v>
          </cell>
          <cell r="B968" t="str">
            <v>RECONSTRUÇÃO DE BASE E SUB-BASE PARA PAVIMENTAÇÃO DE SOLO (PREDOMINANTEMENTE ARENOSO) MELHORADO COM CIMENTO - 4%, MISTURA EM PISTA, COM ESPESSURA DE 10 CM - EXCLUSIVE ESCAVAÇÃO, CARGA E TRANSPORTE E SOLO. AF_09/2024</v>
          </cell>
          <cell r="C968">
            <v>100</v>
          </cell>
        </row>
        <row r="969">
          <cell r="A969">
            <v>105628</v>
          </cell>
          <cell r="B969" t="str">
            <v>RECONSTRUÇÃO DE BASE E SUB-BASE PARA PAVIMENTAÇÃO DE SOLO (PREDOMINANTEMENTE ARENOSO) MELHORADO COM CIMENTO - 4%, MISTURA EM PISTA, COM ESPESSURA DE 15 CM - EXCLUSIVE ESCAVAÇÃO, CARGA E TRANSPORTE E SOLO. AF_09/2024</v>
          </cell>
          <cell r="C969">
            <v>92.19</v>
          </cell>
        </row>
        <row r="970">
          <cell r="A970">
            <v>105634</v>
          </cell>
          <cell r="B970" t="str">
            <v>RECONSTRUÇÃO DE BASE E SUB-BASE PARA PAVIMENTAÇÃO DE SOLO (PREDOMINANTEMENTE ARENOSO) MELHORADO COM CIMENTO - 4%, MISTURA EM PISTA, COM ESPESSURA DE 20 CM - EXCLUSIVE ESCAVAÇÃO, CARGA E TRANSPORTE E SOLO. AF_09/2024</v>
          </cell>
          <cell r="C970">
            <v>91.06</v>
          </cell>
        </row>
        <row r="971">
          <cell r="A971">
            <v>105604</v>
          </cell>
          <cell r="B971" t="str">
            <v>RECONSTRUÇÃO DE BASE E SUB-BASE PARA PAVIMENTAÇÃO DE SOLO (PREDOMINANTEMENTE ARENOSO) MELHORADO COM CIMENTO - 4%, MISTURA EM USINA, COM ESPESSURA DE 10 CM - EXCLUSIVE CARGA E TRANSPORTE. AF_09/2024</v>
          </cell>
          <cell r="C971">
            <v>0</v>
          </cell>
        </row>
        <row r="972">
          <cell r="A972">
            <v>105612</v>
          </cell>
          <cell r="B972" t="str">
            <v>RECONSTRUÇÃO DE BASE E SUB-BASE PARA PAVIMENTAÇÃO DE SOLO (PREDOMINANTEMENTE ARENOSO) MELHORADO COM CIMENTO - 4%, MISTURA EM USINA, COM ESPESSURA DE 15 CM - EXCLUSIVE CARGA E TRANSPORTE. AF_09/2024</v>
          </cell>
          <cell r="C972">
            <v>0</v>
          </cell>
        </row>
        <row r="973">
          <cell r="A973">
            <v>105620</v>
          </cell>
          <cell r="B973" t="str">
            <v>RECONSTRUÇÃO DE BASE E SUB-BASE PARA PAVIMENTAÇÃO DE SOLO (PREDOMINANTEMENTE ARENOSO) MELHORADO COM CIMENTO - 4%, MISTURA EM USINA, COM ESPESSURA DE 20 CM - EXCLUSIVE CARGA E TRANSPORTE. AF_09/2024</v>
          </cell>
          <cell r="C973">
            <v>0</v>
          </cell>
        </row>
        <row r="974">
          <cell r="A974">
            <v>105586</v>
          </cell>
          <cell r="B974" t="str">
            <v>RECONSTRUÇÃO DE BASE E SUB-BASE PARA PAVIMENTAÇÃO DE SOLO (PREDOMINANTEMENTE ARGILOSO) BRITA - 40%-60%, MISTURA EM PISTA, COM ESPESSURA DE 10 CM - EXCLUSIVE ESCAVAÇÃO, CARGA E TRANSPORTE E SOLO. AF_09/2024</v>
          </cell>
          <cell r="C974">
            <v>135.12</v>
          </cell>
        </row>
        <row r="975">
          <cell r="A975">
            <v>105587</v>
          </cell>
          <cell r="B975" t="str">
            <v>RECONSTRUÇÃO DE BASE E SUB-BASE PARA PAVIMENTAÇÃO DE SOLO (PREDOMINANTEMENTE ARGILOSO) BRITA - 40%-60%, MISTURA EM PISTA, COM ESPESSURA DE 15 CM - EXCLUSIVE ESCAVAÇÃO, CARGA E TRANSPORTE E SOLO. AF_09/2024</v>
          </cell>
          <cell r="C975">
            <v>121.69</v>
          </cell>
        </row>
        <row r="976">
          <cell r="A976">
            <v>105589</v>
          </cell>
          <cell r="B976" t="str">
            <v>RECONSTRUÇÃO DE BASE E SUB-BASE PARA PAVIMENTAÇÃO DE SOLO (PREDOMINANTEMENTE ARGILOSO) BRITA - 40%-60%, MISTURA EM PISTA, COM ESPESSURA DE 20 CM - EXCLUSIVE ESCAVAÇÃO, CARGA E TRANSPORTE E SOLO. AF_09/2024</v>
          </cell>
          <cell r="C976">
            <v>120.44</v>
          </cell>
        </row>
        <row r="977">
          <cell r="A977">
            <v>105584</v>
          </cell>
          <cell r="B977" t="str">
            <v>RECONSTRUÇÃO DE BASE E SUB-BASE PARA PAVIMENTAÇÃO DE SOLO (PREDOMINANTEMENTE ARGILOSO) BRITA - 40%-60%, MISTURA EM USINA, COM ESPESSURA DE 10 CM - EXCLUSIVE CARGA E TRANSPORTE. AF_09/2024</v>
          </cell>
          <cell r="C977">
            <v>0</v>
          </cell>
        </row>
        <row r="978">
          <cell r="A978">
            <v>105720</v>
          </cell>
          <cell r="B978" t="str">
            <v>RECONSTRUÇÃO DE BASE E SUB-BASE PARA PAVIMENTAÇÃO DE SOLO (PREDOMINANTEMENTE ARGILOSO) BRITA - 40%-60%, MISTURA EM USINA, COM ESPESSURA DE 15 CM - EXCLUSIVE CARGA E TRANSPORTE. AF_09/2024</v>
          </cell>
          <cell r="C978">
            <v>0</v>
          </cell>
        </row>
        <row r="979">
          <cell r="A979">
            <v>105722</v>
          </cell>
          <cell r="B979" t="str">
            <v>RECONSTRUÇÃO DE BASE E SUB-BASE PARA PAVIMENTAÇÃO DE SOLO (PREDOMINANTEMENTE ARGILOSO) BRITA - 40%-60%, MISTURA EM USINA, COM ESPESSURA DE 20 CM - EXCLUSIVE CARGA E TRANSPORTE. AF_09/2024</v>
          </cell>
          <cell r="C979">
            <v>0</v>
          </cell>
        </row>
        <row r="980">
          <cell r="A980">
            <v>105593</v>
          </cell>
          <cell r="B980" t="str">
            <v>RECONSTRUÇÃO DE BASE E SUB-BASE PARA PAVIMENTAÇÃO DE SOLO (PREDOMINANTEMENTE ARGILOSO) BRITA - 50%-50%, MISTURA EM PISTA, COM ESPESSURA DE 10 CM - EXCLUSIVE ESCAVAÇÃO, CARGA E TRANSPORTE E SOLO. AF_09/2024</v>
          </cell>
          <cell r="C980">
            <v>121.52</v>
          </cell>
        </row>
        <row r="981">
          <cell r="A981">
            <v>105594</v>
          </cell>
          <cell r="B981" t="str">
            <v>RECONSTRUÇÃO DE BASE E SUB-BASE PARA PAVIMENTAÇÃO DE SOLO (PREDOMINANTEMENTE ARGILOSO) BRITA - 50%-50%, MISTURA EM PISTA, COM ESPESSURA DE 15 CM - EXCLUSIVE ESCAVAÇÃO, CARGA E TRANSPORTE E SOLO. AF_09/2024</v>
          </cell>
          <cell r="C981">
            <v>108.09</v>
          </cell>
        </row>
        <row r="982">
          <cell r="A982">
            <v>105596</v>
          </cell>
          <cell r="B982" t="str">
            <v>RECONSTRUÇÃO DE BASE E SUB-BASE PARA PAVIMENTAÇÃO DE SOLO (PREDOMINANTEMENTE ARGILOSO) BRITA - 50%-50%, MISTURA EM PISTA, COM ESPESSURA DE 20 CM - EXCLUSIVE ESCAVAÇÃO, CARGA E TRANSPORTE E SOLO. AF_09/2024</v>
          </cell>
          <cell r="C982">
            <v>106.84</v>
          </cell>
        </row>
        <row r="983">
          <cell r="A983">
            <v>105591</v>
          </cell>
          <cell r="B983" t="str">
            <v>RECONSTRUÇÃO DE BASE E SUB-BASE PARA PAVIMENTAÇÃO DE SOLO (PREDOMINANTEMENTE ARGILOSO) BRITA - 50%-50%, MISTURA EM USINA, COM ESPESSURA DE 10 CM - EXCLUSIVE CARGA E TRANSPORTE. AF_09/2024</v>
          </cell>
          <cell r="C983">
            <v>0</v>
          </cell>
        </row>
        <row r="984">
          <cell r="A984">
            <v>105724</v>
          </cell>
          <cell r="B984" t="str">
            <v>RECONSTRUÇÃO DE BASE E SUB-BASE PARA PAVIMENTAÇÃO DE SOLO (PREDOMINANTEMENTE ARGILOSO) BRITA - 50%-50%, MISTURA EM USINA, COM ESPESSURA DE 15 CM - EXCLUSIVE CARGA E TRANSPORTE. AF_09/2024</v>
          </cell>
          <cell r="C984">
            <v>0</v>
          </cell>
        </row>
        <row r="985">
          <cell r="A985">
            <v>105726</v>
          </cell>
          <cell r="B985" t="str">
            <v>RECONSTRUÇÃO DE BASE E SUB-BASE PARA PAVIMENTAÇÃO DE SOLO (PREDOMINANTEMENTE ARGILOSO) BRITA - 50%-50%, MISTURA EM USINA, COM ESPESSURA DE 20 CM - EXCLUSIVE CARGA E TRANSPORTE. AF_09/2024</v>
          </cell>
          <cell r="C985">
            <v>0</v>
          </cell>
        </row>
        <row r="986">
          <cell r="A986">
            <v>105567</v>
          </cell>
          <cell r="B986" t="str">
            <v>RECONSTRUÇÃO DE BASE E SUB-BASE PARA PAVIMENTAÇÃO DE SOLO DE COMPORTAMENTO LATERÍTICO (ARENOSO), COM ESPESSURA DE 10 CM - EXCLUSIVE ESCAVAÇÃO, CARGA E TRANSPORTE E SOLO. AF_09/2024</v>
          </cell>
          <cell r="C986">
            <v>14.92</v>
          </cell>
        </row>
        <row r="987">
          <cell r="A987">
            <v>105568</v>
          </cell>
          <cell r="B987" t="str">
            <v>RECONSTRUÇÃO DE BASE E SUB-BASE PARA PAVIMENTAÇÃO DE SOLO DE COMPORTAMENTO LATERÍTICO (ARENOSO), COM ESPESSURA DE 15 CM - EXCLUSIVE ESCAVAÇÃO, CARGA E TRANSPORTE E SOLO. AF_09/2024</v>
          </cell>
          <cell r="C987">
            <v>11.89</v>
          </cell>
        </row>
        <row r="988">
          <cell r="A988">
            <v>105570</v>
          </cell>
          <cell r="B988" t="str">
            <v>RECONSTRUÇÃO DE BASE E SUB-BASE PARA PAVIMENTAÇÃO DE SOLO DE COMPORTAMENTO LATERÍTICO (ARENOSO), COM ESPESSURA DE 20 CM - EXCLUSIVE ESCAVAÇÃO, CARGA E TRANSPORTE E SOLO. AF_09/2024</v>
          </cell>
          <cell r="C988">
            <v>9.83</v>
          </cell>
        </row>
        <row r="989">
          <cell r="A989">
            <v>100575</v>
          </cell>
          <cell r="B989" t="str">
            <v>REGULARIZAÇÃO DE SUPERFÍCIES COM MOTONIVELADORA. AF_09/2024</v>
          </cell>
          <cell r="C989">
            <v>0.57999999999999996</v>
          </cell>
        </row>
        <row r="990">
          <cell r="A990">
            <v>100577</v>
          </cell>
          <cell r="B990" t="str">
            <v>REGULARIZAÇÃO E COMPACTAÇÃO DE SUBLEITO DE SOLO PREDOMINANTEMENTE ARENOSO, PARA OBRAS DE CONSTRUÇÃO DE PAVIMENTOS. AF_09/2024</v>
          </cell>
          <cell r="C990">
            <v>1.44</v>
          </cell>
        </row>
        <row r="991">
          <cell r="A991">
            <v>105598</v>
          </cell>
          <cell r="B991" t="str">
            <v>REGULARIZAÇÃO E COMPACTAÇÃO DE SUBLEITO DE SOLO PREDOMINANTEMENTE ARENOSO, PARA OBRAS DE RECONSTRUÇÃO DE PAVIMENTOS. AF_09/2024</v>
          </cell>
          <cell r="C991">
            <v>1.92</v>
          </cell>
        </row>
        <row r="992">
          <cell r="A992">
            <v>100576</v>
          </cell>
          <cell r="B992" t="str">
            <v>REGULARIZAÇÃO E COMPACTAÇÃO DE SUBLEITO DE SOLO PREDOMINANTEMENTE ARGILOSO, PARA OBRAS DE CONSTRUÇÃO DE PAVIMENTOS. AF_09/2024</v>
          </cell>
          <cell r="C992">
            <v>2.82</v>
          </cell>
        </row>
        <row r="993">
          <cell r="A993">
            <v>105597</v>
          </cell>
          <cell r="B993" t="str">
            <v>REGULARIZAÇÃO E COMPACTAÇÃO DE SUBLEITO DE SOLO PREDOMINANTEMENTE ARGILOSO, PARA OBRAS DE RECONSTRUÇÃO DE PAVIMENTOS. AF_09/2024</v>
          </cell>
          <cell r="C993">
            <v>3.86</v>
          </cell>
        </row>
        <row r="994">
          <cell r="A994">
            <v>102730</v>
          </cell>
          <cell r="B994" t="str">
            <v>ARMAÇÃO DE MURO ALA E MURO TESTA UTILIZANDO AÇO CA-50 DE 10 MM - MONTAGEM. AF_07/2021</v>
          </cell>
          <cell r="C994">
            <v>11.97</v>
          </cell>
        </row>
        <row r="995">
          <cell r="A995">
            <v>102731</v>
          </cell>
          <cell r="B995" t="str">
            <v>ARMAÇÃO DE MURO ALA E MURO TESTA UTILIZANDO AÇO CA-50 DE 12,5 MM - MONTAGEM. AF_07/2021</v>
          </cell>
          <cell r="C995">
            <v>10.050000000000001</v>
          </cell>
        </row>
        <row r="996">
          <cell r="A996">
            <v>102732</v>
          </cell>
          <cell r="B996" t="str">
            <v>ARMAÇÃO DE MURO ALA E MURO TESTA UTILIZANDO AÇO CA-50 DE 16 MM - MONTAGEM. AF_07/2021</v>
          </cell>
          <cell r="C996">
            <v>9.49</v>
          </cell>
        </row>
        <row r="997">
          <cell r="A997">
            <v>102733</v>
          </cell>
          <cell r="B997" t="str">
            <v>ARMAÇÃO DE MURO ALA E MURO TESTA UTILIZANDO AÇO CA-50 DE 20 MM - MONTAGEM. AF_07/2021</v>
          </cell>
          <cell r="C997">
            <v>10.57</v>
          </cell>
        </row>
        <row r="998">
          <cell r="A998">
            <v>102728</v>
          </cell>
          <cell r="B998" t="str">
            <v>ARMAÇÃO DE MURO ALA E MURO TESTA UTILIZANDO AÇO CA-50 DE 6,3 MM - MONTAGEM. AF_07/2021</v>
          </cell>
          <cell r="C998">
            <v>14.41</v>
          </cell>
        </row>
        <row r="999">
          <cell r="A999">
            <v>102729</v>
          </cell>
          <cell r="B999" t="str">
            <v>ARMAÇÃO DE MURO ALA E MURO TESTA UTILIZANDO AÇO CA-50 DE 8 MM - MONTAGEM. AF_07/2021</v>
          </cell>
          <cell r="C999">
            <v>13.45</v>
          </cell>
        </row>
        <row r="1000">
          <cell r="A1000">
            <v>102734</v>
          </cell>
          <cell r="B1000" t="str">
            <v>ARMAÇÃO DE SOLEIRA UTILIZANDO AÇO CA-50 DE 6,3 MM - MONTAGEM. AF_07/2021</v>
          </cell>
          <cell r="C1000">
            <v>13.58</v>
          </cell>
        </row>
        <row r="1001">
          <cell r="A1001">
            <v>102735</v>
          </cell>
          <cell r="B1001" t="str">
            <v>ARMAÇÃO DE SOLEIRA UTILIZANDO AÇO CA-50 DE 8 MM - MONTAGEM. AF_07/2021</v>
          </cell>
          <cell r="C1001">
            <v>12.69</v>
          </cell>
        </row>
        <row r="1002">
          <cell r="A1002">
            <v>102765</v>
          </cell>
          <cell r="B1002" t="str">
            <v>BOCA PARA BUEIRO DUPLO CELULAR 150 X 150 CM EM CONCRETO, ALAS COM ESCONSIDADE DE 30°, INCLUINDO FÔRMAS E MATERIAIS. AF_07/2021</v>
          </cell>
          <cell r="C1002">
            <v>16325.87</v>
          </cell>
        </row>
        <row r="1003">
          <cell r="A1003">
            <v>102795</v>
          </cell>
          <cell r="B1003" t="str">
            <v>BOCA PARA BUEIRO DUPLO CELULAR 150 X 150 CM EM GABIÃO, ALAS COM ESCONSIDADE DE 45°, INCLUINDO FÔRMAS E MATERIAIS. AF_07/2021</v>
          </cell>
          <cell r="C1003">
            <v>29112.41</v>
          </cell>
        </row>
        <row r="1004">
          <cell r="A1004">
            <v>102766</v>
          </cell>
          <cell r="B1004" t="str">
            <v>BOCA PARA BUEIRO DUPLO CELULAR 200 X 200 CM EM CONCRETO, ALAS COM ESCONSIDADE DE 30°, INCLUINDO FÔRMAS E MATERIAIS. AF_07/2021</v>
          </cell>
          <cell r="C1004">
            <v>24623.81</v>
          </cell>
        </row>
        <row r="1005">
          <cell r="A1005">
            <v>102796</v>
          </cell>
          <cell r="B1005" t="str">
            <v>BOCA PARA BUEIRO DUPLO CELULAR 200 X 200 CM EM GABIÃO, ALAS COM ESCONSIDADE DE 45°, INCLUINDO FÔRMAS E MATERIAIS. AF_07/2021</v>
          </cell>
          <cell r="C1005">
            <v>46852.9</v>
          </cell>
        </row>
        <row r="1006">
          <cell r="A1006">
            <v>102767</v>
          </cell>
          <cell r="B1006" t="str">
            <v>BOCA PARA BUEIRO DUPLO CELULAR 250 X 250 CM EM CONCRETO, ALAS COM ESCONSIDADE DE 30°, INCLUINDO FÔRMAS E MATERIAIS. AF_07/2021</v>
          </cell>
          <cell r="C1006">
            <v>34401.51</v>
          </cell>
        </row>
        <row r="1007">
          <cell r="A1007">
            <v>102797</v>
          </cell>
          <cell r="B1007" t="str">
            <v>BOCA PARA BUEIRO DUPLO CELULAR 250 X 250 CM EM GABIÃO, ALAS COM ESCONSIDADE DE 45°, INCLUINDO FÔRMAS E MATERIAIS. AF_07/2021</v>
          </cell>
          <cell r="C1007">
            <v>66371.850000000006</v>
          </cell>
        </row>
        <row r="1008">
          <cell r="A1008">
            <v>102768</v>
          </cell>
          <cell r="B1008" t="str">
            <v>BOCA PARA BUEIRO DUPLO CELULAR 300 X 300 CM EM CONCRETO, ALAS COM ESCONSIDADE DE 30°, INCLUINDO FÔRMAS E MATERIAIS. AF_07/2021</v>
          </cell>
          <cell r="C1008">
            <v>48132.32</v>
          </cell>
        </row>
        <row r="1009">
          <cell r="A1009">
            <v>102798</v>
          </cell>
          <cell r="B1009" t="str">
            <v>BOCA PARA BUEIRO DUPLO CELULAR 300 X 300 CM EM GABIÃO, ALAS COM ESCONSIDADE DE 45°, INCLUINDO FÔRMAS E MATERIAIS. AF_07/2021</v>
          </cell>
          <cell r="C1009">
            <v>81196.84</v>
          </cell>
        </row>
        <row r="1010">
          <cell r="A1010">
            <v>102744</v>
          </cell>
          <cell r="B1010" t="str">
            <v>BOCA PARA BUEIRO DUPLO TUBULAR D = 100 CM EM CONCRETO, ALAS COM ESCONSIDADE DE 0°, INCLUINDO FÔRMAS E MATERIAIS. AF_07/2021</v>
          </cell>
          <cell r="C1010">
            <v>6851.83</v>
          </cell>
        </row>
        <row r="1011">
          <cell r="A1011">
            <v>102755</v>
          </cell>
          <cell r="B1011" t="str">
            <v>BOCA PARA BUEIRO DUPLO TUBULAR D = 100 CM EM CONCRETO, ALAS COM ESCONSIDADE DE 30°, INCLUINDO FÔRMAS E MATERIAIS. AF_07/2021</v>
          </cell>
          <cell r="C1011">
            <v>10625.24</v>
          </cell>
        </row>
        <row r="1012">
          <cell r="A1012">
            <v>102782</v>
          </cell>
          <cell r="B1012" t="str">
            <v>BOCA PARA BUEIRO DUPLO TUBULAR D = 100 CM EM GABIÃO, ALAS COM ESCONSIDADE DE 45°, INCLUINDO FÔRMAS E MATERIAIS. AF_07/2021</v>
          </cell>
          <cell r="C1012">
            <v>14205.04</v>
          </cell>
        </row>
        <row r="1013">
          <cell r="A1013">
            <v>102745</v>
          </cell>
          <cell r="B1013" t="str">
            <v>BOCA PARA BUEIRO DUPLO TUBULAR D = 120 CM EM CONCRETO, ALAS COM ESCONSIDADE DE 0°, INCLUINDO FÔRMAS E MATERIAIS. AF_07/2021</v>
          </cell>
          <cell r="C1013">
            <v>9628.5400000000009</v>
          </cell>
        </row>
        <row r="1014">
          <cell r="A1014">
            <v>102756</v>
          </cell>
          <cell r="B1014" t="str">
            <v>BOCA PARA BUEIRO DUPLO TUBULAR D = 120 CM EM CONCRETO, ALAS COM ESCONSIDADE DE 30°, INCLUINDO FÔRMAS E MATERIAIS. AF_07/2021</v>
          </cell>
          <cell r="C1014">
            <v>15777.84</v>
          </cell>
        </row>
        <row r="1015">
          <cell r="A1015">
            <v>102783</v>
          </cell>
          <cell r="B1015" t="str">
            <v>BOCA PARA BUEIRO DUPLO TUBULAR D = 120 CM EM GABIÃO, ALAS COM ESCONSIDADE DE 45°, INCLUINDO FÔRMAS E MATERIAIS. AF_07/2021</v>
          </cell>
          <cell r="C1015">
            <v>18831.57</v>
          </cell>
        </row>
        <row r="1016">
          <cell r="A1016">
            <v>102746</v>
          </cell>
          <cell r="B1016" t="str">
            <v>BOCA PARA BUEIRO DUPLO TUBULAR D = 150 CM EM CONCRETO, ALAS COM ESCONSIDADE DE 0°, INCLUINDO FÔRMAS E MATERIAIS. AF_07/2021</v>
          </cell>
          <cell r="C1016">
            <v>16690.11</v>
          </cell>
        </row>
        <row r="1017">
          <cell r="A1017">
            <v>102757</v>
          </cell>
          <cell r="B1017" t="str">
            <v>BOCA PARA BUEIRO DUPLO TUBULAR D = 150 CM EM CONCRETO, ALAS COM ESCONSIDADE DE 30°, INCLUINDO FÔRMAS E MATERIAIS. AF_07/2021</v>
          </cell>
          <cell r="C1017">
            <v>29349.62</v>
          </cell>
        </row>
        <row r="1018">
          <cell r="A1018">
            <v>102784</v>
          </cell>
          <cell r="B1018" t="str">
            <v>BOCA PARA BUEIRO DUPLO TUBULAR D = 150 CM EM GABIÃO, ALAS COM ESCONSIDADE DE 45°, INCLUINDO FÔRMAS E MATERIAIS. AF_07/2021</v>
          </cell>
          <cell r="C1018">
            <v>29040.97</v>
          </cell>
        </row>
        <row r="1019">
          <cell r="A1019">
            <v>102779</v>
          </cell>
          <cell r="B1019" t="str">
            <v>BOCA PARA BUEIRO DUPLO TUBULAR D = 40 CM EM GABIÃO, ALAS COM ESCONSIDADE DE 45°, INCLUINDO FÔRMAS E MATERIAIS. AF_07/2021</v>
          </cell>
          <cell r="C1019">
            <v>7508.66</v>
          </cell>
        </row>
        <row r="1020">
          <cell r="A1020">
            <v>102780</v>
          </cell>
          <cell r="B1020" t="str">
            <v>BOCA PARA BUEIRO DUPLO TUBULAR D = 60 CM EM GABIÃO, ALAS COM ESCONSIDADE DE 45°, INCLUINDO FÔRMAS E MATERIAIS. AF_07/2021</v>
          </cell>
          <cell r="C1020">
            <v>8640.27</v>
          </cell>
        </row>
        <row r="1021">
          <cell r="A1021">
            <v>102743</v>
          </cell>
          <cell r="B1021" t="str">
            <v>BOCA PARA BUEIRO DUPLO TUBULAR D = 80 CM EM CONCRETO, ALAS COM ESCONSIDADE DE 0°, INCLUINDO FÔRMAS E MATERIAIS. AF_07/2021</v>
          </cell>
          <cell r="C1021">
            <v>4574.95</v>
          </cell>
        </row>
        <row r="1022">
          <cell r="A1022">
            <v>102781</v>
          </cell>
          <cell r="B1022" t="str">
            <v>BOCA PARA BUEIRO DUPLO TUBULAR D = 80 CM EM GABIÃO, ALAS COM ESCONSIDADE DE 45°, INCLUINDO FÔRMAS E MATERIAIS. AF_07/2021</v>
          </cell>
          <cell r="C1022">
            <v>12804.14</v>
          </cell>
        </row>
        <row r="1023">
          <cell r="A1023">
            <v>102761</v>
          </cell>
          <cell r="B1023" t="str">
            <v>BOCA PARA BUEIRO SIMPLES CELULAR 150 X 150 CM EM CONCRETO, ALAS COM ESCONSIDADE DE 30°, INCLUINDO FÔRMAS E MATERIAIS. AF_07/2021</v>
          </cell>
          <cell r="C1023">
            <v>13082.44</v>
          </cell>
        </row>
        <row r="1024">
          <cell r="A1024">
            <v>102791</v>
          </cell>
          <cell r="B1024" t="str">
            <v>BOCA PARA BUEIRO SIMPLES CELULAR 150 X 150 CM EM GABIÃO, ALAS COM ESCONSIDADE DE 45°, INCLUINDO FÔRMAS E MATERIAIS. AF_07/2021</v>
          </cell>
          <cell r="C1024">
            <v>27283.93</v>
          </cell>
        </row>
        <row r="1025">
          <cell r="A1025">
            <v>102762</v>
          </cell>
          <cell r="B1025" t="str">
            <v>BOCA PARA BUEIRO SIMPLES CELULAR 200 X 200 CM EM CONCRETO, ALAS COM ESCONSIDADE DE 30°, INCLUINDO FÔRMAS E MATERIAIS. AF_07/2021</v>
          </cell>
          <cell r="C1025">
            <v>20243.46</v>
          </cell>
        </row>
        <row r="1026">
          <cell r="A1026">
            <v>102792</v>
          </cell>
          <cell r="B1026" t="str">
            <v>BOCA PARA BUEIRO SIMPLES CELULAR 200 X 200 CM EM GABIÃO, ALAS COM ESCONSIDADE DE 45°, INCLUINDO FÔRMAS E MATERIAIS. AF_07/2021</v>
          </cell>
          <cell r="C1026">
            <v>44297.93</v>
          </cell>
        </row>
        <row r="1027">
          <cell r="A1027">
            <v>102763</v>
          </cell>
          <cell r="B1027" t="str">
            <v>BOCA PARA BUEIRO SIMPLES CELULAR 250 X 250 CM EM CONCRETO, ALAS COM ESCONSIDADE DE 30°, INCLUINDO FÔRMAS E MATERIAIS. AF_07/2021</v>
          </cell>
          <cell r="C1027">
            <v>28122.79</v>
          </cell>
        </row>
        <row r="1028">
          <cell r="A1028">
            <v>102793</v>
          </cell>
          <cell r="B1028" t="str">
            <v>BOCA PARA BUEIRO SIMPLES CELULAR 250 X 250 CM EM GABIÃO, ALAS COM ESCONSIDADE DE 45°, INCLUINDO FÔRMAS E MATERIAIS. AF_07/2021</v>
          </cell>
          <cell r="C1028">
            <v>59511.38</v>
          </cell>
        </row>
        <row r="1029">
          <cell r="A1029">
            <v>102764</v>
          </cell>
          <cell r="B1029" t="str">
            <v>BOCA PARA BUEIRO SIMPLES CELULAR 300 X 300 CM EM CONCRETO, ALAS COM ESCONSIDADE DE 30°, INCLUINDO FÔRMAS E MATERIAIS. AF_07/2021</v>
          </cell>
          <cell r="C1029">
            <v>39711.410000000003</v>
          </cell>
        </row>
        <row r="1030">
          <cell r="A1030">
            <v>102794</v>
          </cell>
          <cell r="B1030" t="str">
            <v>BOCA PARA BUEIRO SIMPLES CELULAR 300 X 300 CM EM GABIÃO, ALAS COM ESCONSIDADE DE 45°, INCLUINDO FÔRMAS E MATERIAIS. AF_07/2021</v>
          </cell>
          <cell r="C1030">
            <v>85196.3</v>
          </cell>
        </row>
        <row r="1031">
          <cell r="A1031">
            <v>102740</v>
          </cell>
          <cell r="B1031" t="str">
            <v>BOCA PARA BUEIRO SIMPLES TUBULAR D = 100 CM EM CONCRETO, ALAS COM ESCONSIDADE DE 0°, INCLUINDO FÔRMAS E MATERIAIS. AF_07/2021</v>
          </cell>
          <cell r="C1031">
            <v>5651.47</v>
          </cell>
        </row>
        <row r="1032">
          <cell r="A1032">
            <v>102752</v>
          </cell>
          <cell r="B1032" t="str">
            <v>BOCA PARA BUEIRO SIMPLES TUBULAR D = 100 CM EM CONCRETO, ALAS COM ESCONSIDADE DE 30°, INCLUINDO FÔRMAS E MATERIAIS. AF_07/2021</v>
          </cell>
          <cell r="C1032">
            <v>7600.35</v>
          </cell>
        </row>
        <row r="1033">
          <cell r="A1033">
            <v>102776</v>
          </cell>
          <cell r="B1033" t="str">
            <v>BOCA PARA BUEIRO SIMPLES TUBULAR D = 100 CM EM GABIÃO, ALAS COM ESCONSIDADE DE 45°, INCLUINDO FÔRMAS E MATERIAIS. AF_07/2021</v>
          </cell>
          <cell r="C1033">
            <v>11209.88</v>
          </cell>
        </row>
        <row r="1034">
          <cell r="A1034">
            <v>102741</v>
          </cell>
          <cell r="B1034" t="str">
            <v>BOCA PARA BUEIRO SIMPLES TUBULAR D = 120 CM EM CONCRETO, ALAS COM ESCONSIDADE DE 0°, INCLUINDO FÔRMAS E MATERIAIS. AF_07/2021</v>
          </cell>
          <cell r="C1034">
            <v>7931.04</v>
          </cell>
        </row>
        <row r="1035">
          <cell r="A1035">
            <v>102753</v>
          </cell>
          <cell r="B1035" t="str">
            <v>BOCA PARA BUEIRO SIMPLES TUBULAR D = 120 CM EM CONCRETO, ALAS COM ESCONSIDADE DE 30°, INCLUINDO FÔRMAS E MATERIAIS. AF_07/2021</v>
          </cell>
          <cell r="C1035">
            <v>11250.21</v>
          </cell>
        </row>
        <row r="1036">
          <cell r="A1036">
            <v>102777</v>
          </cell>
          <cell r="B1036" t="str">
            <v>BOCA PARA BUEIRO SIMPLES TUBULAR D = 120 CM EM GABIÃO, ALAS COM ESCONSIDADE DE 45°, INCLUINDO FÔRMAS E MATERIAIS. AF_07/2021</v>
          </cell>
          <cell r="C1036">
            <v>16968.009999999998</v>
          </cell>
        </row>
        <row r="1037">
          <cell r="A1037">
            <v>102742</v>
          </cell>
          <cell r="B1037" t="str">
            <v>BOCA PARA BUEIRO SIMPLES TUBULAR D = 150 CM EM CONCRETO, ALAS COM ESCONSIDADE DE 0°, INCLUINDO FÔRMAS E MATERIAIS. AF_07/2021</v>
          </cell>
          <cell r="C1037">
            <v>13731.24</v>
          </cell>
        </row>
        <row r="1038">
          <cell r="A1038">
            <v>102754</v>
          </cell>
          <cell r="B1038" t="str">
            <v>BOCA PARA BUEIRO SIMPLES TUBULAR D = 150 CM EM CONCRETO, ALAS COM ESCONSIDADE DE 30°, INCLUINDO FÔRMAS E MATERIAIS. AF_07/2021</v>
          </cell>
          <cell r="C1038">
            <v>21386.12</v>
          </cell>
        </row>
        <row r="1039">
          <cell r="A1039">
            <v>102778</v>
          </cell>
          <cell r="B1039" t="str">
            <v>BOCA PARA BUEIRO SIMPLES TUBULAR D = 150 CM EM GABIÃO, ALAS COM ESCONSIDADE DE 45°, INCLUINDO FÔRMAS E MATERIAIS. AF_07/2021</v>
          </cell>
          <cell r="C1039">
            <v>25016.65</v>
          </cell>
        </row>
        <row r="1040">
          <cell r="A1040">
            <v>102737</v>
          </cell>
          <cell r="B1040" t="str">
            <v>BOCA PARA BUEIRO SIMPLES TUBULAR D = 40 CM EM CONCRETO, ALAS COM ESCONSIDADE DE 0°, INCLUINDO FÔRMAS E MATERIAIS. AF_07/2021</v>
          </cell>
          <cell r="C1040">
            <v>1100.1300000000001</v>
          </cell>
        </row>
        <row r="1041">
          <cell r="A1041">
            <v>102773</v>
          </cell>
          <cell r="B1041" t="str">
            <v>BOCA PARA BUEIRO SIMPLES TUBULAR D = 40 CM EM GABIÃO, ALAS COM ESCONSIDADE DE 45°, INCLUINDO FÔRMAS E MATERIAIS. AF_07/2021</v>
          </cell>
          <cell r="C1041">
            <v>7508.66</v>
          </cell>
        </row>
        <row r="1042">
          <cell r="A1042">
            <v>102738</v>
          </cell>
          <cell r="B1042" t="str">
            <v>BOCA PARA BUEIRO SIMPLES TUBULAR D = 60 CM EM CONCRETO, ALAS COM ESCONSIDADE DE 0°, INCLUINDO FÔRMAS E MATERIAIS. AF_07/2021</v>
          </cell>
          <cell r="C1042">
            <v>2252.5700000000002</v>
          </cell>
        </row>
        <row r="1043">
          <cell r="A1043">
            <v>102750</v>
          </cell>
          <cell r="B1043" t="str">
            <v>BOCA PARA BUEIRO SIMPLES TUBULAR D = 60 CM EM CONCRETO, ALAS COM ESCONSIDADE DE 30°, INCLUINDO FÔRMAS E MATERIAIS. AF_07/2021</v>
          </cell>
          <cell r="C1043">
            <v>2746.52</v>
          </cell>
        </row>
        <row r="1044">
          <cell r="A1044">
            <v>102774</v>
          </cell>
          <cell r="B1044" t="str">
            <v>BOCA PARA BUEIRO SIMPLES TUBULAR D = 60 CM EM GABIÃO, ALAS COM ESCONSIDADE DE 45°, INCLUINDO FÔRMAS E MATERIAIS. AF_07/2021</v>
          </cell>
          <cell r="C1044">
            <v>7508.66</v>
          </cell>
        </row>
        <row r="1045">
          <cell r="A1045">
            <v>102739</v>
          </cell>
          <cell r="B1045" t="str">
            <v>BOCA PARA BUEIRO SIMPLES TUBULAR D = 80 CM EM CONCRETO, ALAS COM ESCONSIDADE DE 0°, INCLUINDO FÔRMAS E MATERIAIS. AF_07/2021</v>
          </cell>
          <cell r="C1045">
            <v>3771.2</v>
          </cell>
        </row>
        <row r="1046">
          <cell r="A1046">
            <v>102751</v>
          </cell>
          <cell r="B1046" t="str">
            <v>BOCA PARA BUEIRO SIMPLES TUBULAR D = 80 CM EM CONCRETO, ALAS COM ESCONSIDADE DE 30°, INCLUINDO FÔRMAS E MATERIAIS. AF_07/2021</v>
          </cell>
          <cell r="C1046">
            <v>4771.0200000000004</v>
          </cell>
        </row>
        <row r="1047">
          <cell r="A1047">
            <v>102775</v>
          </cell>
          <cell r="B1047" t="str">
            <v>BOCA PARA BUEIRO SIMPLES TUBULAR D = 80 CM EM GABIÃO, ALAS COM ESCONSIDADE DE 45°, INCLUINDO FÔRMAS E MATERIAIS. AF_07/2021</v>
          </cell>
          <cell r="C1047">
            <v>11209.88</v>
          </cell>
        </row>
        <row r="1048">
          <cell r="A1048">
            <v>102769</v>
          </cell>
          <cell r="B1048" t="str">
            <v>BOCA PARA BUEIRO TRIPLO CELULAR 150 X 150 CM EM CONCRETO, ALAS COM ESCONSIDADE DE 30°, INCLUINDO FÔRMAS E MATERIAIS. AF_07/2021</v>
          </cell>
          <cell r="C1048">
            <v>18922.740000000002</v>
          </cell>
        </row>
        <row r="1049">
          <cell r="A1049">
            <v>102799</v>
          </cell>
          <cell r="B1049" t="str">
            <v>BOCA PARA BUEIRO TRIPLO CELULAR 150 X 150 CM EM GABIÃO, ALAS COM ESCONSIDADE DE 45°, INCLUINDO FÔRMAS E MATERIAIS. AF_07/2021</v>
          </cell>
          <cell r="C1049">
            <v>29729.279999999999</v>
          </cell>
        </row>
        <row r="1050">
          <cell r="A1050">
            <v>102770</v>
          </cell>
          <cell r="B1050" t="str">
            <v>BOCA PARA BUEIRO TRIPLO CELULAR 200 X 200 CM EM CONCRETO, ALAS COM ESCONSIDADE DE 30°, INCLUINDO FÔRMAS E MATERIAIS. AF_07/2021</v>
          </cell>
          <cell r="C1050">
            <v>29056.39</v>
          </cell>
        </row>
        <row r="1051">
          <cell r="A1051">
            <v>102800</v>
          </cell>
          <cell r="B1051" t="str">
            <v>BOCA PARA BUEIRO TRIPLO CELULAR 200 X 200 CM EM GABIÃO, ALAS COM ESCONSIDADE DE 45°, INCLUINDO FÔRMAS E MATERIAIS. AF_07/2021</v>
          </cell>
          <cell r="C1051">
            <v>51436.88</v>
          </cell>
        </row>
        <row r="1052">
          <cell r="A1052">
            <v>102771</v>
          </cell>
          <cell r="B1052" t="str">
            <v>BOCA PARA BUEIRO TRIPLO CELULAR 250 X 250 CM EM CONCRETO, ALAS COM ESCONSIDADE DE 30°, INCLUINDO FÔRMAS E MATERIAIS. AF_07/2021</v>
          </cell>
          <cell r="C1052">
            <v>40577.06</v>
          </cell>
        </row>
        <row r="1053">
          <cell r="A1053">
            <v>102801</v>
          </cell>
          <cell r="B1053" t="str">
            <v>BOCA PARA BUEIRO TRIPLO CELULAR 250 X 250 CM EM GABIÃO, ALAS COM ESCONSIDADE DE 45°, INCLUINDO FÔRMAS E MATERIAIS. AF_07/2021</v>
          </cell>
          <cell r="C1053">
            <v>71942.42</v>
          </cell>
        </row>
        <row r="1054">
          <cell r="A1054">
            <v>102772</v>
          </cell>
          <cell r="B1054" t="str">
            <v>BOCA PARA BUEIRO TRIPLO CELULAR 300 X 300 CM EM CONCRETO, ALAS COM ESCONSIDADE DE 30°, INCLUINDO FÔRMAS E MATERIAIS. AF_07/2021</v>
          </cell>
          <cell r="C1054">
            <v>57116.21</v>
          </cell>
        </row>
        <row r="1055">
          <cell r="A1055">
            <v>102802</v>
          </cell>
          <cell r="B1055" t="str">
            <v>BOCA PARA BUEIRO TRIPLO CELULAR 300 X 300 CM EM GABIÃO, ALAS COM ESCONSIDADE DE 45°, INCLUINDO FÔRMAS E MATERIAIS. AF_07/2021</v>
          </cell>
          <cell r="C1055">
            <v>86249.26</v>
          </cell>
        </row>
        <row r="1056">
          <cell r="A1056">
            <v>102747</v>
          </cell>
          <cell r="B1056" t="str">
            <v>BOCA PARA BUEIRO TRIPLO TUBULAR D = 100 CM EM CONCRETO, ALAS COM ESCONSIDADE DE 0°, INCLUINDO FÔRMAS E MATERIAIS. AF_07/2021</v>
          </cell>
          <cell r="C1056">
            <v>8511.02</v>
          </cell>
        </row>
        <row r="1057">
          <cell r="A1057">
            <v>102758</v>
          </cell>
          <cell r="B1057" t="str">
            <v>BOCA PARA BUEIRO TRIPLO TUBULAR D = 100 CM EM CONCRETO, ALAS COM ESCONSIDADE DE 30°, INCLUINDO FÔRMAS E MATERIAIS. AF_07/2021</v>
          </cell>
          <cell r="C1057">
            <v>13663.96</v>
          </cell>
        </row>
        <row r="1058">
          <cell r="A1058">
            <v>102788</v>
          </cell>
          <cell r="B1058" t="str">
            <v>BOCA PARA BUEIRO TRIPLO TUBULAR D = 100 CM EM GABIÃO, ALAS COM ESCONSIDADE DE 45°, INCLUINDO FÔRMAS E MATERIAIS. AF_07/2021</v>
          </cell>
          <cell r="C1058">
            <v>15569.68</v>
          </cell>
        </row>
        <row r="1059">
          <cell r="A1059">
            <v>102748</v>
          </cell>
          <cell r="B1059" t="str">
            <v>BOCA PARA BUEIRO TRIPLO TUBULAR D = 120 CM EM CONCRETO, ALAS COM ESCONSIDADE DE 0°, INCLUINDO FÔRMAS E MATERIAIS. AF_07/2021</v>
          </cell>
          <cell r="C1059">
            <v>11908.22</v>
          </cell>
        </row>
        <row r="1060">
          <cell r="A1060">
            <v>102759</v>
          </cell>
          <cell r="B1060" t="str">
            <v>BOCA PARA BUEIRO TRIPLO TUBULAR D = 120 CM EM CONCRETO, ALAS COM ESCONSIDADE DE 30°, INCLUINDO FÔRMAS E MATERIAIS. AF_07/2021</v>
          </cell>
          <cell r="C1060">
            <v>20326.400000000001</v>
          </cell>
        </row>
        <row r="1061">
          <cell r="A1061">
            <v>102789</v>
          </cell>
          <cell r="B1061" t="str">
            <v>BOCA PARA BUEIRO TRIPLO TUBULAR D = 120 CM EM GABIÃO, ALAS COM ESCONSIDADE DE 45°, INCLUINDO FÔRMAS E MATERIAIS. AF_07/2021</v>
          </cell>
          <cell r="C1061">
            <v>20477.59</v>
          </cell>
        </row>
        <row r="1062">
          <cell r="A1062">
            <v>102749</v>
          </cell>
          <cell r="B1062" t="str">
            <v>BOCA PARA BUEIRO TRIPLO TUBULAR D = 150 CM EM CONCRETO, ALAS COM ESCONSIDADE DE 0°, INCLUINDO FÔRMAS E MATERIAIS. AF_07/2021</v>
          </cell>
          <cell r="C1062">
            <v>20443.54</v>
          </cell>
        </row>
        <row r="1063">
          <cell r="A1063">
            <v>102760</v>
          </cell>
          <cell r="B1063" t="str">
            <v>BOCA PARA BUEIRO TRIPLO TUBULAR D = 150 CM EM CONCRETO, ALAS COM ESCONSIDADE DE 30°, INCLUINDO FÔRMAS E MATERIAIS. AF_07/2021</v>
          </cell>
          <cell r="C1063">
            <v>37462.29</v>
          </cell>
        </row>
        <row r="1064">
          <cell r="A1064">
            <v>102790</v>
          </cell>
          <cell r="B1064" t="str">
            <v>BOCA PARA BUEIRO TRIPLO TUBULAR D = 150 CM EM GABIÃO, ALAS COM ESCONSIDADE DE 45°, INCLUINDO FÔRMAS E MATERIAIS. AF_07/2021</v>
          </cell>
          <cell r="C1064">
            <v>33669.54</v>
          </cell>
        </row>
        <row r="1065">
          <cell r="A1065">
            <v>102785</v>
          </cell>
          <cell r="B1065" t="str">
            <v>BOCA PARA BUEIRO TRIPLO TUBULAR D = 40 CM EM GABIÃO, ALAS COM ESCONSIDADE DE 45°, INCLUINDO FÔRMAS E MATERIAIS. AF_07/2021</v>
          </cell>
          <cell r="C1065">
            <v>8640.27</v>
          </cell>
        </row>
        <row r="1066">
          <cell r="A1066">
            <v>102786</v>
          </cell>
          <cell r="B1066" t="str">
            <v>BOCA PARA BUEIRO TRIPLO TUBULAR D = 60 CM EM GABIÃO, ALAS COM ESCONSIDADE DE 45°, INCLUINDO FÔRMAS E MATERIAIS. AF_07/2021</v>
          </cell>
          <cell r="C1066">
            <v>9578.52</v>
          </cell>
        </row>
        <row r="1067">
          <cell r="A1067">
            <v>102787</v>
          </cell>
          <cell r="B1067" t="str">
            <v>BOCA PARA BUEIRO TRIPLO TUBULAR D = 80 CM EM GABIÃO, ALAS COM ESCONSIDADE DE 45°, INCLUINDO FÔRMAS E MATERIAIS. AF_07/2021</v>
          </cell>
          <cell r="C1067">
            <v>14205.04</v>
          </cell>
        </row>
        <row r="1068">
          <cell r="A1068">
            <v>102736</v>
          </cell>
          <cell r="B1068" t="str">
            <v>CONCRETAGEM DE BOCA PARA BUEIRO, FCK = 20 MPA, COM USO DE BOMBA - LANÇAMENTO, ADENSAMENTO E ACABAMENTO. AF_07/2021</v>
          </cell>
          <cell r="C1068">
            <v>686.67</v>
          </cell>
        </row>
        <row r="1069">
          <cell r="A1069">
            <v>102727</v>
          </cell>
          <cell r="B1069" t="str">
            <v>FABRICAÇÃO, MONTAGEM E DESMONTAGEM DE FÔRMA PARA BOCA PARA BUEIRO, EM CHAPA DE MADEIRA COMPENSADA RESINADA, E = 17 MM, 2 UTILIZAÇÕES. AF_07/2021</v>
          </cell>
          <cell r="C1069">
            <v>99.5</v>
          </cell>
        </row>
        <row r="1070">
          <cell r="A1070">
            <v>102112</v>
          </cell>
          <cell r="B1070" t="str">
            <v>BOMBA CENTRÍFUGA, MONOFÁSICA, 0,5 CV OU 0,49 HP, HM 6 A 20 M, Q 1,2 A 8,3 M3/H (NÃO INCLUI O FORNECIMENTO DA BOMBA). AF_12/2020</v>
          </cell>
          <cell r="C1070">
            <v>133.33000000000001</v>
          </cell>
        </row>
        <row r="1071">
          <cell r="A1071">
            <v>102111</v>
          </cell>
          <cell r="B1071" t="str">
            <v>BOMBA CENTRÍFUGA, MONOFÁSICA, 0,5 CV OU 0,49 HP, HM 6 A 20 M, Q 1,2 A 8,3 M3/H - FORNECIMENTO E INSTALAÇÃO. AF_12/2020</v>
          </cell>
          <cell r="C1071">
            <v>1196.07</v>
          </cell>
        </row>
        <row r="1072">
          <cell r="A1072">
            <v>102114</v>
          </cell>
          <cell r="B1072" t="str">
            <v>BOMBA CENTRÍFUGA, TRIFÁSICA, 1 CV OU 0,99 HP, HM 14 A 40 M, Q 0,6 A 8,4 M3/H (NÃO INCLUI O FORNECIMENTO DA BOMBA). AF_12/2020</v>
          </cell>
          <cell r="C1072">
            <v>136.62</v>
          </cell>
        </row>
        <row r="1073">
          <cell r="A1073">
            <v>102113</v>
          </cell>
          <cell r="B1073" t="str">
            <v>BOMBA CENTRÍFUGA, TRIFÁSICA, 1 CV OU 0,99 HP, HM 14 A 40 M, Q 0,6 A 8,4 M3/H - FORNECIMENTO E INSTALAÇÃO. AF_12/2020</v>
          </cell>
          <cell r="C1073">
            <v>1928.04</v>
          </cell>
        </row>
        <row r="1074">
          <cell r="A1074">
            <v>102117</v>
          </cell>
          <cell r="B1074" t="str">
            <v>BOMBA CENTRÍFUGA, TRIFÁSICA, 1,5 CV OU 1,48 HP (NÃO INCLUI O FORNECIMENTO DA BOMBA). AF_12/2020</v>
          </cell>
          <cell r="C1074">
            <v>140.62</v>
          </cell>
        </row>
        <row r="1075">
          <cell r="A1075">
            <v>102116</v>
          </cell>
          <cell r="B1075" t="str">
            <v>BOMBA CENTRÍFUGA, TRIFÁSICA, 1,5 CV OU 1,48 HP, HM 10 A 24 M, Q 6,1 A 21,9 M3/H - FORNECIMENTO E INSTALAÇÃO. AF_12/2020</v>
          </cell>
          <cell r="C1075">
            <v>2061.02</v>
          </cell>
        </row>
        <row r="1076">
          <cell r="A1076">
            <v>102132</v>
          </cell>
          <cell r="B1076" t="str">
            <v>BOMBA CENTRÍFUGA, TRIFÁSICA, 1,5 CV OU 1,48 HP, HM 10 A 24 M, Q 6,1 A 21,9 M3/H, 2 UNIDADES, INCLUSO QUADRO ELÉTRICO - FORNECIMENTO E INSTALAÇÃO. AF_12/2020</v>
          </cell>
          <cell r="C1076">
            <v>0</v>
          </cell>
        </row>
        <row r="1077">
          <cell r="A1077">
            <v>102115</v>
          </cell>
          <cell r="B1077" t="str">
            <v>BOMBA CENTRÍFUGA, TRIFÁSICA, 1,5 CV OU 1,48 HP, HM 10 A 70 M, Q 1,8 A 5,3 M3/H - FORNECIMENTO E INSTALAÇÃO. AF_12/2020</v>
          </cell>
          <cell r="C1077">
            <v>3377.16</v>
          </cell>
        </row>
        <row r="1078">
          <cell r="A1078">
            <v>102123</v>
          </cell>
          <cell r="B1078" t="str">
            <v>BOMBA CENTRÍFUGA, TRIFÁSICA, 10 CV OU 9,86 HP, HM 85 A 140 M, Q 4,2 A 14,9 M3/H (NÃO INCLUI O FORNECIMENTO DA BOMBA). AF_12/2020</v>
          </cell>
          <cell r="C1078">
            <v>190.32</v>
          </cell>
        </row>
        <row r="1079">
          <cell r="A1079">
            <v>102122</v>
          </cell>
          <cell r="B1079" t="str">
            <v>BOMBA CENTRÍFUGA, TRIFÁSICA, 10 CV OU 9,86 HP, HM 85 A 140 M, Q 4,2 A 14,9 M3/H - FORNECIMENTO E INSTALAÇÃO. AF_12/2020</v>
          </cell>
          <cell r="C1079">
            <v>9640.74</v>
          </cell>
        </row>
        <row r="1080">
          <cell r="A1080">
            <v>102119</v>
          </cell>
          <cell r="B1080" t="str">
            <v>BOMBA CENTRÍFUGA, TRIFÁSICA, 3 CV OU 2,96 HP, HM 34 A 40 M, Q 8,6 A 14,8 M3/H (NÃO INCLUI O FORNECIMENTO DA BOMBA). AF_12/2020</v>
          </cell>
          <cell r="C1080">
            <v>144.07</v>
          </cell>
        </row>
        <row r="1081">
          <cell r="A1081">
            <v>102118</v>
          </cell>
          <cell r="B1081" t="str">
            <v>BOMBA CENTRÍFUGA, TRIFÁSICA, 3 CV OU 2,96 HP, HM 34 A 40 M, Q 8,6 A 14,8 M3/H - FORNECIMENTO E INSTALAÇÃO. AF_12/2020</v>
          </cell>
          <cell r="C1081">
            <v>2823.63</v>
          </cell>
        </row>
        <row r="1082">
          <cell r="A1082">
            <v>102133</v>
          </cell>
          <cell r="B1082" t="str">
            <v>BOMBA CENTRÍFUGA, TRIFÁSICA, 3 CV OU 2,96 HP, HM 34 A 40 M, Q 8,6 A 14,8 M3/H, 2 UNIDADES, INCLUSO QUADRO ELÉTRICO - FORNECIMENTO E INSTALAÇÃO. AF_12/2020</v>
          </cell>
          <cell r="C1082">
            <v>0</v>
          </cell>
        </row>
        <row r="1083">
          <cell r="A1083">
            <v>102127</v>
          </cell>
          <cell r="B1083" t="str">
            <v>BOMBA SUBMERSÍVEL, TRIFÁSICA, 3,80 CV OU 3,75 HP, HM 5 A 25,5 M, Q 3,6 A 61,2 M3/H (NÃO INCLUI O FORNECIMENTO DA BOMBA). AF_12/2020</v>
          </cell>
          <cell r="C1083">
            <v>691.87</v>
          </cell>
        </row>
        <row r="1084">
          <cell r="A1084">
            <v>102126</v>
          </cell>
          <cell r="B1084" t="str">
            <v>BOMBA SUBMERSÍVEL, TRIFÁSICA, 3,80 CV OU 3,75 HP, HM 5 A 25,5 M, Q 3,6 A 61,2 M3/H - FORNECIMENTO E INSTALAÇÃO. AF_12/2020</v>
          </cell>
          <cell r="C1084">
            <v>15148.12</v>
          </cell>
        </row>
        <row r="1085">
          <cell r="A1085">
            <v>102137</v>
          </cell>
          <cell r="B1085" t="str">
            <v>CHAVE DE BOIA AUTOMÁTICA SUPERIOR/INFERIOR 15A/250V - FORNECIMENTO E INSTALAÇÃO. AF_12/2020</v>
          </cell>
          <cell r="C1085">
            <v>87.59</v>
          </cell>
        </row>
        <row r="1086">
          <cell r="A1086">
            <v>102136</v>
          </cell>
          <cell r="B1086" t="str">
            <v>INSTALAÇÃO DE QUADRO ELÉTRICO PARA BOMBAS TRIFÁSICAS ATÉ 25 CV (NÃO INCLUI O FORNECIMENTO DO QUADRO). AF_12/2020</v>
          </cell>
          <cell r="C1086">
            <v>71.739999999999995</v>
          </cell>
        </row>
        <row r="1087">
          <cell r="A1087">
            <v>102121</v>
          </cell>
          <cell r="B1087" t="str">
            <v>MOTO BOMBA HORIZONTAL ATÉ 10 CV, HM 75 A 80 M, Q 25,4 A 48 (NÃO INCLUI O FORNECIMENTO DA BOMBA). AF_12/2020</v>
          </cell>
          <cell r="C1087">
            <v>180.07</v>
          </cell>
        </row>
        <row r="1088">
          <cell r="A1088">
            <v>102120</v>
          </cell>
          <cell r="B1088" t="str">
            <v>MOTO BOMBA HORIZONTAL ATÉ 10 CV, HM 75 A 80 M, Q 25,4 A 48 - FORNECIMENTO E INSTALAÇÃO. AF_12/2020</v>
          </cell>
          <cell r="C1088">
            <v>0</v>
          </cell>
        </row>
        <row r="1089">
          <cell r="A1089">
            <v>102138</v>
          </cell>
          <cell r="B1089" t="str">
            <v>MOTO BOMBA HORIZONTAL DE 12,5 A 25 CV, HM 140 M (NÃO INCLUI O FORNECIMENTO DA BOMBA). AF_12/2020</v>
          </cell>
          <cell r="C1089">
            <v>207.01</v>
          </cell>
        </row>
        <row r="1090">
          <cell r="A1090">
            <v>102334</v>
          </cell>
          <cell r="B1090" t="str">
            <v>MOTO BOMBA HORIZONTAL DE 12,5 A 25CV, HM 140 M - FORNECIMENTO E INSTALAÇÃO. AF_12/2020</v>
          </cell>
          <cell r="C1090">
            <v>0</v>
          </cell>
        </row>
        <row r="1091">
          <cell r="A1091">
            <v>102129</v>
          </cell>
          <cell r="B1091" t="str">
            <v>MOTO BOMBA SUBMERSÍVEL ATÉ 10 CV, HM 21 M (NÃO INCLUI O FORNECIMENTO DA BOMBA). AF_12/2020</v>
          </cell>
          <cell r="C1091">
            <v>999.73</v>
          </cell>
        </row>
        <row r="1092">
          <cell r="A1092">
            <v>102128</v>
          </cell>
          <cell r="B1092" t="str">
            <v>MOTO BOMBA SUBMERSÍVEL ATÉ 10 CV, HM 21 M - FORNECIMENTO E INSTALAÇÃO. AF_12/2020</v>
          </cell>
          <cell r="C1092">
            <v>0</v>
          </cell>
        </row>
        <row r="1093">
          <cell r="A1093">
            <v>102131</v>
          </cell>
          <cell r="B1093" t="str">
            <v>MOTO BOMBA SUBMERSÍVEL DE 11 A 25 CV, HM 33 M (NÃO INCLUI O FORNECIMENTO DA BOMBA). AF_12/2020</v>
          </cell>
          <cell r="C1093">
            <v>999.73</v>
          </cell>
        </row>
        <row r="1094">
          <cell r="A1094">
            <v>102130</v>
          </cell>
          <cell r="B1094" t="str">
            <v>MOTO BOMBA SUBMERSÍVEL DE 11 A 25 CV, HM 33 M - FORNECIMENTO E INSTALAÇÃO. AF_12/2020</v>
          </cell>
          <cell r="C1094">
            <v>0</v>
          </cell>
        </row>
        <row r="1095">
          <cell r="A1095">
            <v>102134</v>
          </cell>
          <cell r="B1095" t="str">
            <v>QUADRO ELÉTRICO PARA 2 BOMBAS CENTRÍFUGAS TRIFÁSICAS 1,5 CV - FORNECIMENTO E INSTALAÇÃO. AF_12/2020</v>
          </cell>
          <cell r="C1095">
            <v>0</v>
          </cell>
        </row>
        <row r="1096">
          <cell r="A1096">
            <v>102135</v>
          </cell>
          <cell r="B1096" t="str">
            <v>QUADRO ELÉTRICO PARA 2 BOMBAS CENTRÍFUGAS TRIFÁSICAS 3 CV - FORNECIMENTO E INSTALAÇÃO. AF_12/2020</v>
          </cell>
          <cell r="C1096">
            <v>0</v>
          </cell>
        </row>
        <row r="1097">
          <cell r="A1097">
            <v>104941</v>
          </cell>
          <cell r="B1097" t="str">
            <v>FORNECIMENTO E INSTALAÇÃO DE BRISE DE ALUMÍNIO B57, COM PINTURA ELETROSTÁTICA BRANCA, ACABAMENTO LISO, FIXADO EM PORTA-PAINEL RANHURADO. AF_03/2024</v>
          </cell>
          <cell r="C1097">
            <v>0</v>
          </cell>
        </row>
        <row r="1098">
          <cell r="A1098">
            <v>104942</v>
          </cell>
          <cell r="B1098" t="str">
            <v>FORNECIMENTO E INSTALAÇÃO DE BRISE DE ALUZINC SL4, COM PINTURA ELETROSTÁTICA BRANCA, INCLINAÇÃO DE 45°, ACABAMENTO LISO, FIXADO EM PORTA-PAINEL RANHURADO. AF_03/2024</v>
          </cell>
          <cell r="C1098">
            <v>0</v>
          </cell>
        </row>
        <row r="1099">
          <cell r="A1099">
            <v>104940</v>
          </cell>
          <cell r="B1099" t="str">
            <v>FORNECIMENTO E INSTALAÇÃO DE CAIXA DE ALUMÍNIO PROTETORA PARA CONDENSADORA DE AR-CONDICIONADO, PINTURA ELETROSTÁTICA BRANCA, DIMENSÕES 100 CM X 78 CM X 50 CM. AF_03/2024</v>
          </cell>
          <cell r="C1099">
            <v>0</v>
          </cell>
        </row>
        <row r="1100">
          <cell r="A1100">
            <v>104943</v>
          </cell>
          <cell r="B1100" t="str">
            <v>FORNECIMENTO E INSTALAÇÃO DE CONJUNTO DE BRISE EM REQUADRO DE ALUMÍNIO DESLIZANTE, COM PERFIS INTERNOS TUBULARES FIXOS, COM PINTURA ELETROSTÁTICA BRANCA, ACABAMENTO, 150 CM X 265 CM. AF_03/2024</v>
          </cell>
          <cell r="C1100">
            <v>0</v>
          </cell>
        </row>
        <row r="1101">
          <cell r="A1101">
            <v>101801</v>
          </cell>
          <cell r="B1101" t="str">
            <v>CAIXA COM GRELHA RETANGULAR DE FERRO FUNDIDO, EM ALVENARIA COM BLOCOS DE CONCRETO, DIMENSÕES INTERNAS: 0,30 X 1,00 X 1,00. AF_12/2020</v>
          </cell>
          <cell r="C1101">
            <v>1060.3499999999999</v>
          </cell>
        </row>
        <row r="1102">
          <cell r="A1102">
            <v>101800</v>
          </cell>
          <cell r="B1102" t="str">
            <v>CAIXA COM GRELHA RETANGULAR DE FERRO FUNDIDO, EM ALVENARIA COM TIJOLOS CERÂMICOS MACIÇOS, DIMENSÕES INTERNAS: 0,30 X 1,00 X 1,00. AF_12/2020</v>
          </cell>
          <cell r="C1102">
            <v>1445.47</v>
          </cell>
        </row>
        <row r="1103">
          <cell r="A1103">
            <v>98108</v>
          </cell>
          <cell r="B1103" t="str">
            <v>CAIXA DE GORDURA DUPLA (CAPACIDADE: 126 L), RETANGULAR, EM ALVENARIA COM BLOCOS DE CONCRETO, DIMENSÕES INTERNAS = 0,4X0,7 M, ALTURA INTERNA = 0,8 M. AF_12/2020</v>
          </cell>
          <cell r="C1103">
            <v>483.23</v>
          </cell>
        </row>
        <row r="1104">
          <cell r="A1104">
            <v>98105</v>
          </cell>
          <cell r="B1104" t="str">
            <v>CAIXA DE GORDURA DUPLA (CAPACIDADE: 126 L), RETANGULAR, EM ALVENARIA COM TIJOLOS CERÂMICOS MACIÇOS, DIMENSÕES INTERNAS = 0,4X0,7 M, ALTURA INTERNA = 0,8 M. AF_12/2020</v>
          </cell>
          <cell r="C1104">
            <v>619.28</v>
          </cell>
        </row>
        <row r="1105">
          <cell r="A1105">
            <v>98109</v>
          </cell>
          <cell r="B1105" t="str">
            <v>CAIXA DE GORDURA ESPECIAL (CAPACIDADE: 312 L - PARA ATÉ 146 PESSOAS SERVIDAS NO PICO), RETANGULAR, EM ALVENARIA COM BLOCOS DE CONCRETO, DIMENSÕES INTERNAS = 0,4X1,2 M, ALTURA INTERNA = 1 M. AF_12/2020</v>
          </cell>
          <cell r="C1105">
            <v>786.48</v>
          </cell>
        </row>
        <row r="1106">
          <cell r="A1106">
            <v>98106</v>
          </cell>
          <cell r="B1106" t="str">
            <v>CAIXA DE GORDURA ESPECIAL (CAPACIDADE: 312 L - PARA ATÉ 146 PESSOAS SERVIDAS NO PICO), RETANGULAR, EM ALVENARIA COM TIJOLOS CERÂMICOS MACIÇOS, DIMENSÕES INTERNAS = 0,4X1,2 M, ALTURA INTERNA = 1 M. AF_12/2020</v>
          </cell>
          <cell r="C1106">
            <v>1022.41</v>
          </cell>
        </row>
        <row r="1107">
          <cell r="A1107">
            <v>98110</v>
          </cell>
          <cell r="B1107" t="str">
            <v>CAIXA DE GORDURA PEQUENA (CAPACIDADE: 19 L), CIRCULAR, EM PVC, DIÂMETRO INTERNO= 0,3 M. AF_12/2020</v>
          </cell>
          <cell r="C1107">
            <v>385.52</v>
          </cell>
        </row>
        <row r="1108">
          <cell r="A1108">
            <v>98107</v>
          </cell>
          <cell r="B1108" t="str">
            <v>CAIXA DE GORDURA SIMPLES (CAPACIDADE: 36 L), RETANGULAR, EM ALVENARIA COM BLOCOS DE CONCRETO, DIMENSÕES INTERNAS = 0,2X0,4 M, ALTURA INTERNA = 0,8 M. AF_12/2020</v>
          </cell>
          <cell r="C1108">
            <v>271.67</v>
          </cell>
        </row>
        <row r="1109">
          <cell r="A1109">
            <v>98104</v>
          </cell>
          <cell r="B1109" t="str">
            <v>CAIXA DE GORDURA SIMPLES (CAPACIDADE: 36L), RETANGULAR, EM ALVENARIA COM TIJOLOS CERÂMICOS MACIÇOS, DIMENSÕES INTERNAS = 0,2X0,4 M, ALTURA INTERNA = 0,8 M. AF_12/2020</v>
          </cell>
          <cell r="C1109">
            <v>355.9</v>
          </cell>
        </row>
        <row r="1110">
          <cell r="A1110">
            <v>98102</v>
          </cell>
          <cell r="B1110" t="str">
            <v>CAIXA DE GORDURA SIMPLES, CIRCULAR, EM CONCRETO PRÉ-MOLDADO, DIÂMETRO INTERNO = 0,4 M, ALTURA INTERNA = 0,4 M. AF_12/2020</v>
          </cell>
          <cell r="C1110">
            <v>187.26</v>
          </cell>
        </row>
        <row r="1111">
          <cell r="A1111">
            <v>98111</v>
          </cell>
          <cell r="B1111" t="str">
            <v>CAIXA DE INSPEÇÃO PARA ATERRAMENTO, CIRCULAR, EM POLIETILENO, DIÂMETRO INTERNO = 0,3 M. AF_12/2020</v>
          </cell>
          <cell r="C1111">
            <v>51.47</v>
          </cell>
        </row>
        <row r="1112">
          <cell r="A1112">
            <v>97891</v>
          </cell>
          <cell r="B1112" t="str">
            <v>CAIXA ENTERRADA ELÉTRICA RETANGULAR, EM ALVENARIA COM BLOCOS DE CONCRETO, FUNDO COM BRITA, DIMENSÕES INTERNAS: 0,4X0,4X0,4 M. AF_12/2020</v>
          </cell>
          <cell r="C1112">
            <v>200.39</v>
          </cell>
        </row>
        <row r="1113">
          <cell r="A1113">
            <v>97892</v>
          </cell>
          <cell r="B1113" t="str">
            <v>CAIXA ENTERRADA ELÉTRICA RETANGULAR, EM ALVENARIA COM BLOCOS DE CONCRETO, FUNDO COM BRITA, DIMENSÕES INTERNAS: 0,6X0,6X0,6 M. AF_12/2020</v>
          </cell>
          <cell r="C1113">
            <v>378.17</v>
          </cell>
        </row>
        <row r="1114">
          <cell r="A1114">
            <v>97893</v>
          </cell>
          <cell r="B1114" t="str">
            <v>CAIXA ENTERRADA ELÉTRICA RETANGULAR, EM ALVENARIA COM BLOCOS DE CONCRETO, FUNDO COM BRITA, DIMENSÕES INTERNAS: 0,8X0,8X0,6 M. AF_12/2020</v>
          </cell>
          <cell r="C1114">
            <v>521.16999999999996</v>
          </cell>
        </row>
        <row r="1115">
          <cell r="A1115">
            <v>97894</v>
          </cell>
          <cell r="B1115" t="str">
            <v>CAIXA ENTERRADA ELÉTRICA RETANGULAR, EM ALVENARIA COM BLOCOS DE CONCRETO, FUNDO COM BRITA, DIMENSÕES INTERNAS: 1X1X0,6 M. AF_12/2020</v>
          </cell>
          <cell r="C1115">
            <v>584.83000000000004</v>
          </cell>
        </row>
        <row r="1116">
          <cell r="A1116">
            <v>97886</v>
          </cell>
          <cell r="B1116" t="str">
            <v>CAIXA ENTERRADA ELÉTRICA RETANGULAR, EM ALVENARIA COM TIJOLOS CERÂMICOS MACIÇOS, FUNDO COM BRITA, DIMENSÕES INTERNAS: 0,3X0,3X0,3 M. AF_12/2020</v>
          </cell>
          <cell r="C1116">
            <v>160.52000000000001</v>
          </cell>
        </row>
        <row r="1117">
          <cell r="A1117">
            <v>97887</v>
          </cell>
          <cell r="B1117" t="str">
            <v>CAIXA ENTERRADA ELÉTRICA RETANGULAR, EM ALVENARIA COM TIJOLOS CERÂMICOS MACIÇOS, FUNDO COM BRITA, DIMENSÕES INTERNAS: 0,4X0,4X0,4 M. AF_12/2020</v>
          </cell>
          <cell r="C1117">
            <v>253.07</v>
          </cell>
        </row>
        <row r="1118">
          <cell r="A1118">
            <v>97888</v>
          </cell>
          <cell r="B1118" t="str">
            <v>CAIXA ENTERRADA ELÉTRICA RETANGULAR, EM ALVENARIA COM TIJOLOS CERÂMICOS MACIÇOS, FUNDO COM BRITA, DIMENSÕES INTERNAS: 0,6X0,6X0,6 M. AF_12/2020</v>
          </cell>
          <cell r="C1118">
            <v>489.53</v>
          </cell>
        </row>
        <row r="1119">
          <cell r="A1119">
            <v>97889</v>
          </cell>
          <cell r="B1119" t="str">
            <v>CAIXA ENTERRADA ELÉTRICA RETANGULAR, EM ALVENARIA COM TIJOLOS CERÂMICOS MACIÇOS, FUNDO COM BRITA, DIMENSÕES INTERNAS: 0,8X0,8X0,6 M. AF_12/2020</v>
          </cell>
          <cell r="C1119">
            <v>663.21</v>
          </cell>
        </row>
        <row r="1120">
          <cell r="A1120">
            <v>97890</v>
          </cell>
          <cell r="B1120" t="str">
            <v>CAIXA ENTERRADA ELÉTRICA RETANGULAR, EM ALVENARIA COM TIJOLOS CERÂMICOS MACIÇOS, FUNDO COM BRITA, DIMENSÕES INTERNAS: 1X1X0,6 M. AF_12/2020</v>
          </cell>
          <cell r="C1120">
            <v>756.95</v>
          </cell>
        </row>
        <row r="1121">
          <cell r="A1121">
            <v>97881</v>
          </cell>
          <cell r="B1121" t="str">
            <v>CAIXA ENTERRADA ELÉTRICA RETANGULAR, EM CONCRETO PRÉ-MOLDADO, FUNDO COM BRITA, DIMENSÕES INTERNAS: 0,3X0,3X0,3 M. AF_12/2020</v>
          </cell>
          <cell r="C1121">
            <v>140.09</v>
          </cell>
        </row>
        <row r="1122">
          <cell r="A1122">
            <v>97882</v>
          </cell>
          <cell r="B1122" t="str">
            <v>CAIXA ENTERRADA ELÉTRICA RETANGULAR, EM CONCRETO PRÉ-MOLDADO, FUNDO COM BRITA, DIMENSÕES INTERNAS: 0,4X0,4X0,4 M. AF_12/2020</v>
          </cell>
          <cell r="C1122">
            <v>222.2</v>
          </cell>
        </row>
        <row r="1123">
          <cell r="A1123">
            <v>97883</v>
          </cell>
          <cell r="B1123" t="str">
            <v>CAIXA ENTERRADA ELÉTRICA RETANGULAR, EM CONCRETO PRÉ-MOLDADO, FUNDO COM BRITA, DIMENSÕES INTERNAS: 0,6X0,6X0,5 M. AF_12/2020</v>
          </cell>
          <cell r="C1123">
            <v>430.38</v>
          </cell>
        </row>
        <row r="1124">
          <cell r="A1124">
            <v>97884</v>
          </cell>
          <cell r="B1124" t="str">
            <v>CAIXA ENTERRADA ELÉTRICA RETANGULAR, EM CONCRETO PRÉ-MOLDADO, FUNDO COM BRITA, DIMENSÕES INTERNAS: 0,8X0,8X0,5 M. AF_12/2020</v>
          </cell>
          <cell r="C1124">
            <v>849.03</v>
          </cell>
        </row>
        <row r="1125">
          <cell r="A1125">
            <v>97885</v>
          </cell>
          <cell r="B1125" t="str">
            <v>CAIXA ENTERRADA ELÉTRICA RETANGULAR, EM CONCRETO PRÉ-MOLDADO, FUNDO COM BRITA, DIMENSÕES INTERNAS: 1X1X0,5 M. AF_12/2020</v>
          </cell>
          <cell r="C1125">
            <v>1311.22</v>
          </cell>
        </row>
        <row r="1126">
          <cell r="A1126">
            <v>99250</v>
          </cell>
          <cell r="B1126" t="str">
            <v>CAIXA ENTERRADA HIDRÁULICA RETANGULAR EM ALVENARIA COM TIJOLOS CERÂMICOS MACIÇOS, DIMENSÕES INTERNAS: 0,3X0,3X0,3 M PARA REDE DE DRENAGEM. AF_12/2020</v>
          </cell>
          <cell r="C1126">
            <v>175.13</v>
          </cell>
        </row>
        <row r="1127">
          <cell r="A1127">
            <v>97900</v>
          </cell>
          <cell r="B1127" t="str">
            <v>CAIXA ENTERRADA HIDRÁULICA RETANGULAR EM ALVENARIA COM TIJOLOS CERÂMICOS MACIÇOS, DIMENSÕES INTERNAS: 0,3X0,3X0,3 M PARA REDE DE ESGOTO. AF_12/2020</v>
          </cell>
          <cell r="C1127">
            <v>179.71</v>
          </cell>
        </row>
        <row r="1128">
          <cell r="A1128">
            <v>99251</v>
          </cell>
          <cell r="B1128" t="str">
            <v>CAIXA ENTERRADA HIDRÁULICA RETANGULAR EM ALVENARIA COM TIJOLOS CERÂMICOS MACIÇOS, DIMENSÕES INTERNAS: 0,4X0,4X0,4 M PARA REDE DE DRENAGEM. AF_12/2020</v>
          </cell>
          <cell r="C1128">
            <v>274.38</v>
          </cell>
        </row>
        <row r="1129">
          <cell r="A1129">
            <v>97901</v>
          </cell>
          <cell r="B1129" t="str">
            <v>CAIXA ENTERRADA HIDRÁULICA RETANGULAR EM ALVENARIA COM TIJOLOS CERÂMICOS MACIÇOS, DIMENSÕES INTERNAS: 0,4X0,4X0,4 M PARA REDE DE ESGOTO. AF_12/2020</v>
          </cell>
          <cell r="C1129">
            <v>282.24</v>
          </cell>
        </row>
        <row r="1130">
          <cell r="A1130">
            <v>99253</v>
          </cell>
          <cell r="B1130" t="str">
            <v>CAIXA ENTERRADA HIDRÁULICA RETANGULAR EM ALVENARIA COM TIJOLOS CERÂMICOS MACIÇOS, DIMENSÕES INTERNAS: 0,6X0,6X0,6 M PARA REDE DE DRENAGEM. AF_12/2020</v>
          </cell>
          <cell r="C1130">
            <v>531.36</v>
          </cell>
        </row>
        <row r="1131">
          <cell r="A1131">
            <v>97902</v>
          </cell>
          <cell r="B1131" t="str">
            <v>CAIXA ENTERRADA HIDRÁULICA RETANGULAR EM ALVENARIA COM TIJOLOS CERÂMICOS MACIÇOS, DIMENSÕES INTERNAS: 0,6X0,6X0,6 M PARA REDE DE ESGOTO. AF_12/2020</v>
          </cell>
          <cell r="C1131">
            <v>548.99</v>
          </cell>
        </row>
        <row r="1132">
          <cell r="A1132">
            <v>99255</v>
          </cell>
          <cell r="B1132" t="str">
            <v>CAIXA ENTERRADA HIDRÁULICA RETANGULAR EM ALVENARIA COM TIJOLOS CERÂMICOS MACIÇOS, DIMENSÕES INTERNAS: 0,8X0,8X0,6 M PARA REDE DE DRENAGEM. AF_12/2020</v>
          </cell>
          <cell r="C1132">
            <v>739.1</v>
          </cell>
        </row>
        <row r="1133">
          <cell r="A1133">
            <v>97903</v>
          </cell>
          <cell r="B1133" t="str">
            <v>CAIXA ENTERRADA HIDRÁULICA RETANGULAR EM ALVENARIA COM TIJOLOS CERÂMICOS MACIÇOS, DIMENSÕES INTERNAS: 0,8X0,8X0,6 M PARA REDE DE ESGOTO. AF_12/2020</v>
          </cell>
          <cell r="C1133">
            <v>763.28</v>
          </cell>
        </row>
        <row r="1134">
          <cell r="A1134">
            <v>99257</v>
          </cell>
          <cell r="B1134" t="str">
            <v>CAIXA ENTERRADA HIDRÁULICA RETANGULAR EM ALVENARIA COM TIJOLOS CERÂMICOS MACIÇOS, DIMENSÕES INTERNAS: 1X1X0,6 M PARA REDE DE DRENAGEM. AF_12/2020</v>
          </cell>
          <cell r="C1134">
            <v>871.01</v>
          </cell>
        </row>
        <row r="1135">
          <cell r="A1135">
            <v>97904</v>
          </cell>
          <cell r="B1135" t="str">
            <v>CAIXA ENTERRADA HIDRÁULICA RETANGULAR EM ALVENARIA COM TIJOLOS CERÂMICOS MACIÇOS, DIMENSÕES INTERNAS: 1X1X0,6 M PARA REDE DE ESGOTO. AF_12/2020</v>
          </cell>
          <cell r="C1135">
            <v>902.28</v>
          </cell>
        </row>
        <row r="1136">
          <cell r="A1136">
            <v>99258</v>
          </cell>
          <cell r="B1136" t="str">
            <v>CAIXA ENTERRADA HIDRÁULICA RETANGULAR, EM ALVENARIA COM BLOCOS DE CONCRETO, DIMENSÕES INTERNAS: 0,4X0,4X0,4 M PARA REDE DE DRENAGEM. AF_12/2020</v>
          </cell>
          <cell r="C1136">
            <v>230.94</v>
          </cell>
        </row>
        <row r="1137">
          <cell r="A1137">
            <v>97905</v>
          </cell>
          <cell r="B1137" t="str">
            <v>CAIXA ENTERRADA HIDRÁULICA RETANGULAR, EM ALVENARIA COM BLOCOS DE CONCRETO, DIMENSÕES INTERNAS: 0,4X0,4X0,4 M PARA REDE DE ESGOTO. AF_12/2020</v>
          </cell>
          <cell r="C1137">
            <v>235.93</v>
          </cell>
        </row>
        <row r="1138">
          <cell r="A1138">
            <v>99260</v>
          </cell>
          <cell r="B1138" t="str">
            <v>CAIXA ENTERRADA HIDRÁULICA RETANGULAR, EM ALVENARIA COM BLOCOS DE CONCRETO, DIMENSÕES INTERNAS: 0,6X0,6X0,6 M PARA REDE DE DRENAGEM. AF_12/2020</v>
          </cell>
          <cell r="C1138">
            <v>428.92</v>
          </cell>
        </row>
        <row r="1139">
          <cell r="A1139">
            <v>97906</v>
          </cell>
          <cell r="B1139" t="str">
            <v>CAIXA ENTERRADA HIDRÁULICA RETANGULAR, EM ALVENARIA COM BLOCOS DE CONCRETO, DIMENSÕES INTERNAS: 0,6X0,6X0,6 M PARA REDE DE ESGOTO. AF_12/2020</v>
          </cell>
          <cell r="C1139">
            <v>440.02</v>
          </cell>
        </row>
        <row r="1140">
          <cell r="A1140">
            <v>99262</v>
          </cell>
          <cell r="B1140" t="str">
            <v>CAIXA ENTERRADA HIDRÁULICA RETANGULAR, EM ALVENARIA COM BLOCOS DE CONCRETO, DIMENSÕES INTERNAS: 0,8X0,8X0,6 M PARA REDE DE DRENAGEM. AF_12/2020</v>
          </cell>
          <cell r="C1140">
            <v>608.4</v>
          </cell>
        </row>
        <row r="1141">
          <cell r="A1141">
            <v>97907</v>
          </cell>
          <cell r="B1141" t="str">
            <v>CAIXA ENTERRADA HIDRÁULICA RETANGULAR, EM ALVENARIA COM BLOCOS DE CONCRETO, DIMENSÕES INTERNAS: 0,8X0,8X0,6 M PARA REDE DE ESGOTO. AF_12/2020</v>
          </cell>
          <cell r="C1141">
            <v>624.25</v>
          </cell>
        </row>
        <row r="1142">
          <cell r="A1142">
            <v>99264</v>
          </cell>
          <cell r="B1142" t="str">
            <v>CAIXA ENTERRADA HIDRÁULICA RETANGULAR, EM ALVENARIA COM BLOCOS DE CONCRETO, DIMENSÕES INTERNAS: 1X1X0,6 M PARA REDE DE DRENAGEM. AF_12/2020</v>
          </cell>
          <cell r="C1142">
            <v>716.33</v>
          </cell>
        </row>
        <row r="1143">
          <cell r="A1143">
            <v>97908</v>
          </cell>
          <cell r="B1143" t="str">
            <v>CAIXA ENTERRADA HIDRÁULICA RETANGULAR, EM ALVENARIA COM BLOCOS DE CONCRETO, DIMENSÕES INTERNAS: 1X1X0,6 M PARA REDE DE ESGOTO. AF_12/2020</v>
          </cell>
          <cell r="C1143">
            <v>737.75</v>
          </cell>
        </row>
        <row r="1144">
          <cell r="A1144">
            <v>97895</v>
          </cell>
          <cell r="B1144" t="str">
            <v>CAIXA ENTERRADA HIDRÁULICA RETANGULAR, EM CONCRETO PRÉ-MOLDADO, DIMENSÕES INTERNAS: 0,3X0,3X0,3 M. AF_12/2020</v>
          </cell>
          <cell r="C1144">
            <v>197.66</v>
          </cell>
        </row>
        <row r="1145">
          <cell r="A1145">
            <v>97896</v>
          </cell>
          <cell r="B1145" t="str">
            <v>CAIXA ENTERRADA HIDRÁULICA RETANGULAR, EM CONCRETO PRÉ-MOLDADO, DIMENSÕES INTERNAS: 0,4X0,4X0,4 M. AF_12/2020</v>
          </cell>
          <cell r="C1145">
            <v>366.56</v>
          </cell>
        </row>
        <row r="1146">
          <cell r="A1146">
            <v>97897</v>
          </cell>
          <cell r="B1146" t="str">
            <v>CAIXA ENTERRADA HIDRÁULICA RETANGULAR, EM CONCRETO PRÉ-MOLDADO, DIMENSÕES INTERNAS: 0,6X0,6X0,5 M. AF_12/2020</v>
          </cell>
          <cell r="C1146">
            <v>474.49</v>
          </cell>
        </row>
        <row r="1147">
          <cell r="A1147">
            <v>97898</v>
          </cell>
          <cell r="B1147" t="str">
            <v>CAIXA ENTERRADA HIDRÁULICA RETANGULAR, EM CONCRETO PRÉ-MOLDADO, DIMENSÕES INTERNAS: 0,8X0,8X0,5 M. AF_12/2020</v>
          </cell>
          <cell r="C1147">
            <v>899.06</v>
          </cell>
        </row>
        <row r="1148">
          <cell r="A1148">
            <v>97899</v>
          </cell>
          <cell r="B1148" t="str">
            <v>CAIXA ENTERRADA HIDRÁULICA RETANGULAR, EM CONCRETO PRÉ-MOLDADO, DIMENSÕES INTERNAS: 1X1X0,5 M. AF_12/2020</v>
          </cell>
          <cell r="C1148">
            <v>0</v>
          </cell>
        </row>
        <row r="1149">
          <cell r="A1149">
            <v>101795</v>
          </cell>
          <cell r="B1149" t="str">
            <v>CAIXA ENTERRADA PARA INSTALAÇÕES TELEFÔNICAS TIPO R1, EM ALVENARIA COM BLOCOS DE CONCRETO, DIMENSÕES INTERNAS: 0,35X0,60X0,60 M, EXCLUINDO TAMPÃO. AF_12/2020</v>
          </cell>
          <cell r="C1149">
            <v>586.92999999999995</v>
          </cell>
        </row>
        <row r="1150">
          <cell r="A1150">
            <v>101796</v>
          </cell>
          <cell r="B1150" t="str">
            <v>CAIXA ENTERRADA PARA INSTALAÇÕES TELEFÔNICAS TIPO R2, EM ALVENARIA COM BLOCOS DE CONCRETO, DIMENSÕES INTERNAS: 0,52X1,07X0,60 M, EXCLUINDO TAMPÃO. AF_12/2020</v>
          </cell>
          <cell r="C1150">
            <v>0</v>
          </cell>
        </row>
        <row r="1151">
          <cell r="A1151">
            <v>101797</v>
          </cell>
          <cell r="B1151" t="str">
            <v>CAIXA ENTERRADA PARA INSTALAÇÕES TELEFÔNICAS TIPO R3, EM ALVENARIA COM BLOCOS DE CONCRETO, DIMENSÕES INTERNAS: 1,2X1,5X1,40 M, EXCLUINDO TAMPÃO. AF_12/2020</v>
          </cell>
          <cell r="C1151">
            <v>0</v>
          </cell>
        </row>
        <row r="1152">
          <cell r="A1152">
            <v>101802</v>
          </cell>
          <cell r="B1152" t="str">
            <v>CAIXA ENTERRADA RETENTORA DE AREIA RETANGULAR, EM ALVENARIA COM BLOCOS DE CONCRETO, DIMENSÕES INTERNAS: 1,00 X 1,00 X 1,20 M, EXCLUINDO TAMPÃO. AF_12/2020</v>
          </cell>
          <cell r="C1152">
            <v>1733.97</v>
          </cell>
        </row>
        <row r="1153">
          <cell r="A1153">
            <v>101803</v>
          </cell>
          <cell r="B1153" t="str">
            <v>CAIXA ENTERRADA SEPARADORA DE ÓLEO RETANGULAR, EM ALVENARIA COM BLOCOS DE CONCRETO, DIMENSÕES INTERNAS: 0,6 X 0,6 X 1,00 M, EXCLUINDO TAMPÃO. AF_12/2020</v>
          </cell>
          <cell r="C1153">
            <v>1095.79</v>
          </cell>
        </row>
        <row r="1154">
          <cell r="A1154">
            <v>101804</v>
          </cell>
          <cell r="B1154" t="str">
            <v>CAIXA ENTERRADA SEPARADORA DE ÓLEO RETANGULAR, EM ALVENARIA COM BLOCOS DE CONCRETO, DIMENSÕES INTERNAS: 0,8 X 0,8 X 1,00 M, EXCLUINDO TAMPÃO. AF_12/2020</v>
          </cell>
          <cell r="C1154">
            <v>1380.21</v>
          </cell>
        </row>
        <row r="1155">
          <cell r="A1155">
            <v>101805</v>
          </cell>
          <cell r="B1155" t="str">
            <v>CAIXA ENTERRADA SEPARADORA DE ÓLEO RETANGULAR, EM ALVENARIA COM BLOCOS DE CONCRETO, DIMENSÕES INTERNAS: 1,00 X 1,00 X 1,00 M, EXCLUINDO TAMPÃO. AF_12/2020</v>
          </cell>
          <cell r="C1155">
            <v>1752.49</v>
          </cell>
        </row>
        <row r="1156">
          <cell r="A1156">
            <v>98115</v>
          </cell>
          <cell r="B1156" t="str">
            <v>TAMPA CIRCULAR PARA ESGOTO E DRENAGEM, EM CONCRETO PRÉ-MOLDADO, DIÂMETRO INTERNO = 0,60 M E ALTURA = 0,10 M. AF_12/2020</v>
          </cell>
          <cell r="C1156">
            <v>94.02</v>
          </cell>
        </row>
        <row r="1157">
          <cell r="A1157">
            <v>98114</v>
          </cell>
          <cell r="B1157" t="str">
            <v>TAMPA CIRCULAR PARA ESGOTO E DRENAGEM, EM FERRO FUNDIDO, DIÂMETRO INTERNO = 0,6 M. AF_12/2020</v>
          </cell>
          <cell r="C1157">
            <v>622.65</v>
          </cell>
        </row>
        <row r="1158">
          <cell r="A1158">
            <v>98112</v>
          </cell>
          <cell r="B1158" t="str">
            <v>TIL (TUBO DE INSPEÇÃO E LIMPEZA) CONDOMINIAL PARA ESGOTO, EM PVC, DN 100 X 100 MM. AF_12/2020</v>
          </cell>
          <cell r="C1158">
            <v>95.14</v>
          </cell>
        </row>
        <row r="1159">
          <cell r="A1159">
            <v>100128</v>
          </cell>
          <cell r="B1159" t="str">
            <v>TIL (TUBO DE INSPEÇÃO E LIMPEZA) RADIAL PARA ESGOTO, EM PVC, DN 300X200 MM. AF_12/2020</v>
          </cell>
          <cell r="C1159">
            <v>1600.02</v>
          </cell>
        </row>
        <row r="1160">
          <cell r="A1160">
            <v>102623</v>
          </cell>
          <cell r="B1160" t="str">
            <v>CAIXA D´ÁGUA EM POLIETILENO, 1000 LITROS (INCLUSOS TUBOS, CONEXÕES E TORNEIRA DE BÓIA) - FORNECIMENTO E INSTALAÇÃO. AF_06/2021</v>
          </cell>
          <cell r="C1160">
            <v>821.47</v>
          </cell>
        </row>
        <row r="1161">
          <cell r="A1161">
            <v>102607</v>
          </cell>
          <cell r="B1161" t="str">
            <v>CAIXA D´ÁGUA EM POLIETILENO, 1000 LITROS - FORNECIMENTO E INSTALAÇÃO. AF_06/2021</v>
          </cell>
          <cell r="C1161">
            <v>481</v>
          </cell>
        </row>
        <row r="1162">
          <cell r="A1162">
            <v>102608</v>
          </cell>
          <cell r="B1162" t="str">
            <v>CAIXA D´ÁGUA EM POLIETILENO, 1500 LITROS - FORNECIMENTO E INSTALAÇÃO. AF_06/2021</v>
          </cell>
          <cell r="C1162">
            <v>1103.48</v>
          </cell>
        </row>
        <row r="1163">
          <cell r="A1163">
            <v>102609</v>
          </cell>
          <cell r="B1163" t="str">
            <v>CAIXA D´ÁGUA EM POLIETILENO, 2000 LITROS - FORNECIMENTO E INSTALAÇÃO. AF_06/2021</v>
          </cell>
          <cell r="C1163">
            <v>1253.5899999999999</v>
          </cell>
        </row>
        <row r="1164">
          <cell r="A1164">
            <v>102610</v>
          </cell>
          <cell r="B1164" t="str">
            <v>CAIXA D´ÁGUA EM POLIETILENO, 3000 LITROS - FORNECIMENTO E INSTALAÇÃO. AF_06/2021</v>
          </cell>
          <cell r="C1164">
            <v>2155.35</v>
          </cell>
        </row>
        <row r="1165">
          <cell r="A1165">
            <v>102622</v>
          </cell>
          <cell r="B1165" t="str">
            <v>CAIXA D´ÁGUA EM POLIETILENO, 500 LITROS (INCLUSOS TUBOS, CONEXÕES E TORNEIRA DE BÓIA) - FORNECIMENTO E INSTALAÇÃO. AF_06/2021</v>
          </cell>
          <cell r="C1165">
            <v>584.59</v>
          </cell>
        </row>
        <row r="1166">
          <cell r="A1166">
            <v>102605</v>
          </cell>
          <cell r="B1166" t="str">
            <v>CAIXA D´ÁGUA EM POLIETILENO, 500 LITROS - FORNECIMENTO E INSTALAÇÃO. AF_06/2021</v>
          </cell>
          <cell r="C1166">
            <v>291.51</v>
          </cell>
        </row>
        <row r="1167">
          <cell r="A1167">
            <v>102606</v>
          </cell>
          <cell r="B1167" t="str">
            <v>CAIXA D´ÁGUA EM POLIETILENO, 750 LITROS - FORNECIMENTO E INSTALAÇÃO. AF_06/2021</v>
          </cell>
          <cell r="C1167">
            <v>449.4</v>
          </cell>
        </row>
        <row r="1168">
          <cell r="A1168">
            <v>102613</v>
          </cell>
          <cell r="B1168" t="str">
            <v>CAIXA D´ÁGUA EM POLIÉSTER REFORÇADO COM FIBRA DE VIDRO, 1000 LITROS - FORNECIMENTO E INSTALAÇÃO. AF_06/2021</v>
          </cell>
          <cell r="C1168">
            <v>674.63</v>
          </cell>
        </row>
        <row r="1169">
          <cell r="A1169">
            <v>102619</v>
          </cell>
          <cell r="B1169" t="str">
            <v>CAIXA D´ÁGUA EM POLIÉSTER REFORÇADO COM FIBRA DE VIDRO, 10000 LITROS - FORNECIMENTO E INSTALAÇÃO. AF_06/2021</v>
          </cell>
          <cell r="C1169">
            <v>5733.94</v>
          </cell>
        </row>
        <row r="1170">
          <cell r="A1170">
            <v>102614</v>
          </cell>
          <cell r="B1170" t="str">
            <v>CAIXA D´ÁGUA EM POLIÉSTER REFORÇADO COM FIBRA DE VIDRO, 1500 LITROS - FORNECIMENTO E INSTALAÇÃO. AF_06/2021</v>
          </cell>
          <cell r="C1170">
            <v>1037.5999999999999</v>
          </cell>
        </row>
        <row r="1171">
          <cell r="A1171">
            <v>102620</v>
          </cell>
          <cell r="B1171" t="str">
            <v>CAIXA D´ÁGUA EM POLIÉSTER REFORÇADO COM FIBRA DE VIDRO, 15000 LITROS - FORNECIMENTO E INSTALAÇÃO. AF_06/2021</v>
          </cell>
          <cell r="C1171">
            <v>8341.35</v>
          </cell>
        </row>
        <row r="1172">
          <cell r="A1172">
            <v>102615</v>
          </cell>
          <cell r="B1172" t="str">
            <v>CAIXA D´ÁGUA EM POLIÉSTER REFORÇADO COM FIBRA DE VIDRO, 2000 LITROS - FORNECIMENTO E INSTALAÇÃO. AF_06/2021</v>
          </cell>
          <cell r="C1172">
            <v>1302.19</v>
          </cell>
        </row>
        <row r="1173">
          <cell r="A1173">
            <v>102621</v>
          </cell>
          <cell r="B1173" t="str">
            <v>CAIXA D´ÁGUA EM POLIÉSTER REFORÇADO COM FIBRA DE VIDRO, 20000 LITROS - FORNECIMENTO E INSTALAÇÃO. AF_06/2021</v>
          </cell>
          <cell r="C1173">
            <v>12834.6</v>
          </cell>
        </row>
        <row r="1174">
          <cell r="A1174">
            <v>102616</v>
          </cell>
          <cell r="B1174" t="str">
            <v>CAIXA D´ÁGUA EM POLIÉSTER REFORÇADO COM FIBRA DE VIDRO, 3000 LITROS - FORNECIMENTO E INSTALAÇÃO. AF_06/2021</v>
          </cell>
          <cell r="C1174">
            <v>1927.93</v>
          </cell>
        </row>
        <row r="1175">
          <cell r="A1175">
            <v>102611</v>
          </cell>
          <cell r="B1175" t="str">
            <v>CAIXA D´ÁGUA EM POLIÉSTER REFORÇADO COM FIBRA DE VIDRO, 500 LITROS - FORNECIMENTO E INSTALAÇÃO. AF_06/2021</v>
          </cell>
          <cell r="C1175">
            <v>484.73</v>
          </cell>
        </row>
        <row r="1176">
          <cell r="A1176">
            <v>102617</v>
          </cell>
          <cell r="B1176" t="str">
            <v>CAIXA D´ÁGUA EM POLIÉSTER REFORÇADO COM FIBRA DE VIDRO, 5000 LITROS - FORNECIMENTO E INSTALAÇÃO. AF_06/2021</v>
          </cell>
          <cell r="C1176">
            <v>3541.2</v>
          </cell>
        </row>
        <row r="1177">
          <cell r="A1177">
            <v>102618</v>
          </cell>
          <cell r="B1177" t="str">
            <v>CAIXA D´ÁGUA EM POLIÉSTER REFORÇADO COM FIBRA DE VIDRO, 7000 LITROS - FORNECIMENTO E INSTALAÇÃO. AF_06/2021</v>
          </cell>
          <cell r="C1177">
            <v>4265.16</v>
          </cell>
        </row>
        <row r="1178">
          <cell r="A1178">
            <v>102612</v>
          </cell>
          <cell r="B1178" t="str">
            <v>CAIXA D´ÁGUA EM POLIÉSTER REFORÇADO COM FIBRA DE VIDRO, 750 LITROS - FORNECIMENTO E INSTALAÇÃO. AF_06/2021</v>
          </cell>
          <cell r="C1178">
            <v>696.17</v>
          </cell>
        </row>
        <row r="1179">
          <cell r="A1179">
            <v>102603</v>
          </cell>
          <cell r="B1179" t="str">
            <v>FURO EM CAIXA D'ÁGUA COM ESPESSURA DE 2 ATÉ 5 MM E DIÂMETRO DE 100 MM. AF_06/2021</v>
          </cell>
          <cell r="C1179">
            <v>9.31</v>
          </cell>
        </row>
        <row r="1180">
          <cell r="A1180">
            <v>102587</v>
          </cell>
          <cell r="B1180" t="str">
            <v>FURO EM CAIXA D'ÁGUA COM ESPESSURA DE 2 ATÉ 5 MM E DIÂMETRO DE 15 MM. AF_06/2021</v>
          </cell>
          <cell r="C1180">
            <v>3.19</v>
          </cell>
        </row>
        <row r="1181">
          <cell r="A1181">
            <v>102589</v>
          </cell>
          <cell r="B1181" t="str">
            <v>FURO EM CAIXA D'ÁGUA COM ESPESSURA DE 2 ATÉ 5 MM E DIÂMETRO DE 20 MM. AF_06/2021</v>
          </cell>
          <cell r="C1181">
            <v>3.54</v>
          </cell>
        </row>
        <row r="1182">
          <cell r="A1182">
            <v>102591</v>
          </cell>
          <cell r="B1182" t="str">
            <v>FURO EM CAIXA D'ÁGUA COM ESPESSURA DE 2 ATÉ 5 MM E DIÂMETRO DE 25 MM. AF_06/2021</v>
          </cell>
          <cell r="C1182">
            <v>3.91</v>
          </cell>
        </row>
        <row r="1183">
          <cell r="A1183">
            <v>102593</v>
          </cell>
          <cell r="B1183" t="str">
            <v>FURO EM CAIXA D'ÁGUA COM ESPESSURA DE 2 ATÉ 5 MM E DIÂMETRO DE 32 MM. AF_06/2021</v>
          </cell>
          <cell r="C1183">
            <v>4.41</v>
          </cell>
        </row>
        <row r="1184">
          <cell r="A1184">
            <v>102595</v>
          </cell>
          <cell r="B1184" t="str">
            <v>FURO EM CAIXA D'ÁGUA COM ESPESSURA DE 2 ATÉ 5 MM E DIÂMETRO DE 40 MM. AF_06/2021</v>
          </cell>
          <cell r="C1184">
            <v>4.99</v>
          </cell>
        </row>
        <row r="1185">
          <cell r="A1185">
            <v>102597</v>
          </cell>
          <cell r="B1185" t="str">
            <v>FURO EM CAIXA D'ÁGUA COM ESPESSURA DE 2 ATÉ 5 MM E DIÂMETRO DE 50 MM. AF_06/2021</v>
          </cell>
          <cell r="C1185">
            <v>5.71</v>
          </cell>
        </row>
        <row r="1186">
          <cell r="A1186">
            <v>102599</v>
          </cell>
          <cell r="B1186" t="str">
            <v>FURO EM CAIXA D'ÁGUA COM ESPESSURA DE 2 ATÉ 5 MM E DIÂMETRO DE 60 MM. AF_06/2021</v>
          </cell>
          <cell r="C1186">
            <v>6.43</v>
          </cell>
        </row>
        <row r="1187">
          <cell r="A1187">
            <v>102601</v>
          </cell>
          <cell r="B1187" t="str">
            <v>FURO EM CAIXA D'ÁGUA COM ESPESSURA DE 2 ATÉ 5 MM E DIÂMETRO DE 75 MM. AF_06/2021</v>
          </cell>
          <cell r="C1187">
            <v>7.51</v>
          </cell>
        </row>
        <row r="1188">
          <cell r="A1188">
            <v>102604</v>
          </cell>
          <cell r="B1188" t="str">
            <v>FURO EM CAIXA D'ÁGUA COM ESPESSURA DE 6 ATÉ 8 MM E DIÂMETRO DE 100 MM. AF_06/2021</v>
          </cell>
          <cell r="C1188">
            <v>10.74</v>
          </cell>
        </row>
        <row r="1189">
          <cell r="A1189">
            <v>102588</v>
          </cell>
          <cell r="B1189" t="str">
            <v>FURO EM CAIXA D'ÁGUA COM ESPESSURA DE 6 ATÉ 8 MM E DIÂMETRO DE 15 MM. AF_06/2021</v>
          </cell>
          <cell r="C1189">
            <v>4.62</v>
          </cell>
        </row>
        <row r="1190">
          <cell r="A1190">
            <v>102590</v>
          </cell>
          <cell r="B1190" t="str">
            <v>FURO EM CAIXA D'ÁGUA COM ESPESSURA DE 6 ATÉ 8 MM E DIÂMETRO DE 20 MM. AF_06/2021</v>
          </cell>
          <cell r="C1190">
            <v>4.9800000000000004</v>
          </cell>
        </row>
        <row r="1191">
          <cell r="A1191">
            <v>102592</v>
          </cell>
          <cell r="B1191" t="str">
            <v>FURO EM CAIXA D'ÁGUA COM ESPESSURA DE 6 ATÉ 8 MM E DIÂMETRO DE 25 MM. AF_06/2021</v>
          </cell>
          <cell r="C1191">
            <v>5.33</v>
          </cell>
        </row>
        <row r="1192">
          <cell r="A1192">
            <v>102594</v>
          </cell>
          <cell r="B1192" t="str">
            <v>FURO EM CAIXA D'ÁGUA COM ESPESSURA DE 6 ATÉ 8 MM E DIÂMETRO DE 32 MM. AF_06/2021</v>
          </cell>
          <cell r="C1192">
            <v>5.84</v>
          </cell>
        </row>
        <row r="1193">
          <cell r="A1193">
            <v>102596</v>
          </cell>
          <cell r="B1193" t="str">
            <v>FURO EM CAIXA D'ÁGUA COM ESPESSURA DE 6 ATÉ 8 MM E DIÂMETRO DE 40 MM. AF_06/2021</v>
          </cell>
          <cell r="C1193">
            <v>6.42</v>
          </cell>
        </row>
        <row r="1194">
          <cell r="A1194">
            <v>102598</v>
          </cell>
          <cell r="B1194" t="str">
            <v>FURO EM CAIXA D'ÁGUA COM ESPESSURA DE 6 ATÉ 8 MM E DIÂMETRO DE 50 MM. AF_06/2021</v>
          </cell>
          <cell r="C1194">
            <v>7.14</v>
          </cell>
        </row>
        <row r="1195">
          <cell r="A1195">
            <v>102600</v>
          </cell>
          <cell r="B1195" t="str">
            <v>FURO EM CAIXA D'ÁGUA COM ESPESSURA DE 6 ATÉ 8 MM E DIÂMETRO DE 60 MM. AF_06/2021</v>
          </cell>
          <cell r="C1195">
            <v>7.85</v>
          </cell>
        </row>
        <row r="1196">
          <cell r="A1196">
            <v>102602</v>
          </cell>
          <cell r="B1196" t="str">
            <v>FURO EM CAIXA D'ÁGUA COM ESPESSURA DE 6 ATÉ 8 MM E DIÂMETRO DE 75 MM. AF_06/2021</v>
          </cell>
          <cell r="C1196">
            <v>8.94</v>
          </cell>
        </row>
        <row r="1197">
          <cell r="A1197">
            <v>103005</v>
          </cell>
          <cell r="B1197" t="str">
            <v>CAIXA COM GRELHA RETANGULAR DE FERRO FUNDIDO, EM ALVENARIA COM TIJOLOS CERÂMICOS MACIÇOS, DIMENSÕES INTERNAS: 0,15 X 1,00 X 0,3 M. AF_05/2025</v>
          </cell>
          <cell r="C1197">
            <v>600.16999999999996</v>
          </cell>
        </row>
        <row r="1198">
          <cell r="A1198">
            <v>103006</v>
          </cell>
          <cell r="B1198" t="str">
            <v>CAIXA COM GRELHA RETANGULAR DE FERRO FUNDIDO, EM ALVENARIA COM TIJOLOS CERÂMICOS MACIÇOS, DIMENSÕES INTERNAS: 0,20 X 1,00 X 0,4 M. AF_05/2025</v>
          </cell>
          <cell r="C1198">
            <v>764.13</v>
          </cell>
        </row>
        <row r="1199">
          <cell r="A1199">
            <v>103007</v>
          </cell>
          <cell r="B1199" t="str">
            <v>CAIXA COM GRELHA RETANGULAR DE FERRO FUNDIDO, EM ALVENARIA COM TIJOLOS CERÂMICOS MACIÇOS, DIMENSÕES INTERNAS: 0,30 X 1,00 X 0,5 M. AF_05/2025</v>
          </cell>
          <cell r="C1199">
            <v>1014.58</v>
          </cell>
        </row>
        <row r="1200">
          <cell r="A1200">
            <v>103004</v>
          </cell>
          <cell r="B1200" t="str">
            <v>CANALETA DE CONCRETO POLIMÉRICO COM GRELHA, LARGURA DE 13 CM - FORNECIMENTO E INSTALAÇÃO. AF_05/2025</v>
          </cell>
          <cell r="C1200">
            <v>0</v>
          </cell>
        </row>
        <row r="1201">
          <cell r="A1201">
            <v>102989</v>
          </cell>
          <cell r="B1201" t="str">
            <v>CANALETA MEIA CANA PRÉ-MOLDADA DE CONCRETO (D = 20 CM) - FORNECIMENTO E INSTALAÇÃO. AF_05/2025</v>
          </cell>
          <cell r="C1201">
            <v>40.57</v>
          </cell>
        </row>
        <row r="1202">
          <cell r="A1202">
            <v>102990</v>
          </cell>
          <cell r="B1202" t="str">
            <v>CANALETA MEIA CANA PRÉ-MOLDADA DE CONCRETO (D = 30 CM) - FORNECIMENTO E INSTALAÇÃO. AF_05/2025</v>
          </cell>
          <cell r="C1202">
            <v>50.81</v>
          </cell>
        </row>
        <row r="1203">
          <cell r="A1203">
            <v>102991</v>
          </cell>
          <cell r="B1203" t="str">
            <v>CANALETA MEIA CANA PRÉ-MOLDADA DE CONCRETO (D = 40 CM) - FORNECIMENTO E INSTALAÇÃO. AF_05/2025</v>
          </cell>
          <cell r="C1203">
            <v>66.83</v>
          </cell>
        </row>
        <row r="1204">
          <cell r="A1204">
            <v>102992</v>
          </cell>
          <cell r="B1204" t="str">
            <v>CANALETA MEIA CANA PRÉ-MOLDADA DE CONCRETO (D = 50 CM) - FORNECIMENTO E INSTALAÇÃO. AF_05/2025</v>
          </cell>
          <cell r="C1204">
            <v>102.87</v>
          </cell>
        </row>
        <row r="1205">
          <cell r="A1205">
            <v>102993</v>
          </cell>
          <cell r="B1205" t="str">
            <v>CANALETA MEIA CANA PRÉ-MOLDADA DE CONCRETO (D = 60 CM) - FORNECIMENTO E INSTALAÇÃO. AF_05/2025</v>
          </cell>
          <cell r="C1205">
            <v>133.72</v>
          </cell>
        </row>
        <row r="1206">
          <cell r="A1206">
            <v>102994</v>
          </cell>
          <cell r="B1206" t="str">
            <v>CANALETA MEIA CANA PRÉ-MOLDADA DE CONCRETO (D = 80 CM) - FORNECIMENTO E INSTALAÇÃO. AF_05/2025</v>
          </cell>
          <cell r="C1206">
            <v>249.68</v>
          </cell>
        </row>
        <row r="1207">
          <cell r="A1207">
            <v>106017</v>
          </cell>
          <cell r="B1207" t="str">
            <v>CANALETA PRÉ-MOLDADA DE CONCRETO, COM GRELHA PERFURADA DE CONCRETO, GEOMETRIA RETANGULAR, COM DIMENSÕES INTERNAS: L=0,20 M; H=0,20 M; C=*0,60* M - FORNECIMENTO E INSTALAÇÃO. AF_05/2025</v>
          </cell>
          <cell r="C1207">
            <v>0</v>
          </cell>
        </row>
        <row r="1208">
          <cell r="A1208">
            <v>105944</v>
          </cell>
          <cell r="B1208" t="str">
            <v>CONCRETAGEM DE VALETA/ CANALETA MOLDADA IN LOCO. AF_05/2025</v>
          </cell>
          <cell r="C1208">
            <v>751.89</v>
          </cell>
        </row>
        <row r="1209">
          <cell r="A1209">
            <v>106004</v>
          </cell>
          <cell r="B1209" t="str">
            <v>EXECUÇÃO DE CANALETA DE CONCRETO ARMADO MOLDADA IN LOCO, ESPESSURA DE 0,1 M, GEOMETRIA QUADRADA, COM DIMENSÕES INTERNAS: L=0,20 M; H=0,20 M. AF_05/2025</v>
          </cell>
          <cell r="C1209">
            <v>163.15</v>
          </cell>
        </row>
        <row r="1210">
          <cell r="A1210">
            <v>106005</v>
          </cell>
          <cell r="B1210" t="str">
            <v>EXECUÇÃO DE CANALETA DE CONCRETO ARMADO MOLDADA IN LOCO, ESPESSURA DE 0,1 M, GEOMETRIA QUADRADA, COM DIMENSÕES INTERNAS: L=0,25 M; H=0,25 M. AF_05/2025</v>
          </cell>
          <cell r="C1210">
            <v>192.75</v>
          </cell>
        </row>
        <row r="1211">
          <cell r="A1211">
            <v>106006</v>
          </cell>
          <cell r="B1211" t="str">
            <v>EXECUÇÃO DE CANALETA DE CONCRETO ARMADO MOLDADA IN LOCO, ESPESSURA DE 0,1 M, GEOMETRIA QUADRADA, COM DIMENSÕES INTERNAS: L=0,30 M; H=0,30 M. AF_05/2025</v>
          </cell>
          <cell r="C1211">
            <v>229.94</v>
          </cell>
        </row>
        <row r="1212">
          <cell r="A1212">
            <v>106007</v>
          </cell>
          <cell r="B1212" t="str">
            <v>EXECUÇÃO DE CANALETA DE CONCRETO ARMADO MOLDADA IN LOCO, ESPESSURA DE 0,1 M, GEOMETRIA QUADRADA, COM DIMENSÕES INTERNAS: L=0,35 M; H=0,35 M. AF_05/2025</v>
          </cell>
          <cell r="C1212">
            <v>262.07</v>
          </cell>
        </row>
        <row r="1213">
          <cell r="A1213">
            <v>106008</v>
          </cell>
          <cell r="B1213" t="str">
            <v>EXECUÇÃO DE CANALETA DE CONCRETO ARMADO MOLDADA IN LOCO, ESPESSURA DE 0,1 M, GEOMETRIA QUADRADA, COM DIMENSÕES INTERNAS: L=0,40 M; H=0,40 M. AF_05/2025</v>
          </cell>
          <cell r="C1213">
            <v>294.2</v>
          </cell>
        </row>
        <row r="1214">
          <cell r="A1214">
            <v>106009</v>
          </cell>
          <cell r="B1214" t="str">
            <v>EXECUÇÃO DE CANALETA DE CONCRETO ARMADO MOLDADA IN LOCO, ESPESSURA DE 0,1 M, GEOMETRIA QUADRADA, COM DIMENSÕES INTERNAS: L=0,50 M; H=0,50 M. AF_05/2025</v>
          </cell>
          <cell r="C1214">
            <v>363.52</v>
          </cell>
        </row>
        <row r="1215">
          <cell r="A1215">
            <v>106010</v>
          </cell>
          <cell r="B1215" t="str">
            <v>EXECUÇÃO DE CANALETA DE CONCRETO ARMADO MOLDADA IN LOCO, ESPESSURA DE 0,1 M, GEOMETRIA QUADRADA, COM DIMENSÕES INTERNAS: L=0,60 M; H=0,60 M. AF_05/2025</v>
          </cell>
          <cell r="C1215">
            <v>425.26</v>
          </cell>
        </row>
        <row r="1216">
          <cell r="A1216">
            <v>106011</v>
          </cell>
          <cell r="B1216" t="str">
            <v>EXECUÇÃO DE CANALETA DE CONCRETO MOLDADO IN LOCO, COM GRELHA DE CONCRETO; ESPESSURA DE 0,15 M, GEOMETRIA RETANGULAR, COM DIMENSÕES INTERNAS: L=0,4 M; H=*0,3*M. AF_05/2025</v>
          </cell>
          <cell r="C1216">
            <v>802.59</v>
          </cell>
        </row>
        <row r="1217">
          <cell r="A1217">
            <v>106013</v>
          </cell>
          <cell r="B1217" t="str">
            <v>EXECUÇÃO DE CANALETA DE CONCRETO MOLDADO IN LOCO, COM GRELHA DE CONCRETO; ESPESSURA DE 0,15 M, GEOMETRIA RETANGULAR, COM DIMENSÕES INTERNAS: L=0,60 M; H=0,50 M. AF_05/2025</v>
          </cell>
          <cell r="C1217">
            <v>999.85</v>
          </cell>
        </row>
        <row r="1218">
          <cell r="A1218">
            <v>106012</v>
          </cell>
          <cell r="B1218" t="str">
            <v>EXECUÇÃO DE CANALETA DE CONCRETO MOLDADO IN LOCO, COM GRELHA DE CONCRETO; ESPESSURA DE 0,15 M, GEOMETRIA RETANGULAR, COM DIMENSÕES INTERNAS:L=*0,6* M; H=* 0,3* M. AF_05/2025</v>
          </cell>
          <cell r="C1218">
            <v>888.27</v>
          </cell>
        </row>
        <row r="1219">
          <cell r="A1219">
            <v>106014</v>
          </cell>
          <cell r="B1219" t="str">
            <v>EXECUÇÃO DE CANALETA DE CONCRETO MOLDADO IN LOCO, COM GRELHA DE CONCRETO; ESPESSURA DE 0,20 M, GEOMETRIA RETANGULAR, COM DIMENSÕES INTERNAS: L=0,80 M; H=0,30 M. AF_05/2025</v>
          </cell>
          <cell r="C1219">
            <v>1167.68</v>
          </cell>
        </row>
        <row r="1220">
          <cell r="A1220">
            <v>106015</v>
          </cell>
          <cell r="B1220" t="str">
            <v>EXECUÇÃO DE CANALETA DE CONCRETO MOLDADO IN LOCO, COM GRELHA DE CONCRETO; ESPESSURA DE 0,20 M, GEOMETRIA RETANGULAR, COM DIMENSÕES INTERNAS: L=0,80 M; H=0,60 M. AF_05/2025</v>
          </cell>
          <cell r="C1220">
            <v>1380.58</v>
          </cell>
        </row>
        <row r="1221">
          <cell r="A1221">
            <v>106016</v>
          </cell>
          <cell r="B1221" t="str">
            <v>EXECUÇÃO DE CANALETA DE CONCRETO MOLDADO IN LOCO, COM GRELHA DE CONCRETO; ESPESSURA DE 0,20 M, GEOMETRIA RETANGULAR, COM DIMENSÕES INTERNAS: L=0,80 M; H=0,90 M. AF_05/2025</v>
          </cell>
          <cell r="C1221">
            <v>1608.26</v>
          </cell>
        </row>
        <row r="1222">
          <cell r="A1222">
            <v>106003</v>
          </cell>
          <cell r="B1222" t="str">
            <v>EXECUÇÃO DE VALETA DE CONCRETO ARMADO MOLDADO IN LOCO, ESPESSURA DE 0,08 M, GEOMETRIA TRAPEIZOIDAL, COM DIMENSÕES INTERNAS: B=*1,20* M; B=*0,4* M; H=0,4 M. AF_05/2025</v>
          </cell>
          <cell r="C1222">
            <v>165.51</v>
          </cell>
        </row>
        <row r="1223">
          <cell r="A1223">
            <v>105997</v>
          </cell>
          <cell r="B1223" t="str">
            <v>EXECUÇÃO DE VALETA DE CONCRETO ARMADO MOLDADO IN LOCO, ESPESSURA DE 0,08 M, GEOMETRIA TRAPEIZOIDAL, COM DIMENSÕES INTERNAS: B=0,6 M; B=0,20 M; H=0,20 M. AF_05/2025</v>
          </cell>
          <cell r="C1223">
            <v>90.47</v>
          </cell>
        </row>
        <row r="1224">
          <cell r="A1224">
            <v>105998</v>
          </cell>
          <cell r="B1224" t="str">
            <v>EXECUÇÃO DE VALETA DE CONCRETO ARMADO MOLDADO IN LOCO, ESPESSURA DE 0,08 M, GEOMETRIA TRAPEIZOIDAL, COM DIMENSÕES INTERNAS: B=0,7 M; B=0,30 M; H=0,20 M. AF_05/2025</v>
          </cell>
          <cell r="C1224">
            <v>100.28</v>
          </cell>
        </row>
        <row r="1225">
          <cell r="A1225">
            <v>105999</v>
          </cell>
          <cell r="B1225" t="str">
            <v>EXECUÇÃO DE VALETA DE CONCRETO ARMADO MOLDADO IN LOCO, ESPESSURA DE 0,08 M, GEOMETRIA TRAPEIZOIDAL, COM DIMENSÕES INTERNAS: B=0,8 M; B=0,30 M; H=0,25 M. AF_05/2025</v>
          </cell>
          <cell r="C1225">
            <v>114.12</v>
          </cell>
        </row>
        <row r="1226">
          <cell r="A1226">
            <v>106000</v>
          </cell>
          <cell r="B1226" t="str">
            <v>EXECUÇÃO DE VALETA DE CONCRETO ARMADO MOLDADO IN LOCO, ESPESSURA DE 0,08 M, GEOMETRIA TRAPEIZOIDAL, COM DIMENSÕES INTERNAS: B=0,9 M; B=0,30 M; H=0,30 M. AF_05/2025</v>
          </cell>
          <cell r="C1226">
            <v>127.99</v>
          </cell>
        </row>
        <row r="1227">
          <cell r="A1227">
            <v>106001</v>
          </cell>
          <cell r="B1227" t="str">
            <v>EXECUÇÃO DE VALETA DE CONCRETO ARMADO MOLDADO IN LOCO, ESPESSURA DE 0,08 M, GEOMETRIA TRAPEIZOIDAL, COM DIMENSÕES INTERNAS: B=1,0 M; B=0,40 M; H=0,30 M. AF_05/2025</v>
          </cell>
          <cell r="C1227">
            <v>137.79</v>
          </cell>
        </row>
        <row r="1228">
          <cell r="A1228">
            <v>106002</v>
          </cell>
          <cell r="B1228" t="str">
            <v>EXECUÇÃO DE VALETA DE CONCRETO ARMADO MOLDADO IN LOCO, ESPESSURA DE 0,08 M, GEOMETRIA TRAPEIZOIDAL, COM DIMENSÕES INTERNAS: B=1,1 M; B=0,40 M; H=0,35 M. AF_05/2025</v>
          </cell>
          <cell r="C1228">
            <v>151.65</v>
          </cell>
        </row>
        <row r="1229">
          <cell r="A1229">
            <v>105992</v>
          </cell>
          <cell r="B1229" t="str">
            <v>EXECUÇÃO DE VALETA DE CONCRETO MOLDADO IN LOCO, ESPESSURA DE 0,08 M, GEOMETRIA TRAPEIZOIDAL, COM DIMENSÕES INTERNAS: B=*1,0* M; B=0,40 M; H=*0,30* M. AF_05/2025</v>
          </cell>
          <cell r="C1229">
            <v>94.87</v>
          </cell>
        </row>
        <row r="1230">
          <cell r="A1230">
            <v>105993</v>
          </cell>
          <cell r="B1230" t="str">
            <v>EXECUÇÃO DE VALETA DE CONCRETO MOLDADO IN LOCO, ESPESSURA DE 0,08 M, GEOMETRIA TRAPEIZOIDAL, COM DIMENSÕES INTERNAS: B=*1,2* M; B=*0,4* M; H= 0,4 M. AF_05/2025</v>
          </cell>
          <cell r="C1230">
            <v>113.88</v>
          </cell>
        </row>
        <row r="1231">
          <cell r="A1231">
            <v>105994</v>
          </cell>
          <cell r="B1231" t="str">
            <v>EXECUÇÃO DE VALETA DE CONCRETO MOLDADO IN LOCO, ESPESSURA DE 0,08 M, GEOMETRIA TRAPEIZOIDAL, COM DIMENSÕES INTERNAS: B=*1,5* M; B=*0,50* M; H=*0,50* M. AF_05/2025</v>
          </cell>
          <cell r="C1231">
            <v>139.61000000000001</v>
          </cell>
        </row>
        <row r="1232">
          <cell r="A1232">
            <v>105995</v>
          </cell>
          <cell r="B1232" t="str">
            <v>EXECUÇÃO DE VALETA DE CONCRETO MOLDADO IN LOCO, ESPESSURA DE 0,08 M, GEOMETRIA TRAPEIZOIDAL, COM DIMENSÕES INTERNAS: B=*1,8* M; B=*0,60* M; H=*0,6* M. AF_05/2025</v>
          </cell>
          <cell r="C1232">
            <v>165.42</v>
          </cell>
        </row>
        <row r="1233">
          <cell r="A1233">
            <v>105996</v>
          </cell>
          <cell r="B1233" t="str">
            <v>EXECUÇÃO DE VALETA DE CONCRETO MOLDADO IN LOCO, ESPESSURA DE 0,08 M, GEOMETRIA TRAPEIZOIDAL, COM DIMENSÕES INTERNAS: B=*2,0* M; B=*0,8* M; H=0,6 M. AF_05/2025</v>
          </cell>
          <cell r="C1233">
            <v>178.87</v>
          </cell>
        </row>
        <row r="1234">
          <cell r="A1234">
            <v>105988</v>
          </cell>
          <cell r="B1234" t="str">
            <v>EXECUÇÃO DE VALETA DE CONCRETO MOLDADO IN LOCO, ESPESSURA DE 0,08 M, GEOMETRIA TRAPEIZOIDAL, COM DIMENSÕES INTERNAS: B=0,6M; B=0,20 M; H=0,20 M. AF_05/2025</v>
          </cell>
          <cell r="C1234">
            <v>62.41</v>
          </cell>
        </row>
        <row r="1235">
          <cell r="A1235">
            <v>105989</v>
          </cell>
          <cell r="B1235" t="str">
            <v>EXECUÇÃO DE VALETA DE CONCRETO MOLDADO IN LOCO, ESPESSURA DE 0,08 M, GEOMETRIA TRAPEIZOIDAL, COM DIMENSÕES INTERNAS: B=0,7 M; B=0,30 M; H=0,20 M. AF_05/2025</v>
          </cell>
          <cell r="C1235">
            <v>69.14</v>
          </cell>
        </row>
        <row r="1236">
          <cell r="A1236">
            <v>105990</v>
          </cell>
          <cell r="B1236" t="str">
            <v>EXECUÇÃO DE VALETA DE CONCRETO MOLDADO IN LOCO, ESPESSURA DE 0,08 M, GEOMETRIA TRAPEIZOIDAL, COM DIMENSÕES INTERNAS: B=0,8 M; B=0,30 M; H=0,25 M. AF_05/2025</v>
          </cell>
          <cell r="C1236">
            <v>78.63</v>
          </cell>
        </row>
        <row r="1237">
          <cell r="A1237">
            <v>105991</v>
          </cell>
          <cell r="B1237" t="str">
            <v>EXECUÇÃO DE VALETA DE CONCRETO MOLDADO IN LOCO, ESPESSURA DE 0,08 M, GEOMETRIA TRAPEIZOIDAL, COM DIMENSÕES INTERNAS: B=0,9 M; B=0,30 M; H=0,30 M. AF_05/2025</v>
          </cell>
          <cell r="C1237">
            <v>88.14</v>
          </cell>
        </row>
        <row r="1238">
          <cell r="A1238">
            <v>105987</v>
          </cell>
          <cell r="B1238" t="str">
            <v>EXECUÇÃO DE VALETA DE CONCRETO MOLDADO IN LOCO, ESPESSURA DE 0,08 M, GEOMETRIA TRAPEIZOIDAL, COM DIMENSÕES INTERNAS: B=1,2 M; B=0,6 M; H=0,3 M. AF_05/2025</v>
          </cell>
          <cell r="C1238">
            <v>108.31</v>
          </cell>
        </row>
        <row r="1239">
          <cell r="A1239">
            <v>105986</v>
          </cell>
          <cell r="B1239" t="str">
            <v>EXECUÇÃO DE VALETA DE CONCRETO MOLDADO IN LOCO, ESPESSURA DE 0,08 M, GEOMETRIA TRAPEIZOIDAL, COM DIMENSÕES INTERNAS: B=1,6 M; B=1,0 M; H=0,3 M. AF_05/2025</v>
          </cell>
          <cell r="C1239">
            <v>135.22</v>
          </cell>
        </row>
        <row r="1240">
          <cell r="A1240">
            <v>106019</v>
          </cell>
          <cell r="B1240" t="str">
            <v>GRELHA ARTICULADA PARA CALHA DE PISO 20X50 CM - FORNECIMENTO E INSTALAÇÃO. AF_05/2025</v>
          </cell>
          <cell r="C1240">
            <v>0</v>
          </cell>
        </row>
        <row r="1241">
          <cell r="A1241">
            <v>103001</v>
          </cell>
          <cell r="B1241" t="str">
            <v>GRELHA DE FERRO FUNDIDO SIMPLES COM REQUADRO, 150 X 1000 MM, ASSENTADA COM ARGAMASSA 1 : 3 CIMENTO: AREIA - FORNECIMENTO E INSTALAÇÃO. AF_05/2025</v>
          </cell>
          <cell r="C1241">
            <v>204.53</v>
          </cell>
        </row>
        <row r="1242">
          <cell r="A1242">
            <v>103002</v>
          </cell>
          <cell r="B1242" t="str">
            <v>GRELHA DE FERRO FUNDIDO SIMPLES COM REQUADRO, 200 X 1000 MM, ASSENTADA COM ARGAMASSA 1 : 3 CIMENTO: AREIA - FORNECIMENTO E INSTALAÇÃO. AF_05/2025</v>
          </cell>
          <cell r="C1242">
            <v>256.57</v>
          </cell>
        </row>
        <row r="1243">
          <cell r="A1243">
            <v>103003</v>
          </cell>
          <cell r="B1243" t="str">
            <v>GRELHA DE FERRO FUNDIDO SIMPLES COM REQUADRO, 300 X 1000 MM, ASSENTADA COM ARGAMASSA 1 : 3 CIMENTO: AREIA - FORNECIMENTO E INSTALAÇÃO. AF_05/2025</v>
          </cell>
          <cell r="C1243">
            <v>360.58</v>
          </cell>
        </row>
        <row r="1244">
          <cell r="A1244">
            <v>106018</v>
          </cell>
          <cell r="B1244" t="str">
            <v>GRELHA PARA CALHA DE PISO 20X50 CM - FORNECIMENTO E INSTALAÇÃO. AF_05/2025</v>
          </cell>
          <cell r="C1244">
            <v>0</v>
          </cell>
        </row>
        <row r="1245">
          <cell r="A1245">
            <v>105945</v>
          </cell>
          <cell r="B1245" t="str">
            <v>PREPARO DE SOLO E GABARITO DE MADEIRA PARA VALETA MOLDADA IN LOCO COM GEOMETRIA TRAPEZOIDAL. AF_05/2025</v>
          </cell>
          <cell r="C1245">
            <v>7.09</v>
          </cell>
        </row>
        <row r="1246">
          <cell r="A1246">
            <v>98522</v>
          </cell>
          <cell r="B1246" t="str">
            <v>ALAMBRADO EM MOURÕES DE CONCRETO, COM TELA DE ARAME GALVANIZADO (INCLUSIVE MURETA EM CONCRETO). AF_05/2018</v>
          </cell>
          <cell r="C1246">
            <v>153.68</v>
          </cell>
        </row>
        <row r="1247">
          <cell r="A1247">
            <v>98523</v>
          </cell>
          <cell r="B1247" t="str">
            <v>ALAMBRADO EM PERFIS METÁLICOS RETANGULARES COM GRADIL METÁLICO (EXCLUSIVE MURETA EM CONCRETO).AF_05/2018</v>
          </cell>
          <cell r="C1247">
            <v>0</v>
          </cell>
        </row>
        <row r="1248">
          <cell r="A1248">
            <v>102364</v>
          </cell>
          <cell r="B1248" t="str">
            <v>ALAMBRADO PARA QUADRA POLIESPORTIVA, ESTRUTURADO POR TUBOS DE ACO GALVANIZADO, (MONTANTES COM DIAMETRO 2", TRAVESSAS E ESCORAS COM DIÂMETRO 1 ¼"), COM TELA DE ARAME GALVANIZADO, FIO 10 BWG E MALHA QUADRADA 5X5CM (EXCETO MURETA). AF_03/2021</v>
          </cell>
          <cell r="C1248">
            <v>190.57</v>
          </cell>
        </row>
        <row r="1249">
          <cell r="A1249">
            <v>102363</v>
          </cell>
          <cell r="B1249" t="str">
            <v>ALAMBRADO PARA QUADRA POLIESPORTIVA, ESTRUTURADO POR TUBOS DE ACO GALVANIZADO, (MONTANTES COM DIAMETRO 2", TRAVESSAS E ESCORAS COM DIÂMETRO 1 ¼"), COM TELA DE ARAME GALVANIZADO, FIO 12 BWG E MALHA QUADRADA 5X5CM (EXCETO MURETA). AF_03/2021</v>
          </cell>
          <cell r="C1249">
            <v>169.8</v>
          </cell>
        </row>
        <row r="1250">
          <cell r="A1250">
            <v>102362</v>
          </cell>
          <cell r="B1250" t="str">
            <v>ALAMBRADO PARA QUADRA POLIESPORTIVA, ESTRUTURADO POR TUBOS DE ACO GALVANIZADO, (MONTANTES COM DIAMETRO 2", TRAVESSAS E ESCORAS COM DIÂMETRO 1 ¼"), COM TELA DE ARAME GALVANIZADO, FIO 14 BWG E MALHA QUADRADA 5X5CM (EXCETO MURETA). AF_03/2021</v>
          </cell>
          <cell r="C1250">
            <v>158.44</v>
          </cell>
        </row>
        <row r="1251">
          <cell r="A1251">
            <v>101196</v>
          </cell>
          <cell r="B1251" t="str">
            <v>CERCA COM MOURÕES DE CONCRETO, RETO, 15X15 CM, ESPAÇAMENTO DE 2,5 M, CRAVADOS 0,5 M, ESCORAS DE 10X10 CM A CADA 50 M, COM 12 FIOS DE ARAME DE AÇO OVALADO 15X17 - FORNECIMENTO E INSTALAÇÃO. AF_05/2020</v>
          </cell>
          <cell r="C1251">
            <v>0</v>
          </cell>
        </row>
        <row r="1252">
          <cell r="A1252">
            <v>101195</v>
          </cell>
          <cell r="B1252" t="str">
            <v>CERCA COM MOURÕES DE CONCRETO, RETO, 15X15 CM, ESPAÇAMENTO DE 2,5 M, CRAVADOS 0,5 M, ESCORAS DE 10X10 CM A CADA 50 M, COM 9 FIOS DE ARAME DE AÇO OVALADO 15X17 - FORNECIMENTO E INSTALAÇÃO. AF_05/2020</v>
          </cell>
          <cell r="C1252">
            <v>0</v>
          </cell>
        </row>
        <row r="1253">
          <cell r="A1253">
            <v>101193</v>
          </cell>
          <cell r="B1253" t="str">
            <v>CERCA COM MOURÕES DE CONCRETO, RETO, H=2,30 M, ESPAÇAMENTO DE 2,5 M, CRAVADOS 0,5 M, COM 4 FIOS DE ARAME DE AÇO OVALADO 15X17 - FORNECIMENTO E INSTALAÇÃO. AF_05/2020</v>
          </cell>
          <cell r="C1253">
            <v>57.26</v>
          </cell>
        </row>
        <row r="1254">
          <cell r="A1254">
            <v>101192</v>
          </cell>
          <cell r="B1254" t="str">
            <v>CERCA COM MOURÕES DE CONCRETO, RETO, H=2,30 M, ESPAÇAMENTO DE 2,5 M, CRAVADOS 0,5 M, COM 4 FIOS DE ARAME FARPADO Nº 14 CLASSE 250 - FORNECIMENTO E INSTALAÇÃO. AF_05/2020</v>
          </cell>
          <cell r="C1254">
            <v>62.86</v>
          </cell>
        </row>
        <row r="1255">
          <cell r="A1255">
            <v>101194</v>
          </cell>
          <cell r="B1255" t="str">
            <v>CERCA COM MOURÕES DE CONCRETO, RETO, H=2,30 M, ESPAÇAMENTO DE 2,5 M, CRAVADOS 0,5 M, COM 4 FIOS DE ARAME MISTO - FORNECIMENTO E INSTALAÇÃO. AF_05/2020</v>
          </cell>
          <cell r="C1255">
            <v>57.55</v>
          </cell>
        </row>
        <row r="1256">
          <cell r="A1256">
            <v>101190</v>
          </cell>
          <cell r="B1256" t="str">
            <v>CERCA COM MOURÕES DE CONCRETO, RETO, H=3,00 M, ESPAÇAMENTO DE 2,5 M, CRAVADOS 0,5 M, COM 4 FIOS DE ARAME DE AÇO OVALADO 15X17 - FORNECIMENTO E INSTALAÇÃO. AF_05/2020</v>
          </cell>
          <cell r="C1256">
            <v>62.69</v>
          </cell>
        </row>
        <row r="1257">
          <cell r="A1257">
            <v>101189</v>
          </cell>
          <cell r="B1257" t="str">
            <v>CERCA COM MOURÕES DE CONCRETO, RETO, H=3,00 M, ESPAÇAMENTO DE 2,5 M, CRAVADOS 0,5 M, COM 4 FIOS DE ARAME FARPADO Nº 14 CLASSE 250 - FORNECIMENTO E INSTALAÇÃO. AF_05/2020</v>
          </cell>
          <cell r="C1257">
            <v>63.27</v>
          </cell>
        </row>
        <row r="1258">
          <cell r="A1258">
            <v>101191</v>
          </cell>
          <cell r="B1258" t="str">
            <v>CERCA COM MOURÕES DE CONCRETO, RETO, H=3,00 M, ESPAÇAMENTO DE 2,5 M, CRAVADOS 0,5 M, COM 4 FIOS DE ARAME MISTO - FORNECIMENTO E INSTALAÇÃO. AF_05/2020</v>
          </cell>
          <cell r="C1258">
            <v>62.98</v>
          </cell>
        </row>
        <row r="1259">
          <cell r="A1259">
            <v>101198</v>
          </cell>
          <cell r="B1259" t="str">
            <v>CERCA COM MOURÕES DE CONCRETO, SEÇÃO "T" PONTA INCLINADA, 10X10 CM, ESPAÇAMENTO DE 2,5 M, CRAVADOS 0,5 M, COM 11 FIOS DE ARAME DE AÇO OVALADO 15X17 - FORNECIMENTO E INSTALAÇÃO. AF_05/2020</v>
          </cell>
          <cell r="C1259">
            <v>85.23</v>
          </cell>
        </row>
        <row r="1260">
          <cell r="A1260">
            <v>101197</v>
          </cell>
          <cell r="B1260" t="str">
            <v>CERCA COM MOURÕES DE CONCRETO, SEÇÃO "T" PONTA INCLINADA, 10X10 CM, ESPAÇAMENTO DE 2,5 M, CRAVADOS 0,5 M, COM 11 FIOS DE ARAME FARPADO Nº 14 - FORNECIMENTO E INSTALAÇÃO. AF_05/2020</v>
          </cell>
          <cell r="C1260">
            <v>118</v>
          </cell>
        </row>
        <row r="1261">
          <cell r="A1261">
            <v>101199</v>
          </cell>
          <cell r="B1261" t="str">
            <v>CERCA COM MOURÕES DE CONCRETO, SEÇÃO "T" PONTA INCLINADA, 10X10CM, ESPAÇAMENTO DE 2,5M, CRAVADOS 0,5M, COM 11 FIOS DE ARAME MISTO - FORNECIMENTO E INSTALAÇÃO. AF_05/2020</v>
          </cell>
          <cell r="C1261">
            <v>85.96</v>
          </cell>
        </row>
        <row r="1262">
          <cell r="A1262">
            <v>101203</v>
          </cell>
          <cell r="B1262" t="str">
            <v>CERCA COM MOURÕES DE MADEIRA ROLIÇA, DIÂMETRO 11 CM, ESPAÇAMENTO DE 2,5 M, ALTURA LIVRE DE 1,7 M, CRAVADOS 0,5 M, COM 5 FIOS DE ARAME DE AÇO OVALADO 15X17 - FORNECIMENTO E INSTALAÇÃO. AF_05/2020</v>
          </cell>
          <cell r="C1262">
            <v>43.5</v>
          </cell>
        </row>
        <row r="1263">
          <cell r="A1263">
            <v>101202</v>
          </cell>
          <cell r="B1263" t="str">
            <v>CERCA COM MOURÕES DE MADEIRA ROLIÇA, DIÂMETRO 11 CM, ESPAÇAMENTO DE 2,5 M, ALTURA LIVRE DE 1,7 M, CRAVADOS 0,5 M, COM 5 FIOS DE ARAME FARPADO Nº 14 CLASSE 250 - FORNECIMENTO E INSTALAÇÃO. AF_05/2020</v>
          </cell>
          <cell r="C1263">
            <v>44.23</v>
          </cell>
        </row>
        <row r="1264">
          <cell r="A1264">
            <v>101204</v>
          </cell>
          <cell r="B1264" t="str">
            <v>CERCA COM MOURÕES DE MADEIRA ROLIÇA, DIÂMETRO 11 CM, ESPAÇAMENTO DE 2,5 M, ALTURA LIVRE DE 1,7 M, CRAVADOS 0,5 M, COM 5 FIOS DE ARAME MISTO - FORNECIMENTO E INSTALAÇÃO. AF_05/2020</v>
          </cell>
          <cell r="C1264">
            <v>43.79</v>
          </cell>
        </row>
        <row r="1265">
          <cell r="A1265">
            <v>101200</v>
          </cell>
          <cell r="B1265" t="str">
            <v>CERCA COM MOURÕES DE MADEIRA, 7,5X7,5 CM, ESPAÇAMENTO DE 2,5 M, ALTURA LIVRE DE 2 M, CRAVADOS 0,5 M, COM 4 FIOS DE ARAME FARPADO Nº 14 CLASSE 250 - FORNECIMENTO E INSTALAÇÃO. AF_05/2020</v>
          </cell>
          <cell r="C1265">
            <v>54.62</v>
          </cell>
        </row>
        <row r="1266">
          <cell r="A1266">
            <v>101201</v>
          </cell>
          <cell r="B1266" t="str">
            <v>CERCA COM MOURÕES DE MADEIRA, 7,5X7,5 CM, ESPAÇAMENTO DE 2,5 M, ALTURA LIVRE DE 2 M, CRAVADOS 0,5 M, COM 8 FIOS DE ARAME FARPADO Nº 14 CLASSE 250 - FORNECIMENTO E INSTALAÇÃO. AF_05/2020</v>
          </cell>
          <cell r="C1266">
            <v>66.349999999999994</v>
          </cell>
        </row>
        <row r="1267">
          <cell r="A1267">
            <v>101205</v>
          </cell>
          <cell r="B1267" t="str">
            <v>PORTÃO COM MOURÕES DE MADEIRA ROLIÇA, DIÂMETRO 11 CM, COM 5 FIOS DE ARAME FARPADO Nº 14 CLASSE 250, SEM DOBRADIÇAS - FORNECIMENTO E INSTALAÇÃO. AF_05/2020</v>
          </cell>
          <cell r="C1267">
            <v>44.23</v>
          </cell>
        </row>
        <row r="1268">
          <cell r="A1268">
            <v>101188</v>
          </cell>
          <cell r="B1268" t="str">
            <v>RECOMPOSIÇÃO PARCIAL DE ARAME FARPADO Nº 14 CLASSE 250, FIXADO EM CERCA COM MOURÕES DE CONCRETO - FORNECIMENTO E INSTALAÇÃO. AF_05/2020</v>
          </cell>
          <cell r="C1268">
            <v>5.61</v>
          </cell>
        </row>
        <row r="1269">
          <cell r="A1269">
            <v>87905</v>
          </cell>
          <cell r="B1269" t="str">
            <v>CHAPISCO APLICADO EM ALVENARIA (COM PRESENÇA DE VÃOS) E ESTRUTURAS DE CONCRETO DE FACHADA, COM COLHER DE PEDREIRO. ARGAMASSA TRAÇO 1:3 COM PREPARO EM BETONEIRA 400L. AF_10/2022</v>
          </cell>
          <cell r="C1269">
            <v>7.6</v>
          </cell>
        </row>
        <row r="1270">
          <cell r="A1270">
            <v>87904</v>
          </cell>
          <cell r="B1270" t="str">
            <v>CHAPISCO APLICADO EM ALVENARIA (COM PRESENÇA DE VÃOS) E ESTRUTURAS DE CONCRETO DE FACHADA, COM COLHER DE PEDREIRO. ARGAMASSA TRAÇO 1:3 COM PREPARO MANUAL. AF_10/2022</v>
          </cell>
          <cell r="C1270">
            <v>8.01</v>
          </cell>
        </row>
        <row r="1271">
          <cell r="A1271">
            <v>87908</v>
          </cell>
          <cell r="B1271" t="str">
            <v>CHAPISCO APLICADO EM ALVENARIA (COM PRESENÇA DE VÃOS) E ESTRUTURAS DE CONCRETO DE FACHADA, COM EQUIPAMENTO DE PROJEÇÃO. ARGAMASSA TRAÇO 1:3 COM PREPARO EM BETONEIRA 400 L. AF_10/2022</v>
          </cell>
          <cell r="C1271">
            <v>5.93</v>
          </cell>
        </row>
        <row r="1272">
          <cell r="A1272">
            <v>87907</v>
          </cell>
          <cell r="B1272" t="str">
            <v>CHAPISCO APLICADO EM ALVENARIA (COM PRESENÇA DE VÃOS) E ESTRUTURAS DE CONCRETO DE FACHADA, COM EQUIPAMENTO DE PROJEÇÃO. ARGAMASSA TRAÇO 1:3 COM PREPARO MANUAL. AF_10/2022</v>
          </cell>
          <cell r="C1272">
            <v>6.34</v>
          </cell>
        </row>
        <row r="1273">
          <cell r="A1273">
            <v>87903</v>
          </cell>
          <cell r="B1273" t="str">
            <v>CHAPISCO APLICADO EM ALVENARIA (COM PRESENÇA DE VÃOS) E ESTRUTURAS DE CONCRETO DE FACHADA, COM ROLO PARA TEXTURA ACRÍLICA. ARGAMASSA INDUSTRIALIZADA COM PREPARO EM MISTURADOR 300 KG. AF_10/2022</v>
          </cell>
          <cell r="C1273">
            <v>12.28</v>
          </cell>
        </row>
        <row r="1274">
          <cell r="A1274">
            <v>87902</v>
          </cell>
          <cell r="B1274" t="str">
            <v>CHAPISCO APLICADO EM ALVENARIA (COM PRESENÇA DE VÃOS) E ESTRUTURAS DE CONCRETO DE FACHADA, COM ROLO PARA TEXTURA ACRÍLICA. ARGAMASSA INDUSTRIALIZADA COM PREPARO MANUAL. AF_10/2022</v>
          </cell>
          <cell r="C1274">
            <v>12.63</v>
          </cell>
        </row>
        <row r="1275">
          <cell r="A1275">
            <v>87900</v>
          </cell>
          <cell r="B1275" t="str">
            <v>CHAPISCO APLICADO EM ALVENARIA (COM PRESENÇA DE VÃOS) E ESTRUTURAS DE CONCRETO DE FACHADA, COM ROLO PARA TEXTURA ACRÍLICA. ARGAMASSA TRAÇO 1:4 E EMULSÃO POLIMÉRICA (ADESIVO) COM PREPARO EM BETONEIRA 400L. AF_10/2022</v>
          </cell>
          <cell r="C1275">
            <v>8.81</v>
          </cell>
        </row>
        <row r="1276">
          <cell r="A1276">
            <v>87899</v>
          </cell>
          <cell r="B1276" t="str">
            <v>CHAPISCO APLICADO EM ALVENARIA (COM PRESENÇA DE VÃOS) E ESTRUTURAS DE CONCRETO DE FACHADA, COM ROLO PARA TEXTURA ACRÍLICA. ARGAMASSA TRAÇO 1:4 E EMULSÃO POLIMÉRICA (ADESIVO) COM PREPARO MANUAL. AF_10/2022</v>
          </cell>
          <cell r="C1276">
            <v>8.94</v>
          </cell>
        </row>
        <row r="1277">
          <cell r="A1277">
            <v>87894</v>
          </cell>
          <cell r="B1277" t="str">
            <v>CHAPISCO APLICADO EM ALVENARIA (SEM PRESENÇA DE VÃOS) E ESTRUTURAS DE CONCRETO DE FACHADA, COM COLHER DE PEDREIRO. ARGAMASSA TRAÇO 1:3 COM PREPARO EM BETONEIRA 400L. AF_10/2022</v>
          </cell>
          <cell r="C1277">
            <v>6.52</v>
          </cell>
        </row>
        <row r="1278">
          <cell r="A1278">
            <v>87893</v>
          </cell>
          <cell r="B1278" t="str">
            <v>CHAPISCO APLICADO EM ALVENARIA (SEM PRESENÇA DE VÃOS) E ESTRUTURAS DE CONCRETO DE FACHADA, COM COLHER DE PEDREIRO. ARGAMASSA TRAÇO 1:3 COM PREPARO MANUAL. AF_10/2022</v>
          </cell>
          <cell r="C1278">
            <v>6.93</v>
          </cell>
        </row>
        <row r="1279">
          <cell r="A1279">
            <v>87897</v>
          </cell>
          <cell r="B1279" t="str">
            <v>CHAPISCO APLICADO EM ALVENARIA (SEM PRESENÇA DE VÃOS) E ESTRUTURAS DE CONCRETO DE FACHADA, COM EQUIPAMENTO DE PROJEÇÃO. ARGAMASSA TRAÇO 1:3 COM PREPARO EM BETONEIRA 400 L. AF_10/2022</v>
          </cell>
          <cell r="C1279">
            <v>4.9000000000000004</v>
          </cell>
        </row>
        <row r="1280">
          <cell r="A1280">
            <v>87896</v>
          </cell>
          <cell r="B1280" t="str">
            <v>CHAPISCO APLICADO EM ALVENARIA (SEM PRESENÇA DE VÃOS) E ESTRUTURAS DE CONCRETO DE FACHADA, COM EQUIPAMENTO DE PROJEÇÃO. ARGAMASSA TRAÇO 1:3 COM PREPARO MANUAL. AF_10/2022</v>
          </cell>
          <cell r="C1280">
            <v>5.31</v>
          </cell>
        </row>
        <row r="1281">
          <cell r="A1281">
            <v>87892</v>
          </cell>
          <cell r="B1281" t="str">
            <v>CHAPISCO APLICADO EM ALVENARIA (SEM PRESENÇA DE VÃOS) E ESTRUTURAS DE CONCRETO DE FACHADA, COM ROLO PARA TEXTURA ACRÍLICA. ARGAMASSA INDUSTRIALIZADA COM PREPARO EM MISTURADOR 300 KG. AF_10/2022</v>
          </cell>
          <cell r="C1281">
            <v>11.6</v>
          </cell>
        </row>
        <row r="1282">
          <cell r="A1282">
            <v>87891</v>
          </cell>
          <cell r="B1282" t="str">
            <v>CHAPISCO APLICADO EM ALVENARIA (SEM PRESENÇA DE VÃOS) E ESTRUTURAS DE CONCRETO DE FACHADA, COM ROLO PARA TEXTURA ACRÍLICA. ARGAMASSA INDUSTRIALIZADA COM PREPARO MANUAL. AF_10/2022</v>
          </cell>
          <cell r="C1282">
            <v>11.95</v>
          </cell>
        </row>
        <row r="1283">
          <cell r="A1283">
            <v>87889</v>
          </cell>
          <cell r="B1283" t="str">
            <v>CHAPISCO APLICADO EM ALVENARIA (SEM PRESENÇA DE VÃOS) E ESTRUTURAS DE CONCRETO DE FACHADA, COM ROLO PARA TEXTURA ACRÍLICA. ARGAMASSA TRAÇO 1:4 E EMULSÃO POLIMÉRICA (ADESIVO) COM PREPARO EM BETONEIRA 400L. AF_10/2022</v>
          </cell>
          <cell r="C1283">
            <v>8.1300000000000008</v>
          </cell>
        </row>
        <row r="1284">
          <cell r="A1284">
            <v>87888</v>
          </cell>
          <cell r="B1284" t="str">
            <v>CHAPISCO APLICADO EM ALVENARIA (SEM PRESENÇA DE VÃOS) E ESTRUTURAS DE CONCRETO DE FACHADA, COM ROLO PARA TEXTURA ACRÍLICA. ARGAMASSA TRAÇO 1:4 E EMULSÃO POLIMÉRICA (ADESIVO) COM PREPARO MANUAL. AF_10/2022</v>
          </cell>
          <cell r="C1284">
            <v>8.26</v>
          </cell>
        </row>
        <row r="1285">
          <cell r="A1285">
            <v>104411</v>
          </cell>
          <cell r="B1285" t="str">
            <v>CHAPISCO APLICADO EM ALVENARIA E ESTRUTURAS DE CONCRETO INTERNAS, COM EQUIPAMENTO DE PROJEÇÃO. ARGAMASSA TRAÇO 1:3 COM PREPARO EM BETONEIRA 400 L. AF_10/2022</v>
          </cell>
          <cell r="C1285">
            <v>4.8899999999999997</v>
          </cell>
        </row>
        <row r="1286">
          <cell r="A1286">
            <v>104410</v>
          </cell>
          <cell r="B1286" t="str">
            <v>CHAPISCO APLICADO EM ALVENARIA E ESTRUTURAS DE CONCRETO INTERNAS, COM EQUIPAMENTO DE PROJEÇÃO. ARGAMASSA TRAÇO 1:3 COM PREPARO MANUAL. AF_10/2022</v>
          </cell>
          <cell r="C1286">
            <v>4.8899999999999997</v>
          </cell>
        </row>
        <row r="1287">
          <cell r="A1287">
            <v>87879</v>
          </cell>
          <cell r="B1287" t="str">
            <v>CHAPISCO APLICADO EM ALVENARIAS E ESTRUTURAS DE CONCRETO INTERNAS, COM COLHER DE PEDREIRO. ARGAMASSA TRAÇO 1:3 COM PREPARO EM BETONEIRA 400L. AF_10/2022</v>
          </cell>
          <cell r="C1287">
            <v>4.25</v>
          </cell>
        </row>
        <row r="1288">
          <cell r="A1288">
            <v>87878</v>
          </cell>
          <cell r="B1288" t="str">
            <v>CHAPISCO APLICADO EM ALVENARIAS E ESTRUTURAS DE CONCRETO INTERNAS, COM COLHER DE PEDREIRO. ARGAMASSA TRAÇO 1:3 COM PREPARO MANUAL. AF_10/2022</v>
          </cell>
          <cell r="C1288">
            <v>4.66</v>
          </cell>
        </row>
        <row r="1289">
          <cell r="A1289">
            <v>87885</v>
          </cell>
          <cell r="B1289" t="str">
            <v>CHAPISCO APLICADO NO TETO OU EM ALVENARIA E ESTRUTURA, COM ROLO PARA TEXTURA ACRÍLICA. ARGAMASSA INDUSTRIALIZADA COM PREPARO EM MISTURADOR 300 KG. AF_10/2022</v>
          </cell>
          <cell r="C1289">
            <v>10.08</v>
          </cell>
        </row>
        <row r="1290">
          <cell r="A1290">
            <v>87884</v>
          </cell>
          <cell r="B1290" t="str">
            <v>CHAPISCO APLICADO NO TETO OU EM ALVENARIA E ESTRUTURA, COM ROLO PARA TEXTURA ACRÍLICA. ARGAMASSA INDUSTRIALIZADA COM PREPARO MANUAL. AF_10/2022</v>
          </cell>
          <cell r="C1290">
            <v>10.43</v>
          </cell>
        </row>
        <row r="1291">
          <cell r="A1291">
            <v>87882</v>
          </cell>
          <cell r="B1291" t="str">
            <v>CHAPISCO APLICADO NO TETO OU EM ALVENARIA E ESTRUTURA, COM ROLO PARA TEXTURA ACRÍLICA. ARGAMASSA TRAÇO 1:4 E EMULSÃO POLIMÉRICA (ADESIVO) COM PREPARO EM BETONEIRA 400L. AF_10/2022</v>
          </cell>
          <cell r="C1291">
            <v>6.61</v>
          </cell>
        </row>
        <row r="1292">
          <cell r="A1292">
            <v>87881</v>
          </cell>
          <cell r="B1292" t="str">
            <v>CHAPISCO APLICADO NO TETO OU EM ALVENARIA E ESTRUTURA, COM ROLO PARA TEXTURA ACRÍLICA. ARGAMASSA TRAÇO 1:4 E EMULSÃO POLIMÉRICA (ADESIVO) COM PREPARO MANUAL. AF_10/2022</v>
          </cell>
          <cell r="C1292">
            <v>6.74</v>
          </cell>
        </row>
        <row r="1293">
          <cell r="A1293">
            <v>87887</v>
          </cell>
          <cell r="B1293" t="str">
            <v>CHAPISCO APLICADO NO TETO OU EM ESTRUTURA, COM DESEMPENADEIRA DENTADA. ARGAMASSA INDUSTRIALIZADA COM PREPARO EM MISTURADOR 300 KG. AF_10/2022</v>
          </cell>
          <cell r="C1293">
            <v>16.829999999999998</v>
          </cell>
        </row>
        <row r="1294">
          <cell r="A1294">
            <v>87886</v>
          </cell>
          <cell r="B1294" t="str">
            <v>CHAPISCO APLICADO NO TETO OU EM ESTRUTURA, COM DESEMPENADEIRA DENTADA. ARGAMASSA INDUSTRIALIZADA COM PREPARO MANUAL. AF_10/2022</v>
          </cell>
          <cell r="C1294">
            <v>17.579999999999998</v>
          </cell>
        </row>
        <row r="1295">
          <cell r="A1295">
            <v>87911</v>
          </cell>
          <cell r="B1295" t="str">
            <v>CHAPISCO APLICADO SOMENTE NA ESTRUTURA DE CONCRETO DA FACHADA, COM DESEMPENADEIRA DENTADA. ARGAMASSA INDUSTRIALIZADA COM PREPARO EM MISTURADOR 300 KG. AF_10/2022</v>
          </cell>
          <cell r="C1295">
            <v>21.93</v>
          </cell>
        </row>
        <row r="1296">
          <cell r="A1296">
            <v>87910</v>
          </cell>
          <cell r="B1296" t="str">
            <v>CHAPISCO APLICADO SOMENTE NA ESTRUTURA DE CONCRETO DA FACHADA, COM DESEMPENADEIRA DENTADA. ARGAMASSA INDUSTRIALIZADA COM PREPARO MANUAL. AF_10/2022</v>
          </cell>
          <cell r="C1296">
            <v>22.68</v>
          </cell>
        </row>
        <row r="1297">
          <cell r="A1297">
            <v>103686</v>
          </cell>
          <cell r="B1297" t="str">
            <v>CONCRETAGEM DE ESCADAS, FCK=25 MPA, COM USO DE BOMBA - LANÇAMENTO, ADENSAMENTO E ACABAMENTO. AF_02/2022_PS</v>
          </cell>
          <cell r="C1297">
            <v>763.93</v>
          </cell>
        </row>
        <row r="1298">
          <cell r="A1298">
            <v>103685</v>
          </cell>
          <cell r="B1298" t="str">
            <v>CONCRETAGEM DE MURETAS, FCK=25 MPA, COM USO DE BOMBA - LANÇAMENTO, ADENSAMENTO E ACABAMENTO. AF_02/2022_PS</v>
          </cell>
          <cell r="C1298">
            <v>707.66</v>
          </cell>
        </row>
        <row r="1299">
          <cell r="A1299">
            <v>103669</v>
          </cell>
          <cell r="B1299" t="str">
            <v>CONCRETAGEM DE PILARES, FCK = 25 MPA, COM USO DE BALDES - LANÇAMENTO, ADENSAMENTO E ACABAMENTO. AF_02/2022</v>
          </cell>
          <cell r="C1299">
            <v>984.85</v>
          </cell>
        </row>
        <row r="1300">
          <cell r="A1300">
            <v>103672</v>
          </cell>
          <cell r="B1300" t="str">
            <v>CONCRETAGEM DE PILARES, FCK = 25 MPA, COM USO DE BOMBA - LANÇAMENTO, ADENSAMENTO E ACABAMENTO. AF_02/2022_PS</v>
          </cell>
          <cell r="C1300">
            <v>702.96</v>
          </cell>
        </row>
        <row r="1301">
          <cell r="A1301">
            <v>103671</v>
          </cell>
          <cell r="B1301" t="str">
            <v>CONCRETAGEM DE PILARES, FCK = 25 MPA, COM USO DE GRUA - LANÇAMENTO, ADENSAMENTO E ACABAMENTO. AF_02/2022</v>
          </cell>
          <cell r="C1301">
            <v>749.5</v>
          </cell>
        </row>
        <row r="1302">
          <cell r="A1302">
            <v>103688</v>
          </cell>
          <cell r="B1302" t="str">
            <v>CONCRETAGEM DE PILARES, FCK=25 MPA, COM USO DE JERICAS EM CREMALHEIRA - LANÇAMENTO, ADENSAMENTO E ACABAMENTO. AF_02/2022</v>
          </cell>
          <cell r="C1302">
            <v>871.18</v>
          </cell>
        </row>
        <row r="1303">
          <cell r="A1303">
            <v>103687</v>
          </cell>
          <cell r="B1303" t="str">
            <v>CONCRETAGEM DE PILARES, FCK=25 MPA, COM USO DE JERICAS EM ELEVADOR DE CABO - LANÇAMENTO, ADENSAMENTO E ACABAMENTO. AF_02/2022</v>
          </cell>
          <cell r="C1303">
            <v>1101.74</v>
          </cell>
        </row>
        <row r="1304">
          <cell r="A1304">
            <v>103684</v>
          </cell>
          <cell r="B1304" t="str">
            <v>CONCRETAGEM DE RESERVATÓRIOS, FCK=25 MPA, COM USO DE BOMBA - LANÇAMENTO, ADENSAMENTO E ACABAMENTO. AF_02/2022_PS</v>
          </cell>
          <cell r="C1304">
            <v>719.52</v>
          </cell>
        </row>
        <row r="1305">
          <cell r="A1305">
            <v>103681</v>
          </cell>
          <cell r="B1305" t="str">
            <v>CONCRETAGEM DE VIGAS E LAJES, FCK=25 MPA, PARA LAJES MACIÇAS OU NERVURADAS COM GRUA DE CAÇAMBA DE 500 L EM EDIFICAÇÃO DE MULTIPAVIMENTOS ATÉ 16 ANDARES - LANÇAMENTO, ADENSAMENTO E ACABAMENTO. AF_02/2022</v>
          </cell>
          <cell r="C1305">
            <v>773.87</v>
          </cell>
        </row>
        <row r="1306">
          <cell r="A1306">
            <v>103679</v>
          </cell>
          <cell r="B1306" t="str">
            <v>CONCRETAGEM DE VIGAS E LAJES, FCK=25 MPA, PARA LAJES MACIÇAS OU NERVURADAS COM JERICAS EM CREMALHEIRA EM EDIFICAÇÃO DE MULTIPAVIMENTOS ATÉ 16 ANDARES - LANÇAMENTO, ADENSAMENTO E ACABAMENTO. AF_02/2022</v>
          </cell>
          <cell r="C1306">
            <v>837.48</v>
          </cell>
        </row>
        <row r="1307">
          <cell r="A1307">
            <v>103677</v>
          </cell>
          <cell r="B1307" t="str">
            <v>CONCRETAGEM DE VIGAS E LAJES, FCK=25 MPA, PARA LAJES MACIÇAS OU NERVURADAS COM JERICAS EM ELEVADOR DE CABO EM EDIFICAÇÃO DE MULTIPAVIMENTOS ATÉ 16 ANDARES - LANÇAMENTO, ADENSAMENTO E ACABAMENTO. AF_02/2022</v>
          </cell>
          <cell r="C1307">
            <v>877.39</v>
          </cell>
        </row>
        <row r="1308">
          <cell r="A1308">
            <v>103675</v>
          </cell>
          <cell r="B1308" t="str">
            <v>CONCRETAGEM DE VIGAS E LAJES, FCK=25 MPA, PARA LAJES MACIÇAS OU NERVURADAS COM USO DE BOMBA - LANÇAMENTO, ADENSAMENTO E ACABAMENTO. AF_02/2022_PS</v>
          </cell>
          <cell r="C1308">
            <v>703.35</v>
          </cell>
        </row>
        <row r="1309">
          <cell r="A1309">
            <v>103680</v>
          </cell>
          <cell r="B1309" t="str">
            <v>CONCRETAGEM DE VIGAS E LAJES, FCK=25 MPA, PARA LAJES PREMOLDADAS COM GRUA DE CAÇAMBA DE 350 L EM EDIFICAÇÃO DE MULTIPAVIMENTOS ATÉ 16 ANDARES - LANÇAMENTO, ADENSAMENTO E ACABAMENTO. AF_02/2022</v>
          </cell>
          <cell r="C1309">
            <v>881.54</v>
          </cell>
        </row>
        <row r="1310">
          <cell r="A1310">
            <v>103678</v>
          </cell>
          <cell r="B1310" t="str">
            <v>CONCRETAGEM DE VIGAS E LAJES, FCK=25 MPA, PARA LAJES PREMOLDADAS COM JERICAS EM CREMALHEIRA EM EDIFICAÇÃO DE MULTIPAVIMENTOS ATÉ 16 ANDARES - LANÇAMENTO, ADENSAMENTO E ACABAMENTO. AF_02/2022</v>
          </cell>
          <cell r="C1310">
            <v>948.6</v>
          </cell>
        </row>
        <row r="1311">
          <cell r="A1311">
            <v>103676</v>
          </cell>
          <cell r="B1311" t="str">
            <v>CONCRETAGEM DE VIGAS E LAJES, FCK=25 MPA, PARA LAJES PREMOLDADAS COM JERICAS EM ELEVADOR DE CABO EM EDIFICAÇÃO DE MULTIPAVIMENTOS ATÉ 16 ANDARES - LANÇAMENTO, ADENSAMENTO E ACABAMENTO. AF_02/2022</v>
          </cell>
          <cell r="C1311">
            <v>1038.57</v>
          </cell>
        </row>
        <row r="1312">
          <cell r="A1312">
            <v>103674</v>
          </cell>
          <cell r="B1312" t="str">
            <v>CONCRETAGEM DE VIGAS E LAJES, FCK=25 MPA, PARA LAJES PREMOLDADAS COM USO DE BOMBA - LANÇAMENTO, ADENSAMENTO E ACABAMENTO. AF_02/2022_PS</v>
          </cell>
          <cell r="C1312">
            <v>722.05</v>
          </cell>
        </row>
        <row r="1313">
          <cell r="A1313">
            <v>103683</v>
          </cell>
          <cell r="B1313" t="str">
            <v>CONCRETAGEM DE VIGAS E LAJES, FCK=25 MPA, PARA QUALQUER TIPO DE LAJE COM BALDES EM EDIFICAÇÃO DE MULTIPAVIMENTOS ATÉ 04 ANDARES - LANÇAMENTO, ADENSAMENTO E ACABAMENTO. AF_02/2022</v>
          </cell>
          <cell r="C1313">
            <v>1274.69</v>
          </cell>
        </row>
        <row r="1314">
          <cell r="A1314">
            <v>103682</v>
          </cell>
          <cell r="B1314" t="str">
            <v>CONCRETAGEM DE VIGAS E LAJES, FCK=25 MPA, PARA QUALQUER TIPO DE LAJE COM BALDES EM EDIFICAÇÃO TÉRREA - LANÇAMENTO, ADENSAMENTO E ACABAMENTO. AF_02/2022</v>
          </cell>
          <cell r="C1314">
            <v>1001.91</v>
          </cell>
        </row>
        <row r="1315">
          <cell r="A1315">
            <v>103670</v>
          </cell>
          <cell r="B1315" t="str">
            <v>LANÇAMENTO COM USO DE BALDES, ADENSAMENTO E ACABAMENTO DE CONCRETO EM ESTRUTURAS. AF_02/2022</v>
          </cell>
          <cell r="C1315">
            <v>280.89999999999998</v>
          </cell>
        </row>
        <row r="1316">
          <cell r="A1316">
            <v>103673</v>
          </cell>
          <cell r="B1316" t="str">
            <v>LANÇAMENTO COM USO DE BOMBA, ADENSAMENTO E ACABAMENTO DE CONCRETO EM ESTRUTURAS. AF_02/2022</v>
          </cell>
          <cell r="C1316">
            <v>39.520000000000003</v>
          </cell>
        </row>
        <row r="1317">
          <cell r="A1317">
            <v>91084</v>
          </cell>
          <cell r="B1317" t="str">
            <v>EXECUÇÃO DE REVESTIMENTO DE CONCRETO PROJETADO COM ESPESSURA DE 10 CM, ARMADO COM FIBRAS DE AÇO, INCLINAÇÃO DE 90°, APLICAÇÃO CONTÍNUA, UTILIZANDO EQUIPAMENTO DE PROJEÇÃO COM 3 M³/H DE CAPACIDADE. AF_07/2024</v>
          </cell>
          <cell r="C1317">
            <v>263.16000000000003</v>
          </cell>
        </row>
        <row r="1318">
          <cell r="A1318">
            <v>91080</v>
          </cell>
          <cell r="B1318" t="str">
            <v>EXECUÇÃO DE REVESTIMENTO DE CONCRETO PROJETADO COM ESPESSURA DE 10 CM, ARMADO COM FIBRAS DE AÇO, INCLINAÇÃO DE 90°, APLICAÇÃO CONTÍNUA, UTILIZANDO EQUIPAMENTO DE PROJEÇÃO COM 6 M³/H DE CAPACIDADE. AF_07/2024</v>
          </cell>
          <cell r="C1318">
            <v>206.16</v>
          </cell>
        </row>
        <row r="1319">
          <cell r="A1319">
            <v>91101</v>
          </cell>
          <cell r="B1319" t="str">
            <v>EXECUÇÃO DE REVESTIMENTO DE CONCRETO PROJETADO COM ESPESSURA DE 10 CM, ARMADO COM FIBRAS DE AÇO, INCLINAÇÃO DE 90°, APLICAÇÃO DESCONTÍNUA, UTILIZANDO EQUIPAMENTO DE PROJEÇÃO COM 3 M³/H DE CAPACIDADE. AF_07/2024</v>
          </cell>
          <cell r="C1319">
            <v>244.04</v>
          </cell>
        </row>
        <row r="1320">
          <cell r="A1320">
            <v>91097</v>
          </cell>
          <cell r="B1320" t="str">
            <v>EXECUÇÃO DE REVESTIMENTO DE CONCRETO PROJETADO COM ESPESSURA DE 10 CM, ARMADO COM FIBRAS DE AÇO, INCLINAÇÃO DE 90°, APLICAÇÃO DESCONTÍNUA, UTILIZANDO EQUIPAMENTO DE PROJEÇÃO COM 6 M³/H DE CAPACIDADE. AF_07/2024</v>
          </cell>
          <cell r="C1320">
            <v>198.96</v>
          </cell>
        </row>
        <row r="1321">
          <cell r="A1321">
            <v>91082</v>
          </cell>
          <cell r="B1321" t="str">
            <v>EXECUÇÃO DE REVESTIMENTO DE CONCRETO PROJETADO COM ESPESSURA DE 10 CM, ARMADO COM FIBRAS DE AÇO, INCLINAÇÃO MENOR QUE 90°, APLICAÇÃO CONTÍNUA, UTILIZANDO EQUIPAMENTO DE PROJEÇÃO COM 3 M³/H DE CAPACIDADE. AF_07/2024</v>
          </cell>
          <cell r="C1321">
            <v>237.43</v>
          </cell>
        </row>
        <row r="1322">
          <cell r="A1322">
            <v>91078</v>
          </cell>
          <cell r="B1322" t="str">
            <v>EXECUÇÃO DE REVESTIMENTO DE CONCRETO PROJETADO COM ESPESSURA DE 10 CM, ARMADO COM FIBRAS DE AÇO, INCLINAÇÃO MENOR QUE 90°, APLICAÇÃO CONTÍNUA, UTILIZANDO EQUIPAMENTO DE PROJEÇÃO COM 6 M³/H DE CAPACIDADE. AF_07/2024</v>
          </cell>
          <cell r="C1322">
            <v>194.46</v>
          </cell>
        </row>
        <row r="1323">
          <cell r="A1323">
            <v>91099</v>
          </cell>
          <cell r="B1323" t="str">
            <v>EXECUÇÃO DE REVESTIMENTO DE CONCRETO PROJETADO COM ESPESSURA DE 10 CM, ARMADO COM FIBRAS DE AÇO, INCLINAÇÃO MENOR QUE 90°, APLICAÇÃO DESCONTÍNUA, UTILIZANDO EQUIPAMENTO DE PROJEÇÃO COM 3 M³/H DE CAPACIDADE. AF_07/2024</v>
          </cell>
          <cell r="C1323">
            <v>223.82</v>
          </cell>
        </row>
        <row r="1324">
          <cell r="A1324">
            <v>91095</v>
          </cell>
          <cell r="B1324" t="str">
            <v>EXECUÇÃO DE REVESTIMENTO DE CONCRETO PROJETADO COM ESPESSURA DE 10 CM, ARMADO COM FIBRAS DE AÇO, INCLINAÇÃO MENOR QUE 90°, APLICAÇÃO DESCONTÍNUA, UTILIZANDO EQUIPAMENTO DE PROJEÇÃO COM 6 M³/H DE CAPACIDADE. AF_07/2024</v>
          </cell>
          <cell r="C1324">
            <v>188.71</v>
          </cell>
        </row>
        <row r="1325">
          <cell r="A1325">
            <v>91076</v>
          </cell>
          <cell r="B1325" t="str">
            <v>EXECUÇÃO DE REVESTIMENTO DE CONCRETO PROJETADO COM ESPESSURA DE 10 CM, ARMADO COM TELA, INCLINAÇÃO DE 90°, APLICAÇÃO CONTÍNUA, UTILIZANDO EQUIPAMENTO DE PROJEÇÃO COM 3 M³/H DE CAPACIDADE. AF_07/2024</v>
          </cell>
          <cell r="C1325">
            <v>367.06</v>
          </cell>
        </row>
        <row r="1326">
          <cell r="A1326">
            <v>91072</v>
          </cell>
          <cell r="B1326" t="str">
            <v>EXECUÇÃO DE REVESTIMENTO DE CONCRETO PROJETADO COM ESPESSURA DE 10 CM, ARMADO COM TELA, INCLINAÇÃO DE 90°, APLICAÇÃO CONTÍNUA, UTILIZANDO EQUIPAMENTO DE PROJEÇÃO COM 6 M³/H DE CAPACIDADE. AF_07/2024</v>
          </cell>
          <cell r="C1326">
            <v>322.02</v>
          </cell>
        </row>
        <row r="1327">
          <cell r="A1327">
            <v>91093</v>
          </cell>
          <cell r="B1327" t="str">
            <v>EXECUÇÃO DE REVESTIMENTO DE CONCRETO PROJETADO COM ESPESSURA DE 10 CM, ARMADO COM TELA, INCLINAÇÃO DE 90°, APLICAÇÃO DESCONTÍNUA, UTILIZANDO EQUIPAMENTO DE PROJEÇÃO COM 3 M³/H DE CAPACIDADE. AF_07/2024</v>
          </cell>
          <cell r="C1327">
            <v>381.5</v>
          </cell>
        </row>
        <row r="1328">
          <cell r="A1328">
            <v>91089</v>
          </cell>
          <cell r="B1328" t="str">
            <v>EXECUÇÃO DE REVESTIMENTO DE CONCRETO PROJETADO COM ESPESSURA DE 10 CM, ARMADO COM TELA, INCLINAÇÃO DE 90°, APLICAÇÃO DESCONTÍNUA, UTILIZANDO EQUIPAMENTO DE PROJEÇÃO COM 6 M³/H DE CAPACIDADE. AF_07/2024</v>
          </cell>
          <cell r="C1328">
            <v>344.63</v>
          </cell>
        </row>
        <row r="1329">
          <cell r="A1329">
            <v>91074</v>
          </cell>
          <cell r="B1329" t="str">
            <v>EXECUÇÃO DE REVESTIMENTO DE CONCRETO PROJETADO COM ESPESSURA DE 10 CM, ARMADO COM TELA, INCLINAÇÃO MENOR QUE 90°, APLICAÇÃO CONTÍNUA, UTILIZANDO EQUIPAMENTO DE PROJEÇÃO COM 3 M³/H DE CAPACIDADE. AF_07/2024</v>
          </cell>
          <cell r="C1329">
            <v>239.27</v>
          </cell>
        </row>
        <row r="1330">
          <cell r="A1330">
            <v>91070</v>
          </cell>
          <cell r="B1330" t="str">
            <v>EXECUÇÃO DE REVESTIMENTO DE CONCRETO PROJETADO COM ESPESSURA DE 10 CM, ARMADO COM TELA, INCLINAÇÃO MENOR QUE 90°, APLICAÇÃO CONTÍNUA, UTILIZANDO EQUIPAMENTO DE PROJEÇÃO COM 6 M³/H DE CAPACIDADE. AF_07/2024</v>
          </cell>
          <cell r="C1330">
            <v>204.47</v>
          </cell>
        </row>
        <row r="1331">
          <cell r="A1331">
            <v>91091</v>
          </cell>
          <cell r="B1331" t="str">
            <v>EXECUÇÃO DE REVESTIMENTO DE CONCRETO PROJETADO COM ESPESSURA DE 10 CM, ARMADO COM TELA, INCLINAÇÃO MENOR QUE 90°, APLICAÇÃO DESCONTÍNUA, UTILIZANDO EQUIPAMENTO DE PROJEÇÃO COM 3 M³/H DE CAPACIDADE. AF_07/2024</v>
          </cell>
          <cell r="C1331">
            <v>255.11</v>
          </cell>
        </row>
        <row r="1332">
          <cell r="A1332">
            <v>91087</v>
          </cell>
          <cell r="B1332" t="str">
            <v>EXECUÇÃO DE REVESTIMENTO DE CONCRETO PROJETADO COM ESPESSURA DE 10 CM, ARMADO COM TELA, INCLINAÇÃO MENOR QUE 90°, APLICAÇÃO DESCONTÍNUA, UTILIZANDO EQUIPAMENTO DE PROJEÇÃO COM 6 M³/H DE CAPACIDADE. AF_07/2024</v>
          </cell>
          <cell r="C1332">
            <v>226.05</v>
          </cell>
        </row>
        <row r="1333">
          <cell r="A1333">
            <v>91083</v>
          </cell>
          <cell r="B1333" t="str">
            <v>EXECUÇÃO DE REVESTIMENTO DE CONCRETO PROJETADO COM ESPESSURA DE 7 CM, ARMADO COM FIBRAS DE AÇO, INCLINAÇÃO DE 90°, APLICAÇÃO CONTÍNUA, UTILIZANDO EQUIPAMENTO DE PROJEÇÃO COM 3 M³/H DE CAPACIDADE. AF_07/2024</v>
          </cell>
          <cell r="C1333">
            <v>327.24</v>
          </cell>
        </row>
        <row r="1334">
          <cell r="A1334">
            <v>91079</v>
          </cell>
          <cell r="B1334" t="str">
            <v>EXECUÇÃO DE REVESTIMENTO DE CONCRETO PROJETADO COM ESPESSURA DE 7 CM, ARMADO COM FIBRAS DE AÇO, INCLINAÇÃO DE 90°, APLICAÇÃO CONTÍNUA, UTILIZANDO EQUIPAMENTO DE PROJEÇÃO COM 6 M³/H DE CAPACIDADE. AF_07/2024</v>
          </cell>
          <cell r="C1334">
            <v>193.52</v>
          </cell>
        </row>
        <row r="1335">
          <cell r="A1335">
            <v>91100</v>
          </cell>
          <cell r="B1335" t="str">
            <v>EXECUÇÃO DE REVESTIMENTO DE CONCRETO PROJETADO COM ESPESSURA DE 7 CM, ARMADO COM FIBRAS DE AÇO, INCLINAÇÃO DE 90°, APLICAÇÃO DESCONTÍNUA, UTILIZANDO EQUIPAMENTO DE PROJEÇÃO COM 3 M³/H DE CAPACIDADE. AF_07/2024</v>
          </cell>
          <cell r="C1335">
            <v>271.08999999999997</v>
          </cell>
        </row>
        <row r="1336">
          <cell r="A1336">
            <v>91096</v>
          </cell>
          <cell r="B1336" t="str">
            <v>EXECUÇÃO DE REVESTIMENTO DE CONCRETO PROJETADO COM ESPESSURA DE 7 CM, ARMADO COM FIBRAS DE AÇO, INCLINAÇÃO DE 90°, APLICAÇÃO DESCONTÍNUA, UTILIZANDO EQUIPAMENTO DE PROJEÇÃO COM 6 M³/H DE CAPACIDADE. AF_07/2024</v>
          </cell>
          <cell r="C1336">
            <v>182.63</v>
          </cell>
        </row>
        <row r="1337">
          <cell r="A1337">
            <v>91081</v>
          </cell>
          <cell r="B1337" t="str">
            <v>EXECUÇÃO DE REVESTIMENTO DE CONCRETO PROJETADO COM ESPESSURA DE 7 CM, ARMADO COM FIBRAS DE AÇO, INCLINAÇÃO MENOR QUE 90°, APLICAÇÃO CONTÍNUA, UTILIZANDO EQUIPAMENTO DE PROJEÇÃO COM 3 M³/H DE CAPACIDADE. AF_07/2024</v>
          </cell>
          <cell r="C1337">
            <v>261.72000000000003</v>
          </cell>
        </row>
        <row r="1338">
          <cell r="A1338">
            <v>91077</v>
          </cell>
          <cell r="B1338" t="str">
            <v>EXECUÇÃO DE REVESTIMENTO DE CONCRETO PROJETADO COM ESPESSURA DE 7 CM, ARMADO COM FIBRAS DE AÇO, INCLINAÇÃO MENOR QUE 90°, APLICAÇÃO CONTÍNUA, UTILIZANDO EQUIPAMENTO DE PROJEÇÃO COM 6 M³/H DE CAPACIDADE. AF_07/2024</v>
          </cell>
          <cell r="C1338">
            <v>178.11</v>
          </cell>
        </row>
        <row r="1339">
          <cell r="A1339">
            <v>91098</v>
          </cell>
          <cell r="B1339" t="str">
            <v>EXECUÇÃO DE REVESTIMENTO DE CONCRETO PROJETADO COM ESPESSURA DE 7 CM, ARMADO COM FIBRAS DE AÇO, INCLINAÇÃO MENOR QUE 90°, APLICAÇÃO DESCONTÍNUA, UTILIZANDO EQUIPAMENTO DE PROJEÇÃO COM 3 M³/H DE CAPACIDADE. AF_07/2024</v>
          </cell>
          <cell r="C1339">
            <v>229.8</v>
          </cell>
        </row>
        <row r="1340">
          <cell r="A1340">
            <v>91094</v>
          </cell>
          <cell r="B1340" t="str">
            <v>EXECUÇÃO DE REVESTIMENTO DE CONCRETO PROJETADO COM ESPESSURA DE 7 CM, ARMADO COM FIBRAS DE AÇO, INCLINAÇÃO MENOR QUE 90°, APLICAÇÃO DESCONTÍNUA, UTILIZANDO EQUIPAMENTO DE PROJEÇÃO COM 6 M³/H DE CAPACIDADE. AF_07/2024</v>
          </cell>
          <cell r="C1340">
            <v>169.99</v>
          </cell>
        </row>
        <row r="1341">
          <cell r="A1341">
            <v>91075</v>
          </cell>
          <cell r="B1341" t="str">
            <v>EXECUÇÃO DE REVESTIMENTO DE CONCRETO PROJETADO COM ESPESSURA DE 7 CM, ARMADO COM TELA, INCLINAÇÃO DE 90°, APLICAÇÃO CONTÍNUA, UTILIZANDO EQUIPAMENTO DE PROJEÇÃO COM 3 M³/H DE CAPACIDADE. AF_07/2024</v>
          </cell>
          <cell r="C1341">
            <v>400.46</v>
          </cell>
        </row>
        <row r="1342">
          <cell r="A1342">
            <v>91071</v>
          </cell>
          <cell r="B1342" t="str">
            <v>EXECUÇÃO DE REVESTIMENTO DE CONCRETO PROJETADO COM ESPESSURA DE 7 CM, ARMADO COM TELA, INCLINAÇÃO DE 90°, APLICAÇÃO CONTÍNUA, UTILIZANDO EQUIPAMENTO DE PROJEÇÃO COM 6 M³/H DE CAPACIDADE. AF_07/2024</v>
          </cell>
          <cell r="C1342">
            <v>313.51</v>
          </cell>
        </row>
        <row r="1343">
          <cell r="A1343">
            <v>91092</v>
          </cell>
          <cell r="B1343" t="str">
            <v>EXECUÇÃO DE REVESTIMENTO DE CONCRETO PROJETADO COM ESPESSURA DE 7 CM, ARMADO COM TELA, INCLINAÇÃO DE 90°, APLICAÇÃO DESCONTÍNUA, UTILIZANDO EQUIPAMENTO DE PROJEÇÃO COM 3 M³/H DE CAPACIDADE. AF_07/2024</v>
          </cell>
          <cell r="C1343">
            <v>396.08</v>
          </cell>
        </row>
        <row r="1344">
          <cell r="A1344">
            <v>91088</v>
          </cell>
          <cell r="B1344" t="str">
            <v>EXECUÇÃO DE REVESTIMENTO DE CONCRETO PROJETADO COM ESPESSURA DE 7 CM, ARMADO COM TELA, INCLINAÇÃO DE 90°, APLICAÇÃO DESCONTÍNUA, UTILIZANDO EQUIPAMENTO DE PROJEÇÃO COM 6 M³/H DE CAPACIDADE. AF_07/2024</v>
          </cell>
          <cell r="C1344">
            <v>333.72</v>
          </cell>
        </row>
        <row r="1345">
          <cell r="A1345">
            <v>91073</v>
          </cell>
          <cell r="B1345" t="str">
            <v>EXECUÇÃO DE REVESTIMENTO DE CONCRETO PROJETADO COM ESPESSURA DE 7 CM, ARMADO COM TELA, INCLINAÇÃO MENOR QUE 90°, APLICAÇÃO CONTÍNUA, UTILIZANDO EQUIPAMENTO DE PROJEÇÃO COM 3 M³/H DE CAPACIDADE. AF_07/2024</v>
          </cell>
          <cell r="C1345">
            <v>252.59</v>
          </cell>
        </row>
        <row r="1346">
          <cell r="A1346">
            <v>91069</v>
          </cell>
          <cell r="B1346" t="str">
            <v>EXECUÇÃO DE REVESTIMENTO DE CONCRETO PROJETADO COM ESPESSURA DE 7 CM, ARMADO COM TELA, INCLINAÇÃO MENOR QUE 90°, APLICAÇÃO CONTÍNUA, UTILIZANDO EQUIPAMENTO DE PROJEÇÃO COM 6 M³/H DE CAPACIDADE. AF_07/2024</v>
          </cell>
          <cell r="C1346">
            <v>193.66</v>
          </cell>
        </row>
        <row r="1347">
          <cell r="A1347">
            <v>91090</v>
          </cell>
          <cell r="B1347" t="str">
            <v>EXECUÇÃO DE REVESTIMENTO DE CONCRETO PROJETADO COM ESPESSURA DE 7 CM, ARMADO COM TELA, INCLINAÇÃO MENOR QUE 90°, APLICAÇÃO DESCONTÍNUA, UTILIZANDO EQUIPAMENTO DE PROJEÇÃO COM 3 M³/H DE CAPACIDADE. AF_07/2024</v>
          </cell>
          <cell r="C1347">
            <v>258.18</v>
          </cell>
        </row>
        <row r="1348">
          <cell r="A1348">
            <v>91086</v>
          </cell>
          <cell r="B1348" t="str">
            <v>EXECUÇÃO DE REVESTIMENTO DE CONCRETO PROJETADO COM ESPESSURA DE 7 CM, ARMADO COM TELA, INCLINAÇÃO MENOR QUE 90°, APLICAÇÃO DESCONTÍNUA, UTILIZANDO EQUIPAMENTO DE PROJEÇÃO COM 6 M³/H DE CAPACIDADE. AF_07/2024</v>
          </cell>
          <cell r="C1348">
            <v>213.66</v>
          </cell>
        </row>
        <row r="1349">
          <cell r="A1349">
            <v>105522</v>
          </cell>
          <cell r="B1349" t="str">
            <v>REVESTIMENTO VEGETAL PARA SOLO GRAMPEADO VERDE, ATRAVÉS DE HIDROSSEMEADURA. AF_07/2024</v>
          </cell>
          <cell r="C1349">
            <v>0</v>
          </cell>
        </row>
        <row r="1350">
          <cell r="A1350">
            <v>104281</v>
          </cell>
          <cell r="B1350" t="str">
            <v>ANCORAGEM ATIVA PARA CABO COM 1 CORDOALHA DE DIÂMETRO NOMINAL DE 12,7 MM. AF_08/2022</v>
          </cell>
          <cell r="C1350">
            <v>0</v>
          </cell>
        </row>
        <row r="1351">
          <cell r="A1351">
            <v>104287</v>
          </cell>
          <cell r="B1351" t="str">
            <v>ANCORAGEM ATIVA PARA CABO COM 1 CORDOALHA DE DIÂMETRO NOMINAL DE 15,2 MM. AF_08/2022</v>
          </cell>
          <cell r="C1351">
            <v>0</v>
          </cell>
        </row>
        <row r="1352">
          <cell r="A1352">
            <v>104286</v>
          </cell>
          <cell r="B1352" t="str">
            <v>ANCORAGEM ATIVA PARA CABO COM 12 CORDOALHAS DE DIÂMETRO NOMINAL DE 12,7 MM. AF_08/2022</v>
          </cell>
          <cell r="C1352">
            <v>0</v>
          </cell>
        </row>
        <row r="1353">
          <cell r="A1353">
            <v>104292</v>
          </cell>
          <cell r="B1353" t="str">
            <v>ANCORAGEM ATIVA PARA CABO COM 12 CORDOALHAS DE DIÂMETRO NOMINAL DE 15,2 MM. AF_08/2022</v>
          </cell>
          <cell r="C1353">
            <v>0</v>
          </cell>
        </row>
        <row r="1354">
          <cell r="A1354">
            <v>104282</v>
          </cell>
          <cell r="B1354" t="str">
            <v>ANCORAGEM ATIVA PARA CABO COM 2 CORDOALHAS DE DIÂMETRO NOMINAL DE 12,7 MM. AF_08/2022</v>
          </cell>
          <cell r="C1354">
            <v>0</v>
          </cell>
        </row>
        <row r="1355">
          <cell r="A1355">
            <v>104288</v>
          </cell>
          <cell r="B1355" t="str">
            <v>ANCORAGEM ATIVA PARA CABO COM 2 CORDOALHAS DE DIÂMETRO NOMINAL DE 15,2 MM. AF_08/2022</v>
          </cell>
          <cell r="C1355">
            <v>0</v>
          </cell>
        </row>
        <row r="1356">
          <cell r="A1356">
            <v>104283</v>
          </cell>
          <cell r="B1356" t="str">
            <v>ANCORAGEM ATIVA PARA CABO COM 4 CORDOALHAS DE DIÂMETRO NOMINAL DE 12,7 MM. AF_08/2022</v>
          </cell>
          <cell r="C1356">
            <v>0</v>
          </cell>
        </row>
        <row r="1357">
          <cell r="A1357">
            <v>104289</v>
          </cell>
          <cell r="B1357" t="str">
            <v>ANCORAGEM ATIVA PARA CABO COM 4 CORDOALHAS DE DIÂMETRO NOMINAL DE 15,2 MM. AF_08/2022</v>
          </cell>
          <cell r="C1357">
            <v>0</v>
          </cell>
        </row>
        <row r="1358">
          <cell r="A1358">
            <v>104284</v>
          </cell>
          <cell r="B1358" t="str">
            <v>ANCORAGEM ATIVA PARA CABO COM 6 CORDOALHAS DE DIÂMETRO NOMINAL DE 12,7 MM. AF_08/2022</v>
          </cell>
          <cell r="C1358">
            <v>0</v>
          </cell>
        </row>
        <row r="1359">
          <cell r="A1359">
            <v>104290</v>
          </cell>
          <cell r="B1359" t="str">
            <v>ANCORAGEM ATIVA PARA CABO COM 6 CORDOALHAS DE DIÂMETRO NOMINAL DE 15,2 MM. AF_08/2022</v>
          </cell>
          <cell r="C1359">
            <v>0</v>
          </cell>
        </row>
        <row r="1360">
          <cell r="A1360">
            <v>104285</v>
          </cell>
          <cell r="B1360" t="str">
            <v>ANCORAGEM ATIVA PARA CABO COM 7 CORDOALHAS DE DIÂMETRO NOMINAL DE 12,7 MM. AF_08/2022</v>
          </cell>
          <cell r="C1360">
            <v>0</v>
          </cell>
        </row>
        <row r="1361">
          <cell r="A1361">
            <v>104291</v>
          </cell>
          <cell r="B1361" t="str">
            <v>ANCORAGEM ATIVA PARA CABO COM 7 CORDOALHAS DE DIÂMETRO NOMINAL DE 15,2 MM. AF_08/2022</v>
          </cell>
          <cell r="C1361">
            <v>0</v>
          </cell>
        </row>
        <row r="1362">
          <cell r="A1362">
            <v>104267</v>
          </cell>
          <cell r="B1362" t="str">
            <v>ANCORAGEM ATIVA PARA CORDOALHA COM 7 FIOS E DIÂMETRO NOMINAL DE 12,7 MM. AF_08/2022</v>
          </cell>
          <cell r="C1362">
            <v>0</v>
          </cell>
        </row>
        <row r="1363">
          <cell r="A1363">
            <v>104268</v>
          </cell>
          <cell r="B1363" t="str">
            <v>ANCORAGEM ATIVA PARA CORDOALHA COM 7 FIOS E DIÂMETRO NOMINAL DE 15,2 MM. AF_08/2022</v>
          </cell>
          <cell r="C1363">
            <v>0</v>
          </cell>
        </row>
        <row r="1364">
          <cell r="A1364">
            <v>104269</v>
          </cell>
          <cell r="B1364" t="str">
            <v>ANCORAGEM PASSIVA PARA CABO COM 1 CORDOALHA DE DIÂMETRO NOMINAL DE 12,7 MM. AF_08/2022</v>
          </cell>
          <cell r="C1364">
            <v>0</v>
          </cell>
        </row>
        <row r="1365">
          <cell r="A1365">
            <v>104270</v>
          </cell>
          <cell r="B1365" t="str">
            <v>ANCORAGEM PASSIVA PARA CABO COM 1 CORDOALHA DE DIÂMETRO NOMINAL DE 15,2 MM. AF_08/2022</v>
          </cell>
          <cell r="C1365">
            <v>0</v>
          </cell>
        </row>
        <row r="1366">
          <cell r="A1366">
            <v>104276</v>
          </cell>
          <cell r="B1366" t="str">
            <v>ANCORAGEM PASSIVA PARA CABO COM 12 CORDOALHAS DE DIÂMETRO NOMINAL DE 12,7 MM. AF_08/2022</v>
          </cell>
          <cell r="C1366">
            <v>0</v>
          </cell>
        </row>
        <row r="1367">
          <cell r="A1367">
            <v>104280</v>
          </cell>
          <cell r="B1367" t="str">
            <v>ANCORAGEM PASSIVA PARA CABO COM 12 CORDOALHAS DE DIÂMETRO NOMINAL DE 15,2 MM. AF_08/2022</v>
          </cell>
          <cell r="C1367">
            <v>0</v>
          </cell>
        </row>
        <row r="1368">
          <cell r="A1368">
            <v>104271</v>
          </cell>
          <cell r="B1368" t="str">
            <v>ANCORAGEM PASSIVA PARA CABO COM 2 CORDOALHAS DE DIÂMETRO NOMINAL DE 12,7 MM. AF_08/2022</v>
          </cell>
          <cell r="C1368">
            <v>0</v>
          </cell>
        </row>
        <row r="1369">
          <cell r="A1369">
            <v>104272</v>
          </cell>
          <cell r="B1369" t="str">
            <v>ANCORAGEM PASSIVA PARA CABO COM 2 CORDOALHAS DE DIÂMETRO NOMINAL DE 15,2 MM. AF_08/2022</v>
          </cell>
          <cell r="C1369">
            <v>0</v>
          </cell>
        </row>
        <row r="1370">
          <cell r="A1370">
            <v>104273</v>
          </cell>
          <cell r="B1370" t="str">
            <v>ANCORAGEM PASSIVA PARA CABO COM 4 CORDOALHAS DE DIÂMETRO NOMINAL DE 12,7 MM. AF_08/2022</v>
          </cell>
          <cell r="C1370">
            <v>0</v>
          </cell>
        </row>
        <row r="1371">
          <cell r="A1371">
            <v>104277</v>
          </cell>
          <cell r="B1371" t="str">
            <v>ANCORAGEM PASSIVA PARA CABO COM 4 CORDOALHAS DE DIÂMETRO NOMINAL DE 15,2 MM. AF_08/2022</v>
          </cell>
          <cell r="C1371">
            <v>0</v>
          </cell>
        </row>
        <row r="1372">
          <cell r="A1372">
            <v>104274</v>
          </cell>
          <cell r="B1372" t="str">
            <v>ANCORAGEM PASSIVA PARA CABO COM 6 CORDOALHAS DE DIÂMETRO NOMINAL DE 12,7 MM. AF_08/2022</v>
          </cell>
          <cell r="C1372">
            <v>0</v>
          </cell>
        </row>
        <row r="1373">
          <cell r="A1373">
            <v>104278</v>
          </cell>
          <cell r="B1373" t="str">
            <v>ANCORAGEM PASSIVA PARA CABO COM 6 CORDOALHAS DE DIÂMETRO NOMINAL DE 15,2 MM. AF_08/2022</v>
          </cell>
          <cell r="C1373">
            <v>0</v>
          </cell>
        </row>
        <row r="1374">
          <cell r="A1374">
            <v>104275</v>
          </cell>
          <cell r="B1374" t="str">
            <v>ANCORAGEM PASSIVA PARA CABO COM 7 CORDOALHAS DE DIÂMETRO NOMINAL DE 12,7 MM. AF_08/2022</v>
          </cell>
          <cell r="C1374">
            <v>0</v>
          </cell>
        </row>
        <row r="1375">
          <cell r="A1375">
            <v>104279</v>
          </cell>
          <cell r="B1375" t="str">
            <v>ANCORAGEM PASSIVA PARA CABO COM 7 CORDOALHAS DE DIÂMETRO NOMINAL DE 15,2 MM. AF_08/2022</v>
          </cell>
          <cell r="C1375">
            <v>0</v>
          </cell>
        </row>
        <row r="1376">
          <cell r="A1376">
            <v>104265</v>
          </cell>
          <cell r="B1376" t="str">
            <v>ANCORAGEM PASSIVA PARA CORDOALHA COM 7 FIOS E DIÂMETRO NOMINAL DE 12,7 MM. AF_08/2022</v>
          </cell>
          <cell r="C1376">
            <v>0</v>
          </cell>
        </row>
        <row r="1377">
          <cell r="A1377">
            <v>104266</v>
          </cell>
          <cell r="B1377" t="str">
            <v>ANCORAGEM PASSIVA PARA CORDOALHA COM 7 FIOS E DIÂMETRO NOMINAL DE 15,2 MM. AF_08/2022</v>
          </cell>
          <cell r="C1377">
            <v>0</v>
          </cell>
        </row>
        <row r="1378">
          <cell r="A1378">
            <v>104305</v>
          </cell>
          <cell r="B1378" t="str">
            <v>FORNECIMENTO E INSTALAÇÃO DE BAINHA CIRCULAR COM DIÂMETRO NOMINAL DE 35 MM, INCLUSIVE INJEÇÃO DE NATA DE CIMENTO. AF_08/2022</v>
          </cell>
          <cell r="C1378">
            <v>0</v>
          </cell>
        </row>
        <row r="1379">
          <cell r="A1379">
            <v>104306</v>
          </cell>
          <cell r="B1379" t="str">
            <v>FORNECIMENTO E INSTALAÇÃO DE BAINHA CIRCULAR COM DIÂMETRO NOMINAL DE 40 MM, INCLUSIVE INJEÇÃO DE NATA DE CIMENTO. AF_08/2022</v>
          </cell>
          <cell r="C1379">
            <v>0</v>
          </cell>
        </row>
        <row r="1380">
          <cell r="A1380">
            <v>104307</v>
          </cell>
          <cell r="B1380" t="str">
            <v>FORNECIMENTO E INSTALAÇÃO DE BAINHA CIRCULAR COM DIÂMETRO NOMINAL DE 50 MM, INCLUSIVE INJEÇÃO DE NATA DE CIMENTO. AF_08/2022</v>
          </cell>
          <cell r="C1380">
            <v>0</v>
          </cell>
        </row>
        <row r="1381">
          <cell r="A1381">
            <v>104308</v>
          </cell>
          <cell r="B1381" t="str">
            <v>FORNECIMENTO E INSTALAÇÃO DE BAINHA CIRCULAR COM DIÂMETRO NOMINAL DE 55 MM, INCLUSIVE INJEÇÃO DE NATA DE CIMENTO. AF_08/2022</v>
          </cell>
          <cell r="C1381">
            <v>0</v>
          </cell>
        </row>
        <row r="1382">
          <cell r="A1382">
            <v>104309</v>
          </cell>
          <cell r="B1382" t="str">
            <v>FORNECIMENTO E INSTALAÇÃO DE BAINHA CIRCULAR COM DIÂMETRO NOMINAL DE 60 MM, INCLUSIVE INJEÇÃO DE NATA DE CIMENTO. AF_08/2022</v>
          </cell>
          <cell r="C1382">
            <v>0</v>
          </cell>
        </row>
        <row r="1383">
          <cell r="A1383">
            <v>104310</v>
          </cell>
          <cell r="B1383" t="str">
            <v>FORNECIMENTO E INSTALAÇÃO DE BAINHA CIRCULAR COM DIÂMETRO NOMINAL DE 65 MM, INCLUSIVE INJEÇÃO DE NATA DE CIMENTO. AF_08/2022</v>
          </cell>
          <cell r="C1383">
            <v>0</v>
          </cell>
        </row>
        <row r="1384">
          <cell r="A1384">
            <v>104311</v>
          </cell>
          <cell r="B1384" t="str">
            <v>FORNECIMENTO E INSTALAÇÃO DE BAINHA CIRCULAR COM DIÂMETRO NOMINAL DE 80 MM, INCLUSIVE INJEÇÃO DE NATA DE CIMENTO. AF_08/2022</v>
          </cell>
          <cell r="C1384">
            <v>0</v>
          </cell>
        </row>
        <row r="1385">
          <cell r="A1385">
            <v>104301</v>
          </cell>
          <cell r="B1385" t="str">
            <v>FORNECIMENTO E INSTALAÇÃO DE CABO COM CORDOALHA NUA, RESISTÊNCIA À TRAÇÃO DE 190 KGF/MM² E DIÂMETRO NOMINAL DE 12,7 MM, EM VIGA. AF_08/2022</v>
          </cell>
          <cell r="C1385">
            <v>0</v>
          </cell>
        </row>
        <row r="1386">
          <cell r="A1386">
            <v>104302</v>
          </cell>
          <cell r="B1386" t="str">
            <v>FORNECIMENTO E INSTALAÇÃO DE CABO COM CORDOALHA NUA, RESISTÊNCIA À TRAÇÃO DE 190 KGF/MM² E DIÂMETRO NOMINAL DE 15,2 MM, EM VIGA. AF_08/2022</v>
          </cell>
          <cell r="C1386">
            <v>0</v>
          </cell>
        </row>
        <row r="1387">
          <cell r="A1387">
            <v>104303</v>
          </cell>
          <cell r="B1387" t="str">
            <v>FORNECIMENTO E INSTALAÇÃO DE CABO COM CORDOALHA NUA, RESISTÊNCIA À TRAÇÃO DE 210 KGF/MM² E DIÂMETRO NOMINAL DE 12,7 MM, EM VIGA. AF_08/2022</v>
          </cell>
          <cell r="C1387">
            <v>0</v>
          </cell>
        </row>
        <row r="1388">
          <cell r="A1388">
            <v>104304</v>
          </cell>
          <cell r="B1388" t="str">
            <v>FORNECIMENTO E INSTALAÇÃO DE CABO COM CORDOALHA NUA, RESISTÊNCIA À TRAÇÃO DE 210 KGF/MM² E DIÂMETRO NOMINAL DE 15,2 MM, EM VIGA. AF_08/2022</v>
          </cell>
          <cell r="C1388">
            <v>0</v>
          </cell>
        </row>
        <row r="1389">
          <cell r="A1389">
            <v>104293</v>
          </cell>
          <cell r="B1389" t="str">
            <v>FORNECIMENTO E INSTALAÇÃO DE CORDOALHA COM 7 FIOS, RESISTÊNCIA À TRAÇÃO DE 190 KGF/MM² E DIÂMETRO NOMINAL DE 12,7 MM, EM LAJE. AF_08/2022</v>
          </cell>
          <cell r="C1389">
            <v>0</v>
          </cell>
        </row>
        <row r="1390">
          <cell r="A1390">
            <v>104297</v>
          </cell>
          <cell r="B1390" t="str">
            <v>FORNECIMENTO E INSTALAÇÃO DE CORDOALHA COM 7 FIOS, RESISTÊNCIA À TRAÇÃO DE 190 KGF/MM² E DIÂMETRO NOMINAL DE 12,7 MM, EM VIGA. AF_08/2022</v>
          </cell>
          <cell r="C1390">
            <v>0</v>
          </cell>
        </row>
        <row r="1391">
          <cell r="A1391">
            <v>104295</v>
          </cell>
          <cell r="B1391" t="str">
            <v>FORNECIMENTO E INSTALAÇÃO DE CORDOALHA COM 7 FIOS, RESISTÊNCIA À TRAÇÃO DE 190 KGF/MM² E DIÂMETRO NOMINAL DE 15,2 MM, EM LAJE. AF_08/2022</v>
          </cell>
          <cell r="C1391">
            <v>0</v>
          </cell>
        </row>
        <row r="1392">
          <cell r="A1392">
            <v>104299</v>
          </cell>
          <cell r="B1392" t="str">
            <v>FORNECIMENTO E INSTALAÇÃO DE CORDOALHA COM 7 FIOS, RESISTÊNCIA À TRAÇÃO DE 190 KGF/MM² E DIÂMETRO NOMINAL DE 15,2 MM, EM VIGA. AF_08/2022</v>
          </cell>
          <cell r="C1392">
            <v>0</v>
          </cell>
        </row>
        <row r="1393">
          <cell r="A1393">
            <v>104294</v>
          </cell>
          <cell r="B1393" t="str">
            <v>FORNECIMENTO E INSTALAÇÃO DE CORDOALHA COM 7 FIOS, RESISTÊNCIA À TRAÇÃO DE 210 KGF/MM² E DIÂMETRO NOMINAL DE 12,7 MM, EM LAJE. AF_08/2022</v>
          </cell>
          <cell r="C1393">
            <v>0</v>
          </cell>
        </row>
        <row r="1394">
          <cell r="A1394">
            <v>104298</v>
          </cell>
          <cell r="B1394" t="str">
            <v>FORNECIMENTO E INSTALAÇÃO DE CORDOALHA COM 7 FIOS, RESISTÊNCIA À TRAÇÃO DE 210 KGF/MM² E DIÂMETRO NOMINAL DE 12,7 MM, EM VIGA. AF_08/2022</v>
          </cell>
          <cell r="C1394">
            <v>0</v>
          </cell>
        </row>
        <row r="1395">
          <cell r="A1395">
            <v>104296</v>
          </cell>
          <cell r="B1395" t="str">
            <v>FORNECIMENTO E INSTALAÇÃO DE CORDOALHA COM 7 FIOS, RESISTÊNCIA À TRAÇÃO DE 210 KGF/MM² E DIÂMETRO NOMINAL DE 15,2 MM, EM LAJE. AF_08/2022</v>
          </cell>
          <cell r="C1395">
            <v>0</v>
          </cell>
        </row>
        <row r="1396">
          <cell r="A1396">
            <v>104300</v>
          </cell>
          <cell r="B1396" t="str">
            <v>FORNECIMENTO E INSTALAÇÃO DE CORDOALHA COM 7 FIOS, RESISTÊNCIA À TRAÇÃO DE 210 KGF/MM² E DIÂMETRO NOMINAL DE 15,2 MM, EM VIGA. AF_08/2022</v>
          </cell>
          <cell r="C1396">
            <v>0</v>
          </cell>
        </row>
        <row r="1397">
          <cell r="A1397">
            <v>90944</v>
          </cell>
          <cell r="B1397" t="str">
            <v>CONTRAPISO ACÚSTICO EM ARGAMASSA PRONTA, PREPARO MANUAL, APLICADO EM ÁREAS SECA, ACABAMENTO NÃO REFORÇADO, ESPESSURA 6CM. AF_07/2021</v>
          </cell>
          <cell r="C1397">
            <v>198.48</v>
          </cell>
        </row>
        <row r="1398">
          <cell r="A1398">
            <v>90934</v>
          </cell>
          <cell r="B1398" t="str">
            <v>CONTRAPISO ACÚSTICO EM ARGAMASSA PRONTA, PREPARO MANUAL, APLICADO EM ÁREAS SECAS, ACABAMENTO NÃO REFORÇADO, ESPESSURA 5CM. AF_07/2021</v>
          </cell>
          <cell r="C1398">
            <v>183.89</v>
          </cell>
        </row>
        <row r="1399">
          <cell r="A1399">
            <v>90954</v>
          </cell>
          <cell r="B1399" t="str">
            <v>CONTRAPISO ACÚSTICO EM ARGAMASSA PRONTA, PREPARO MANUAL, APLICADO EM ÁREAS SECAS, ACABAMENTO NÃO REFORÇADO, ESPESSURA 7CM. AF_07/2021</v>
          </cell>
          <cell r="C1399">
            <v>225.22</v>
          </cell>
        </row>
        <row r="1400">
          <cell r="A1400">
            <v>90933</v>
          </cell>
          <cell r="B1400" t="str">
            <v>CONTRAPISO ACÚSTICO EM ARGAMASSA PRONTA, PREPARO MECÂNICO COM MISTURADOR 300 KG, APLICADO EM ÁREAS SECAS, ACABAMENTO NÃO REFORÇADO, ESPESSURA 5CM. AF_07/2021</v>
          </cell>
          <cell r="C1400">
            <v>171.74</v>
          </cell>
        </row>
        <row r="1401">
          <cell r="A1401">
            <v>90943</v>
          </cell>
          <cell r="B1401" t="str">
            <v>CONTRAPISO ACÚSTICO EM ARGAMASSA PRONTA, PREPARO MECÂNICO COM MISTURADOR 300 KG, APLICADO EM ÁREAS SECAS, ACABAMENTO NÃO REFORÇADO, ESPESSURA 6CM. AF_07/2021</v>
          </cell>
          <cell r="C1401">
            <v>185.26</v>
          </cell>
        </row>
        <row r="1402">
          <cell r="A1402">
            <v>90953</v>
          </cell>
          <cell r="B1402" t="str">
            <v>CONTRAPISO ACÚSTICO EM ARGAMASSA PRONTA, PREPARO MECÂNICO COM MISTURADOR 300 KG, APLICADO EM ÁREAS SECAS, ACABAMENTO NÃO REFORÇADO, ESPESSURA 7CM. AF_07/2021</v>
          </cell>
          <cell r="C1402">
            <v>210.02</v>
          </cell>
        </row>
        <row r="1403">
          <cell r="A1403">
            <v>90932</v>
          </cell>
          <cell r="B1403" t="str">
            <v>CONTRAPISO ACÚSTICO EM ARGAMASSA TRAÇO 1:4 (CIMENTO E AREIA), PREPARO MANUAL, APLICADO EM ÁREAS SECAS, ACABAMENTO NÃO REFORÇADO, ESPESSURA 5CM. AF_07/2021</v>
          </cell>
          <cell r="C1403">
            <v>82.09</v>
          </cell>
        </row>
        <row r="1404">
          <cell r="A1404">
            <v>90942</v>
          </cell>
          <cell r="B1404" t="str">
            <v>CONTRAPISO ACÚSTICO EM ARGAMASSA TRAÇO 1:4 (CIMENTO E AREIA), PREPARO MANUAL, APLICADO EM ÁREAS SECAS, ACABAMENTO NÃO REFORÇADO, ESPESSURA 6CM. AF_07/2021</v>
          </cell>
          <cell r="C1404">
            <v>87.63</v>
          </cell>
        </row>
        <row r="1405">
          <cell r="A1405">
            <v>90952</v>
          </cell>
          <cell r="B1405" t="str">
            <v>CONTRAPISO ACÚSTICO EM ARGAMASSA TRAÇO 1:4 (CIMENTO E AREIA), PREPARO MANUAL, APLICADO EM ÁREAS SECAS, ACABAMENTO NÃO REFORÇADO, ESPESSURA 7CM. AF_07/2021</v>
          </cell>
          <cell r="C1405">
            <v>97.76</v>
          </cell>
        </row>
        <row r="1406">
          <cell r="A1406">
            <v>90930</v>
          </cell>
          <cell r="B1406" t="str">
            <v>CONTRAPISO ACÚSTICO EM ARGAMASSA TRAÇO 1:4 (CIMENTO E AREIA), PREPARO MECÂNICO COM BETONEIRA 400L, APLICADO EM ÁREAS SECAS, ACABAMENTO NÃO REFORÇADO, ESPESSURA 5CM. AF_07/2021</v>
          </cell>
          <cell r="C1406">
            <v>76.319999999999993</v>
          </cell>
        </row>
        <row r="1407">
          <cell r="A1407">
            <v>90940</v>
          </cell>
          <cell r="B1407" t="str">
            <v>CONTRAPISO ACÚSTICO EM ARGAMASSA TRAÇO 1:4 (CIMENTO E AREIA), PREPARO MECÂNICO COM BETONEIRA 400L, APLICADO EM ÁREAS SECAS, ACABAMENTO NÃO REFORÇADO, ESPESSURA 6CM. AF_07/2021</v>
          </cell>
          <cell r="C1407">
            <v>81.349999999999994</v>
          </cell>
        </row>
        <row r="1408">
          <cell r="A1408">
            <v>90950</v>
          </cell>
          <cell r="B1408" t="str">
            <v>CONTRAPISO ACÚSTICO EM ARGAMASSA TRAÇO 1:4 (CIMENTO E AREIA), PREPARO MECÂNICO COM BETONEIRA 400L, APLICADO EM ÁREAS SECAS, ACABAMENTO NÃO REFORÇADO, ESPESSURA 7CM. AF_07/2021</v>
          </cell>
          <cell r="C1408">
            <v>90.54</v>
          </cell>
        </row>
        <row r="1409">
          <cell r="A1409">
            <v>88476</v>
          </cell>
          <cell r="B1409" t="str">
            <v>CONTRAPISO COM ARGAMASSA AUTONIVELANTE, APLICADO SOBRE LAJE, ADERIDO, ESPESSURA 2CM. AF_07/2021</v>
          </cell>
          <cell r="C1409">
            <v>23.63</v>
          </cell>
        </row>
        <row r="1410">
          <cell r="A1410">
            <v>88477</v>
          </cell>
          <cell r="B1410" t="str">
            <v>CONTRAPISO COM ARGAMASSA AUTONIVELANTE, APLICADO SOBRE LAJE, ADERIDO, ESPESSURA 3CM. AF_07/2021</v>
          </cell>
          <cell r="C1410">
            <v>32.409999999999997</v>
          </cell>
        </row>
        <row r="1411">
          <cell r="A1411">
            <v>88478</v>
          </cell>
          <cell r="B1411" t="str">
            <v>CONTRAPISO COM ARGAMASSA AUTONIVELANTE, APLICADO SOBRE LAJE, ADERIDO, ESPESSURA 4CM. AF_07/2021</v>
          </cell>
          <cell r="C1411">
            <v>39.68</v>
          </cell>
        </row>
        <row r="1412">
          <cell r="A1412">
            <v>88470</v>
          </cell>
          <cell r="B1412" t="str">
            <v>CONTRAPISO COM ARGAMASSA AUTONIVELANTE, APLICADO SOBRE LAJE, NÃO ADERIDO, ESPESSURA 3CM. AF_07/2021</v>
          </cell>
          <cell r="C1412">
            <v>28.33</v>
          </cell>
        </row>
        <row r="1413">
          <cell r="A1413">
            <v>88471</v>
          </cell>
          <cell r="B1413" t="str">
            <v>CONTRAPISO COM ARGAMASSA AUTONIVELANTE, APLICADO SOBRE LAJE, NÃO ADERIDO, ESPESSURA 4CM. AF_07/2021</v>
          </cell>
          <cell r="C1413">
            <v>35.380000000000003</v>
          </cell>
        </row>
        <row r="1414">
          <cell r="A1414">
            <v>88472</v>
          </cell>
          <cell r="B1414" t="str">
            <v>CONTRAPISO COM ARGAMASSA AUTONIVELANTE, APLICADO SOBRE LAJE, NÃO ADERIDO, ESPESSURA 5CM. AF_07/2021</v>
          </cell>
          <cell r="C1414">
            <v>40.99</v>
          </cell>
        </row>
        <row r="1415">
          <cell r="A1415">
            <v>87759</v>
          </cell>
          <cell r="B1415" t="str">
            <v>CONTRAPISO EM ARGAMASSA PRONTA, PREPARO MANUAL, APLICADO EM ÁREAS MOLHADAS SOBRE IMPERMEABILIZAÇÃO, ACABAMENTO NÃO REFORÇADO, ESPESSURA 3CM. AF_07/2021</v>
          </cell>
          <cell r="C1415">
            <v>124.34</v>
          </cell>
        </row>
        <row r="1416">
          <cell r="A1416">
            <v>87769</v>
          </cell>
          <cell r="B1416" t="str">
            <v>CONTRAPISO EM ARGAMASSA PRONTA, PREPARO MANUAL, APLICADO EM ÁREAS MOLHADAS SOBRE IMPERMEABILIZAÇÃO, ACABAMENTO NÃO REFORÇADO, ESPESSURA 4CM. AF_07/2021</v>
          </cell>
          <cell r="C1416">
            <v>148.91999999999999</v>
          </cell>
        </row>
        <row r="1417">
          <cell r="A1417">
            <v>87739</v>
          </cell>
          <cell r="B1417" t="str">
            <v>CONTRAPISO EM ARGAMASSA PRONTA, PREPARO MANUAL, APLICADO EM ÁREAS MOLHADAS SOBRE LAJE, ADERIDO, ACABAMENTO NÃO REFORÇADO, ESPESSURA 2CM. AF_07/2021</v>
          </cell>
          <cell r="C1417">
            <v>96.85</v>
          </cell>
        </row>
        <row r="1418">
          <cell r="A1418">
            <v>87749</v>
          </cell>
          <cell r="B1418" t="str">
            <v>CONTRAPISO EM ARGAMASSA PRONTA, PREPARO MANUAL, APLICADO EM ÁREAS MOLHADAS SOBRE LAJE, ADERIDO, ACABAMENTO NÃO REFORÇADO, ESPESSURA 3CM. AF_07/2021</v>
          </cell>
          <cell r="C1418">
            <v>126.81</v>
          </cell>
        </row>
        <row r="1419">
          <cell r="A1419">
            <v>87624</v>
          </cell>
          <cell r="B1419" t="str">
            <v>CONTRAPISO EM ARGAMASSA PRONTA, PREPARO MANUAL, APLICADO EM ÁREAS SECAS SOBRE LAJE, ADERIDO, ACABAMENTO NÃO REFORÇADO, ESPESSURA 2CM. AF_07/2021</v>
          </cell>
          <cell r="C1419">
            <v>85.46</v>
          </cell>
        </row>
        <row r="1420">
          <cell r="A1420">
            <v>87634</v>
          </cell>
          <cell r="B1420" t="str">
            <v>CONTRAPISO EM ARGAMASSA PRONTA, PREPARO MANUAL, APLICADO EM ÁREAS SECAS SOBRE LAJE, ADERIDO, ACABAMENTO NÃO REFORÇADO, ESPESSURA 3CM. AF_07/2021</v>
          </cell>
          <cell r="C1420">
            <v>115.42</v>
          </cell>
        </row>
        <row r="1421">
          <cell r="A1421">
            <v>87644</v>
          </cell>
          <cell r="B1421" t="str">
            <v>CONTRAPISO EM ARGAMASSA PRONTA, PREPARO MANUAL, APLICADO EM ÁREAS SECAS SOBRE LAJE, ADERIDO, ACABAMENTO NÃO REFORÇADO, ESPESSURA 4CM. AF_07/2021</v>
          </cell>
          <cell r="C1421">
            <v>139.94999999999999</v>
          </cell>
        </row>
        <row r="1422">
          <cell r="A1422">
            <v>87684</v>
          </cell>
          <cell r="B1422" t="str">
            <v>CONTRAPISO EM ARGAMASSA PRONTA, PREPARO MANUAL, APLICADO EM ÁREAS SECAS SOBRE LAJE, NÃO ADERIDO, ACABAMENTO NÃO REFORÇADO, ESPESSURA 4CM. AF_07/2021</v>
          </cell>
          <cell r="C1422">
            <v>135.22999999999999</v>
          </cell>
        </row>
        <row r="1423">
          <cell r="A1423">
            <v>87694</v>
          </cell>
          <cell r="B1423" t="str">
            <v>CONTRAPISO EM ARGAMASSA PRONTA, PREPARO MANUAL, APLICADO EM ÁREAS SECAS SOBRE LAJE, NÃO ADERIDO, ACABAMENTO NÃO REFORÇADO, ESPESSURA 5CM. AF_07/2021</v>
          </cell>
          <cell r="C1423">
            <v>154.9</v>
          </cell>
        </row>
        <row r="1424">
          <cell r="A1424">
            <v>87704</v>
          </cell>
          <cell r="B1424" t="str">
            <v>CONTRAPISO EM ARGAMASSA PRONTA, PREPARO MANUAL, APLICADO EM ÁREAS SECAS SOBRE LAJE, NÃO ADERIDO, ACABAMENTO NÃO REFORÇADO, ESPESSURA 6CM. AF_07/2021</v>
          </cell>
          <cell r="C1424">
            <v>168.27</v>
          </cell>
        </row>
        <row r="1425">
          <cell r="A1425">
            <v>87758</v>
          </cell>
          <cell r="B1425" t="str">
            <v>CONTRAPISO EM ARGAMASSA PRONTA, PREPARO MECÂNICO COM MISTURADOR 300 KG, APLICADO EM ÁREAS MOLHADAS SOBRE IMPERMEABILIZAÇÃO, ACABAMENTO NÃO REFORÇADO, ESPESSURA 3CM. AF_07/2021</v>
          </cell>
          <cell r="C1425">
            <v>115.72</v>
          </cell>
        </row>
        <row r="1426">
          <cell r="A1426">
            <v>87768</v>
          </cell>
          <cell r="B1426" t="str">
            <v>CONTRAPISO EM ARGAMASSA PRONTA, PREPARO MECÂNICO COM MISTURADOR 300 KG, APLICADO EM ÁREAS MOLHADAS SOBRE IMPERMEABILIZAÇÃO, ACABAMENTO NÃO REFORÇADO, ESPESSURA 4CM. AF_07/2021</v>
          </cell>
          <cell r="C1426">
            <v>138.32</v>
          </cell>
        </row>
        <row r="1427">
          <cell r="A1427">
            <v>87738</v>
          </cell>
          <cell r="B1427" t="str">
            <v>CONTRAPISO EM ARGAMASSA PRONTA, PREPARO MECÂNICO COM MISTURADOR 300 KG, APLICADO EM ÁREAS MOLHADAS SOBRE LAJE, ADERIDO, ACABAMENTO NÃO REFORÇADO, ESPESSURA 2CM. AF_07/2021</v>
          </cell>
          <cell r="C1427">
            <v>90.65</v>
          </cell>
        </row>
        <row r="1428">
          <cell r="A1428">
            <v>87748</v>
          </cell>
          <cell r="B1428" t="str">
            <v>CONTRAPISO EM ARGAMASSA PRONTA, PREPARO MECÂNICO COM MISTURADOR 300 KG, APLICADO EM ÁREAS MOLHADAS SOBRE LAJE, ADERIDO, ACABAMENTO NÃO REFORÇADO, ESPESSURA 3CM. AF_07/2021</v>
          </cell>
          <cell r="C1428">
            <v>118.19</v>
          </cell>
        </row>
        <row r="1429">
          <cell r="A1429">
            <v>87623</v>
          </cell>
          <cell r="B1429" t="str">
            <v>CONTRAPISO EM ARGAMASSA PRONTA, PREPARO MECÂNICO COM MISTURADOR 300 KG, APLICADO EM ÁREAS SECAS SOBRE LAJE, ADERIDO, ACABAMENTO NÃO REFORÇADO, ESPESSURA 2CM. AF_07/2021</v>
          </cell>
          <cell r="C1429">
            <v>79.260000000000005</v>
          </cell>
        </row>
        <row r="1430">
          <cell r="A1430">
            <v>87633</v>
          </cell>
          <cell r="B1430" t="str">
            <v>CONTRAPISO EM ARGAMASSA PRONTA, PREPARO MECÂNICO COM MISTURADOR 300 KG, APLICADO EM ÁREAS SECAS SOBRE LAJE, ADERIDO, ACABAMENTO NÃO REFORÇADO, ESPESSURA 3CM. AF_07/2021</v>
          </cell>
          <cell r="C1430">
            <v>106.8</v>
          </cell>
        </row>
        <row r="1431">
          <cell r="A1431">
            <v>87643</v>
          </cell>
          <cell r="B1431" t="str">
            <v>CONTRAPISO EM ARGAMASSA PRONTA, PREPARO MECÂNICO COM MISTURADOR 300 KG, APLICADO EM ÁREAS SECAS SOBRE LAJE, ADERIDO, ACABAMENTO NÃO REFORÇADO, ESPESSURA 4CM. AF_07/2021</v>
          </cell>
          <cell r="C1431">
            <v>129.35</v>
          </cell>
        </row>
        <row r="1432">
          <cell r="A1432">
            <v>87683</v>
          </cell>
          <cell r="B1432" t="str">
            <v>CONTRAPISO EM ARGAMASSA PRONTA, PREPARO MECÂNICO COM MISTURADOR 300 KG, APLICADO EM ÁREAS SECAS SOBRE LAJE, NÃO ADERIDO, ACABAMENTO NÃO REFORÇADO, ESPESSURA 4CM. AF_07/2021</v>
          </cell>
          <cell r="C1432">
            <v>124.63</v>
          </cell>
        </row>
        <row r="1433">
          <cell r="A1433">
            <v>87703</v>
          </cell>
          <cell r="B1433" t="str">
            <v>CONTRAPISO EM ARGAMASSA PRONTA, PREPARO MECÂNICO COM MISTURADOR 300 KG, APLICADO EM ÁREAS SECAS SOBRE LAJE, NÃO ADERIDO, ACABAMENTO NÃO REFORÇADO, ESPESSURA 6CM. AF_07/2021</v>
          </cell>
          <cell r="C1433">
            <v>155.05000000000001</v>
          </cell>
        </row>
        <row r="1434">
          <cell r="A1434">
            <v>87693</v>
          </cell>
          <cell r="B1434" t="str">
            <v>CONTRAPISO EM ARGAMASSA PRONTA, PREPARO MECÂNICO COM MISTURADOR 300 KG, APLICADO EM ÁREAS SECAS SOBRE LAJE, NÃO ADERIDO, ESPESSURA 5CM. AF_07/2021</v>
          </cell>
          <cell r="C1434">
            <v>142.75</v>
          </cell>
        </row>
        <row r="1435">
          <cell r="A1435">
            <v>87757</v>
          </cell>
          <cell r="B1435" t="str">
            <v>CONTRAPISO EM ARGAMASSA TRAÇO 1:4 (CIMENTO E AREIA), PREPARO MANUAL, APLICADO EM ÁREAS MOLHADAS SOBRE IMPERMEABILIZAÇÃO, ACABAMENTO NÃO REFORÇADO, ESPESSURA 3CM. AF_07/2021</v>
          </cell>
          <cell r="C1435">
            <v>52.06</v>
          </cell>
        </row>
        <row r="1436">
          <cell r="A1436">
            <v>87767</v>
          </cell>
          <cell r="B1436" t="str">
            <v>CONTRAPISO EM ARGAMASSA TRAÇO 1:4 (CIMENTO E AREIA), PREPARO MANUAL, APLICADO EM ÁREAS MOLHADAS SOBRE IMPERMEABILIZAÇÃO, ACABAMENTO NÃO REFORÇADO, ESPESSURA 4CM. AF_07/2021</v>
          </cell>
          <cell r="C1436">
            <v>60.03</v>
          </cell>
        </row>
        <row r="1437">
          <cell r="A1437">
            <v>87737</v>
          </cell>
          <cell r="B1437" t="str">
            <v>CONTRAPISO EM ARGAMASSA TRAÇO 1:4 (CIMENTO E AREIA), PREPARO MANUAL, APLICADO EM ÁREAS MOLHADAS SOBRE LAJE, ADERIDO, ACABAMENTO NÃO REFORÇADO, ESPESSURA 2CM. AF_07/2021</v>
          </cell>
          <cell r="C1437">
            <v>44.86</v>
          </cell>
        </row>
        <row r="1438">
          <cell r="A1438">
            <v>87747</v>
          </cell>
          <cell r="B1438" t="str">
            <v>CONTRAPISO EM ARGAMASSA TRAÇO 1:4 (CIMENTO E AREIA), PREPARO MANUAL, APLICADO EM ÁREAS MOLHADAS SOBRE LAJE, ADERIDO, ACABAMENTO NÃO REFORÇADO, ESPESSURA 3CM. AF_07/2021</v>
          </cell>
          <cell r="C1438">
            <v>54.53</v>
          </cell>
        </row>
        <row r="1439">
          <cell r="A1439">
            <v>87622</v>
          </cell>
          <cell r="B1439" t="str">
            <v>CONTRAPISO EM ARGAMASSA TRAÇO 1:4 (CIMENTO E AREIA), PREPARO MANUAL, APLICADO EM ÁREAS SECAS SOBRE LAJE, ADERIDO, ACABAMENTO NÃO REFORÇADO, ESPESSURA 2CM. AF_07/2021</v>
          </cell>
          <cell r="C1439">
            <v>33.47</v>
          </cell>
        </row>
        <row r="1440">
          <cell r="A1440">
            <v>87632</v>
          </cell>
          <cell r="B1440" t="str">
            <v>CONTRAPISO EM ARGAMASSA TRAÇO 1:4 (CIMENTO E AREIA), PREPARO MANUAL, APLICADO EM ÁREAS SECAS SOBRE LAJE, ADERIDO, ACABAMENTO NÃO REFORÇADO, ESPESSURA 3CM. AF_07/2021</v>
          </cell>
          <cell r="C1440">
            <v>43.14</v>
          </cell>
        </row>
        <row r="1441">
          <cell r="A1441">
            <v>87642</v>
          </cell>
          <cell r="B1441" t="str">
            <v>CONTRAPISO EM ARGAMASSA TRAÇO 1:4 (CIMENTO E AREIA), PREPARO MANUAL, APLICADO EM ÁREAS SECAS SOBRE LAJE, ADERIDO, ACABAMENTO NÃO REFORÇADO, ESPESSURA 4CM. AF_07/2021</v>
          </cell>
          <cell r="C1441">
            <v>51.06</v>
          </cell>
        </row>
        <row r="1442">
          <cell r="A1442">
            <v>87682</v>
          </cell>
          <cell r="B1442" t="str">
            <v>CONTRAPISO EM ARGAMASSA TRAÇO 1:4 (CIMENTO E AREIA), PREPARO MANUAL, APLICADO EM ÁREAS SECAS SOBRE LAJE, NÃO ADERIDO, ACABAMENTO NÃO REFORÇADO, ESPESSURA 4CM. AF_07/2021</v>
          </cell>
          <cell r="C1442">
            <v>46.34</v>
          </cell>
        </row>
        <row r="1443">
          <cell r="A1443">
            <v>87692</v>
          </cell>
          <cell r="B1443" t="str">
            <v>CONTRAPISO EM ARGAMASSA TRAÇO 1:4 (CIMENTO E AREIA), PREPARO MANUAL, APLICADO EM ÁREAS SECAS SOBRE LAJE, NÃO ADERIDO, ACABAMENTO NÃO REFORÇADO, ESPESSURA 5CM. AF_07/2021</v>
          </cell>
          <cell r="C1443">
            <v>53.1</v>
          </cell>
        </row>
        <row r="1444">
          <cell r="A1444">
            <v>87702</v>
          </cell>
          <cell r="B1444" t="str">
            <v>CONTRAPISO EM ARGAMASSA TRAÇO 1:4 (CIMENTO E AREIA), PREPARO MANUAL, APLICADO EM ÁREAS SECAS SOBRE LAJE, NÃO ADERIDO, ACABAMENTO NÃO REFORÇADO, ESPESSURA 6CM. AF_07/2021</v>
          </cell>
          <cell r="C1444">
            <v>57.42</v>
          </cell>
        </row>
        <row r="1445">
          <cell r="A1445">
            <v>87755</v>
          </cell>
          <cell r="B1445" t="str">
            <v>CONTRAPISO EM ARGAMASSA TRAÇO 1:4 (CIMENTO E AREIA), PREPARO MECÂNICO COM BETONEIRA 400 L, APLICADO EM ÁREAS MOLHADAS SOBRE IMPERMEABILIZAÇÃO, ACABAMENTO NÃO REFORÇADO, ESPESSURA 3CM. AF_07/2021</v>
          </cell>
          <cell r="C1445">
            <v>47.96</v>
          </cell>
        </row>
        <row r="1446">
          <cell r="A1446">
            <v>87765</v>
          </cell>
          <cell r="B1446" t="str">
            <v>CONTRAPISO EM ARGAMASSA TRAÇO 1:4 (CIMENTO E AREIA), PREPARO MECÂNICO COM BETONEIRA 400 L, APLICADO EM ÁREAS MOLHADAS SOBRE IMPERMEABILIZAÇÃO, ACABAMENTO NÃO REFORÇADO, ESPESSURA 4CM. AF_07/2021</v>
          </cell>
          <cell r="C1446">
            <v>55</v>
          </cell>
        </row>
        <row r="1447">
          <cell r="A1447">
            <v>87735</v>
          </cell>
          <cell r="B1447" t="str">
            <v>CONTRAPISO EM ARGAMASSA TRAÇO 1:4 (CIMENTO E AREIA), PREPARO MECÂNICO COM BETONEIRA 400 L, APLICADO EM ÁREAS MOLHADAS SOBRE LAJE, ADERIDO, ACABAMENTO NÃO REFORÇADO, ESPESSURA 2CM. AF_07/2021</v>
          </cell>
          <cell r="C1447">
            <v>41.92</v>
          </cell>
        </row>
        <row r="1448">
          <cell r="A1448">
            <v>87745</v>
          </cell>
          <cell r="B1448" t="str">
            <v>CONTRAPISO EM ARGAMASSA TRAÇO 1:4 (CIMENTO E AREIA), PREPARO MECÂNICO COM BETONEIRA 400 L, APLICADO EM ÁREAS MOLHADAS SOBRE LAJE, ADERIDO, ACABAMENTO NÃO REFORÇADO, ESPESSURA 3CM. AF_07/2021</v>
          </cell>
          <cell r="C1448">
            <v>50.43</v>
          </cell>
        </row>
        <row r="1449">
          <cell r="A1449">
            <v>87620</v>
          </cell>
          <cell r="B1449" t="str">
            <v>CONTRAPISO EM ARGAMASSA TRAÇO 1:4 (CIMENTO E AREIA), PREPARO MECÂNICO COM BETONEIRA 400 L, APLICADO EM ÁREAS SECAS SOBRE LAJE, ADERIDO, ACABAMENTO NÃO REFORÇADO, ESPESSURA 2CM. AF_07/2021</v>
          </cell>
          <cell r="C1449">
            <v>30.53</v>
          </cell>
        </row>
        <row r="1450">
          <cell r="A1450">
            <v>87630</v>
          </cell>
          <cell r="B1450" t="str">
            <v>CONTRAPISO EM ARGAMASSA TRAÇO 1:4 (CIMENTO E AREIA), PREPARO MECÂNICO COM BETONEIRA 400 L, APLICADO EM ÁREAS SECAS SOBRE LAJE, ADERIDO, ACABAMENTO NÃO REFORÇADO, ESPESSURA 3CM. AF_07/2021</v>
          </cell>
          <cell r="C1450">
            <v>39.04</v>
          </cell>
        </row>
        <row r="1451">
          <cell r="A1451">
            <v>87640</v>
          </cell>
          <cell r="B1451" t="str">
            <v>CONTRAPISO EM ARGAMASSA TRAÇO 1:4 (CIMENTO E AREIA), PREPARO MECÂNICO COM BETONEIRA 400 L, APLICADO EM ÁREAS SECAS SOBRE LAJE, ADERIDO, ACABAMENTO NÃO REFORÇADO, ESPESSURA 4CM. AF_07/2021</v>
          </cell>
          <cell r="C1451">
            <v>46.03</v>
          </cell>
        </row>
        <row r="1452">
          <cell r="A1452">
            <v>87680</v>
          </cell>
          <cell r="B1452" t="str">
            <v>CONTRAPISO EM ARGAMASSA TRAÇO 1:4 (CIMENTO E AREIA), PREPARO MECÂNICO COM BETONEIRA 400 L, APLICADO EM ÁREAS SECAS SOBRE LAJE, NÃO ADERIDO, ACABAMENTO NÃO REFORÇADO, ESPESSURA 4CM. AF_07/2021</v>
          </cell>
          <cell r="C1452">
            <v>41.31</v>
          </cell>
        </row>
        <row r="1453">
          <cell r="A1453">
            <v>87690</v>
          </cell>
          <cell r="B1453" t="str">
            <v>CONTRAPISO EM ARGAMASSA TRAÇO 1:4 (CIMENTO E AREIA), PREPARO MECÂNICO COM BETONEIRA 400 L, APLICADO EM ÁREAS SECAS SOBRE LAJE, NÃO ADERIDO, ACABAMENTO NÃO REFORÇADO, ESPESSURA 5CM. AF_07/2021</v>
          </cell>
          <cell r="C1453">
            <v>47.33</v>
          </cell>
        </row>
        <row r="1454">
          <cell r="A1454">
            <v>87700</v>
          </cell>
          <cell r="B1454" t="str">
            <v>CONTRAPISO EM ARGAMASSA TRAÇO 1:4 (CIMENTO E AREIA), PREPARO MECÂNICO COM BETONEIRA 400 L, APLICADO EM ÁREAS SECAS SOBRE LAJE, NÃO ADERIDO, ACABAMENTO NÃO REFORÇADO, ESPESSURA 6CM. AF_07/2021</v>
          </cell>
          <cell r="C1454">
            <v>51.14</v>
          </cell>
        </row>
        <row r="1455">
          <cell r="A1455">
            <v>102803</v>
          </cell>
          <cell r="B1455" t="str">
            <v>REFORÇO SUPERFICIAL PARA CONTRAPISOS DE ARGAMASSA SEMI-SECA. AF_07/2021</v>
          </cell>
          <cell r="C1455">
            <v>2.2599999999999998</v>
          </cell>
        </row>
        <row r="1456">
          <cell r="A1456">
            <v>92717</v>
          </cell>
          <cell r="B1456" t="str">
            <v>APARELHO PARA CORTE E SOLDA OXI-ACETILENO SOBRE RODAS, INCLUSIVE CILINDROS E MAÇARICOS - CHI DIURNO. AF_05/2023</v>
          </cell>
          <cell r="C1456">
            <v>0.39</v>
          </cell>
        </row>
        <row r="1457">
          <cell r="A1457">
            <v>92716</v>
          </cell>
          <cell r="B1457" t="str">
            <v>APARELHO PARA CORTE E SOLDA OXI-ACETILENO SOBRE RODAS, INCLUSIVE CILINDROS E MAÇARICOS - CHP DIURNO. AF_05/2023</v>
          </cell>
          <cell r="C1457">
            <v>105.09</v>
          </cell>
        </row>
        <row r="1458">
          <cell r="A1458">
            <v>103668</v>
          </cell>
          <cell r="B1458" t="str">
            <v>BATE ESTACA PARA INSTALAÇÃO DE DEFENSAS METÁLICAS (GUARD RAIL) FIXO, INCLUSIVE CAMINHÃO TOCO PBT 9.700 KG, POTÊNCIA DE 160 CV - CHI DIURNO. AF_05/2023</v>
          </cell>
          <cell r="C1458">
            <v>0</v>
          </cell>
        </row>
        <row r="1459">
          <cell r="A1459">
            <v>103667</v>
          </cell>
          <cell r="B1459" t="str">
            <v>BATE ESTACA PARA INSTALAÇÃO DE DEFENSAS METÁLICAS (GUARD RAIL) FIXO, INCLUSIVE CAMINHÃO TOCO PBT 9.700 KG, POTÊNCIA DE 160 CV - CHP DIURNO. AF_05/2023</v>
          </cell>
          <cell r="C1459">
            <v>0</v>
          </cell>
        </row>
        <row r="1460">
          <cell r="A1460">
            <v>89218</v>
          </cell>
          <cell r="B1460" t="str">
            <v>BATE-ESTACAS POR GRAVIDADE, POTÊNCIA DE 160 HP, PESO DO MARTELO ATÉ 3 TONELADAS - CHI DIURNO. AF_11/2014</v>
          </cell>
          <cell r="C1460">
            <v>92.16</v>
          </cell>
        </row>
        <row r="1461">
          <cell r="A1461">
            <v>89843</v>
          </cell>
          <cell r="B1461" t="str">
            <v>BATE-ESTACAS POR GRAVIDADE, POTÊNCIA DE 160 HP, PESO DO MARTELO ATÉ 3 TONELADAS - CHP DIURNO. AF_11/2014</v>
          </cell>
          <cell r="C1461">
            <v>212.59</v>
          </cell>
        </row>
        <row r="1462">
          <cell r="A1462">
            <v>87446</v>
          </cell>
          <cell r="B1462" t="str">
            <v>BETONEIRA CAPACIDADE NOMINAL 400 L, CAPACIDADE DE MISTURA 310 L, MOTOR A DIESEL POTÊNCIA 5,0 HP, SEM CARREGADOR - CHI DIURNO. AF_05/2023</v>
          </cell>
          <cell r="C1462">
            <v>0.5</v>
          </cell>
        </row>
        <row r="1463">
          <cell r="A1463">
            <v>87445</v>
          </cell>
          <cell r="B1463" t="str">
            <v>BETONEIRA CAPACIDADE NOMINAL 400 L, CAPACIDADE DE MISTURA 310 L, MOTOR A DIESEL POTÊNCIA 5,0 HP, SEM CARREGADOR - CHP DIURNO. AF_05/2023</v>
          </cell>
          <cell r="C1463">
            <v>5.19</v>
          </cell>
        </row>
        <row r="1464">
          <cell r="A1464">
            <v>93234</v>
          </cell>
          <cell r="B1464" t="str">
            <v>BETONEIRA CAPACIDADE NOMINAL 400 L, CAPACIDADE DE MISTURA 310 L, MOTOR A GASOLINA POTÊNCIA 5,5 HP, SEM CARREGADOR - CHI DIURNO. AF_02/2016</v>
          </cell>
          <cell r="C1464">
            <v>0.46</v>
          </cell>
        </row>
        <row r="1465">
          <cell r="A1465">
            <v>93233</v>
          </cell>
          <cell r="B1465" t="str">
            <v>BETONEIRA CAPACIDADE NOMINAL 400 L, CAPACIDADE DE MISTURA 310 L, MOTOR A GASOLINA POTÊNCIA 5,5 HP, SEM CARREGADOR - CHP DIURNO. AF_02/2016</v>
          </cell>
          <cell r="C1465">
            <v>5.53</v>
          </cell>
        </row>
        <row r="1466">
          <cell r="A1466">
            <v>102953</v>
          </cell>
          <cell r="B1466" t="str">
            <v>BETONEIRA CAPACIDADE NOMINAL DE 250 L, CAPACIDADE DE MISTURA DE 175 L, MOTOR ELÉTRICO MONOFÁSICO POTÊNCIA 1CV - CHI DIURNO. AF_05/2023</v>
          </cell>
          <cell r="C1466">
            <v>0</v>
          </cell>
        </row>
        <row r="1467">
          <cell r="A1467">
            <v>102952</v>
          </cell>
          <cell r="B1467" t="str">
            <v>BETONEIRA CAPACIDADE NOMINAL DE 250 L, CAPACIDADE DE MISTURA DE 175 L, MOTOR ELÉTRICO MONOFÁSICO POTÊNCIA 1CV - CHP DIURNO. AF_05/2023</v>
          </cell>
          <cell r="C1467">
            <v>0</v>
          </cell>
        </row>
        <row r="1468">
          <cell r="A1468">
            <v>88831</v>
          </cell>
          <cell r="B1468" t="str">
            <v>BETONEIRA CAPACIDADE NOMINAL DE 400 L, CAPACIDADE DE MISTURA 280 L, MOTOR ELÉTRICO TRIFÁSICO POTÊNCIA DE 2 CV, SEM CARREGADOR - CHI DIURNO. AF_05/2023</v>
          </cell>
          <cell r="C1468">
            <v>0.37</v>
          </cell>
        </row>
        <row r="1469">
          <cell r="A1469">
            <v>88830</v>
          </cell>
          <cell r="B1469" t="str">
            <v>BETONEIRA CAPACIDADE NOMINAL DE 400 L, CAPACIDADE DE MISTURA 280 L, MOTOR ELÉTRICO TRIFÁSICO POTÊNCIA DE 2 CV, SEM CARREGADOR - CHP DIURNO. AF_05/2023</v>
          </cell>
          <cell r="C1469">
            <v>2.0699999999999998</v>
          </cell>
        </row>
        <row r="1470">
          <cell r="A1470">
            <v>89226</v>
          </cell>
          <cell r="B1470" t="str">
            <v>BETONEIRA CAPACIDADE NOMINAL DE 600 L, CAPACIDADE DE MISTURA 360 L, MOTOR ELÉTRICO TRIFÁSICO POTÊNCIA DE 4 CV, SEM CARREGADOR - CHI DIURNO. AF_05/2023</v>
          </cell>
          <cell r="C1470">
            <v>1.52</v>
          </cell>
        </row>
        <row r="1471">
          <cell r="A1471">
            <v>89225</v>
          </cell>
          <cell r="B1471" t="str">
            <v>BETONEIRA CAPACIDADE NOMINAL DE 600 L, CAPACIDADE DE MISTURA 360 L, MOTOR ELÉTRICO TRIFÁSICO POTÊNCIA DE 4 CV, SEM CARREGADOR - CHP DIURNO. AF_05/2023</v>
          </cell>
          <cell r="C1471">
            <v>5.63</v>
          </cell>
        </row>
        <row r="1472">
          <cell r="A1472">
            <v>89279</v>
          </cell>
          <cell r="B1472" t="str">
            <v>BETONEIRA CAPACIDADE NOMINAL DE 600 L, CAPACIDADE DE MISTURA 440 L, MOTOR A DIESEL POTÊNCIA 10 HP, COM CARREGADOR - CHI DIURNO. AF_05/2023</v>
          </cell>
          <cell r="C1472">
            <v>1.86</v>
          </cell>
        </row>
        <row r="1473">
          <cell r="A1473">
            <v>89278</v>
          </cell>
          <cell r="B1473" t="str">
            <v>BETONEIRA CAPACIDADE NOMINAL DE 600 L, CAPACIDADE DE MISTURA 440 L, MOTOR A DIESEL POTÊNCIA 10 HP, COM CARREGADOR - CHP DIURNO. AF_05/2023</v>
          </cell>
          <cell r="C1473">
            <v>12.09</v>
          </cell>
        </row>
        <row r="1474">
          <cell r="A1474">
            <v>90651</v>
          </cell>
          <cell r="B1474" t="str">
            <v>BOMBA CENTRÍFUGA MONOESTÁGIO COM MOTOR ELÉTRICO MONOFÁSICO, POTÊNCIA 15 HP, DIÂMETRO DO ROTOR 173 MM, HM/Q = 30 MCA / 90 M3/H A 45 MCA / 55 M3/H - CHI DIURNO. AF_06/2015</v>
          </cell>
          <cell r="C1474">
            <v>1.23</v>
          </cell>
        </row>
        <row r="1475">
          <cell r="A1475">
            <v>90650</v>
          </cell>
          <cell r="B1475" t="str">
            <v>BOMBA CENTRÍFUGA MONOESTÁGIO COM MOTOR ELÉTRICO MONOFÁSICO, POTÊNCIA 15 HP, DIÂMETRO DO ROTOR 173 MM, HM/Q = 30 MCA / 90 M3/H A 45 MCA / 55 M3/H - CHP DIURNO. AF_06/2015</v>
          </cell>
          <cell r="C1475">
            <v>12.98</v>
          </cell>
        </row>
        <row r="1476">
          <cell r="A1476">
            <v>90657</v>
          </cell>
          <cell r="B1476" t="str">
            <v>BOMBA DE PROJEÇÃO DE CONCRETO SECO, POTÊNCIA 10 CV, VAZÃO 3 M3/H - CHI DIURNO. AF_06/2015</v>
          </cell>
          <cell r="C1476">
            <v>4.59</v>
          </cell>
        </row>
        <row r="1477">
          <cell r="A1477">
            <v>90656</v>
          </cell>
          <cell r="B1477" t="str">
            <v>BOMBA DE PROJEÇÃO DE CONCRETO SECO, POTÊNCIA 10 CV, VAZÃO 3 M3/H - CHP DIURNO. AF_06/2015</v>
          </cell>
          <cell r="C1477">
            <v>15.68</v>
          </cell>
        </row>
        <row r="1478">
          <cell r="A1478">
            <v>90663</v>
          </cell>
          <cell r="B1478" t="str">
            <v>BOMBA DE PROJEÇÃO DE CONCRETO SECO, POTÊNCIA 10 CV, VAZÃO 6 M3/H - CHI DIURNO. AF_06/2015</v>
          </cell>
          <cell r="C1478">
            <v>4.92</v>
          </cell>
        </row>
        <row r="1479">
          <cell r="A1479">
            <v>90662</v>
          </cell>
          <cell r="B1479" t="str">
            <v>BOMBA DE PROJEÇÃO DE CONCRETO SECO, POTÊNCIA 10 CV, VAZÃO 6 M3/H - CHP DIURNO. AF_06/2015</v>
          </cell>
          <cell r="C1479">
            <v>16.3</v>
          </cell>
        </row>
        <row r="1480">
          <cell r="A1480">
            <v>89022</v>
          </cell>
          <cell r="B1480" t="str">
            <v>BOMBA SUBMERSÍVEL ELÉTRICA TRIFÁSICA, POTÊNCIA 2,96 HP, Ø ROTOR 144 MM SEMI-ABERTO, BOCAL DE SAÍDA Ø 2", HM/Q = 2 MCA / 38,8 M3/H A 28 MCA / 5 M3/H - CHI DIURNO. AF_06/2014</v>
          </cell>
          <cell r="C1480">
            <v>0.71</v>
          </cell>
        </row>
        <row r="1481">
          <cell r="A1481">
            <v>89021</v>
          </cell>
          <cell r="B1481" t="str">
            <v>BOMBA SUBMERSÍVEL ELÉTRICA TRIFÁSICA, POTÊNCIA 2,96 HP, Ø ROTOR 144 MM SEMI-ABERTO, BOCAL DE SAÍDA Ø 2", HM/Q = 2 MCA / 38,8 M3/H A 28 MCA / 5 M3/H - CHP DIURNO. AF_06/2014</v>
          </cell>
          <cell r="C1481">
            <v>3.44</v>
          </cell>
        </row>
        <row r="1482">
          <cell r="A1482">
            <v>90644</v>
          </cell>
          <cell r="B1482" t="str">
            <v>BOMBA TRIPLEX, PARA INJEÇÃO DE NATA DE CIMENTO, VAZÃO MÁXIMA DE 100 LITROS/MINUTO, PRESSÃO MÁXIMA DE 70 BAR - CHI DIURNO. AF_06/2015</v>
          </cell>
          <cell r="C1482">
            <v>7.06</v>
          </cell>
        </row>
        <row r="1483">
          <cell r="A1483">
            <v>90643</v>
          </cell>
          <cell r="B1483" t="str">
            <v>BOMBA TRIPLEX, PARA INJEÇÃO DE NATA DE CIMENTO, VAZÃO MÁXIMA DE 100 LITROS/MINUTO, PRESSÃO MÁXIMA DE 70 BAR - CHP DIURNO. AF_06/2015</v>
          </cell>
          <cell r="C1483">
            <v>25.84</v>
          </cell>
        </row>
        <row r="1484">
          <cell r="A1484">
            <v>102811</v>
          </cell>
          <cell r="B1484" t="str">
            <v>CALDEIRA A GÁS COM TERMOSTATO, CAPACIDADE 100 LITROS - CHI DIURNO. AF_05/2023</v>
          </cell>
          <cell r="C1484">
            <v>0</v>
          </cell>
        </row>
        <row r="1485">
          <cell r="A1485">
            <v>102810</v>
          </cell>
          <cell r="B1485" t="str">
            <v>CALDEIRA A GÁS COM TERMOSTATO, CAPACIDADE 100 LITROS - CHP DIURNO. AF_05/2023</v>
          </cell>
          <cell r="C1485">
            <v>0</v>
          </cell>
        </row>
        <row r="1486">
          <cell r="A1486">
            <v>92146</v>
          </cell>
          <cell r="B1486" t="str">
            <v>CAMINHONETE CABINE SIMPLES COM MOTOR 1.6 FLEX, CÂMBIO MANUAL, POTÊNCIA 101/104 CV, 2 PORTAS - CHI DIURNO. AF_11/2015</v>
          </cell>
          <cell r="C1486">
            <v>30.34</v>
          </cell>
        </row>
        <row r="1487">
          <cell r="A1487">
            <v>92145</v>
          </cell>
          <cell r="B1487" t="str">
            <v>CAMINHONETE CABINE SIMPLES COM MOTOR 1.6 FLEX, CÂMBIO MANUAL, POTÊNCIA 101/104 CV, 2 PORTAS - CHP DIURNO. AF_11/2015</v>
          </cell>
          <cell r="C1487">
            <v>76.45</v>
          </cell>
        </row>
        <row r="1488">
          <cell r="A1488">
            <v>92139</v>
          </cell>
          <cell r="B1488" t="str">
            <v>CAMINHONETE COM MOTOR A DIESEL, POTÊNCIA 180 CV, CABINE DUPLA, 4X4 - CHI DIURNO. AF_11/2015</v>
          </cell>
          <cell r="C1488">
            <v>42.46</v>
          </cell>
        </row>
        <row r="1489">
          <cell r="A1489">
            <v>92138</v>
          </cell>
          <cell r="B1489" t="str">
            <v>CAMINHONETE COM MOTOR A DIESEL, POTÊNCIA 180 CV, CABINE DUPLA, 4X4 - CHP DIURNO. AF_11/2015</v>
          </cell>
          <cell r="C1489">
            <v>94.25</v>
          </cell>
        </row>
        <row r="1490">
          <cell r="A1490">
            <v>91387</v>
          </cell>
          <cell r="B1490" t="str">
            <v>CAMINHÃO BASCULANTE 10 M3, TRUCADO CABINE SIMPLES, PESO BRUTO TOTAL 23.000 KG, CARGA ÚTIL MÁXIMA 15.935 KG, DISTÂNCIA ENTRE EIXOS 4,80 M, POTÊNCIA 230 CV INCLUSIVE CAÇAMBA METÁLICA - CHI DIURNO. AF_06/2014</v>
          </cell>
          <cell r="C1490">
            <v>70.09</v>
          </cell>
        </row>
        <row r="1491">
          <cell r="A1491">
            <v>91386</v>
          </cell>
          <cell r="B1491" t="str">
            <v>CAMINHÃO BASCULANTE 10 M3, TRUCADO CABINE SIMPLES, PESO BRUTO TOTAL 23.000 KG, CARGA ÚTIL MÁXIMA 15.935 KG, DISTÂNCIA ENTRE EIXOS 4,80 M, POTÊNCIA 230 CV INCLUSIVE CAÇAMBA METÁLICA - CHP DIURNO. AF_06/2014</v>
          </cell>
          <cell r="C1491">
            <v>264.05</v>
          </cell>
        </row>
        <row r="1492">
          <cell r="A1492">
            <v>96036</v>
          </cell>
          <cell r="B1492" t="str">
            <v>CAMINHÃO BASCULANTE 10 M3, TRUCADO, POTÊNCIA 230 CV, INCLUSIVE CAÇAMBA METÁLICA, COM DISTRIBUIDOR DE AGREGADOS ACOPLADO - CHI DIURNO. AF_02/2017</v>
          </cell>
          <cell r="C1492">
            <v>78.73</v>
          </cell>
        </row>
        <row r="1493">
          <cell r="A1493">
            <v>96035</v>
          </cell>
          <cell r="B1493" t="str">
            <v>CAMINHÃO BASCULANTE 10 M3, TRUCADO, POTÊNCIA 230 CV, INCLUSIVE CAÇAMBA METÁLICA, COM DISTRIBUIDOR DE AGREGADOS ACOPLADO - CHP DIURNO. AF_02/2017</v>
          </cell>
          <cell r="C1493">
            <v>278.3</v>
          </cell>
        </row>
        <row r="1494">
          <cell r="A1494">
            <v>89877</v>
          </cell>
          <cell r="B1494" t="str">
            <v>CAMINHÃO BASCULANTE 14 M3, COM CAVALO MECÂNICO DE CAPACIDADE MÁXIMA DE TRAÇÃO COMBINADO DE 36000 KG, POTÊNCIA 286 CV, INCLUSIVE SEMIREBOQUE COM CAÇAMBA METÁLICA - CHI DIURNO. AF_12/2014</v>
          </cell>
          <cell r="C1494">
            <v>85.03</v>
          </cell>
        </row>
        <row r="1495">
          <cell r="A1495">
            <v>89876</v>
          </cell>
          <cell r="B1495" t="str">
            <v>CAMINHÃO BASCULANTE 14 M3, COM CAVALO MECÂNICO DE CAPACIDADE MÁXIMA DE TRAÇÃO COMBINADO DE 36000 KG, POTÊNCIA 286 CV, INCLUSIVE SEMIREBOQUE COM CAÇAMBA METÁLICA - CHP DIURNO. AF_12/2014</v>
          </cell>
          <cell r="C1495">
            <v>329.4</v>
          </cell>
        </row>
        <row r="1496">
          <cell r="A1496">
            <v>89884</v>
          </cell>
          <cell r="B1496" t="str">
            <v>CAMINHÃO BASCULANTE 18 M3, COM CAVALO MECÂNICO DE CAPACIDADE MÁXIMA DE TRAÇÃO COMBINADO DE 45000 KG, POTÊNCIA 330 CV, INCLUSIVE SEMIREBOQUE COM CAÇAMBA METÁLICA - CHI DIURNO. AF_12/2014</v>
          </cell>
          <cell r="C1496">
            <v>88.91</v>
          </cell>
        </row>
        <row r="1497">
          <cell r="A1497">
            <v>89883</v>
          </cell>
          <cell r="B1497" t="str">
            <v>CAMINHÃO BASCULANTE 18 M3, COM CAVALO MECÂNICO DE CAPACIDADE MÁXIMA DE TRAÇÃO COMBINADO DE 45000 KG, POTÊNCIA 330 CV, INCLUSIVE SEMIREBOQUE COM CAÇAMBA METÁLICA - CHP DIURNO. AF_12/2014</v>
          </cell>
          <cell r="C1497">
            <v>364.42</v>
          </cell>
        </row>
        <row r="1498">
          <cell r="A1498">
            <v>67827</v>
          </cell>
          <cell r="B1498" t="str">
            <v>CAMINHÃO BASCULANTE 6 M3 TOCO, PESO BRUTO TOTAL 16.000 KG, CARGA ÚTIL MÁXIMA 11.130 KG, DISTÂNCIA ENTRE EIXOS 5,36 M, POTÊNCIA 185 CV, INCLUSIVE CAÇAMBA METÁLICA - CHI DIURNO. AF_06/2014</v>
          </cell>
          <cell r="C1498">
            <v>60.49</v>
          </cell>
        </row>
        <row r="1499">
          <cell r="A1499">
            <v>67826</v>
          </cell>
          <cell r="B1499" t="str">
            <v>CAMINHÃO BASCULANTE 6 M3 TOCO, PESO BRUTO TOTAL 16.000 KG, CARGA ÚTIL MÁXIMA 11.130 KG, DISTÂNCIA ENTRE EIXOS 5,36 M, POTÊNCIA 185 CV, INCLUSIVE CAÇAMBA METÁLICA - CHP DIURNO. AF_06/2014</v>
          </cell>
          <cell r="C1499">
            <v>183.18</v>
          </cell>
        </row>
        <row r="1500">
          <cell r="A1500">
            <v>5961</v>
          </cell>
          <cell r="B1500" t="str">
            <v>CAMINHÃO BASCULANTE 6 M3, PESO BRUTO TOTAL 16.000 KG, CARGA ÚTIL MÁXIMA 13.071 KG, DISTÂNCIA ENTRE EIXOS 4,80 M, POTÊNCIA 230 CV INCLUSIVE CAÇAMBA METÁLICA - CHI DIURNO. AF_06/2014</v>
          </cell>
          <cell r="C1500">
            <v>59.28</v>
          </cell>
        </row>
        <row r="1501">
          <cell r="A1501">
            <v>5811</v>
          </cell>
          <cell r="B1501" t="str">
            <v>CAMINHÃO BASCULANTE 6 M3, PESO BRUTO TOTAL 16.000 KG, CARGA ÚTIL MÁXIMA 13.071 KG, DISTÂNCIA ENTRE EIXOS 4,80 M, POTÊNCIA 230 CV INCLUSIVE CAÇAMBA METÁLICA - CHP DIURNO. AF_06/2014</v>
          </cell>
          <cell r="C1501">
            <v>200.31</v>
          </cell>
        </row>
        <row r="1502">
          <cell r="A1502">
            <v>92243</v>
          </cell>
          <cell r="B1502" t="str">
            <v>CAMINHÃO DE TRANSPORTE DE MATERIAL ASFÁLTICO 20.000 L, COM CAVALO MECÂNICO DE CAPACIDADE MÁXIMA DE TRAÇÃO COMBINADO DE 45.000 KG, POTÊNCIA 330 CV, INCLUSIVE TANQUE DE ASFALTO COM MAÇARICO - CHI DIURNO. AF_12/2015</v>
          </cell>
          <cell r="C1502">
            <v>75.989999999999995</v>
          </cell>
        </row>
        <row r="1503">
          <cell r="A1503">
            <v>92242</v>
          </cell>
          <cell r="B1503" t="str">
            <v>CAMINHÃO DE TRANSPORTE DE MATERIAL ASFÁLTICO 20.000 L, COM CAVALO MECÂNICO DE CAPACIDADE MÁXIMA DE TRAÇÃO COMBINADO DE 45.000 KG, POTÊNCIA 330 CV, INCLUSIVE TANQUE DE ASFALTO COM MAÇARICO - CHP DIURNO. AF_12/2015</v>
          </cell>
          <cell r="C1503">
            <v>405.02</v>
          </cell>
        </row>
        <row r="1504">
          <cell r="A1504">
            <v>91646</v>
          </cell>
          <cell r="B1504" t="str">
            <v>CAMINHÃO DE TRANSPORTE DE MATERIAL ASFÁLTICO 30.000 L, COM CAVALO MECÂNICO DE CAPACIDADE MÁXIMA DE TRAÇÃO COMBINADO DE 66.000 KG, POTÊNCIA 360 CV, INCLUSIVE TANQUE DE ASFALTO COM SERPENTINA - CHI DIURNO. AF_08/2015</v>
          </cell>
          <cell r="C1504">
            <v>93.63</v>
          </cell>
        </row>
        <row r="1505">
          <cell r="A1505">
            <v>91645</v>
          </cell>
          <cell r="B1505" t="str">
            <v>CAMINHÃO DE TRANSPORTE DE MATERIAL ASFÁLTICO 30.000 L, COM CAVALO MECÂNICO DE CAPACIDADE MÁXIMA DE TRAÇÃO COMBINADO DE 66.000 KG, POTÊNCIA 360 CV, INCLUSIVE TANQUE DE ASFALTO COM SERPENTINA - CHP DIURNO. AF_08/2015</v>
          </cell>
          <cell r="C1505">
            <v>468.12</v>
          </cell>
        </row>
        <row r="1506">
          <cell r="A1506">
            <v>92107</v>
          </cell>
          <cell r="B1506" t="str">
            <v>CAMINHÃO PARA EQUIPAMENTO DE LIMPEZA A SUCÇÃO COM CAMINHÃO TRUCADO DE PESO BRUTO TOTAL 23000 KG, CARGA ÚTIL MÁXIMA 15935 KG, DISTÂNCIA ENTRE EIXOS 4,80 M, POTÊNCIA 230 CV, INCLUSIVE LIMPADORA A SUCÇÃO, TANQUE 12000 L - CHI DIURNO. AF_05/2023</v>
          </cell>
          <cell r="C1506">
            <v>88.92</v>
          </cell>
        </row>
        <row r="1507">
          <cell r="A1507">
            <v>92106</v>
          </cell>
          <cell r="B1507" t="str">
            <v>CAMINHÃO PARA EQUIPAMENTO DE LIMPEZA A SUCÇÃO, COM CAMINHÃO TRUCADO DE PESO BRUTO TOTAL 23000 KG, CARGA ÚTIL MÁXIMA 15935 KG, DISTÂNCIA ENTRE EIXOS 4,80 M, POTÊNCIA 230 CV, INCLUSIVE LIMPADORA A SUCÇÃO, TANQUE 12000 L - CHP DIURNO. AF_05/2023</v>
          </cell>
          <cell r="C1507">
            <v>351.49</v>
          </cell>
        </row>
        <row r="1508">
          <cell r="A1508">
            <v>5903</v>
          </cell>
          <cell r="B1508" t="str">
            <v>CAMINHÃO PIPA 10.000 L TRUCADO, PESO BRUTO TOTAL 23.000 KG, CARGA ÚTIL MÁXIMA 15.935 KG, DISTÂNCIA ENTRE EIXOS 4,8 M, POTÊNCIA 230 CV, INCLUSIVE TANQUE DE AÇO PARA TRANSPORTE DE ÁGUA - CHI DIURNO. AF_06/2014</v>
          </cell>
          <cell r="C1508">
            <v>69.260000000000005</v>
          </cell>
        </row>
        <row r="1509">
          <cell r="A1509">
            <v>5901</v>
          </cell>
          <cell r="B1509" t="str">
            <v>CAMINHÃO PIPA 10.000 L TRUCADO, PESO BRUTO TOTAL 23.000 KG, CARGA ÚTIL MÁXIMA 15.935 KG, DISTÂNCIA ENTRE EIXOS 4,8 M, POTÊNCIA 230 CV, INCLUSIVE TANQUE DE AÇO PARA TRANSPORTE DE ÁGUA - CHP DIURNO. AF_06/2014</v>
          </cell>
          <cell r="C1509">
            <v>312.7</v>
          </cell>
        </row>
        <row r="1510">
          <cell r="A1510">
            <v>6260</v>
          </cell>
          <cell r="B1510" t="str">
            <v>CAMINHÃO PIPA 6.000 L, PESO BRUTO TOTAL 13.000 KG, DISTÂNCIA ENTRE EIXOS 4,80 M, POTÊNCIA 189 CV INCLUSIVE TANQUE DE AÇO PARA TRANSPORTE DE ÁGUA, CAPACIDADE 6 M3 - CHI DIURNO. AF_06/2014</v>
          </cell>
          <cell r="C1510">
            <v>56.59</v>
          </cell>
        </row>
        <row r="1511">
          <cell r="A1511">
            <v>6259</v>
          </cell>
          <cell r="B1511" t="str">
            <v>CAMINHÃO PIPA 6.000 L, PESO BRUTO TOTAL 13.000 KG, DISTÂNCIA ENTRE EIXOS 4,80 M, POTÊNCIA 189 CV INCLUSIVE TANQUE DE AÇO PARA TRANSPORTE DE ÁGUA, CAPACIDADE 6 M3 - CHP DIURNO. AF_06/2014</v>
          </cell>
          <cell r="C1511">
            <v>251.1</v>
          </cell>
        </row>
        <row r="1512">
          <cell r="A1512">
            <v>104705</v>
          </cell>
          <cell r="B1512" t="str">
            <v>CAMINHÃO TANQUE PARA HIDROSSEMEADURA, COM CAPACIDADE DE 8.000 LITROS, INCLUINDO BOMBA PARA LANÇAMENTO COM MOTOR DIESEL COM POTÊNCIA DE 105 CV - CHI DIURNO. AF_06/2023</v>
          </cell>
          <cell r="C1512">
            <v>0</v>
          </cell>
        </row>
        <row r="1513">
          <cell r="A1513">
            <v>104704</v>
          </cell>
          <cell r="B1513" t="str">
            <v>CAMINHÃO TANQUE PARA HIDROSSEMEADURA, COM CAPACIDADE DE 8.000 LITROS, INCLUINDO BOMBA PARA LANÇAMENTO COM MOTOR DIESEL COM POTÊNCIA DE 105 CV - CHP DIURNO. AF_06/2023</v>
          </cell>
          <cell r="C1513">
            <v>0</v>
          </cell>
        </row>
        <row r="1514">
          <cell r="A1514">
            <v>91395</v>
          </cell>
          <cell r="B1514" t="str">
            <v>CAMINHÃO TOCO, PBT 14.300 KG, CARGA ÚTIL MÁX. 9.710 KG, DIST. ENTRE EIXOS 3,56 M, POTÊNCIA 185 CV, INCLUSIVE CARROCERIA FIXA ABERTA DE MADEIRA P/ TRANSPORTE GERAL DE CARGA SECA, DIMEN. APROX. 2,50 X 6,50 X 0,50 M - CHI DIURNO. AF_06/2014</v>
          </cell>
          <cell r="C1514">
            <v>54.36</v>
          </cell>
        </row>
        <row r="1515">
          <cell r="A1515">
            <v>73467</v>
          </cell>
          <cell r="B1515" t="str">
            <v>CAMINHÃO TOCO, PBT 14.300 KG, CARGA ÚTIL MÁX. 9.710 KG, DIST. ENTRE EIXOS 3,56 M, POTÊNCIA 185 CV, INCLUSIVE CARROCERIA FIXA ABERTA DE MADEIRA P/ TRANSPORTE GERAL DE CARGA SECA, DIMEN. APROX. 2,50 X 6,50 X 0,50 M - CHP DIURNO. AF_06/2014</v>
          </cell>
          <cell r="C1515">
            <v>243.74</v>
          </cell>
        </row>
        <row r="1516">
          <cell r="A1516">
            <v>5826</v>
          </cell>
          <cell r="B1516" t="str">
            <v>CAMINHÃO TOCO, PBT 16.000 KG, CARGA ÚTIL MÁX. 10.685 KG, DIST. ENTRE EIXOS 4,8 M, POTÊNCIA 189 CV, INCLUSIVE CARROCERIA FIXA ABERTA DE MADEIRA P/ TRANSPORTE GERAL DE CARGA SECA, DIMEN. APROX. 2,5 X 7,00 X 0,50 M - CHI DIURNO. AF_06/2014</v>
          </cell>
          <cell r="C1516">
            <v>57.25</v>
          </cell>
        </row>
        <row r="1517">
          <cell r="A1517">
            <v>5824</v>
          </cell>
          <cell r="B1517" t="str">
            <v>CAMINHÃO TOCO, PBT 16.000 KG, CARGA ÚTIL MÁX. 10.685 KG, DIST. ENTRE EIXOS 4,8 M, POTÊNCIA 189 CV, INCLUSIVE CARROCERIA FIXA ABERTA DE MADEIRA P/ TRANSPORTE GERAL DE CARGA SECA, DIMEN. APROX. 2,5 X 7,00 X 0,50 M - CHP DIURNO. AF_06/2014</v>
          </cell>
          <cell r="C1517">
            <v>211.89</v>
          </cell>
        </row>
        <row r="1518">
          <cell r="A1518">
            <v>5892</v>
          </cell>
          <cell r="B1518" t="str">
            <v>CAMINHÃO TOCO, PESO BRUTO TOTAL 14.300 KG, CARGA ÚTIL MÁXIMA 9590 KG, DISTÂNCIA ENTRE EIXOS 4,76 M, POTÊNCIA 185 CV (NÃO INCLUI CARROCERIA) - CHI DIURNO. AF_06/2014</v>
          </cell>
          <cell r="C1518">
            <v>52.11</v>
          </cell>
        </row>
        <row r="1519">
          <cell r="A1519">
            <v>5890</v>
          </cell>
          <cell r="B1519" t="str">
            <v>CAMINHÃO TOCO, PESO BRUTO TOTAL 14.300 KG, CARGA ÚTIL MÁXIMA 9590 KG, DISTÂNCIA ENTRE EIXOS 4,76 M, POTÊNCIA 185 CV (NÃO INCLUI CARROCERIA) - CHP DIURNO. AF_06/2014</v>
          </cell>
          <cell r="C1519">
            <v>198.83</v>
          </cell>
        </row>
        <row r="1520">
          <cell r="A1520">
            <v>5896</v>
          </cell>
          <cell r="B1520" t="str">
            <v>CAMINHÃO TOCO, PESO BRUTO TOTAL 16.000 KG, CARGA ÚTIL MÁXIMA DE 10.685 KG, DISTÂNCIA ENTRE EIXOS 4,80 M, POTÊNCIA 189 CV EXCLUSIVE CARROCERIA - CHI DIURNO. AF_06/2014</v>
          </cell>
          <cell r="C1520">
            <v>54.84</v>
          </cell>
        </row>
        <row r="1521">
          <cell r="A1521">
            <v>5894</v>
          </cell>
          <cell r="B1521" t="str">
            <v>CAMINHÃO TOCO, PESO BRUTO TOTAL 16.000 KG, CARGA ÚTIL MÁXIMA DE 10.685 KG, DISTÂNCIA ENTRE EIXOS 4,80 M, POTÊNCIA 189 CV EXCLUSIVE CARROCERIA - CHP DIURNO. AF_06/2014</v>
          </cell>
          <cell r="C1521">
            <v>207.26</v>
          </cell>
        </row>
        <row r="1522">
          <cell r="A1522">
            <v>91032</v>
          </cell>
          <cell r="B1522" t="str">
            <v>CAMINHÃO TRUCADO (C/ TERCEIRO EIXO) ELETRÔNICO - POTÊNCIA 231CV - PBT = 22000KG - DIST. ENTRE EIXOS 5170 MM - INCLUI CARROCERIA FIXA ABERTA DE MADEIRA - CHI DIURNO. AF_06/2015</v>
          </cell>
          <cell r="C1522">
            <v>63.07</v>
          </cell>
        </row>
        <row r="1523">
          <cell r="A1523">
            <v>91031</v>
          </cell>
          <cell r="B1523" t="str">
            <v>CAMINHÃO TRUCADO (C/ TERCEIRO EIXO) ELETRÔNICO - POTÊNCIA 231CV - PBT = 22000KG - DIST. ENTRE EIXOS 5170 MM - INCLUI CARROCERIA FIXA ABERTA DE MADEIRA - CHP DIURNO. AF_06/2015</v>
          </cell>
          <cell r="C1523">
            <v>254.75</v>
          </cell>
        </row>
        <row r="1524">
          <cell r="A1524">
            <v>102817</v>
          </cell>
          <cell r="B1524" t="str">
            <v>CENTRAL DE LAMA BENTONÍTICA (DEPÓSITO DE BENTONITA, MISTURADOR DE ALTA TURBULÊNCIA, SILOS DE ARMAZENAMENTO DE LAMA E ÁGUA, LABORATÓRIO DE CONTROLE DE QUALIDADE DA LAMA) - CHI DIURNO. AF_04/2019</v>
          </cell>
          <cell r="C1524">
            <v>0</v>
          </cell>
        </row>
        <row r="1525">
          <cell r="A1525">
            <v>102816</v>
          </cell>
          <cell r="B1525" t="str">
            <v>CENTRAL DE LAMA BENTONÍTICA (DEPÓSITO DE BENTONITA, MISTURADOR DE ALTA TURBULÊNCIA, SILOS DE ARMAZENAMENTO DE LAMA E ÁGUA, LABORATÓRIO DE CONTROLE DE QUALIDADE DA LAMA) - CHP DIURNO. AF_04/2019</v>
          </cell>
          <cell r="C1525">
            <v>0</v>
          </cell>
        </row>
        <row r="1526">
          <cell r="A1526">
            <v>91534</v>
          </cell>
          <cell r="B1526" t="str">
            <v>COMPACTADOR DE SOLOS DE PERCUSSÃO (SOQUETE) COM MOTOR A GASOLINA 4 TEMPOS, POTÊNCIA 4 CV - CHI DIURNO. AF_08/2015</v>
          </cell>
          <cell r="C1526">
            <v>29.76</v>
          </cell>
        </row>
        <row r="1527">
          <cell r="A1527">
            <v>91533</v>
          </cell>
          <cell r="B1527" t="str">
            <v>COMPACTADOR DE SOLOS DE PERCUSSÃO (SOQUETE) COM MOTOR A GASOLINA 4 TEMPOS, POTÊNCIA 4 CV - CHP DIURNO. AF_08/2015</v>
          </cell>
          <cell r="C1527">
            <v>36.880000000000003</v>
          </cell>
        </row>
        <row r="1528">
          <cell r="A1528">
            <v>95265</v>
          </cell>
          <cell r="B1528" t="str">
            <v>COMPACTADOR DE SOLOS DE PERCUSÃO (SOQUETE) COM MOTOR A GASOLINA, POTÊNCIA 3 CV - CHI DIURNO. AF_09/2016</v>
          </cell>
          <cell r="C1528">
            <v>0.79</v>
          </cell>
        </row>
        <row r="1529">
          <cell r="A1529">
            <v>95264</v>
          </cell>
          <cell r="B1529" t="str">
            <v>COMPACTADOR DE SOLOS DE PERCUSÃO (SOQUETE) COM MOTOR A GASOLINA, POTÊNCIA 3 CV - CHP DIURNO. AF_09/2016</v>
          </cell>
          <cell r="C1529">
            <v>6.24</v>
          </cell>
        </row>
        <row r="1530">
          <cell r="A1530">
            <v>90973</v>
          </cell>
          <cell r="B1530" t="str">
            <v>COMPRESSOR DE AR REBOCAVEL, VAZÃO 250 PCM, PRESSAO DE TRABALHO 102 PSI, MOTOR A DIESEL POTÊNCIA 81 CV - CHI DIURNO. AF_06/2015</v>
          </cell>
          <cell r="C1530">
            <v>8.44</v>
          </cell>
        </row>
        <row r="1531">
          <cell r="A1531">
            <v>90972</v>
          </cell>
          <cell r="B1531" t="str">
            <v>COMPRESSOR DE AR REBOCAVEL, VAZÃO 250 PCM, PRESSAO DE TRABALHO 102 PSI, MOTOR A DIESEL POTÊNCIA 81 CV - CHP DIURNO. AF_06/2015</v>
          </cell>
          <cell r="C1531">
            <v>77.150000000000006</v>
          </cell>
        </row>
        <row r="1532">
          <cell r="A1532">
            <v>91001</v>
          </cell>
          <cell r="B1532" t="str">
            <v>COMPRESSOR DE AR REBOCAVEL, VAZÃO 400 PCM, PRESSAO DE TRABALHO 102 PSI, MOTOR A DIESEL POTÊNCIA 110 CV - CHI DIURNO. AF_06/2015</v>
          </cell>
          <cell r="C1532">
            <v>10.02</v>
          </cell>
        </row>
        <row r="1533">
          <cell r="A1533">
            <v>90999</v>
          </cell>
          <cell r="B1533" t="str">
            <v>COMPRESSOR DE AR REBOCAVEL, VAZÃO 400 PCM, PRESSAO DE TRABALHO 102 PSI, MOTOR A DIESEL POTÊNCIA 110 CV - CHP DIURNO. AF_06/2015</v>
          </cell>
          <cell r="C1533">
            <v>101.91</v>
          </cell>
        </row>
        <row r="1534">
          <cell r="A1534">
            <v>5954</v>
          </cell>
          <cell r="B1534" t="str">
            <v>COMPRESSOR DE AR REBOCÁVEL, VAZÃO 189 PCM, PRESSÃO EFETIVA DE TRABALHO 102 PSI, MOTOR DIESEL, POTÊNCIA 63 CV - CHI DIURNO. AF_06/2015</v>
          </cell>
          <cell r="C1534">
            <v>6.3</v>
          </cell>
        </row>
        <row r="1535">
          <cell r="A1535">
            <v>5953</v>
          </cell>
          <cell r="B1535" t="str">
            <v>COMPRESSOR DE AR REBOCÁVEL, VAZÃO 189 PCM, PRESSÃO EFETIVA DE TRABALHO 102 PSI, MOTOR DIESEL, POTÊNCIA 63 CV - CHP DIURNO. AF_06/2015</v>
          </cell>
          <cell r="C1535">
            <v>59.48</v>
          </cell>
        </row>
        <row r="1536">
          <cell r="A1536">
            <v>90982</v>
          </cell>
          <cell r="B1536" t="str">
            <v>COMPRESSOR DE AR REBOCÁVEL, VAZÃO 748 PCM, PRESSÃO EFETIVA DE TRABALHO 102 PSI, MOTOR DIESEL, POTÊNCIA 210 CV - CHI DIURNO. AF_06/2015</v>
          </cell>
          <cell r="C1536">
            <v>21.46</v>
          </cell>
        </row>
        <row r="1537">
          <cell r="A1537">
            <v>90979</v>
          </cell>
          <cell r="B1537" t="str">
            <v>COMPRESSOR DE AR REBOCÁVEL, VAZÃO 748 PCM, PRESSÃO EFETIVA DE TRABALHO 102 PSI, MOTOR DIESEL, POTÊNCIA 210 CV - CHP DIURNO. AF_06/2015</v>
          </cell>
          <cell r="C1537">
            <v>199.25</v>
          </cell>
        </row>
        <row r="1538">
          <cell r="A1538">
            <v>90965</v>
          </cell>
          <cell r="B1538" t="str">
            <v>COMPRESSOR DE AR REBOCÁVEL, VAZÃO 89 PCM, PRESSÃO EFETIVA DE TRABALHO 102 PSI, MOTOR DIESEL, POTÊNCIA 20 CV - CHI DIURNO. AF_06/2015</v>
          </cell>
          <cell r="C1538">
            <v>8.42</v>
          </cell>
        </row>
        <row r="1539">
          <cell r="A1539">
            <v>90964</v>
          </cell>
          <cell r="B1539" t="str">
            <v>COMPRESSOR DE AR REBOCÁVEL, VAZÃO 89 PCM, PRESSÃO EFETIVA DE TRABALHO 102 PSI, MOTOR DIESEL, POTÊNCIA 20 CV - CHP DIURNO. AF_06/2015</v>
          </cell>
          <cell r="C1539">
            <v>31.63</v>
          </cell>
        </row>
        <row r="1540">
          <cell r="A1540">
            <v>102970</v>
          </cell>
          <cell r="B1540" t="str">
            <v>COMPRESSOR DE AR, VAZAO DE 10 PCM, RESERVATORIO 100 L, PRESSAO DE TRABALHO ENTRE 6,9 E 9,7 BAR POTENCIA 2 HP, TENSAO 110/220 V - CHI DIURNO. AF_05/2023</v>
          </cell>
          <cell r="C1540">
            <v>0</v>
          </cell>
        </row>
        <row r="1541">
          <cell r="A1541">
            <v>102971</v>
          </cell>
          <cell r="B1541" t="str">
            <v>COMPRESSOR DE AR, VAZAO DE 10 PCM, RESERVATORIO 100 L, PRESSAO DE TRABALHO ENTRE 6,9 E 9,7 BAR, POTENCIA 2 HP, TENSAO 110/220 V - CHP DIURNO. AF_05/2023</v>
          </cell>
          <cell r="C1541">
            <v>0</v>
          </cell>
        </row>
        <row r="1542">
          <cell r="A1542">
            <v>102822</v>
          </cell>
          <cell r="B1542" t="str">
            <v>CONJUNTO CILINDRO E BOMBA HIDRÁULICA PARA PROTENSÃO DE MONOBARRAS PARA TIRANTES, ESFORÇO MÁXIMO DE 30 TONELADAS - CHI DIURNO. AF_05/2023</v>
          </cell>
          <cell r="C1542">
            <v>0</v>
          </cell>
        </row>
        <row r="1543">
          <cell r="A1543">
            <v>102821</v>
          </cell>
          <cell r="B1543" t="str">
            <v>CONJUNTO CILINDRO E BOMBA HIDRÁULICA PARA PROTENSÃO DE MONOBARRAS PARA TIRANTES, ESFORÇO MÁXIMO DE 30 TONELADAS - CHP DIURNO. AF_05/2023</v>
          </cell>
          <cell r="C1543">
            <v>0</v>
          </cell>
        </row>
        <row r="1544">
          <cell r="A1544">
            <v>102828</v>
          </cell>
          <cell r="B1544" t="str">
            <v>CONJUNTO MACACO E BOMBA HIDRÁULICA PARA PROTENSAO DE CORDOALHAS, ESFORÇO MAXIMO DE 115 TONELADAS - CHI DIURNO. AF_05/2023</v>
          </cell>
          <cell r="C1544">
            <v>0</v>
          </cell>
        </row>
        <row r="1545">
          <cell r="A1545">
            <v>102827</v>
          </cell>
          <cell r="B1545" t="str">
            <v>CONJUNTO MACACO E BOMBA HIDRÁULICA PARA PROTENSAO DE CORDOALHAS, ESFORÇO MAXIMO DE 115 TONELADAS - CHP DIURNO. AF_05/2023</v>
          </cell>
          <cell r="C1545">
            <v>0</v>
          </cell>
        </row>
        <row r="1546">
          <cell r="A1546">
            <v>103939</v>
          </cell>
          <cell r="B1546" t="str">
            <v>CONJUNTO MACACO HIDRÁULICO E CENTRAL DE BOMBEAMENTO MOTORIZADO 1,8 KW PARA PROTENSÃO DE MONOCABOS PARA CONCRETO PROTENDIDO, ESFORÇO MÁXIMO DE 20 TONELADAS - CHI DIURNO. AF_05/2022</v>
          </cell>
          <cell r="C1546">
            <v>0</v>
          </cell>
        </row>
        <row r="1547">
          <cell r="A1547">
            <v>103938</v>
          </cell>
          <cell r="B1547" t="str">
            <v>CONJUNTO MACACO HIDRÁULICO E CENTRAL DE BOMBEAMENTO MOTORIZADO 1,8 KW PARA PROTENSÃO DE MONOCABOS PARA CONCRETO PROTENDIDO, ESFORÇO MÁXIMO DE 20 TONELADAS - CHP DIURNO. AF_05/2022</v>
          </cell>
          <cell r="C1547">
            <v>0</v>
          </cell>
        </row>
        <row r="1548">
          <cell r="A1548">
            <v>103945</v>
          </cell>
          <cell r="B1548" t="str">
            <v>CONJUNTO MACACO HIDRÁULICO E CENTRAL DE BOMBEAMENTO MOTORIZADO 1,8 KW PARA PROTENSÃO DE MONOCABOS PARA CONCRETO PROTENDIDO, ESFORÇO MÁXIMO DE 30 TONELADAS - CHI DIURNO. AF_05/2022</v>
          </cell>
          <cell r="C1548">
            <v>0</v>
          </cell>
        </row>
        <row r="1549">
          <cell r="A1549">
            <v>103944</v>
          </cell>
          <cell r="B1549" t="str">
            <v>CONJUNTO MACACO HIDRÁULICO E CENTRAL DE BOMBEAMENTO MOTORIZADO 1,8 KW PARA PROTENSÃO DE MONOCABOS PARA CONCRETO PROTENDIDO, ESFORÇO MÁXIMO DE 30 TONELADAS - CHP DIURNO. AF_05/2022</v>
          </cell>
          <cell r="C1549">
            <v>0</v>
          </cell>
        </row>
        <row r="1550">
          <cell r="A1550">
            <v>91285</v>
          </cell>
          <cell r="B1550" t="str">
            <v>CORTADORA DE PISO COM MOTOR 4 TEMPOS A GASOLINA, POTÊNCIA DE 13 HP, COM DISCO DE CORTE DIAMANTADO SEGMENTADO PARA CONCRETO, DIÂMETRO DE 350 MM, FURO DE 1" (14 X 1") - CHI DIURNO. AF_08/2015</v>
          </cell>
          <cell r="C1550">
            <v>1.1299999999999999</v>
          </cell>
        </row>
        <row r="1551">
          <cell r="A1551">
            <v>91283</v>
          </cell>
          <cell r="B1551" t="str">
            <v>CORTADORA DE PISO COM MOTOR 4 TEMPOS A GASOLINA, POTÊNCIA DE 13 HP, COM DISCO DE CORTE DIAMANTADO SEGMENTADO PARA CONCRETO, DIÂMETRO DE 350 MM, FURO DE 1" (14 X 1") - CHP DIURNO. AF_08/2015</v>
          </cell>
          <cell r="C1551">
            <v>10.96</v>
          </cell>
        </row>
        <row r="1552">
          <cell r="A1552">
            <v>95283</v>
          </cell>
          <cell r="B1552" t="str">
            <v>DESEMPENADEIRA DE CONCRETO, PESO DE 78 KG, 4 PÁS, MOTOR A GASOLINA, POTÊNCIA 5,5 HP - CHI DIURNO. AF_05/2023</v>
          </cell>
          <cell r="C1552">
            <v>0.91</v>
          </cell>
        </row>
        <row r="1553">
          <cell r="A1553">
            <v>95282</v>
          </cell>
          <cell r="B1553" t="str">
            <v>DESEMPENADEIRA DE CONCRETO, PESO DE 78 KG, 4 PÁS, MOTOR A GASOLINA, POTÊNCIA 5,5 HP - CHP DIURNO. AF_05/2023</v>
          </cell>
          <cell r="C1553">
            <v>10.26</v>
          </cell>
        </row>
        <row r="1554">
          <cell r="A1554">
            <v>95128</v>
          </cell>
          <cell r="B1554" t="str">
            <v>DISTRIBUIDOR DE AGREGADOS AUTOPROPELIDO, CAP 3 M3, A DIESEL, POTÊNCIA 176CV - CHI DIURNO. AF_07/2016</v>
          </cell>
          <cell r="C1554">
            <v>53.08</v>
          </cell>
        </row>
        <row r="1555">
          <cell r="A1555">
            <v>95127</v>
          </cell>
          <cell r="B1555" t="str">
            <v>DISTRIBUIDOR DE AGREGADOS AUTOPROPELIDO, CAP 3 M3, A DIESEL, POTÊNCIA 176CV - CHP DIURNO. AF_07/2016</v>
          </cell>
          <cell r="C1555">
            <v>220.08</v>
          </cell>
        </row>
        <row r="1556">
          <cell r="A1556">
            <v>92044</v>
          </cell>
          <cell r="B1556" t="str">
            <v>DISTRIBUIDOR DE AGREGADOS REBOCAVEL, CAPACIDADE 1,9 M³, LARGURA DE TRABALHO 3,66 M - CHI DIURNO. AF_11/2015</v>
          </cell>
          <cell r="C1556">
            <v>8.11</v>
          </cell>
        </row>
        <row r="1557">
          <cell r="A1557">
            <v>92043</v>
          </cell>
          <cell r="B1557" t="str">
            <v>DISTRIBUIDOR DE AGREGADOS REBOCAVEL, CAPACIDADE 1,9 M³, LARGURA DE TRABALHO 3,66 M - CHP DIURNO. AF_11/2015</v>
          </cell>
          <cell r="C1557">
            <v>13.72</v>
          </cell>
        </row>
        <row r="1558">
          <cell r="A1558">
            <v>102834</v>
          </cell>
          <cell r="B1558" t="str">
            <v>DOBRADEIRA TDC, ESPESSURA 1,5MM - CHI DIURNO. AF_05/2023</v>
          </cell>
          <cell r="C1558">
            <v>0</v>
          </cell>
        </row>
        <row r="1559">
          <cell r="A1559">
            <v>102833</v>
          </cell>
          <cell r="B1559" t="str">
            <v>DOBRADEIRA TDC, ESPESSURA 1,5MM - CHP DIURNO. AF_05/2023</v>
          </cell>
          <cell r="C1559">
            <v>0</v>
          </cell>
        </row>
        <row r="1560">
          <cell r="A1560">
            <v>92119</v>
          </cell>
          <cell r="B1560" t="str">
            <v>DOSADOR DE AREIA, CAPACIDADE DE 26 LITROS - CHI DIURNO. AF_05/2023</v>
          </cell>
          <cell r="C1560">
            <v>0.26</v>
          </cell>
        </row>
        <row r="1561">
          <cell r="A1561">
            <v>92118</v>
          </cell>
          <cell r="B1561" t="str">
            <v>DOSADOR DE AREIA, CAPACIDADE DE 26 LITROS - CHP DIURNO. AF_05/2023</v>
          </cell>
          <cell r="C1561">
            <v>0.41</v>
          </cell>
        </row>
        <row r="1562">
          <cell r="A1562">
            <v>102917</v>
          </cell>
          <cell r="B1562" t="str">
            <v>ENCERADEIRA INDUSTRIAL, 400 MM, 220V, 1 HP - CHI DIURNO. AF_05/2023</v>
          </cell>
          <cell r="C1562">
            <v>0</v>
          </cell>
        </row>
        <row r="1563">
          <cell r="A1563">
            <v>102916</v>
          </cell>
          <cell r="B1563" t="str">
            <v>ENCERADEIRA INDUSTRIAL, 400 MM, 220V, 1 HP - CHP DIURNO. AF_05/2023</v>
          </cell>
          <cell r="C1563">
            <v>0</v>
          </cell>
        </row>
        <row r="1564">
          <cell r="A1564">
            <v>95721</v>
          </cell>
          <cell r="B1564" t="str">
            <v>ESCAVADEIRA HIDRAULICA SOBRE ESTEIRA, EQUIPADA COM CLAMSHELL, COM CAPACIDADE DA CAÇAMBA ENTRE 1,20 E 1,50 M3, PESO OPERACIONAL ENTRE 20,00 E 22,00 TON, POTENCIA LIQUIDA ENTRE 150 E 160 HP - CHI DIURNO. AF_11/2016</v>
          </cell>
          <cell r="C1564">
            <v>116.04</v>
          </cell>
        </row>
        <row r="1565">
          <cell r="A1565">
            <v>95720</v>
          </cell>
          <cell r="B1565" t="str">
            <v>ESCAVADEIRA HIDRAULICA SOBRE ESTEIRA, EQUIPADA COM CLAMSHELL, COM CAPACIDADE DA CAÇAMBA ENTRE 1,20 E 1,50 M3, PESO OPERACIONAL ENTRE 20,00 E 22,00 TON, POTENCIA LIQUIDA ENTRE 150 E 160 HP - CHP DIURNO. AF_11/2016</v>
          </cell>
          <cell r="C1565">
            <v>288.97000000000003</v>
          </cell>
        </row>
        <row r="1566">
          <cell r="A1566">
            <v>104717</v>
          </cell>
          <cell r="B1566" t="str">
            <v>ESCAVADEIRA HIDRÁULICA DE BRAÇO LONGO (LONGO ALCANCE) SOBRE ESTEIRAS, CAÇAMBA 0,52 M3, PESO OPERACIONAL 24 T, POTÊNCIA LÍQUIDA 155 HP - CHI DIURNO. AF_06/2023</v>
          </cell>
          <cell r="C1566">
            <v>110.98</v>
          </cell>
        </row>
        <row r="1567">
          <cell r="A1567">
            <v>104716</v>
          </cell>
          <cell r="B1567" t="str">
            <v>ESCAVADEIRA HIDRÁULICA DE BRAÇO LONGO (LONGO ALCANCE) SOBRE ESTEIRAS, CAÇAMBA 0,52 M3, PESO OPERACIONAL 24 T, POTÊNCIA LÍQUIDA 155 HP - CHP DIURNO. AF_06/2023</v>
          </cell>
          <cell r="C1567">
            <v>278.89999999999998</v>
          </cell>
        </row>
        <row r="1568">
          <cell r="A1568">
            <v>102899</v>
          </cell>
          <cell r="B1568" t="str">
            <v>ESCAVADEIRA HIDRÁULICA SOBRE ESTEIRA, PESO OPERACIONAL ENTRE 22,00 E 23,50 T, POTÊNCIA NOMINAL 139 HP, COM MARTELO ROMPEDOR HIDRÁULICO 1700 KG - CHI DIURNO. AF_04/2019</v>
          </cell>
          <cell r="C1568">
            <v>0</v>
          </cell>
        </row>
        <row r="1569">
          <cell r="A1569">
            <v>102898</v>
          </cell>
          <cell r="B1569" t="str">
            <v>ESCAVADEIRA HIDRÁULICA SOBRE ESTEIRA, PESO OPERACIONAL ENTRE 22,00 E 23,50 T, POTÊNCIA NOMINAL 139 HP, COM MARTELO ROMPEDOR HIDRÁULICO 1700 KG - CHP DIURNO. AF_04/2019</v>
          </cell>
          <cell r="C1569">
            <v>0</v>
          </cell>
        </row>
        <row r="1570">
          <cell r="A1570">
            <v>5632</v>
          </cell>
          <cell r="B1570" t="str">
            <v>ESCAVADEIRA HIDRÁULICA SOBRE ESTEIRAS, CAÇAMBA 0,80 M3, PESO OPERACIONAL 17 T, POTENCIA BRUTA 111 HP - CHI DIURNO. AF_06/2014</v>
          </cell>
          <cell r="C1570">
            <v>92.62</v>
          </cell>
        </row>
        <row r="1571">
          <cell r="A1571">
            <v>5631</v>
          </cell>
          <cell r="B1571" t="str">
            <v>ESCAVADEIRA HIDRÁULICA SOBRE ESTEIRAS, CAÇAMBA 0,80 M3, PESO OPERACIONAL 17 T, POTENCIA BRUTA 111 HP - CHP DIURNO. AF_06/2014</v>
          </cell>
          <cell r="C1571">
            <v>217</v>
          </cell>
        </row>
        <row r="1572">
          <cell r="A1572">
            <v>88908</v>
          </cell>
          <cell r="B1572" t="str">
            <v>ESCAVADEIRA HIDRÁULICA SOBRE ESTEIRAS, CAÇAMBA 1,20 M3, PESO OPERACIONAL 21 T, POTÊNCIA BRUTA 155 HP - CHI DIURNO. AF_06/2014</v>
          </cell>
          <cell r="C1572">
            <v>100.63</v>
          </cell>
        </row>
        <row r="1573">
          <cell r="A1573">
            <v>88907</v>
          </cell>
          <cell r="B1573" t="str">
            <v>ESCAVADEIRA HIDRÁULICA SOBRE ESTEIRAS, CAÇAMBA 1,20 M3, PESO OPERACIONAL 21 T, POTÊNCIA BRUTA 155 HP - CHP DIURNO. AF_06/2014</v>
          </cell>
          <cell r="C1573">
            <v>258.31</v>
          </cell>
        </row>
        <row r="1574">
          <cell r="A1574">
            <v>5911</v>
          </cell>
          <cell r="B1574" t="str">
            <v>ESPARGIDOR DE ASFALTO PRESSURIZADO COM TANQUE DE 2500 L, REBOCÁVEL COM MOTOR A GASOLINA POTÊNCIA 3,4 HP - CHI DIURNO. AF_07/2014</v>
          </cell>
          <cell r="C1574">
            <v>25.92</v>
          </cell>
        </row>
        <row r="1575">
          <cell r="A1575">
            <v>5909</v>
          </cell>
          <cell r="B1575" t="str">
            <v>ESPARGIDOR DE ASFALTO PRESSURIZADO COM TANQUE DE 2500 L, REBOCÁVEL COM MOTOR A GASOLINA POTÊNCIA 3,4 HP - CHP DIURNO. AF_07/2014</v>
          </cell>
          <cell r="C1575">
            <v>33.61</v>
          </cell>
        </row>
        <row r="1576">
          <cell r="A1576">
            <v>91486</v>
          </cell>
          <cell r="B1576" t="str">
            <v>ESPARGIDOR DE ASFALTO PRESSURIZADO, TANQUE 6 M3 COM ISOLAÇÃO TÉRMICA, AQUECIDO COM 2 MAÇARICOS, COM BARRA ESPARGIDORA 3,60 M, MONTADO SOBRE CAMINHÃO TOCO, PBT 14.300 KG, POTÊNCIA 185 CV - CHI DIURNO. AF_05/2023</v>
          </cell>
          <cell r="C1576">
            <v>64.28</v>
          </cell>
        </row>
        <row r="1577">
          <cell r="A1577">
            <v>83362</v>
          </cell>
          <cell r="B1577" t="str">
            <v>ESPARGIDOR DE ASFALTO PRESSURIZADO, TANQUE 6 M3 COM ISOLAÇÃO TÉRMICA, AQUECIDO COM 2 MAÇARICOS, COM BARRA ESPARGIDORA 3,60 M, MONTADO SOBRE CAMINHÃO TOCO, PBT 14.300 KG, POTÊNCIA 185 CV - CHP DIURNO. AF_05/2023</v>
          </cell>
          <cell r="C1577">
            <v>261.77</v>
          </cell>
        </row>
        <row r="1578">
          <cell r="A1578">
            <v>102839</v>
          </cell>
          <cell r="B1578" t="str">
            <v>ESTABILIZADOR DE LINHA E PRESSÃO, CAPACIDADE DE 120 BAR, COM MANÔMETRO DE LEITURA, REGISTRO DE 1 COM RETORNO E LINHA - CHI DIURNO. AF_05/2023</v>
          </cell>
          <cell r="C1578">
            <v>0</v>
          </cell>
        </row>
        <row r="1579">
          <cell r="A1579">
            <v>102838</v>
          </cell>
          <cell r="B1579" t="str">
            <v>ESTABILIZADOR DE LINHA E PRESSÃO, CAPACIDADE DE 120 BAR, COM MANÔMETRO DE LEITURA, REGISTRO DE 1 COM RETORNO E LINHA - CHP DIURNO. AF_05/2023</v>
          </cell>
          <cell r="C1579">
            <v>0</v>
          </cell>
        </row>
        <row r="1580">
          <cell r="A1580">
            <v>89235</v>
          </cell>
          <cell r="B1580" t="str">
            <v>FRESADORA DE ASFALTO A FRIO SOBRE RODAS, LARGURA FRESAGEM DE 1,0 M, POTÊNCIA 208 HP - CHI DIURNO. AF_11/2014</v>
          </cell>
          <cell r="C1580">
            <v>181.59</v>
          </cell>
        </row>
        <row r="1581">
          <cell r="A1581">
            <v>89234</v>
          </cell>
          <cell r="B1581" t="str">
            <v>FRESADORA DE ASFALTO A FRIO SOBRE RODAS, LARGURA FRESAGEM DE 1,0 M, POTÊNCIA 208 HP - CHP DIURNO. AF_11/2014</v>
          </cell>
          <cell r="C1581">
            <v>556.95000000000005</v>
          </cell>
        </row>
        <row r="1582">
          <cell r="A1582">
            <v>89243</v>
          </cell>
          <cell r="B1582" t="str">
            <v>FRESADORA DE ASFALTO A FRIO SOBRE RODAS, LARGURA FRESAGEM DE 2,0 M, POTÊNCIA 550 HP - CHI DIURNO. AF_11/2014</v>
          </cell>
          <cell r="C1582">
            <v>385.97</v>
          </cell>
        </row>
        <row r="1583">
          <cell r="A1583">
            <v>89242</v>
          </cell>
          <cell r="B1583" t="str">
            <v>FRESADORA DE ASFALTO A FRIO SOBRE RODAS, LARGURA FRESAGEM DE 2,0 M, POTÊNCIA 550 HP - CHP DIURNO. AF_11/2014</v>
          </cell>
          <cell r="C1583">
            <v>1314.17</v>
          </cell>
        </row>
        <row r="1584">
          <cell r="A1584">
            <v>102935</v>
          </cell>
          <cell r="B1584" t="str">
            <v>FURADEIRA ELETROMAGNÉTICA, VELOCIDADE (SEM CARGA/ COM CARGA) 450/ 270 RPM, ESPESSURA MÁXIMA DA CHAPA A SER FURADA 50 MM, PORÇA DE ADESÃO MAGNÉTICA 17000 N, POTÊNCIA 1100 W, ALIMENTÇÃO 220 - 60 HZ, MONOFÁSICA - CHI DIURNO. AF_08/2019</v>
          </cell>
          <cell r="C1584">
            <v>0</v>
          </cell>
        </row>
        <row r="1585">
          <cell r="A1585">
            <v>102934</v>
          </cell>
          <cell r="B1585" t="str">
            <v>FURADEIRA ELETROMAGNÉTICA, VELOCIDADE (SEM CARGA/ COM CARGA) 450/ 270 RPM, ESPESSURA MÁXIMA DA CHAPA A SER FURADA 50 MM, PORÇA DE ADESÃO MAGNÉTICA 17000 N, POTÊNCIA 1100 W, ALIMENTÇÃO 220 - 60 HZ, MONOFÁSICA - CHP DIURNO. AF_08/2019</v>
          </cell>
          <cell r="C1585">
            <v>0</v>
          </cell>
        </row>
        <row r="1586">
          <cell r="A1586">
            <v>93416</v>
          </cell>
          <cell r="B1586" t="str">
            <v>GERADOR PORTÁTIL MONOFÁSICO, POTÊNCIA 5500 VA, MOTOR A GASOLINA, POTÊNCIA DO MOTOR 13 CV - CHI DIURNO. AF_03/2016</v>
          </cell>
          <cell r="C1586">
            <v>0.51</v>
          </cell>
        </row>
        <row r="1587">
          <cell r="A1587">
            <v>93415</v>
          </cell>
          <cell r="B1587" t="str">
            <v>GERADOR PORTÁTIL MONOFÁSICO, POTÊNCIA 5500 VA, MOTOR A GASOLINA, POTÊNCIA DO MOTOR 13 CV - CHP DIURNO. AF_03/2016</v>
          </cell>
          <cell r="C1587">
            <v>11.73</v>
          </cell>
        </row>
        <row r="1588">
          <cell r="A1588">
            <v>5689</v>
          </cell>
          <cell r="B1588" t="str">
            <v>GRADE DE DISCO CONTROLE REMOTO REBOCÁVEL, COM 24 DISCOS 24 X 6 MM COM PNEUS PARA TRANSPORTE - CHP DIURNO. AF_06/2014</v>
          </cell>
          <cell r="C1588">
            <v>6.55</v>
          </cell>
        </row>
        <row r="1589">
          <cell r="A1589">
            <v>5690</v>
          </cell>
          <cell r="B1589" t="str">
            <v>GRADE DE DISCO CONTROLE REMOTO REBOCÁVEL, COM 24 DISCOS 24" X 6 MM COM PNEUS PARA TRANSPORTE - CHI DIURNO. AF_06/2014</v>
          </cell>
          <cell r="C1589">
            <v>4.24</v>
          </cell>
        </row>
        <row r="1590">
          <cell r="A1590">
            <v>5923</v>
          </cell>
          <cell r="B1590" t="str">
            <v>GRADE DE DISCO REBOCÁVEL COM 20 DISCOS 24" X 6 MM COM PNEUS PARA TRANSPORTE - CHI DIURNO. AF_06/2014</v>
          </cell>
          <cell r="C1590">
            <v>3.32</v>
          </cell>
        </row>
        <row r="1591">
          <cell r="A1591">
            <v>5921</v>
          </cell>
          <cell r="B1591" t="str">
            <v>GRADE DE DISCO REBOCÁVEL COM 20 DISCOS 24" X 6 MM COM PNEUS PARA TRANSPORTE - CHP DIURNO. AF_06/2014</v>
          </cell>
          <cell r="C1591">
            <v>5.13</v>
          </cell>
        </row>
        <row r="1592">
          <cell r="A1592">
            <v>95212</v>
          </cell>
          <cell r="B1592" t="str">
            <v>GRUA ASCENCIONAL, LANCA DE 42 M, CAPACIDADE DE 1,5 T A 30 M, ALTURA ATE 39 M - CHP DIURNO. AF_05/2023</v>
          </cell>
          <cell r="C1592">
            <v>168.07</v>
          </cell>
        </row>
        <row r="1593">
          <cell r="A1593">
            <v>95213</v>
          </cell>
          <cell r="B1593" t="str">
            <v>GRUA ASCENCIONAL, LANÇA DE 42 M, CAPACIDADE DE 1,5 T A 30 M, ALTURA ATÉ 39 M - CHI DIURNO. AF_05/2023</v>
          </cell>
          <cell r="C1593">
            <v>99.05</v>
          </cell>
        </row>
        <row r="1594">
          <cell r="A1594">
            <v>93272</v>
          </cell>
          <cell r="B1594" t="str">
            <v>GRUA ASCENSIONAL, LANCA DE 30 M, CAPACIDADE DE 1,0 T A 30 M, ALTURA ATE 39 M - CHP DIURNO. AF_05/2023</v>
          </cell>
          <cell r="C1594">
            <v>105.78</v>
          </cell>
        </row>
        <row r="1595">
          <cell r="A1595">
            <v>93274</v>
          </cell>
          <cell r="B1595" t="str">
            <v>GRUA ASCENSIONAL, LANÇA DE 30 M, CAPACIDADE DE 1,0 T A 30 M, ALTURA ATÉ 39 M - CHI DIURNO. AF_05/2023</v>
          </cell>
          <cell r="C1595">
            <v>69.58</v>
          </cell>
        </row>
        <row r="1596">
          <cell r="A1596">
            <v>83766</v>
          </cell>
          <cell r="B1596" t="str">
            <v>GRUPO DE SOLDAGEM COM GERADOR A DIESEL 60 CV PARA SOLDA ELÉTRICA, SOBRE 04 RODAS, COM MOTOR 4 CILINDROS 600 A - CHI DIURNO. AF_02/2016</v>
          </cell>
          <cell r="C1596">
            <v>40.799999999999997</v>
          </cell>
        </row>
        <row r="1597">
          <cell r="A1597">
            <v>83765</v>
          </cell>
          <cell r="B1597" t="str">
            <v>GRUPO DE SOLDAGEM COM GERADOR A DIESEL 60 CV PARA SOLDA ELÉTRICA, SOBRE 04 RODAS, COM MOTOR 4 CILINDROS 600 A - CHP DIURNO. AF_02/2016</v>
          </cell>
          <cell r="C1597">
            <v>100.23</v>
          </cell>
        </row>
        <row r="1598">
          <cell r="A1598">
            <v>95873</v>
          </cell>
          <cell r="B1598" t="str">
            <v>GRUPO GERADOR COM CARENAGEM, MOTOR DIESEL POTÊNCIA STANDART ENTRE 250 E 260 KVA - CHI DIURNO. AF_12/2016</v>
          </cell>
          <cell r="C1598">
            <v>15.27</v>
          </cell>
        </row>
        <row r="1599">
          <cell r="A1599">
            <v>95872</v>
          </cell>
          <cell r="B1599" t="str">
            <v>GRUPO GERADOR COM CARENAGEM, MOTOR DIESEL POTÊNCIA STANDART ENTRE 250 E 260 KVA - CHP DIURNO. AF_12/2016</v>
          </cell>
          <cell r="C1599">
            <v>297.35000000000002</v>
          </cell>
        </row>
        <row r="1600">
          <cell r="A1600">
            <v>104689</v>
          </cell>
          <cell r="B1600" t="str">
            <v>GRUPO GERADOR DIESEL, COM CARENAGEM, POTÊNCIA STANDART ENTRE 400 E 460 KVA, VELOCIDADE DE 1800 RPM, FREQUÊNCIA DE 60 HZ - CHI DIURNO. AF_05/2023</v>
          </cell>
          <cell r="C1600">
            <v>0</v>
          </cell>
        </row>
        <row r="1601">
          <cell r="A1601">
            <v>104688</v>
          </cell>
          <cell r="B1601" t="str">
            <v>GRUPO GERADOR DIESEL, COM CARENAGEM, POTÊNCIA STANDART ENTRE 400 E 460 KVA, VELOCIDADE DE 1800 RPM, FREQUÊNCIA DE 60 HZ - CHP DIURNO. AF_05/2023</v>
          </cell>
          <cell r="C1601">
            <v>0</v>
          </cell>
        </row>
        <row r="1602">
          <cell r="A1602">
            <v>73395</v>
          </cell>
          <cell r="B1602" t="str">
            <v>GRUPO GERADOR ESTACIONÁRIO, MOTOR DIESEL POTÊNCIA 170 KVA - CHI DIURNO. AF_02/2016</v>
          </cell>
          <cell r="C1602">
            <v>10.72</v>
          </cell>
        </row>
        <row r="1603">
          <cell r="A1603">
            <v>73417</v>
          </cell>
          <cell r="B1603" t="str">
            <v>GRUPO GERADOR ESTACIONÁRIO, MOTOR DIESEL POTÊNCIA 170 KVA - CHP DIURNO. AF_02/2016</v>
          </cell>
          <cell r="C1603">
            <v>192.43</v>
          </cell>
        </row>
        <row r="1604">
          <cell r="A1604">
            <v>93428</v>
          </cell>
          <cell r="B1604" t="str">
            <v>GRUPO GERADOR ESTACIONÁRIO, POTÊNCIA 150 KVA, MOTOR A DIESEL- CHI DIURNO. AF_03/2016</v>
          </cell>
          <cell r="C1604">
            <v>9.5500000000000007</v>
          </cell>
        </row>
        <row r="1605">
          <cell r="A1605">
            <v>93427</v>
          </cell>
          <cell r="B1605" t="str">
            <v>GRUPO GERADOR ESTACIONÁRIO, POTÊNCIA 150 KVA, MOTOR A DIESEL- CHP DIURNO. AF_03/2016</v>
          </cell>
          <cell r="C1605">
            <v>175.51</v>
          </cell>
        </row>
        <row r="1606">
          <cell r="A1606">
            <v>93422</v>
          </cell>
          <cell r="B1606" t="str">
            <v>GRUPO GERADOR REBOCÁVEL, POTÊNCIA 66 KVA, MOTOR A DIESEL - CHI DIURNO. AF_03/2016</v>
          </cell>
          <cell r="C1606">
            <v>6.75</v>
          </cell>
        </row>
        <row r="1607">
          <cell r="A1607">
            <v>93421</v>
          </cell>
          <cell r="B1607" t="str">
            <v>GRUPO GERADOR REBOCÁVEL, POTÊNCIA 66 KVA, MOTOR A DIESEL - CHP DIURNO. AF_03/2016</v>
          </cell>
          <cell r="C1607">
            <v>78.010000000000005</v>
          </cell>
        </row>
        <row r="1608">
          <cell r="A1608">
            <v>93282</v>
          </cell>
          <cell r="B1608" t="str">
            <v>GUINCHO ELÉTRICO DE COLUNA, CAPACIDADE 400 KG, COM MOTO FREIO, MOTOR TRIFÁSICO DE 1,25 CV - CHI DIURNO. AF_03/2016</v>
          </cell>
          <cell r="C1608">
            <v>27.79</v>
          </cell>
        </row>
        <row r="1609">
          <cell r="A1609">
            <v>93281</v>
          </cell>
          <cell r="B1609" t="str">
            <v>GUINCHO ELÉTRICO DE COLUNA, CAPACIDADE 400 KG, COM MOTO FREIO, MOTOR TRIFÁSICO DE 1,25 CV - CHP DIURNO. AF_03/2016</v>
          </cell>
          <cell r="C1609">
            <v>28.91</v>
          </cell>
        </row>
        <row r="1610">
          <cell r="A1610">
            <v>104914</v>
          </cell>
          <cell r="B1610" t="str">
            <v>GUINDASTE DERRICK, LANÇA DE *20* M, CARGA MÁXIMA 10T, POTÊNCIA 45 KW - CHI DIURNO. AF_01/2024</v>
          </cell>
          <cell r="C1610">
            <v>0</v>
          </cell>
        </row>
        <row r="1611">
          <cell r="A1611">
            <v>104913</v>
          </cell>
          <cell r="B1611" t="str">
            <v>GUINDASTE DERRICK, LANÇA DE *20* M, CARGA MÁXIMA 10T, POTÊNCIA 45 KW - CHP DIURNO. AF_01/2024</v>
          </cell>
          <cell r="C1611">
            <v>0</v>
          </cell>
        </row>
        <row r="1612">
          <cell r="A1612">
            <v>102845</v>
          </cell>
          <cell r="B1612" t="str">
            <v>GUINDASTE HIDRAULICO AUTOPROPELIDO, COM LANÇA TRELIÇADA 40 M, CAPACIDADE MÁXIMA 75 T, EQUIPADO COM CLAMSHELL - CHI DIURNO. AF_04/2019</v>
          </cell>
          <cell r="C1612">
            <v>0</v>
          </cell>
        </row>
        <row r="1613">
          <cell r="A1613">
            <v>102844</v>
          </cell>
          <cell r="B1613" t="str">
            <v>GUINDASTE HIDRAULICO AUTOPROPELIDO, COM LANÇA TRELIÇADA 40 M, CAPACIDADE MÁXIMA 75 T, EQUIPADO COM CLAMSHELL - CHP DIURNO. AF_04/2019</v>
          </cell>
          <cell r="C1613">
            <v>0</v>
          </cell>
        </row>
        <row r="1614">
          <cell r="A1614">
            <v>89273</v>
          </cell>
          <cell r="B1614" t="str">
            <v>GUINDASTE HIDRÁULICO AUTOPROPELIDO, COM LANÇA TELESCÓPICA 28,80 M, CAPACIDADE MÁXIMA 30 T, POTÊNCIA 97 KW, TRAÇÃO 4 X 4 - CHI DIURNO. AF_11/2014</v>
          </cell>
          <cell r="C1614">
            <v>110.37</v>
          </cell>
        </row>
        <row r="1615">
          <cell r="A1615">
            <v>89272</v>
          </cell>
          <cell r="B1615" t="str">
            <v>GUINDASTE HIDRÁULICO AUTOPROPELIDO, COM LANÇA TELESCÓPICA 28,80 M, CAPACIDADE MÁXIMA 30 T, POTÊNCIA 97 KW, TRAÇÃO 4 X 4 - CHP DIURNO. AF_11/2014</v>
          </cell>
          <cell r="C1615">
            <v>222.56</v>
          </cell>
        </row>
        <row r="1616">
          <cell r="A1616">
            <v>93288</v>
          </cell>
          <cell r="B1616" t="str">
            <v>GUINDASTE HIDRÁULICO AUTOPROPELIDO, COM LANÇA TELESCÓPICA 40 M, CAPACIDADE MÁXIMA 60 T, POTÊNCIA 260 KW - CHI DIURNO. AF_03/2016</v>
          </cell>
          <cell r="C1616">
            <v>181.87</v>
          </cell>
        </row>
        <row r="1617">
          <cell r="A1617">
            <v>93287</v>
          </cell>
          <cell r="B1617" t="str">
            <v>GUINDASTE HIDRÁULICO AUTOPROPELIDO, COM LANÇA TELESCÓPICA 40 M, CAPACIDADE MÁXIMA 60 T, POTÊNCIA 260 KW - CHP DIURNO. AF_03/2016</v>
          </cell>
          <cell r="C1617">
            <v>356.34</v>
          </cell>
        </row>
        <row r="1618">
          <cell r="A1618">
            <v>104711</v>
          </cell>
          <cell r="B1618" t="str">
            <v>GUINDASTE HIDRÁULICO AUTOPROPELIDO, COM LANÇA TRELICADA 41 M, CAPACIDADE MÁXIMA DE ELEVAÇÃO 43 T, POTÊNCIA 230 KW, EQUIPADO COM CAÇAMBA DE ARRASTO (DRAGLINE) DE 0,76 M3 - CHI DIURNO. AF_06/2023</v>
          </cell>
          <cell r="C1618">
            <v>0</v>
          </cell>
        </row>
        <row r="1619">
          <cell r="A1619">
            <v>104710</v>
          </cell>
          <cell r="B1619" t="str">
            <v>GUINDASTE HIDRÁULICO AUTOPROPELIDO, COM LANÇA TRELICADA 41 M, CAPACIDADE MÁXIMA DE ELEVAÇÃO 43 T, POTÊNCIA 230 KW, EQUIPADO COM CAÇAMBA DE ARRASTO (DRAGLINE) DE 0,76 M3 - CHP DIURNO. AF_06/2023</v>
          </cell>
          <cell r="C1619">
            <v>0</v>
          </cell>
        </row>
        <row r="1620">
          <cell r="A1620">
            <v>104908</v>
          </cell>
          <cell r="B1620" t="str">
            <v>GUINDASTE HIDRÁULICO RODOVIÁRIO, LANCA TELESCÓPICA DE *50+20* M, CAPACIDADE MÁXIMA DE 90T, 4 EIXOS, POTÊNCIA 330 KW, MOTOR DIESEL - CHI DIURNO. AF_01/2024</v>
          </cell>
          <cell r="C1620">
            <v>0</v>
          </cell>
        </row>
        <row r="1621">
          <cell r="A1621">
            <v>104907</v>
          </cell>
          <cell r="B1621" t="str">
            <v>GUINDASTE HIDRÁULICO RODOVIÁRIO, LANCA TELESCÓPICA DE *50+20* M, CAPACIDADE MÁXIMA DE 90T, 4 EIXOS, POTÊNCIA 330 KW, MOTOR DIESEL - CHP DIURNO. AF_01/2024</v>
          </cell>
          <cell r="C1621">
            <v>0</v>
          </cell>
        </row>
        <row r="1622">
          <cell r="A1622">
            <v>102851</v>
          </cell>
          <cell r="B1622" t="str">
            <v>GUINDASTE SOBRE ESTEIRAS, COM LANÇA TRELIÇADA 40 M, CAPACIDADE MÁXIMA 75 T - CHI DIURNO. AF_04/2019</v>
          </cell>
          <cell r="C1622">
            <v>0</v>
          </cell>
        </row>
        <row r="1623">
          <cell r="A1623">
            <v>102850</v>
          </cell>
          <cell r="B1623" t="str">
            <v>GUINDASTE SOBRE ESTEIRAS, COM LANÇA TRELIÇADA 40 M, CAPACIDADE MÁXIMA 75 T - CHP DIURNO. AF_04/2019</v>
          </cell>
          <cell r="C1623">
            <v>0</v>
          </cell>
        </row>
        <row r="1624">
          <cell r="A1624">
            <v>102857</v>
          </cell>
          <cell r="B1624" t="str">
            <v>GUINDASTE SOBRE ESTEIRAS, COM LANÇA TRELIÇADA 40 M, CAPACIDADE MÁXIMA 75 T, EQUIPADO COM CLAMSHELL - CHI DIURNO. AF_04/2019</v>
          </cell>
          <cell r="C1624">
            <v>0</v>
          </cell>
        </row>
        <row r="1625">
          <cell r="A1625">
            <v>102856</v>
          </cell>
          <cell r="B1625" t="str">
            <v>GUINDASTE SOBRE ESTEIRAS, COM LANÇA TRELIÇADA 40 M, CAPACIDADE MÁXIMA 75 T, EQUIPADO COM CLAMSHELL - CHP DIURNO. AF_04/2019</v>
          </cell>
          <cell r="C1625">
            <v>0</v>
          </cell>
        </row>
        <row r="1626">
          <cell r="A1626">
            <v>93403</v>
          </cell>
          <cell r="B1626" t="str">
            <v>GUINDAUTO HIDRÁULICO, CAPACIDADE MÁXIMA DE CARGA 3300 KG, MOMENTO MÁXIMO DE CARGA 5,8 TM, ALCANCE MÁXIMO HORIZONTAL 7,60 M, INCLUSIVE CAMINHÃO TOCO PBT 16.000 KG, POTÊNCIA DE 189 CV - CHI DIURNO. AF_03/2016</v>
          </cell>
          <cell r="C1626">
            <v>64.010000000000005</v>
          </cell>
        </row>
        <row r="1627">
          <cell r="A1627">
            <v>93402</v>
          </cell>
          <cell r="B1627" t="str">
            <v>GUINDAUTO HIDRÁULICO, CAPACIDADE MÁXIMA DE CARGA 3300 KG, MOMENTO MÁXIMO DE CARGA 5,8 TM, ALCANCE MÁXIMO HORIZONTAL 7,60 M, INCLUSIVE CAMINHÃO TOCO PBT 16.000 KG, POTÊNCIA DE 189 CV - CHP DIURNO. AF_03/2016</v>
          </cell>
          <cell r="C1627">
            <v>264.95</v>
          </cell>
        </row>
        <row r="1628">
          <cell r="A1628">
            <v>5930</v>
          </cell>
          <cell r="B1628" t="str">
            <v>GUINDAUTO HIDRÁULICO, CAPACIDADE MÁXIMA DE CARGA 6200 KG, MOMENTO MÁXIMO DE CARGA 11,7 TM, ALCANCE MÁXIMO HORIZONTAL 9,70 M, INCLUSIVE CAMINHÃO TOCO PBT 16.000 KG, POTÊNCIA DE 189 CV - CHI DIURNO. AF_06/2014</v>
          </cell>
          <cell r="C1628">
            <v>67.14</v>
          </cell>
        </row>
        <row r="1629">
          <cell r="A1629">
            <v>5928</v>
          </cell>
          <cell r="B1629" t="str">
            <v>GUINDAUTO HIDRÁULICO, CAPACIDADE MÁXIMA DE CARGA 6200 KG, MOMENTO MÁXIMO DE CARGA 11,7 TM, ALCANCE MÁXIMO HORIZONTAL 9,70 M, INCLUSIVE CAMINHÃO TOCO PBT 16.000 KG, POTÊNCIA DE 189 CV - CHP DIURNO. AF_06/2014</v>
          </cell>
          <cell r="C1629">
            <v>270.94</v>
          </cell>
        </row>
        <row r="1630">
          <cell r="A1630">
            <v>105845</v>
          </cell>
          <cell r="B1630" t="str">
            <v>GUINDAUTO HIDRÁULICO, CAPACIDADE MÁXIMA DE CARGA 6200 KG, MOMENTO MÁXIMO DE CARGA 11,7 TM, ALCANCE MÁXIMO HORIZONTAL 9,70 M, INCLUSIVE CAMINHÃO TOCO PBT 16.000 KG, POTÊNCIA DE 189 CV E CESTA AÉREA COM ISOLAMENTO CLASSE C - CHI DIURNO. AF_01/2025</v>
          </cell>
          <cell r="C1630">
            <v>0</v>
          </cell>
        </row>
        <row r="1631">
          <cell r="A1631">
            <v>105844</v>
          </cell>
          <cell r="B1631" t="str">
            <v>GUINDAUTO HIDRÁULICO, CAPACIDADE MÁXIMA DE CARGA 6200 KG, MOMENTO MÁXIMO DE CARGA 11,7 TM, ALCANCE MÁXIMO HORIZONTAL 9,70 M, INCLUSIVE CAMINHÃO TOCO PBT 16.000 KG, POTÊNCIA DE 189 CV E CESTA AÉREA COM ISOLAMENTO CLASSE C - CHP DIURNO. AF_01/2025</v>
          </cell>
          <cell r="C1631">
            <v>0</v>
          </cell>
        </row>
        <row r="1632">
          <cell r="A1632">
            <v>91635</v>
          </cell>
          <cell r="B1632" t="str">
            <v>GUINDAUTO HIDRÁULICO, CAPACIDADE MÁXIMA DE CARGA 6500 KG, MOMENTO MÁXIMO DE CARGA 5,8 TM, ALCANCE MÁXIMO HORIZONTAL 7,60 M, INCLUSIVE CAMINHÃO TOCO PBT 9.700 KG, POTÊNCIA DE 160 CV - CHI DIURNO. AF_08/2015</v>
          </cell>
          <cell r="C1632">
            <v>58.67</v>
          </cell>
        </row>
        <row r="1633">
          <cell r="A1633">
            <v>91634</v>
          </cell>
          <cell r="B1633" t="str">
            <v>GUINDAUTO HIDRÁULICO, CAPACIDADE MÁXIMA DE CARGA 6500 KG, MOMENTO MÁXIMO DE CARGA 5,8 TM, ALCANCE MÁXIMO HORIZONTAL 7,60 M, INCLUSIVE CAMINHÃO TOCO PBT 9.700 KG, POTÊNCIA DE 160 CV - CHP DIURNO. AF_08/2015</v>
          </cell>
          <cell r="C1633">
            <v>229.05</v>
          </cell>
        </row>
        <row r="1634">
          <cell r="A1634">
            <v>105985</v>
          </cell>
          <cell r="B1634" t="str">
            <v>GUINDAUTO HIDRÁULICO, CAPACIDADE MÁXIMA DE CARGA 8500 KG, MOMENTO MÁXIMO DE CARGA 30,4 TM, ALCANCE MÁXIMO HORIZONTAL 14,30 M, INCLUSIVE CAMINHÃO TRUCADO PBT 23.000 KG, POTÊNCIA DE 256 CV E CARROCERIA FIXA ABERTA DE MADEIRA - CHI DIURNO. AF_05/2025</v>
          </cell>
          <cell r="C1634">
            <v>90.45</v>
          </cell>
        </row>
        <row r="1635">
          <cell r="A1635">
            <v>105984</v>
          </cell>
          <cell r="B1635" t="str">
            <v>GUINDAUTO HIDRÁULICO, CAPACIDADE MÁXIMA DE CARGA 8500 KG, MOMENTO MÁXIMO DE CARGA 30,4 TM, ALCANCE MÁXIMO HORIZONTAL 14,30 M, INCLUSIVE CAMINHÃO TRUCADO PBT 23.000 KG, POTÊNCIA DE 256 CV E CARROCERIA FIXA ABERTA DE MADEIRA - CHP DIURNO. AF_05/2025</v>
          </cell>
          <cell r="C1635">
            <v>316.86</v>
          </cell>
        </row>
        <row r="1636">
          <cell r="A1636">
            <v>98765</v>
          </cell>
          <cell r="B1636" t="str">
            <v>INVERSOR DE SOLDA MONOFÁSICO DE 160 A, POTÊNCIA DE 5400 W, TENSÃO DE 220 V, PARA SOLDA COM ELETRODOS DE 2,0 A 4,0 MM E PROCESSO TIG - CHI DIURNO. AF_06/2018</v>
          </cell>
          <cell r="C1636">
            <v>0.1</v>
          </cell>
        </row>
        <row r="1637">
          <cell r="A1637">
            <v>98764</v>
          </cell>
          <cell r="B1637" t="str">
            <v>INVERSOR DE SOLDA MONOFÁSICO DE 160 A, POTÊNCIA DE 5400 W, TENSÃO DE 220 V, PARA SOLDA COM ELETRODOS DE 2,0 A 4,0 MM E PROCESSO TIG - CHP DIURNO. AF_06/2018</v>
          </cell>
          <cell r="C1637">
            <v>5.25</v>
          </cell>
        </row>
        <row r="1638">
          <cell r="A1638">
            <v>99834</v>
          </cell>
          <cell r="B1638" t="str">
            <v>LAVADORA DE ALTA PRESSAO (LAVA-JATO) PARA AGUA FRIA, PRESSAO DE OPERACAO ENTRE 1400 E 1900 LIB/POL2, VAZAO MAXIMA ENTRE 400 E 700 L/H - CHI DIURNO. AF_05/2023</v>
          </cell>
          <cell r="C1638">
            <v>0.17</v>
          </cell>
        </row>
        <row r="1639">
          <cell r="A1639">
            <v>99833</v>
          </cell>
          <cell r="B1639" t="str">
            <v>LAVADORA DE ALTA PRESSAO (LAVA-JATO) PARA AGUA FRIA, PRESSAO DE OPERACAO ENTRE 1400 E 1900 LIB/POL2, VAZAO MAXIMA ENTRE 400 E 700 L/H - CHP DIURNO. AF_05/2023</v>
          </cell>
          <cell r="C1639">
            <v>5.13</v>
          </cell>
        </row>
        <row r="1640">
          <cell r="A1640">
            <v>104521</v>
          </cell>
          <cell r="B1640" t="str">
            <v>LIXADEIRA DE PAREDE, COM LED, POTÊNCIA 750 W, FREQUÊNCIA 60 HZ, VELOCIDADE 1000 A 2100 RPM, DIÂMETRO DA LIXA 225 MM - CHI DIURNO AF_12/2022</v>
          </cell>
          <cell r="C1640">
            <v>0</v>
          </cell>
        </row>
        <row r="1641">
          <cell r="A1641">
            <v>104520</v>
          </cell>
          <cell r="B1641" t="str">
            <v>LIXADEIRA DE PAREDE, COM LED, POTÊNCIA 750 W, FREQUÊNCIA 60 HZ, VELOCIDADE 1000 A 2100 RPM, DIÂMETRO DA LIXA 225 MM - CHP DIURNO. AF_12/2022</v>
          </cell>
          <cell r="C1641">
            <v>0</v>
          </cell>
        </row>
        <row r="1642">
          <cell r="A1642">
            <v>90687</v>
          </cell>
          <cell r="B1642" t="str">
            <v>MANIPULADOR TELESCÓPICO, POTÊNCIA DE 85 HP, CAPACIDADE DE CARGA DE 3.500 KG, ALTURA MÁXIMA DE ELEVAÇÃO DE 12,3 M - CHI DIURNO. AF_05/2023</v>
          </cell>
          <cell r="C1642">
            <v>77.47</v>
          </cell>
        </row>
        <row r="1643">
          <cell r="A1643">
            <v>90686</v>
          </cell>
          <cell r="B1643" t="str">
            <v>MANIPULADOR TELESCÓPICO, POTÊNCIA DE 85 HP, CAPACIDADE DE CARGA DE 3.500 KG, ALTURA MÁXIMA DE ELEVAÇÃO DE 12,3 M - CHP DIURNO. AF_05/2023</v>
          </cell>
          <cell r="C1643">
            <v>177.54</v>
          </cell>
        </row>
        <row r="1644">
          <cell r="A1644">
            <v>5952</v>
          </cell>
          <cell r="B1644" t="str">
            <v>MARTELETE OU ROMPEDOR PNEUMÁTICO MANUAL, 28 KG, COM SILENCIADOR - CHI DIURNO. AF_07/2016</v>
          </cell>
          <cell r="C1644">
            <v>27.31</v>
          </cell>
        </row>
        <row r="1645">
          <cell r="A1645">
            <v>5795</v>
          </cell>
          <cell r="B1645" t="str">
            <v>MARTELETE OU ROMPEDOR PNEUMÁTICO MANUAL, 28 KG, COM SILENCIADOR - CHP DIURNO. AF_07/2016</v>
          </cell>
          <cell r="C1645">
            <v>29.73</v>
          </cell>
        </row>
        <row r="1646">
          <cell r="A1646">
            <v>104657</v>
          </cell>
          <cell r="B1646" t="str">
            <v>MARTELETE PERFURADOR/ ROMPEDOR ELÉTRICO, POTÊNCIA 800 W, 220 V - CHI DIURNO. AF_05/2023</v>
          </cell>
          <cell r="C1646">
            <v>0</v>
          </cell>
        </row>
        <row r="1647">
          <cell r="A1647">
            <v>104656</v>
          </cell>
          <cell r="B1647" t="str">
            <v>MARTELETE PERFURADOR/ ROMPEDOR ELÉTRICO, POTÊNCIA 800 W, 220 V - CHP DIURNO. AF_05/2023</v>
          </cell>
          <cell r="C1647">
            <v>0</v>
          </cell>
        </row>
        <row r="1648">
          <cell r="A1648">
            <v>102274</v>
          </cell>
          <cell r="B1648" t="str">
            <v>MARTELO DEMOLIDOR ELÉTRICO, COM POTÊNCIA DE 2.000 W, 1.000 IMPACTOS POR MINUTO, PESO DE 30 KG - CHI DIURNO. AF_01/2021</v>
          </cell>
          <cell r="C1648">
            <v>25.97</v>
          </cell>
        </row>
        <row r="1649">
          <cell r="A1649">
            <v>102275</v>
          </cell>
          <cell r="B1649" t="str">
            <v>MARTELO DEMOLIDOR ELÉTRICO, COM POTÊNCIA DE 2.000 W, 1.000 IMPACTOS POR MINUTO, PESO DE 30 KG - CHP DIURNO. AF_01/2021</v>
          </cell>
          <cell r="C1649">
            <v>28.9</v>
          </cell>
        </row>
        <row r="1650">
          <cell r="A1650">
            <v>95259</v>
          </cell>
          <cell r="B1650" t="str">
            <v>MARTELO DEMOLIDOR PNEUMÁTICO MANUAL, 32 KG - CHI DIURNO. AF_09/2016</v>
          </cell>
          <cell r="C1650">
            <v>27.05</v>
          </cell>
        </row>
        <row r="1651">
          <cell r="A1651">
            <v>95258</v>
          </cell>
          <cell r="B1651" t="str">
            <v>MARTELO DEMOLIDOR PNEUMÁTICO MANUAL, 32 KG - CHP DIURNO. AF_09/2016</v>
          </cell>
          <cell r="C1651">
            <v>29.2</v>
          </cell>
        </row>
        <row r="1652">
          <cell r="A1652">
            <v>105917</v>
          </cell>
          <cell r="B1652" t="str">
            <v>MARTELO PERFURADOR PNEUMÁTICO MANUAL, HASTE 19 X 108 MM, *11* KG - CHI DIURNO. AF_02/2025</v>
          </cell>
          <cell r="C1652">
            <v>0</v>
          </cell>
        </row>
        <row r="1653">
          <cell r="A1653">
            <v>105916</v>
          </cell>
          <cell r="B1653" t="str">
            <v>MARTELO PERFURADOR PNEUMÁTICO MANUAL, HASTE 19 X 108 MM, *11* KG - CHP DIURNO. AF_02/2025</v>
          </cell>
          <cell r="C1653">
            <v>0</v>
          </cell>
        </row>
        <row r="1654">
          <cell r="A1654">
            <v>92967</v>
          </cell>
          <cell r="B1654" t="str">
            <v>MARTELO PERFURADOR PNEUMÁTICO MANUAL, HASTE 25 X 75 MM, 21 KG - CHI DIURNO. AF_12/2015</v>
          </cell>
          <cell r="C1654">
            <v>27.39</v>
          </cell>
        </row>
        <row r="1655">
          <cell r="A1655">
            <v>92966</v>
          </cell>
          <cell r="B1655" t="str">
            <v>MARTELO PERFURADOR PNEUMÁTICO MANUAL, HASTE 25 X 75 MM, 21 KG - CHP DIURNO. AF_12/2015</v>
          </cell>
          <cell r="C1655">
            <v>29.88</v>
          </cell>
        </row>
        <row r="1656">
          <cell r="A1656">
            <v>103794</v>
          </cell>
          <cell r="B1656" t="str">
            <v>MINI GUINDASTE ARANHA SOBRE ESTEIRAS E LANCA TELESCÓPICA, CAPACIDADE MÁXIMA DE CARGA 3,0 TON, RAIO MÁXIMO DE TRABALHO 8,25 M, ALTURA DE LANÇA DO SOLO 9,2 M, 55 M DE CABO DE AÇO 8 MM, MOTOR ELÉTRICO 220/380 VOLTS TRIFÁSICO - CHI DIURNO. AF_03/2022</v>
          </cell>
          <cell r="C1656">
            <v>0</v>
          </cell>
        </row>
        <row r="1657">
          <cell r="A1657">
            <v>103793</v>
          </cell>
          <cell r="B1657" t="str">
            <v>MINI GUINDASTE ARANHA SOBRE ESTEIRAS E LANCA TELESCÓPICA, CAPACIDADE MÁXIMA DE CARGA 3,0 TON, RAIO MÁXIMO DE TRABALHO 8,25 M, ALTURA DE LANÇA DO SOLO 9,2 M, 55 M DE CABO DE AÇO 8 MM, MOTOR ELÉTRICO 220/380 VOLTS TRIFÁSICO - CHP DIURNO. AF_03/2022</v>
          </cell>
          <cell r="C1657">
            <v>0</v>
          </cell>
        </row>
        <row r="1658">
          <cell r="A1658">
            <v>96156</v>
          </cell>
          <cell r="B1658" t="str">
            <v>MINICARREGADEIRA SOBRE RODAS POTENCIA 47HP CAPACIDADE OPERACAO 646 KG, COM VASSOURA MECÂNICA ACOPLADA - CHI DIURNO. AF_03/2017</v>
          </cell>
          <cell r="C1658">
            <v>68.91</v>
          </cell>
        </row>
        <row r="1659">
          <cell r="A1659">
            <v>96158</v>
          </cell>
          <cell r="B1659" t="str">
            <v>MINICARREGADEIRA SOBRE RODAS POTENCIA 47HP CAPACIDADE OPERACAO 646 KG, COM VASSOURA MECÂNICA ACOPLADA - CHP DIURNO. AF_03/2017</v>
          </cell>
          <cell r="C1659">
            <v>150.4</v>
          </cell>
        </row>
        <row r="1660">
          <cell r="A1660">
            <v>90693</v>
          </cell>
          <cell r="B1660" t="str">
            <v>MINICARREGADEIRA SOBRE RODAS, POTÊNCIA LÍQUIDA DE 47 HP, CAPACIDADE NOMINAL DE OPERAÇÃO DE 646 KG - CHI DIURNO. AF_06/2015</v>
          </cell>
          <cell r="C1660">
            <v>64.06</v>
          </cell>
        </row>
        <row r="1661">
          <cell r="A1661">
            <v>90692</v>
          </cell>
          <cell r="B1661" t="str">
            <v>MINICARREGADEIRA SOBRE RODAS, POTÊNCIA LÍQUIDA DE 47 HP, CAPACIDADE NOMINAL DE OPERAÇÃO DE 646 KG - CHP DIURNO. AF_06/2015</v>
          </cell>
          <cell r="C1661">
            <v>140.75</v>
          </cell>
        </row>
        <row r="1662">
          <cell r="A1662">
            <v>96246</v>
          </cell>
          <cell r="B1662" t="str">
            <v>MINIESCAVADEIRA SOBRE ESTEIRAS, POTÊNCIA LÍQUIDA DE *30* HP, PESO OPERACIONAL DE *3.500* KG - CHI DIURNO. AF_04/2017</v>
          </cell>
          <cell r="C1662">
            <v>71.5</v>
          </cell>
        </row>
        <row r="1663">
          <cell r="A1663">
            <v>96245</v>
          </cell>
          <cell r="B1663" t="str">
            <v>MINIESCAVADEIRA SOBRE ESTEIRAS, POTÊNCIA LÍQUIDA DE *30* HP, PESO OPERACIONAL DE *3.500* KG - CHP DIURNO. AF_04/2017</v>
          </cell>
          <cell r="C1663">
            <v>128.15</v>
          </cell>
        </row>
        <row r="1664">
          <cell r="A1664">
            <v>88404</v>
          </cell>
          <cell r="B1664" t="str">
            <v>MISTURADOR DE ARGAMASSA, EIXO HORIZONTAL, CAPACIDADE DE MISTURA 160 KG, MOTOR ELÉTRICO POTÊNCIA 3 CV - CHI DIURNO. AF_05/2023</v>
          </cell>
          <cell r="C1664">
            <v>0.93</v>
          </cell>
        </row>
        <row r="1665">
          <cell r="A1665">
            <v>88399</v>
          </cell>
          <cell r="B1665" t="str">
            <v>MISTURADOR DE ARGAMASSA, EIXO HORIZONTAL, CAPACIDADE DE MISTURA 160 KG, MOTOR ELÉTRICO POTÊNCIA 3 CV - CHP DIURNO. AF_05/2023</v>
          </cell>
          <cell r="C1665">
            <v>3.83</v>
          </cell>
        </row>
        <row r="1666">
          <cell r="A1666">
            <v>88392</v>
          </cell>
          <cell r="B1666" t="str">
            <v>MISTURADOR DE ARGAMASSA, EIXO HORIZONTAL, CAPACIDADE DE MISTURA 300 KG, MOTOR ELÉTRICO POTÊNCIA 5 CV - CHI DIURNO. AF_05/2023</v>
          </cell>
          <cell r="C1666">
            <v>0.99</v>
          </cell>
        </row>
        <row r="1667">
          <cell r="A1667">
            <v>88386</v>
          </cell>
          <cell r="B1667" t="str">
            <v>MISTURADOR DE ARGAMASSA, EIXO HORIZONTAL, CAPACIDADE DE MISTURA 300 KG, MOTOR ELÉTRICO POTÊNCIA 5 CV - CHP DIURNO. AF_05/2023</v>
          </cell>
          <cell r="C1667">
            <v>5.31</v>
          </cell>
        </row>
        <row r="1668">
          <cell r="A1668">
            <v>88398</v>
          </cell>
          <cell r="B1668" t="str">
            <v>MISTURADOR DE ARGAMASSA, EIXO HORIZONTAL, CAPACIDADE DE MISTURA 600 KG, MOTOR ELÉTRICO POTÊNCIA 7,5 CV - CHI DIURNO. AF_05/2023</v>
          </cell>
          <cell r="C1668">
            <v>1.18</v>
          </cell>
        </row>
        <row r="1669">
          <cell r="A1669">
            <v>88393</v>
          </cell>
          <cell r="B1669" t="str">
            <v>MISTURADOR DE ARGAMASSA, EIXO HORIZONTAL, CAPACIDADE DE MISTURA 600 KG, MOTOR ELÉTRICO POTÊNCIA 7,5 CV - CHP DIURNO. AF_05/2023</v>
          </cell>
          <cell r="C1669">
            <v>7.38</v>
          </cell>
        </row>
        <row r="1670">
          <cell r="A1670">
            <v>90638</v>
          </cell>
          <cell r="B1670" t="str">
            <v>MISTURADOR DUPLO HORIZONTAL DE ALTA TURBULÊNCIA, CAPACIDADE / VOLUME 2 X 500 LITROS, MOTORES ELÉTRICOS MÍNIMO 5 CV CADA, PARA NATA CIMENTO, ARGAMASSA E OUTROS - CHI DIURNO. AF_06/2015</v>
          </cell>
          <cell r="C1670">
            <v>4.72</v>
          </cell>
        </row>
        <row r="1671">
          <cell r="A1671">
            <v>90637</v>
          </cell>
          <cell r="B1671" t="str">
            <v>MISTURADOR DUPLO HORIZONTAL DE ALTA TURBULÊNCIA, CAPACIDADE / VOLUME 2 X 500 LITROS, MOTORES ELÉTRICOS MÍNIMO 5 CV CADA, PARA NATA CIMENTO, ARGAMASSA E OUTROS - CHP DIURNO. AF_06/2015</v>
          </cell>
          <cell r="C1671">
            <v>15.8</v>
          </cell>
        </row>
        <row r="1672">
          <cell r="A1672">
            <v>103243</v>
          </cell>
          <cell r="B1672" t="str">
            <v>MISTURADOR PARA PREPARO DE LAMA ESTABILIZANTE COM CAPACIDADE DE *4000* L, COM BOMBA CENTRÍFUGA 5,5 HP A 23,07 HP, PARA SISTEMA DE FURO DIRECIONAL - CHI DIURNO. AF_05/2023</v>
          </cell>
          <cell r="C1672">
            <v>0</v>
          </cell>
        </row>
        <row r="1673">
          <cell r="A1673">
            <v>103242</v>
          </cell>
          <cell r="B1673" t="str">
            <v>MISTURADOR PARA PREPARO DE LAMA ESTABILIZANTE COM CAPACIDADE DE *4000* L, COM BOMBA CENTRÍFUGA 5,5 HP A 23,07 HP, PARA SISTEMA DE FURO DIRECIONAL - CHP DIURNO. AF_05/2023</v>
          </cell>
          <cell r="C1673">
            <v>0</v>
          </cell>
        </row>
        <row r="1674">
          <cell r="A1674">
            <v>5806</v>
          </cell>
          <cell r="B1674" t="str">
            <v>MOTOBOMBA CENTRÍFUGA, MOTOR A GASOLINA, POTÊNCIA 5,42 HP, BOCAIS 1 1/2" X 1", DIÂMETRO ROTOR 143 MM HM/Q = 6 MCA / 16,8 M3/H A 38 MCA / 6,6 M3/H - CHI DIURNO. AF_06/2014</v>
          </cell>
          <cell r="C1674">
            <v>0.34</v>
          </cell>
        </row>
        <row r="1675">
          <cell r="A1675">
            <v>73536</v>
          </cell>
          <cell r="B1675" t="str">
            <v>MOTOBOMBA CENTRÍFUGA, MOTOR A GASOLINA, POTÊNCIA 5,42 HP, BOCAIS 1 1/2" X 1", DIÂMETRO ROTOR 143 MM HM/Q = 6 MCA / 16,8 M3/H A 38 MCA / 6,6 M3/H - CHP DIURNO. AF_06/2014</v>
          </cell>
          <cell r="C1675">
            <v>21.22</v>
          </cell>
        </row>
        <row r="1676">
          <cell r="A1676">
            <v>7043</v>
          </cell>
          <cell r="B1676" t="str">
            <v>MOTOBOMBA TRASH (PARA ÁGUA SUJA) AUTO ESCORVANTE, MOTOR GASOLINA DE 6,41 HP, DIÂMETROS DE SUCÇÃO X RECALQUE: 3" X 3", HM/Q = 10 MCA / 60 M3/H A 23 MCA / 0 M3/H - CHI DIURNO. AF_10/2014</v>
          </cell>
          <cell r="C1676">
            <v>0.43</v>
          </cell>
        </row>
        <row r="1677">
          <cell r="A1677">
            <v>7042</v>
          </cell>
          <cell r="B1677" t="str">
            <v>MOTOBOMBA TRASH (PARA ÁGUA SUJA) AUTO ESCORVANTE, MOTOR GASOLINA DE 6,41 HP, DIÂMETROS DE SUCÇÃO X RECALQUE: 3" X 3", HM/Q = 10 MCA / 60 M3/H A 23 MCA / 0 M3/H - CHP DIURNO. AF_10/2014</v>
          </cell>
          <cell r="C1677">
            <v>25.08</v>
          </cell>
        </row>
        <row r="1678">
          <cell r="A1678">
            <v>5934</v>
          </cell>
          <cell r="B1678" t="str">
            <v>MOTONIVELADORA POTÊNCIA BÁSICA LÍQUIDA (PRIMEIRA MARCHA) 125 HP, PESO BRUTO 13032 KG, LARGURA DA LÂMINA DE 3,7 M - CHI DIURNO. AF_06/2014</v>
          </cell>
          <cell r="C1678">
            <v>107.8</v>
          </cell>
        </row>
        <row r="1679">
          <cell r="A1679">
            <v>5932</v>
          </cell>
          <cell r="B1679" t="str">
            <v>MOTONIVELADORA POTÊNCIA BÁSICA LÍQUIDA (PRIMEIRA MARCHA) 125 HP, PESO BRUTO 13032 KG, LARGURA DA LÂMINA DE 3,7 M - CHP DIURNO. AF_06/2014</v>
          </cell>
          <cell r="C1679">
            <v>272.02999999999997</v>
          </cell>
        </row>
        <row r="1680">
          <cell r="A1680">
            <v>96159</v>
          </cell>
          <cell r="B1680" t="str">
            <v>MÁQUINA DEMARCADORA DE FAIXA DE TRÁFEGO À FRIO, AUTOPROPELIDA, POTÊNCIA 38 HP - CHI DIURNO. AF_07/2016</v>
          </cell>
          <cell r="C1680">
            <v>96.45</v>
          </cell>
        </row>
        <row r="1681">
          <cell r="A1681">
            <v>95133</v>
          </cell>
          <cell r="B1681" t="str">
            <v>MÁQUINA DEMARCADORA DE FAIXA DE TRÁFEGO À FRIO, AUTOPROPELIDA, POTÊNCIA 38 HP - CHP DIURNO. AF_07/2016</v>
          </cell>
          <cell r="C1681">
            <v>187.17</v>
          </cell>
        </row>
        <row r="1682">
          <cell r="A1682">
            <v>102986</v>
          </cell>
          <cell r="B1682" t="str">
            <v>MÁQUINA DEMARCADORA DE FAIXA DE TRÁFEGO À FRIO, TRAÇÃO MANUAL, 4 CV, PRESSÃO MAX 3300 PSI, TANQUE 20 L - CHI DIURNO. AF_06/2021</v>
          </cell>
          <cell r="C1682">
            <v>0</v>
          </cell>
        </row>
        <row r="1683">
          <cell r="A1683">
            <v>102987</v>
          </cell>
          <cell r="B1683" t="str">
            <v>MÁQUINA DEMARCADORA DE FAIXA DE TRÁFEGO À FRIO, TRAÇÃO MANUAL, 4 CV, PRESSÃO MAX 3300 PSI, TANQUE 20 L - CHP DIURNO. AF_06/2021</v>
          </cell>
          <cell r="C1683">
            <v>0</v>
          </cell>
        </row>
        <row r="1684">
          <cell r="A1684">
            <v>92961</v>
          </cell>
          <cell r="B1684" t="str">
            <v>MÁQUINA EXTRUSORA DE CONCRETO PARA GUIAS E SARJETAS, MOTOR A DIESEL, POTÊNCIA 14 CV - CHI DIURNO. AF_12/2015</v>
          </cell>
          <cell r="C1684">
            <v>5.38</v>
          </cell>
        </row>
        <row r="1685">
          <cell r="A1685">
            <v>92960</v>
          </cell>
          <cell r="B1685" t="str">
            <v>MÁQUINA EXTRUSORA DE CONCRETO PARA GUIAS E SARJETAS, MOTOR A DIESEL, POTÊNCIA 14 CV - CHP DIURNO. AF_12/2015</v>
          </cell>
          <cell r="C1685">
            <v>19.399999999999999</v>
          </cell>
        </row>
        <row r="1686">
          <cell r="A1686">
            <v>102863</v>
          </cell>
          <cell r="B1686" t="str">
            <v>MÁQUINA FORMER DOBRAS DIVERSAS: 220V/380V TRIFÁSICO OU MONOFÁSICO, CAPACIDADE 0,5-1,27MM, MOTOR 2CV - CHI DIURNO. AF_05/2023</v>
          </cell>
          <cell r="C1686">
            <v>0</v>
          </cell>
        </row>
        <row r="1687">
          <cell r="A1687">
            <v>102862</v>
          </cell>
          <cell r="B1687" t="str">
            <v>MÁQUINA FORMER DOBRAS DIVERSAS: 220V/380V TRIFÁSICO OU MONOFÁSICO, CAPACIDADE 0,5-1,27MM, MOTOR 2CV - CHP DIURNO. AF_05/2023</v>
          </cell>
          <cell r="C1687">
            <v>0</v>
          </cell>
        </row>
        <row r="1688">
          <cell r="A1688">
            <v>93409</v>
          </cell>
          <cell r="B1688" t="str">
            <v>MÁQUINA JATO DE PRESSAO PORTÁTIL, CAMARA DE 1 SAIDA, CAPACIDADE 280 L, DIAMETRO 670 MM, BICO DE JATO CURTO VENTURI DE 5/16", MANGUEIRA DE 1" COM COMPRESSOR DE AR REBOCÁVEL 189 PCM E MOTOR DIESEL 63 CV - CHI DIURNO. AF_05/2023</v>
          </cell>
          <cell r="C1688">
            <v>33.700000000000003</v>
          </cell>
        </row>
        <row r="1689">
          <cell r="A1689">
            <v>93408</v>
          </cell>
          <cell r="B1689" t="str">
            <v>MÁQUINA JATO DE PRESSAO PORTÁTIL, CAMARA DE 1 SAIDA, CAPACIDADE 280 L, DIAMETRO 670 MM, BICO DE JATO CURTO VENTURI DE 5/16", MANGUEIRA DE 1" COM COMPRESSOR DE AR REBOCÁVEL 189 PCM E MOTOR DIESEL 63 CV - CHP DIURNO. AF_05/2023</v>
          </cell>
          <cell r="C1689">
            <v>89.46</v>
          </cell>
        </row>
        <row r="1690">
          <cell r="A1690">
            <v>102941</v>
          </cell>
          <cell r="B1690" t="str">
            <v>MÁQUINA METALEIRA UNIVERSAL MODELO IW 110/180 BTD - CHI DIURNO. AF_05/2023</v>
          </cell>
          <cell r="C1690">
            <v>0</v>
          </cell>
        </row>
        <row r="1691">
          <cell r="A1691">
            <v>102940</v>
          </cell>
          <cell r="B1691" t="str">
            <v>MÁQUINA METALEIRA UNIVERSAL MODELO IW 110/180 BTD - CHP DIURNO. AF_05/2023</v>
          </cell>
          <cell r="C1691">
            <v>0</v>
          </cell>
        </row>
        <row r="1692">
          <cell r="A1692">
            <v>103164</v>
          </cell>
          <cell r="B1692" t="str">
            <v>MÁQUINA PARA SOLDA POR ELETROFUSÃO PARA TUBOS DE POLIETILENO DE ALTA DENSIDADE (PEAD) COM DIÂMETRO EXTERNO DE 20 A 1600 MM, POTÊNCIA DE 3500 W - CHI DIURNO. AF_05/2023</v>
          </cell>
          <cell r="C1692">
            <v>0</v>
          </cell>
        </row>
        <row r="1693">
          <cell r="A1693">
            <v>103163</v>
          </cell>
          <cell r="B1693" t="str">
            <v>MÁQUINA PARA SOLDA POR ELETROFUSÃO PARA TUBOS DE POLIETILENO DE ALTA DENSIDADE (PEAD) COM DIÂMETRO EXTERNO DE 20 A 1600 MM, POTÊNCIA DE 3500 W - CHP DIURNO. AF_05/2023</v>
          </cell>
          <cell r="C1693">
            <v>0</v>
          </cell>
        </row>
        <row r="1694">
          <cell r="A1694">
            <v>103158</v>
          </cell>
          <cell r="B1694" t="str">
            <v>MÁQUINA PARA SOLDA POR ELETROFUSÃO PARA TUBOS DE POLIETILENO DE ALTA DENSIDADE (PEAD) COM DIÂMETRO EXTERNO DE 20 A 800 MM, POTÊNCIA ENTRE 2750 E 3000 W - CHI DIURNO. AF_05/2023</v>
          </cell>
          <cell r="C1694">
            <v>0</v>
          </cell>
        </row>
        <row r="1695">
          <cell r="A1695">
            <v>103157</v>
          </cell>
          <cell r="B1695" t="str">
            <v>MÁQUINA PARA SOLDA POR ELETROFUSÃO PARA TUBOS DE POLIETILENO DE ALTA DENSIDADE (PEAD) COM DIÂMETRO EXTERNO DE 20 A 800 MM, POTÊNCIA ENTRE 2750 E 3000 W - CHP DIURNO. AF_05/2023</v>
          </cell>
          <cell r="C1695">
            <v>0</v>
          </cell>
        </row>
        <row r="1696">
          <cell r="A1696">
            <v>103176</v>
          </cell>
          <cell r="B1696" t="str">
            <v>MÁQUINA PARA SOLDA POR TERMOFUSÃO PARA TUBOS DE POLIETILENO DE ALTA DENSIDADE (PEAD) COM DIÂMETRO EXTERNO DE 315 A 630 MM, POTÊNCIA ENTRE 8000 E 12350 W - CHI DIURNO. AF_05/2023</v>
          </cell>
          <cell r="C1696">
            <v>0</v>
          </cell>
        </row>
        <row r="1697">
          <cell r="A1697">
            <v>103175</v>
          </cell>
          <cell r="B1697" t="str">
            <v>MÁQUINA PARA SOLDA POR TERMOFUSÃO PARA TUBOS DE POLIETILENO DE ALTA DENSIDADE (PEAD) COM DIÂMETRO EXTERNO DE 315 A 630 MM, POTÊNCIA ENTRE 8000 E 12350 W - CHP DIURNO. AF_05/2023</v>
          </cell>
          <cell r="C1697">
            <v>0</v>
          </cell>
        </row>
        <row r="1698">
          <cell r="A1698">
            <v>103182</v>
          </cell>
          <cell r="B1698" t="str">
            <v>MÁQUINA PARA SOLDA POR TERMOFUSÃO PARA TUBOS DE POLIETILENO DE ALTA DENSIDADE (PEAD) COM DIÂMETRO EXTERNO DE 710 A 1200 MM, POTÊNCIA ENTRE 16000 E 29500 W - CHI DIURNO. AF_05/2023</v>
          </cell>
          <cell r="C1698">
            <v>0</v>
          </cell>
        </row>
        <row r="1699">
          <cell r="A1699">
            <v>103181</v>
          </cell>
          <cell r="B1699" t="str">
            <v>MÁQUINA PARA SOLDA POR TERMOFUSÃO PARA TUBOS DE POLIETILENO DE ALTA DENSIDADE (PEAD) COM DIÂMETRO EXTERNO DE 710 A 1200 MM, POTÊNCIA ENTRE 16000 E 29500 W - CHP DIURNO. AF_05/2023</v>
          </cell>
          <cell r="C1699">
            <v>0</v>
          </cell>
        </row>
        <row r="1700">
          <cell r="A1700">
            <v>103170</v>
          </cell>
          <cell r="B1700" t="str">
            <v>MÁQUINA PARA SOLDA POR TERMOFUSÃO PARA TUBOS DE POLIETILENO DE ALTA DENSIDADE (PEAD) COM DIÂMETRO EXTERNO DE 90 A 315 MM, POTÊNCIA ENTRE 2500 E 5350 W - CHI DIURNO. AF_05/2023</v>
          </cell>
          <cell r="C1700">
            <v>0</v>
          </cell>
        </row>
        <row r="1701">
          <cell r="A1701">
            <v>103169</v>
          </cell>
          <cell r="B1701" t="str">
            <v>MÁQUINA PARA SOLDA POR TERMOFUSÃO PARA TUBOS DE POLIETILENO DE ALTA DENSIDADE (PEAD) COM DIÂMETRO EXTERNO DE 90 A 315 MM, POTÊNCIA ENTRE 2500 E 5350 W - CHP DIURNO. AF_05/2023</v>
          </cell>
          <cell r="C1701">
            <v>0</v>
          </cell>
        </row>
        <row r="1702">
          <cell r="A1702">
            <v>102869</v>
          </cell>
          <cell r="B1702" t="str">
            <v>MÁQUINA SOLDA ARCO COM PISTOLA DE SOLDAGEM PARA STUD BOLT DE 5 MM A 22 MM - CHI DIURNO. AF_05/2023</v>
          </cell>
          <cell r="C1702">
            <v>0</v>
          </cell>
        </row>
        <row r="1703">
          <cell r="A1703">
            <v>102868</v>
          </cell>
          <cell r="B1703" t="str">
            <v>MÁQUINA SOLDA ARCO COM PISTOLA DE SOLDAGEM PARA STUD BOLT DE 5 MM A 22 MM - CHP DIURNO. AF_05/2023</v>
          </cell>
          <cell r="C1703">
            <v>0</v>
          </cell>
        </row>
        <row r="1704">
          <cell r="A1704">
            <v>92113</v>
          </cell>
          <cell r="B1704" t="str">
            <v>PENEIRA ROTATIVA COM MOTOR ELÉTRICO TRIFÁSICO DE 2 CV, CILINDRO DE 1 M X 0,60 M, COM FUROS DE 3,17 MM - CHI DIURNO. AF_05/2023</v>
          </cell>
          <cell r="C1704">
            <v>1.0900000000000001</v>
          </cell>
        </row>
        <row r="1705">
          <cell r="A1705">
            <v>92112</v>
          </cell>
          <cell r="B1705" t="str">
            <v>PENEIRA ROTATIVA COM MOTOR ELÉTRICO TRIFÁSICO DE 2 CV, CILINDRO DE 1 M X 0,60 M, COM FUROS DE 3,17 MM - CHP DIURNO. AF_05/2023</v>
          </cell>
          <cell r="C1705">
            <v>3.58</v>
          </cell>
        </row>
        <row r="1706">
          <cell r="A1706">
            <v>90675</v>
          </cell>
          <cell r="B1706" t="str">
            <v>PERFURATRIZ COM TORRE METÁLICA PARA EXECUÇÃO DE ESTACA HÉLICE CONTÍNUA, PROFUNDIDADE MÁXIMA DE 30 M, DIÂMETRO MÁXIMO DE 800 MM, POTÊNCIA INSTALADA DE 268 HP, MESA ROTATIVA COM TORQUE MÁXIMO DE 170 KNM - CHI DIURNO. AF_06/2015</v>
          </cell>
          <cell r="C1706">
            <v>343.01</v>
          </cell>
        </row>
        <row r="1707">
          <cell r="A1707">
            <v>90674</v>
          </cell>
          <cell r="B1707" t="str">
            <v>PERFURATRIZ COM TORRE METÁLICA PARA EXECUÇÃO DE ESTACA HÉLICE CONTÍNUA, PROFUNDIDADE MÁXIMA DE 30 M, DIÂMETRO MÁXIMO DE 800 MM, POTÊNCIA INSTALADA DE 268 HP, MESA ROTATIVA COM TORQUE MÁXIMO DE 170 KNM - CHP DIURNO. AF_06/2015</v>
          </cell>
          <cell r="C1707">
            <v>772.21</v>
          </cell>
        </row>
        <row r="1708">
          <cell r="A1708">
            <v>93225</v>
          </cell>
          <cell r="B1708" t="str">
            <v>PERFURATRIZ COM TORRE METÁLICA PARA EXECUÇÃO DE ESTACA HÉLICE CONTÍNUA, PROFUNDIDADE MÁXIMA DE 32 M, DIÂMETRO MÁXIMO DE 1000 MM, POTÊNCIA INSTALADA DE 350 HP, MESA ROTATIVA COM TORQUE MÁXIMO DE 263 KNM - CHI DIURNO. AF_01/2016</v>
          </cell>
          <cell r="C1708">
            <v>510.6</v>
          </cell>
        </row>
        <row r="1709">
          <cell r="A1709">
            <v>93224</v>
          </cell>
          <cell r="B1709" t="str">
            <v>PERFURATRIZ COM TORRE METÁLICA PARA EXECUÇÃO DE ESTACA HÉLICE CONTÍNUA, PROFUNDIDADE MÁXIMA DE 32 M, DIÂMETRO MÁXIMO DE 1000 MM, POTÊNCIA INSTALADA DE 350 HP, MESA ROTATIVA COM TORQUE MÁXIMO DE 263 KNM - CHP DIURNO. AF_01/2016</v>
          </cell>
          <cell r="C1709">
            <v>1141.6400000000001</v>
          </cell>
        </row>
        <row r="1710">
          <cell r="A1710">
            <v>104696</v>
          </cell>
          <cell r="B1710" t="str">
            <v>PERFURATRIZ DE COROA DIAMANTADA PARA CONCRETO, DIÂMETRO ATÉ 250 MM, MOTOR ELÉTRICO 220 V, POTÊNCIA 2.500 W - CHI DIURNO. AF_05/2023</v>
          </cell>
          <cell r="C1710">
            <v>29.97</v>
          </cell>
        </row>
        <row r="1711">
          <cell r="A1711">
            <v>104695</v>
          </cell>
          <cell r="B1711" t="str">
            <v>PERFURATRIZ DE COROA DIAMANTADA PARA CONCRETO, DIÂMETRO ATÉ 250 MM, MOTOR ELÉTRICO 220 V, POTÊNCIA 2.500 W - CHP DIURNO. AF_05/2023</v>
          </cell>
          <cell r="C1711">
            <v>33.54</v>
          </cell>
        </row>
        <row r="1712">
          <cell r="A1712">
            <v>90681</v>
          </cell>
          <cell r="B1712" t="str">
            <v>PERFURATRIZ HIDRÁULICA SOBRE CAMINHÃO COM TRADO CURTO ACOPLADO, PROFUNDIDADE MÁXIMA DE 20 M, DIÂMETRO MÁXIMO DE 1500 MM, POTÊNCIA INSTALADA DE 137 HP, MESA ROTATIVA COM TORQUE MÁXIMO DE 30 KNM - CHI DIURNO. AF_06/2015</v>
          </cell>
          <cell r="C1712">
            <v>171.79</v>
          </cell>
        </row>
        <row r="1713">
          <cell r="A1713">
            <v>90680</v>
          </cell>
          <cell r="B1713" t="str">
            <v>PERFURATRIZ HIDRÁULICA SOBRE CAMINHÃO COM TRADO CURTO ACOPLADO, PROFUNDIDADE MÁXIMA DE 20 M, DIÂMETRO MÁXIMO DE 1500 MM, POTÊNCIA INSTALADA DE 137 HP, MESA ROTATIVA COM TORQUE MÁXIMO DE 30 KNM - CHP DIURNO. AF_06/2015</v>
          </cell>
          <cell r="C1713">
            <v>403.36</v>
          </cell>
        </row>
        <row r="1714">
          <cell r="A1714">
            <v>102875</v>
          </cell>
          <cell r="B1714" t="str">
            <v>PERFURATRIZ HIDRÁULICA SOBRE ESTEIRA, TORQUE MÁXIMO 161 KNM, PROFUNDIDADE MÁXIMA 54 M, DIÂMETRO MÁXIMO 1500 MM, POTÊNCIA MOTOR 268 HP - CHI DIURNO. AF_04/2019</v>
          </cell>
          <cell r="C1714">
            <v>487.73</v>
          </cell>
        </row>
        <row r="1715">
          <cell r="A1715">
            <v>102874</v>
          </cell>
          <cell r="B1715" t="str">
            <v>PERFURATRIZ HIDRÁULICA SOBRE ESTEIRA, TORQUE MÁXIMO 161 KNM, PROFUNDIDADE MÁXIMA 54 M, DIÂMETRO MÁXIMO 1500 MM, POTÊNCIA MOTOR 268 HP - CHP DIURNO. AF_04/2019</v>
          </cell>
          <cell r="C1715">
            <v>1059.06</v>
          </cell>
        </row>
        <row r="1716">
          <cell r="A1716">
            <v>102965</v>
          </cell>
          <cell r="B1716" t="str">
            <v>PERFURATRIZ HIDRÁULICA SOBRE ESTEIRA, TORQUE MÁXIMO 98 KNM, PROFUNDIDADE MÁXIMA 25 M, DIÂMETRO MÁXIMO 115 MM, POTÊNCIA MOTOR 190 HP - CHI DIURNO. AF_02/2021</v>
          </cell>
          <cell r="C1716">
            <v>251.5</v>
          </cell>
        </row>
        <row r="1717">
          <cell r="A1717">
            <v>102964</v>
          </cell>
          <cell r="B1717" t="str">
            <v>PERFURATRIZ HIDRÁULICA SOBRE ESTEIRA, TORQUE MÁXIMO 98 KNM, PROFUNDIDADE MÁXIMA 25 M, DIÂMETRO MÁXIMO 115 MM, POTÊNCIA MOTOR 190 HP - CHP DIURNO. AF_02/2021</v>
          </cell>
          <cell r="C1717">
            <v>500.46</v>
          </cell>
        </row>
        <row r="1718">
          <cell r="A1718">
            <v>95703</v>
          </cell>
          <cell r="B1718" t="str">
            <v>PERFURATRIZ MANUAL, TORQUE MAXIMO 55 KGF.M, POTENCIA 5 CV, COM DIAMETRO MAXIMO 8 1/2" - CHI DIURNO. AF_11/2016</v>
          </cell>
          <cell r="C1718">
            <v>35.799999999999997</v>
          </cell>
        </row>
        <row r="1719">
          <cell r="A1719">
            <v>95702</v>
          </cell>
          <cell r="B1719" t="str">
            <v>PERFURATRIZ MANUAL, TORQUE MAXIMO 55 KGF.M, POTENCIA 5 CV, COM DIAMETRO MAXIMO 8 1/2" - CHP DIURNO. AF_11/2016</v>
          </cell>
          <cell r="C1719">
            <v>46.38</v>
          </cell>
        </row>
        <row r="1720">
          <cell r="A1720">
            <v>90626</v>
          </cell>
          <cell r="B1720" t="str">
            <v>PERFURATRIZ MANUAL, TORQUE MÁXIMO 83 N.M, POTÊNCIA 5 CV, COM DIÂMETRO MÁXIMO 4" - CHI DIURNO. AF_06/2015</v>
          </cell>
          <cell r="C1720">
            <v>3.16</v>
          </cell>
        </row>
        <row r="1721">
          <cell r="A1721">
            <v>90625</v>
          </cell>
          <cell r="B1721" t="str">
            <v>PERFURATRIZ MANUAL, TORQUE MÁXIMO 83 N.M, POTÊNCIA 5 CV, COM DIÂMETRO MÁXIMO 4" - CHP DIURNO. AF_06/2015</v>
          </cell>
          <cell r="C1721">
            <v>9.82</v>
          </cell>
        </row>
        <row r="1722">
          <cell r="A1722">
            <v>102881</v>
          </cell>
          <cell r="B1722" t="str">
            <v>PERFURATRIZ PARA EXECUÇÃO DE ESTACAS SECANTES, TIPO HÉLICE CONTÍNUA COM CABEÇOTE DUPLO E TUBO METÁLICO - CHI DIURNO. AF_04/2019</v>
          </cell>
          <cell r="C1722">
            <v>666.58</v>
          </cell>
        </row>
        <row r="1723">
          <cell r="A1723">
            <v>102880</v>
          </cell>
          <cell r="B1723" t="str">
            <v>PERFURATRIZ PARA EXECUÇÃO DE ESTACAS SECANTES, TIPO HÉLICE CONTÍNUA COM CABEÇOTE DUPLO E TUBO METÁLICO - CHP DIURNO. AF_04/2019</v>
          </cell>
          <cell r="C1723">
            <v>1473.77</v>
          </cell>
        </row>
        <row r="1724">
          <cell r="A1724">
            <v>103225</v>
          </cell>
          <cell r="B1724" t="str">
            <v>PERFURATRIZ PARA FURO DIRECIONAL HORIZONTAL (HDD) COM CAPACIDADE ATÉ 89 KN, POTÊNCIA 24,8 HP A 80 HP (INCLUSO FERRAMENTAS E LOCALIZADOR) - CHI DIURNO. AF_05/2023</v>
          </cell>
          <cell r="C1724">
            <v>223.82</v>
          </cell>
        </row>
        <row r="1725">
          <cell r="A1725">
            <v>103224</v>
          </cell>
          <cell r="B1725" t="str">
            <v>PERFURATRIZ PARA FURO DIRECIONAL HORIZONTAL (HDD) COM CAPACIDADE ATÉ 89 KN, POTÊNCIA 24,8 HP A 80 HP (INCLUSO FERRAMENTAS E LOCALIZADOR) - CHP DIURNO. AF_05/2023</v>
          </cell>
          <cell r="C1725">
            <v>450.91</v>
          </cell>
        </row>
        <row r="1726">
          <cell r="A1726">
            <v>103237</v>
          </cell>
          <cell r="B1726" t="str">
            <v>PERFURATRIZ PARA FURO DIRECIONAL HORIZONTAL (HDD) COM CAPACIDADE DE 201 KN A 560 KN, POTÊNCIA 200 HP A 260 HP (INCLUSO FERRAMENTAS E LOCALIZADOR) - CHI DIURNO. AF_05/2023</v>
          </cell>
          <cell r="C1726">
            <v>640.73</v>
          </cell>
        </row>
        <row r="1727">
          <cell r="A1727">
            <v>103236</v>
          </cell>
          <cell r="B1727" t="str">
            <v>PERFURATRIZ PARA FURO DIRECIONAL HORIZONTAL (HDD) COM CAPACIDADE DE 201 KN A 560 KN, POTÊNCIA 200 HP A 260 HP (INCLUSO FERRAMENTAS E LOCALIZADOR) - CHP DIURNO. AF_05/2023</v>
          </cell>
          <cell r="C1727">
            <v>1375.75</v>
          </cell>
        </row>
        <row r="1728">
          <cell r="A1728">
            <v>103231</v>
          </cell>
          <cell r="B1728" t="str">
            <v>PERFURATRIZ PARA FURO DIRECIONAL HORIZONTAL (HDD) COM CAPACIDADE DE 90 KN A 200 KN, POTÊNCIA 100 HP A 160 HP (INCLUSO FERRAMENTAS E LOCALIZADOR) - CHI DIURNO. AF_05/2023</v>
          </cell>
          <cell r="C1728">
            <v>476.26</v>
          </cell>
        </row>
        <row r="1729">
          <cell r="A1729">
            <v>103230</v>
          </cell>
          <cell r="B1729" t="str">
            <v>PERFURATRIZ PARA FURO DIRECIONAL HORIZONTAL (HDD) COM CAPACIDADE DE 90 KN A 200 KN, POTÊNCIA 100 HP A 160 HP (INCLUSO FERRAMENTAS E LOCALIZADOR) - CHP DIURNO. AF_05/2023</v>
          </cell>
          <cell r="C1729">
            <v>1003.86</v>
          </cell>
        </row>
        <row r="1730">
          <cell r="A1730">
            <v>95621</v>
          </cell>
          <cell r="B1730" t="str">
            <v>PERFURATRIZ PNEUMATICA MANUAL DE PESO MEDIO, MARTELETE, 18KG, COMPRIMENTO MÁXIMO DE CURSO DE 6 M, DIAMETRO DO PISTAO DE 5,5 CM - CHI DIURNO. AF_11/2016</v>
          </cell>
          <cell r="C1730">
            <v>26.67</v>
          </cell>
        </row>
        <row r="1731">
          <cell r="A1731">
            <v>95620</v>
          </cell>
          <cell r="B1731" t="str">
            <v>PERFURATRIZ PNEUMATICA MANUAL DE PESO MEDIO, MARTELETE, 18KG, COMPRIMENTO MÁXIMO DE CURSO DE 6 M, DIAMETRO DO PISTAO DE 5,5 CM - CHP DIURNO. AF_11/2016</v>
          </cell>
          <cell r="C1731">
            <v>28.43</v>
          </cell>
        </row>
        <row r="1732">
          <cell r="A1732">
            <v>102975</v>
          </cell>
          <cell r="B1732" t="str">
            <v>PERFURATRIZ ROTATIVA SOBRE ESTEIRA, TORQUE MAXIMO 2500 KGM, POTENCIA 110 HP, MOTOR DIESEL - CHI DIURNO. AF_05/2017</v>
          </cell>
          <cell r="C1732">
            <v>148.36000000000001</v>
          </cell>
        </row>
        <row r="1733">
          <cell r="A1733">
            <v>102976</v>
          </cell>
          <cell r="B1733" t="str">
            <v>PERFURATRIZ ROTATIVA SOBRE ESTEIRA, TORQUE MAXIMO 2500 KGM, POTENCIA 110 HP, MOTOR DIESEL- CHP DIURNO. AF_05/2017</v>
          </cell>
          <cell r="C1733">
            <v>285.08999999999997</v>
          </cell>
        </row>
        <row r="1734">
          <cell r="A1734">
            <v>90632</v>
          </cell>
          <cell r="B1734" t="str">
            <v>PERFURATRIZ SOBRE ESTEIRA, TORQUE MÁXIMO 600 KGF, PESO MÉDIO 1000 KG, POTÊNCIA 20 HP, DIÂMETRO MÁXIMO 10" - CHI DIURNO. AF_06/2015</v>
          </cell>
          <cell r="C1734">
            <v>98.42</v>
          </cell>
        </row>
        <row r="1735">
          <cell r="A1735">
            <v>90631</v>
          </cell>
          <cell r="B1735" t="str">
            <v>PERFURATRIZ SOBRE ESTEIRA, TORQUE MÁXIMO 600 KGF, PESO MÉDIO 1000 KG, POTÊNCIA 20 HP, DIÂMETRO MÁXIMO 10" - CHP DIURNO. AF_06/2015</v>
          </cell>
          <cell r="C1735">
            <v>168.78</v>
          </cell>
        </row>
        <row r="1736">
          <cell r="A1736">
            <v>95709</v>
          </cell>
          <cell r="B1736" t="str">
            <v>PERFURATRIZ SOBRE ESTEIRA, TORQUE MÁXIMO 600 KGF, POTÊNCIA ENTRE 50 E 60 HP, DIÂMETRO MÁXIMO 10" - CHI DIURNO. AF_11/2016</v>
          </cell>
          <cell r="C1736">
            <v>99.1</v>
          </cell>
        </row>
        <row r="1737">
          <cell r="A1737">
            <v>95708</v>
          </cell>
          <cell r="B1737" t="str">
            <v>PERFURATRIZ SOBRE ESTEIRA, TORQUE MÁXIMO 600 KGF, POTÊNCIA ENTRE 50 E 60 HP, DIÂMETRO MÁXIMO 10" - CHP DIURNO. AF_11/2016</v>
          </cell>
          <cell r="C1737">
            <v>173.01</v>
          </cell>
        </row>
        <row r="1738">
          <cell r="A1738">
            <v>91278</v>
          </cell>
          <cell r="B1738" t="str">
            <v>PLACA VIBRATÓRIA REVERSÍVEL COM MOTOR 4 TEMPOS A GASOLINA, FORÇA CENTRÍFUGA DE 25 KN (2500 KGF), POTÊNCIA 5,5 CV - CHI DIURNO. AF_08/2015</v>
          </cell>
          <cell r="C1738">
            <v>0.67</v>
          </cell>
        </row>
        <row r="1739">
          <cell r="A1739">
            <v>91277</v>
          </cell>
          <cell r="B1739" t="str">
            <v>PLACA VIBRATÓRIA REVERSÍVEL COM MOTOR 4 TEMPOS A GASOLINA, FORÇA CENTRÍFUGA DE 25 KN (2500 KGF), POTÊNCIA 5,5 CV - CHP DIURNO. AF_08/2015</v>
          </cell>
          <cell r="C1739">
            <v>9.94</v>
          </cell>
        </row>
        <row r="1740">
          <cell r="A1740">
            <v>102887</v>
          </cell>
          <cell r="B1740" t="str">
            <v>PLATAFORMA ELEVATÓRIA - CHI DIURNO. AF_04/2019</v>
          </cell>
          <cell r="C1740">
            <v>0</v>
          </cell>
        </row>
        <row r="1741">
          <cell r="A1741">
            <v>102886</v>
          </cell>
          <cell r="B1741" t="str">
            <v>PLATAFORMA ELEVATÓRIA - CHP DIURNO. AF_04/2019</v>
          </cell>
          <cell r="C1741">
            <v>0</v>
          </cell>
        </row>
        <row r="1742">
          <cell r="A1742">
            <v>95277</v>
          </cell>
          <cell r="B1742" t="str">
            <v>POLIDORA DE PISO (POLITRIZ), PESO DE 100KG, DIÂMETRO 450 MM, MOTOR ELÉTRICO, POTÊNCIA 4 HP - CHI DIURNO. AF_05/2023</v>
          </cell>
          <cell r="C1742">
            <v>0.76</v>
          </cell>
        </row>
        <row r="1743">
          <cell r="A1743">
            <v>95276</v>
          </cell>
          <cell r="B1743" t="str">
            <v>POLIDORA DE PISO (POLITRIZ), PESO DE 100KG, DIÂMETRO 450 MM, MOTOR ELÉTRICO, POTÊNCIA 4 HP - CHP DIURNO. AF_05/2023</v>
          </cell>
          <cell r="C1743">
            <v>4.03</v>
          </cell>
        </row>
        <row r="1744">
          <cell r="A1744">
            <v>88430</v>
          </cell>
          <cell r="B1744" t="str">
            <v>PROJETOR DE ARGAMASSA, CAPACIDADE DE PROJEÇÃO 1,5 M3/H, ALCANCE DE 30 ATÉ 60 M, MOTOR ELÉTRICO POTÊNCIA 7,5 HP - CHI DIURNO. AF_06/2014</v>
          </cell>
          <cell r="C1744">
            <v>6.14</v>
          </cell>
        </row>
        <row r="1745">
          <cell r="A1745">
            <v>88418</v>
          </cell>
          <cell r="B1745" t="str">
            <v>PROJETOR DE ARGAMASSA, CAPACIDADE DE PROJEÇÃO 1,5 M3/H, ALCANCE DE 30 ATÉ 60 M, MOTOR ELÉTRICO POTÊNCIA 7,5 HP - CHP DIURNO. AF_06/2014</v>
          </cell>
          <cell r="C1745">
            <v>13.54</v>
          </cell>
        </row>
        <row r="1746">
          <cell r="A1746">
            <v>88438</v>
          </cell>
          <cell r="B1746" t="str">
            <v>PROJETOR DE ARGAMASSA, CAPACIDADE DE PROJEÇÃO 2 M3/H, ALCANCE ATÉ 50 M, MOTOR ELÉTRICO POTÊNCIA 7,5 HP - CHI DIURNO. AF_06/2014</v>
          </cell>
          <cell r="C1746">
            <v>8.15</v>
          </cell>
        </row>
        <row r="1747">
          <cell r="A1747">
            <v>88433</v>
          </cell>
          <cell r="B1747" t="str">
            <v>PROJETOR DE ARGAMASSA, CAPACIDADE DE PROJEÇÃO 2 M3/H, ALCANCE ATÉ 50 M, MOTOR ELÉTRICO POTÊNCIA 7,5 HP - CHP DIURNO. AF_06/2014</v>
          </cell>
          <cell r="C1747">
            <v>17.59</v>
          </cell>
        </row>
        <row r="1748">
          <cell r="A1748">
            <v>90669</v>
          </cell>
          <cell r="B1748" t="str">
            <v>PROJETOR PNEUMÁTICO DE ARGAMASSA PARA CHAPISCO E REBOCO COM RECIPIENTE ACOPLADO, TIPO CANEQUINHA, COM COMPRESSOR DE AR REBOCÁVEL VAZÃO 89 PCM E MOTOR DIESEL DE 20 CV - CHI DIURNO. AF_05/2023</v>
          </cell>
          <cell r="C1748">
            <v>8.4600000000000009</v>
          </cell>
        </row>
        <row r="1749">
          <cell r="A1749">
            <v>90668</v>
          </cell>
          <cell r="B1749" t="str">
            <v>PROJETOR PNEUMÁTICO DE ARGAMASSA PARA CHAPISCO E REBOCO COM RECIPIENTE ACOPLADO, TIPO CANEQUINHA, COM COMPRESSOR DE AR REBOCÁVEL VAZÃO 89 PCM E MOTOR DIESEL DE 20 CV - CHP DIURNO. AF_05/2023</v>
          </cell>
          <cell r="C1749">
            <v>31.71</v>
          </cell>
        </row>
        <row r="1750">
          <cell r="A1750">
            <v>102980</v>
          </cell>
          <cell r="B1750" t="str">
            <v>PULVERIZADOR DE TINTA ELÉTRICO/MÁQUINA DE PINTURA AIRLESS, VAZÃO 2 L/MIN - CHI DIURNO. AF_05/2023</v>
          </cell>
          <cell r="C1750">
            <v>0</v>
          </cell>
        </row>
        <row r="1751">
          <cell r="A1751">
            <v>102981</v>
          </cell>
          <cell r="B1751" t="str">
            <v>PULVERIZADOR DE TINTA ELÉTRICO/MÁQUINA DE PINTURA AIRLESS, VAZÃO 2 L/MIN - CHP DIURNO. AF_05/2023</v>
          </cell>
          <cell r="C1751">
            <v>0</v>
          </cell>
        </row>
        <row r="1752">
          <cell r="A1752">
            <v>5946</v>
          </cell>
          <cell r="B1752" t="str">
            <v>PÁ CARREGADEIRA SOBRE RODAS, POTÊNCIA 197 HP, CAPACIDADE DA CAÇAMBA 2,5 A 3,5 M3, PESO OPERACIONAL 18338 KG - CHI DIURNO. AF_06/2014</v>
          </cell>
          <cell r="C1752">
            <v>92.42</v>
          </cell>
        </row>
        <row r="1753">
          <cell r="A1753">
            <v>5944</v>
          </cell>
          <cell r="B1753" t="str">
            <v>PÁ CARREGADEIRA SOBRE RODAS, POTÊNCIA 197 HP, CAPACIDADE DA CAÇAMBA 2,5 A 3,5 M3, PESO OPERACIONAL 18338 KG - CHP DIURNO. AF_06/2014</v>
          </cell>
          <cell r="C1753">
            <v>225.59</v>
          </cell>
        </row>
        <row r="1754">
          <cell r="A1754">
            <v>5942</v>
          </cell>
          <cell r="B1754" t="str">
            <v>PÁ CARREGADEIRA SOBRE RODAS, POTÊNCIA LÍQUIDA 128 HP, CAPACIDADE DA CAÇAMBA 1,7 A 2,8 M3, PESO OPERACIONAL 11632 KG - CHI DIURNO. AF_06/2014</v>
          </cell>
          <cell r="C1754">
            <v>74.64</v>
          </cell>
        </row>
        <row r="1755">
          <cell r="A1755">
            <v>5940</v>
          </cell>
          <cell r="B1755" t="str">
            <v>PÁ CARREGADEIRA SOBRE RODAS, POTÊNCIA LÍQUIDA 128 HP, CAPACIDADE DA CAÇAMBA 1,7 A 2,8 M3, PESO OPERACIONAL 11632 KG - CHP DIURNO. AF_06/2014</v>
          </cell>
          <cell r="C1755">
            <v>165.67</v>
          </cell>
        </row>
        <row r="1756">
          <cell r="A1756">
            <v>102893</v>
          </cell>
          <cell r="B1756" t="str">
            <v>PÓRTICO ROLANTE MONOVIGA, PERFIL I, 4 PERNAS, CAPACIDADE 5 T - CHI DIURNO. AF_04/2019</v>
          </cell>
          <cell r="C1756">
            <v>0</v>
          </cell>
        </row>
        <row r="1757">
          <cell r="A1757">
            <v>102892</v>
          </cell>
          <cell r="B1757" t="str">
            <v>PÓRTICO ROLANTE MONOVIGA, PERFIL I, 4 PERNAS, CAPACIDADE 5 T - CHP DIURNO. AF_04/2019</v>
          </cell>
          <cell r="C1757">
            <v>0</v>
          </cell>
        </row>
        <row r="1758">
          <cell r="A1758">
            <v>89251</v>
          </cell>
          <cell r="B1758" t="str">
            <v>RECICLADORA DE ASFALTO A FRIO SOBRE RODAS, LARGURA FRESAGEM DE 2,0 M, POTÊNCIA 422 HP - CHI DIURNO. AF_11/2014</v>
          </cell>
          <cell r="C1758">
            <v>339.14</v>
          </cell>
        </row>
        <row r="1759">
          <cell r="A1759">
            <v>89250</v>
          </cell>
          <cell r="B1759" t="str">
            <v>RECICLADORA DE ASFALTO A FRIO SOBRE RODAS, LARGURA FRESAGEM DE 2,0 M, POTÊNCIA 422 HP - CHP DIURNO. AF_11/2014</v>
          </cell>
          <cell r="C1759">
            <v>1138.42</v>
          </cell>
        </row>
        <row r="1760">
          <cell r="A1760">
            <v>102959</v>
          </cell>
          <cell r="B1760" t="str">
            <v>RETROESCAVADEIRA SOBRE RODAS COM CARREGADEIRA, PESO OPERACIONAL MÍN. 6,674, POTÊNCIA LÍQ 88 HP, COM MARTELO ROMPEDOR HIDRÁULICO ENTRE 275 A 362 KG - CHI DIURNO. AF_02/2021</v>
          </cell>
          <cell r="C1760">
            <v>0</v>
          </cell>
        </row>
        <row r="1761">
          <cell r="A1761">
            <v>102958</v>
          </cell>
          <cell r="B1761" t="str">
            <v>RETROESCAVADEIRA SOBRE RODAS COM CARREGADEIRA, PESO OPERACIONAL MÍN. 6,674, POTÊNCIA LÍQ 88 HP, COM MARTELO ROMPEDOR HIDRÁULICO ENTRE 275 A 362 KG - CHP DIURNO. AF_02/2021</v>
          </cell>
          <cell r="C1761">
            <v>0</v>
          </cell>
        </row>
        <row r="1762">
          <cell r="A1762">
            <v>5681</v>
          </cell>
          <cell r="B1762" t="str">
            <v>RETROESCAVADEIRA SOBRE RODAS COM CARREGADEIRA, TRAÇÃO 4X2, POTÊNCIA LÍQ. 79 HP, CAÇAMBA CARREG. CAP. MÍN. 1 M3, CAÇAMBA RETRO CAP. 0,20 M3, PESO OPERACIONAL MÍN. 6.570 KG, PROFUNDIDADE ESCAVAÇÃO MÁX. 4,37 M - CHI DIURNO. AF_06/2014</v>
          </cell>
          <cell r="C1762">
            <v>60.94</v>
          </cell>
        </row>
        <row r="1763">
          <cell r="A1763">
            <v>5680</v>
          </cell>
          <cell r="B1763" t="str">
            <v>RETROESCAVADEIRA SOBRE RODAS COM CARREGADEIRA, TRAÇÃO 4X2, POTÊNCIA LÍQ. 79 HP, CAÇAMBA CARREG. CAP. MÍN. 1 M3, CAÇAMBA RETRO CAP. 0,20 M3, PESO OPERACIONAL MÍN. 6.570 KG, PROFUNDIDADE ESCAVAÇÃO MÁX. 4,37 M - CHP DIURNO. AF_06/2014</v>
          </cell>
          <cell r="C1763">
            <v>135.47</v>
          </cell>
        </row>
        <row r="1764">
          <cell r="A1764">
            <v>5877</v>
          </cell>
          <cell r="B1764" t="str">
            <v>RETROESCAVADEIRA SOBRE RODAS COM CARREGADEIRA, TRAÇÃO 4X4, POTÊNCIA LÍQ. 72 HP, CAÇAMBA CARREG. CAP. MÍN. 0,79 M3, CAÇAMBA RETRO CAP. 0,18 M3, PESO OPERACIONAL MÍN. 7.140 KG, PROFUNDIDADE ESCAVAÇÃO MÁX. 4,50 M - CHI DIURNO. AF_06/2014</v>
          </cell>
          <cell r="C1764">
            <v>63.42</v>
          </cell>
        </row>
        <row r="1765">
          <cell r="A1765">
            <v>5875</v>
          </cell>
          <cell r="B1765" t="str">
            <v>RETROESCAVADEIRA SOBRE RODAS COM CARREGADEIRA, TRAÇÃO 4X4, POTÊNCIA LÍQ. 72 HP, CAÇAMBA CARREG. CAP. MÍN. 0,79 M3, CAÇAMBA RETRO CAP. 0,18 M3, PESO OPERACIONAL MÍN. 7.140 KG, PROFUNDIDADE ESCAVAÇÃO MÁX. 4,50 M - CHP DIURNO. AF_06/2014</v>
          </cell>
          <cell r="C1765">
            <v>136.34</v>
          </cell>
        </row>
        <row r="1766">
          <cell r="A1766">
            <v>5679</v>
          </cell>
          <cell r="B1766" t="str">
            <v>RETROESCAVADEIRA SOBRE RODAS COM CARREGADEIRA, TRAÇÃO 4X4, POTÊNCIA LÍQ. 88 HP, CAÇAMBA CARREG. CAP. MÍN. 1 M3, CAÇAMBA RETRO CAP. 0,26 M3, PESO OPERACIONAL MÍN. 6.674 KG, PROFUNDIDADE ESCAVAÇÃO MÁX. 4,37 M - CHI DIURNO. AF_06/2014</v>
          </cell>
          <cell r="C1766">
            <v>64.569999999999993</v>
          </cell>
        </row>
        <row r="1767">
          <cell r="A1767">
            <v>5678</v>
          </cell>
          <cell r="B1767" t="str">
            <v>RETROESCAVADEIRA SOBRE RODAS COM CARREGADEIRA, TRAÇÃO 4X4, POTÊNCIA LÍQ. 88 HP, CAÇAMBA CARREG. CAP. MÍN. 1 M3, CAÇAMBA RETRO CAP. 0,26 M3, PESO OPERACIONAL MÍN. 6.674 KG, PROFUNDIDADE ESCAVAÇÃO MÁX. 4,37 M - CHP DIURNO. AF_06/2014</v>
          </cell>
          <cell r="C1767">
            <v>147.87</v>
          </cell>
        </row>
        <row r="1768">
          <cell r="A1768">
            <v>6880</v>
          </cell>
          <cell r="B1768" t="str">
            <v>ROLO COMPACTADOR DE PNEUS ESTÁTICO, PRESSÃO VARIÁVEL, POTÊNCIA 111 HP, PESO SEM/COM LASTRO 9,5 / 26 T, LARGURA DE TRABALHO 1,90 M - CHI DIURNO. AF_07/2014</v>
          </cell>
          <cell r="C1768">
            <v>89.86</v>
          </cell>
        </row>
        <row r="1769">
          <cell r="A1769">
            <v>6879</v>
          </cell>
          <cell r="B1769" t="str">
            <v>ROLO COMPACTADOR DE PNEUS ESTÁTICO, PRESSÃO VARIÁVEL, POTÊNCIA 111 HP, PESO SEM/COM LASTRO 9,5 / 26 T, LARGURA DE TRABALHO 1,90 M - CHP DIURNO. AF_07/2014</v>
          </cell>
          <cell r="C1769">
            <v>216.73</v>
          </cell>
        </row>
        <row r="1770">
          <cell r="A1770">
            <v>96464</v>
          </cell>
          <cell r="B1770" t="str">
            <v>ROLO COMPACTADOR DE PNEUS, ESTÁTICO, PRESSÃO VARIÁVEL, POTÊNCIA 110 HP, PESO SEM/COM LASTRO 10,8/27 T, LARGURA DE ROLAGEM 2,30 M - CHI DIURNO. AF_06/2017</v>
          </cell>
          <cell r="C1770">
            <v>93.76</v>
          </cell>
        </row>
        <row r="1771">
          <cell r="A1771">
            <v>96463</v>
          </cell>
          <cell r="B1771" t="str">
            <v>ROLO COMPACTADOR DE PNEUS, ESTÁTICO, PRESSÃO VARIÁVEL, POTÊNCIA 110 HP, PESO SEM/COM LASTRO 10,8/27 T, LARGURA DE ROLAGEM 2,30 M - CHP DIURNO. AF_06/2017</v>
          </cell>
          <cell r="C1771">
            <v>223.9</v>
          </cell>
        </row>
        <row r="1772">
          <cell r="A1772">
            <v>7050</v>
          </cell>
          <cell r="B1772" t="str">
            <v>ROLO COMPACTADOR PE DE CARNEIRO VIBRATORIO, POTENCIA 125 HP, PESO OPERACIONAL SEM/COM LASTRO 11,95 / 13,30 T, IMPACTO DINAMICO 38,5 / 22,5 T, LARGURA DE TRABALHO 2,15 M - CHI DIURNO. AF_06/2014</v>
          </cell>
          <cell r="C1772">
            <v>82.75</v>
          </cell>
        </row>
        <row r="1773">
          <cell r="A1773">
            <v>7049</v>
          </cell>
          <cell r="B1773" t="str">
            <v>ROLO COMPACTADOR PE DE CARNEIRO VIBRATORIO, POTENCIA 125 HP, PESO OPERACIONAL SEM/COM LASTRO 11,95 / 13,30 T, IMPACTO DINAMICO 38,5 / 22,5 T, LARGURA DE TRABALHO 2,15 M - CHP DIURNO. AF_06/2014</v>
          </cell>
          <cell r="C1773">
            <v>227.28</v>
          </cell>
        </row>
        <row r="1774">
          <cell r="A1774">
            <v>95632</v>
          </cell>
          <cell r="B1774" t="str">
            <v>ROLO COMPACTADOR VIBRATORIO TANDEM, ACO LISO, POTENCIA 125 HP, PESO SEM/COM LASTRO 10,20/11,65 T, LARGURA DE TRABALHO 1,73 M - CHI DIURNO. AF_11/2016</v>
          </cell>
          <cell r="C1774">
            <v>87.13</v>
          </cell>
        </row>
        <row r="1775">
          <cell r="A1775">
            <v>95631</v>
          </cell>
          <cell r="B1775" t="str">
            <v>ROLO COMPACTADOR VIBRATORIO TANDEM, ACO LISO, POTENCIA 125 HP, PESO SEM/COM LASTRO 10,20/11,65 T, LARGURA DE TRABALHO 1,73 M - CHP DIURNO. AF_11/2016</v>
          </cell>
          <cell r="C1775">
            <v>236.06</v>
          </cell>
        </row>
        <row r="1776">
          <cell r="A1776">
            <v>5685</v>
          </cell>
          <cell r="B1776" t="str">
            <v>ROLO COMPACTADOR VIBRATÓRIO DE UM CILINDRO AÇO LISO, POTÊNCIA 80 HP, PESO OPERACIONAL MÁXIMO 8,1 T, IMPACTO DINÂMICO 16,15 / 9,5 T, LARGURA DE TRABALHO 1,68 M - CHI DIURNO. AF_06/2014</v>
          </cell>
          <cell r="C1776">
            <v>66.97</v>
          </cell>
        </row>
        <row r="1777">
          <cell r="A1777">
            <v>5684</v>
          </cell>
          <cell r="B1777" t="str">
            <v>ROLO COMPACTADOR VIBRATÓRIO DE UM CILINDRO AÇO LISO, POTÊNCIA 80 HP, PESO OPERACIONAL MÁXIMO 8,1 T, IMPACTO DINÂMICO 16,15 / 9,5 T, LARGURA DE TRABALHO 1,68 M - CHP DIURNO. AF_06/2014</v>
          </cell>
          <cell r="C1777">
            <v>163.99</v>
          </cell>
        </row>
        <row r="1778">
          <cell r="A1778">
            <v>93244</v>
          </cell>
          <cell r="B1778" t="str">
            <v>ROLO COMPACTADOR VIBRATÓRIO PÉ DE CARNEIRO PARA SOLOS, POTÊNCIA 80 HP, PESO OPERACIONAL SEM/COM LASTRO 7,4 / 8,8 T, LARGURA DE TRABALHO 1,68 M - CHI DIURNO. AF_02/2016</v>
          </cell>
          <cell r="C1778">
            <v>68.650000000000006</v>
          </cell>
        </row>
        <row r="1779">
          <cell r="A1779">
            <v>73436</v>
          </cell>
          <cell r="B1779" t="str">
            <v>ROLO COMPACTADOR VIBRATÓRIO PÉ DE CARNEIRO PARA SOLOS, POTÊNCIA 80 HP, PESO OPERACIONAL SEM/COM LASTRO 7,4 / 8,8 T, LARGURA DE TRABALHO 1,68 M - CHP DIURNO. AF_02/2016</v>
          </cell>
          <cell r="C1779">
            <v>167.27</v>
          </cell>
        </row>
        <row r="1780">
          <cell r="A1780">
            <v>5881</v>
          </cell>
          <cell r="B1780" t="str">
            <v>ROLO COMPACTADOR VIBRATÓRIO PÉ DE CARNEIRO, OPERADO POR CONTROLE REMOTO, POTÊNCIA 12,5 KW, PESO OPERACIONAL 1,675 T, LARGURA DE TRABALHO 0,85 M - CHI DIURNO. AF_02/2016</v>
          </cell>
          <cell r="C1780">
            <v>81.87</v>
          </cell>
        </row>
        <row r="1781">
          <cell r="A1781">
            <v>5879</v>
          </cell>
          <cell r="B1781" t="str">
            <v>ROLO COMPACTADOR VIBRATÓRIO PÉ DE CARNEIRO, OPERADO POR CONTROLE REMOTO, POTÊNCIA 12,5 KW, PESO OPERACIONAL 1,675 T, LARGURA DE TRABALHO 0,85 M - CHP DIURNO. AF_02/2016</v>
          </cell>
          <cell r="C1781">
            <v>148.6</v>
          </cell>
        </row>
        <row r="1782">
          <cell r="A1782">
            <v>5865</v>
          </cell>
          <cell r="B1782" t="str">
            <v>ROLO COMPACTADOR VIBRATÓRIO REBOCÁVEL, CILINDRO DE AÇO LISO, POTÊNCIA DE TRAÇÃO DE 65 CV, PESO 4,7 T, IMPACTO DINÂMICO 18,3 T, LARGURA DE TRABALHO 1,67 M - CHI DIURNO. AF_02/2016</v>
          </cell>
          <cell r="C1782">
            <v>12.26</v>
          </cell>
        </row>
        <row r="1783">
          <cell r="A1783">
            <v>5863</v>
          </cell>
          <cell r="B1783" t="str">
            <v>ROLO COMPACTADOR VIBRATÓRIO REBOCÁVEL, CILINDRO DE AÇO LISO, POTÊNCIA DE TRAÇÃO DE 65 CV, PESO 4,7 T, IMPACTO DINÂMICO 18,3 T, LARGURA DE TRABALHO 1,67 M - CHP DIURNO. AF_02/2016</v>
          </cell>
          <cell r="C1783">
            <v>24.36</v>
          </cell>
        </row>
        <row r="1784">
          <cell r="A1784">
            <v>5869</v>
          </cell>
          <cell r="B1784" t="str">
            <v>ROLO COMPACTADOR VIBRATÓRIO TANDEM AÇO LISO, POTÊNCIA 58 HP, PESO SEM/COM LASTRO 6,5 / 9,4 T, LARGURA DE TRABALHO 1,2 M - CHI DIURNO. AF_06/2014</v>
          </cell>
          <cell r="C1784">
            <v>76.239999999999995</v>
          </cell>
        </row>
        <row r="1785">
          <cell r="A1785">
            <v>5867</v>
          </cell>
          <cell r="B1785" t="str">
            <v>ROLO COMPACTADOR VIBRATÓRIO TANDEM AÇO LISO, POTÊNCIA 58 HP, PESO SEM/COM LASTRO 6,5 / 9,4 T, LARGURA DE TRABALHO 1,2 M - CHP DIURNO. AF_06/2014</v>
          </cell>
          <cell r="C1785">
            <v>166.2</v>
          </cell>
        </row>
        <row r="1786">
          <cell r="A1786">
            <v>95271</v>
          </cell>
          <cell r="B1786" t="str">
            <v>RÉGUA VIBRATÓRIA DUPLA PARA CONCRETO, PESO DE 60KG, COMPRIMENTO 4 M, COM MOTOR A GASOLINA, POTÊNCIA 5,5 HP - CHI DIURNO. AF_09/2016</v>
          </cell>
          <cell r="C1786">
            <v>0.77</v>
          </cell>
        </row>
        <row r="1787">
          <cell r="A1787">
            <v>95270</v>
          </cell>
          <cell r="B1787" t="str">
            <v>RÉGUA VIBRATÓRIA DUPLA PARA CONCRETO, PESO DE 60KG, COMPRIMENTO 4 M, COM MOTOR A GASOLINA, POTÊNCIA 5,5 HP - CHP DIURNO. AF_09/2016</v>
          </cell>
          <cell r="C1787">
            <v>10</v>
          </cell>
        </row>
        <row r="1788">
          <cell r="A1788">
            <v>91693</v>
          </cell>
          <cell r="B1788" t="str">
            <v>SERRA CIRCULAR DE BANCADA COM MOTOR ELÉTRICO POTÊNCIA DE 5HP, COM COIFA PARA DISCO 10" - CHI DIURNO. AF_08/2015</v>
          </cell>
          <cell r="C1788">
            <v>28.9</v>
          </cell>
        </row>
        <row r="1789">
          <cell r="A1789">
            <v>91692</v>
          </cell>
          <cell r="B1789" t="str">
            <v>SERRA CIRCULAR DE BANCADA COM MOTOR ELÉTRICO POTÊNCIA DE 5HP, COM COIFA PARA DISCO 10" - CHP DIURNO. AF_08/2015</v>
          </cell>
          <cell r="C1789">
            <v>30.46</v>
          </cell>
        </row>
        <row r="1790">
          <cell r="A1790">
            <v>102929</v>
          </cell>
          <cell r="B1790" t="str">
            <v>SERRA FITA HORIZONTAL, ELÉTRICA, COM CONTROLE HIDRÁULICO, PAINEL DE COMANDO EM 24 V, MOTOR ELÉTRICO 1,5 CV, DIMENSÕES DA FITA 3880 X 27 X 0,9 MM, TRIFÁSICA - CHI DIURNO. AF_05/2023</v>
          </cell>
          <cell r="C1790">
            <v>0</v>
          </cell>
        </row>
        <row r="1791">
          <cell r="A1791">
            <v>102928</v>
          </cell>
          <cell r="B1791" t="str">
            <v>SERRA FITA HORIZONTAL, ELÉTRICA, COM CONTROLE HIDRÁULICO, PAINEL DE COMANDO EM 24 V, MOTOR ELÉTRICO 1,5 CV, DIMENSÕES DA FITA 3880 X 27 X 0,9 MM, TRIFÁSICA - CHP DIURNO. AF_05/2023</v>
          </cell>
          <cell r="C1791">
            <v>0</v>
          </cell>
        </row>
        <row r="1792">
          <cell r="A1792">
            <v>95140</v>
          </cell>
          <cell r="B1792" t="str">
            <v>TALHA MANUAL DE CORRENTE, CAPACIDADE DE 2 TON. COM ELEVAÇÃO DE 3 M - CHI DIURNO. AF_07/2016</v>
          </cell>
          <cell r="C1792">
            <v>0.04</v>
          </cell>
        </row>
        <row r="1793">
          <cell r="A1793">
            <v>95139</v>
          </cell>
          <cell r="B1793" t="str">
            <v>TALHA MANUAL DE CORRENTE, CAPACIDADE DE 2 TON. COM ELEVAÇÃO DE 3 M - CHP DIURNO. AF_07/2016</v>
          </cell>
          <cell r="C1793">
            <v>0.06</v>
          </cell>
        </row>
        <row r="1794">
          <cell r="A1794">
            <v>89027</v>
          </cell>
          <cell r="B1794" t="str">
            <v>TANQUE DE ASFALTO ESTACIONÁRIO COM MAÇARICO, CAPACIDADE 20.000 L - CHI DIURNO. AF_05/2023</v>
          </cell>
          <cell r="C1794">
            <v>5.14</v>
          </cell>
        </row>
        <row r="1795">
          <cell r="A1795">
            <v>89028</v>
          </cell>
          <cell r="B1795" t="str">
            <v>TANQUE DE ASFALTO ESTACIONÁRIO COM MAÇARICO, CAPACIDADE 20.000 L - CHP DIURNO. AF_05/2023</v>
          </cell>
          <cell r="C1795">
            <v>180.22</v>
          </cell>
        </row>
        <row r="1796">
          <cell r="A1796">
            <v>7031</v>
          </cell>
          <cell r="B1796" t="str">
            <v>TANQUE DE ASFALTO ESTACIONÁRIO COM SERPENTINA, CAPACIDADE 30.000 L - CHI DIURNO. AF_05/2023</v>
          </cell>
          <cell r="C1796">
            <v>6.33</v>
          </cell>
        </row>
        <row r="1797">
          <cell r="A1797">
            <v>7030</v>
          </cell>
          <cell r="B1797" t="str">
            <v>TANQUE DE ASFALTO ESTACIONÁRIO COM SERPENTINA, CAPACIDADE 30.000 L - CHP DIURNO. AF_05/2023</v>
          </cell>
          <cell r="C1797">
            <v>267.66000000000003</v>
          </cell>
        </row>
        <row r="1798">
          <cell r="A1798">
            <v>102947</v>
          </cell>
          <cell r="B1798" t="str">
            <v>TARTARUGA DE OXICORTE CG1, MONOFÁSICA, 220 V, FREQUÊNCIA 50 HZ, VELOCIDADE DE CORTE (MM/MIN) 50 A 750, DIÂMETRO MÍNIMO DO COMPASSO MM 200 - CHI DIURNO. AF_05/2023</v>
          </cell>
          <cell r="C1798">
            <v>0</v>
          </cell>
        </row>
        <row r="1799">
          <cell r="A1799">
            <v>102946</v>
          </cell>
          <cell r="B1799" t="str">
            <v>TARTARUGA DE OXICORTE CG1, MONOFÁSICA, 220 V, FREQUÊNCIA 50 HZ, VELOCIDADE DE CORTE (MM/MIN) 50 A 750, DIÂMETRO MÍNIMO DO COMPASSO MM 200 - CHP DIURNO. AF_05/2023</v>
          </cell>
          <cell r="C1799">
            <v>0</v>
          </cell>
        </row>
        <row r="1800">
          <cell r="A1800">
            <v>104092</v>
          </cell>
          <cell r="B1800" t="str">
            <v>TERMOFUSORA PARA TUBOS E CONEXÕES EM PPR COM DIÂMETROS DE 20 A 63 MM, POTÊNCIA DE 800 W, TENSAO 220 V - CHI DIURNO. AF_05/2022</v>
          </cell>
          <cell r="C1800">
            <v>0.08</v>
          </cell>
        </row>
        <row r="1801">
          <cell r="A1801">
            <v>104091</v>
          </cell>
          <cell r="B1801" t="str">
            <v>TERMOFUSORA PARA TUBOS E CONEXÕES EM PPR COM DIÂMETROS DE 20 A 63 MM, POTÊNCIA DE 800 W, TENSAO 220 V - CHP DIURNO. AF_05/2022</v>
          </cell>
          <cell r="C1801">
            <v>0.91</v>
          </cell>
        </row>
        <row r="1802">
          <cell r="A1802">
            <v>104098</v>
          </cell>
          <cell r="B1802" t="str">
            <v>TERMOFUSORA PARA TUBOS E CONEXÕES EM PPR COM DIÂMETROS DE 75 A 110 MM, POTÊNCIA DE *1100* W, TENSÃO 220 V - CHI DIURNO. AF_05/2022</v>
          </cell>
          <cell r="C1802">
            <v>0.12</v>
          </cell>
        </row>
        <row r="1803">
          <cell r="A1803">
            <v>104097</v>
          </cell>
          <cell r="B1803" t="str">
            <v>TERMOFUSORA PARA TUBOS E CONEXÕES EM PPR COM DIÂMETROS DE 75 A 110 MM, POTÊNCIA DE *1100* W, TENSÃO 220 V - CHP DIURNO. AF_05/2022</v>
          </cell>
          <cell r="C1803">
            <v>1.28</v>
          </cell>
        </row>
        <row r="1804">
          <cell r="A1804">
            <v>102905</v>
          </cell>
          <cell r="B1804" t="str">
            <v>TORRE, COMPOSTA POR GUINCHO MECÂNICO, GUINCHO MANUAL, CABOS DE AÇO, PITEIRA E SOQUETE - CHI DIURNO. AF_05/2023</v>
          </cell>
          <cell r="C1804">
            <v>0</v>
          </cell>
        </row>
        <row r="1805">
          <cell r="A1805">
            <v>102904</v>
          </cell>
          <cell r="B1805" t="str">
            <v>TORRE, COMPOSTA POR GUINCHO MECÂNICO, GUINCHO MANUAL, CABOS DE AÇO, PITEIRA E SOQUETE - CHP DIURNO. AF_05/2023</v>
          </cell>
          <cell r="C1805">
            <v>0</v>
          </cell>
        </row>
        <row r="1806">
          <cell r="A1806">
            <v>89031</v>
          </cell>
          <cell r="B1806" t="str">
            <v>TRATOR DE ESTEIRAS, POTÊNCIA 100 HP, PESO OPERACIONAL 9,4 T, COM LÂMINA 2,19 M3 - CHI DIURNO. AF_06/2014</v>
          </cell>
          <cell r="C1806">
            <v>77.14</v>
          </cell>
        </row>
        <row r="1807">
          <cell r="A1807">
            <v>89032</v>
          </cell>
          <cell r="B1807" t="str">
            <v>TRATOR DE ESTEIRAS, POTÊNCIA 100 HP, PESO OPERACIONAL 9,4 T, COM LÂMINA 2,19 M3 - CHP DIURNO. AF_06/2014</v>
          </cell>
          <cell r="C1807">
            <v>199.4</v>
          </cell>
        </row>
        <row r="1808">
          <cell r="A1808">
            <v>88844</v>
          </cell>
          <cell r="B1808" t="str">
            <v>TRATOR DE ESTEIRAS, POTÊNCIA 125 HP, PESO OPERACIONAL 12,9 T, COM LÂMINA 2,7 M3 - CHI DIURNO. AF_10/2014</v>
          </cell>
          <cell r="C1808">
            <v>79.400000000000006</v>
          </cell>
        </row>
        <row r="1809">
          <cell r="A1809">
            <v>88843</v>
          </cell>
          <cell r="B1809" t="str">
            <v>TRATOR DE ESTEIRAS, POTÊNCIA 125 HP, PESO OPERACIONAL 12,9 T, COM LÂMINA 2,7 M3 - CHP DIURNO. AF_10/2014</v>
          </cell>
          <cell r="C1809">
            <v>220.07</v>
          </cell>
        </row>
        <row r="1810">
          <cell r="A1810">
            <v>5853</v>
          </cell>
          <cell r="B1810" t="str">
            <v>TRATOR DE ESTEIRAS, POTÊNCIA 150 HP, PESO OPERACIONAL 16,7 T, COM RODA MOTRIZ ELEVADA E LÂMINA 3,18 M3 - CHI DIURNO. AF_06/2014</v>
          </cell>
          <cell r="C1810">
            <v>91.49</v>
          </cell>
        </row>
        <row r="1811">
          <cell r="A1811">
            <v>5851</v>
          </cell>
          <cell r="B1811" t="str">
            <v>TRATOR DE ESTEIRAS, POTÊNCIA 150 HP, PESO OPERACIONAL 16,7 T, COM RODA MOTRIZ ELEVADA E LÂMINA 3,18 M3 - CHP DIURNO. AF_06/2014</v>
          </cell>
          <cell r="C1811">
            <v>262.72000000000003</v>
          </cell>
        </row>
        <row r="1812">
          <cell r="A1812">
            <v>5849</v>
          </cell>
          <cell r="B1812" t="str">
            <v>TRATOR DE ESTEIRAS, POTÊNCIA 170 HP, PESO OPERACIONAL 19 T, CAÇAMBA 5,2 M3 - CHI DIURNO. AF_06/2014</v>
          </cell>
          <cell r="C1812">
            <v>91.1</v>
          </cell>
        </row>
        <row r="1813">
          <cell r="A1813">
            <v>5847</v>
          </cell>
          <cell r="B1813" t="str">
            <v>TRATOR DE ESTEIRAS, POTÊNCIA 170 HP, PESO OPERACIONAL 19 T, CAÇAMBA 5,2 M3 - CHP DIURNO. AF_06/2014</v>
          </cell>
          <cell r="C1813">
            <v>274.3</v>
          </cell>
        </row>
        <row r="1814">
          <cell r="A1814">
            <v>5857</v>
          </cell>
          <cell r="B1814" t="str">
            <v>TRATOR DE ESTEIRAS, POTÊNCIA 347 HP, PESO OPERACIONAL 38,5 T, COM LÂMINA 8,70 M3 - CHI DIURNO. AF_06/2014</v>
          </cell>
          <cell r="C1814">
            <v>234.2</v>
          </cell>
        </row>
        <row r="1815">
          <cell r="A1815">
            <v>5855</v>
          </cell>
          <cell r="B1815" t="str">
            <v>TRATOR DE ESTEIRAS, POTÊNCIA 347 HP, PESO OPERACIONAL 38,5 T, COM LÂMINA 8,70 M3 - CHP DIURNO. AF_06/2014</v>
          </cell>
          <cell r="C1815">
            <v>705.15</v>
          </cell>
        </row>
        <row r="1816">
          <cell r="A1816">
            <v>96021</v>
          </cell>
          <cell r="B1816" t="str">
            <v>TRATOR DE PNEUS COM POTÊNCIA DE 122 CV, TRAÇÃO 4X4, COM GRADE DE DISCOS ACOPLADA - CHI DIURNO. AF_02/2017</v>
          </cell>
          <cell r="C1816">
            <v>57.58</v>
          </cell>
        </row>
        <row r="1817">
          <cell r="A1817">
            <v>96020</v>
          </cell>
          <cell r="B1817" t="str">
            <v>TRATOR DE PNEUS COM POTÊNCIA DE 122 CV, TRAÇÃO 4X4, COM GRADE DE DISCOS ACOPLADA - CHP DIURNO. AF_02/2017</v>
          </cell>
          <cell r="C1817">
            <v>178.74</v>
          </cell>
        </row>
        <row r="1818">
          <cell r="A1818">
            <v>96014</v>
          </cell>
          <cell r="B1818" t="str">
            <v>TRATOR DE PNEUS COM POTÊNCIA DE 122 CV, TRAÇÃO 4X4, COM VASSOURA MECÂNICA ACOPLADA - CHI DIURNO. AF_02/2017</v>
          </cell>
          <cell r="C1818">
            <v>57.85</v>
          </cell>
        </row>
        <row r="1819">
          <cell r="A1819">
            <v>96013</v>
          </cell>
          <cell r="B1819" t="str">
            <v>TRATOR DE PNEUS COM POTÊNCIA DE 122 CV, TRAÇÃO 4X4, COM VASSOURA MECÂNICA ACOPLADA - CHP DIURNO. AF_02/2017</v>
          </cell>
          <cell r="C1819">
            <v>179.24</v>
          </cell>
        </row>
        <row r="1820">
          <cell r="A1820">
            <v>96029</v>
          </cell>
          <cell r="B1820" t="str">
            <v>TRATOR DE PNEUS COM POTÊNCIA DE 85 CV, TRAÇÃO 4X4, COM GRADE DE DISCOS ACOPLADA - CHI DIURNO. AF_02/2017</v>
          </cell>
          <cell r="C1820">
            <v>51.04</v>
          </cell>
        </row>
        <row r="1821">
          <cell r="A1821">
            <v>96028</v>
          </cell>
          <cell r="B1821" t="str">
            <v>TRATOR DE PNEUS COM POTÊNCIA DE 85 CV, TRAÇÃO 4X4, COM GRADE DE DISCOS ACOPLADA - CHP DIURNO. AF_02/2017</v>
          </cell>
          <cell r="C1821">
            <v>137.35</v>
          </cell>
        </row>
        <row r="1822">
          <cell r="A1822">
            <v>96155</v>
          </cell>
          <cell r="B1822" t="str">
            <v>TRATOR DE PNEUS COM POTÊNCIA DE 85 CV, TRAÇÃO 4X4, COM VASSOURA MECÂNICA ACOPLADA - CHI DIURNO. AF_02/2017</v>
          </cell>
          <cell r="C1822">
            <v>51.31</v>
          </cell>
        </row>
        <row r="1823">
          <cell r="A1823">
            <v>96157</v>
          </cell>
          <cell r="B1823" t="str">
            <v>TRATOR DE PNEUS COM POTÊNCIA DE 85 CV, TRAÇÃO 4X4, COM VASSOURA MECÂNICA ACOPLADA - CHP DIURNO. AF_03/2017</v>
          </cell>
          <cell r="C1823">
            <v>137.85</v>
          </cell>
        </row>
        <row r="1824">
          <cell r="A1824">
            <v>5845</v>
          </cell>
          <cell r="B1824" t="str">
            <v>TRATOR DE PNEUS, POTÊNCIA 122 CV, TRAÇÃO 4X4, PESO COM LASTRO DE 4.510 KG - CHI DIURNO. AF_06/2014</v>
          </cell>
          <cell r="C1824">
            <v>53.24</v>
          </cell>
        </row>
        <row r="1825">
          <cell r="A1825">
            <v>5843</v>
          </cell>
          <cell r="B1825" t="str">
            <v>TRATOR DE PNEUS, POTÊNCIA 122 CV, TRAÇÃO 4X4, PESO COM LASTRO DE 4.510 KG - CHP DIURNO. AF_06/2014</v>
          </cell>
          <cell r="C1825">
            <v>170.63</v>
          </cell>
        </row>
        <row r="1826">
          <cell r="A1826">
            <v>89036</v>
          </cell>
          <cell r="B1826" t="str">
            <v>TRATOR DE PNEUS, POTÊNCIA 85 CV, TRAÇÃO 4X4, PESO COM LASTRO DE 4.675 KG - CHI DIURNO. AF_06/2014</v>
          </cell>
          <cell r="C1826">
            <v>46.67</v>
          </cell>
        </row>
        <row r="1827">
          <cell r="A1827">
            <v>89035</v>
          </cell>
          <cell r="B1827" t="str">
            <v>TRATOR DE PNEUS, POTÊNCIA 85 CV, TRAÇÃO 4X4, PESO COM LASTRO DE 4.675 KG - CHP DIURNO. AF_06/2014</v>
          </cell>
          <cell r="C1827">
            <v>129.21</v>
          </cell>
        </row>
        <row r="1828">
          <cell r="A1828">
            <v>102911</v>
          </cell>
          <cell r="B1828" t="str">
            <v>UNIDADE DOSADORA AIRLESS TIPO HOT SPRAY - CHI DIURNO. AF_05/2023</v>
          </cell>
          <cell r="C1828">
            <v>0</v>
          </cell>
        </row>
        <row r="1829">
          <cell r="A1829">
            <v>102910</v>
          </cell>
          <cell r="B1829" t="str">
            <v>UNIDADE DOSADORA AIRLESS TIPO HOT SPRAY - CHP DIURNO. AF_05/2023</v>
          </cell>
          <cell r="C1829">
            <v>0</v>
          </cell>
        </row>
        <row r="1830">
          <cell r="A1830">
            <v>93440</v>
          </cell>
          <cell r="B1830" t="str">
            <v>USINA DE ASFALTO À FRIO, CAPACIDADE DE 40 A 60 TON/HORA, ELÉTRICA POTÊNCIA 30 CV - CHI DIURNO. AF_05/2023</v>
          </cell>
          <cell r="C1830">
            <v>134.86000000000001</v>
          </cell>
        </row>
        <row r="1831">
          <cell r="A1831">
            <v>93439</v>
          </cell>
          <cell r="B1831" t="str">
            <v>USINA DE ASFALTO À FRIO, CAPACIDADE DE 40 A 60 TON/HORA, ELÉTRICA POTÊNCIA 30 CV - CHP DIURNO. AF_05/2023</v>
          </cell>
          <cell r="C1831">
            <v>256.86</v>
          </cell>
        </row>
        <row r="1832">
          <cell r="A1832">
            <v>100648</v>
          </cell>
          <cell r="B1832" t="str">
            <v>USINA DE ASFALTO, TIPO GRAVIMÉTRICA, PROD 150 TON/HORA - CHI DIURNO. AF_12/2019</v>
          </cell>
          <cell r="C1832">
            <v>601.91999999999996</v>
          </cell>
        </row>
        <row r="1833">
          <cell r="A1833">
            <v>100647</v>
          </cell>
          <cell r="B1833" t="str">
            <v>USINA DE ASFALTO, TIPO GRAVIMÉTRICA, PROD 150 TON/HORA - CHP DIURNO. AF_12/2019</v>
          </cell>
          <cell r="C1833">
            <v>6634.07</v>
          </cell>
        </row>
        <row r="1834">
          <cell r="A1834">
            <v>5829</v>
          </cell>
          <cell r="B1834" t="str">
            <v>USINA DE CONCRETO FIXA, CAPACIDADE NOMINAL DE 90 A 120 M3/H, SEM SILO - CHI DIURNO. AF_07/2016</v>
          </cell>
          <cell r="C1834">
            <v>165.32</v>
          </cell>
        </row>
        <row r="1835">
          <cell r="A1835">
            <v>5823</v>
          </cell>
          <cell r="B1835" t="str">
            <v>USINA DE CONCRETO FIXA, CAPACIDADE NOMINAL DE 90 A 120 M3/H, SEM SILO - CHP DIURNO. AF_07/2016</v>
          </cell>
          <cell r="C1835">
            <v>227.12</v>
          </cell>
        </row>
        <row r="1836">
          <cell r="A1836">
            <v>5884</v>
          </cell>
          <cell r="B1836" t="str">
            <v>USINA DE LAMA ASFÁLTICA, PROD 30 A 50 T/H, SILO DE AGREGADO 7 M3, RESERVATÓRIOS PARA EMULSÃO E ÁGUA DE 2,3 M3 CADA, MISTURADOR TIPO PUG MILL A SER MONTADO SOBRE CAMINHÃO - CHI DIURNO. AF_10/2014</v>
          </cell>
          <cell r="C1836">
            <v>54.2</v>
          </cell>
        </row>
        <row r="1837">
          <cell r="A1837">
            <v>5882</v>
          </cell>
          <cell r="B1837" t="str">
            <v>USINA DE LAMA ASFÁLTICA, PROD 30 A 50 T/H, SILO DE AGREGADO 7 M3, RESERVATÓRIOS PARA EMULSÃO E ÁGUA DE 2,3 M3 CADA, MISTURADOR TIPO PUG MILL A SER MONTADO SOBRE CAMINHÃO - CHP DIURNO. AF_10/2014</v>
          </cell>
          <cell r="C1837">
            <v>126.13</v>
          </cell>
        </row>
        <row r="1838">
          <cell r="A1838">
            <v>100642</v>
          </cell>
          <cell r="B1838" t="str">
            <v>USINA DE MISTURA ASFÁLTICA À QUENTE, TIPO CONTRA FLUXO, PROD 100 A 140 TON/HORA - CHI DIURNO. AF_12/2019</v>
          </cell>
          <cell r="C1838">
            <v>304.97000000000003</v>
          </cell>
        </row>
        <row r="1839">
          <cell r="A1839">
            <v>100641</v>
          </cell>
          <cell r="B1839" t="str">
            <v>USINA DE MISTURA ASFÁLTICA À QUENTE, TIPO CONTRA FLUXO, PROD 100 A 140 TON/HORA - CHP DIURNO. AF_12/2019</v>
          </cell>
          <cell r="C1839">
            <v>4849.93</v>
          </cell>
        </row>
        <row r="1840">
          <cell r="A1840">
            <v>93434</v>
          </cell>
          <cell r="B1840" t="str">
            <v>USINA DE MISTURA ASFÁLTICA À QUENTE, TIPO CONTRA FLUXO, PROD 40 A 80 TON/HORA - CHI DIURNO. AF_05/2023</v>
          </cell>
          <cell r="C1840">
            <v>338.63</v>
          </cell>
        </row>
        <row r="1841">
          <cell r="A1841">
            <v>93433</v>
          </cell>
          <cell r="B1841" t="str">
            <v>USINA DE MISTURA ASFÁLTICA À QUENTE, TIPO CONTRA FLUXO, PROD 40 A 80 TON/HORA - CHP DIURNO. AF_05/2023</v>
          </cell>
          <cell r="C1841">
            <v>2690.82</v>
          </cell>
        </row>
        <row r="1842">
          <cell r="A1842">
            <v>95122</v>
          </cell>
          <cell r="B1842" t="str">
            <v>USINA MISTURADORA DE SOLOS, CAPACIDADE DE 200 A 500 TON/H, POTENCIA 75KW - CHI DIURNO. AF_07/2016</v>
          </cell>
          <cell r="C1842">
            <v>221.83</v>
          </cell>
        </row>
        <row r="1843">
          <cell r="A1843">
            <v>95121</v>
          </cell>
          <cell r="B1843" t="str">
            <v>USINA MISTURADORA DE SOLOS, CAPACIDADE DE 200 A 500 TON/H, POTENCIA 75KW - CHP DIURNO. AF_07/2016</v>
          </cell>
          <cell r="C1843">
            <v>374.81</v>
          </cell>
        </row>
        <row r="1844">
          <cell r="A1844">
            <v>103662</v>
          </cell>
          <cell r="B1844" t="str">
            <v>VARREDEIRA DE GRAMA SINTÉTICA A GASOLINA, 2,4 CV, 4 TEMPOS - CHI DIURNO. AF_05/2023</v>
          </cell>
          <cell r="C1844">
            <v>0</v>
          </cell>
        </row>
        <row r="1845">
          <cell r="A1845">
            <v>103661</v>
          </cell>
          <cell r="B1845" t="str">
            <v>VARREDEIRA DE GRAMA SINTÉTICA A GASOLINA, 2,4 CV, 4 TEMPOS - CHP DIURNO. AF_05/2023</v>
          </cell>
          <cell r="C1845">
            <v>0</v>
          </cell>
        </row>
        <row r="1846">
          <cell r="A1846">
            <v>5841</v>
          </cell>
          <cell r="B1846" t="str">
            <v>VASSOURA MECÂNICA REBOCÁVEL COM ESCOVA CILÍNDRICA, LARGURA ÚTIL DE VARRIMENTO DE 2,44 M - CHI DIURNO. AF_06/2014</v>
          </cell>
          <cell r="C1846">
            <v>4.8499999999999996</v>
          </cell>
        </row>
        <row r="1847">
          <cell r="A1847">
            <v>5839</v>
          </cell>
          <cell r="B1847" t="str">
            <v>VASSOURA MECÂNICA REBOCÁVEL COM ESCOVA CILÍNDRICA, LARGURA ÚTIL DE VARRIMENTO DE 2,44 M - CHP DIURNO. AF_06/2014</v>
          </cell>
          <cell r="C1847">
            <v>9.65</v>
          </cell>
        </row>
        <row r="1848">
          <cell r="A1848">
            <v>90587</v>
          </cell>
          <cell r="B1848" t="str">
            <v>VIBRADOR DE IMERSÃO, DIÂMETRO DE PONTEIRA 45MM, MOTOR ELÉTRICO TRIFÁSICO POTÊNCIA DE 2 CV - CHI DIURNO. AF_06/2015</v>
          </cell>
          <cell r="C1848">
            <v>0.54</v>
          </cell>
        </row>
        <row r="1849">
          <cell r="A1849">
            <v>90586</v>
          </cell>
          <cell r="B1849" t="str">
            <v>VIBRADOR DE IMERSÃO, DIÂMETRO DE PONTEIRA 45MM, MOTOR ELÉTRICO TRIFÁSICO POTÊNCIA DE 2 CV - CHP DIURNO. AF_06/2015</v>
          </cell>
          <cell r="C1849">
            <v>1.45</v>
          </cell>
        </row>
        <row r="1850">
          <cell r="A1850">
            <v>5837</v>
          </cell>
          <cell r="B1850" t="str">
            <v>VIBROACABADORA DE ASFALTO SOBRE ESTEIRAS, LARGURA DE PAVIMENTAÇÃO 1,90 M A 5,30 M, POTÊNCIA 105 HP CAPACIDADE 450 T/H - CHI DIURNO. AF_11/2014</v>
          </cell>
          <cell r="C1850">
            <v>142.16999999999999</v>
          </cell>
        </row>
        <row r="1851">
          <cell r="A1851">
            <v>5835</v>
          </cell>
          <cell r="B1851" t="str">
            <v>VIBROACABADORA DE ASFALTO SOBRE ESTEIRAS, LARGURA DE PAVIMENTAÇÃO 1,90 M A 5,30 M, POTÊNCIA 105 HP CAPACIDADE 450 T/H - CHP DIURNO. AF_11/2014</v>
          </cell>
          <cell r="C1851">
            <v>365.81</v>
          </cell>
        </row>
        <row r="1852">
          <cell r="A1852">
            <v>89257</v>
          </cell>
          <cell r="B1852" t="str">
            <v>VIBROACABADORA DE ASFALTO SOBRE ESTEIRAS, LARGURA DE PAVIMENTAÇÃO 2,13 M A 4,55 M, POTÊNCIA 100 HP CAPACIDADE 400 T/H - CHP DIURNO. AF_11/2014</v>
          </cell>
          <cell r="C1852">
            <v>316.72000000000003</v>
          </cell>
        </row>
        <row r="1853">
          <cell r="A1853">
            <v>89258</v>
          </cell>
          <cell r="B1853" t="str">
            <v>VIBROACABADORA DE ASFALTO SOBRE ESTEIRAS, LARGURA DE PAVIMENTAÇÃO 2,13 M A 4,55 M, POTÊNCIA 100 HP, CAPACIDADE 400 T/H - CHI DIURNO. AF_11/2014</v>
          </cell>
          <cell r="C1853">
            <v>121.67</v>
          </cell>
        </row>
        <row r="1854">
          <cell r="A1854">
            <v>97621</v>
          </cell>
          <cell r="B1854" t="str">
            <v>DEMOLIÇÃO DE ALVENARIA DE BLOCO FURADO, DE FORMA MANUAL, COM REAPROVEITAMENTO. AF_09/2023</v>
          </cell>
          <cell r="C1854">
            <v>112.12</v>
          </cell>
        </row>
        <row r="1855">
          <cell r="A1855">
            <v>97622</v>
          </cell>
          <cell r="B1855" t="str">
            <v>DEMOLIÇÃO DE ALVENARIA DE BLOCO FURADO, DE FORMA MANUAL, SEM REAPROVEITAMENTO. AF_09/2023</v>
          </cell>
          <cell r="C1855">
            <v>54.64</v>
          </cell>
        </row>
        <row r="1856">
          <cell r="A1856">
            <v>97623</v>
          </cell>
          <cell r="B1856" t="str">
            <v>DEMOLIÇÃO DE ALVENARIA DE TIJOLO MACIÇO, DE FORMA MANUAL, COM REAPROVEITAMENTO. AF_09/2023</v>
          </cell>
          <cell r="C1856">
            <v>167.41</v>
          </cell>
        </row>
        <row r="1857">
          <cell r="A1857">
            <v>97624</v>
          </cell>
          <cell r="B1857" t="str">
            <v>DEMOLIÇÃO DE ALVENARIA DE TIJOLO MACIÇO, DE FORMA MANUAL, SEM REAPROVEITAMENTO. AF_09/2023</v>
          </cell>
          <cell r="C1857">
            <v>102.75</v>
          </cell>
        </row>
        <row r="1858">
          <cell r="A1858">
            <v>97625</v>
          </cell>
          <cell r="B1858" t="str">
            <v>DEMOLIÇÃO DE ALVENARIA PARA QUALQUER TIPO DE BLOCO, DE FORMA MECANIZADA, SEM REAPROVEITAMENTO. AF_09/2023</v>
          </cell>
          <cell r="C1858">
            <v>50.16</v>
          </cell>
        </row>
        <row r="1859">
          <cell r="A1859">
            <v>104791</v>
          </cell>
          <cell r="B1859" t="str">
            <v>DEMOLIÇÃO DE ARGAMASSAS, DE FORMA DE FORMA MECANIZADA COM MARTELETE, SEM REAPROVEITAMENTO. AF_09/2023</v>
          </cell>
          <cell r="C1859">
            <v>6.21</v>
          </cell>
        </row>
        <row r="1860">
          <cell r="A1860">
            <v>97631</v>
          </cell>
          <cell r="B1860" t="str">
            <v>DEMOLIÇÃO DE ARGAMASSAS, DE FORMA MANUAL, SEM REAPROVEITAMENTO. AF_09/2023</v>
          </cell>
          <cell r="C1860">
            <v>10.99</v>
          </cell>
        </row>
        <row r="1861">
          <cell r="A1861">
            <v>97630</v>
          </cell>
          <cell r="B1861" t="str">
            <v>DEMOLIÇÃO DE ESTRUTURAS DE CONCRETO ARMADO EM GERAL, DE FORMA MECANIZADA COM ROMPEDOR ACOPLADO EM ESCAVADEIRA HIDRÁULICA, SEM REAPROVEITAMENTO. AF_09/2023</v>
          </cell>
          <cell r="C1861">
            <v>0</v>
          </cell>
        </row>
        <row r="1862">
          <cell r="A1862">
            <v>104796</v>
          </cell>
          <cell r="B1862" t="str">
            <v>DEMOLIÇÃO DE GUIAS, SARJETAS OU SARJETÕES, DE FORMA MECANIZADA, SEM REAPROVEITAMENTO. AF_09/2023</v>
          </cell>
          <cell r="C1862">
            <v>13.89</v>
          </cell>
        </row>
        <row r="1863">
          <cell r="A1863">
            <v>97628</v>
          </cell>
          <cell r="B1863" t="str">
            <v>DEMOLIÇÃO DE LAJES, EM CONCRETO ARMADO, DE FORMA MANUAL, SEM REAPROVEITAMENTO. AF_09/2023</v>
          </cell>
          <cell r="C1863">
            <v>255.79</v>
          </cell>
        </row>
        <row r="1864">
          <cell r="A1864">
            <v>97629</v>
          </cell>
          <cell r="B1864" t="str">
            <v>DEMOLIÇÃO DE LAJES, EM CONCRETO ARMADO, DE FORMA MECANIZADA COM MARTELETE, SEM REAPROVEITAMENTO. AF_09/2023</v>
          </cell>
          <cell r="C1864">
            <v>88.59</v>
          </cell>
        </row>
        <row r="1865">
          <cell r="A1865">
            <v>97626</v>
          </cell>
          <cell r="B1865" t="str">
            <v>DEMOLIÇÃO DE PILARES E VIGAS EM CONCRETO ARMADO, DE FORMA MANUAL, SEM REAPROVEITAMENTO. AF_09/2023</v>
          </cell>
          <cell r="C1865">
            <v>549.22</v>
          </cell>
        </row>
        <row r="1866">
          <cell r="A1866">
            <v>97627</v>
          </cell>
          <cell r="B1866" t="str">
            <v>DEMOLIÇÃO DE PILARES E VIGAS EM CONCRETO ARMADO, DE FORMA MECANIZADA COM MARTELETE, SEM REAPROVEITAMENTO. AF_09/2023</v>
          </cell>
          <cell r="C1866">
            <v>190.23</v>
          </cell>
        </row>
        <row r="1867">
          <cell r="A1867">
            <v>104789</v>
          </cell>
          <cell r="B1867" t="str">
            <v>DEMOLIÇÃO DE PISO DE CONCRETO SIMPLES, DE FORMA MANUAL, SEM REAPROVEITAMENTO. AF_09/2023</v>
          </cell>
          <cell r="C1867">
            <v>192.32</v>
          </cell>
        </row>
        <row r="1868">
          <cell r="A1868">
            <v>104790</v>
          </cell>
          <cell r="B1868" t="str">
            <v>DEMOLIÇÃO DE PISO DE CONCRETO SIMPLES, DE FORMA MECANIZADA COM MARTELETE, SEM REAPROVEITAMENTO. AF_09/2023</v>
          </cell>
          <cell r="C1868">
            <v>111.95</v>
          </cell>
        </row>
        <row r="1869">
          <cell r="A1869">
            <v>97633</v>
          </cell>
          <cell r="B1869" t="str">
            <v>DEMOLIÇÃO DE REVESTIMENTO CERÂMICO, DE FORMA MANUAL, SEM REAPROVEITAMENTO. AF_09/2023</v>
          </cell>
          <cell r="C1869">
            <v>21.94</v>
          </cell>
        </row>
        <row r="1870">
          <cell r="A1870">
            <v>97634</v>
          </cell>
          <cell r="B1870" t="str">
            <v>DEMOLIÇÃO DE REVESTIMENTO CERÂMICO, DE FORMA MECANIZADA COM MARTELETE, SEM REAPROVEITAMENTO. AF_09/2023</v>
          </cell>
          <cell r="C1870">
            <v>6.9</v>
          </cell>
        </row>
        <row r="1871">
          <cell r="A1871">
            <v>97632</v>
          </cell>
          <cell r="B1871" t="str">
            <v>DEMOLIÇÃO DE RODAPÉ CERÂMICO, DE FORMA MANUAL, SEM REAPROVEITAMENTO. AF_09/2023</v>
          </cell>
          <cell r="C1871">
            <v>2.5099999999999998</v>
          </cell>
        </row>
        <row r="1872">
          <cell r="A1872">
            <v>97636</v>
          </cell>
          <cell r="B1872" t="str">
            <v>DEMOLIÇÃO PARCIAL DE PAVIMENTO ASFÁLTICO, DE FORMA MECANIZADA, SEM REAPROVEITAMENTO. AF_09/2023</v>
          </cell>
          <cell r="C1872">
            <v>22.28</v>
          </cell>
        </row>
        <row r="1873">
          <cell r="A1873">
            <v>104797</v>
          </cell>
          <cell r="B1873" t="str">
            <v>REMOÇAO DE GUIAS PRÉ-FABRICADAS DE CONCRETO, DE FORMA MECANIZADA, COM REAPROVEITAMENTO. AF_09/2023</v>
          </cell>
          <cell r="C1873">
            <v>17.38</v>
          </cell>
        </row>
        <row r="1874">
          <cell r="A1874">
            <v>104803</v>
          </cell>
          <cell r="B1874" t="str">
            <v>REMOÇÃO CALHAS E RUFOS, DE FORMA MANUAL, SEM REAPROVEITAMENTO. AF_09/2023</v>
          </cell>
          <cell r="C1874">
            <v>4.38</v>
          </cell>
        </row>
        <row r="1875">
          <cell r="A1875">
            <v>97664</v>
          </cell>
          <cell r="B1875" t="str">
            <v>REMOÇÃO DE ACESSÓRIOS, DE FORMA MANUAL, SEM REAPROVEITAMENTO. AF_09/2023</v>
          </cell>
          <cell r="C1875">
            <v>1.51</v>
          </cell>
        </row>
        <row r="1876">
          <cell r="A1876">
            <v>104801</v>
          </cell>
          <cell r="B1876" t="str">
            <v>REMOÇÃO DE ALAMBRADOS PARA QUADRAS POLIESPORTIVAS, ESTRUTURADO POR TUBOS DE AÇO GALVANIZADO, COM TELA DE ARAME GALVANIZADO, DE FORMA MANUAL, SEM REAPROVEITAMENTO. AF_09/2023</v>
          </cell>
          <cell r="C1876">
            <v>13.66</v>
          </cell>
        </row>
        <row r="1877">
          <cell r="A1877">
            <v>97661</v>
          </cell>
          <cell r="B1877" t="str">
            <v>REMOÇÃO DE CABOS ELÉTRICOS, COM SEÇÃO DE 10 MM², FORMA MANUAL, SEM REAPROVEITAMENTO. AF_09/2023</v>
          </cell>
          <cell r="C1877">
            <v>0.7</v>
          </cell>
        </row>
        <row r="1878">
          <cell r="A1878">
            <v>104794</v>
          </cell>
          <cell r="B1878" t="str">
            <v>REMOÇÃO DE CABOS ELÉTRICOS, COM SEÇÃO DE 16 MM², FORMA MANUAL, SEM REAPROVEITAMENTO. AF_09/2023</v>
          </cell>
          <cell r="C1878">
            <v>0.95</v>
          </cell>
        </row>
        <row r="1879">
          <cell r="A1879">
            <v>104795</v>
          </cell>
          <cell r="B1879" t="str">
            <v>REMOÇÃO DE CABOS ELÉTRICOS, COM SEÇÃO DE 25 MM², FORMA MANUAL, SEM REAPROVEITAMENTO. AF_09/2023</v>
          </cell>
          <cell r="C1879">
            <v>1.34</v>
          </cell>
        </row>
        <row r="1880">
          <cell r="A1880">
            <v>104792</v>
          </cell>
          <cell r="B1880" t="str">
            <v>REMOÇÃO DE CABOS ELÉTRICOS, COM SEÇÃO DE ATÉ 2,5 MM², DE FORMA MANUAL, SEM REAPROVEITAMENTO. AF_09/2023</v>
          </cell>
          <cell r="C1880">
            <v>0.39</v>
          </cell>
        </row>
        <row r="1881">
          <cell r="A1881">
            <v>104793</v>
          </cell>
          <cell r="B1881" t="str">
            <v>REMOÇÃO DE CABOS ELÉTRICOS, COM SEÇÃO MAIOR QUE 2,5 MM² E MENOR QUE 10 MM², DE FORMA MANUAL, SEM REAPROVEITAMENTO. AF_09/2023</v>
          </cell>
          <cell r="C1881">
            <v>0.54</v>
          </cell>
        </row>
        <row r="1882">
          <cell r="A1882">
            <v>104800</v>
          </cell>
          <cell r="B1882" t="str">
            <v>REMOÇÃO DE CERCAS E MOURÕES, DE FORMA MANUAL, SEM REAPROVEITAMENTO. AF_09/2023</v>
          </cell>
          <cell r="C1882">
            <v>8.9</v>
          </cell>
        </row>
        <row r="1883">
          <cell r="A1883">
            <v>97638</v>
          </cell>
          <cell r="B1883" t="str">
            <v>REMOÇÃO DE CHAPAS E PERFIS DE DRYWALL, DE FORMA MANUAL, SEM REAPROVEITAMENTO. AF_09/2023</v>
          </cell>
          <cell r="C1883">
            <v>8.5</v>
          </cell>
        </row>
        <row r="1884">
          <cell r="A1884">
            <v>97641</v>
          </cell>
          <cell r="B1884" t="str">
            <v>REMOÇÃO DE FORRO DE GESSO, DE FORMA MANUAL, SEM REAPROVEITAMENTO. AF_09/2023</v>
          </cell>
          <cell r="C1884">
            <v>2.91</v>
          </cell>
        </row>
        <row r="1885">
          <cell r="A1885">
            <v>97640</v>
          </cell>
          <cell r="B1885" t="str">
            <v>REMOÇÃO DE FORROS DE DRYWALL, PVC E FIBROMINERAL, DE FORMA MANUAL, SEM REAPROVEITAMENTO. AF_09/2023</v>
          </cell>
          <cell r="C1885">
            <v>1.98</v>
          </cell>
        </row>
        <row r="1886">
          <cell r="A1886">
            <v>97660</v>
          </cell>
          <cell r="B1886" t="str">
            <v>REMOÇÃO DE INTERRUPTORES/TOMADAS ELÉTRICAS, DE FORMA MANUAL, SEM REAPROVEITAMENTO. AF_09/2023</v>
          </cell>
          <cell r="C1886">
            <v>0.66</v>
          </cell>
        </row>
        <row r="1887">
          <cell r="A1887">
            <v>97645</v>
          </cell>
          <cell r="B1887" t="str">
            <v>REMOÇÃO DE JANELAS, DE FORMA MANUAL, SEM REAPROVEITAMENTO. AF_09/2023</v>
          </cell>
          <cell r="C1887">
            <v>23.67</v>
          </cell>
        </row>
        <row r="1888">
          <cell r="A1888">
            <v>97663</v>
          </cell>
          <cell r="B1888" t="str">
            <v>REMOÇÃO DE LOUÇAS, DE FORMA MANUAL, SEM REAPROVEITAMENTO. AF_09/2023</v>
          </cell>
          <cell r="C1888">
            <v>12.11</v>
          </cell>
        </row>
        <row r="1889">
          <cell r="A1889">
            <v>97665</v>
          </cell>
          <cell r="B1889" t="str">
            <v>REMOÇÃO DE LUMINÁRIAS, DE FORMA MANUAL, SEM REAPROVEITAMENTO. AF_09/2023</v>
          </cell>
          <cell r="C1889">
            <v>1.79</v>
          </cell>
        </row>
        <row r="1890">
          <cell r="A1890">
            <v>97666</v>
          </cell>
          <cell r="B1890" t="str">
            <v>REMOÇÃO DE METAIS SANITÁRIOS, DE FORMA MANUAL, SEM REAPROVEITAMENTO. AF_09/2023</v>
          </cell>
          <cell r="C1890">
            <v>8.83</v>
          </cell>
        </row>
        <row r="1891">
          <cell r="A1891">
            <v>97635</v>
          </cell>
          <cell r="B1891" t="str">
            <v>REMOÇÃO DE PISO DE BLOCO INTERTRAVADO OU DE PEDRA PORTUGUESA, DE FORMA MANUAL, COM REAPROVEITAMENTO. AF_09/2023</v>
          </cell>
          <cell r="C1891">
            <v>15.8</v>
          </cell>
        </row>
        <row r="1892">
          <cell r="A1892">
            <v>97643</v>
          </cell>
          <cell r="B1892" t="str">
            <v>REMOÇÃO DE PISO DE MADEIRA (ASSOALHO E BARROTE), DE FORMA MANUAL, SEM REAPROVEITAMENTO. AF_09/2023</v>
          </cell>
          <cell r="C1892">
            <v>24.26</v>
          </cell>
        </row>
        <row r="1893">
          <cell r="A1893">
            <v>104799</v>
          </cell>
          <cell r="B1893" t="str">
            <v>REMOÇÃO DE PLACAS DE SINALIZAÇÃO VIÁRIA, DE FORMA MANUAL, SEM REAPROVEITAMENTO. AF_09/2023</v>
          </cell>
          <cell r="C1893">
            <v>10.96</v>
          </cell>
        </row>
        <row r="1894">
          <cell r="A1894">
            <v>97639</v>
          </cell>
          <cell r="B1894" t="str">
            <v>REMOÇÃO DE PLACAS E PILARETES DE CONCRETO, DE FORMA MANUAL, SEM REAPROVEITAMENTO. AF_09/2023</v>
          </cell>
          <cell r="C1894">
            <v>19.8</v>
          </cell>
        </row>
        <row r="1895">
          <cell r="A1895">
            <v>97644</v>
          </cell>
          <cell r="B1895" t="str">
            <v>REMOÇÃO DE PORTAS, DE FORMA MANUAL, SEM REAPROVEITAMENTO. AF_09/2023</v>
          </cell>
          <cell r="C1895">
            <v>9.16</v>
          </cell>
        </row>
        <row r="1896">
          <cell r="A1896">
            <v>97648</v>
          </cell>
          <cell r="B1896" t="str">
            <v>REMOÇÃO DE PROTEÇÃO TÉRMICA PARA COBERTURA EM EPS, DE FORMA MANUAL, SEM REAPROVEITAMENTO. AF_09/2023</v>
          </cell>
          <cell r="C1896">
            <v>1.96</v>
          </cell>
        </row>
        <row r="1897">
          <cell r="A1897">
            <v>104798</v>
          </cell>
          <cell r="B1897" t="str">
            <v>REMOÇÃO DE SUPORTE METÁLICO OU DE MADEIRA PARA PLACAS DE SINALIZAÇÃO VIÁRIA, DE FORMA MANUAL, SEM REAPROVEITAMENTO. AF_09/2023</v>
          </cell>
          <cell r="C1897">
            <v>13.95</v>
          </cell>
        </row>
        <row r="1898">
          <cell r="A1898">
            <v>97637</v>
          </cell>
          <cell r="B1898" t="str">
            <v>REMOÇÃO DE TAPUME/ CHAPAS METÁLICAS E DE MADEIRA, DE FORMA MANUAL, SEM REAPROVEITAMENTO. AF_09/2023</v>
          </cell>
          <cell r="C1898">
            <v>2.92</v>
          </cell>
        </row>
        <row r="1899">
          <cell r="A1899">
            <v>104802</v>
          </cell>
          <cell r="B1899" t="str">
            <v>REMOÇÃO DE TELA DE ARAME GALVANIZADO DE ALAMBRADOS PARA QUADRAS POLIESPORTIVAS, DE FORMA MANUAL, SEM REMOÇÃO DA ESTRUTURA DE SUSTENTAÇÃO, SEM REAPROVEITAMENTO. AF_09/2023</v>
          </cell>
          <cell r="C1899">
            <v>9.09</v>
          </cell>
        </row>
        <row r="1900">
          <cell r="A1900">
            <v>97647</v>
          </cell>
          <cell r="B1900" t="str">
            <v>REMOÇÃO DE TELHAS DE FIBROCIMENTO METÁLICA E CERÂMICA, DE FORMA MANUAL, SEM REAPROVEITAMENTO. AF_09/2023</v>
          </cell>
          <cell r="C1900">
            <v>3.41</v>
          </cell>
        </row>
        <row r="1901">
          <cell r="A1901">
            <v>97649</v>
          </cell>
          <cell r="B1901" t="str">
            <v>REMOÇÃO DE TELHAS DE FIBROCIMENTO, METÁLICA E CERÂMICA, DE FORMA MECANIZADA, COM USO DE GUINDASTE, SEM REAPROVEITAMENTO. AF_09/2023</v>
          </cell>
          <cell r="C1901">
            <v>4.38</v>
          </cell>
        </row>
        <row r="1902">
          <cell r="A1902">
            <v>97652</v>
          </cell>
          <cell r="B1902" t="str">
            <v>REMOÇÃO DE TESOURAS DE MADEIRA, COM VÃO MAIOR OU IGUAL A 8M, DE FORMA MANUAL, SEM REAPROVEITAMENTO. AF_09/2023</v>
          </cell>
          <cell r="C1902">
            <v>181.73</v>
          </cell>
        </row>
        <row r="1903">
          <cell r="A1903">
            <v>97654</v>
          </cell>
          <cell r="B1903" t="str">
            <v>REMOÇÃO DE TESOURAS DE MADEIRA, COM VÃO MAIOR OU IGUAL A 8M, DE FORMA MECANIZADA, COM REAPROVEITAMENTO. AF_09/2023</v>
          </cell>
          <cell r="C1903">
            <v>176.64</v>
          </cell>
        </row>
        <row r="1904">
          <cell r="A1904">
            <v>97651</v>
          </cell>
          <cell r="B1904" t="str">
            <v>REMOÇÃO DE TESOURAS DE MADEIRA, COM VÃO MENOR QUE 8M, DE FORMA MANUAL, SEM REAPROVEITAMENTO. AF_09/2023</v>
          </cell>
          <cell r="C1904">
            <v>80.16</v>
          </cell>
        </row>
        <row r="1905">
          <cell r="A1905">
            <v>97653</v>
          </cell>
          <cell r="B1905" t="str">
            <v>REMOÇÃO DE TESOURAS DE MADEIRA, COM VÃO MENOR QUE 8M, DE FORMA MECANIZADA, COM REAPROVEITAMENTO. AF_09/2023</v>
          </cell>
          <cell r="C1905">
            <v>143.38999999999999</v>
          </cell>
        </row>
        <row r="1906">
          <cell r="A1906">
            <v>97657</v>
          </cell>
          <cell r="B1906" t="str">
            <v>REMOÇÃO DE TESOURAS METÁLICAS, COM VÃO MAIOR OU IGUAL A 8M, DE FORMA MANUAL, SEM REAPROVEITAMENTO. AF_09/2023</v>
          </cell>
          <cell r="C1906">
            <v>651.80999999999995</v>
          </cell>
        </row>
        <row r="1907">
          <cell r="A1907">
            <v>97659</v>
          </cell>
          <cell r="B1907" t="str">
            <v>REMOÇÃO DE TESOURAS METÁLICAS, COM VÃO MAIOR OU IGUAL A 8M, DE FORMA MECANIZADA, COM REAPROVEITAMENTO. AF_09/2023</v>
          </cell>
          <cell r="C1907">
            <v>304.45999999999998</v>
          </cell>
        </row>
        <row r="1908">
          <cell r="A1908">
            <v>97656</v>
          </cell>
          <cell r="B1908" t="str">
            <v>REMOÇÃO DE TESOURAS METÁLICAS, COM VÃO MENOR QUE 8M, DE FORMA MANUAL, SEM REAPROVEITAMENTO. AF_09/2023</v>
          </cell>
          <cell r="C1908">
            <v>328.84</v>
          </cell>
        </row>
        <row r="1909">
          <cell r="A1909">
            <v>97658</v>
          </cell>
          <cell r="B1909" t="str">
            <v>REMOÇÃO DE TESOURAS METÁLICAS, COM VÃO MENOR QUE 8M, DE FORMA MECANIZADA, COM REAPROVEITAMENTO. AF_09/2023</v>
          </cell>
          <cell r="C1909">
            <v>220.87</v>
          </cell>
        </row>
        <row r="1910">
          <cell r="A1910">
            <v>97650</v>
          </cell>
          <cell r="B1910" t="str">
            <v>REMOÇÃO DE TRAMA DE MADEIRA PARA COBERTURA, DE FORMA MANUAL, SEM REAPROVEITAMENTO. AF_09/2023</v>
          </cell>
          <cell r="C1910">
            <v>7.35</v>
          </cell>
        </row>
        <row r="1911">
          <cell r="A1911">
            <v>97642</v>
          </cell>
          <cell r="B1911" t="str">
            <v>REMOÇÃO DE TRAMA METÁLICA OU DE MADEIRA PARA FORRO, DE FORMA MANUAL, SEM REAPROVEITAMENTO. AF_09/2023</v>
          </cell>
          <cell r="C1911">
            <v>2.85</v>
          </cell>
        </row>
        <row r="1912">
          <cell r="A1912">
            <v>97655</v>
          </cell>
          <cell r="B1912" t="str">
            <v>REMOÇÃO DE TRAMA METÁLICA PARA COBERTURA, DE FORMA MANUAL, SEM REAPROVEITAMENTO. AF_09/2023</v>
          </cell>
          <cell r="C1912">
            <v>36.229999999999997</v>
          </cell>
        </row>
        <row r="1913">
          <cell r="A1913">
            <v>97662</v>
          </cell>
          <cell r="B1913" t="str">
            <v>REMOÇÃO DE TUBULAÇÕES (TUBOS E CONEXÕES) DE ÁGUA FRIA, DE FORMA MANUAL, SEM REAPROVEITAMENTO. AF_09/2023</v>
          </cell>
          <cell r="C1913">
            <v>0.48</v>
          </cell>
        </row>
        <row r="1914">
          <cell r="A1914">
            <v>97646</v>
          </cell>
          <cell r="B1914" t="str">
            <v>REMOÇÃO DE VIDRO, EM FACHADAS DE VIDRO, DE FORMA MECANIZADA, COM USO DE PLATAFORMA ELEVATÓRIA, SEM REAPROVEITAMENTO. AF_09/2023</v>
          </cell>
          <cell r="C1914">
            <v>0</v>
          </cell>
        </row>
        <row r="1915">
          <cell r="A1915">
            <v>92712</v>
          </cell>
          <cell r="B1915" t="str">
            <v>APARELHO PARA CORTE E SOLDA OXI-ACETILENO SOBRE RODAS, INCLUSIVE CILINDROS E MAÇARICOS - DEPRECIAÇÃO. AF_05/2023</v>
          </cell>
          <cell r="C1915">
            <v>0.32</v>
          </cell>
        </row>
        <row r="1916">
          <cell r="A1916">
            <v>92713</v>
          </cell>
          <cell r="B1916" t="str">
            <v>APARELHO PARA CORTE E SOLDA OXI-ACETILENO SOBRE RODAS, INCLUSIVE CILINDROS E MAÇARICOS - JUROS. AF_05/2023</v>
          </cell>
          <cell r="C1916">
            <v>7.0000000000000007E-2</v>
          </cell>
        </row>
        <row r="1917">
          <cell r="A1917">
            <v>92714</v>
          </cell>
          <cell r="B1917" t="str">
            <v>APARELHO PARA CORTE E SOLDA OXI-ACETILENO SOBRE RODAS, INCLUSIVE CILINDROS E MAÇARICOS - MANUTENÇÃO. AF_05/2023</v>
          </cell>
          <cell r="C1917">
            <v>0.4</v>
          </cell>
        </row>
        <row r="1918">
          <cell r="A1918">
            <v>92715</v>
          </cell>
          <cell r="B1918" t="str">
            <v>APARELHO PARA CORTE E SOLDA OXI-ACETILENO SOBRE RODAS, INCLUSIVE CILINDROS E MAÇARICOS - MATERIAIS NA OPERAÇÃO. AF_05/2023</v>
          </cell>
          <cell r="C1918">
            <v>104.3</v>
          </cell>
        </row>
        <row r="1919">
          <cell r="A1919">
            <v>103663</v>
          </cell>
          <cell r="B1919" t="str">
            <v>BATE ESTACA PARA INSTALAÇÃO DE DEFENSAS METÁLICAS (GUARD RAIL) FIXO, INCLUSIVE CAMINHÃO TOCO PBT 9.700 KG, POTÊNCIA DE 160 CV - DEPRECIAÇÃO. AF_05/2023</v>
          </cell>
          <cell r="C1919">
            <v>0</v>
          </cell>
        </row>
        <row r="1920">
          <cell r="A1920">
            <v>104390</v>
          </cell>
          <cell r="B1920" t="str">
            <v>BATE ESTACA PARA INSTALAÇÃO DE DEFENSAS METÁLICAS (GUARD RAIL) FIXO, INCLUSIVE CAMINHÃO TOCO PBT 9.700 KG, POTÊNCIA DE 160 CV - IMPOSTOS E SEGUROS. AF_05/2023</v>
          </cell>
          <cell r="C1920">
            <v>0</v>
          </cell>
        </row>
        <row r="1921">
          <cell r="A1921">
            <v>103664</v>
          </cell>
          <cell r="B1921" t="str">
            <v>BATE ESTACA PARA INSTALAÇÃO DE DEFENSAS METÁLICAS (GUARD RAIL) FIXO, INCLUSIVE CAMINHÃO TOCO PBT 9.700 KG, POTÊNCIA DE 160 CV - JUROS. AF_05/2023</v>
          </cell>
          <cell r="C1921">
            <v>0</v>
          </cell>
        </row>
        <row r="1922">
          <cell r="A1922">
            <v>104451</v>
          </cell>
          <cell r="B1922" t="str">
            <v>BATE ESTACA PARA INSTALAÇÃO DE DEFENSAS METÁLICAS (GUARD RAIL) FIXO, INCLUSIVE CAMINHÃO TOCO PBT 9.700 KG, POTÊNCIA DE 160 CV - MANUTENÇÃO. AF_05/2023</v>
          </cell>
          <cell r="C1922">
            <v>0</v>
          </cell>
        </row>
        <row r="1923">
          <cell r="A1923">
            <v>103666</v>
          </cell>
          <cell r="B1923" t="str">
            <v>BATE ESTACA PARA INSTALAÇÃO DE DEFENSAS METÁLICAS (GUARD RAIL) FIXO, INCLUSIVE CAMINHÃO TOCO PBT 9.700 KG, POTÊNCIA DE 160 CV - MATERIAIS NA OPERAÇÃO. AF_05/2023</v>
          </cell>
          <cell r="C1923">
            <v>135.16999999999999</v>
          </cell>
        </row>
        <row r="1924">
          <cell r="A1924">
            <v>89212</v>
          </cell>
          <cell r="B1924" t="str">
            <v>BATE-ESTACAS POR GRAVIDADE, POTÊNCIA DE 160 HP, PESO DO MARTELO ATÉ 3 TONELADAS - DEPRECIAÇÃO. AF_11/2014</v>
          </cell>
          <cell r="C1924">
            <v>29.76</v>
          </cell>
        </row>
        <row r="1925">
          <cell r="A1925">
            <v>89213</v>
          </cell>
          <cell r="B1925" t="str">
            <v>BATE-ESTACAS POR GRAVIDADE, POTÊNCIA DE 160 HP, PESO DO MARTELO ATÉ 3 TONELADAS - JUROS. AF_11/2014</v>
          </cell>
          <cell r="C1925">
            <v>9.18</v>
          </cell>
        </row>
        <row r="1926">
          <cell r="A1926">
            <v>89214</v>
          </cell>
          <cell r="B1926" t="str">
            <v>BATE-ESTACAS POR GRAVIDADE, POTÊNCIA DE 160 HP, PESO DO MARTELO ATÉ 3 TONELADAS - MANUTENÇÃO. AF_11/2014</v>
          </cell>
          <cell r="C1926">
            <v>27.94</v>
          </cell>
        </row>
        <row r="1927">
          <cell r="A1927">
            <v>89215</v>
          </cell>
          <cell r="B1927" t="str">
            <v>BATE-ESTACAS POR GRAVIDADE, POTÊNCIA DE 160 HP, PESO DO MARTELO ATÉ 3 TONELADAS - MATERIAIS NA OPERAÇÃO. AF_11/2014</v>
          </cell>
          <cell r="C1927">
            <v>92.49</v>
          </cell>
        </row>
        <row r="1928">
          <cell r="A1928">
            <v>87441</v>
          </cell>
          <cell r="B1928" t="str">
            <v>BETONEIRA CAPACIDADE NOMINAL 400 L, CAPACIDADE DE MISTURA 310 L, MOTOR A DIESEL POTÊNCIA 5,0 CV, SEM CARREGADOR - DEPRECIAÇÃO. AF_05/2023</v>
          </cell>
          <cell r="C1928">
            <v>0.41</v>
          </cell>
        </row>
        <row r="1929">
          <cell r="A1929">
            <v>87442</v>
          </cell>
          <cell r="B1929" t="str">
            <v>BETONEIRA CAPACIDADE NOMINAL 400 L, CAPACIDADE DE MISTURA 310 L, MOTOR A DIESEL POTÊNCIA 5,0 CV, SEM CARREGADOR - JUROS. AF_05/2023</v>
          </cell>
          <cell r="C1929">
            <v>0.09</v>
          </cell>
        </row>
        <row r="1930">
          <cell r="A1930">
            <v>87443</v>
          </cell>
          <cell r="B1930" t="str">
            <v>BETONEIRA CAPACIDADE NOMINAL 400 L, CAPACIDADE DE MISTURA 310 L, MOTOR A DIESEL POTÊNCIA 5,0 CV, SEM CARREGADOR - MANUTENÇÃO. AF_05/2023</v>
          </cell>
          <cell r="C1930">
            <v>0.52</v>
          </cell>
        </row>
        <row r="1931">
          <cell r="A1931">
            <v>87444</v>
          </cell>
          <cell r="B1931" t="str">
            <v>BETONEIRA CAPACIDADE NOMINAL 400 L, CAPACIDADE DE MISTURA 310 L, MOTOR A DIESEL POTÊNCIA 5,0 CV, SEM CARREGADOR - MATERIAIS NA OPERAÇÃO. AF_05/2023</v>
          </cell>
          <cell r="C1931">
            <v>4.17</v>
          </cell>
        </row>
        <row r="1932">
          <cell r="A1932">
            <v>93229</v>
          </cell>
          <cell r="B1932" t="str">
            <v>BETONEIRA CAPACIDADE NOMINAL 400 L, CAPACIDADE DE MISTURA 310 L, MOTOR A GASOLINA POTÊNCIA 5,5 CV, SEM CARREGADOR - DEPRECIAÇÃO. AF_02/2016</v>
          </cell>
          <cell r="C1932">
            <v>0.38</v>
          </cell>
        </row>
        <row r="1933">
          <cell r="A1933">
            <v>93230</v>
          </cell>
          <cell r="B1933" t="str">
            <v>BETONEIRA CAPACIDADE NOMINAL 400 L, CAPACIDADE DE MISTURA 310 L, MOTOR A GASOLINA POTÊNCIA 5,5 CV, SEM CARREGADOR - JUROS. AF_02/2016</v>
          </cell>
          <cell r="C1933">
            <v>0.08</v>
          </cell>
        </row>
        <row r="1934">
          <cell r="A1934">
            <v>93231</v>
          </cell>
          <cell r="B1934" t="str">
            <v>BETONEIRA CAPACIDADE NOMINAL 400 L, CAPACIDADE DE MISTURA 310 L, MOTOR A GASOLINA POTÊNCIA 5,5 CV, SEM CARREGADOR - MANUTENÇÃO. AF_02/2016</v>
          </cell>
          <cell r="C1934">
            <v>0.47</v>
          </cell>
        </row>
        <row r="1935">
          <cell r="A1935">
            <v>93232</v>
          </cell>
          <cell r="B1935" t="str">
            <v>BETONEIRA CAPACIDADE NOMINAL 400 L, CAPACIDADE DE MISTURA 310 L, MOTOR A GASOLINA POTÊNCIA 5,5 CV, SEM CARREGADOR - MATERIAIS NA OPERAÇÃO. AF_02/2016</v>
          </cell>
          <cell r="C1935">
            <v>4.5999999999999996</v>
          </cell>
        </row>
        <row r="1936">
          <cell r="A1936">
            <v>102948</v>
          </cell>
          <cell r="B1936" t="str">
            <v>BETONEIRA CAPACIDADE NOMINAL DE 250 L, CAPACIDADE DE MISTURA DE 175 L, MOTOR ELÉTRICO MONOFÁSICO POTÊNCIA 1CV - DEPRECIAÇÃO. AF_05/2023</v>
          </cell>
          <cell r="C1936">
            <v>0</v>
          </cell>
        </row>
        <row r="1937">
          <cell r="A1937">
            <v>102949</v>
          </cell>
          <cell r="B1937" t="str">
            <v>BETONEIRA CAPACIDADE NOMINAL DE 250 L, CAPACIDADE DE MISTURA DE 175 L, MOTOR ELÉTRICO MONOFÁSICO POTÊNCIA 1CV - JUROS. AF_05/2023</v>
          </cell>
          <cell r="C1937">
            <v>0</v>
          </cell>
        </row>
        <row r="1938">
          <cell r="A1938">
            <v>102950</v>
          </cell>
          <cell r="B1938" t="str">
            <v>BETONEIRA CAPACIDADE NOMINAL DE 250 L, CAPACIDADE DE MISTURA DE 175 L, MOTOR ELÉTRICO MONOFÁSICO POTÊNCIA 1CV - MANUTENÇÃO. AF_05/2023</v>
          </cell>
          <cell r="C1938">
            <v>0</v>
          </cell>
        </row>
        <row r="1939">
          <cell r="A1939">
            <v>102951</v>
          </cell>
          <cell r="B1939" t="str">
            <v>BETONEIRA CAPACIDADE NOMINAL DE 250 L, CAPACIDADE DE MISTURA DE 175 L, MOTOR ELÉTRICO MONOFÁSICO POTÊNCIA 1CV - MATERIAIS NA OPERAÇÃO. AF_05/2023</v>
          </cell>
          <cell r="C1939">
            <v>0.69</v>
          </cell>
        </row>
        <row r="1940">
          <cell r="A1940">
            <v>88826</v>
          </cell>
          <cell r="B1940" t="str">
            <v>BETONEIRA CAPACIDADE NOMINAL DE 400 L, CAPACIDADE DE MISTURA 280 L, MOTOR ELÉTRICO TRIFÁSICO POTÊNCIA DE 2 CV, SEM CARREGADOR - DEPRECIAÇÃO. AF_05/2023</v>
          </cell>
          <cell r="C1940">
            <v>0.3</v>
          </cell>
        </row>
        <row r="1941">
          <cell r="A1941">
            <v>88827</v>
          </cell>
          <cell r="B1941" t="str">
            <v>BETONEIRA CAPACIDADE NOMINAL DE 400 L, CAPACIDADE DE MISTURA 280 L, MOTOR ELÉTRICO TRIFÁSICO POTÊNCIA DE 2 CV, SEM CARREGADOR - JUROS. AF_05/2023</v>
          </cell>
          <cell r="C1941">
            <v>7.0000000000000007E-2</v>
          </cell>
        </row>
        <row r="1942">
          <cell r="A1942">
            <v>88828</v>
          </cell>
          <cell r="B1942" t="str">
            <v>BETONEIRA CAPACIDADE NOMINAL DE 400 L, CAPACIDADE DE MISTURA 280 L, MOTOR ELÉTRICO TRIFÁSICO POTÊNCIA DE 2 CV, SEM CARREGADOR - MANUTENÇÃO. AF_05/2023</v>
          </cell>
          <cell r="C1942">
            <v>0.33</v>
          </cell>
        </row>
        <row r="1943">
          <cell r="A1943">
            <v>88829</v>
          </cell>
          <cell r="B1943" t="str">
            <v>BETONEIRA CAPACIDADE NOMINAL DE 400 L, CAPACIDADE DE MISTURA 280 L, MOTOR ELÉTRICO TRIFÁSICO POTÊNCIA DE 2 CV, SEM CARREGADOR - MATERIAIS NA OPERAÇÃO. AF_05/2023</v>
          </cell>
          <cell r="C1943">
            <v>1.37</v>
          </cell>
        </row>
        <row r="1944">
          <cell r="A1944">
            <v>89221</v>
          </cell>
          <cell r="B1944" t="str">
            <v>BETONEIRA CAPACIDADE NOMINAL DE 600 L, CAPACIDADE DE MISTURA 360 L, MOTOR ELÉTRICO TRIFÁSICO POTÊNCIA DE 4 CV, SEM CARREGADOR - DEPRECIAÇÃO. AF_05/2023</v>
          </cell>
          <cell r="C1944">
            <v>1.24</v>
          </cell>
        </row>
        <row r="1945">
          <cell r="A1945">
            <v>89222</v>
          </cell>
          <cell r="B1945" t="str">
            <v>BETONEIRA CAPACIDADE NOMINAL DE 600 L, CAPACIDADE DE MISTURA 360 L, MOTOR ELÉTRICO TRIFÁSICO POTÊNCIA DE 4 CV, SEM CARREGADOR - JUROS. AF_05/2023</v>
          </cell>
          <cell r="C1945">
            <v>0.28000000000000003</v>
          </cell>
        </row>
        <row r="1946">
          <cell r="A1946">
            <v>89223</v>
          </cell>
          <cell r="B1946" t="str">
            <v>BETONEIRA CAPACIDADE NOMINAL DE 600 L, CAPACIDADE DE MISTURA 360 L, MOTOR ELÉTRICO TRIFÁSICO POTÊNCIA DE 4 CV, SEM CARREGADOR - MANUTENÇÃO. AF_05/2023</v>
          </cell>
          <cell r="C1946">
            <v>1.36</v>
          </cell>
        </row>
        <row r="1947">
          <cell r="A1947">
            <v>89224</v>
          </cell>
          <cell r="B1947" t="str">
            <v>BETONEIRA CAPACIDADE NOMINAL DE 600 L, CAPACIDADE DE MISTURA 360 L, MOTOR ELÉTRICO TRIFÁSICO POTÊNCIA DE 4 CV, SEM CARREGADOR - MATERIAIS NA OPERAÇÃO. AF_05/2023</v>
          </cell>
          <cell r="C1947">
            <v>2.75</v>
          </cell>
        </row>
        <row r="1948">
          <cell r="A1948">
            <v>89274</v>
          </cell>
          <cell r="B1948" t="str">
            <v>BETONEIRA CAPACIDADE NOMINAL DE 600 L, CAPACIDADE DE MISTURA 440 L, MOTOR A DIESEL POTÊNCIA 10 CV, COM CARREGADOR - DEPRECIAÇÃO. AF_05/2023</v>
          </cell>
          <cell r="C1948">
            <v>1.51</v>
          </cell>
        </row>
        <row r="1949">
          <cell r="A1949">
            <v>89275</v>
          </cell>
          <cell r="B1949" t="str">
            <v>BETONEIRA CAPACIDADE NOMINAL DE 600 L, CAPACIDADE DE MISTURA 440 L, MOTOR A DIESEL POTÊNCIA 10 CV, COM CARREGADOR - JUROS. AF_05/2023</v>
          </cell>
          <cell r="C1949">
            <v>0.35</v>
          </cell>
        </row>
        <row r="1950">
          <cell r="A1950">
            <v>89276</v>
          </cell>
          <cell r="B1950" t="str">
            <v>BETONEIRA CAPACIDADE NOMINAL DE 600 L, CAPACIDADE DE MISTURA 440 L, MOTOR A DIESEL POTÊNCIA 10 CV, COM CARREGADOR - MANUTENÇÃO. AF_05/2023</v>
          </cell>
          <cell r="C1950">
            <v>1.89</v>
          </cell>
        </row>
        <row r="1951">
          <cell r="A1951">
            <v>89277</v>
          </cell>
          <cell r="B1951" t="str">
            <v>BETONEIRA CAPACIDADE NOMINAL DE 600 L, CAPACIDADE DE MISTURA 440 L, MOTOR A DIESEL POTÊNCIA 10 CV, COM CARREGADOR - MATERIAIS NA OPERAÇÃO. AF_05/2023</v>
          </cell>
          <cell r="C1951">
            <v>8.34</v>
          </cell>
        </row>
        <row r="1952">
          <cell r="A1952">
            <v>90646</v>
          </cell>
          <cell r="B1952" t="str">
            <v>BOMBA CENTRÍFUGA MONOESTÁGIO COM MOTOR ELÉTRICO MONOFÁSICO, POTÊNCIA 15 HP, DIÂMETRO DO ROTOR 173 MM, HM/Q = 30 MCA / 90 M3/H A 45 MCA / 55 M3/H - DEPRECIAÇÃO. AF_06/2015</v>
          </cell>
          <cell r="C1952">
            <v>1</v>
          </cell>
        </row>
        <row r="1953">
          <cell r="A1953">
            <v>90647</v>
          </cell>
          <cell r="B1953" t="str">
            <v>BOMBA CENTRÍFUGA MONOESTÁGIO COM MOTOR ELÉTRICO MONOFÁSICO, POTÊNCIA 15 HP, DIÂMETRO DO ROTOR 173 MM, HM/Q = 30 MCA / 90 M3/H A 45 MCA / 55 M3/H - JUROS. AF_06/2015</v>
          </cell>
          <cell r="C1953">
            <v>0.23</v>
          </cell>
        </row>
        <row r="1954">
          <cell r="A1954">
            <v>90648</v>
          </cell>
          <cell r="B1954" t="str">
            <v>BOMBA CENTRÍFUGA MONOESTÁGIO COM MOTOR ELÉTRICO MONOFÁSICO, POTÊNCIA 15 HP, DIÂMETRO DO ROTOR 173 MM, HM/Q = 30 MCA / 90 M3/H A 45 MCA / 55 M3/H - MANUTENÇÃO. AF_06/2015</v>
          </cell>
          <cell r="C1954">
            <v>1.1000000000000001</v>
          </cell>
        </row>
        <row r="1955">
          <cell r="A1955">
            <v>90649</v>
          </cell>
          <cell r="B1955" t="str">
            <v>BOMBA CENTRÍFUGA MONOESTÁGIO COM MOTOR ELÉTRICO MONOFÁSICO, POTÊNCIA 15 HP, DIÂMETRO DO ROTOR 173 MM, HM/Q = 30 MCA / 90 M3/H A 45 MCA / 55 M3/H - MATERIAIS NA OPERAÇÃO. AF_06/2015</v>
          </cell>
          <cell r="C1955">
            <v>10.65</v>
          </cell>
        </row>
        <row r="1956">
          <cell r="A1956">
            <v>90652</v>
          </cell>
          <cell r="B1956" t="str">
            <v>BOMBA DE PROJEÇÃO DE CONCRETO SECO, POTÊNCIA 10 CV, VAZÃO 3 M3/H - DEPRECIAÇÃO. AF_06/2015</v>
          </cell>
          <cell r="C1956">
            <v>3.73</v>
          </cell>
        </row>
        <row r="1957">
          <cell r="A1957">
            <v>90653</v>
          </cell>
          <cell r="B1957" t="str">
            <v>BOMBA DE PROJEÇÃO DE CONCRETO SECO, POTÊNCIA 10 CV, VAZÃO 3 M3/H - JUROS. AF_06/2015</v>
          </cell>
          <cell r="C1957">
            <v>0.86</v>
          </cell>
        </row>
        <row r="1958">
          <cell r="A1958">
            <v>90654</v>
          </cell>
          <cell r="B1958" t="str">
            <v>BOMBA DE PROJEÇÃO DE CONCRETO SECO, POTÊNCIA 10 CV, VAZÃO 3 M3/H - MANUTENÇÃO. AF_06/2015</v>
          </cell>
          <cell r="C1958">
            <v>4.08</v>
          </cell>
        </row>
        <row r="1959">
          <cell r="A1959">
            <v>90655</v>
          </cell>
          <cell r="B1959" t="str">
            <v>BOMBA DE PROJEÇÃO DE CONCRETO SECO, POTÊNCIA 10 CV, VAZÃO 3 M3/H - MATERIAIS NA OPERAÇÃO. AF_06/2015</v>
          </cell>
          <cell r="C1959">
            <v>7.01</v>
          </cell>
        </row>
        <row r="1960">
          <cell r="A1960">
            <v>90658</v>
          </cell>
          <cell r="B1960" t="str">
            <v>BOMBA DE PROJEÇÃO DE CONCRETO SECO, POTÊNCIA 10 CV, VAZÃO 6 M3/H - DEPRECIAÇÃO. AF_06/2015</v>
          </cell>
          <cell r="C1960">
            <v>4</v>
          </cell>
        </row>
        <row r="1961">
          <cell r="A1961">
            <v>90659</v>
          </cell>
          <cell r="B1961" t="str">
            <v>BOMBA DE PROJEÇÃO DE CONCRETO SECO, POTÊNCIA 10 CV, VAZÃO 6 M3/H - JUROS. AF_06/2015</v>
          </cell>
          <cell r="C1961">
            <v>0.92</v>
          </cell>
        </row>
        <row r="1962">
          <cell r="A1962">
            <v>90660</v>
          </cell>
          <cell r="B1962" t="str">
            <v>BOMBA DE PROJEÇÃO DE CONCRETO SECO, POTÊNCIA 10 CV, VAZÃO 6 M3/H - MANUTENÇÃO. AF_06/2015</v>
          </cell>
          <cell r="C1962">
            <v>4.37</v>
          </cell>
        </row>
        <row r="1963">
          <cell r="A1963">
            <v>90661</v>
          </cell>
          <cell r="B1963" t="str">
            <v>BOMBA DE PROJEÇÃO DE CONCRETO SECO, POTÊNCIA 10 CV, VAZÃO 6 M3/H - MATERIAIS NA OPERAÇÃO. AF_06/2015</v>
          </cell>
          <cell r="C1963">
            <v>7.01</v>
          </cell>
        </row>
        <row r="1964">
          <cell r="A1964">
            <v>89019</v>
          </cell>
          <cell r="B1964" t="str">
            <v>BOMBA SUBMERSÍVEL ELÉTRICA TRIFÁSICA, POTÊNCIA 2,96 HP, Ø ROTOR 144 MM SEMI-ABERTO, BOCAL DE SAÍDA Ø 2", HM/Q = 2 MCA / 38,8 M3/H A 28 MCA / 5 M3/H - DEPRECIAÇÃO. AF_06/2014</v>
          </cell>
          <cell r="C1964">
            <v>0.57999999999999996</v>
          </cell>
        </row>
        <row r="1965">
          <cell r="A1965">
            <v>89020</v>
          </cell>
          <cell r="B1965" t="str">
            <v>BOMBA SUBMERSÍVEL ELÉTRICA TRIFÁSICA, POTÊNCIA 2,96 HP, Ø ROTOR 144 MM SEMI-ABERTO, BOCAL DE SAÍDA Ø 2", HM/Q = 2 MCA / 38,8 M3/H A 28 MCA / 5 M3/H - JUROS. AF_06/2014</v>
          </cell>
          <cell r="C1965">
            <v>0.13</v>
          </cell>
        </row>
        <row r="1966">
          <cell r="A1966">
            <v>5800</v>
          </cell>
          <cell r="B1966" t="str">
            <v>BOMBA SUBMERSÍVEL ELÉTRICA TRIFÁSICA, POTÊNCIA 2,96 HP, Ø ROTOR 144 MM SEMI-ABERTO, BOCAL DE SAÍDA Ø 2", HM/Q = 2 MCA / 38,8 M3/H A 28 MCA / 5 M3/H - MANUTENÇÃO. AF_06/2014</v>
          </cell>
          <cell r="C1966">
            <v>0.63</v>
          </cell>
        </row>
        <row r="1967">
          <cell r="A1967">
            <v>53866</v>
          </cell>
          <cell r="B1967" t="str">
            <v>BOMBA SUBMERSÍVEL ELÉTRICA TRIFÁSICA, POTÊNCIA 2,96 HP, Ø ROTOR 144 MM SEMI-ABERTO, BOCAL DE SAÍDA Ø 2", HM/Q = 2 MCA / 38,8 M3/H A 28 MCA / 5 M3/H - MATERIAIS NA OPERAÇÃO. AF_06/2014</v>
          </cell>
          <cell r="C1967">
            <v>2.1</v>
          </cell>
        </row>
        <row r="1968">
          <cell r="A1968">
            <v>90639</v>
          </cell>
          <cell r="B1968" t="str">
            <v>BOMBA TRIPLEX, PARA INJEÇÃO DE NATA DE CIMENTO, VAZÃO MÁXIMA DE 100 LITROS/MINUTO, PRESSÃO MÁXIMA DE 70 BAR - DEPRECIAÇÃO. AF_06/2015</v>
          </cell>
          <cell r="C1968">
            <v>5.74</v>
          </cell>
        </row>
        <row r="1969">
          <cell r="A1969">
            <v>90640</v>
          </cell>
          <cell r="B1969" t="str">
            <v>BOMBA TRIPLEX, PARA INJEÇÃO DE NATA DE CIMENTO, VAZÃO MÁXIMA DE 100 LITROS/MINUTO, PRESSÃO MÁXIMA DE 70 BAR - JUROS. AF_06/2015</v>
          </cell>
          <cell r="C1969">
            <v>1.32</v>
          </cell>
        </row>
        <row r="1970">
          <cell r="A1970">
            <v>90641</v>
          </cell>
          <cell r="B1970" t="str">
            <v>BOMBA TRIPLEX, PARA INJEÇÃO DE NATA DE CIMENTO, VAZÃO MÁXIMA DE 100 LITROS/MINUTO, PRESSÃO MÁXIMA DE 70 BAR - MANUTENÇÃO. AF_06/2015</v>
          </cell>
          <cell r="C1970">
            <v>6.27</v>
          </cell>
        </row>
        <row r="1971">
          <cell r="A1971">
            <v>90642</v>
          </cell>
          <cell r="B1971" t="str">
            <v>BOMBA TRIPLEX, PARA INJEÇÃO DE NATA DE CIMENTO, VAZÃO MÁXIMA DE 100 LITROS/MINUTO, PRESSÃO MÁXIMA DE 70 BAR - MATERIAIS NA OPERAÇÃO. AF_06/2015</v>
          </cell>
          <cell r="C1971">
            <v>12.51</v>
          </cell>
        </row>
        <row r="1972">
          <cell r="A1972">
            <v>102806</v>
          </cell>
          <cell r="B1972" t="str">
            <v>CALDEIRA A GÁS COM TERMOSTATO, CAPACIDADE 100 LITROS - DEPRECIAÇÃO. AF_05/2023</v>
          </cell>
          <cell r="C1972">
            <v>0</v>
          </cell>
        </row>
        <row r="1973">
          <cell r="A1973">
            <v>102807</v>
          </cell>
          <cell r="B1973" t="str">
            <v>CALDEIRA A GÁS COM TERMOSTATO, CAPACIDADE 100 LITROS - JUROS. AF_05/2023</v>
          </cell>
          <cell r="C1973">
            <v>0</v>
          </cell>
        </row>
        <row r="1974">
          <cell r="A1974">
            <v>102808</v>
          </cell>
          <cell r="B1974" t="str">
            <v>CALDEIRA A GÁS COM TERMOSTATO, CAPACIDADE 100 LITROS - MANUTENÇÃO. AF_05/2023</v>
          </cell>
          <cell r="C1974">
            <v>0</v>
          </cell>
        </row>
        <row r="1975">
          <cell r="A1975">
            <v>102809</v>
          </cell>
          <cell r="B1975" t="str">
            <v>CALDEIRA A GÁS COM TERMOSTATO, CAPACIDADE 100 LITROS - MATERIAIS NA OPERAÇÃO. AF_05/2023</v>
          </cell>
          <cell r="C1975">
            <v>18.21</v>
          </cell>
        </row>
        <row r="1976">
          <cell r="A1976">
            <v>92140</v>
          </cell>
          <cell r="B1976" t="str">
            <v>CAMINHONETE CABINE SIMPLES COM MOTOR 1.6 FLEX, CÂMBIO MANUAL, POTÊNCIA 101/104 CV, 2 PORTAS - DEPRECIAÇÃO. AF_11/2015</v>
          </cell>
          <cell r="C1976">
            <v>4.8899999999999997</v>
          </cell>
        </row>
        <row r="1977">
          <cell r="A1977">
            <v>92142</v>
          </cell>
          <cell r="B1977" t="str">
            <v>CAMINHONETE CABINE SIMPLES COM MOTOR 1.6 FLEX, CÂMBIO MANUAL, POTÊNCIA 101/104 CV, 2 PORTAS - IMPOSTOS E SEGUROS. AF_11/2015</v>
          </cell>
          <cell r="C1977">
            <v>0.61</v>
          </cell>
        </row>
        <row r="1978">
          <cell r="A1978">
            <v>92141</v>
          </cell>
          <cell r="B1978" t="str">
            <v>CAMINHONETE CABINE SIMPLES COM MOTOR 1.6 FLEX, CÂMBIO MANUAL, POTÊNCIA 101/104 CV, 2 PORTAS - JUROS. AF_11/2015</v>
          </cell>
          <cell r="C1978">
            <v>1.5</v>
          </cell>
        </row>
        <row r="1979">
          <cell r="A1979">
            <v>92143</v>
          </cell>
          <cell r="B1979" t="str">
            <v>CAMINHONETE CABINE SIMPLES COM MOTOR 1.6 FLEX, CÂMBIO MANUAL, POTÊNCIA 101/104 CV, 2 PORTAS - MANUTENÇÃO. AF_11/2015</v>
          </cell>
          <cell r="C1979">
            <v>6.11</v>
          </cell>
        </row>
        <row r="1980">
          <cell r="A1980">
            <v>92144</v>
          </cell>
          <cell r="B1980" t="str">
            <v>CAMINHONETE CABINE SIMPLES COM MOTOR 1.6 FLEX, CÂMBIO MANUAL, POTÊNCIA 101/104 CV, 2 PORTAS - MATERIAIS NA OPERAÇÃO. AF_11/2015</v>
          </cell>
          <cell r="C1980">
            <v>40</v>
          </cell>
        </row>
        <row r="1981">
          <cell r="A1981">
            <v>92133</v>
          </cell>
          <cell r="B1981" t="str">
            <v>CAMINHONETE COM MOTOR A DIESEL, POTÊNCIA 180 CV, CABINE DUPLA, 4X4 - DEPRECIAÇÃO. AF_11/2015</v>
          </cell>
          <cell r="C1981">
            <v>13.35</v>
          </cell>
        </row>
        <row r="1982">
          <cell r="A1982">
            <v>92135</v>
          </cell>
          <cell r="B1982" t="str">
            <v>CAMINHONETE COM MOTOR A DIESEL, POTÊNCIA 180 CV, CABINE DUPLA, 4X4 - IMPOSTOS E SEGUROS. AF_11/2015</v>
          </cell>
          <cell r="C1982">
            <v>1.66</v>
          </cell>
        </row>
        <row r="1983">
          <cell r="A1983">
            <v>92134</v>
          </cell>
          <cell r="B1983" t="str">
            <v>CAMINHONETE COM MOTOR A DIESEL, POTÊNCIA 180 CV, CABINE DUPLA, 4X4 - JUROS. AF_11/2015</v>
          </cell>
          <cell r="C1983">
            <v>4.1100000000000003</v>
          </cell>
        </row>
        <row r="1984">
          <cell r="A1984">
            <v>92136</v>
          </cell>
          <cell r="B1984" t="str">
            <v>CAMINHONETE COM MOTOR A DIESEL, POTÊNCIA 180 CV, CABINE DUPLA, 4X4 - MANUTENÇÃO. AF_11/2015</v>
          </cell>
          <cell r="C1984">
            <v>16.690000000000001</v>
          </cell>
        </row>
        <row r="1985">
          <cell r="A1985">
            <v>92137</v>
          </cell>
          <cell r="B1985" t="str">
            <v>CAMINHONETE COM MOTOR A DIESEL, POTÊNCIA 180 CV, CABINE DUPLA, 4X4 - MATERIAIS NA OPERAÇÃO. AF_11/2015</v>
          </cell>
          <cell r="C1985">
            <v>35.1</v>
          </cell>
        </row>
        <row r="1986">
          <cell r="A1986">
            <v>91380</v>
          </cell>
          <cell r="B1986" t="str">
            <v>CAMINHÃO BASCULANTE 10 M3, TRUCADO CABINE SIMPLES, PESO BRUTO TOTAL 23.000 KG, CARGA ÚTIL MÁXIMA 15.935 KG, DISTÂNCIA ENTRE EIXOS 4,80 M, POTÊNCIA 230 CV INCLUSIVE CAÇAMBA METÁLICA - DEPRECIAÇÃO. AF_06/2014</v>
          </cell>
          <cell r="C1986">
            <v>29.3</v>
          </cell>
        </row>
        <row r="1987">
          <cell r="A1987">
            <v>91382</v>
          </cell>
          <cell r="B1987" t="str">
            <v>CAMINHÃO BASCULANTE 10 M3, TRUCADO CABINE SIMPLES, PESO BRUTO TOTAL 23.000 KG, CARGA ÚTIL MÁXIMA 15.935 KG, DISTÂNCIA ENTRE EIXOS 4,80 M, POTÊNCIA 230 CV INCLUSIVE CAÇAMBA METÁLICA - IMPOSTOS E SEGUROS. AF_06/2014</v>
          </cell>
          <cell r="C1987">
            <v>4.54</v>
          </cell>
        </row>
        <row r="1988">
          <cell r="A1988">
            <v>91381</v>
          </cell>
          <cell r="B1988" t="str">
            <v>CAMINHÃO BASCULANTE 10 M3, TRUCADO CABINE SIMPLES, PESO BRUTO TOTAL 23.000 KG, CARGA ÚTIL MÁXIMA 15.935 KG, DISTÂNCIA ENTRE EIXOS 4,80 M, POTÊNCIA 230 CV INCLUSIVE CAÇAMBA METÁLICA - JUROS. AF_06/2014</v>
          </cell>
          <cell r="C1988">
            <v>11.24</v>
          </cell>
        </row>
        <row r="1989">
          <cell r="A1989">
            <v>91383</v>
          </cell>
          <cell r="B1989" t="str">
            <v>CAMINHÃO BASCULANTE 10 M3, TRUCADO CABINE SIMPLES, PESO BRUTO TOTAL 23.000 KG, CARGA ÚTIL MÁXIMA 15.935 KG, DISTÂNCIA ENTRE EIXOS 4,80 M, POTÊNCIA 230 CV INCLUSIVE CAÇAMBA METÁLICA - MANUTENÇÃO. AF_06/2014</v>
          </cell>
          <cell r="C1989">
            <v>52.71</v>
          </cell>
        </row>
        <row r="1990">
          <cell r="A1990">
            <v>91384</v>
          </cell>
          <cell r="B1990" t="str">
            <v>CAMINHÃO BASCULANTE 10 M3, TRUCADO CABINE SIMPLES, PESO BRUTO TOTAL 23.000 KG, CARGA ÚTIL MÁXIMA 15.935 KG, DISTÂNCIA ENTRE EIXOS 4,80 M, POTÊNCIA 230 CV INCLUSIVE CAÇAMBA METÁLICA - MATERIAIS NA OPERAÇÃO. AF_06/2014</v>
          </cell>
          <cell r="C1990">
            <v>141.25</v>
          </cell>
        </row>
        <row r="1991">
          <cell r="A1991">
            <v>96030</v>
          </cell>
          <cell r="B1991" t="str">
            <v>CAMINHÃO BASCULANTE 10 M3, TRUCADO, POTÊNCIA 230 CV, INCLUSIVE CAÇAMBA METÁLICA, COM DISTRIBUIDOR DE AGREGADOS ACOPLADO - DEPRECIAÇÃO. AF_02/2017</v>
          </cell>
          <cell r="C1991">
            <v>36.03</v>
          </cell>
        </row>
        <row r="1992">
          <cell r="A1992">
            <v>96032</v>
          </cell>
          <cell r="B1992" t="str">
            <v>CAMINHÃO BASCULANTE 10 M3, TRUCADO, POTÊNCIA 230 CV, INCLUSIVE CAÇAMBA METÁLICA, COM DISTRIBUIDOR DE AGREGADOS ACOPLADO - IMPOSTOS E SEGUROS. AF_02/2017</v>
          </cell>
          <cell r="C1992">
            <v>5.07</v>
          </cell>
        </row>
        <row r="1993">
          <cell r="A1993">
            <v>96031</v>
          </cell>
          <cell r="B1993" t="str">
            <v>CAMINHÃO BASCULANTE 10 M3, TRUCADO, POTÊNCIA 230 CV, INCLUSIVE CAÇAMBA METÁLICA, COM DISTRIBUIDOR DE AGREGADOS ACOPLADO - JUROS. AF_02/2017</v>
          </cell>
          <cell r="C1993">
            <v>12.62</v>
          </cell>
        </row>
        <row r="1994">
          <cell r="A1994">
            <v>96033</v>
          </cell>
          <cell r="B1994" t="str">
            <v>CAMINHÃO BASCULANTE 10 M3, TRUCADO, POTÊNCIA 230 CV, INCLUSIVE CAÇAMBA METÁLICA, COM DISTRIBUIDOR DE AGREGADOS ACOPLADO - MANUTENÇÃO. AF_02/2017</v>
          </cell>
          <cell r="C1994">
            <v>58.32</v>
          </cell>
        </row>
        <row r="1995">
          <cell r="A1995">
            <v>96034</v>
          </cell>
          <cell r="B1995" t="str">
            <v>CAMINHÃO BASCULANTE 10 M3, TRUCADO, POTÊNCIA 230 CV, INCLUSIVE CAÇAMBA METÁLICA, COM DISTRIBUIDOR DE AGREGADOS ACOPLADO - MATERIAIS NA OPERAÇÃO. AF_02/2017</v>
          </cell>
          <cell r="C1995">
            <v>141.25</v>
          </cell>
        </row>
        <row r="1996">
          <cell r="A1996">
            <v>89870</v>
          </cell>
          <cell r="B1996" t="str">
            <v>CAMINHÃO BASCULANTE 14 M3, COM CAVALO MECÂNICO DE CAPACIDADE MÁXIMA DE TRAÇÃO COMBINADO DE 36000 KG, POTÊNCIA 286 CV, INCLUSIVE SEMIREBOQUE COM CAÇAMBA METÁLICA - DEPRECIAÇÃO. AF_12/2014</v>
          </cell>
          <cell r="C1996">
            <v>40.19</v>
          </cell>
        </row>
        <row r="1997">
          <cell r="A1997">
            <v>89872</v>
          </cell>
          <cell r="B1997" t="str">
            <v>CAMINHÃO BASCULANTE 14 M3, COM CAVALO MECÂNICO DE CAPACIDADE MÁXIMA DE TRAÇÃO COMBINADO DE 36000 KG, POTÊNCIA 286 CV, INCLUSIVE SEMIREBOQUE COM CAÇAMBA METÁLICA - IMPOSTOS E SEGUROS. AF_12/2014</v>
          </cell>
          <cell r="C1997">
            <v>5.7</v>
          </cell>
        </row>
        <row r="1998">
          <cell r="A1998">
            <v>89871</v>
          </cell>
          <cell r="B1998" t="str">
            <v>CAMINHÃO BASCULANTE 14 M3, COM CAVALO MECÂNICO DE CAPACIDADE MÁXIMA DE TRAÇÃO COMBINADO DE 36000 KG, POTÊNCIA 286 CV, INCLUSIVE SEMIREBOQUE COM CAÇAMBA METÁLICA - JUROS. AF_12/2014</v>
          </cell>
          <cell r="C1998">
            <v>14.13</v>
          </cell>
        </row>
        <row r="1999">
          <cell r="A1999">
            <v>89873</v>
          </cell>
          <cell r="B1999" t="str">
            <v>CAMINHÃO BASCULANTE 14 M3, COM CAVALO MECÂNICO DE CAPACIDADE MÁXIMA DE TRAÇÃO COMBINADO DE 36000 KG, POTÊNCIA 286 CV, INCLUSIVE SEMIREBOQUE COM CAÇAMBA METÁLICA - MANUTENÇÃO. AF_12/2014</v>
          </cell>
          <cell r="C1999">
            <v>68.73</v>
          </cell>
        </row>
        <row r="2000">
          <cell r="A2000">
            <v>89874</v>
          </cell>
          <cell r="B2000" t="str">
            <v>CAMINHÃO BASCULANTE 14 M3, COM CAVALO MECÂNICO DE CAPACIDADE MÁXIMA DE TRAÇÃO COMBINADO DE 36000 KG, POTÊNCIA 286 CV, INCLUSIVE SEMIREBOQUE COM CAÇAMBA METÁLICA - MATERIAIS NA OPERAÇÃO. AF_12/2014</v>
          </cell>
          <cell r="C2000">
            <v>175.64</v>
          </cell>
        </row>
        <row r="2001">
          <cell r="A2001">
            <v>89878</v>
          </cell>
          <cell r="B2001" t="str">
            <v>CAMINHÃO BASCULANTE 18 M3, COM CAVALO MECÂNICO DE CAPACIDADE MÁXIMA DE TRAÇÃO COMBINADO DE 45000 KG, POTÊNCIA 330 CV, INCLUSIVE SEMIREBOQUE COM CAÇAMBA METÁLICA - DEPRECIAÇÃO. AF_12/2014</v>
          </cell>
          <cell r="C2001">
            <v>43.03</v>
          </cell>
        </row>
        <row r="2002">
          <cell r="A2002">
            <v>89880</v>
          </cell>
          <cell r="B2002" t="str">
            <v>CAMINHÃO BASCULANTE 18 M3, COM CAVALO MECÂNICO DE CAPACIDADE MÁXIMA DE TRAÇÃO COMBINADO DE 45000 KG, POTÊNCIA 330 CV, INCLUSIVE SEMIREBOQUE COM CAÇAMBA METÁLICA - IMPOSTOS E SEGUROS. AF_12/2014</v>
          </cell>
          <cell r="C2002">
            <v>6</v>
          </cell>
        </row>
        <row r="2003">
          <cell r="A2003">
            <v>89879</v>
          </cell>
          <cell r="B2003" t="str">
            <v>CAMINHÃO BASCULANTE 18 M3, COM CAVALO MECÂNICO DE CAPACIDADE MÁXIMA DE TRAÇÃO COMBINADO DE 45000 KG, POTÊNCIA 330 CV, INCLUSIVE SEMIREBOQUE COM CAÇAMBA METÁLICA - JUROS. AF_12/2014</v>
          </cell>
          <cell r="C2003">
            <v>14.87</v>
          </cell>
        </row>
        <row r="2004">
          <cell r="A2004">
            <v>89881</v>
          </cell>
          <cell r="B2004" t="str">
            <v>CAMINHÃO BASCULANTE 18 M3, COM CAVALO MECÂNICO DE CAPACIDADE MÁXIMA DE TRAÇÃO COMBINADO DE 45000 KG, POTÊNCIA 330 CV, INCLUSIVE SEMIREBOQUE COM CAÇAMBA METÁLICA - MANUTENÇÃO. AF_12/2014</v>
          </cell>
          <cell r="C2004">
            <v>72.87</v>
          </cell>
        </row>
        <row r="2005">
          <cell r="A2005">
            <v>89882</v>
          </cell>
          <cell r="B2005" t="str">
            <v>CAMINHÃO BASCULANTE 18 M3, COM CAVALO MECÂNICO DE CAPACIDADE MÁXIMA DE TRAÇÃO COMBINADO DE 45000 KG, POTÊNCIA 330 CV, INCLUSIVE SEMIREBOQUE COM CAÇAMBA METÁLICA - MATERIAIS NA OPERAÇÃO. AF_12/2014</v>
          </cell>
          <cell r="C2005">
            <v>202.64</v>
          </cell>
        </row>
        <row r="2006">
          <cell r="A2006">
            <v>7058</v>
          </cell>
          <cell r="B2006" t="str">
            <v>CAMINHÃO BASCULANTE 6 M3 TOCO, PESO BRUTO TOTAL 16.000 KG, CARGA ÚTIL MÁXIMA 11.130 KG, DISTÂNCIA ENTRE EIXOS 5,36 M, POTÊNCIA 185 CV, INCLUSIVE CAÇAMBA METÁLICA - DEPRECIAÇÃO. AF_06/2014</v>
          </cell>
          <cell r="C2006">
            <v>23.04</v>
          </cell>
        </row>
        <row r="2007">
          <cell r="A2007">
            <v>91402</v>
          </cell>
          <cell r="B2007" t="str">
            <v>CAMINHÃO BASCULANTE 6 M3 TOCO, PESO BRUTO TOTAL 16.000 KG, CARGA ÚTIL MÁXIMA 11.130 KG, DISTÂNCIA ENTRE EIXOS 5,36 M, POTÊNCIA 185 CV, INCLUSIVE CAÇAMBA METÁLICA - IMPOSTOS E SEGUROS. AF_06/2014</v>
          </cell>
          <cell r="C2007">
            <v>3.58</v>
          </cell>
        </row>
        <row r="2008">
          <cell r="A2008">
            <v>7059</v>
          </cell>
          <cell r="B2008" t="str">
            <v>CAMINHÃO BASCULANTE 6 M3 TOCO, PESO BRUTO TOTAL 16.000 KG, CARGA ÚTIL MÁXIMA 11.130 KG, DISTÂNCIA ENTRE EIXOS 5,36 M, POTÊNCIA 185 CV, INCLUSIVE CAÇAMBA METÁLICA - JUROS. AF_06/2014</v>
          </cell>
          <cell r="C2008">
            <v>8.86</v>
          </cell>
        </row>
        <row r="2009">
          <cell r="A2009">
            <v>7060</v>
          </cell>
          <cell r="B2009" t="str">
            <v>CAMINHÃO BASCULANTE 6 M3 TOCO, PESO BRUTO TOTAL 16.000 KG, CARGA ÚTIL MÁXIMA 11.130 KG, DISTÂNCIA ENTRE EIXOS 5,36 M, POTÊNCIA 185 CV, INCLUSIVE CAÇAMBA METÁLICA - MANUTENÇÃO. AF_06/2014</v>
          </cell>
          <cell r="C2009">
            <v>41.52</v>
          </cell>
        </row>
        <row r="2010">
          <cell r="A2010">
            <v>7061</v>
          </cell>
          <cell r="B2010" t="str">
            <v>CAMINHÃO BASCULANTE 6 M3 TOCO, PESO BRUTO TOTAL 16.000 KG, CARGA ÚTIL MÁXIMA 11.130 KG, DISTÂNCIA ENTRE EIXOS 5,36 M, POTÊNCIA 185 CV, INCLUSIVE CAÇAMBA METÁLICA - MATERIAIS NA OPERAÇÃO. AF_06/2014</v>
          </cell>
          <cell r="C2010">
            <v>81.17</v>
          </cell>
        </row>
        <row r="2011">
          <cell r="A2011">
            <v>91367</v>
          </cell>
          <cell r="B2011" t="str">
            <v>CAMINHÃO BASCULANTE 6 M3, PESO BRUTO TOTAL 16.000 KG, CARGA ÚTIL MÁXIMA 13.071 KG, DISTÂNCIA ENTRE EIXOS 4,80 M, POTÊNCIA 230 CV INCLUSIVE CAÇAMBA METÁLICA - DEPRECIAÇÃO. AF_06/2014</v>
          </cell>
          <cell r="C2011">
            <v>22.27</v>
          </cell>
        </row>
        <row r="2012">
          <cell r="A2012">
            <v>91369</v>
          </cell>
          <cell r="B2012" t="str">
            <v>CAMINHÃO BASCULANTE 6 M3, PESO BRUTO TOTAL 16.000 KG, CARGA ÚTIL MÁXIMA 13.071 KG, DISTÂNCIA ENTRE EIXOS 4,80 M, POTÊNCIA 230 CV INCLUSIVE CAÇAMBA METÁLICA - IMPOSTOS E SEGUROS. AF_06/2014</v>
          </cell>
          <cell r="C2012">
            <v>3.45</v>
          </cell>
        </row>
        <row r="2013">
          <cell r="A2013">
            <v>91368</v>
          </cell>
          <cell r="B2013" t="str">
            <v>CAMINHÃO BASCULANTE 6 M3, PESO BRUTO TOTAL 16.000 KG, CARGA ÚTIL MÁXIMA 13.071 KG, DISTÂNCIA ENTRE EIXOS 4,80 M, POTÊNCIA 230 CV INCLUSIVE CAÇAMBA METÁLICA - JUROS. AF_06/2014</v>
          </cell>
          <cell r="C2013">
            <v>8.5500000000000007</v>
          </cell>
        </row>
        <row r="2014">
          <cell r="A2014">
            <v>5695</v>
          </cell>
          <cell r="B2014" t="str">
            <v>CAMINHÃO BASCULANTE 6 M3, PESO BRUTO TOTAL 16.000 KG, CARGA ÚTIL MÁXIMA 13.071 KG, DISTÂNCIA ENTRE EIXOS 4,80 M, POTÊNCIA 230 CV INCLUSIVE CAÇAMBA METÁLICA - MANUTENÇÃO. AF_06/2014</v>
          </cell>
          <cell r="C2014">
            <v>40.130000000000003</v>
          </cell>
        </row>
        <row r="2015">
          <cell r="A2015">
            <v>53792</v>
          </cell>
          <cell r="B2015" t="str">
            <v>CAMINHÃO BASCULANTE 6 M3, PESO BRUTO TOTAL 16.000 KG, CARGA ÚTIL MÁXIMA 13.071 KG, DISTÂNCIA ENTRE EIXOS 4,80 M, POTÊNCIA 230 CV INCLUSIVE CAÇAMBA METÁLICA - MATERIAIS NA OPERAÇÃO. AF_06/2014</v>
          </cell>
          <cell r="C2015">
            <v>100.9</v>
          </cell>
        </row>
        <row r="2016">
          <cell r="A2016">
            <v>92237</v>
          </cell>
          <cell r="B2016" t="str">
            <v>CAMINHÃO DE TRANSPORTE DE MATERIAL ASFÁLTICO 20.000 L, COM CAVALO MECÂNICO DE CAPACIDADE MÁXIMA DE TRAÇÃO COMBINADO DE 45.000 KG, POTÊNCIA 330 CV, INCLUSIVE TANQUE DE ASFALTO COM MAÇARICO - DEPRECIAÇÃO. AF_12/2015</v>
          </cell>
          <cell r="C2016">
            <v>30.06</v>
          </cell>
        </row>
        <row r="2017">
          <cell r="A2017">
            <v>92239</v>
          </cell>
          <cell r="B2017" t="str">
            <v>CAMINHÃO DE TRANSPORTE DE MATERIAL ASFÁLTICO 20.000 L, COM CAVALO MECÂNICO DE CAPACIDADE MÁXIMA DE TRAÇÃO COMBINADO DE 45.000 KG, POTÊNCIA 330 CV, INCLUSIVE TANQUE DE ASFALTO COM MAÇARICO - IMPOSTOS E SEGUROS. AF_12/2015</v>
          </cell>
          <cell r="C2017">
            <v>4.8899999999999997</v>
          </cell>
        </row>
        <row r="2018">
          <cell r="A2018">
            <v>92238</v>
          </cell>
          <cell r="B2018" t="str">
            <v>CAMINHÃO DE TRANSPORTE DE MATERIAL ASFÁLTICO 20.000 L, COM CAVALO MECÂNICO DE CAPACIDADE MÁXIMA DE TRAÇÃO COMBINADO DE 45.000 KG, POTÊNCIA 330 CV, INCLUSIVE TANQUE DE ASFALTO COM MAÇARICO - JUROS. AF_12/2015</v>
          </cell>
          <cell r="C2018">
            <v>12.11</v>
          </cell>
        </row>
        <row r="2019">
          <cell r="A2019">
            <v>92240</v>
          </cell>
          <cell r="B2019" t="str">
            <v>CAMINHÃO DE TRANSPORTE DE MATERIAL ASFÁLTICO 20.000 L, COM CAVALO MECÂNICO DE CAPACIDADE MÁXIMA DE TRAÇÃO COMBINADO DE 45.000 KG, POTÊNCIA 330 CV, INCLUSIVE TANQUE DE ASFALTO COM MAÇARICO - MANUTENÇÃO. AF_12/2015</v>
          </cell>
          <cell r="C2019">
            <v>53.98</v>
          </cell>
        </row>
        <row r="2020">
          <cell r="A2020">
            <v>92241</v>
          </cell>
          <cell r="B2020" t="str">
            <v>CAMINHÃO DE TRANSPORTE DE MATERIAL ASFÁLTICO 20.000 L, COM CAVALO MECÂNICO DE CAPACIDADE MÁXIMA DE TRAÇÃO COMBINADO DE 45.000 KG, POTÊNCIA 330 CV, INCLUSIVE TANQUE DE ASFALTO COM MAÇARICO - MATERIAIS NA OPERAÇÃO. AF_12/2015</v>
          </cell>
          <cell r="C2020">
            <v>275.05</v>
          </cell>
        </row>
        <row r="2021">
          <cell r="A2021">
            <v>91640</v>
          </cell>
          <cell r="B2021" t="str">
            <v>CAMINHÃO DE TRANSPORTE DE MATERIAL ASFÁLTICO 30.000 L, COM CAVALO MECÂNICO DE CAPACIDADE MÁXIMA DE TRAÇÃO COMBINADO DE 66.000 KG, POTÊNCIA 360 CV, INCLUSIVE TANQUE DE ASFALTO COM SERPENTINA - DEPRECIAÇÃO. AF_08/2015</v>
          </cell>
          <cell r="C2021">
            <v>41.29</v>
          </cell>
        </row>
        <row r="2022">
          <cell r="A2022">
            <v>91642</v>
          </cell>
          <cell r="B2022" t="str">
            <v>CAMINHÃO DE TRANSPORTE DE MATERIAL ASFÁLTICO 30.000 L, COM CAVALO MECÂNICO DE CAPACIDADE MÁXIMA DE TRAÇÃO COMBINADO DE 66.000 KG, POTÊNCIA 360 CV, INCLUSIVE TANQUE DE ASFALTO COM SERPENTINA - IMPOSTOS E SEGUROS. AF_08/2015</v>
          </cell>
          <cell r="C2022">
            <v>6.74</v>
          </cell>
        </row>
        <row r="2023">
          <cell r="A2023">
            <v>91641</v>
          </cell>
          <cell r="B2023" t="str">
            <v>CAMINHÃO DE TRANSPORTE DE MATERIAL ASFÁLTICO 30.000 L, COM CAVALO MECÂNICO DE CAPACIDADE MÁXIMA DE TRAÇÃO COMBINADO DE 66.000 KG, POTÊNCIA 360 CV, INCLUSIVE TANQUE DE ASFALTO COM SERPENTINA - JUROS. AF_08/2015</v>
          </cell>
          <cell r="C2023">
            <v>16.670000000000002</v>
          </cell>
        </row>
        <row r="2024">
          <cell r="A2024">
            <v>91643</v>
          </cell>
          <cell r="B2024" t="str">
            <v>CAMINHÃO DE TRANSPORTE DE MATERIAL ASFÁLTICO 30.000 L, COM CAVALO MECÂNICO DE CAPACIDADE MÁXIMA DE TRAÇÃO COMBINADO DE 66.000 KG, POTÊNCIA 360 CV, INCLUSIVE TANQUE DE ASFALTO COM SERPENTINA - MANUTENÇÃO. AF_08/2015</v>
          </cell>
          <cell r="C2024">
            <v>74.47</v>
          </cell>
        </row>
        <row r="2025">
          <cell r="A2025">
            <v>91644</v>
          </cell>
          <cell r="B2025" t="str">
            <v>CAMINHÃO DE TRANSPORTE DE MATERIAL ASFÁLTICO 30.000 L, COM CAVALO MECÂNICO DE CAPACIDADE MÁXIMA DE TRAÇÃO COMBINADO DE 66.000 KG, POTÊNCIA 360 CV, INCLUSIVE TANQUE DE ASFALTO COM SERPENTINA - MATERIAIS NA OPERAÇÃO. AF_08/2015</v>
          </cell>
          <cell r="C2025">
            <v>300.02</v>
          </cell>
        </row>
        <row r="2026">
          <cell r="A2026">
            <v>92105</v>
          </cell>
          <cell r="B2026" t="str">
            <v>CAMINHÃO PARA EQUIPAMENTO DE LIMPEZA A SUCÇÃO COM CAMINHÃO TRUCADO DE PESO BRUTO TOTAL 23000 KG, CARGA ÚTIL MÁX. 15935 KG, DISTÂNCIA ENTRE EIXOS 4,80 M, POTÊNCIA 230 CV, INCLUSIVE LIMPADORA A SUCÇÃO, TANQUE 12000 L - MATERIAIS NA OPERAÇÃO. AF_05/2023</v>
          </cell>
          <cell r="C2026">
            <v>191.67</v>
          </cell>
        </row>
        <row r="2027">
          <cell r="A2027">
            <v>92101</v>
          </cell>
          <cell r="B2027" t="str">
            <v>CAMINHÃO PARA EQUIPAMENTO DE LIMPEZA A SUCÇÃO COM CAMINHÃO TRUCADO DE PESO BRUTO TOTAL 23000 KG, CARGA ÚTIL MÁXIMA 15935 KG, DISTÂNCIA ENTRE EIXOS 4,80 M, POTÊNCIA 230 CV, INCLUSIVE LIMPADORA A SUCÇÃO, TANQUE 12000 L - DEPRECIAÇÃO. AF_05/2023</v>
          </cell>
          <cell r="C2027">
            <v>44.89</v>
          </cell>
        </row>
        <row r="2028">
          <cell r="A2028">
            <v>92103</v>
          </cell>
          <cell r="B2028" t="str">
            <v>CAMINHÃO PARA EQUIPAMENTO DE LIMPEZA A SUCÇÃO COM CAMINHÃO TRUCADO DE PESO BRUTO TOTAL 23000 KG, CARGA ÚTIL MÁXIMA 15935 KG, DISTÂNCIA ENTRE EIXOS 4,80 M, POTÊNCIA 230 CV, INCLUSIVE LIMPADORA A SUCÇÃO, TANQUE 12000 L - IMPOSTOS E SEGUROS. AF_05/2023</v>
          </cell>
          <cell r="C2028">
            <v>5.7</v>
          </cell>
        </row>
        <row r="2029">
          <cell r="A2029">
            <v>92102</v>
          </cell>
          <cell r="B2029" t="str">
            <v>CAMINHÃO PARA EQUIPAMENTO DE LIMPEZA A SUCÇÃO COM CAMINHÃO TRUCADO DE PESO BRUTO TOTAL 23000 KG, CARGA ÚTIL MÁXIMA 15935 KG, DISTÂNCIA ENTRE EIXOS 4,80 M, POTÊNCIA 230 CV, INCLUSIVE LIMPADORA A SUCÇÃO, TANQUE 12000 L - JUROS. AF_05/2023</v>
          </cell>
          <cell r="C2029">
            <v>14.08</v>
          </cell>
        </row>
        <row r="2030">
          <cell r="A2030">
            <v>92104</v>
          </cell>
          <cell r="B2030" t="str">
            <v>CAMINHÃO PARA EQUIPAMENTO DE LIMPEZA A SUCÇÃO COM CAMINHÃO TRUCADO DE PESO BRUTO TOTAL 23000 KG, CARGA ÚTIL MÁXIMA 15935 KG, DISTÂNCIA ENTRE EIXOS 4,80 M, POTÊNCIA 230 CV, INCLUSIVE LIMPADORA A SUCÇÃO, TANQUE 12000 L - MANUTENÇÃO. AF_05/2023</v>
          </cell>
          <cell r="C2030">
            <v>70.900000000000006</v>
          </cell>
        </row>
        <row r="2031">
          <cell r="A2031">
            <v>91396</v>
          </cell>
          <cell r="B2031" t="str">
            <v>CAMINHÃO PIPA 10.000 L TRUCADO, PESO BRUTO TOTAL 23.000 KG, CARGA ÚTIL MÁXIMA 15.935 KG, DISTÂNCIA ENTRE EIXOS 4,8 M, POTÊNCIA 230 CV, INCLUSIVE TANQUE DE AÇO PARA TRANSPORTE DE ÁGUA - DEPRECIAÇÃO. AF_06/2014</v>
          </cell>
          <cell r="C2031">
            <v>29.18</v>
          </cell>
        </row>
        <row r="2032">
          <cell r="A2032">
            <v>91398</v>
          </cell>
          <cell r="B2032" t="str">
            <v>CAMINHÃO PIPA 10.000 L TRUCADO, PESO BRUTO TOTAL 23.000 KG, CARGA ÚTIL MÁXIMA 15.935 KG, DISTÂNCIA ENTRE EIXOS 4,8 M, POTÊNCIA 230 CV, INCLUSIVE TANQUE DE AÇO PARA TRANSPORTE DE ÁGUA - IMPOSTOS E SEGUROS. AF_06/2014</v>
          </cell>
          <cell r="C2032">
            <v>4.55</v>
          </cell>
        </row>
        <row r="2033">
          <cell r="A2033">
            <v>91397</v>
          </cell>
          <cell r="B2033" t="str">
            <v>CAMINHÃO PIPA 10.000 L TRUCADO, PESO BRUTO TOTAL 23.000 KG, CARGA ÚTIL MÁXIMA 15.935 KG, DISTÂNCIA ENTRE EIXOS 4,8 M, POTÊNCIA 230 CV, INCLUSIVE TANQUE DE AÇO PARA TRANSPORTE DE ÁGUA - JUROS. AF_06/2014</v>
          </cell>
          <cell r="C2033">
            <v>11.28</v>
          </cell>
        </row>
        <row r="2034">
          <cell r="A2034">
            <v>5763</v>
          </cell>
          <cell r="B2034" t="str">
            <v>CAMINHÃO PIPA 10.000 L TRUCADO, PESO BRUTO TOTAL 23.000 KG, CARGA ÚTIL MÁXIMA 15.935 KG, DISTÂNCIA ENTRE EIXOS 4,8 M, POTÊNCIA 230 CV, INCLUSIVE TANQUE DE AÇO PARA TRANSPORTE DE ÁGUA - MANUTENÇÃO. AF_06/2014</v>
          </cell>
          <cell r="C2034">
            <v>51.77</v>
          </cell>
        </row>
        <row r="2035">
          <cell r="A2035">
            <v>53831</v>
          </cell>
          <cell r="B2035" t="str">
            <v>CAMINHÃO PIPA 10.000 L TRUCADO, PESO BRUTO TOTAL 23.000 KG, CARGA ÚTIL MÁXIMA 15.935 KG, DISTÂNCIA ENTRE EIXOS 4,8 M, POTÊNCIA 230 CV, INCLUSIVE TANQUE DE AÇO PARA TRANSPORTE DE ÁGUA - MATERIAIS NA OPERAÇÃO. AF_06/2014</v>
          </cell>
          <cell r="C2035">
            <v>191.67</v>
          </cell>
        </row>
        <row r="2036">
          <cell r="A2036">
            <v>91359</v>
          </cell>
          <cell r="B2036" t="str">
            <v>CAMINHÃO PIPA 6.000 L, PESO BRUTO TOTAL 13.000 KG, DISTÂNCIA ENTRE EIXOS 4,80 M, POTÊNCIA 189 CV INCLUSIVE TANQUE DE AÇO PARA TRANSPORTE DE ÁGUA, CAPACIDADE 6 M3 - DEPRECIAÇÃO. AF_06/2014</v>
          </cell>
          <cell r="C2036">
            <v>21.04</v>
          </cell>
        </row>
        <row r="2037">
          <cell r="A2037">
            <v>91361</v>
          </cell>
          <cell r="B2037" t="str">
            <v>CAMINHÃO PIPA 6.000 L, PESO BRUTO TOTAL 13.000 KG, DISTÂNCIA ENTRE EIXOS 4,80 M, POTÊNCIA 189 CV INCLUSIVE TANQUE DE AÇO PARA TRANSPORTE DE ÁGUA, CAPACIDADE 6 M3 - IMPOSTOS E SEGUROS. AF_06/2014</v>
          </cell>
          <cell r="C2037">
            <v>3.25</v>
          </cell>
        </row>
        <row r="2038">
          <cell r="A2038">
            <v>91360</v>
          </cell>
          <cell r="B2038" t="str">
            <v>CAMINHÃO PIPA 6.000 L, PESO BRUTO TOTAL 13.000 KG, DISTÂNCIA ENTRE EIXOS 4,80 M, POTÊNCIA 189 CV INCLUSIVE TANQUE DE AÇO PARA TRANSPORTE DE ÁGUA, CAPACIDADE 6 M3 - JUROS. AF_06/2014</v>
          </cell>
          <cell r="C2038">
            <v>8.0500000000000007</v>
          </cell>
        </row>
        <row r="2039">
          <cell r="A2039">
            <v>53882</v>
          </cell>
          <cell r="B2039" t="str">
            <v>CAMINHÃO PIPA 6.000 L, PESO BRUTO TOTAL 13.000 KG, DISTÂNCIA ENTRE EIXOS 4,80 M, POTÊNCIA 189 CV INCLUSIVE TANQUE DE AÇO PARA TRANSPORTE DE ÁGUA, CAPACIDADE 6 M3 - MANUTENÇÃO. AF_06/2014</v>
          </cell>
          <cell r="C2039">
            <v>36.99</v>
          </cell>
        </row>
        <row r="2040">
          <cell r="A2040">
            <v>5747</v>
          </cell>
          <cell r="B2040" t="str">
            <v>CAMINHÃO PIPA 6.000 L, PESO BRUTO TOTAL 13.000 KG, DISTÂNCIA ENTRE EIXOS 4,80 M, POTÊNCIA 189 CV INCLUSIVE TANQUE DE AÇO PARA TRANSPORTE DE ÁGUA, CAPACIDADE 6 M3 - MATERIAIS NA OPERAÇÃO. AF_06/2014</v>
          </cell>
          <cell r="C2040">
            <v>157.52000000000001</v>
          </cell>
        </row>
        <row r="2041">
          <cell r="A2041">
            <v>104699</v>
          </cell>
          <cell r="B2041" t="str">
            <v>CAMINHÃO TANQUE PARA HIDROSSEMEADURA, COM CAPACIDADE DE 8.000 LITROS, INCLUINDO BOMBA PARA LANÇAMENTO COM MOTOR DIESEL COM POTÊNCIA DE 105 CV - DEPRECIAÇÃO. AF_06/2023</v>
          </cell>
          <cell r="C2041">
            <v>0</v>
          </cell>
        </row>
        <row r="2042">
          <cell r="A2042">
            <v>104702</v>
          </cell>
          <cell r="B2042" t="str">
            <v>CAMINHÃO TANQUE PARA HIDROSSEMEADURA, COM CAPACIDADE DE 8.000 LITROS, INCLUINDO BOMBA PARA LANÇAMENTO COM MOTOR DIESEL COM POTÊNCIA DE 105 CV - IMPOSTOS E SEGUROS. AF_06/2023</v>
          </cell>
          <cell r="C2042">
            <v>0</v>
          </cell>
        </row>
        <row r="2043">
          <cell r="A2043">
            <v>104700</v>
          </cell>
          <cell r="B2043" t="str">
            <v>CAMINHÃO TANQUE PARA HIDROSSEMEADURA, COM CAPACIDADE DE 8.000 LITROS, INCLUINDO BOMBA PARA LANÇAMENTO COM MOTOR DIESEL COM POTÊNCIA DE 105 CV - JUROS. AF_06/2023</v>
          </cell>
          <cell r="C2043">
            <v>0</v>
          </cell>
        </row>
        <row r="2044">
          <cell r="A2044">
            <v>104701</v>
          </cell>
          <cell r="B2044" t="str">
            <v>CAMINHÃO TANQUE PARA HIDROSSEMEADURA, COM CAPACIDADE DE 8.000 LITROS, INCLUINDO BOMBA PARA LANÇAMENTO COM MOTOR DIESEL COM POTÊNCIA DE 105 CV - MANUTENÇÃO. AF_06/2023</v>
          </cell>
          <cell r="C2044">
            <v>0</v>
          </cell>
        </row>
        <row r="2045">
          <cell r="A2045">
            <v>104703</v>
          </cell>
          <cell r="B2045" t="str">
            <v>CAMINHÃO TANQUE PARA HIDROSSEMEADURA, COM CAPACIDADE DE 8.000 LITROS, INCLUINDO BOMBA PARA LANÇAMENTO COM MOTOR DIESEL COM POTÊNCIA DE 105 CV - MATERIAIS NA OPERAÇÃO. AF_06/2023</v>
          </cell>
          <cell r="C2045">
            <v>92.14</v>
          </cell>
        </row>
        <row r="2046">
          <cell r="A2046">
            <v>91390</v>
          </cell>
          <cell r="B2046" t="str">
            <v>CAMINHÃO TOCO, PBT 14.300 KG, CARGA ÚTIL MÁX. 9.710 KG, DIST. ENTRE EIXOS 3,56 M, POTÊNCIA 185 CV, INCLUSIVE CARROCERIA FIXA ABERTA DE MADEIRA P/ TRANSPORTE GERAL DE CARGA SECA, DIMEN. APROX. 2,50 X 6,50 X 0,50 M - DEPRECIAÇÃO. AF_06/2014</v>
          </cell>
          <cell r="C2046">
            <v>19.32</v>
          </cell>
        </row>
        <row r="2047">
          <cell r="A2047">
            <v>91392</v>
          </cell>
          <cell r="B2047" t="str">
            <v>CAMINHÃO TOCO, PBT 14.300 KG, CARGA ÚTIL MÁX. 9.710 KG, DIST. ENTRE EIXOS 3,56 M, POTÊNCIA 185 CV, INCLUSIVE CARROCERIA FIXA ABERTA DE MADEIRA P/ TRANSPORTE GERAL DE CARGA SECA, DIMEN. APROX. 2,50 X 6,50 X 0,50 M - IMPOSTOS E SEGUROS. AF_06/2014</v>
          </cell>
          <cell r="C2047">
            <v>3.1</v>
          </cell>
        </row>
        <row r="2048">
          <cell r="A2048">
            <v>91391</v>
          </cell>
          <cell r="B2048" t="str">
            <v>CAMINHÃO TOCO, PBT 14.300 KG, CARGA ÚTIL MÁX. 9.710 KG, DIST. ENTRE EIXOS 3,56 M, POTÊNCIA 185 CV, INCLUSIVE CARROCERIA FIXA ABERTA DE MADEIRA P/ TRANSPORTE GERAL DE CARGA SECA, DIMEN. APROX. 2,50 X 6,50 X 0,50 M - JUROS. AF_06/2014</v>
          </cell>
          <cell r="C2048">
            <v>7.69</v>
          </cell>
        </row>
        <row r="2049">
          <cell r="A2049">
            <v>73335</v>
          </cell>
          <cell r="B2049" t="str">
            <v>CAMINHÃO TOCO, PBT 14.300 KG, CARGA ÚTIL MÁX. 9.710 KG, DIST. ENTRE EIXOS 3,56 M, POTÊNCIA 185 CV, INCLUSIVE CARROCERIA FIXA ABERTA DE MADEIRA P/ TRANSPORTE GERAL DE CARGA SECA, DIMEN. APROX. 2,50 X 6,50 X 0,50 M - MANUTENÇÃO. AF_06/2014</v>
          </cell>
          <cell r="C2049">
            <v>35.200000000000003</v>
          </cell>
        </row>
        <row r="2050">
          <cell r="A2050">
            <v>73340</v>
          </cell>
          <cell r="B2050" t="str">
            <v>CAMINHÃO TOCO, PBT 14.300 KG, CARGA ÚTIL MÁX. 9.710 KG, DIST. ENTRE EIXOS 3,56 M, POTÊNCIA 185 CV, INCLUSIVE CARROCERIA FIXA ABERTA DE MADEIRA P/ TRANSPORTE GERAL DE CARGA SECA, DIMEN. APROX. 2,50 X 6,50 X 0,50 M - MATERIAIS NA OPERAÇÃO. AF_06/2014</v>
          </cell>
          <cell r="C2050">
            <v>154.18</v>
          </cell>
        </row>
        <row r="2051">
          <cell r="A2051">
            <v>89264</v>
          </cell>
          <cell r="B2051" t="str">
            <v>CAMINHÃO TOCO, PBT 16.000 KG, CARGA ÚTIL MÁX. 10.685 KG, DIST. ENTRE EIXOS 4,8 M, POTÊNCIA 189 CV, INCLUSIVE CARROCERIA FIXA ABERTA DE MADEIRA P/ TRANSPORTE GERAL DE CARGA SECA, DIMEN. APROX. 2,5 X 7,00 X 0,50 M - DEPRECIAÇÃO. AF_06/2014</v>
          </cell>
          <cell r="C2051">
            <v>21.17</v>
          </cell>
        </row>
        <row r="2052">
          <cell r="A2052">
            <v>89266</v>
          </cell>
          <cell r="B2052" t="str">
            <v>CAMINHÃO TOCO, PBT 16.000 KG, CARGA ÚTIL MÁX. 10.685 KG, DIST. ENTRE EIXOS 4,8 M, POTÊNCIA 189 CV, INCLUSIVE CARROCERIA FIXA ABERTA DE MADEIRA P/ TRANSPORTE GERAL DE CARGA SECA, DIMEN. APROX. 2,5 X 7,00 X 0,50 M - IMPOSTOS E SEGUROS. AF_06/2014</v>
          </cell>
          <cell r="C2052">
            <v>3.4</v>
          </cell>
        </row>
        <row r="2053">
          <cell r="A2053">
            <v>89265</v>
          </cell>
          <cell r="B2053" t="str">
            <v>CAMINHÃO TOCO, PBT 16.000 KG, CARGA ÚTIL MÁX. 10.685 KG, DIST. ENTRE EIXOS 4,8 M, POTÊNCIA 189 CV, INCLUSIVE CARROCERIA FIXA ABERTA DE MADEIRA P/ TRANSPORTE GERAL DE CARGA SECA, DIMEN. APROX. 2,5 X 7,00 X 0,50 M - JUROS. AF_06/2014</v>
          </cell>
          <cell r="C2053">
            <v>8.43</v>
          </cell>
        </row>
        <row r="2054">
          <cell r="A2054">
            <v>5705</v>
          </cell>
          <cell r="B2054" t="str">
            <v>CAMINHÃO TOCO, PBT 16.000 KG, CARGA ÚTIL MÁX. 10.685 KG, DIST. ENTRE EIXOS 4,8 M, POTÊNCIA 189 CV, INCLUSIVE CARROCERIA FIXA ABERTA DE MADEIRA P/ TRANSPORTE GERAL DE CARGA SECA, DIMEN. APROX. 2,5 X 7,00 X 0,50 M - MANUTENÇÃO. AF_06/2014</v>
          </cell>
          <cell r="C2054">
            <v>38.6</v>
          </cell>
        </row>
        <row r="2055">
          <cell r="A2055">
            <v>53797</v>
          </cell>
          <cell r="B2055" t="str">
            <v>CAMINHÃO TOCO, PBT 16.000 KG, CARGA ÚTIL MÁX. 10.685 KG, DIST. ENTRE EIXOS 4,8 M, POTÊNCIA 189 CV, INCLUSIVE CARROCERIA FIXA ABERTA DE MADEIRA P/ TRANSPORTE GERAL DE CARGA SECA, DIMEN. APROX. 2,5 X 7,00 X 0,50 M - MATERIAIS NA OPERAÇÃO. AF_06/2014</v>
          </cell>
          <cell r="C2055">
            <v>116.04</v>
          </cell>
        </row>
        <row r="2056">
          <cell r="A2056">
            <v>91354</v>
          </cell>
          <cell r="B2056" t="str">
            <v>CAMINHÃO TOCO, PESO BRUTO TOTAL 14.300 KG, CARGA ÚTIL MÁXIMA 9590 KG, DISTÂNCIA ENTRE EIXOS 4,76 M, POTÊNCIA 185 CV (NÃO INCLUI CARROCERIA) - DEPRECIAÇÃO. AF_06/2014</v>
          </cell>
          <cell r="C2056">
            <v>17.670000000000002</v>
          </cell>
        </row>
        <row r="2057">
          <cell r="A2057">
            <v>91356</v>
          </cell>
          <cell r="B2057" t="str">
            <v>CAMINHÃO TOCO, PESO BRUTO TOTAL 14.300 KG, CARGA ÚTIL MÁXIMA 9590 KG, DISTÂNCIA ENTRE EIXOS 4,76 M, POTÊNCIA 185 CV (NÃO INCLUI CARROCERIA) - IMPOSTOS E SEGUROS. AF_06/2014</v>
          </cell>
          <cell r="C2057">
            <v>2.93</v>
          </cell>
        </row>
        <row r="2058">
          <cell r="A2058">
            <v>91355</v>
          </cell>
          <cell r="B2058" t="str">
            <v>CAMINHÃO TOCO, PESO BRUTO TOTAL 14.300 KG, CARGA ÚTIL MÁXIMA 9590 KG, DISTÂNCIA ENTRE EIXOS 4,76 M, POTÊNCIA 185 CV (NÃO INCLUI CARROCERIA) - JUROS. AF_06/2014</v>
          </cell>
          <cell r="C2058">
            <v>7.26</v>
          </cell>
        </row>
        <row r="2059">
          <cell r="A2059">
            <v>5751</v>
          </cell>
          <cell r="B2059" t="str">
            <v>CAMINHÃO TOCO, PESO BRUTO TOTAL 14.300 KG, CARGA ÚTIL MÁXIMA 9590 KG, DISTÂNCIA ENTRE EIXOS 4,76 M, POTÊNCIA 185 CV (NÃO INCLUI CARROCERIA) - MANUTENÇÃO. AF_06/2014</v>
          </cell>
          <cell r="C2059">
            <v>33.130000000000003</v>
          </cell>
        </row>
        <row r="2060">
          <cell r="A2060">
            <v>53827</v>
          </cell>
          <cell r="B2060" t="str">
            <v>CAMINHÃO TOCO, PESO BRUTO TOTAL 14.300 KG, CARGA ÚTIL MÁXIMA 9590 KG, DISTÂNCIA ENTRE EIXOS 4,76 M, POTÊNCIA 185 CV (NÃO INCLUI CARROCERIA) - MATERIAIS NA OPERAÇÃO. AF_06/2014</v>
          </cell>
          <cell r="C2060">
            <v>113.59</v>
          </cell>
        </row>
        <row r="2061">
          <cell r="A2061">
            <v>91375</v>
          </cell>
          <cell r="B2061" t="str">
            <v>CAMINHÃO TOCO, PESO BRUTO TOTAL 16.000 KG, CARGA ÚTIL MÁXIMA DE 10.685 KG, DISTÂNCIA ENTRE EIXOS 4,80 M, POTÊNCIA 189 CV EXCLUSIVE CARROCERIA - DEPRECIAÇÃO. AF_06/2014</v>
          </cell>
          <cell r="C2061">
            <v>19.399999999999999</v>
          </cell>
        </row>
        <row r="2062">
          <cell r="A2062">
            <v>91377</v>
          </cell>
          <cell r="B2062" t="str">
            <v>CAMINHÃO TOCO, PESO BRUTO TOTAL 16.000 KG, CARGA ÚTIL MÁXIMA DE 10.685 KG, DISTÂNCIA ENTRE EIXOS 4,80 M, POTÊNCIA 189 CV EXCLUSIVE CARROCERIA - IMPOSTOS E SEGUROS. AF_06/2014</v>
          </cell>
          <cell r="C2062">
            <v>3.22</v>
          </cell>
        </row>
        <row r="2063">
          <cell r="A2063">
            <v>91376</v>
          </cell>
          <cell r="B2063" t="str">
            <v>CAMINHÃO TOCO, PESO BRUTO TOTAL 16.000 KG, CARGA ÚTIL MÁXIMA DE 10.685 KG, DISTÂNCIA ENTRE EIXOS 4,80 M, POTÊNCIA 189 CV EXCLUSIVE CARROCERIA - JUROS. AF_06/2014</v>
          </cell>
          <cell r="C2063">
            <v>7.97</v>
          </cell>
        </row>
        <row r="2064">
          <cell r="A2064">
            <v>5754</v>
          </cell>
          <cell r="B2064" t="str">
            <v>CAMINHÃO TOCO, PESO BRUTO TOTAL 16.000 KG, CARGA ÚTIL MÁXIMA DE 10.685 KG, DISTÂNCIA ENTRE EIXOS 4,80 M, POTÊNCIA 189 CV EXCLUSIVE CARROCERIA - MANUTENÇÃO. AF_06/2014</v>
          </cell>
          <cell r="C2064">
            <v>36.380000000000003</v>
          </cell>
        </row>
        <row r="2065">
          <cell r="A2065">
            <v>53829</v>
          </cell>
          <cell r="B2065" t="str">
            <v>CAMINHÃO TOCO, PESO BRUTO TOTAL 16.000 KG, CARGA ÚTIL MÁXIMA DE 10.685 KG, DISTÂNCIA ENTRE EIXOS 4,80 M, POTÊNCIA 189 CV EXCLUSIVE CARROCERIA - MATERIAIS NA OPERAÇÃO. AF_06/2014</v>
          </cell>
          <cell r="C2065">
            <v>116.04</v>
          </cell>
        </row>
        <row r="2066">
          <cell r="A2066">
            <v>91026</v>
          </cell>
          <cell r="B2066" t="str">
            <v>CAMINHÃO TRUCADO (C/ TERCEIRO EIXO) ELETRÔNICO - POTÊNCIA 231CV - PBT = 22000KG - DIST. ENTRE EIXOS 5170 MM - INCLUI CARROCERIA FIXA ABERTA DE MADEIRA - DEPRECIAÇÃO. AF_06/2015</v>
          </cell>
          <cell r="C2066">
            <v>24.84</v>
          </cell>
        </row>
        <row r="2067">
          <cell r="A2067">
            <v>91028</v>
          </cell>
          <cell r="B2067" t="str">
            <v>CAMINHÃO TRUCADO (C/ TERCEIRO EIXO) ELETRÔNICO - POTÊNCIA 231CV - PBT = 22000KG - DIST. ENTRE EIXOS 5170 MM - INCLUI CARROCERIA FIXA ABERTA DE MADEIRA - IMPOSTOS E SEGUROS. AF_06/2015</v>
          </cell>
          <cell r="C2067">
            <v>4.0199999999999996</v>
          </cell>
        </row>
        <row r="2068">
          <cell r="A2068">
            <v>91027</v>
          </cell>
          <cell r="B2068" t="str">
            <v>CAMINHÃO TRUCADO (C/ TERCEIRO EIXO) ELETRÔNICO - POTÊNCIA 231CV - PBT = 22000KG - DIST. ENTRE EIXOS 5170 MM - INCLUI CARROCERIA FIXA ABERTA DE MADEIRA - JUROS. AF_06/2015</v>
          </cell>
          <cell r="C2068">
            <v>9.9600000000000009</v>
          </cell>
        </row>
        <row r="2069">
          <cell r="A2069">
            <v>91029</v>
          </cell>
          <cell r="B2069" t="str">
            <v>CAMINHÃO TRUCADO (C/ TERCEIRO EIXO) ELETRÔNICO - POTÊNCIA 231CV - PBT = 22000KG - DIST. ENTRE EIXOS 5170 MM - INCLUI CARROCERIA FIXA ABERTA DE MADEIRA - MANUTENÇÃO. AF_06/2015</v>
          </cell>
          <cell r="C2069">
            <v>45.55</v>
          </cell>
        </row>
        <row r="2070">
          <cell r="A2070">
            <v>91030</v>
          </cell>
          <cell r="B2070" t="str">
            <v>CAMINHÃO TRUCADO (C/ TERCEIRO EIXO) ELETRÔNICO - POTÊNCIA 231CV - PBT = 22000KG - DIST. ENTRE EIXOS 5170 MM - INCLUI CARROCERIA FIXA ABERTA DE MADEIRA - MATERIAIS NA OPERAÇÃO. AF_06/2015</v>
          </cell>
          <cell r="C2070">
            <v>146.13</v>
          </cell>
        </row>
        <row r="2071">
          <cell r="A2071">
            <v>102812</v>
          </cell>
          <cell r="B2071" t="str">
            <v>CENTRAL DE LAMA BENTONÍTICA (DEPÓSITO DE BENTONITA, MISTURADOR DE ALTA TURBULÊNCIA, SILOS DE ARMAZENAMENTO DE LAMA E ÁGUA, LABORATÓRIO DE CONTROLE DE QUALIDADE DA LAMA) - DEPRECIAÇÃO. AF_04/2019</v>
          </cell>
          <cell r="C2071">
            <v>0</v>
          </cell>
        </row>
        <row r="2072">
          <cell r="A2072">
            <v>102813</v>
          </cell>
          <cell r="B2072" t="str">
            <v>CENTRAL DE LAMA BENTONÍTICA (DEPÓSITO DE BENTONITA, MISTURADOR DE ALTA TURBULÊNCIA, SILOS DE ARMAZENAMENTO DE LAMA E ÁGUA, LABORATÓRIO DE CONTROLE DE QUALIDADE DA LAMA) - JUROS. AF_04/2019</v>
          </cell>
          <cell r="C2072">
            <v>0</v>
          </cell>
        </row>
        <row r="2073">
          <cell r="A2073">
            <v>102814</v>
          </cell>
          <cell r="B2073" t="str">
            <v>CENTRAL DE LAMA BENTONÍTICA (DEPÓSITO DE BENTONITA, MISTURADOR DE ALTA TURBULÊNCIA, SILOS DE ARMAZENAMENTO DE LAMA E ÁGUA, LABORATÓRIO DE CONTROLE DE QUALIDADE DA LAMA) - MANUTENÇÃO. AF_04/2019</v>
          </cell>
          <cell r="C2073">
            <v>0</v>
          </cell>
        </row>
        <row r="2074">
          <cell r="A2074">
            <v>102815</v>
          </cell>
          <cell r="B2074" t="str">
            <v>CENTRAL DE LAMA BENTONÍTICA (DEPÓSITO DE BENTONITA, MISTURADOR DE ALTA TURBULÊNCIA, SILOS DE ARMAZENAMENTO DE LAMA E ÁGUA, LABORATÓRIO DE CONTROLE DE QUALIDADE DA LAMA) - MATERIAIS NA OPERAÇÃO. AF_04/2019</v>
          </cell>
          <cell r="C2074">
            <v>3.74</v>
          </cell>
        </row>
        <row r="2075">
          <cell r="A2075">
            <v>91529</v>
          </cell>
          <cell r="B2075" t="str">
            <v>COMPACTADOR DE SOLOS DE PERCUSSÃO (SOQUETE) COM MOTOR A GASOLINA 4 TEMPOS, POTÊNCIA 4 CV - DEPRECIAÇÃO. AF_08/2015</v>
          </cell>
          <cell r="C2075">
            <v>0.78</v>
          </cell>
        </row>
        <row r="2076">
          <cell r="A2076">
            <v>91530</v>
          </cell>
          <cell r="B2076" t="str">
            <v>COMPACTADOR DE SOLOS DE PERCUSSÃO (SOQUETE) COM MOTOR A GASOLINA 4 TEMPOS, POTÊNCIA 4 CV - JUROS. AF_08/2015</v>
          </cell>
          <cell r="C2076">
            <v>0.21</v>
          </cell>
        </row>
        <row r="2077">
          <cell r="A2077">
            <v>91531</v>
          </cell>
          <cell r="B2077" t="str">
            <v>COMPACTADOR DE SOLOS DE PERCUSSÃO (SOQUETE) COM MOTOR A GASOLINA 4 TEMPOS, POTÊNCIA 4 CV - MANUTENÇÃO. AF_08/2015</v>
          </cell>
          <cell r="C2077">
            <v>0.97</v>
          </cell>
        </row>
        <row r="2078">
          <cell r="A2078">
            <v>91532</v>
          </cell>
          <cell r="B2078" t="str">
            <v>COMPACTADOR DE SOLOS DE PERCUSSÃO (SOQUETE) COM MOTOR A GASOLINA 4 TEMPOS, POTÊNCIA 4 CV - MATERIAIS NA OPERAÇÃO. AF_08/2015</v>
          </cell>
          <cell r="C2078">
            <v>6.15</v>
          </cell>
        </row>
        <row r="2079">
          <cell r="A2079">
            <v>95260</v>
          </cell>
          <cell r="B2079" t="str">
            <v>COMPACTADOR DE SOLOS DE PERCUSÃO (SOQUETE) COM MOTOR A GASOLINA, POTÊNCIA 3 CV - DEPRECIAÇÃO. AF_09/2016</v>
          </cell>
          <cell r="C2079">
            <v>0.63</v>
          </cell>
        </row>
        <row r="2080">
          <cell r="A2080">
            <v>95261</v>
          </cell>
          <cell r="B2080" t="str">
            <v>COMPACTADOR DE SOLOS DE PERCUSÃO (SOQUETE) COM MOTOR A GASOLINA, POTÊNCIA 3 CV - JUROS. AF_09/2016</v>
          </cell>
          <cell r="C2080">
            <v>0.16</v>
          </cell>
        </row>
        <row r="2081">
          <cell r="A2081">
            <v>95262</v>
          </cell>
          <cell r="B2081" t="str">
            <v>COMPACTADOR DE SOLOS DE PERCUSÃO (SOQUETE) COM MOTOR A GASOLINA, POTÊNCIA 3 CV - MANUTENÇÃO. AF_09/2016</v>
          </cell>
          <cell r="C2081">
            <v>0.79</v>
          </cell>
        </row>
        <row r="2082">
          <cell r="A2082">
            <v>95263</v>
          </cell>
          <cell r="B2082" t="str">
            <v>COMPACTADOR DE SOLOS DE PERCUSÃO (SOQUETE) COM MOTOR A GASOLINA, POTÊNCIA 3 CV - MATERIAIS NA OPERAÇÃO. AF_09/2016</v>
          </cell>
          <cell r="C2082">
            <v>4.66</v>
          </cell>
        </row>
        <row r="2083">
          <cell r="A2083">
            <v>90968</v>
          </cell>
          <cell r="B2083" t="str">
            <v>COMPRESSOR DE AR REBOCAVEL, VAZÃO 250 PCM, PRESSAO DE TRABALHO 102 PSI, MOTOR A DIESEL POTÊNCIA 81 CV - DEPRECIAÇÃO. AF_06/2015</v>
          </cell>
          <cell r="C2083">
            <v>6.66</v>
          </cell>
        </row>
        <row r="2084">
          <cell r="A2084">
            <v>90969</v>
          </cell>
          <cell r="B2084" t="str">
            <v>COMPRESSOR DE AR REBOCAVEL, VAZÃO 250 PCM, PRESSAO DE TRABALHO 102 PSI, MOTOR A DIESEL POTÊNCIA 81 CV - JUROS. AF_06/2015</v>
          </cell>
          <cell r="C2084">
            <v>1.78</v>
          </cell>
        </row>
        <row r="2085">
          <cell r="A2085">
            <v>90970</v>
          </cell>
          <cell r="B2085" t="str">
            <v>COMPRESSOR DE AR REBOCAVEL, VAZÃO 250 PCM, PRESSAO DE TRABALHO 102 PSI, MOTOR A DIESEL POTÊNCIA 81 CV - MANUTENÇÃO. AF_06/2015</v>
          </cell>
          <cell r="C2085">
            <v>8.34</v>
          </cell>
        </row>
        <row r="2086">
          <cell r="A2086">
            <v>90971</v>
          </cell>
          <cell r="B2086" t="str">
            <v>COMPRESSOR DE AR REBOCAVEL, VAZÃO 250 PCM, PRESSAO DE TRABALHO 102 PSI, MOTOR A DIESEL POTÊNCIA 81 CV - MATERIAIS NA OPERAÇÃO. AF_06/2015</v>
          </cell>
          <cell r="C2086">
            <v>60.37</v>
          </cell>
        </row>
        <row r="2087">
          <cell r="A2087">
            <v>90992</v>
          </cell>
          <cell r="B2087" t="str">
            <v>COMPRESSOR DE AR REBOCAVEL, VAZÃO 400 PCM, PRESSAO DE TRABALHO 102 PSI, MOTOR A DIESEL POTÊNCIA 110 CV - DEPRECIAÇÃO. AF_06/2015</v>
          </cell>
          <cell r="C2087">
            <v>7.9</v>
          </cell>
        </row>
        <row r="2088">
          <cell r="A2088">
            <v>90993</v>
          </cell>
          <cell r="B2088" t="str">
            <v>COMPRESSOR DE AR REBOCAVEL, VAZÃO 400 PCM, PRESSAO DE TRABALHO 102 PSI, MOTOR A DIESEL POTÊNCIA 110 CV - JUROS. AF_06/2015</v>
          </cell>
          <cell r="C2088">
            <v>2.12</v>
          </cell>
        </row>
        <row r="2089">
          <cell r="A2089">
            <v>90994</v>
          </cell>
          <cell r="B2089" t="str">
            <v>COMPRESSOR DE AR REBOCAVEL, VAZÃO 400 PCM, PRESSAO DE TRABALHO 102 PSI, MOTOR A DIESEL POTÊNCIA 110 CV - MANUTENÇÃO. AF_06/2015</v>
          </cell>
          <cell r="C2089">
            <v>9.89</v>
          </cell>
        </row>
        <row r="2090">
          <cell r="A2090">
            <v>90995</v>
          </cell>
          <cell r="B2090" t="str">
            <v>COMPRESSOR DE AR REBOCAVEL, VAZÃO 400 PCM, PRESSAO DE TRABALHO 102 PSI, MOTOR A DIESEL POTÊNCIA 110 CV - MATERIAIS NA OPERAÇÃO. AF_06/2015</v>
          </cell>
          <cell r="C2090">
            <v>82</v>
          </cell>
        </row>
        <row r="2091">
          <cell r="A2091">
            <v>90957</v>
          </cell>
          <cell r="B2091" t="str">
            <v>COMPRESSOR DE AR REBOCÁVEL, VAZÃO 189 PCM, PRESSÃO EFETIVA DE TRABALHO 102 PSI, MOTOR DIESEL, POTÊNCIA 63 CV - DEPRECIAÇÃO. AF_06/2015</v>
          </cell>
          <cell r="C2091">
            <v>4.97</v>
          </cell>
        </row>
        <row r="2092">
          <cell r="A2092">
            <v>90958</v>
          </cell>
          <cell r="B2092" t="str">
            <v>COMPRESSOR DE AR REBOCÁVEL, VAZÃO 189 PCM, PRESSÃO EFETIVA DE TRABALHO 102 PSI, MOTOR DIESEL, POTÊNCIA 63 CV - JUROS. AF_06/2015</v>
          </cell>
          <cell r="C2092">
            <v>1.33</v>
          </cell>
        </row>
        <row r="2093">
          <cell r="A2093">
            <v>5797</v>
          </cell>
          <cell r="B2093" t="str">
            <v>COMPRESSOR DE AR REBOCÁVEL, VAZÃO 189 PCM, PRESSÃO EFETIVA DE TRABALHO 102 PSI, MOTOR DIESEL, POTÊNCIA 63 CV - MANUTENÇÃO. AF_06/2015</v>
          </cell>
          <cell r="C2093">
            <v>6.22</v>
          </cell>
        </row>
        <row r="2094">
          <cell r="A2094">
            <v>53865</v>
          </cell>
          <cell r="B2094" t="str">
            <v>COMPRESSOR DE AR REBOCÁVEL, VAZÃO 189 PCM, PRESSÃO EFETIVA DE TRABALHO 102 PSI, MOTOR DIESEL, POTÊNCIA 63 CV - MATERIAIS NA OPERAÇÃO. AF_06/2015</v>
          </cell>
          <cell r="C2094">
            <v>46.96</v>
          </cell>
        </row>
        <row r="2095">
          <cell r="A2095">
            <v>90975</v>
          </cell>
          <cell r="B2095" t="str">
            <v>COMPRESSOR DE AR REBOCÁVEL, VAZÃO 748 PCM, PRESSÃO EFETIVA DE TRABALHO 102 PSI, MOTOR DIESEL, POTÊNCIA 210 CV - DEPRECIAÇÃO. AF_06/2015</v>
          </cell>
          <cell r="C2095">
            <v>16.920000000000002</v>
          </cell>
        </row>
        <row r="2096">
          <cell r="A2096">
            <v>90976</v>
          </cell>
          <cell r="B2096" t="str">
            <v>COMPRESSOR DE AR REBOCÁVEL, VAZÃO 748 PCM, PRESSÃO EFETIVA DE TRABALHO 102 PSI, MOTOR DIESEL, POTÊNCIA 210 CV - JUROS. AF_06/2015</v>
          </cell>
          <cell r="C2096">
            <v>4.54</v>
          </cell>
        </row>
        <row r="2097">
          <cell r="A2097">
            <v>90977</v>
          </cell>
          <cell r="B2097" t="str">
            <v>COMPRESSOR DE AR REBOCÁVEL, VAZÃO 748 PCM, PRESSÃO EFETIVA DE TRABALHO 102 PSI, MOTOR DIESEL, POTÊNCIA 210 CV - MANUTENÇÃO. AF_06/2015</v>
          </cell>
          <cell r="C2097">
            <v>21.17</v>
          </cell>
        </row>
        <row r="2098">
          <cell r="A2098">
            <v>90978</v>
          </cell>
          <cell r="B2098" t="str">
            <v>COMPRESSOR DE AR REBOCÁVEL, VAZÃO 748 PCM, PRESSÃO EFETIVA DE TRABALHO 102 PSI, MOTOR DIESEL, POTÊNCIA 210 CV - MATERIAIS NA OPERAÇÃO. AF_06/2015</v>
          </cell>
          <cell r="C2098">
            <v>156.62</v>
          </cell>
        </row>
        <row r="2099">
          <cell r="A2099">
            <v>90960</v>
          </cell>
          <cell r="B2099" t="str">
            <v>COMPRESSOR DE AR REBOCÁVEL, VAZÃO 89 PCM, PRESSÃO EFETIVA DE TRABALHO 102 PSI, MOTOR DIESEL, POTÊNCIA 20 CV - DEPRECIAÇÃO. AF_06/2015</v>
          </cell>
          <cell r="C2099">
            <v>6.64</v>
          </cell>
        </row>
        <row r="2100">
          <cell r="A2100">
            <v>90961</v>
          </cell>
          <cell r="B2100" t="str">
            <v>COMPRESSOR DE AR REBOCÁVEL, VAZÃO 89 PCM, PRESSÃO EFETIVA DE TRABALHO 102 PSI, MOTOR DIESEL, POTÊNCIA 20 CV - JUROS. AF_06/2015</v>
          </cell>
          <cell r="C2100">
            <v>1.78</v>
          </cell>
        </row>
        <row r="2101">
          <cell r="A2101">
            <v>90962</v>
          </cell>
          <cell r="B2101" t="str">
            <v>COMPRESSOR DE AR REBOCÁVEL, VAZÃO 89 PCM, PRESSÃO EFETIVA DE TRABALHO 102 PSI, MOTOR DIESEL, POTÊNCIA 20 CV - MANUTENÇÃO. AF_06/2015</v>
          </cell>
          <cell r="C2101">
            <v>8.31</v>
          </cell>
        </row>
        <row r="2102">
          <cell r="A2102">
            <v>90963</v>
          </cell>
          <cell r="B2102" t="str">
            <v>COMPRESSOR DE AR REBOCÁVEL, VAZÃO 89 PCM, PRESSÃO EFETIVA DE TRABALHO 102 PSI, MOTOR DIESEL, POTÊNCIA 20 CV - MATERIAIS NA OPERAÇÃO. AF_06/2015</v>
          </cell>
          <cell r="C2102">
            <v>14.9</v>
          </cell>
        </row>
        <row r="2103">
          <cell r="A2103">
            <v>102966</v>
          </cell>
          <cell r="B2103" t="str">
            <v>COMPRESSOR DE AR, VAZAO DE 10 PCM, RESERVATORIO 100 L, PRESSAO DE TRABALHO ENTRE 6,9 E 9,7 BAR, POTENCIA 2 HP, TENSAO 110/220 V - DEPRECIAÇÃO. AF_05/2023</v>
          </cell>
          <cell r="C2103">
            <v>0</v>
          </cell>
        </row>
        <row r="2104">
          <cell r="A2104">
            <v>102967</v>
          </cell>
          <cell r="B2104" t="str">
            <v>COMPRESSOR DE AR, VAZAO DE 10 PCM, RESERVATORIO 100 L, PRESSAO DE TRABALHO ENTRE 6,9 E 9,7 BAR, POTENCIA 2 HP, TENSAO 110/220 V - JUROS. AF_05/2023</v>
          </cell>
          <cell r="C2104">
            <v>0</v>
          </cell>
        </row>
        <row r="2105">
          <cell r="A2105">
            <v>102968</v>
          </cell>
          <cell r="B2105" t="str">
            <v>COMPRESSOR DE AR, VAZAO DE 10 PCM, RESERVATORIO 100 L, PRESSAO DE TRABALHO ENTRE 6,9 E 9,7 BAR, POTENCIA 2 HP, TENSAO 110/220 V - MANUTENÇÃO. AF_05/2023</v>
          </cell>
          <cell r="C2105">
            <v>0</v>
          </cell>
        </row>
        <row r="2106">
          <cell r="A2106">
            <v>102969</v>
          </cell>
          <cell r="B2106" t="str">
            <v>COMPRESSOR DE AR, VAZAO DE 10 PCM, RESERVATORIO 100 L, PRESSAO DE TRABALHO ENTRE 6,9 E 9,7 BAR, POTENCIA 2 HP, TENSAO 110/220 V - MATERIAIS NA OPERAÇÃO. AF_05/2023</v>
          </cell>
          <cell r="C2106">
            <v>0.16</v>
          </cell>
        </row>
        <row r="2107">
          <cell r="A2107">
            <v>102818</v>
          </cell>
          <cell r="B2107" t="str">
            <v>CONJUNTO CILINDRO E BOMBA HIDRÁULICA PARA PROTENSÃO DE MONOBARRAS PARA TIRANTES, ESFORÇO MÁXIMO DE 30 TONELADAS - DEPRECIAÇÃO. AF_05/2023</v>
          </cell>
          <cell r="C2107">
            <v>0</v>
          </cell>
        </row>
        <row r="2108">
          <cell r="A2108">
            <v>102819</v>
          </cell>
          <cell r="B2108" t="str">
            <v>CONJUNTO CILINDRO E BOMBA HIDRÁULICA PARA PROTENSÃO DE MONOBARRAS PARA TIRANTES, ESFORÇO MÁXIMO DE 30 TONELADAS - JUROS. AF_05/2023</v>
          </cell>
          <cell r="C2108">
            <v>0</v>
          </cell>
        </row>
        <row r="2109">
          <cell r="A2109">
            <v>102820</v>
          </cell>
          <cell r="B2109" t="str">
            <v>CONJUNTO CILINDRO E BOMBA HIDRÁULICA PARA PROTENSÃO DE MONOBARRAS PARA TIRANTES, ESFORÇO MÁXIMO DE 30 TONELADAS - MANUTENÇÃO. AF_05/2023</v>
          </cell>
          <cell r="C2109">
            <v>0</v>
          </cell>
        </row>
        <row r="2110">
          <cell r="A2110">
            <v>102832</v>
          </cell>
          <cell r="B2110" t="str">
            <v>CONJUNTO CILINDRO E BOMBA HIDRÁULICA PARA PROTENSÃO DE MONOBARRAS PARA TIRANTES, ESFORÇO MÁXIMO DE 30 TONELADAS - MATERIAIS NA OPERAÇÃO. AF_05/2023</v>
          </cell>
          <cell r="C2110">
            <v>9.35</v>
          </cell>
        </row>
        <row r="2111">
          <cell r="A2111">
            <v>102823</v>
          </cell>
          <cell r="B2111" t="str">
            <v>CONJUNTO MACACO E BOMBA HIDRÁULICA PARA PROTENSAO DE CORDOALHAS, ESFORÇO MAXIMO DE 115 TONELADAS - DEPRECIAÇÃO. AF_05/2023</v>
          </cell>
          <cell r="C2111">
            <v>0</v>
          </cell>
        </row>
        <row r="2112">
          <cell r="A2112">
            <v>102824</v>
          </cell>
          <cell r="B2112" t="str">
            <v>CONJUNTO MACACO E BOMBA HIDRÁULICA PARA PROTENSAO DE CORDOALHAS, ESFORÇO MAXIMO DE 115 TONELADAS - JUROS. AF_05/2023</v>
          </cell>
          <cell r="C2112">
            <v>0</v>
          </cell>
        </row>
        <row r="2113">
          <cell r="A2113">
            <v>102825</v>
          </cell>
          <cell r="B2113" t="str">
            <v>CONJUNTO MACACO E BOMBA HIDRÁULICA PARA PROTENSAO DE CORDOALHAS, ESFORÇO MAXIMO DE 115 TONELADAS - MANUTENÇÃO. AF_05/2023</v>
          </cell>
          <cell r="C2113">
            <v>0</v>
          </cell>
        </row>
        <row r="2114">
          <cell r="A2114">
            <v>102826</v>
          </cell>
          <cell r="B2114" t="str">
            <v>CONJUNTO MACACO E BOMBA HIDRÁULICA PARA PROTENSAO DE CORDOALHAS, ESFORÇO MAXIMO DE 115 TONELADAS - MATERIAIS NA OPERAÇÃO. AF_05/2023</v>
          </cell>
          <cell r="C2114">
            <v>7.01</v>
          </cell>
        </row>
        <row r="2115">
          <cell r="A2115">
            <v>103934</v>
          </cell>
          <cell r="B2115" t="str">
            <v>CONJUNTO MACACO HIDRÁULICO E CENTRAL DE BOMBEAMENTO MOTORIZADO 1,8 KW PARA PROTENSÃO DE MONOCABOS PARA CONCRETO PROTENDIDO, ESFORÇO MÁXIMO DE 20 TONELADAS - DEPRECIAÇÃO. AF_05/2022</v>
          </cell>
          <cell r="C2115">
            <v>0</v>
          </cell>
        </row>
        <row r="2116">
          <cell r="A2116">
            <v>103935</v>
          </cell>
          <cell r="B2116" t="str">
            <v>CONJUNTO MACACO HIDRÁULICO E CENTRAL DE BOMBEAMENTO MOTORIZADO 1,8 KW PARA PROTENSÃO DE MONOCABOS PARA CONCRETO PROTENDIDO, ESFORÇO MÁXIMO DE 20 TONELADAS - JUROS. AF_05/2022</v>
          </cell>
          <cell r="C2116">
            <v>0</v>
          </cell>
        </row>
        <row r="2117">
          <cell r="A2117">
            <v>103936</v>
          </cell>
          <cell r="B2117" t="str">
            <v>CONJUNTO MACACO HIDRÁULICO E CENTRAL DE BOMBEAMENTO MOTORIZADO 1,8 KW PARA PROTENSÃO DE MONOCABOS PARA CONCRETO PROTENDIDO, ESFORÇO MÁXIMO DE 20 TONELADAS - MANUTENÇÃO. AF_05/2022</v>
          </cell>
          <cell r="C2117">
            <v>0</v>
          </cell>
        </row>
        <row r="2118">
          <cell r="A2118">
            <v>103937</v>
          </cell>
          <cell r="B2118" t="str">
            <v>CONJUNTO MACACO HIDRÁULICO E CENTRAL DE BOMBEAMENTO MOTORIZADO 1,8 KW PARA PROTENSÃO DE MONOCABOS PARA CONCRETO PROTENDIDO, ESFORÇO MÁXIMO DE 20 TONELADAS - MATERIAIS NA OPERAÇÃO. AF_05/2022</v>
          </cell>
          <cell r="C2118">
            <v>1.68</v>
          </cell>
        </row>
        <row r="2119">
          <cell r="A2119">
            <v>103940</v>
          </cell>
          <cell r="B2119" t="str">
            <v>CONJUNTO MACACO HIDRÁULICO E CENTRAL DE BOMBEAMENTO MOTORIZADO 1,8 KW PARA PROTENSÃO DE MONOCABOS PARA CONCRETO PROTENDIDO, ESFORÇO MÁXIMO DE 30 TONELADAS - DEPRECIAÇÃO. AF_05/2022</v>
          </cell>
          <cell r="C2119">
            <v>0</v>
          </cell>
        </row>
        <row r="2120">
          <cell r="A2120">
            <v>103941</v>
          </cell>
          <cell r="B2120" t="str">
            <v>CONJUNTO MACACO HIDRÁULICO E CENTRAL DE BOMBEAMENTO MOTORIZADO 1,8 KW PARA PROTENSÃO DE MONOCABOS PARA CONCRETO PROTENDIDO, ESFORÇO MÁXIMO DE 30 TONELADAS - JUROS. AF_05/2022</v>
          </cell>
          <cell r="C2120">
            <v>0</v>
          </cell>
        </row>
        <row r="2121">
          <cell r="A2121">
            <v>103942</v>
          </cell>
          <cell r="B2121" t="str">
            <v>CONJUNTO MACACO HIDRÁULICO E CENTRAL DE BOMBEAMENTO MOTORIZADO 1,8 KW PARA PROTENSÃO DE MONOCABOS PARA CONCRETO PROTENDIDO, ESFORÇO MÁXIMO DE 30 TONELADAS - MANUTENÇÃO. AF_05/2022</v>
          </cell>
          <cell r="C2121">
            <v>0</v>
          </cell>
        </row>
        <row r="2122">
          <cell r="A2122">
            <v>103943</v>
          </cell>
          <cell r="B2122" t="str">
            <v>CONJUNTO MACACO HIDRÁULICO E CENTRAL DE BOMBEAMENTO MOTORIZADO 1,8 KW PARA PROTENSÃO DE MONOCABOS PARA CONCRETO PROTENDIDO, ESFORÇO MÁXIMO DE 30 TONELADAS - MATERIAIS NA OPERAÇÃO. AF_05/2022</v>
          </cell>
          <cell r="C2122">
            <v>1.68</v>
          </cell>
        </row>
        <row r="2123">
          <cell r="A2123">
            <v>91279</v>
          </cell>
          <cell r="B2123" t="str">
            <v>CORTADORA DE PISO COM MOTOR 4 TEMPOS A GASOLINA, POTÊNCIA DE 13 HP, COM DISCO DE CORTE DIAMANTADO SEGMENTADO PARA CONCRETO, DIÂMETRO DE 350 MM, FURO DE 1" (14 X 1") - DEPRECIAÇÃO. AF_08/2015</v>
          </cell>
          <cell r="C2123">
            <v>0.92</v>
          </cell>
        </row>
        <row r="2124">
          <cell r="A2124">
            <v>91280</v>
          </cell>
          <cell r="B2124" t="str">
            <v>CORTADORA DE PISO COM MOTOR 4 TEMPOS A GASOLINA, POTÊNCIA DE 13 HP, COM DISCO DE CORTE DIAMANTADO SEGMENTADO PARA CONCRETO, DIÂMETRO DE 350 MM, FURO DE 1" (14 X 1") - JUROS. AF_08/2015</v>
          </cell>
          <cell r="C2124">
            <v>0.21</v>
          </cell>
        </row>
        <row r="2125">
          <cell r="A2125">
            <v>91281</v>
          </cell>
          <cell r="B2125" t="str">
            <v>CORTADORA DE PISO COM MOTOR 4 TEMPOS A GASOLINA, POTÊNCIA DE 13 HP, COM DISCO DE CORTE DIAMANTADO SEGMENTADO PARA CONCRETO, DIÂMETRO DE 350 MM, FURO DE 1" (14 X 1") - MANUTENÇÃO. AF_08/2015</v>
          </cell>
          <cell r="C2125">
            <v>1.1599999999999999</v>
          </cell>
        </row>
        <row r="2126">
          <cell r="A2126">
            <v>91282</v>
          </cell>
          <cell r="B2126" t="str">
            <v>CORTADORA DE PISO COM MOTOR 4 TEMPOS A GASOLINA, POTÊNCIA DE 13 HP, COM DISCO DE CORTE DIAMANTADO SEGMENTADO PARA CONCRETO, DIÂMETRO DE 350 MM, FURO DE 1" (14 X 1") - MATERIAIS NA OPERAÇÃO. AF_08/2015</v>
          </cell>
          <cell r="C2126">
            <v>8.67</v>
          </cell>
        </row>
        <row r="2127">
          <cell r="A2127">
            <v>95278</v>
          </cell>
          <cell r="B2127" t="str">
            <v>DESEMPENADEIRA DE CONCRETO, PESO DE 78 KG, 4 PÁS, MOTOR A GASOLINA, POTÊNCIA 5,5 HP - DEPRECIAÇÃO. AF_05/2023</v>
          </cell>
          <cell r="C2127">
            <v>0.76</v>
          </cell>
        </row>
        <row r="2128">
          <cell r="A2128">
            <v>95279</v>
          </cell>
          <cell r="B2128" t="str">
            <v>DESEMPENADEIRA DE CONCRETO, PESO DE 78 KG, 4 PÁS, MOTOR A GASOLINA, POTÊNCIA 5,5 HP - JUROS. AF_05/2023</v>
          </cell>
          <cell r="C2128">
            <v>0.15</v>
          </cell>
        </row>
        <row r="2129">
          <cell r="A2129">
            <v>95280</v>
          </cell>
          <cell r="B2129" t="str">
            <v>DESEMPENADEIRA DE CONCRETO, PESO DE 78 KG, 4 PÁS, MOTOR A GASOLINA, POTÊNCIA 5,5 HP - MANUTENÇÃO. AF_05/2023</v>
          </cell>
          <cell r="C2129">
            <v>0.74</v>
          </cell>
        </row>
        <row r="2130">
          <cell r="A2130">
            <v>95281</v>
          </cell>
          <cell r="B2130" t="str">
            <v>DESEMPENADEIRA DE CONCRETO, PESO DE 78 KG, 4 PÁS, MOTOR A GASOLINA, POTÊNCIA 5,5 HP MATERIAIS NA OPERAÇÃO. AF_05/2023</v>
          </cell>
          <cell r="C2130">
            <v>8.61</v>
          </cell>
        </row>
        <row r="2131">
          <cell r="A2131">
            <v>95124</v>
          </cell>
          <cell r="B2131" t="str">
            <v>DISTRIBUIDOR DE AGREGADOS AUTOPROPELIDO, C/AP 3 M3, A DIESEL, POTÊNCIA 176CV - JUROS. AF_07/2016</v>
          </cell>
          <cell r="C2131">
            <v>5.73</v>
          </cell>
        </row>
        <row r="2132">
          <cell r="A2132">
            <v>95123</v>
          </cell>
          <cell r="B2132" t="str">
            <v>DISTRIBUIDOR DE AGREGADOS AUTOPROPELIDO, CAP 3 M3, A DIESEL, POTÊNCIA 176CV - DEPRECIAÇÃO. AF_07/2016</v>
          </cell>
          <cell r="C2132">
            <v>18.579999999999998</v>
          </cell>
        </row>
        <row r="2133">
          <cell r="A2133">
            <v>95125</v>
          </cell>
          <cell r="B2133" t="str">
            <v>DISTRIBUIDOR DE AGREGADOS AUTOPROPELIDO, CAP 3 M3, A DIESEL, POTÊNCIA 176CV - MANUTENÇÃO. AF_07/2016</v>
          </cell>
          <cell r="C2133">
            <v>20.329999999999998</v>
          </cell>
        </row>
        <row r="2134">
          <cell r="A2134">
            <v>95126</v>
          </cell>
          <cell r="B2134" t="str">
            <v>DISTRIBUIDOR DE AGREGADOS AUTOPROPELIDO, CAP 3 M3, A DIESEL, POTÊNCIA 176CV - MATERIAIS NA OPERAÇÃO. AF_07/2016</v>
          </cell>
          <cell r="C2134">
            <v>146.66999999999999</v>
          </cell>
        </row>
        <row r="2135">
          <cell r="A2135">
            <v>92040</v>
          </cell>
          <cell r="B2135" t="str">
            <v>DISTRIBUIDOR DE AGREGADOS REBOCAVEL, CAPACIDADE 1,9 M³, LARGURA DE TRABALHO 3,66 M - DEPRECIAÇÃO. AF_11/2015</v>
          </cell>
          <cell r="C2135">
            <v>6.73</v>
          </cell>
        </row>
        <row r="2136">
          <cell r="A2136">
            <v>92041</v>
          </cell>
          <cell r="B2136" t="str">
            <v>DISTRIBUIDOR DE AGREGADOS REBOCAVEL, CAPACIDADE 1,9 M³, LARGURA DE TRABALHO 3,66 M - JUROS. AF_11/2015</v>
          </cell>
          <cell r="C2136">
            <v>1.38</v>
          </cell>
        </row>
        <row r="2137">
          <cell r="A2137">
            <v>92042</v>
          </cell>
          <cell r="B2137" t="str">
            <v>DISTRIBUIDOR DE AGREGADOS REBOCAVEL, CAPACIDADE 1,9 M³, LARGURA DE TRABALHO 3,66 M - MANUTENÇÃO. AF_11/2015</v>
          </cell>
          <cell r="C2137">
            <v>5.61</v>
          </cell>
        </row>
        <row r="2138">
          <cell r="A2138">
            <v>102829</v>
          </cell>
          <cell r="B2138" t="str">
            <v>DOBRADEIRA TDC, ESPESSURA 1,5MM - DEPRECIAÇÃO. AF_05/2023</v>
          </cell>
          <cell r="C2138">
            <v>0</v>
          </cell>
        </row>
        <row r="2139">
          <cell r="A2139">
            <v>102830</v>
          </cell>
          <cell r="B2139" t="str">
            <v>DOBRADEIRA TDC, ESPESSURA 1,5MM - JUROS. AF_05/2023</v>
          </cell>
          <cell r="C2139">
            <v>0</v>
          </cell>
        </row>
        <row r="2140">
          <cell r="A2140">
            <v>102831</v>
          </cell>
          <cell r="B2140" t="str">
            <v>DOBRADEIRA TDC, ESPESSURA 1,5MM - MANUTENÇÃO. AF_05/2023</v>
          </cell>
          <cell r="C2140">
            <v>0</v>
          </cell>
        </row>
        <row r="2141">
          <cell r="A2141">
            <v>92114</v>
          </cell>
          <cell r="B2141" t="str">
            <v>DOSADOR DE AREIA, CAPACIDADE DE 26 LITROS - DEPRECIAÇÃO. AF_05/2023</v>
          </cell>
          <cell r="C2141">
            <v>0.22</v>
          </cell>
        </row>
        <row r="2142">
          <cell r="A2142">
            <v>92115</v>
          </cell>
          <cell r="B2142" t="str">
            <v>DOSADOR DE AREIA, CAPACIDADE DE 26 LITROS - JUROS. AF_05/2023</v>
          </cell>
          <cell r="C2142">
            <v>0.04</v>
          </cell>
        </row>
        <row r="2143">
          <cell r="A2143">
            <v>92116</v>
          </cell>
          <cell r="B2143" t="str">
            <v>DOSADOR DE AREIA, CAPACIDADE DE 26 LITROS - MANUTENÇÃO. AF_05/2023</v>
          </cell>
          <cell r="C2143">
            <v>0.15</v>
          </cell>
        </row>
        <row r="2144">
          <cell r="A2144">
            <v>102912</v>
          </cell>
          <cell r="B2144" t="str">
            <v>ENCERADEIRA INDUSTRIAL, 400 MM, 220V, 1 HP - DEPRECIAÇÃO. AF_05/2023</v>
          </cell>
          <cell r="C2144">
            <v>0</v>
          </cell>
        </row>
        <row r="2145">
          <cell r="A2145">
            <v>102913</v>
          </cell>
          <cell r="B2145" t="str">
            <v>ENCERADEIRA INDUSTRIAL, 400 MM, 220V, 1 HP - JUROS. AF_05/2023</v>
          </cell>
          <cell r="C2145">
            <v>0</v>
          </cell>
        </row>
        <row r="2146">
          <cell r="A2146">
            <v>102914</v>
          </cell>
          <cell r="B2146" t="str">
            <v>ENCERADEIRA INDUSTRIAL, 400 MM, 220V, 1 HP - MANUTENÇÃO. AF_05/2023</v>
          </cell>
          <cell r="C2146">
            <v>0</v>
          </cell>
        </row>
        <row r="2147">
          <cell r="A2147">
            <v>102915</v>
          </cell>
          <cell r="B2147" t="str">
            <v>ENCERADEIRA INDUSTRIAL, 400 MM, 220V, 1 HP - MATERIAIS NA OPERAÇÃO. AF_05/2023</v>
          </cell>
          <cell r="C2147">
            <v>0.69</v>
          </cell>
        </row>
        <row r="2148">
          <cell r="A2148">
            <v>95716</v>
          </cell>
          <cell r="B2148" t="str">
            <v>ESCAVADEIRA HIDRAULICA SOBRE ESTEIRA, EQUIPADA COM CLAMSHELL, COM CAPACIDADE DA CAÇAMBA ENTRE 1,20 E 1,50 M3, PESO OPERACIONAL ENTRE 20,00 E 22,00 TON, POTENCIA LIQUIDA ENTRE 150 E 160 HP - DEPRECIAÇÃO. AF_11/2016</v>
          </cell>
          <cell r="C2148">
            <v>66.680000000000007</v>
          </cell>
        </row>
        <row r="2149">
          <cell r="A2149">
            <v>95717</v>
          </cell>
          <cell r="B2149" t="str">
            <v>ESCAVADEIRA HIDRAULICA SOBRE ESTEIRA, EQUIPADA COM CLAMSHELL, COM CAPACIDADE DA CAÇAMBA ENTRE 1,20 E 1,50 M3, PESO OPERACIONAL ENTRE 20,00 E 22,00 TON, POTENCIA LIQUIDA ENTRE 150 E 160 HP - JUROS. AF_11/2016</v>
          </cell>
          <cell r="C2149">
            <v>17.62</v>
          </cell>
        </row>
        <row r="2150">
          <cell r="A2150">
            <v>95718</v>
          </cell>
          <cell r="B2150" t="str">
            <v>ESCAVADEIRA HIDRAULICA SOBRE ESTEIRA, EQUIPADA COM CLAMSHELL, COM CAPACIDADE DA CAÇAMBA ENTRE 1,20 E 1,50 M3, PESO OPERACIONAL ENTRE 20,00 E 22,00 TON, POTENCIA LIQUIDA ENTRE 150 E 160 HP - MANUTENÇÃO. AF_11/2016</v>
          </cell>
          <cell r="C2150">
            <v>83.36</v>
          </cell>
        </row>
        <row r="2151">
          <cell r="A2151">
            <v>95719</v>
          </cell>
          <cell r="B2151" t="str">
            <v>ESCAVADEIRA HIDRAULICA SOBRE ESTEIRA, EQUIPADA COM CLAMSHELL, COM CAPACIDADE DA CAÇAMBA ENTRE 1,20 E 1,50 M3, PESO OPERACIONAL ENTRE 20,00 E 22,00 TON, POTENCIA LIQUIDA ENTRE 150 E 160 HP - MATERIAIS NA OPERAÇÃO. AF_11/2016</v>
          </cell>
          <cell r="C2151">
            <v>89.57</v>
          </cell>
        </row>
        <row r="2152">
          <cell r="A2152">
            <v>104712</v>
          </cell>
          <cell r="B2152" t="str">
            <v>ESCAVADEIRA HIDRÁULICA DE BRAÇO LONGO (LONGO ALCANCE) SOBRE ESTEIRAS, CAÇAMBA 0,52 M3, PESO OPERACIONAL 24 T, POTÊNCIA LÍQUIDA 155 HP - DEPRECIAÇÃO. AF_06/2023</v>
          </cell>
          <cell r="C2152">
            <v>62.68</v>
          </cell>
        </row>
        <row r="2153">
          <cell r="A2153">
            <v>104713</v>
          </cell>
          <cell r="B2153" t="str">
            <v>ESCAVADEIRA HIDRÁULICA DE BRAÇO LONGO (LONGO ALCANCE) SOBRE ESTEIRAS, CAÇAMBA 0,52 M3, PESO OPERACIONAL 24 T, POTÊNCIA LÍQUIDA 155 HP - JUROS. AF_06/2023</v>
          </cell>
          <cell r="C2153">
            <v>16.559999999999999</v>
          </cell>
        </row>
        <row r="2154">
          <cell r="A2154">
            <v>104714</v>
          </cell>
          <cell r="B2154" t="str">
            <v>ESCAVADEIRA HIDRÁULICA DE BRAÇO LONGO (LONGO ALCANCE) SOBRE ESTEIRAS, CAÇAMBA 0,52 M3, PESO OPERACIONAL 24 T, POTÊNCIA LÍQUIDA 155 HP - MANUTENÇÃO. AF_06/2023</v>
          </cell>
          <cell r="C2154">
            <v>78.349999999999994</v>
          </cell>
        </row>
        <row r="2155">
          <cell r="A2155">
            <v>104715</v>
          </cell>
          <cell r="B2155" t="str">
            <v>ESCAVADEIRA HIDRÁULICA DE BRAÇO LONGO (LONGO ALCANCE) SOBRE ESTEIRAS, CAÇAMBA 0,52 M3, PESO OPERACIONAL 24 T, POTÊNCIA LÍQUIDA 155 HP - MATERIAIS NA OPERAÇÃO. AF_06/2023</v>
          </cell>
          <cell r="C2155">
            <v>89.57</v>
          </cell>
        </row>
        <row r="2156">
          <cell r="A2156">
            <v>102894</v>
          </cell>
          <cell r="B2156" t="str">
            <v>ESCAVADEIRA HIDRÁULICA SOBRE ESTEIRA, PESO OPERACIONAL ENTRE 22,00 E 23,50 T, POTÊNCIA NOMINAL 139 HP, COM MARTELO ROMPEDOR HIDRÁULICO 1700 KG - DEPRECIAÇÃO. AF_04/2019</v>
          </cell>
          <cell r="C2156">
            <v>0</v>
          </cell>
        </row>
        <row r="2157">
          <cell r="A2157">
            <v>104161</v>
          </cell>
          <cell r="B2157" t="str">
            <v>ESCAVADEIRA HIDRÁULICA SOBRE ESTEIRA, PESO OPERACIONAL ENTRE 22,00 E 23,50 T, POTÊNCIA NOMINAL 139 HP, COM MARTELO ROMPEDOR HIDRÁULICO 1700 KG - JUROS. AF_04/2019</v>
          </cell>
          <cell r="C2157">
            <v>0</v>
          </cell>
        </row>
        <row r="2158">
          <cell r="A2158">
            <v>102896</v>
          </cell>
          <cell r="B2158" t="str">
            <v>ESCAVADEIRA HIDRÁULICA SOBRE ESTEIRA, PESO OPERACIONAL ENTRE 22,00 E 23,50 T, POTÊNCIA NOMINAL 139 HP, COM MARTELO ROMPEDOR HIDRÁULICO 1700 KG - MANUTENÇÃO. AF_04/2019</v>
          </cell>
          <cell r="C2158">
            <v>0</v>
          </cell>
        </row>
        <row r="2159">
          <cell r="A2159">
            <v>102897</v>
          </cell>
          <cell r="B2159" t="str">
            <v>ESCAVADEIRA HIDRÁULICA SOBRE ESTEIRA, PESO OPERACIONAL ENTRE 22,00 E 23,50 T, POTÊNCIA NOMINAL 139 HP, COM MARTELO ROMPEDOR HIDRÁULICO 1700 KG - MATERIAIS NA OPERAÇÃO. AF_04/2019</v>
          </cell>
          <cell r="C2159">
            <v>89.57</v>
          </cell>
        </row>
        <row r="2160">
          <cell r="A2160">
            <v>5627</v>
          </cell>
          <cell r="B2160" t="str">
            <v>ESCAVADEIRA HIDRÁULICA SOBRE ESTEIRAS, CAÇAMBA 0,80 M3, PESO OPERACIONAL 17 T, POTENCIA BRUTA 111 HP - DEPRECIAÇÃO. AF_06/2014</v>
          </cell>
          <cell r="C2160">
            <v>48.16</v>
          </cell>
        </row>
        <row r="2161">
          <cell r="A2161">
            <v>5628</v>
          </cell>
          <cell r="B2161" t="str">
            <v>ESCAVADEIRA HIDRÁULICA SOBRE ESTEIRAS, CAÇAMBA 0,80 M3, PESO OPERACIONAL 17 T, POTENCIA BRUTA 111 HP - JUROS. AF_06/2014</v>
          </cell>
          <cell r="C2161">
            <v>12.72</v>
          </cell>
        </row>
        <row r="2162">
          <cell r="A2162">
            <v>5629</v>
          </cell>
          <cell r="B2162" t="str">
            <v>ESCAVADEIRA HIDRÁULICA SOBRE ESTEIRAS, CAÇAMBA 0,80 M3, PESO OPERACIONAL 17 T, POTENCIA BRUTA 111 HP - MANUTENÇÃO. AF_06/2014</v>
          </cell>
          <cell r="C2162">
            <v>60.2</v>
          </cell>
        </row>
        <row r="2163">
          <cell r="A2163">
            <v>5630</v>
          </cell>
          <cell r="B2163" t="str">
            <v>ESCAVADEIRA HIDRÁULICA SOBRE ESTEIRAS, CAÇAMBA 0,80 M3, PESO OPERACIONAL 17 T, POTENCIA BRUTA 111 HP - MATERIAIS NA OPERAÇÃO. AF_06/2014</v>
          </cell>
          <cell r="C2163">
            <v>64.180000000000007</v>
          </cell>
        </row>
        <row r="2164">
          <cell r="A2164">
            <v>88900</v>
          </cell>
          <cell r="B2164" t="str">
            <v>ESCAVADEIRA HIDRÁULICA SOBRE ESTEIRAS, CAÇAMBA 1,20 M3, PESO OPERACIONAL 21 T, POTÊNCIA BRUTA 155 HP - DEPRECIAÇÃO. AF_06/2014</v>
          </cell>
          <cell r="C2164">
            <v>54.49</v>
          </cell>
        </row>
        <row r="2165">
          <cell r="A2165">
            <v>88902</v>
          </cell>
          <cell r="B2165" t="str">
            <v>ESCAVADEIRA HIDRÁULICA SOBRE ESTEIRAS, CAÇAMBA 1,20 M3, PESO OPERACIONAL 21 T, POTÊNCIA BRUTA 155 HP - JUROS. AF_06/2014</v>
          </cell>
          <cell r="C2165">
            <v>14.4</v>
          </cell>
        </row>
        <row r="2166">
          <cell r="A2166">
            <v>88903</v>
          </cell>
          <cell r="B2166" t="str">
            <v>ESCAVADEIRA HIDRÁULICA SOBRE ESTEIRAS, CAÇAMBA 1,20 M3, PESO OPERACIONAL 21 T, POTÊNCIA BRUTA 155 HP - MANUTENÇÃO. AF_06/2014</v>
          </cell>
          <cell r="C2166">
            <v>68.11</v>
          </cell>
        </row>
        <row r="2167">
          <cell r="A2167">
            <v>88904</v>
          </cell>
          <cell r="B2167" t="str">
            <v>ESCAVADEIRA HIDRÁULICA SOBRE ESTEIRAS, CAÇAMBA 1,20 M3, PESO OPERACIONAL 21 T, POTÊNCIA BRUTA 155 HP - MATERIAIS NA OPERAÇÃO. AF_06/2014</v>
          </cell>
          <cell r="C2167">
            <v>89.57</v>
          </cell>
        </row>
        <row r="2168">
          <cell r="A2168">
            <v>88569</v>
          </cell>
          <cell r="B2168" t="str">
            <v>ESPARGIDOR DE ASFALTO PRESSURIZADO COM TANQUE DE 2500 L, REBOCÁVEL COM MOTOR A GASOLINA POTÊNCIA 3,4 HP - DEPRECIAÇÃO. AF_07/2014</v>
          </cell>
          <cell r="C2168">
            <v>3.85</v>
          </cell>
        </row>
        <row r="2169">
          <cell r="A2169">
            <v>88570</v>
          </cell>
          <cell r="B2169" t="str">
            <v>ESPARGIDOR DE ASFALTO PRESSURIZADO COM TANQUE DE 2500 L, REBOCÁVEL COM MOTOR A GASOLINA POTÊNCIA 3,4 HP - JUROS. AF_07/2014</v>
          </cell>
          <cell r="C2169">
            <v>1.33</v>
          </cell>
        </row>
        <row r="2170">
          <cell r="A2170">
            <v>5765</v>
          </cell>
          <cell r="B2170" t="str">
            <v>ESPARGIDOR DE ASFALTO PRESSURIZADO COM TANQUE DE 2500 L, REBOCÁVEL COM MOTOR A GASOLINA POTÊNCIA 3,4 HP - MANUTENÇÃO. AF_07/2014</v>
          </cell>
          <cell r="C2170">
            <v>4.82</v>
          </cell>
        </row>
        <row r="2171">
          <cell r="A2171">
            <v>5766</v>
          </cell>
          <cell r="B2171" t="str">
            <v>ESPARGIDOR DE ASFALTO PRESSURIZADO COM TANQUE DE 2500 L, REBOCÁVEL COM MOTOR A GASOLINA POTÊNCIA 3,4 HP - MATERIAIS NA OPERAÇÃO. AF_07/2014</v>
          </cell>
          <cell r="C2171">
            <v>2.87</v>
          </cell>
        </row>
        <row r="2172">
          <cell r="A2172">
            <v>91468</v>
          </cell>
          <cell r="B2172" t="str">
            <v>ESPARGIDOR DE ASFALTO PRESSURIZADO, TANQUE 6 M3 COM ISOLAÇÃO TÉRMICA, AQUECIDO COM 2 MAÇARICOS, COM BARRA ESPARGIDORA 3,60 M, MONTADO SOBRE CAMINHÃO TOCO, PBT 14.300 KG, POTÊNCIA 185 CV - DEPRECIAÇÃO. AF_05/2023</v>
          </cell>
          <cell r="C2172">
            <v>25.85</v>
          </cell>
        </row>
        <row r="2173">
          <cell r="A2173">
            <v>91484</v>
          </cell>
          <cell r="B2173" t="str">
            <v>ESPARGIDOR DE ASFALTO PRESSURIZADO, TANQUE 6 M3 COM ISOLAÇÃO TÉRMICA, AQUECIDO COM 2 MAÇARICOS, COM BARRA ESPARGIDORA 3,60 M, MONTADO SOBRE CAMINHÃO TOCO, PBT 14.300 KG, POTÊNCIA 185 CV - IMPOSTOS E SEGUROS. AF_05/2023</v>
          </cell>
          <cell r="C2173">
            <v>4.08</v>
          </cell>
        </row>
        <row r="2174">
          <cell r="A2174">
            <v>91469</v>
          </cell>
          <cell r="B2174" t="str">
            <v>ESPARGIDOR DE ASFALTO PRESSURIZADO, TANQUE 6 M3 COM ISOLAÇÃO TÉRMICA, AQUECIDO COM 2 MAÇARICOS, COM BARRA ESPARGIDORA 3,60 M, MONTADO SOBRE CAMINHÃO TOCO, PBT 14.300 KG, POTÊNCIA 185 CV - JUROS. AF_05/2023</v>
          </cell>
          <cell r="C2174">
            <v>10.1</v>
          </cell>
        </row>
        <row r="2175">
          <cell r="A2175">
            <v>83361</v>
          </cell>
          <cell r="B2175" t="str">
            <v>ESPARGIDOR DE ASFALTO PRESSURIZADO, TANQUE 6 M3 COM ISOLAÇÃO TÉRMICA, AQUECIDO COM 2 MAÇARICOS, COM BARRA ESPARGIDORA 3,60 M, MONTADO SOBRE CAMINHÃO TOCO, PBT 14.300 KG, POTÊNCIA 185 CV - MANUTENÇÃO. AF_08/2015</v>
          </cell>
          <cell r="C2175">
            <v>43.31</v>
          </cell>
        </row>
        <row r="2176">
          <cell r="A2176">
            <v>91485</v>
          </cell>
          <cell r="B2176" t="str">
            <v>ESPARGIDOR DE ASFALTO PRESSURIZADO, TANQUE 6 M3 COM ISOLAÇÃO TÉRMICA, AQUECIDO COM 2 MAÇARICOS, COM BARRA ESPARGIDORA 3,60 M, MONTADO SOBRE CAMINHÃO TOCO, PBT 14.300 KG, POTÊNCIA 185 CV - MATERIAIS NA OPERAÇÃO. AF_05/2023</v>
          </cell>
          <cell r="C2176">
            <v>154.18</v>
          </cell>
        </row>
        <row r="2177">
          <cell r="A2177">
            <v>102835</v>
          </cell>
          <cell r="B2177" t="str">
            <v>ESTABILIZADOR DE LINHA E PRESSÃO, CAPACIDADE DE 120 BAR, COM MANÔMETRO DE LEITURA, REGISTRO DE 1 COM RETORNO E LINHA - DEPRECIAÇÃO. AF_05/2023</v>
          </cell>
          <cell r="C2177">
            <v>0</v>
          </cell>
        </row>
        <row r="2178">
          <cell r="A2178">
            <v>102836</v>
          </cell>
          <cell r="B2178" t="str">
            <v>ESTABILIZADOR DE LINHA E PRESSÃO, CAPACIDADE DE 120 BAR, COM MANÔMETRO DE LEITURA, REGISTRO DE 1 COM RETORNO E LINHA - JUROS. AF_05/2023</v>
          </cell>
          <cell r="C2178">
            <v>0</v>
          </cell>
        </row>
        <row r="2179">
          <cell r="A2179">
            <v>102837</v>
          </cell>
          <cell r="B2179" t="str">
            <v>ESTABILIZADOR DE LINHA E PRESSÃO, CAPACIDADE DE 120 BAR, COM MANÔMETRO DE LEITURA, REGISTRO DE 1 COM RETORNO E LINHA - MANUTENÇÃO. AF_05/2023</v>
          </cell>
          <cell r="C2179">
            <v>0</v>
          </cell>
        </row>
        <row r="2180">
          <cell r="A2180">
            <v>89230</v>
          </cell>
          <cell r="B2180" t="str">
            <v>FRESADORA DE ASFALTO A FRIO SOBRE RODAS, LARGURA FRESAGEM DE 1,0 M, POTÊNCIA 208 HP - DEPRECIAÇÃO. AF_11/2014</v>
          </cell>
          <cell r="C2180">
            <v>117.11</v>
          </cell>
        </row>
        <row r="2181">
          <cell r="A2181">
            <v>89231</v>
          </cell>
          <cell r="B2181" t="str">
            <v>FRESADORA DE ASFALTO A FRIO SOBRE RODAS, LARGURA FRESAGEM DE 1,0 M, POTÊNCIA 208 HP - JUROS. AF_11/2014</v>
          </cell>
          <cell r="C2181">
            <v>35.86</v>
          </cell>
        </row>
        <row r="2182">
          <cell r="A2182">
            <v>89232</v>
          </cell>
          <cell r="B2182" t="str">
            <v>FRESADORA DE ASFALTO A FRIO SOBRE RODAS, LARGURA FRESAGEM DE 1,0 M, POTÊNCIA 208 HP - MANUTENÇÃO. AF_11/2014</v>
          </cell>
          <cell r="C2182">
            <v>208.9</v>
          </cell>
        </row>
        <row r="2183">
          <cell r="A2183">
            <v>89233</v>
          </cell>
          <cell r="B2183" t="str">
            <v>FRESADORA DE ASFALTO A FRIO SOBRE RODAS, LARGURA FRESAGEM DE 1,0 M, POTÊNCIA 208 HP - MATERIAIS NA OPERAÇÃO. AF_11/2014</v>
          </cell>
          <cell r="C2183">
            <v>166.46</v>
          </cell>
        </row>
        <row r="2184">
          <cell r="A2184">
            <v>89236</v>
          </cell>
          <cell r="B2184" t="str">
            <v>FRESADORA DE ASFALTO A FRIO SOBRE RODAS, LARGURA FRESAGEM DE 2,0 M, POTÊNCIA 550 HP - DEPRECIAÇÃO. AF_11/2014</v>
          </cell>
          <cell r="C2184">
            <v>273.58</v>
          </cell>
        </row>
        <row r="2185">
          <cell r="A2185">
            <v>89237</v>
          </cell>
          <cell r="B2185" t="str">
            <v>FRESADORA DE ASFALTO A FRIO SOBRE RODAS, LARGURA FRESAGEM DE 2,0 M, POTÊNCIA 550 HP - JUROS. AF_11/2014</v>
          </cell>
          <cell r="C2185">
            <v>83.77</v>
          </cell>
        </row>
        <row r="2186">
          <cell r="A2186">
            <v>89238</v>
          </cell>
          <cell r="B2186" t="str">
            <v>FRESADORA DE ASFALTO A FRIO SOBRE RODAS, LARGURA FRESAGEM DE 2,0 M, POTÊNCIA 550 HP - MANUTENÇÃO. AF_11/2014</v>
          </cell>
          <cell r="C2186">
            <v>488</v>
          </cell>
        </row>
        <row r="2187">
          <cell r="A2187">
            <v>89239</v>
          </cell>
          <cell r="B2187" t="str">
            <v>FRESADORA DE ASFALTO A FRIO SOBRE RODAS, LARGURA FRESAGEM DE 2,0 M, POTÊNCIA 550 HP - MATERIAIS NA OPERAÇÃO. AF_11/2014</v>
          </cell>
          <cell r="C2187">
            <v>440.2</v>
          </cell>
        </row>
        <row r="2188">
          <cell r="A2188">
            <v>102930</v>
          </cell>
          <cell r="B2188" t="str">
            <v>FURADEIRA ELETROMAGNÉTICA, VELOCIDADE (SEM CARGA/ COM CARGA) 450/ 270 RPM, ESPESSURA MÁXIMA DA CHAPA A SER FURADA 50 MM, PORÇA DE ADESÃO MAGNÉTICA 17000 N, POTÊNCIA 1100 W, ALIMENTÇÃO 220 - 60 HZ, MONOFÁSICA - DEPRECIAÇÃO. AF_08/2019</v>
          </cell>
          <cell r="C2188">
            <v>0</v>
          </cell>
        </row>
        <row r="2189">
          <cell r="A2189">
            <v>102931</v>
          </cell>
          <cell r="B2189" t="str">
            <v>FURADEIRA ELETROMAGNÉTICA, VELOCIDADE (SEM CARGA/ COM CARGA) 450/ 270 RPM, ESPESSURA MÁXIMA DA CHAPA A SER FURADA 50 MM, PORÇA DE ADESÃO MAGNÉTICA 17000 N, POTÊNCIA 1100 W, ALIMENTÇÃO 220 - 60 HZ, MONOFÁSICA - JUROS. AF_08/2019</v>
          </cell>
          <cell r="C2189">
            <v>0</v>
          </cell>
        </row>
        <row r="2190">
          <cell r="A2190">
            <v>102932</v>
          </cell>
          <cell r="B2190" t="str">
            <v>FURADEIRA ELETROMAGNÉTICA, VELOCIDADE (SEM CARGA/ COM CARGA) 450/ 270 RPM, ESPESSURA MÁXIMA DA CHAPA A SER FURADA 50 MM, PORÇA DE ADESÃO MAGNÉTICA 17000 N, POTÊNCIA 1100 W, ALIMENTÇÃO 220 - 60 HZ, MONOFÁSICA - MANUTENÇÃO. AF_08/2019</v>
          </cell>
          <cell r="C2190">
            <v>0</v>
          </cell>
        </row>
        <row r="2191">
          <cell r="A2191">
            <v>102933</v>
          </cell>
          <cell r="B2191" t="str">
            <v>FURADEIRA ELETROMAGNÉTICA, VELOCIDADE (SEM CARGA/ COM CARGA) 450/ 270 RPM, ESPESSURA MÁXIMA DA CHAPA A SER FURADA 50 MM, PORÇA DE ADESÃO MAGNÉTICA 17000 N, POTÊNCIA 1100 W, ALIMENTÇÃO 220 - 60 HZ, MONOFÁSICA - MATERIAIS NA OPERAÇÃO. AF_08/2019</v>
          </cell>
          <cell r="C2191">
            <v>1.03</v>
          </cell>
        </row>
        <row r="2192">
          <cell r="A2192">
            <v>93411</v>
          </cell>
          <cell r="B2192" t="str">
            <v>GERADOR PORTÁTIL MONOFÁSICO, POTÊNCIA 5500 VA, MOTOR A GASOLINA, POTÊNCIA DO MOTOR 13 CV - DEPRECIAÇÃO. AF_03/2016</v>
          </cell>
          <cell r="C2192">
            <v>0.38</v>
          </cell>
        </row>
        <row r="2193">
          <cell r="A2193">
            <v>93412</v>
          </cell>
          <cell r="B2193" t="str">
            <v>GERADOR PORTÁTIL MONOFÁSICO, POTÊNCIA 5500 VA, MOTOR A GASOLINA, POTÊNCIA DO MOTOR 13 CV - JUROS. AF_03/2016</v>
          </cell>
          <cell r="C2193">
            <v>0.13</v>
          </cell>
        </row>
        <row r="2194">
          <cell r="A2194">
            <v>93413</v>
          </cell>
          <cell r="B2194" t="str">
            <v>GERADOR PORTÁTIL MONOFÁSICO, POTÊNCIA 5500 VA, MOTOR A GASOLINA, POTÊNCIA DO MOTOR 13 CV - MANUTENÇÃO. AF_03/2016</v>
          </cell>
          <cell r="C2194">
            <v>0.34</v>
          </cell>
        </row>
        <row r="2195">
          <cell r="A2195">
            <v>93414</v>
          </cell>
          <cell r="B2195" t="str">
            <v>GERADOR PORTÁTIL MONOFÁSICO, POTÊNCIA 5500 VA, MOTOR A GASOLINA, POTÊNCIA DO MOTOR 13 CV - MATERIAIS NA OPERAÇÃO. AF_03/2016</v>
          </cell>
          <cell r="C2195">
            <v>10.88</v>
          </cell>
        </row>
        <row r="2196">
          <cell r="A2196">
            <v>88855</v>
          </cell>
          <cell r="B2196" t="str">
            <v>GRADE DE DISCO CONTROLE REMOTO REBOCÁVEL, COM 24 DISCOS 24" X 6 MM COM PNEUS PARA TRANSPORTE - DEPRECIAÇÃO. AF_06/2014</v>
          </cell>
          <cell r="C2196">
            <v>3.33</v>
          </cell>
        </row>
        <row r="2197">
          <cell r="A2197">
            <v>88856</v>
          </cell>
          <cell r="B2197" t="str">
            <v>GRADE DE DISCO CONTROLE REMOTO REBOCÁVEL, COM 24 DISCOS 24" X 6 MM COM PNEUS PARA TRANSPORTE - JUROS. AF_06/2014</v>
          </cell>
          <cell r="C2197">
            <v>0.91</v>
          </cell>
        </row>
        <row r="2198">
          <cell r="A2198">
            <v>5658</v>
          </cell>
          <cell r="B2198" t="str">
            <v>GRADE DE DISCO CONTROLE REMOTO REBOCÁVEL, COM 24 DISCOS 24" X 6 MM COM PNEUS PARA TRANSPORTE - MANUTENÇÃO. AF_06/2014</v>
          </cell>
          <cell r="C2198">
            <v>2.31</v>
          </cell>
        </row>
        <row r="2199">
          <cell r="A2199">
            <v>53840</v>
          </cell>
          <cell r="B2199" t="str">
            <v>GRADE DE DISCO REBOCÁVEL COM 20 DISCOS 24" X 6 MM COM PNEUS PARA TRANSPORTE - DEPRECIAÇÃO. AF_06/2014</v>
          </cell>
          <cell r="C2199">
            <v>2.61</v>
          </cell>
        </row>
        <row r="2200">
          <cell r="A2200">
            <v>87026</v>
          </cell>
          <cell r="B2200" t="str">
            <v>GRADE DE DISCO REBOCÁVEL COM 20 DISCOS 24" X 6 MM COM PNEUS PARA TRANSPORTE - JUROS. AF_06/2014</v>
          </cell>
          <cell r="C2200">
            <v>0.71</v>
          </cell>
        </row>
        <row r="2201">
          <cell r="A2201">
            <v>53841</v>
          </cell>
          <cell r="B2201" t="str">
            <v>GRADE DE DISCO REBOCÁVEL COM 20 DISCOS 24" X 6 MM COM PNEUS PARA TRANSPORTE - MANUTENÇÃO. AF_06/2014</v>
          </cell>
          <cell r="C2201">
            <v>1.81</v>
          </cell>
        </row>
        <row r="2202">
          <cell r="A2202">
            <v>95209</v>
          </cell>
          <cell r="B2202" t="str">
            <v>GRUA ASCENCIONAL, LANCA DE 42 M, CAPACIDADE DE 1,5 T A 30 M, ALTURA ATE 39 M JUROS. AF_05/2023</v>
          </cell>
          <cell r="C2202">
            <v>12.42</v>
          </cell>
        </row>
        <row r="2203">
          <cell r="A2203">
            <v>95210</v>
          </cell>
          <cell r="B2203" t="str">
            <v>GRUA ASCENCIONAL, LANCA DE 42 M, CAPACIDADE DE 1,5 T A 30 M, ALTURA ATE 39 M MANUTENÇÃO. AF_05/2023</v>
          </cell>
          <cell r="C2203">
            <v>58.74</v>
          </cell>
        </row>
        <row r="2204">
          <cell r="A2204">
            <v>95211</v>
          </cell>
          <cell r="B2204" t="str">
            <v>GRUA ASCENCIONAL, LANCA DE 42 M, CAPACIDADE DE 1,5 T A 30 M, ALTURA ATE 39 M MATERIAIS NA OPERAÇÃO. AF_05/2023</v>
          </cell>
          <cell r="C2204">
            <v>10.28</v>
          </cell>
        </row>
        <row r="2205">
          <cell r="A2205">
            <v>93267</v>
          </cell>
          <cell r="B2205" t="str">
            <v>GRUA ASCENCIONAL, LANÇA DE 30 M, CAPACIDADE DE 1,0 T A 30 M, ALTURA ATÉ 39 M DEPRECIAÇÃO. AF_05/2023</v>
          </cell>
          <cell r="C2205">
            <v>26.66</v>
          </cell>
        </row>
        <row r="2206">
          <cell r="A2206">
            <v>93269</v>
          </cell>
          <cell r="B2206" t="str">
            <v>GRUA ASCENCIONAL, LANÇA DE 30 M, CAPACIDADE DE 1,0 T A 30 M, ALTURA ATÉ 39 M JUROS. AF_05/2023</v>
          </cell>
          <cell r="C2206">
            <v>10</v>
          </cell>
        </row>
        <row r="2207">
          <cell r="A2207">
            <v>93270</v>
          </cell>
          <cell r="B2207" t="str">
            <v>GRUA ASCENCIONAL, LANÇA DE 30 M, CAPACIDADE DE 1,0 T A 30 M, ALTURA ATÉ 39 M MANUTENÇÃO. AF_05/2023</v>
          </cell>
          <cell r="C2207">
            <v>25.92</v>
          </cell>
        </row>
        <row r="2208">
          <cell r="A2208">
            <v>93271</v>
          </cell>
          <cell r="B2208" t="str">
            <v>GRUA ASCENCIONAL, LANÇA DE 30 M, CAPACIDADE DE 1,0 T A 30 M, ALTURA ATÉ 39 M MATERIAIS NA OPERAÇÃO. AF_05/2023</v>
          </cell>
          <cell r="C2208">
            <v>10.28</v>
          </cell>
        </row>
        <row r="2209">
          <cell r="A2209">
            <v>95208</v>
          </cell>
          <cell r="B2209" t="str">
            <v>GRUA ASCENCIONAL, LANÇA DE 42 M, CAPACIDADE DE 1,5 T A 30 M, ALTURA ATÉ 39 M DEPRECIAÇÃO. AF_05/2023</v>
          </cell>
          <cell r="C2209">
            <v>53.71</v>
          </cell>
        </row>
        <row r="2210">
          <cell r="A2210">
            <v>83761</v>
          </cell>
          <cell r="B2210" t="str">
            <v>GRUPO DE SOLDAGEM COM GERADOR A DIESEL 60 CV PARA SOLDA ELÉTRICA, SOBRE 04 RODAS, COM MOTOR 4 CILINDROS 600 A - DEPRECIAÇÃO. AF_02/2016</v>
          </cell>
          <cell r="C2210">
            <v>10.57</v>
          </cell>
        </row>
        <row r="2211">
          <cell r="A2211">
            <v>83764</v>
          </cell>
          <cell r="B2211" t="str">
            <v>GRUPO DE SOLDAGEM COM GERADOR A DIESEL 60 CV PARA SOLDA ELÉTRICA, SOBRE 04 RODAS, COM MOTOR 4 CILINDROS 600 A - JUROS. AF_02/2016</v>
          </cell>
          <cell r="C2211">
            <v>3.72</v>
          </cell>
        </row>
        <row r="2212">
          <cell r="A2212">
            <v>83762</v>
          </cell>
          <cell r="B2212" t="str">
            <v>GRUPO DE SOLDAGEM COM GERADOR A DIESEL 60 CV PARA SOLDA ELÉTRICA, SOBRE 04 RODAS, COM MOTOR 4 CILINDROS 600 A - MANUTENÇÃO. AF_02/2016</v>
          </cell>
          <cell r="C2212">
            <v>9.43</v>
          </cell>
        </row>
        <row r="2213">
          <cell r="A2213">
            <v>83763</v>
          </cell>
          <cell r="B2213" t="str">
            <v>GRUPO DE SOLDAGEM COM GERADOR A DIESEL 60 CV PARA SOLDA ELÉTRICA, SOBRE 04 RODAS, COM MOTOR 4 CILINDROS 600 A - MATERIAIS NA OPERAÇÃO. AF_02/2016</v>
          </cell>
          <cell r="C2213">
            <v>50</v>
          </cell>
        </row>
        <row r="2214">
          <cell r="A2214">
            <v>95874</v>
          </cell>
          <cell r="B2214" t="str">
            <v>GRUPO GERADOR COM CARENAGEM, MOTOR DIESEL POTÊNCIA STANDART ENTRE 250 E 260 KVA - DEPRECIAÇÃO. AF_12/2016</v>
          </cell>
          <cell r="C2214">
            <v>11.29</v>
          </cell>
        </row>
        <row r="2215">
          <cell r="A2215">
            <v>95869</v>
          </cell>
          <cell r="B2215" t="str">
            <v>GRUPO GERADOR COM CARENAGEM, MOTOR DIESEL POTÊNCIA STANDART ENTRE 250 E 260 KVA - JUROS. AF_12/2016</v>
          </cell>
          <cell r="C2215">
            <v>3.98</v>
          </cell>
        </row>
        <row r="2216">
          <cell r="A2216">
            <v>95870</v>
          </cell>
          <cell r="B2216" t="str">
            <v>GRUPO GERADOR COM CARENAGEM, MOTOR DIESEL POTÊNCIA STANDART ENTRE 250 E 260 KVA - MANUTENÇÃO. AF_12/2016</v>
          </cell>
          <cell r="C2216">
            <v>10.07</v>
          </cell>
        </row>
        <row r="2217">
          <cell r="A2217">
            <v>95871</v>
          </cell>
          <cell r="B2217" t="str">
            <v>GRUPO GERADOR COM CARENAGEM, MOTOR DIESEL POTÊNCIA STANDART ENTRE 250 E 260 KVA - MATERIAIS NA OPERAÇÃO. AF_12/2016</v>
          </cell>
          <cell r="C2217">
            <v>272.01</v>
          </cell>
        </row>
        <row r="2218">
          <cell r="A2218">
            <v>104684</v>
          </cell>
          <cell r="B2218" t="str">
            <v>GRUPO GERADOR DIESEL, COM CARENAGEM, POTÊNCIA STANDART ENTRE 400 E 460 KVA, VELOCIDADE DE 1800 RPM, FREQUÊNCIA DE 60 HZ - DEPRECIAÇÃO. AF_05/2023</v>
          </cell>
          <cell r="C2218">
            <v>0</v>
          </cell>
        </row>
        <row r="2219">
          <cell r="A2219">
            <v>104685</v>
          </cell>
          <cell r="B2219" t="str">
            <v>GRUPO GERADOR DIESEL, COM CARENAGEM, POTÊNCIA STANDART ENTRE 400 E 460 KVA, VELOCIDADE DE 1800 RPM, FREQUÊNCIA DE 60 HZ - JUROS. AF_05/2023</v>
          </cell>
          <cell r="C2219">
            <v>0</v>
          </cell>
        </row>
        <row r="2220">
          <cell r="A2220">
            <v>104686</v>
          </cell>
          <cell r="B2220" t="str">
            <v>GRUPO GERADOR DIESEL, COM CARENAGEM, POTÊNCIA STANDART ENTRE 400 E 460 KVA, VELOCIDADE DE 1800 RPM, FREQUÊNCIA DE 60 HZ - MANUTENÇÃO. AF_05/2023</v>
          </cell>
          <cell r="C2220">
            <v>0</v>
          </cell>
        </row>
        <row r="2221">
          <cell r="A2221">
            <v>104687</v>
          </cell>
          <cell r="B2221" t="str">
            <v>GRUPO GERADOR DIESEL, COM CARENAGEM, POTÊNCIA STANDART ENTRE 400 E 460 KVA, VELOCIDADE DE 1800 RPM, FREQUÊNCIA DE 60 HZ - MATERIAIS NA OPERAÇÃO. AF_05/2023</v>
          </cell>
          <cell r="C2221">
            <v>447.71</v>
          </cell>
        </row>
        <row r="2222">
          <cell r="A2222">
            <v>73303</v>
          </cell>
          <cell r="B2222" t="str">
            <v>GRUPO GERADOR ESTACIONÁRIO, MOTOR DIESEL POTÊNCIA 170 KVA - DEPRECIAÇÃO. AF_02/2016</v>
          </cell>
          <cell r="C2222">
            <v>7.93</v>
          </cell>
        </row>
        <row r="2223">
          <cell r="A2223">
            <v>93235</v>
          </cell>
          <cell r="B2223" t="str">
            <v>GRUPO GERADOR ESTACIONÁRIO, MOTOR DIESEL POTÊNCIA 170 KVA - JUROS. AF_02/2016</v>
          </cell>
          <cell r="C2223">
            <v>2.79</v>
          </cell>
        </row>
        <row r="2224">
          <cell r="A2224">
            <v>73307</v>
          </cell>
          <cell r="B2224" t="str">
            <v>GRUPO GERADOR ESTACIONÁRIO, MOTOR DIESEL POTÊNCIA 170 KVA - MANUTENÇÃO. AF_02/2016</v>
          </cell>
          <cell r="C2224">
            <v>7.08</v>
          </cell>
        </row>
        <row r="2225">
          <cell r="A2225">
            <v>73311</v>
          </cell>
          <cell r="B2225" t="str">
            <v>GRUPO GERADOR ESTACIONÁRIO, MOTOR DIESEL POTÊNCIA 170 KVA - MATERIAIS NA OPERAÇÃO. AF_02/2016</v>
          </cell>
          <cell r="C2225">
            <v>177.42</v>
          </cell>
        </row>
        <row r="2226">
          <cell r="A2226">
            <v>93423</v>
          </cell>
          <cell r="B2226" t="str">
            <v>GRUPO GERADOR ESTACIONÁRIO, POTÊNCIA 150 KVA, MOTOR A DIESEL- DEPRECIAÇÃO. AF_03/2016</v>
          </cell>
          <cell r="C2226">
            <v>7.06</v>
          </cell>
        </row>
        <row r="2227">
          <cell r="A2227">
            <v>93424</v>
          </cell>
          <cell r="B2227" t="str">
            <v>GRUPO GERADOR ESTACIONÁRIO, POTÊNCIA 150 KVA, MOTOR A DIESEL- JUROS. AF_03/2016</v>
          </cell>
          <cell r="C2227">
            <v>2.4900000000000002</v>
          </cell>
        </row>
        <row r="2228">
          <cell r="A2228">
            <v>93425</v>
          </cell>
          <cell r="B2228" t="str">
            <v>GRUPO GERADOR ESTACIONÁRIO, POTÊNCIA 150 KVA, MOTOR A DIESEL- MANUTENÇÃO. AF_03/2016</v>
          </cell>
          <cell r="C2228">
            <v>6.3</v>
          </cell>
        </row>
        <row r="2229">
          <cell r="A2229">
            <v>93426</v>
          </cell>
          <cell r="B2229" t="str">
            <v>GRUPO GERADOR ESTACIONÁRIO, POTÊNCIA 150 KVA, MOTOR A DIESEL- MATERIAIS NA OPERAÇÃO. AF_03/2016</v>
          </cell>
          <cell r="C2229">
            <v>159.66</v>
          </cell>
        </row>
        <row r="2230">
          <cell r="A2230">
            <v>93417</v>
          </cell>
          <cell r="B2230" t="str">
            <v>GRUPO GERADOR REBOCÁVEL, POTÊNCIA 66 KVA, MOTOR A DIESEL - DEPRECIAÇÃO. AF_03/2016</v>
          </cell>
          <cell r="C2230">
            <v>4.99</v>
          </cell>
        </row>
        <row r="2231">
          <cell r="A2231">
            <v>93418</v>
          </cell>
          <cell r="B2231" t="str">
            <v>GRUPO GERADOR REBOCÁVEL, POTÊNCIA 66 KVA, MOTOR A DIESEL - JUROS. AF_03/2016</v>
          </cell>
          <cell r="C2231">
            <v>1.76</v>
          </cell>
        </row>
        <row r="2232">
          <cell r="A2232">
            <v>93419</v>
          </cell>
          <cell r="B2232" t="str">
            <v>GRUPO GERADOR REBOCÁVEL, POTÊNCIA 66 KVA, MOTOR A DIESEL - MANUTENÇÃO. AF_03/2016</v>
          </cell>
          <cell r="C2232">
            <v>4.45</v>
          </cell>
        </row>
        <row r="2233">
          <cell r="A2233">
            <v>93420</v>
          </cell>
          <cell r="B2233" t="str">
            <v>GRUPO GERADOR REBOCÁVEL, POTÊNCIA 66 KVA, MOTOR A DIESEL - MATERIAIS NA OPERAÇÃO. AF_03/2016</v>
          </cell>
          <cell r="C2233">
            <v>66.81</v>
          </cell>
        </row>
        <row r="2234">
          <cell r="A2234">
            <v>93277</v>
          </cell>
          <cell r="B2234" t="str">
            <v>GUINCHO ELÉTRICO DE COLUNA, CAPACIDADE 400 KG, COM MOTO FREIO, MOTOR TRIFÁSICO DE 1,25 CV - DEPRECIAÇÃO. AF_03/2016</v>
          </cell>
          <cell r="C2234">
            <v>0.28999999999999998</v>
          </cell>
        </row>
        <row r="2235">
          <cell r="A2235">
            <v>93278</v>
          </cell>
          <cell r="B2235" t="str">
            <v>GUINCHO ELÉTRICO DE COLUNA, CAPACIDADE 400 KG, COM MOTO FREIO, MOTOR TRIFÁSICO DE 1,25 CV - JUROS. AF_03/2016</v>
          </cell>
          <cell r="C2235">
            <v>0.06</v>
          </cell>
        </row>
        <row r="2236">
          <cell r="A2236">
            <v>93279</v>
          </cell>
          <cell r="B2236" t="str">
            <v>GUINCHO ELÉTRICO DE COLUNA, CAPACIDADE 400 KG, COM MOTO FREIO, MOTOR TRIFÁSICO DE 1,25 CV - MANUTENÇÃO. AF_03/2016</v>
          </cell>
          <cell r="C2236">
            <v>0.27</v>
          </cell>
        </row>
        <row r="2237">
          <cell r="A2237">
            <v>93280</v>
          </cell>
          <cell r="B2237" t="str">
            <v>GUINCHO ELÉTRICO DE COLUNA, CAPACIDADE 400 KG, COM MOTO FREIO, MOTOR TRIFÁSICO DE 1,25 CV - MATERIAIS NA OPERAÇÃO. AF_03/2016</v>
          </cell>
          <cell r="C2237">
            <v>0.85</v>
          </cell>
        </row>
        <row r="2238">
          <cell r="A2238">
            <v>104909</v>
          </cell>
          <cell r="B2238" t="str">
            <v>GUINDASTE DERRICK, LANÇA DE *20* M, CARGA MÁXIMA 10T, POTÊNCIA 45 KW - DEPRECIAÇÃO. AF_01/2024</v>
          </cell>
          <cell r="C2238">
            <v>0</v>
          </cell>
        </row>
        <row r="2239">
          <cell r="A2239">
            <v>104910</v>
          </cell>
          <cell r="B2239" t="str">
            <v>GUINDASTE DERRICK, LANÇA DE *20* M, CARGA MÁXIMA 10T, POTÊNCIA 45 KW - JUROS. AF_01/2024</v>
          </cell>
          <cell r="C2239">
            <v>0</v>
          </cell>
        </row>
        <row r="2240">
          <cell r="A2240">
            <v>104911</v>
          </cell>
          <cell r="B2240" t="str">
            <v>GUINDASTE DERRICK, LANÇA DE *20* M, CARGA MÁXIMA 10T, POTÊNCIA 45 KW - MANUTENÇÃO. AF_01/2024</v>
          </cell>
          <cell r="C2240">
            <v>0</v>
          </cell>
        </row>
        <row r="2241">
          <cell r="A2241">
            <v>104912</v>
          </cell>
          <cell r="B2241" t="str">
            <v>GUINDASTE DERRICK, LANÇA DE *20* M, CARGA MÁXIMA 10T, POTÊNCIA 45 KW - MATERIAIS NA OPERAÇÃO. AF_01/2024</v>
          </cell>
          <cell r="C2241">
            <v>42.07</v>
          </cell>
        </row>
        <row r="2242">
          <cell r="A2242">
            <v>102840</v>
          </cell>
          <cell r="B2242" t="str">
            <v>GUINDASTE HIDRAULICO AUTOPROPELIDO, COM LANÇA TRELIÇADA 40 M, CAPACIDADE MÁXIMA 75 T, EQUIPADO COM CLAMSHELL - DEPRECIAÇÃO. AF_04/2019</v>
          </cell>
          <cell r="C2242">
            <v>0</v>
          </cell>
        </row>
        <row r="2243">
          <cell r="A2243">
            <v>102841</v>
          </cell>
          <cell r="B2243" t="str">
            <v>GUINDASTE HIDRAULICO AUTOPROPELIDO, COM LANÇA TRELIÇADA 40 M, CAPACIDADE MÁXIMA 75 T, EQUIPADO COM CLAMSHELL - JUROS. AF_04/2019</v>
          </cell>
          <cell r="C2243">
            <v>0</v>
          </cell>
        </row>
        <row r="2244">
          <cell r="A2244">
            <v>102842</v>
          </cell>
          <cell r="B2244" t="str">
            <v>GUINDASTE HIDRAULICO AUTOPROPELIDO, COM LANÇA TRELIÇADA 40 M, CAPACIDADE MÁXIMA 75 T, EQUIPADO COM CLAMSHELL - MANUTENÇÃO. AF_04/2019</v>
          </cell>
          <cell r="C2244">
            <v>0</v>
          </cell>
        </row>
        <row r="2245">
          <cell r="A2245">
            <v>102843</v>
          </cell>
          <cell r="B2245" t="str">
            <v>GUINDASTE HIDRAULICO AUTOPROPELIDO, COM LANÇA TRELIÇADA 40 M, CAPACIDADE MÁXIMA 75 T, EQUIPADO COM CLAMSHELL - MATERIAIS NA OPERAÇÃO. AF_04/2019</v>
          </cell>
          <cell r="C2245">
            <v>134.1</v>
          </cell>
        </row>
        <row r="2246">
          <cell r="A2246">
            <v>89267</v>
          </cell>
          <cell r="B2246" t="str">
            <v>GUINDASTE HIDRÁULICO AUTOPROPELIDO, COM LANÇA TELESCÓPICA 28,80 M, CAPACIDADE MÁXIMA 30 T, POTÊNCIA 97 KW, TRAÇÃO 4 X 4 - DEPRECIAÇÃO. AF_11/2014</v>
          </cell>
          <cell r="C2246">
            <v>51.81</v>
          </cell>
        </row>
        <row r="2247">
          <cell r="A2247">
            <v>89269</v>
          </cell>
          <cell r="B2247" t="str">
            <v>GUINDASTE HIDRÁULICO AUTOPROPELIDO, COM LANÇA TELESCÓPICA 28,80 M, CAPACIDADE MÁXIMA 30 T, POTÊNCIA 97 KW, TRAÇÃO 4 X 4 - IMPOSTOS E SEGUROS. AF_11/2014</v>
          </cell>
          <cell r="C2247">
            <v>7.38</v>
          </cell>
        </row>
        <row r="2248">
          <cell r="A2248">
            <v>89268</v>
          </cell>
          <cell r="B2248" t="str">
            <v>GUINDASTE HIDRÁULICO AUTOPROPELIDO, COM LANÇA TELESCÓPICA 28,80 M, CAPACIDADE MÁXIMA 30 T, POTÊNCIA 97 KW, TRAÇÃO 4 X 4 - JUROS. AF_11/2014</v>
          </cell>
          <cell r="C2248">
            <v>18.260000000000002</v>
          </cell>
        </row>
        <row r="2249">
          <cell r="A2249">
            <v>89270</v>
          </cell>
          <cell r="B2249" t="str">
            <v>GUINDASTE HIDRÁULICO AUTOPROPELIDO, COM LANÇA TELESCÓPICA 28,80 M, CAPACIDADE MÁXIMA 30 T, POTÊNCIA 97 KW, TRAÇÃO 4 X 4 - MANUTENÇÃO. AF_11/2014</v>
          </cell>
          <cell r="C2249">
            <v>83.29</v>
          </cell>
        </row>
        <row r="2250">
          <cell r="A2250">
            <v>89271</v>
          </cell>
          <cell r="B2250" t="str">
            <v>GUINDASTE HIDRÁULICO AUTOPROPELIDO, COM LANÇA TELESCÓPICA 28,80 M, CAPACIDADE MÁXIMA 30 T, POTÊNCIA 97 KW, TRAÇÃO 4 X 4 - MATERIAIS NA OPERAÇÃO. AF_11/2014</v>
          </cell>
          <cell r="C2250">
            <v>28.9</v>
          </cell>
        </row>
        <row r="2251">
          <cell r="A2251">
            <v>93283</v>
          </cell>
          <cell r="B2251" t="str">
            <v>GUINDASTE HIDRÁULICO AUTOPROPELIDO, COM LANÇA TELESCÓPICA 40 M, CAPACIDADE MÁXIMA 60 T, POTÊNCIA 260 KW - DEPRECIAÇÃO. AF_03/2016</v>
          </cell>
          <cell r="C2251">
            <v>99.64</v>
          </cell>
        </row>
        <row r="2252">
          <cell r="A2252">
            <v>93296</v>
          </cell>
          <cell r="B2252" t="str">
            <v>GUINDASTE HIDRÁULICO AUTOPROPELIDO, COM LANÇA TELESCÓPICA 40 M, CAPACIDADE MÁXIMA 60 T, POTÊNCIA 260 KW - IMPOSTOS E SEGUROS. AF_03/2016</v>
          </cell>
          <cell r="C2252">
            <v>14.19</v>
          </cell>
        </row>
        <row r="2253">
          <cell r="A2253">
            <v>93284</v>
          </cell>
          <cell r="B2253" t="str">
            <v>GUINDASTE HIDRÁULICO AUTOPROPELIDO, COM LANÇA TELESCÓPICA 40 M, CAPACIDADE MÁXIMA 60 T, POTÊNCIA 260 KW - JUROS. AF_03/2016</v>
          </cell>
          <cell r="C2253">
            <v>35.119999999999997</v>
          </cell>
        </row>
        <row r="2254">
          <cell r="A2254">
            <v>93285</v>
          </cell>
          <cell r="B2254" t="str">
            <v>GUINDASTE HIDRÁULICO AUTOPROPELIDO, COM LANÇA TELESCÓPICA 40 M, CAPACIDADE MÁXIMA 60 T, POTÊNCIA 260 KW - MANUTENÇÃO. AF_03/2016</v>
          </cell>
          <cell r="C2254">
            <v>160.16999999999999</v>
          </cell>
        </row>
        <row r="2255">
          <cell r="A2255">
            <v>93286</v>
          </cell>
          <cell r="B2255" t="str">
            <v>GUINDASTE HIDRÁULICO AUTOPROPELIDO, COM LANÇA TELESCÓPICA 40 M, CAPACIDADE MÁXIMA 60 T, POTÊNCIA 260 KW - MATERIAIS NA OPERAÇÃO. AF_03/2016</v>
          </cell>
          <cell r="C2255">
            <v>14.3</v>
          </cell>
        </row>
        <row r="2256">
          <cell r="A2256">
            <v>104706</v>
          </cell>
          <cell r="B2256" t="str">
            <v>GUINDASTE HIDRÁULICO AUTOPROPELIDO, COM LANÇA TRELICADA 41 M, CAPACIDADE MÁXIMA DE ELEVAÇÃO 43 T, POTÊNCIA 230 KW, EQUIPADO COM CAÇAMBA DE ARRASTO (DRAGLINE) DE 0,76 M3 - DEPRECIAÇÃO. AF_06/2023</v>
          </cell>
          <cell r="C2256">
            <v>0</v>
          </cell>
        </row>
        <row r="2257">
          <cell r="A2257">
            <v>104707</v>
          </cell>
          <cell r="B2257" t="str">
            <v>GUINDASTE HIDRÁULICO AUTOPROPELIDO, COM LANÇA TRELICADA 41 M, CAPACIDADE MÁXIMA DE ELEVAÇÃO 43 T, POTÊNCIA 230 KW, EQUIPADO COM CAÇAMBA DE ARRASTO (DRAGLINE) DE 0,76 M3 - JUROS. AF_06/2023</v>
          </cell>
          <cell r="C2257">
            <v>0</v>
          </cell>
        </row>
        <row r="2258">
          <cell r="A2258">
            <v>104708</v>
          </cell>
          <cell r="B2258" t="str">
            <v>GUINDASTE HIDRÁULICO AUTOPROPELIDO, COM LANÇA TRELICADA 41 M, CAPACIDADE MÁXIMA DE ELEVAÇÃO 43 T, POTÊNCIA 230 KW, EQUIPADO COM CAÇAMBA DE ARRASTO (DRAGLINE) DE 0,76 M3 - MANUTENÇÃO. AF_06/2023</v>
          </cell>
          <cell r="C2258">
            <v>0</v>
          </cell>
        </row>
        <row r="2259">
          <cell r="A2259">
            <v>104709</v>
          </cell>
          <cell r="B2259" t="str">
            <v>GUINDASTE HIDRÁULICO AUTOPROPELIDO, COM LANÇA TRELICADA 41 M, CAPACIDADE MÁXIMA DE ELEVAÇÃO 43 T, POTÊNCIA 230 KW, EQUIPADO COM CAÇAMBA DE ARRASTO (DRAGLINE) DE 0,76 M3 - MATERIAIS NA OPERAÇÃO. AF_06/2023</v>
          </cell>
          <cell r="C2259">
            <v>1165.18</v>
          </cell>
        </row>
        <row r="2260">
          <cell r="A2260">
            <v>104903</v>
          </cell>
          <cell r="B2260" t="str">
            <v>GUINDASTE HIDRÁULICO RODOVIÁRIO, LANCA TELESCÓPICA DE *50+20* M, CAPACIDADE MÁXIMA DE 90T, 4 EIXOS, POTÊNCIA 330 KW, MOTOR DIESEL - DEPRECIAÇÃO. AF_01/2024</v>
          </cell>
          <cell r="C2260">
            <v>0</v>
          </cell>
        </row>
        <row r="2261">
          <cell r="A2261">
            <v>104904</v>
          </cell>
          <cell r="B2261" t="str">
            <v>GUINDASTE HIDRÁULICO RODOVIÁRIO, LANCA TELESCÓPICA DE *50+20* M, CAPACIDADE MÁXIMA DE 90T, 4 EIXOS, POTÊNCIA 330 KW, MOTOR DIESEL - JUROS. AF_01/2024</v>
          </cell>
          <cell r="C2261">
            <v>0</v>
          </cell>
        </row>
        <row r="2262">
          <cell r="A2262">
            <v>104905</v>
          </cell>
          <cell r="B2262" t="str">
            <v>GUINDASTE HIDRÁULICO RODOVIÁRIO, LANCA TELESCÓPICA DE *50+20* M, CAPACIDADE MÁXIMA DE 90T, 4 EIXOS, POTÊNCIA 330 KW, MOTOR DIESEL - MANUTENÇÃO. AF_01/2024</v>
          </cell>
          <cell r="C2262">
            <v>0</v>
          </cell>
        </row>
        <row r="2263">
          <cell r="A2263">
            <v>104906</v>
          </cell>
          <cell r="B2263" t="str">
            <v>GUINDASTE HIDRÁULICO RODOVIÁRIO, LANCA TELESCÓPICA DE *50+20* M, CAPACIDADE MÁXIMA DE 90T, 4 EIXOS, POTÊNCIA 330 KW, MOTOR DIESEL - MATERIAIS NA OPERAÇÃO. AF_01/2024</v>
          </cell>
          <cell r="C2263">
            <v>98.34</v>
          </cell>
        </row>
        <row r="2264">
          <cell r="A2264">
            <v>102846</v>
          </cell>
          <cell r="B2264" t="str">
            <v>GUINDASTE SOBRE ESTEIRAS, COM LANÇA TRELIÇADA 40 M, CAPACIDADE MÁXIMA 75 T - DEPRECIAÇÃO. AF_04/2019</v>
          </cell>
          <cell r="C2264">
            <v>0</v>
          </cell>
        </row>
        <row r="2265">
          <cell r="A2265">
            <v>102847</v>
          </cell>
          <cell r="B2265" t="str">
            <v>GUINDASTE SOBRE ESTEIRAS, COM LANÇA TRELIÇADA 40 M, CAPACIDADE MÁXIMA 75 T - JUROS. AF_04/2019</v>
          </cell>
          <cell r="C2265">
            <v>0</v>
          </cell>
        </row>
        <row r="2266">
          <cell r="A2266">
            <v>102848</v>
          </cell>
          <cell r="B2266" t="str">
            <v>GUINDASTE SOBRE ESTEIRAS, COM LANÇA TRELIÇADA 40 M, CAPACIDADE MÁXIMA 75 T - MANUTENÇÃO. AF_04/2019</v>
          </cell>
          <cell r="C2266">
            <v>0</v>
          </cell>
        </row>
        <row r="2267">
          <cell r="A2267">
            <v>102849</v>
          </cell>
          <cell r="B2267" t="str">
            <v>GUINDASTE SOBRE ESTEIRAS, COM LANÇA TRELIÇADA 40 M, CAPACIDADE MÁXIMA 75 T - MATERIAIS NA OPERAÇÃO. AF_04/2019</v>
          </cell>
          <cell r="C2267">
            <v>65.56</v>
          </cell>
        </row>
        <row r="2268">
          <cell r="A2268">
            <v>102852</v>
          </cell>
          <cell r="B2268" t="str">
            <v>GUINDASTE SOBRE ESTEIRAS, COM LANÇA TRELIÇADA 40 M, CAPACIDADE MÁXIMA 75 T, EQUIPADO COM CLAMSHELL - DEPRECIAÇÃO. AF_04/2019</v>
          </cell>
          <cell r="C2268">
            <v>0</v>
          </cell>
        </row>
        <row r="2269">
          <cell r="A2269">
            <v>102853</v>
          </cell>
          <cell r="B2269" t="str">
            <v>GUINDASTE SOBRE ESTEIRAS, COM LANÇA TRELIÇADA 40 M, CAPACIDADE MÁXIMA 75 T, EQUIPADO COM CLAMSHELL - JUROS. AF_04/2019</v>
          </cell>
          <cell r="C2269">
            <v>0</v>
          </cell>
        </row>
        <row r="2270">
          <cell r="A2270">
            <v>102854</v>
          </cell>
          <cell r="B2270" t="str">
            <v>GUINDASTE SOBRE ESTEIRAS, COM LANÇA TRELIÇADA 40 M, CAPACIDADE MÁXIMA 75 T, EQUIPADO COM CLAMSHELL - MANUTENÇÃO. AF_04/2019</v>
          </cell>
          <cell r="C2270">
            <v>0</v>
          </cell>
        </row>
        <row r="2271">
          <cell r="A2271">
            <v>102855</v>
          </cell>
          <cell r="B2271" t="str">
            <v>GUINDASTE SOBRE ESTEIRAS, COM LANÇA TRELIÇADA 40 M, CAPACIDADE MÁXIMA 75 T, EQUIPADO COM CLAMSHELL - MATERIAIS NA OPERAÇÃO. AF_04/2019</v>
          </cell>
          <cell r="C2271">
            <v>65.56</v>
          </cell>
        </row>
        <row r="2272">
          <cell r="A2272">
            <v>93397</v>
          </cell>
          <cell r="B2272" t="str">
            <v>GUINDAUTO HIDRÁULICO, CAPACIDADE MÁXIMA DE CARGA 3300 KG, MOMENTO MÁXIMO DE CARGA 5,8 TM, ALCANCE MÁXIMO HORIZONTAL 7,60 M, INCLUSIVE CAMINHÃO TOCO PBT 16.000 KG, POTÊNCIA DE 189 CV - DEPRECIAÇÃO. AF_03/2016</v>
          </cell>
          <cell r="C2272">
            <v>25.03</v>
          </cell>
        </row>
        <row r="2273">
          <cell r="A2273">
            <v>93399</v>
          </cell>
          <cell r="B2273" t="str">
            <v>GUINDAUTO HIDRÁULICO, CAPACIDADE MÁXIMA DE CARGA 3300 KG, MOMENTO MÁXIMO DE CARGA 5,8 TM, ALCANCE MÁXIMO HORIZONTAL 7,60 M, INCLUSIVE CAMINHÃO TOCO PBT 16.000 KG, POTÊNCIA DE 189 CV - IMPOSTOS E SEGUROS. AF_03/2016</v>
          </cell>
          <cell r="C2273">
            <v>3.81</v>
          </cell>
        </row>
        <row r="2274">
          <cell r="A2274">
            <v>93398</v>
          </cell>
          <cell r="B2274" t="str">
            <v>GUINDAUTO HIDRÁULICO, CAPACIDADE MÁXIMA DE CARGA 3300 KG, MOMENTO MÁXIMO DE CARGA 5,8 TM, ALCANCE MÁXIMO HORIZONTAL 7,60 M, INCLUSIVE CAMINHÃO TOCO PBT 16.000 KG, POTÊNCIA DE 189 CV - JUROS. AF_03/2016</v>
          </cell>
          <cell r="C2274">
            <v>9.44</v>
          </cell>
        </row>
        <row r="2275">
          <cell r="A2275">
            <v>93400</v>
          </cell>
          <cell r="B2275" t="str">
            <v>GUINDAUTO HIDRÁULICO, CAPACIDADE MÁXIMA DE CARGA 3300 KG, MOMENTO MÁXIMO DE CARGA 5,8 TM, ALCANCE MÁXIMO HORIZONTAL 7,60 M, INCLUSIVE CAMINHÃO TOCO PBT 16.000 KG, POTÊNCIA DE 189 CV - MANUTENÇÃO. AF_03/2016</v>
          </cell>
          <cell r="C2275">
            <v>43.42</v>
          </cell>
        </row>
        <row r="2276">
          <cell r="A2276">
            <v>93401</v>
          </cell>
          <cell r="B2276" t="str">
            <v>GUINDAUTO HIDRÁULICO, CAPACIDADE MÁXIMA DE CARGA 3300 KG, MOMENTO MÁXIMO DE CARGA 5,8 TM, ALCANCE MÁXIMO HORIZONTAL 7,60 M, INCLUSIVE CAMINHÃO TOCO PBT 16.000 KG, POTÊNCIA DE 189 CV - MATERIAIS NA OPERAÇÃO. AF_03/2016</v>
          </cell>
          <cell r="C2276">
            <v>157.52000000000001</v>
          </cell>
        </row>
        <row r="2277">
          <cell r="A2277">
            <v>89259</v>
          </cell>
          <cell r="B2277" t="str">
            <v>GUINDAUTO HIDRÁULICO, CAPACIDADE MÁXIMA DE CARGA 6200 KG, MOMENTO MÁXIMO DE CARGA 11,7 TM, ALCANCE MÁXIMO HORIZONTAL 9,70 M, INCLUSIVE CAMINHÃO TOCO PBT 16.000 KG, POTÊNCIA DE 189 CV - DEPRECIAÇÃO. AF_06/2014</v>
          </cell>
          <cell r="C2277">
            <v>27.32</v>
          </cell>
        </row>
        <row r="2278">
          <cell r="A2278">
            <v>91466</v>
          </cell>
          <cell r="B2278" t="str">
            <v>GUINDAUTO HIDRÁULICO, CAPACIDADE MÁXIMA DE CARGA 6200 KG, MOMENTO MÁXIMO DE CARGA 11,7 TM, ALCANCE MÁXIMO HORIZONTAL 9,70 M, INCLUSIVE CAMINHÃO TOCO PBT 16.000 KG, POTÊNCIA DE 189 CV - IMPOSTOS E SEGUROS. AF_08/2015</v>
          </cell>
          <cell r="C2278">
            <v>4.05</v>
          </cell>
        </row>
        <row r="2279">
          <cell r="A2279">
            <v>89260</v>
          </cell>
          <cell r="B2279" t="str">
            <v>GUINDAUTO HIDRÁULICO, CAPACIDADE MÁXIMA DE CARGA 6200 KG, MOMENTO MÁXIMO DE CARGA 11,7 TM, ALCANCE MÁXIMO HORIZONTAL 9,70 M, INCLUSIVE CAMINHÃO TOCO PBT 16.000 KG, POTÊNCIA DE 189 CV - JUROS. AF_06/2014</v>
          </cell>
          <cell r="C2279">
            <v>10.039999999999999</v>
          </cell>
        </row>
        <row r="2280">
          <cell r="A2280">
            <v>89262</v>
          </cell>
          <cell r="B2280" t="str">
            <v>GUINDAUTO HIDRÁULICO, CAPACIDADE MÁXIMA DE CARGA 6200 KG, MOMENTO MÁXIMO DE CARGA 11,7 TM, ALCANCE MÁXIMO HORIZONTAL 9,70 M, INCLUSIVE CAMINHÃO TOCO PBT 16.000 KG, POTÊNCIA DE 189 CV - MANUTENÇÃO. AF_06/2014</v>
          </cell>
          <cell r="C2280">
            <v>46.28</v>
          </cell>
        </row>
        <row r="2281">
          <cell r="A2281">
            <v>91467</v>
          </cell>
          <cell r="B2281" t="str">
            <v>GUINDAUTO HIDRÁULICO, CAPACIDADE MÁXIMA DE CARGA 6200 KG, MOMENTO MÁXIMO DE CARGA 11,7 TM, ALCANCE MÁXIMO HORIZONTAL 9,70 M, INCLUSIVE CAMINHÃO TOCO PBT 16.000 KG, POTÊNCIA DE 189 CV - MATERIAIS NA OPERAÇÃO. AF_08/2015</v>
          </cell>
          <cell r="C2281">
            <v>157.52000000000001</v>
          </cell>
        </row>
        <row r="2282">
          <cell r="A2282">
            <v>105839</v>
          </cell>
          <cell r="B2282" t="str">
            <v>GUINDAUTO HIDRÁULICO, CAPACIDADE MÁXIMA DE CARGA 6200 KG, MOMENTO MÁXIMO DE CARGA 11,7 TM, ALCANCE MÁXIMO HORIZONTAL 9,70 M, INCLUSIVE CAMINHÃO TOCO PBT 16.000 KG, POTÊNCIA DE 189 CV E CESTA AÉREA COM ISOLAMENTO CLASSE C - DEPRECIAÇÃO. AF_01/2025</v>
          </cell>
          <cell r="C2282">
            <v>0</v>
          </cell>
        </row>
        <row r="2283">
          <cell r="A2283">
            <v>105842</v>
          </cell>
          <cell r="B2283" t="str">
            <v>GUINDAUTO HIDRÁULICO, CAPACIDADE MÁXIMA DE CARGA 6200 KG, MOMENTO MÁXIMO DE CARGA 11,7 TM, ALCANCE MÁXIMO HORIZONTAL 9,70 M, INCLUSIVE CAMINHÃO TOCO PBT 16.000 KG, POTÊNCIA DE 189 CV E CESTA AÉREA COM ISOLAMENTO CLASSE C - IMPOSTOS E SEGUROS. AF_01/2025</v>
          </cell>
          <cell r="C2283">
            <v>0</v>
          </cell>
        </row>
        <row r="2284">
          <cell r="A2284">
            <v>105840</v>
          </cell>
          <cell r="B2284" t="str">
            <v>GUINDAUTO HIDRÁULICO, CAPACIDADE MÁXIMA DE CARGA 6200 KG, MOMENTO MÁXIMO DE CARGA 11,7 TM, ALCANCE MÁXIMO HORIZONTAL 9,70 M, INCLUSIVE CAMINHÃO TOCO PBT 16.000 KG, POTÊNCIA DE 189 CV E CESTA AÉREA COM ISOLAMENTO CLASSE C - JUROS. AF_01/2025</v>
          </cell>
          <cell r="C2284">
            <v>0</v>
          </cell>
        </row>
        <row r="2285">
          <cell r="A2285">
            <v>105841</v>
          </cell>
          <cell r="B2285" t="str">
            <v>GUINDAUTO HIDRÁULICO, CAPACIDADE MÁXIMA DE CARGA 6200 KG, MOMENTO MÁXIMO DE CARGA 11,7 TM, ALCANCE MÁXIMO HORIZONTAL 9,70 M, INCLUSIVE CAMINHÃO TOCO PBT 16.000 KG, POTÊNCIA DE 189 CV E CESTA AÉREA COM ISOLAMENTO CLASSE C - MANUTENÇÃO. AF_01/2025</v>
          </cell>
          <cell r="C2285">
            <v>0</v>
          </cell>
        </row>
        <row r="2286">
          <cell r="A2286">
            <v>105843</v>
          </cell>
          <cell r="B2286" t="str">
            <v>GUINDAUTO HIDRÁULICO, CAPACIDADE MÁXIMA DE CARGA 6200 KG, MOMENTO MÁXIMO DE CARGA 11,7 TM, ALCANCE MÁXIMO HORIZONTAL 9,70 M, INCLUSIVE CAMINHÃO TOCO PBT 16.000 KG, POTÊNCIA DE 189 CV E CESTA AÉREA COM ISOLAMENTO CLASSE C - MATERIAIS NA OPERAÇÃO. AF_01/2025</v>
          </cell>
          <cell r="C2286">
            <v>82.9</v>
          </cell>
        </row>
        <row r="2287">
          <cell r="A2287">
            <v>91629</v>
          </cell>
          <cell r="B2287" t="str">
            <v>GUINDAUTO HIDRÁULICO, CAPACIDADE MÁXIMA DE CARGA 6500 KG, MOMENTO MÁXIMO DE CARGA 5,8 TM, ALCANCE MÁXIMO HORIZONTAL 7,60 M, INCLUSIVE CAMINHÃO TOCO PBT 9.700 KG, POTÊNCIA DE 160 CV - DEPRECIAÇÃO. AF_08/2015</v>
          </cell>
          <cell r="C2287">
            <v>21.64</v>
          </cell>
        </row>
        <row r="2288">
          <cell r="A2288">
            <v>91631</v>
          </cell>
          <cell r="B2288" t="str">
            <v>GUINDAUTO HIDRÁULICO, CAPACIDADE MÁXIMA DE CARGA 6500 KG, MOMENTO MÁXIMO DE CARGA 5,8 TM, ALCANCE MÁXIMO HORIZONTAL 7,60 M, INCLUSIVE CAMINHÃO TOCO PBT 9.700 KG, POTÊNCIA DE 160 CV - IMPOSTOS E SEGUROS. AF_08/2015</v>
          </cell>
          <cell r="C2288">
            <v>3.25</v>
          </cell>
        </row>
        <row r="2289">
          <cell r="A2289">
            <v>91630</v>
          </cell>
          <cell r="B2289" t="str">
            <v>GUINDAUTO HIDRÁULICO, CAPACIDADE MÁXIMA DE CARGA 6500 KG, MOMENTO MÁXIMO DE CARGA 5,8 TM, ALCANCE MÁXIMO HORIZONTAL 7,60 M, INCLUSIVE CAMINHÃO TOCO PBT 9.700 KG, POTÊNCIA DE 160 CV - JUROS. AF_08/2015</v>
          </cell>
          <cell r="C2289">
            <v>8.0500000000000007</v>
          </cell>
        </row>
        <row r="2290">
          <cell r="A2290">
            <v>91632</v>
          </cell>
          <cell r="B2290" t="str">
            <v>GUINDAUTO HIDRÁULICO, CAPACIDADE MÁXIMA DE CARGA 6500 KG, MOMENTO MÁXIMO DE CARGA 5,8 TM, ALCANCE MÁXIMO HORIZONTAL 7,60 M, INCLUSIVE CAMINHÃO TOCO PBT 9.700 KG, POTÊNCIA DE 160 CV - MANUTENÇÃO. AF_08/2015</v>
          </cell>
          <cell r="C2290">
            <v>37.06</v>
          </cell>
        </row>
        <row r="2291">
          <cell r="A2291">
            <v>91633</v>
          </cell>
          <cell r="B2291" t="str">
            <v>GUINDAUTO HIDRÁULICO, CAPACIDADE MÁXIMA DE CARGA 6500 KG, MOMENTO MÁXIMO DE CARGA 5,8 TM, ALCANCE MÁXIMO HORIZONTAL 7,60 M, INCLUSIVE CAMINHÃO TOCO PBT 9.700 KG, POTÊNCIA DE 160 CV - MATERIAIS NA OPERAÇÃO. AF_08/2015</v>
          </cell>
          <cell r="C2291">
            <v>133.32</v>
          </cell>
        </row>
        <row r="2292">
          <cell r="A2292">
            <v>105979</v>
          </cell>
          <cell r="B2292" t="str">
            <v>GUINDAUTO HIDRÁULICO, CAPACIDADE MÁXIMA DE CARGA 8500 KG, MOMENTO MÁXIMO DE CARGA 30,4 TM, ALCANCE MÁXIMO HORIZONTAL 14,30 M, INCLUSIVE CAMINHÃO TRUCADO PBT 23.000 KG, POTÊNCIA DE 256 CV E CARROCERIA FIXA ABERTA DE MADEIRA - DEPRECIAÇÃO. AF_05/2025</v>
          </cell>
          <cell r="C2292">
            <v>43.75</v>
          </cell>
        </row>
        <row r="2293">
          <cell r="A2293">
            <v>105982</v>
          </cell>
          <cell r="B2293" t="str">
            <v>GUINDAUTO HIDRÁULICO, CAPACIDADE MÁXIMA DE CARGA 8500 KG, MOMENTO MÁXIMO DE CARGA 30,4 TM, ALCANCE MÁXIMO HORIZONTAL 14,30 M, INCLUSIVE CAMINHÃO TRUCADO PBT 23.000 KG, POTÊNCIA DE 256 CV E CARROCERIA FIXA ABERTA DE MADEIRA - IMPOSTOS E SEGUROS. AF_05/2025</v>
          </cell>
          <cell r="C2293">
            <v>6.04</v>
          </cell>
        </row>
        <row r="2294">
          <cell r="A2294">
            <v>105980</v>
          </cell>
          <cell r="B2294" t="str">
            <v>GUINDAUTO HIDRÁULICO, CAPACIDADE MÁXIMA DE CARGA 8500 KG, MOMENTO MÁXIMO DE CARGA 30,4 TM, ALCANCE MÁXIMO HORIZONTAL 14,30 M, INCLUSIVE CAMINHÃO TRUCADO PBT 23.000 KG, POTÊNCIA DE 256 CV E CARROCERIA FIXA ABERTA DE MADEIRA - JUROS. AF_05/2025</v>
          </cell>
          <cell r="C2294">
            <v>14.93</v>
          </cell>
        </row>
        <row r="2295">
          <cell r="A2295">
            <v>105981</v>
          </cell>
          <cell r="B2295" t="str">
            <v>GUINDAUTO HIDRÁULICO, CAPACIDADE MÁXIMA DE CARGA 8500 KG, MOMENTO MÁXIMO DE CARGA 30,4 TM, ALCANCE MÁXIMO HORIZONTAL 14,30 M, INCLUSIVE CAMINHÃO TRUCADO PBT 23.000 KG, POTÊNCIA DE 256 CV E CARROCERIA FIXA ABERTA DE MADEIRA - MANUTENÇÃO. AF_05/2025</v>
          </cell>
          <cell r="C2295">
            <v>69.19</v>
          </cell>
        </row>
        <row r="2296">
          <cell r="A2296">
            <v>105983</v>
          </cell>
          <cell r="B2296" t="str">
            <v>GUINDAUTO HIDRÁULICO, CAPACIDADE MÁXIMA DE CARGA 8500 KG, MOMENTO MÁXIMO DE CARGA 30,4 TM, ALCANCE MÁXIMO HORIZONTAL 14,30 M, INCLUSIVE CAMINHÃO TRUCADO PBT 23.000 KG, POTÊNCIA DE 256 CV E CARROCERIA FIXA ABERTA DE MADEIRA - MATERIAIS NA OPERAÇÃO. AF_05/2025</v>
          </cell>
          <cell r="C2296">
            <v>157.22</v>
          </cell>
        </row>
        <row r="2297">
          <cell r="A2297">
            <v>98760</v>
          </cell>
          <cell r="B2297" t="str">
            <v>INVERSOR DE SOLDA MONOFÁSICO DE 160 A, POTÊNCIA DE 5400 W, TENSÃO DE 220 V, PARA SOLDA COM ELETRODOS DE 2,0 A 4,0 MM E PROCESSO TIG - DEPRECIAÇÃO. AF_06/2018</v>
          </cell>
          <cell r="C2297">
            <v>0.08</v>
          </cell>
        </row>
        <row r="2298">
          <cell r="A2298">
            <v>98761</v>
          </cell>
          <cell r="B2298" t="str">
            <v>INVERSOR DE SOLDA MONOFÁSICO DE 160 A, POTÊNCIA DE 5400 W, TENSÃO DE 220 V, PARA SOLDA COM ELETRODOS DE 2,0 A 4,0 MM E PROCESSO TIG - JUROS. AF_06/2018</v>
          </cell>
          <cell r="C2298">
            <v>0.02</v>
          </cell>
        </row>
        <row r="2299">
          <cell r="A2299">
            <v>98762</v>
          </cell>
          <cell r="B2299" t="str">
            <v>INVERSOR DE SOLDA MONOFÁSICO DE 160 A, POTÊNCIA DE 5400 W, TENSÃO DE 220 V, PARA SOLDA COM ELETRODOS DE 2,0 A 4,0 MM E PROCESSO TIG - MANUTENÇÃO. AF_06/2018</v>
          </cell>
          <cell r="C2299">
            <v>0.11</v>
          </cell>
        </row>
        <row r="2300">
          <cell r="A2300">
            <v>98763</v>
          </cell>
          <cell r="B2300" t="str">
            <v>INVERSOR DE SOLDA MONOFÁSICO DE 160 A, POTÊNCIA DE 5400 W, TENSÃO DE 220 V, PARA SOLDA COM ELETRODOS DE 2,0 A 4,0 MM E PROCESSO TIG - MATERIAIS NA OPERAÇÃO. AF_06/2018</v>
          </cell>
          <cell r="C2300">
            <v>5.04</v>
          </cell>
        </row>
        <row r="2301">
          <cell r="A2301">
            <v>99829</v>
          </cell>
          <cell r="B2301" t="str">
            <v>LAVADORA DE ALTA PRESSAO (LAVA-JATO) PARA AGUA FRIA, PRESSAO DE OPERACAO ENTRE 1400 E 1900 LIB/POL2, VAZAO MAXIMA ENTRE 400 E 700 L/H - DEPRECIAÇÃO. AF_05/2023</v>
          </cell>
          <cell r="C2301">
            <v>0.14000000000000001</v>
          </cell>
        </row>
        <row r="2302">
          <cell r="A2302">
            <v>99830</v>
          </cell>
          <cell r="B2302" t="str">
            <v>LAVADORA DE ALTA PRESSAO (LAVA-JATO) PARA AGUA FRIA, PRESSAO DE OPERACAO ENTRE 1400 E 1900 LIB/POL2, VAZAO MAXIMA ENTRE 400 E 700 L/H - JUROS. AF_05/2023</v>
          </cell>
          <cell r="C2302">
            <v>0.03</v>
          </cell>
        </row>
        <row r="2303">
          <cell r="A2303">
            <v>99831</v>
          </cell>
          <cell r="B2303" t="str">
            <v>LAVADORA DE ALTA PRESSAO (LAVA-JATO) PARA AGUA FRIA, PRESSAO DE OPERACAO ENTRE 1400 E 1900 LIB/POL2, VAZAO MAXIMA ENTRE 400 E 700 L/H - MANUTENÇÃO. AF_05/2023</v>
          </cell>
          <cell r="C2303">
            <v>0.1</v>
          </cell>
        </row>
        <row r="2304">
          <cell r="A2304">
            <v>99832</v>
          </cell>
          <cell r="B2304" t="str">
            <v>LAVADORA DE ALTA PRESSAO (LAVA-JATO) PARA AGUA FRIA, PRESSAO DE OPERACAO ENTRE 1400 E 1900 LIB/POL2, VAZAO MAXIMA ENTRE 400 E 700 L/H - MATERIAIS NA OPERAÇÃO. AF_05/2023</v>
          </cell>
          <cell r="C2304">
            <v>4.8600000000000003</v>
          </cell>
        </row>
        <row r="2305">
          <cell r="A2305">
            <v>104516</v>
          </cell>
          <cell r="B2305" t="str">
            <v>LIXADEIRA DE PAREDE, COM LED, POTÊNCIA 750 W, FREQUÊNCIA 60 HZ, VELOCIDADE 1000 A 2100 RPM, DIÂMETRO DA LIXA 225 MM - DEPRECIAÇÃO. AF_12/2022</v>
          </cell>
          <cell r="C2305">
            <v>0</v>
          </cell>
        </row>
        <row r="2306">
          <cell r="A2306">
            <v>104517</v>
          </cell>
          <cell r="B2306" t="str">
            <v>LIXADEIRA DE PAREDE, COM LED, POTÊNCIA 750 W, FREQUÊNCIA 60 HZ, VELOCIDADE 1000 A 2100 RPM, DIÂMETRO DA LIXA 225 MM - JUROS. AF_12/2022</v>
          </cell>
          <cell r="C2306">
            <v>0</v>
          </cell>
        </row>
        <row r="2307">
          <cell r="A2307">
            <v>104518</v>
          </cell>
          <cell r="B2307" t="str">
            <v>LIXADEIRA DE PAREDE, COM LED, POTÊNCIA 750 W, FREQUÊNCIA 60 HZ, VELOCIDADE 1000 A 2100 RPM, DIÂMETRO DA LIXA 225 MM - MANUTENÇÃO. AF_12/2022</v>
          </cell>
          <cell r="C2307">
            <v>0</v>
          </cell>
        </row>
        <row r="2308">
          <cell r="A2308">
            <v>104519</v>
          </cell>
          <cell r="B2308" t="str">
            <v>LIXADEIRA DE PAREDE, COM LED, POTÊNCIA 750 W, FREQUÊNCIA 60 HZ, VELOCIDADE 1000 A 2100 RPM, DIÂMETRO DA LIXA 225 MM - MATERIAIS NA OPERAÇÃO. AF_12/2022</v>
          </cell>
          <cell r="C2308">
            <v>0.7</v>
          </cell>
        </row>
        <row r="2309">
          <cell r="A2309">
            <v>90682</v>
          </cell>
          <cell r="B2309" t="str">
            <v>MANIPULADOR TELESCÓPICO, POTÊNCIA DE 85 HP, CAPACIDADE DE CARGA DE 3.500 KG, ALTURA MÁXIMA DE ELEVAÇÃO DE 12,3 M - DEPRECIAÇÃO. AF_05/2023</v>
          </cell>
          <cell r="C2309">
            <v>39.68</v>
          </cell>
        </row>
        <row r="2310">
          <cell r="A2310">
            <v>90683</v>
          </cell>
          <cell r="B2310" t="str">
            <v>MANIPULADOR TELESCÓPICO, POTÊNCIA DE 85 HP, CAPACIDADE DE CARGA DE 3.500 KG, ALTURA MÁXIMA DE ELEVAÇÃO DE 12,3 M - JUROS. AF_05/2023</v>
          </cell>
          <cell r="C2310">
            <v>9.17</v>
          </cell>
        </row>
        <row r="2311">
          <cell r="A2311">
            <v>90684</v>
          </cell>
          <cell r="B2311" t="str">
            <v>MANIPULADOR TELESCÓPICO, POTÊNCIA DE 85 HP, CAPACIDADE DE CARGA DE 3.500 KG, ALTURA MÁXIMA DE ELEVAÇÃO DE 12,3 M - MANUTENÇÃO. AF_05/2023</v>
          </cell>
          <cell r="C2311">
            <v>43.4</v>
          </cell>
        </row>
        <row r="2312">
          <cell r="A2312">
            <v>90685</v>
          </cell>
          <cell r="B2312" t="str">
            <v>MANIPULADOR TELESCÓPICO, POTÊNCIA DE 85 HP, CAPACIDADE DE CARGA DE 3.500 KG, ALTURA MÁXIMA DE ELEVAÇÃO DE 12,3 M - MATERIAIS NA OPERAÇÃO. AF_05/2023</v>
          </cell>
          <cell r="C2312">
            <v>56.67</v>
          </cell>
        </row>
        <row r="2313">
          <cell r="A2313">
            <v>95114</v>
          </cell>
          <cell r="B2313" t="str">
            <v>MARTELETE OU ROMPEDOR PNEUMÁTICO MANUAL, 28 KG, COM SILENCIADOR - DEPRECIAÇÃO. AF_07/2016</v>
          </cell>
          <cell r="C2313">
            <v>1.93</v>
          </cell>
        </row>
        <row r="2314">
          <cell r="A2314">
            <v>95115</v>
          </cell>
          <cell r="B2314" t="str">
            <v>MARTELETE OU ROMPEDOR PNEUMÁTICO MANUAL, 28 KG, COM SILENCIADOR - JUROS. AF_07/2016</v>
          </cell>
          <cell r="C2314">
            <v>0.44</v>
          </cell>
        </row>
        <row r="2315">
          <cell r="A2315">
            <v>53863</v>
          </cell>
          <cell r="B2315" t="str">
            <v>MARTELETE OU ROMPEDOR PNEUMÁTICO MANUAL, 28 KG, COM SILENCIADOR - MANUTENÇÃO. AF_07/2016</v>
          </cell>
          <cell r="C2315">
            <v>2.42</v>
          </cell>
        </row>
        <row r="2316">
          <cell r="A2316">
            <v>104652</v>
          </cell>
          <cell r="B2316" t="str">
            <v>MARTELETE PERFURADOR/ ROMPEDOR ELÉTRICO, POTÊNCIA 800 W, 220 V - DEPRECIAÇÃO. AF_05/2023</v>
          </cell>
          <cell r="C2316">
            <v>0</v>
          </cell>
        </row>
        <row r="2317">
          <cell r="A2317">
            <v>104653</v>
          </cell>
          <cell r="B2317" t="str">
            <v>MARTELETE PERFURADOR/ ROMPEDOR ELÉTRICO, POTÊNCIA 800 W, 220 V - JUROS. AF_05/2023</v>
          </cell>
          <cell r="C2317">
            <v>0</v>
          </cell>
        </row>
        <row r="2318">
          <cell r="A2318">
            <v>104654</v>
          </cell>
          <cell r="B2318" t="str">
            <v>MARTELETE PERFURADOR/ ROMPEDOR ELÉTRICO, POTÊNCIA 800 W, 220 V - MANUTENÇÃO. AF_05/2023</v>
          </cell>
          <cell r="C2318">
            <v>0</v>
          </cell>
        </row>
        <row r="2319">
          <cell r="A2319">
            <v>104655</v>
          </cell>
          <cell r="B2319" t="str">
            <v>MARTELETE PERFURADOR/ ROMPEDOR ELÉTRICO, POTÊNCIA 800 W, 220 V - MATERIAIS NA OPERAÇÃO. AF_05/2023</v>
          </cell>
          <cell r="C2319">
            <v>0.74</v>
          </cell>
        </row>
        <row r="2320">
          <cell r="A2320">
            <v>102270</v>
          </cell>
          <cell r="B2320" t="str">
            <v>MARTELO DEMOLIDOR ELÉTRICO, COM POTÊNCIA DE 2.000 W, 1.000 IMPACTOS POR MINUTO, PESO DE 30 KG - DEPRECIAÇÃO. AF_01/2021</v>
          </cell>
          <cell r="C2320">
            <v>0.84</v>
          </cell>
        </row>
        <row r="2321">
          <cell r="A2321">
            <v>102271</v>
          </cell>
          <cell r="B2321" t="str">
            <v>MARTELO DEMOLIDOR ELÉTRICO, COM POTÊNCIA DE 2.000 W, 1.000 IMPACTOS POR MINUTO, PESO DE 30 KG - JUROS. AF_01/2021</v>
          </cell>
          <cell r="C2321">
            <v>0.19</v>
          </cell>
        </row>
        <row r="2322">
          <cell r="A2322">
            <v>102272</v>
          </cell>
          <cell r="B2322" t="str">
            <v>MARTELO DEMOLIDOR ELÉTRICO, COM POTÊNCIA DE 2.000 W, 1.000 IMPACTOS POR MINUTO, PESO DE 30 KG - MANUTENÇÃO. AF_01/2021</v>
          </cell>
          <cell r="C2322">
            <v>1.06</v>
          </cell>
        </row>
        <row r="2323">
          <cell r="A2323">
            <v>102273</v>
          </cell>
          <cell r="B2323" t="str">
            <v>MARTELO DEMOLIDOR ELÉTRICO, COM POTÊNCIA DE 2.000 W, 1.000 IMPACTOS POR MINUTO, PESO DE 30 KG - MATERIAIS NA OPERAÇÃO. AF_01/2021</v>
          </cell>
          <cell r="C2323">
            <v>1.87</v>
          </cell>
        </row>
        <row r="2324">
          <cell r="A2324">
            <v>95255</v>
          </cell>
          <cell r="B2324" t="str">
            <v>MARTELO DEMOLIDOR PNEUMÁTICO MANUAL, 32 KG - DEPRECIAÇÃO. AF_09/2016</v>
          </cell>
          <cell r="C2324">
            <v>1.72</v>
          </cell>
        </row>
        <row r="2325">
          <cell r="A2325">
            <v>95256</v>
          </cell>
          <cell r="B2325" t="str">
            <v>MARTELO DEMOLIDOR PNEUMÁTICO MANUAL, 32 KG - JUROS. AF_09/2016</v>
          </cell>
          <cell r="C2325">
            <v>0.39</v>
          </cell>
        </row>
        <row r="2326">
          <cell r="A2326">
            <v>95257</v>
          </cell>
          <cell r="B2326" t="str">
            <v>MARTELO DEMOLIDOR PNEUMÁTICO MANUAL, 32 KG - MANUTENÇÃO. AF_09/2016</v>
          </cell>
          <cell r="C2326">
            <v>2.15</v>
          </cell>
        </row>
        <row r="2327">
          <cell r="A2327">
            <v>105913</v>
          </cell>
          <cell r="B2327" t="str">
            <v>MARTELO PERFURADOR PNEUMÁTICO MANUAL, HASTE 19 X 108 MM, *11* KG - DEPRECIAÇÃO. AF_02/2025</v>
          </cell>
          <cell r="C2327">
            <v>0</v>
          </cell>
        </row>
        <row r="2328">
          <cell r="A2328">
            <v>105914</v>
          </cell>
          <cell r="B2328" t="str">
            <v>MARTELO PERFURADOR PNEUMÁTICO MANUAL, HASTE 19 X 108 MM, *11* KG - JUROS. AF_02/2025</v>
          </cell>
          <cell r="C2328">
            <v>0</v>
          </cell>
        </row>
        <row r="2329">
          <cell r="A2329">
            <v>105915</v>
          </cell>
          <cell r="B2329" t="str">
            <v>MARTELO PERFURADOR PNEUMÁTICO MANUAL, HASTE 19 X 108 MM, *11* KG - MANUTENÇÃO. AF_02/2025</v>
          </cell>
          <cell r="C2329">
            <v>0</v>
          </cell>
        </row>
        <row r="2330">
          <cell r="A2330">
            <v>92963</v>
          </cell>
          <cell r="B2330" t="str">
            <v>MARTELO PERFURADOR PNEUMÁTICO MANUAL, HASTE 25 X 75 MM, 21 KG - DEPRECIAÇÃO. AF_12/2015</v>
          </cell>
          <cell r="C2330">
            <v>1.99</v>
          </cell>
        </row>
        <row r="2331">
          <cell r="A2331">
            <v>92964</v>
          </cell>
          <cell r="B2331" t="str">
            <v>MARTELO PERFURADOR PNEUMÁTICO MANUAL, HASTE 25 X 75 MM, 21 KG - JUROS. AF_12/2015</v>
          </cell>
          <cell r="C2331">
            <v>0.46</v>
          </cell>
        </row>
        <row r="2332">
          <cell r="A2332">
            <v>92965</v>
          </cell>
          <cell r="B2332" t="str">
            <v>MARTELO PERFURADOR PNEUMÁTICO MANUAL, HASTE 25 X 75 MM, 21 KG - MANUTENÇÃO. AF_12/2015</v>
          </cell>
          <cell r="C2332">
            <v>2.4900000000000002</v>
          </cell>
        </row>
        <row r="2333">
          <cell r="A2333">
            <v>103792</v>
          </cell>
          <cell r="B2333" t="str">
            <v>MINI GUINDASTE ARANHA SOBRE ESTEIRAS E LANCA TELESCÓPICA, CAPACIDADE MÁXIMA DE CARGA 3,0 TON, RAIO MÁXIMO DE TRABALHO 8,25 M, ALTURA DE LANÇA DO SOLO 9,2 M, 55 M DE CABO DE AÇO 8 MM, MOTOR ELÉTRICO 220/380 VOLTS - MATERIAIS NA OPERAÇÃO. AF_03/2022</v>
          </cell>
          <cell r="C2333">
            <v>5.14</v>
          </cell>
        </row>
        <row r="2334">
          <cell r="A2334">
            <v>103789</v>
          </cell>
          <cell r="B2334" t="str">
            <v>MINI GUINDASTE ARANHA SOBRE ESTEIRAS E LANCA TELESCÓPICA, CAPACIDADE MÁXIMA DE CARGA 3,0 TON, RAIO MÁXIMO DE TRABALHO 8,25 M, ALTURA DE LANÇA DO SOLO 9,2 M, 55 M DE CABO DE AÇO 8 MM, MOTOR ELÉTRICO 220/380 VOLTS TRIFÁSICO - DEPRECIAÇÃO. AF_03/2022</v>
          </cell>
          <cell r="C2334">
            <v>0</v>
          </cell>
        </row>
        <row r="2335">
          <cell r="A2335">
            <v>103790</v>
          </cell>
          <cell r="B2335" t="str">
            <v>MINI GUINDASTE ARANHA SOBRE ESTEIRAS E LANCA TELESCÓPICA, CAPACIDADE MÁXIMA DE CARGA 3,0 TON, RAIO MÁXIMO DE TRABALHO 8,25 M, ALTURA DE LANÇA DO SOLO 9,2 M, 55 M DE CABO DE AÇO 8 MM, MOTOR ELÉTRICO 220/380 VOLTS TRIFÁSICO - JUROS. AF_03/2022</v>
          </cell>
          <cell r="C2335">
            <v>0</v>
          </cell>
        </row>
        <row r="2336">
          <cell r="A2336">
            <v>103791</v>
          </cell>
          <cell r="B2336" t="str">
            <v>MINI GUINDASTE ARANHA SOBRE ESTEIRAS E LANCA TELESCÓPICA, CAPACIDADE MÁXIMA DE CARGA 3,0 TON, RAIO MÁXIMO DE TRABALHO 8,25 M, ALTURA DE LANÇA DO SOLO 9,2 M, 55 M DE CABO DE AÇO 8 MM, MOTOR ELÉTRICO 220/380 VOLTS TRIFÁSICO - MANUTENÇÃO. AF_03/2022</v>
          </cell>
          <cell r="C2336">
            <v>0</v>
          </cell>
        </row>
        <row r="2337">
          <cell r="A2337">
            <v>96054</v>
          </cell>
          <cell r="B2337" t="str">
            <v>MINICARREGADEIRA SOBRE RODAS POTENCIA 47HP CAPACIDADE OPERACAO 646 KG, COM VASSOURA MECÂNICA ACOPLADA - DEPRECIAÇÃO. AF_03/2017</v>
          </cell>
          <cell r="C2337">
            <v>33.44</v>
          </cell>
        </row>
        <row r="2338">
          <cell r="A2338">
            <v>96060</v>
          </cell>
          <cell r="B2338" t="str">
            <v>MINICARREGADEIRA SOBRE RODAS POTENCIA 47HP CAPACIDADE OPERACAO 646 KG, COM VASSOURA MECÂNICA ACOPLADA - JUROS. AF_03/2017</v>
          </cell>
          <cell r="C2338">
            <v>6.85</v>
          </cell>
        </row>
        <row r="2339">
          <cell r="A2339">
            <v>96061</v>
          </cell>
          <cell r="B2339" t="str">
            <v>MINICARREGADEIRA SOBRE RODAS POTENCIA 47HP CAPACIDADE OPERACAO 646 KG, COM VASSOURA MECÂNICA ACOPLADA - MANUTENÇÃO. AF_03/2017</v>
          </cell>
          <cell r="C2339">
            <v>41.8</v>
          </cell>
        </row>
        <row r="2340">
          <cell r="A2340">
            <v>96062</v>
          </cell>
          <cell r="B2340" t="str">
            <v>MINICARREGADEIRA SOBRE RODAS POTENCIA 47HP CAPACIDADE OPERACAO 646 KG, COM VASSOURA MECÂNICA ACOPLADA - MATERIAIS NA OPERAÇÃO. AF_03/2017</v>
          </cell>
          <cell r="C2340">
            <v>39.69</v>
          </cell>
        </row>
        <row r="2341">
          <cell r="A2341">
            <v>90688</v>
          </cell>
          <cell r="B2341" t="str">
            <v>MINICARREGADEIRA SOBRE RODAS, POTÊNCIA LÍQUIDA DE 47 HP, CAPACIDADE NOMINAL DE OPERAÇÃO DE 646 KG - DEPRECIAÇÃO. AF_06/2015</v>
          </cell>
          <cell r="C2341">
            <v>29.6</v>
          </cell>
        </row>
        <row r="2342">
          <cell r="A2342">
            <v>90689</v>
          </cell>
          <cell r="B2342" t="str">
            <v>MINICARREGADEIRA SOBRE RODAS, POTÊNCIA LÍQUIDA DE 47 HP, CAPACIDADE NOMINAL DE OPERAÇÃO DE 646 KG - JUROS. AF_06/2015</v>
          </cell>
          <cell r="C2342">
            <v>5.84</v>
          </cell>
        </row>
        <row r="2343">
          <cell r="A2343">
            <v>90690</v>
          </cell>
          <cell r="B2343" t="str">
            <v>MINICARREGADEIRA SOBRE RODAS, POTÊNCIA LÍQUIDA DE 47 HP, CAPACIDADE NOMINAL DE OPERAÇÃO DE 646 KG - MANUTENÇÃO. AF_06/2015</v>
          </cell>
          <cell r="C2343">
            <v>37</v>
          </cell>
        </row>
        <row r="2344">
          <cell r="A2344">
            <v>90691</v>
          </cell>
          <cell r="B2344" t="str">
            <v>MINICARREGADEIRA SOBRE RODAS, POTÊNCIA LÍQUIDA DE 47 HP, CAPACIDADE NOMINAL DE OPERAÇÃO DE 646 KG - MATERIAIS NA OPERAÇÃO. AF_06/2015</v>
          </cell>
          <cell r="C2344">
            <v>39.69</v>
          </cell>
        </row>
        <row r="2345">
          <cell r="A2345">
            <v>96241</v>
          </cell>
          <cell r="B2345" t="str">
            <v>MINIESCAVADEIRA SOBRE ESTEIRAS, POTÊNCIA LÍQUIDA DE *30* HP, PESO OPERACIONAL DE *3.500* KG - DEPRECIAÇÃO. AF_04/2017</v>
          </cell>
          <cell r="C2345">
            <v>31.45</v>
          </cell>
        </row>
        <row r="2346">
          <cell r="A2346">
            <v>96242</v>
          </cell>
          <cell r="B2346" t="str">
            <v>MINIESCAVADEIRA SOBRE ESTEIRAS, POTÊNCIA LÍQUIDA DE *30* HP, PESO OPERACIONAL DE *3.500* KG - JUROS. AF_04/2017</v>
          </cell>
          <cell r="C2346">
            <v>8.31</v>
          </cell>
        </row>
        <row r="2347">
          <cell r="A2347">
            <v>96243</v>
          </cell>
          <cell r="B2347" t="str">
            <v>MINIESCAVADEIRA SOBRE ESTEIRAS, POTÊNCIA LÍQUIDA DE *30* HP, PESO OPERACIONAL DE *3.500* KG - MANUTENÇÃO. AF_04/2017</v>
          </cell>
          <cell r="C2347">
            <v>39.31</v>
          </cell>
        </row>
        <row r="2348">
          <cell r="A2348">
            <v>96244</v>
          </cell>
          <cell r="B2348" t="str">
            <v>MINIESCAVADEIRA SOBRE ESTEIRAS, POTÊNCIA LÍQUIDA DE *30* HP, PESO OPERACIONAL DE *3.500* KG - MATERIAIS NA OPERAÇÃO. AF_04/2017</v>
          </cell>
          <cell r="C2348">
            <v>17.34</v>
          </cell>
        </row>
        <row r="2349">
          <cell r="A2349">
            <v>88400</v>
          </cell>
          <cell r="B2349" t="str">
            <v>MISTURADOR DE ARGAMASSA, EIXO HORIZONTAL, CAPACIDADE DE MISTURA 160 KG, MOTOR ELÉTRICO POTÊNCIA 3 CV - DEPRECIAÇÃO. AF_05/2023</v>
          </cell>
          <cell r="C2349">
            <v>0.76</v>
          </cell>
        </row>
        <row r="2350">
          <cell r="A2350">
            <v>88401</v>
          </cell>
          <cell r="B2350" t="str">
            <v>MISTURADOR DE ARGAMASSA, EIXO HORIZONTAL, CAPACIDADE DE MISTURA 160 KG, MOTOR ELÉTRICO POTÊNCIA 3 CV - JUROS. AF_05/2023</v>
          </cell>
          <cell r="C2350">
            <v>0.17</v>
          </cell>
        </row>
        <row r="2351">
          <cell r="A2351">
            <v>88402</v>
          </cell>
          <cell r="B2351" t="str">
            <v>MISTURADOR DE ARGAMASSA, EIXO HORIZONTAL, CAPACIDADE DE MISTURA 160 KG, MOTOR ELÉTRICO POTÊNCIA 3 CV - MANUTENÇÃO. AF_05/2023</v>
          </cell>
          <cell r="C2351">
            <v>0.84</v>
          </cell>
        </row>
        <row r="2352">
          <cell r="A2352">
            <v>88403</v>
          </cell>
          <cell r="B2352" t="str">
            <v>MISTURADOR DE ARGAMASSA, EIXO HORIZONTAL, CAPACIDADE DE MISTURA 160 KG, MOTOR ELÉTRICO POTÊNCIA 3 CV - MATERIAIS NA OPERAÇÃO. AF_05/2023</v>
          </cell>
          <cell r="C2352">
            <v>2.06</v>
          </cell>
        </row>
        <row r="2353">
          <cell r="A2353">
            <v>88387</v>
          </cell>
          <cell r="B2353" t="str">
            <v>MISTURADOR DE ARGAMASSA, EIXO HORIZONTAL, CAPACIDADE DE MISTURA 300 KG, MOTOR ELÉTRICO POTÊNCIA 5 CV - DEPRECIAÇÃO. AF_05/2023</v>
          </cell>
          <cell r="C2353">
            <v>0.81</v>
          </cell>
        </row>
        <row r="2354">
          <cell r="A2354">
            <v>88389</v>
          </cell>
          <cell r="B2354" t="str">
            <v>MISTURADOR DE ARGAMASSA, EIXO HORIZONTAL, CAPACIDADE DE MISTURA 300 KG, MOTOR ELÉTRICO POTÊNCIA 5 CV - JUROS. AF_05/2023</v>
          </cell>
          <cell r="C2354">
            <v>0.18</v>
          </cell>
        </row>
        <row r="2355">
          <cell r="A2355">
            <v>88390</v>
          </cell>
          <cell r="B2355" t="str">
            <v>MISTURADOR DE ARGAMASSA, EIXO HORIZONTAL, CAPACIDADE DE MISTURA 300 KG, MOTOR ELÉTRICO POTÊNCIA 5 CV - MANUTENÇÃO. AF_05/2023</v>
          </cell>
          <cell r="C2355">
            <v>0.88</v>
          </cell>
        </row>
        <row r="2356">
          <cell r="A2356">
            <v>88391</v>
          </cell>
          <cell r="B2356" t="str">
            <v>MISTURADOR DE ARGAMASSA, EIXO HORIZONTAL, CAPACIDADE DE MISTURA 300 KG, MOTOR ELÉTRICO POTÊNCIA 5 CV - MATERIAIS NA OPERAÇÃO. AF_05/2023</v>
          </cell>
          <cell r="C2356">
            <v>3.44</v>
          </cell>
        </row>
        <row r="2357">
          <cell r="A2357">
            <v>88394</v>
          </cell>
          <cell r="B2357" t="str">
            <v>MISTURADOR DE ARGAMASSA, EIXO HORIZONTAL, CAPACIDADE DE MISTURA 600 KG, MOTOR ELÉTRICO POTÊNCIA 7,5 CV - DEPRECIAÇÃO. AF_05/2023</v>
          </cell>
          <cell r="C2357">
            <v>0.96</v>
          </cell>
        </row>
        <row r="2358">
          <cell r="A2358">
            <v>88395</v>
          </cell>
          <cell r="B2358" t="str">
            <v>MISTURADOR DE ARGAMASSA, EIXO HORIZONTAL, CAPACIDADE DE MISTURA 600 KG, MOTOR ELÉTRICO POTÊNCIA 7,5 CV - JUROS. AF_05/2023</v>
          </cell>
          <cell r="C2358">
            <v>0.22</v>
          </cell>
        </row>
        <row r="2359">
          <cell r="A2359">
            <v>88396</v>
          </cell>
          <cell r="B2359" t="str">
            <v>MISTURADOR DE ARGAMASSA, EIXO HORIZONTAL, CAPACIDADE DE MISTURA 600 KG, MOTOR ELÉTRICO POTÊNCIA 7,5 CV - MANUTENÇÃO. AF_05/2023</v>
          </cell>
          <cell r="C2359">
            <v>1.05</v>
          </cell>
        </row>
        <row r="2360">
          <cell r="A2360">
            <v>88397</v>
          </cell>
          <cell r="B2360" t="str">
            <v>MISTURADOR DE ARGAMASSA, EIXO HORIZONTAL, CAPACIDADE DE MISTURA 600 KG, MOTOR ELÉTRICO POTÊNCIA 7,5 CV - MATERIAIS NA OPERAÇÃO. AF_05/2023</v>
          </cell>
          <cell r="C2360">
            <v>5.15</v>
          </cell>
        </row>
        <row r="2361">
          <cell r="A2361">
            <v>90633</v>
          </cell>
          <cell r="B2361" t="str">
            <v>MISTURADOR DUPLO HORIZONTAL DE ALTA TURBULÊNCIA, CAPACIDADE / VOLUME 2 X 500 LITROS, MOTORES ELÉTRICOS MÍNIMO 5 CV CADA, PARA NATA CIMENTO, ARGAMASSA E OUTROS - DEPRECIAÇÃO. AF_06/2015</v>
          </cell>
          <cell r="C2361">
            <v>3.84</v>
          </cell>
        </row>
        <row r="2362">
          <cell r="A2362">
            <v>90634</v>
          </cell>
          <cell r="B2362" t="str">
            <v>MISTURADOR DUPLO HORIZONTAL DE ALTA TURBULÊNCIA, CAPACIDADE / VOLUME 2 X 500 LITROS, MOTORES ELÉTRICOS MÍNIMO 5 CV CADA, PARA NATA CIMENTO, ARGAMASSA E OUTROS - JUROS. AF_06/2015</v>
          </cell>
          <cell r="C2362">
            <v>0.88</v>
          </cell>
        </row>
        <row r="2363">
          <cell r="A2363">
            <v>90635</v>
          </cell>
          <cell r="B2363" t="str">
            <v>MISTURADOR DUPLO HORIZONTAL DE ALTA TURBULÊNCIA, CAPACIDADE / VOLUME 2 X 500 LITROS, MOTORES ELÉTRICOS MÍNIMO 5 CV CADA, PARA NATA CIMENTO, ARGAMASSA E OUTROS - MANUTENÇÃO. AF_06/2015</v>
          </cell>
          <cell r="C2363">
            <v>4.2</v>
          </cell>
        </row>
        <row r="2364">
          <cell r="A2364">
            <v>90636</v>
          </cell>
          <cell r="B2364" t="str">
            <v>MISTURADOR DUPLO HORIZONTAL DE ALTA TURBULÊNCIA, CAPACIDADE / VOLUME 2 X 500 LITROS, MOTORES ELÉTRICOS MÍNIMO 5 CV CADA, PARA NATA CIMENTO, ARGAMASSA E OUTROS - MATERIAIS NA OPERAÇÃO. AF_06/2015</v>
          </cell>
          <cell r="C2364">
            <v>6.88</v>
          </cell>
        </row>
        <row r="2365">
          <cell r="A2365">
            <v>103238</v>
          </cell>
          <cell r="B2365" t="str">
            <v>MISTURADOR PARA PREPARO DE LAMA ESTABILIZANTE COM CAPACIDADE DE *4000* L, COM BOMBA CENTRÍFUGA 5,5 HP A 23,07 HP, PARA SISTEMA DE FURO DIRECIONAL - DEPRECIAÇÃO. AF_05/2023</v>
          </cell>
          <cell r="C2365">
            <v>0</v>
          </cell>
        </row>
        <row r="2366">
          <cell r="A2366">
            <v>103239</v>
          </cell>
          <cell r="B2366" t="str">
            <v>MISTURADOR PARA PREPARO DE LAMA ESTABILIZANTE COM CAPACIDADE DE *4000* L, COM BOMBA CENTRÍFUGA 5,5 HP A 23,07 HP, PARA SISTEMA DE FURO DIRECIONAL - JUROS. AF_05/2023</v>
          </cell>
          <cell r="C2366">
            <v>0</v>
          </cell>
        </row>
        <row r="2367">
          <cell r="A2367">
            <v>103240</v>
          </cell>
          <cell r="B2367" t="str">
            <v>MISTURADOR PARA PREPARO DE LAMA ESTABILIZANTE COM CAPACIDADE DE *4000* L, COM BOMBA CENTRÍFUGA 5,5 HP A 23,07 HP, PARA SISTEMA DE FURO DIRECIONAL - MANUTENÇÃO. AF_05/2023</v>
          </cell>
          <cell r="C2367">
            <v>0</v>
          </cell>
        </row>
        <row r="2368">
          <cell r="A2368">
            <v>103241</v>
          </cell>
          <cell r="B2368" t="str">
            <v>MISTURADOR PARA PREPARO DE LAMA ESTABILIZANTE COM CAPACIDADE DE *4000* L, COM BOMBA CENTRÍFUGA 5,5 HP A 23,07 HP, PARA SISTEMA DE FURO DIRECIONAL - MATERIAIS NA OPERAÇÃO. AF_05/2023</v>
          </cell>
          <cell r="C2368">
            <v>12.9</v>
          </cell>
        </row>
        <row r="2369">
          <cell r="A2369">
            <v>88853</v>
          </cell>
          <cell r="B2369" t="str">
            <v>MOTOBOMBA CENTRÍFUGA, MOTOR A GASOLINA, POTÊNCIA 5,42 HP, BOCAIS 1 1/2" X 1", DIÂMETRO ROTOR 143 MM HM/Q = 6 MCA / 16,8 M3/H A 38 MCA / 6,6 M3/H - DEPRECIAÇÃO. AF_06/2014</v>
          </cell>
          <cell r="C2369">
            <v>0.28000000000000003</v>
          </cell>
        </row>
        <row r="2370">
          <cell r="A2370">
            <v>88854</v>
          </cell>
          <cell r="B2370" t="str">
            <v>MOTOBOMBA CENTRÍFUGA, MOTOR A GASOLINA, POTÊNCIA 5,42 HP, BOCAIS 1 1/2" X 1", DIÂMETRO ROTOR 143 MM HM/Q = 6 MCA / 16,8 M3/H A 38 MCA / 6,6 M3/H - JUROS. AF_06/2014</v>
          </cell>
          <cell r="C2370">
            <v>0.06</v>
          </cell>
        </row>
        <row r="2371">
          <cell r="A2371">
            <v>5692</v>
          </cell>
          <cell r="B2371" t="str">
            <v>MOTOBOMBA CENTRÍFUGA, MOTOR A GASOLINA, POTÊNCIA 5,42 HP, BOCAIS 1 1/2" X 1", DIÂMETRO ROTOR 143 MM HM/Q = 6 MCA / 16,8 M3/H A 38 MCA / 6,6 M3/H - MANUTENÇÃO. AF_06/2014</v>
          </cell>
          <cell r="C2371">
            <v>0.31</v>
          </cell>
        </row>
        <row r="2372">
          <cell r="A2372">
            <v>5693</v>
          </cell>
          <cell r="B2372" t="str">
            <v>MOTOBOMBA CENTRÍFUGA, MOTOR A GASOLINA, POTÊNCIA 5,42 HP, BOCAIS 1 1/2" X 1", DIÂMETRO ROTOR 143 MM HM/Q = 6 MCA / 16,8 M3/H A 38 MCA / 6,6 M3/H - MATERIAIS NA OPERAÇÃO. AF_06/2014</v>
          </cell>
          <cell r="C2372">
            <v>20.57</v>
          </cell>
        </row>
        <row r="2373">
          <cell r="A2373">
            <v>7044</v>
          </cell>
          <cell r="B2373" t="str">
            <v>MOTOBOMBA TRASH (PARA ÁGUA SUJA) AUTO ESCORVANTE, MOTOR GASOLINA DE 6,41 HP, DIÂMETROS DE SUCÇÃO X RECALQUE: 3" X 3", HM/Q = 10 MCA / 60 M3/H A 23 MCA / 0 M3/H - DEPRECIAÇÃO. AF_10/2014</v>
          </cell>
          <cell r="C2373">
            <v>0.35</v>
          </cell>
        </row>
        <row r="2374">
          <cell r="A2374">
            <v>7045</v>
          </cell>
          <cell r="B2374" t="str">
            <v>MOTOBOMBA TRASH (PARA ÁGUA SUJA) AUTO ESCORVANTE, MOTOR GASOLINA DE 6,41 HP, DIÂMETROS DE SUCÇÃO X RECALQUE: 3" X 3", HM/Q = 10 MCA / 60 M3/H A 23 MCA / 0 M3/H - JUROS. AF_10/2014</v>
          </cell>
          <cell r="C2374">
            <v>0.08</v>
          </cell>
        </row>
        <row r="2375">
          <cell r="A2375">
            <v>7046</v>
          </cell>
          <cell r="B2375" t="str">
            <v>MOTOBOMBA TRASH (PARA ÁGUA SUJA) AUTO ESCORVANTE, MOTOR GASOLINA DE 6,41 HP, DIÂMETROS DE SUCÇÃO X RECALQUE: 3" X 3", HM/Q = 10 MCA / 60 M3/H A 23 MCA / 0 M3/H - MANUTENÇÃO. AF_10/2014</v>
          </cell>
          <cell r="C2375">
            <v>0.38</v>
          </cell>
        </row>
        <row r="2376">
          <cell r="A2376">
            <v>7047</v>
          </cell>
          <cell r="B2376" t="str">
            <v>MOTOBOMBA TRASH (PARA ÁGUA SUJA) AUTO ESCORVANTE, MOTOR GASOLINA DE 6,41 HP, DIÂMETROS DE SUCÇÃO X RECALQUE: 3" X 3", HM/Q = 10 MCA / 60 M3/H A 23 MCA / 0 M3/H - MATERIAIS NA OPERAÇÃO. AF_10/2014</v>
          </cell>
          <cell r="C2376">
            <v>24.27</v>
          </cell>
        </row>
        <row r="2377">
          <cell r="A2377">
            <v>89228</v>
          </cell>
          <cell r="B2377" t="str">
            <v>MOTONIVELADORA POTÊNCIA BÁSICA LÍQUIDA (PRIMEIRA MARCHA) 125 HP, PESO BRUTO 13032 KG, LARGURA DA LÂMINA DE 3,7 M - DEPRECIAÇÃO. AF_06/2014</v>
          </cell>
          <cell r="C2377">
            <v>50.3</v>
          </cell>
        </row>
        <row r="2378">
          <cell r="A2378">
            <v>89229</v>
          </cell>
          <cell r="B2378" t="str">
            <v>MOTONIVELADORA POTÊNCIA BÁSICA LÍQUIDA (PRIMEIRA MARCHA) 125 HP, PESO BRUTO 13032 KG, LARGURA DA LÂMINA DE 3,7 M - JUROS. AF_06/2014</v>
          </cell>
          <cell r="C2378">
            <v>17.73</v>
          </cell>
        </row>
        <row r="2379">
          <cell r="A2379">
            <v>5779</v>
          </cell>
          <cell r="B2379" t="str">
            <v>MOTONIVELADORA POTÊNCIA BÁSICA LÍQUIDA (PRIMEIRA MARCHA) 125 HP, PESO BRUTO 13032 KG, LARGURA DA LÂMINA DE 3,7 M - MANUTENÇÃO. AF_06/2014</v>
          </cell>
          <cell r="C2379">
            <v>80.849999999999994</v>
          </cell>
        </row>
        <row r="2380">
          <cell r="A2380">
            <v>53849</v>
          </cell>
          <cell r="B2380" t="str">
            <v>MOTONIVELADORA POTÊNCIA BÁSICA LÍQUIDA (PRIMEIRA MARCHA) 125 HP, PESO BRUTO 13032 KG, LARGURA DA LÂMINA DE 3,7 M - MATERIAIS NA OPERAÇÃO. AF_06/2014</v>
          </cell>
          <cell r="C2380">
            <v>83.38</v>
          </cell>
        </row>
        <row r="2381">
          <cell r="A2381">
            <v>95129</v>
          </cell>
          <cell r="B2381" t="str">
            <v>MÁQUINA DEMARCADORA DE FAIXA DE TRÁFEGO À FRIO, AUTOPROPELIDA, POTÊNCIA 38 HP - DEPRECIAÇÃO. AF_07/2016</v>
          </cell>
          <cell r="C2381">
            <v>49.78</v>
          </cell>
        </row>
        <row r="2382">
          <cell r="A2382">
            <v>95130</v>
          </cell>
          <cell r="B2382" t="str">
            <v>MÁQUINA DEMARCADORA DE FAIXA DE TRÁFEGO À FRIO, AUTOPROPELIDA, POTÊNCIA 38 HP - JUROS. AF_07/2016</v>
          </cell>
          <cell r="C2382">
            <v>18.05</v>
          </cell>
        </row>
        <row r="2383">
          <cell r="A2383">
            <v>95131</v>
          </cell>
          <cell r="B2383" t="str">
            <v>MÁQUINA DEMARCADORA DE FAIXA DE TRÁFEGO À FRIO, AUTOPROPELIDA, POTÊNCIA 38 HP - MANUTENÇÃO. AF_07/2016</v>
          </cell>
          <cell r="C2383">
            <v>58.6</v>
          </cell>
        </row>
        <row r="2384">
          <cell r="A2384">
            <v>95132</v>
          </cell>
          <cell r="B2384" t="str">
            <v>MÁQUINA DEMARCADORA DE FAIXA DE TRÁFEGO À FRIO, AUTOPROPELIDA, POTÊNCIA 38 HP - MATERIAIS NA OPERAÇÃO. AF_07/2016</v>
          </cell>
          <cell r="C2384">
            <v>32.119999999999997</v>
          </cell>
        </row>
        <row r="2385">
          <cell r="A2385">
            <v>102982</v>
          </cell>
          <cell r="B2385" t="str">
            <v>MÁQUINA DEMARCADORA DE FAIXA DE TRÁFEGO À FRIO, TRAÇÃO MANUAL, 4 CV, PRESSÃO MAX 3300 PSI, TANQUE 20 L - DEPRECIAÇÃO. AF_06/2021</v>
          </cell>
          <cell r="C2385">
            <v>0</v>
          </cell>
        </row>
        <row r="2386">
          <cell r="A2386">
            <v>102983</v>
          </cell>
          <cell r="B2386" t="str">
            <v>MÁQUINA DEMARCADORA DE FAIXA DE TRÁFEGO À FRIO, TRAÇÃO MANUAL, 4 CV, PRESSÃO MAX 3300 PSI, TANQUE 20 L - JUROS. AF_06/2021</v>
          </cell>
          <cell r="C2386">
            <v>0</v>
          </cell>
        </row>
        <row r="2387">
          <cell r="A2387">
            <v>102984</v>
          </cell>
          <cell r="B2387" t="str">
            <v>MÁQUINA DEMARCADORA DE FAIXA DE TRÁFEGO À FRIO, TRAÇÃO MANUAL, 4 CV, PRESSÃO MAX 3300 PSI, TANQUE 20 L - MANUTENÇÃO. AF_06/2021</v>
          </cell>
          <cell r="C2387">
            <v>0</v>
          </cell>
        </row>
        <row r="2388">
          <cell r="A2388">
            <v>102985</v>
          </cell>
          <cell r="B2388" t="str">
            <v>MÁQUINA DEMARCADORA DE FAIXA DE TRÁFEGO À FRIO, TRAÇÃO MANUAL, 4 CV, PRESSÃO MAX 3300 PSI, TANQUE 20 L - MATERIAIS NA OPERAÇÃO. AF_06/2021</v>
          </cell>
          <cell r="C2388">
            <v>14.9</v>
          </cell>
        </row>
        <row r="2389">
          <cell r="A2389">
            <v>92956</v>
          </cell>
          <cell r="B2389" t="str">
            <v>MÁQUINA EXTRUSORA DE CONCRETO PARA GUIAS E SARJETAS, MOTOR A DIESEL, POTÊNCIA 14 CV - DEPRECIAÇÃO. AF_12/2015</v>
          </cell>
          <cell r="C2389">
            <v>4.37</v>
          </cell>
        </row>
        <row r="2390">
          <cell r="A2390">
            <v>92957</v>
          </cell>
          <cell r="B2390" t="str">
            <v>MÁQUINA EXTRUSORA DE CONCRETO PARA GUIAS E SARJETAS, MOTOR A DIESEL, POTÊNCIA 14 CV - JUROS. AF_12/2015</v>
          </cell>
          <cell r="C2390">
            <v>1.01</v>
          </cell>
        </row>
        <row r="2391">
          <cell r="A2391">
            <v>92958</v>
          </cell>
          <cell r="B2391" t="str">
            <v>MÁQUINA EXTRUSORA DE CONCRETO PARA GUIAS E SARJETAS, MOTOR A DIESEL, POTÊNCIA 14 CV - MANUTENÇÃO. AF_12/2015</v>
          </cell>
          <cell r="C2391">
            <v>4.79</v>
          </cell>
        </row>
        <row r="2392">
          <cell r="A2392">
            <v>92959</v>
          </cell>
          <cell r="B2392" t="str">
            <v>MÁQUINA EXTRUSORA DE CONCRETO PARA GUIAS E SARJETAS, MOTOR A DIESEL, POTÊNCIA 14 CV - MATERIAIS NA OPERAÇÃO. AF_12/2015</v>
          </cell>
          <cell r="C2392">
            <v>9.23</v>
          </cell>
        </row>
        <row r="2393">
          <cell r="A2393">
            <v>102858</v>
          </cell>
          <cell r="B2393" t="str">
            <v>MÁQUINA FORMER DOBRAS DIVERSAS: 220V/380V TRIFÁSICO OU MONOFÁSICO, CAPACIDADE 0,5-1,27MM, MOTOR 2CV - DEPRECIAÇÃO. AF_05/2023</v>
          </cell>
          <cell r="C2393">
            <v>0</v>
          </cell>
        </row>
        <row r="2394">
          <cell r="A2394">
            <v>102859</v>
          </cell>
          <cell r="B2394" t="str">
            <v>MÁQUINA FORMER DOBRAS DIVERSAS: 220V/380V TRIFÁSICO OU MONOFÁSICO, CAPACIDADE 0,5-1,27MM, MOTOR 2CV - JUROS. AF_05/2023</v>
          </cell>
          <cell r="C2394">
            <v>0</v>
          </cell>
        </row>
        <row r="2395">
          <cell r="A2395">
            <v>102860</v>
          </cell>
          <cell r="B2395" t="str">
            <v>MÁQUINA FORMER DOBRAS DIVERSAS: 220V/380V TRIFÁSICO OU MONOFÁSICO, CAPACIDADE 0,5-1,27MM, MOTOR 2CV - MANUTENÇÃO. AF_05/2023</v>
          </cell>
          <cell r="C2395">
            <v>0</v>
          </cell>
        </row>
        <row r="2396">
          <cell r="A2396">
            <v>102861</v>
          </cell>
          <cell r="B2396" t="str">
            <v>MÁQUINA FORMER DOBRAS DIVERSAS: 220V/380V TRIFÁSICO OU MONOFÁSICO, CAPACIDADE 0,5-1,27MM, MOTOR 2CV - MATERIAIS NA OPERAÇÃO. AF_05/2023</v>
          </cell>
          <cell r="C2396">
            <v>1.37</v>
          </cell>
        </row>
        <row r="2397">
          <cell r="A2397">
            <v>93404</v>
          </cell>
          <cell r="B2397" t="str">
            <v>MÁQUINA JATO DE PRESSAO PORTÁTIL, CAMARA DE 1 SAIDA, CAPACIDADE 280 L, DIAMETRO 670 MM, BICO DE JATO CURTO VENTURI DE 5/16", MANGUEIRA DE 1" COM COMPRESSOR DE AR REBOCÁVEL 189 PCM E MOTOR DIESEL 63 CV - DEPRECIAÇÃO. AF_05/2023</v>
          </cell>
          <cell r="C2397">
            <v>7.33</v>
          </cell>
        </row>
        <row r="2398">
          <cell r="A2398">
            <v>93405</v>
          </cell>
          <cell r="B2398" t="str">
            <v>MÁQUINA JATO DE PRESSAO PORTÁTIL, CAMARA DE 1 SAIDA, CAPACIDADE 280 L, DIAMETRO 670 MM, BICO DE JATO CURTO VENTURI DE 5/16", MANGUEIRA DE 1" COM COMPRESSOR DE AR REBOCÁVEL 189 PCM E MOTOR DIESEL 63 CV - JUROS. AF_05/2023</v>
          </cell>
          <cell r="C2398">
            <v>1.87</v>
          </cell>
        </row>
        <row r="2399">
          <cell r="A2399">
            <v>93406</v>
          </cell>
          <cell r="B2399" t="str">
            <v>MÁQUINA JATO DE PRESSAO PORTÁTIL, CAMARA DE 1 SAIDA, CAPACIDADE 280 L, DIAMETRO 670 MM, BICO DE JATO CURTO VENTURI DE 5/16", MANGUEIRA DE 1" COM COMPRESSOR DE AR REBOCÁVEL 189 PCM E MOTOR DIESEL 63 CV - MANUTENÇÃO. AF_05/2023</v>
          </cell>
          <cell r="C2399">
            <v>8.8000000000000007</v>
          </cell>
        </row>
        <row r="2400">
          <cell r="A2400">
            <v>93407</v>
          </cell>
          <cell r="B2400" t="str">
            <v>MÁQUINA JATO DE PRESSAO PORTÁTIL, CAMARA DE 1 SAIDA, CAPACIDADE 280 L, DIAMETRO 670 MM, BICO DE JATO CURTO VENTURI DE 5/16", MANGUEIRA DE 1" COM COMPRESSOR DE AR REBOCÁVEL 189 PCM E MOTOR DIESEL 63 CV - MATERIAIS NA OPERAÇÃO. AF_05/2023</v>
          </cell>
          <cell r="C2400">
            <v>46.96</v>
          </cell>
        </row>
        <row r="2401">
          <cell r="A2401">
            <v>102936</v>
          </cell>
          <cell r="B2401" t="str">
            <v>MÁQUINA METALEIRA UNIVERSAL MODELO IW 110/180 BTD - DEPRECIAÇÃO. AF_05/2023</v>
          </cell>
          <cell r="C2401">
            <v>0</v>
          </cell>
        </row>
        <row r="2402">
          <cell r="A2402">
            <v>102937</v>
          </cell>
          <cell r="B2402" t="str">
            <v>MÁQUINA METALEIRA UNIVERSAL MODELO IW 110/180 BTD - JUROS. AF_05/2023</v>
          </cell>
          <cell r="C2402">
            <v>0</v>
          </cell>
        </row>
        <row r="2403">
          <cell r="A2403">
            <v>102938</v>
          </cell>
          <cell r="B2403" t="str">
            <v>MÁQUINA METALEIRA UNIVERSAL MODELO IW 110/180 BTD - MANUTENÇÃO. AF_05/2023</v>
          </cell>
          <cell r="C2403">
            <v>0</v>
          </cell>
        </row>
        <row r="2404">
          <cell r="A2404">
            <v>102939</v>
          </cell>
          <cell r="B2404" t="str">
            <v>MÁQUINA METALEIRA UNIVERSAL MODELO IW 110/180 BTD - MATERIAIS NA OPERAÇÃO. AF_05/2023</v>
          </cell>
          <cell r="C2404">
            <v>10.28</v>
          </cell>
        </row>
        <row r="2405">
          <cell r="A2405">
            <v>103159</v>
          </cell>
          <cell r="B2405" t="str">
            <v>MÁQUINA PARA SOLDA POR ELETROFUSÃO PARA TUBOS DE POLIETILENO DE ALTA DENSIDADE (PEAD) COM DIÂMETRO EXTERNO DE 20 A 1600 MM, POTÊNCIA DE 3500 W - DEPRECIAÇÃO. AF_05/2023</v>
          </cell>
          <cell r="C2405">
            <v>0</v>
          </cell>
        </row>
        <row r="2406">
          <cell r="A2406">
            <v>103160</v>
          </cell>
          <cell r="B2406" t="str">
            <v>MÁQUINA PARA SOLDA POR ELETROFUSÃO PARA TUBOS DE POLIETILENO DE ALTA DENSIDADE (PEAD) COM DIÂMETRO EXTERNO DE 20 A 1600 MM, POTÊNCIA DE 3500 W - JUROS. AF_05/2023</v>
          </cell>
          <cell r="C2406">
            <v>0</v>
          </cell>
        </row>
        <row r="2407">
          <cell r="A2407">
            <v>103161</v>
          </cell>
          <cell r="B2407" t="str">
            <v>MÁQUINA PARA SOLDA POR ELETROFUSÃO PARA TUBOS DE POLIETILENO DE ALTA DENSIDADE (PEAD) COM DIÂMETRO EXTERNO DE 20 A 1600 MM, POTÊNCIA DE 3500 W - MANUTENÇÃO. AF_05/2023</v>
          </cell>
          <cell r="C2407">
            <v>0</v>
          </cell>
        </row>
        <row r="2408">
          <cell r="A2408">
            <v>103162</v>
          </cell>
          <cell r="B2408" t="str">
            <v>MÁQUINA PARA SOLDA POR ELETROFUSÃO PARA TUBOS DE POLIETILENO DE ALTA DENSIDADE (PEAD) COM DIÂMETRO EXTERNO DE 20 A 1600 MM, POTÊNCIA DE 3500 W - MATERIAIS NA OPERAÇÃO. AF_05/2023</v>
          </cell>
          <cell r="C2408">
            <v>0.73</v>
          </cell>
        </row>
        <row r="2409">
          <cell r="A2409">
            <v>103153</v>
          </cell>
          <cell r="B2409" t="str">
            <v>MÁQUINA PARA SOLDA POR ELETROFUSÃO PARA TUBOS DE POLIETILENO DE ALTA DENSIDADE (PEAD) COM DIÂMETRO EXTERNO DE 20 A 800 MM, POTÊNCIA ENTRE 2750 E 3000 W - DEPRECIAÇÃO. AF_05/2023</v>
          </cell>
          <cell r="C2409">
            <v>0</v>
          </cell>
        </row>
        <row r="2410">
          <cell r="A2410">
            <v>103154</v>
          </cell>
          <cell r="B2410" t="str">
            <v>MÁQUINA PARA SOLDA POR ELETROFUSÃO PARA TUBOS DE POLIETILENO DE ALTA DENSIDADE (PEAD) COM DIÂMETRO EXTERNO DE 20 A 800 MM, POTÊNCIA ENTRE 2750 E 3000 W - JUROS. AF_05/2023</v>
          </cell>
          <cell r="C2410">
            <v>0</v>
          </cell>
        </row>
        <row r="2411">
          <cell r="A2411">
            <v>103155</v>
          </cell>
          <cell r="B2411" t="str">
            <v>MÁQUINA PARA SOLDA POR ELETROFUSÃO PARA TUBOS DE POLIETILENO DE ALTA DENSIDADE (PEAD) COM DIÂMETRO EXTERNO DE 20 A 800 MM, POTÊNCIA ENTRE 2750 E 3000 W - MANUTENÇÃO. AF_05/2023</v>
          </cell>
          <cell r="C2411">
            <v>0</v>
          </cell>
        </row>
        <row r="2412">
          <cell r="A2412">
            <v>103156</v>
          </cell>
          <cell r="B2412" t="str">
            <v>MÁQUINA PARA SOLDA POR ELETROFUSÃO PARA TUBOS DE POLIETILENO DE ALTA DENSIDADE (PEAD) COM DIÂMETRO EXTERNO DE 20 A 800 MM, POTÊNCIA ENTRE 2750 E 3000 W - MATERIAIS NA OPERAÇÃO. AF_05/2023</v>
          </cell>
          <cell r="C2412">
            <v>2.61</v>
          </cell>
        </row>
        <row r="2413">
          <cell r="A2413">
            <v>103171</v>
          </cell>
          <cell r="B2413" t="str">
            <v>MÁQUINA PARA SOLDA POR TERMOFUSÃO PARA TUBOS DE POLIETILENO DE ALTA DENSIDADE (PEAD) COM DIÂMETRO EXTERNO DE 315 A 630 MM, POTÊNCIA ENTRE 8000 E 12350 W - DEPRECIAÇÃO. AF_05/2023</v>
          </cell>
          <cell r="C2413">
            <v>0</v>
          </cell>
        </row>
        <row r="2414">
          <cell r="A2414">
            <v>103172</v>
          </cell>
          <cell r="B2414" t="str">
            <v>MÁQUINA PARA SOLDA POR TERMOFUSÃO PARA TUBOS DE POLIETILENO DE ALTA DENSIDADE (PEAD) COM DIÂMETRO EXTERNO DE 315 A 630 MM, POTÊNCIA ENTRE 8000 E 12350 W - JUROS. AF_05/2023</v>
          </cell>
          <cell r="C2414">
            <v>0</v>
          </cell>
        </row>
        <row r="2415">
          <cell r="A2415">
            <v>103173</v>
          </cell>
          <cell r="B2415" t="str">
            <v>MÁQUINA PARA SOLDA POR TERMOFUSÃO PARA TUBOS DE POLIETILENO DE ALTA DENSIDADE (PEAD) COM DIÂMETRO EXTERNO DE 315 A 630 MM, POTÊNCIA ENTRE 8000 E 12350 W - MANUTENÇÃO. AF_05/2023</v>
          </cell>
          <cell r="C2415">
            <v>0</v>
          </cell>
        </row>
        <row r="2416">
          <cell r="A2416">
            <v>103174</v>
          </cell>
          <cell r="B2416" t="str">
            <v>MÁQUINA PARA SOLDA POR TERMOFUSÃO PARA TUBOS DE POLIETILENO DE ALTA DENSIDADE (PEAD) COM DIÂMETRO EXTERNO DE 315 A 630 MM, POTÊNCIA ENTRE 8000 E 12350 W - MATERIAIS NA OPERAÇÃO. AF_05/2023</v>
          </cell>
          <cell r="C2416">
            <v>2.09</v>
          </cell>
        </row>
        <row r="2417">
          <cell r="A2417">
            <v>103177</v>
          </cell>
          <cell r="B2417" t="str">
            <v>MÁQUINA PARA SOLDA POR TERMOFUSÃO PARA TUBOS DE POLIETILENO DE ALTA DENSIDADE (PEAD) COM DIÂMETRO EXTERNO DE 710 A 1200 MM, POTÊNCIA ENTRE 16000 E 29500 W - DEPRECIAÇÃO. AF_05/2023</v>
          </cell>
          <cell r="C2417">
            <v>0</v>
          </cell>
        </row>
        <row r="2418">
          <cell r="A2418">
            <v>103178</v>
          </cell>
          <cell r="B2418" t="str">
            <v>MÁQUINA PARA SOLDA POR TERMOFUSÃO PARA TUBOS DE POLIETILENO DE ALTA DENSIDADE (PEAD) COM DIÂMETRO EXTERNO DE 710 A 1200 MM, POTÊNCIA ENTRE 16000 E 29500 W - JUROS. AF_05/2023</v>
          </cell>
          <cell r="C2418">
            <v>0</v>
          </cell>
        </row>
        <row r="2419">
          <cell r="A2419">
            <v>103179</v>
          </cell>
          <cell r="B2419" t="str">
            <v>MÁQUINA PARA SOLDA POR TERMOFUSÃO PARA TUBOS DE POLIETILENO DE ALTA DENSIDADE (PEAD) COM DIÂMETRO EXTERNO DE 710 A 1200 MM, POTÊNCIA ENTRE 16000 E 29500 W - MANUTENÇÃO. AF_05/2023</v>
          </cell>
          <cell r="C2419">
            <v>0</v>
          </cell>
        </row>
        <row r="2420">
          <cell r="A2420">
            <v>103180</v>
          </cell>
          <cell r="B2420" t="str">
            <v>MÁQUINA PARA SOLDA POR TERMOFUSÃO PARA TUBOS DE POLIETILENO DE ALTA DENSIDADE (PEAD) COM DIÂMETRO EXTERNO DE 710 A 1200 MM, POTÊNCIA ENTRE 16000 E 29500 W - MATERIAIS NA OPERAÇÃO. AF_05/2023</v>
          </cell>
          <cell r="C2420">
            <v>4.8</v>
          </cell>
        </row>
        <row r="2421">
          <cell r="A2421">
            <v>103165</v>
          </cell>
          <cell r="B2421" t="str">
            <v>MÁQUINA PARA SOLDA POR TERMOFUSÃO PARA TUBOS DE POLIETILENO DE ALTA DENSIDADE (PEAD) COM DIÂMETRO EXTERNO DE 90 A 315 MM, POTÊNCIA ENTRE 2500 E 5350 W - DEPRECIAÇÃO. AF_05/2023</v>
          </cell>
          <cell r="C2421">
            <v>0</v>
          </cell>
        </row>
        <row r="2422">
          <cell r="A2422">
            <v>103166</v>
          </cell>
          <cell r="B2422" t="str">
            <v>MÁQUINA PARA SOLDA POR TERMOFUSÃO PARA TUBOS DE POLIETILENO DE ALTA DENSIDADE (PEAD) COM DIÂMETRO EXTERNO DE 90 A 315 MM, POTÊNCIA ENTRE 2500 E 5350 W - JUROS. AF_05/2023</v>
          </cell>
          <cell r="C2422">
            <v>0</v>
          </cell>
        </row>
        <row r="2423">
          <cell r="A2423">
            <v>103167</v>
          </cell>
          <cell r="B2423" t="str">
            <v>MÁQUINA PARA SOLDA POR TERMOFUSÃO PARA TUBOS DE POLIETILENO DE ALTA DENSIDADE (PEAD) COM DIÂMETRO EXTERNO DE 90 A 315 MM, POTÊNCIA ENTRE 2500 E 5350 W - MANUTENÇÃO. AF_05/2023</v>
          </cell>
          <cell r="C2423">
            <v>0</v>
          </cell>
        </row>
        <row r="2424">
          <cell r="A2424">
            <v>103168</v>
          </cell>
          <cell r="B2424" t="str">
            <v>MÁQUINA PARA SOLDA POR TERMOFUSÃO PARA TUBOS DE POLIETILENO DE ALTA DENSIDADE (PEAD) COM DIÂMETRO EXTERNO DE 90 A 315 MM, POTÊNCIA ENTRE 2500 E 5350 W - MATERIAIS NA OPERAÇÃO. AF_05/2023</v>
          </cell>
          <cell r="C2424">
            <v>0.83</v>
          </cell>
        </row>
        <row r="2425">
          <cell r="A2425">
            <v>102864</v>
          </cell>
          <cell r="B2425" t="str">
            <v>MÁQUINA SOLDA ARCO COM PISTOLA DE SOLDAGEM PARA STUD BOLT DE 5 MM A 22 MM - DEPRECIAÇÃO. AF_05/2023</v>
          </cell>
          <cell r="C2425">
            <v>0</v>
          </cell>
        </row>
        <row r="2426">
          <cell r="A2426">
            <v>102865</v>
          </cell>
          <cell r="B2426" t="str">
            <v>MÁQUINA SOLDA ARCO COM PISTOLA DE SOLDAGEM PARA STUD BOLT DE 5 MM A 22 MM - JUROS. AF_05/2023</v>
          </cell>
          <cell r="C2426">
            <v>0</v>
          </cell>
        </row>
        <row r="2427">
          <cell r="A2427">
            <v>102866</v>
          </cell>
          <cell r="B2427" t="str">
            <v>MÁQUINA SOLDA ARCO COM PISTOLA DE SOLDAGEM PARA STUD BOLT DE 5 MM A 22 MM - MANUTENÇÃO. AF_05/2023</v>
          </cell>
          <cell r="C2427">
            <v>0</v>
          </cell>
        </row>
        <row r="2428">
          <cell r="A2428">
            <v>102867</v>
          </cell>
          <cell r="B2428" t="str">
            <v>MÁQUINA SOLDA ARCO COM PISTOLA DE SOLDAGEM PARA STUD BOLT DE 5 MM A 22 MM - MATERIAIS NA OPERAÇÃO. AF_05/2023</v>
          </cell>
          <cell r="C2428">
            <v>0.74</v>
          </cell>
        </row>
        <row r="2429">
          <cell r="A2429">
            <v>92108</v>
          </cell>
          <cell r="B2429" t="str">
            <v>PENEIRA ROTATIVA COM MOTOR ELÉTRICO TRIFÁSICO DE 2 CV, CILINDRO DE 1 M X 0,60 M, COM FUROS DE 3,17 MM - DEPRECIAÇÃO. AF_05/2023</v>
          </cell>
          <cell r="C2429">
            <v>0.89</v>
          </cell>
        </row>
        <row r="2430">
          <cell r="A2430">
            <v>92109</v>
          </cell>
          <cell r="B2430" t="str">
            <v>PENEIRA ROTATIVA COM MOTOR ELÉTRICO TRIFÁSICO DE 2 CV, CILINDRO DE 1 M X 0,60 M, COM FUROS DE 3,17 MM - JUROS. AF_05/2023</v>
          </cell>
          <cell r="C2430">
            <v>0.2</v>
          </cell>
        </row>
        <row r="2431">
          <cell r="A2431">
            <v>92110</v>
          </cell>
          <cell r="B2431" t="str">
            <v>PENEIRA ROTATIVA COM MOTOR ELÉTRICO TRIFÁSICO DE 2 CV, CILINDRO DE 1 M X 0,60 M, COM FUROS DE 3,17 MM - MANUTENÇÃO. AF_05/2023</v>
          </cell>
          <cell r="C2431">
            <v>1.1200000000000001</v>
          </cell>
        </row>
        <row r="2432">
          <cell r="A2432">
            <v>92111</v>
          </cell>
          <cell r="B2432" t="str">
            <v>PENEIRA ROTATIVA COM MOTOR ELÉTRICO TRIFÁSICO DE 2 CV, CILINDRO DE 1 M X 0,60 M, COM FUROS DE 3,17 MM - MATERIAIS NA OPERAÇÃO. AF_05/2023</v>
          </cell>
          <cell r="C2432">
            <v>1.37</v>
          </cell>
        </row>
        <row r="2433">
          <cell r="A2433">
            <v>90670</v>
          </cell>
          <cell r="B2433" t="str">
            <v>PERFURATRIZ COM TORRE METÁLICA PARA EXECUÇÃO DE ESTACA HÉLICE CONTÍNUA, PROFUNDIDADE MÁXIMA DE 30 M, DIÂMETRO MÁXIMO DE 800 MM, POTÊNCIA INSTALADA DE 268 HP, MESA ROTATIVA COM TORQUE MÁXIMO DE 170 KNM - DEPRECIAÇÃO. AF_06/2015</v>
          </cell>
          <cell r="C2433">
            <v>247.77</v>
          </cell>
        </row>
        <row r="2434">
          <cell r="A2434">
            <v>90671</v>
          </cell>
          <cell r="B2434" t="str">
            <v>PERFURATRIZ COM TORRE METÁLICA PARA EXECUÇÃO DE ESTACA HÉLICE CONTÍNUA, PROFUNDIDADE MÁXIMA DE 30 M, DIÂMETRO MÁXIMO DE 800 MM, POTÊNCIA INSTALADA DE 268 HP, MESA ROTATIVA COM TORQUE MÁXIMO DE 170 KNM - JUROS. AF_06/2015</v>
          </cell>
          <cell r="C2434">
            <v>66.47</v>
          </cell>
        </row>
        <row r="2435">
          <cell r="A2435">
            <v>90672</v>
          </cell>
          <cell r="B2435" t="str">
            <v>PERFURATRIZ COM TORRE METÁLICA PARA EXECUÇÃO DE ESTACA HÉLICE CONTÍNUA, PROFUNDIDADE MÁXIMA DE 30 M, DIÂMETRO MÁXIMO DE 800 MM, POTÊNCIA INSTALADA DE 268 HP, MESA ROTATIVA COM TORQUE MÁXIMO DE 170 KNM - MANUTENÇÃO. AF_06/2015</v>
          </cell>
          <cell r="C2435">
            <v>310.06</v>
          </cell>
        </row>
        <row r="2436">
          <cell r="A2436">
            <v>90673</v>
          </cell>
          <cell r="B2436" t="str">
            <v>PERFURATRIZ COM TORRE METÁLICA PARA EXECUÇÃO DE ESTACA HÉLICE CONTÍNUA, PROFUNDIDADE MÁXIMA DE 30 M, DIÂMETRO MÁXIMO DE 800 MM, POTÊNCIA INSTALADA DE 268 HP, MESA ROTATIVA COM TORQUE MÁXIMO DE 170 KNM - MATERIAIS NA OPERAÇÃO. AF_06/2015</v>
          </cell>
          <cell r="C2436">
            <v>119.14</v>
          </cell>
        </row>
        <row r="2437">
          <cell r="A2437">
            <v>93220</v>
          </cell>
          <cell r="B2437" t="str">
            <v>PERFURATRIZ COM TORRE METÁLICA PARA EXECUÇÃO DE ESTACA HÉLICE CONTÍNUA, PROFUNDIDADE MÁXIMA DE 32 M, DIÂMETRO MÁXIMO DE 1000 MM, POTÊNCIA INSTALADA DE 350 HP, MESA ROTATIVA COM TORQUE MÁXIMO DE 263 KNM - DEPRECIAÇÃO. AF_01/2016</v>
          </cell>
          <cell r="C2437">
            <v>379.91</v>
          </cell>
        </row>
        <row r="2438">
          <cell r="A2438">
            <v>93221</v>
          </cell>
          <cell r="B2438" t="str">
            <v>PERFURATRIZ COM TORRE METÁLICA PARA EXECUÇÃO DE ESTACA HÉLICE CONTÍNUA, PROFUNDIDADE MÁXIMA DE 32 M, DIÂMETRO MÁXIMO DE 1000 MM, POTÊNCIA INSTALADA DE 350 HP, MESA ROTATIVA COM TORQUE MÁXIMO DE 263 KNM - JUROS. AF_01/2016</v>
          </cell>
          <cell r="C2438">
            <v>101.92</v>
          </cell>
        </row>
        <row r="2439">
          <cell r="A2439">
            <v>93222</v>
          </cell>
          <cell r="B2439" t="str">
            <v>PERFURATRIZ COM TORRE METÁLICA PARA EXECUÇÃO DE ESTACA HÉLICE CONTÍNUA, PROFUNDIDADE MÁXIMA DE 32 M, DIÂMETRO MÁXIMO DE 1000 MM, POTÊNCIA INSTALADA DE 350 HP, MESA ROTATIVA COM TORQUE MÁXIMO DE 263 KNM - MANUTENÇÃO. AF_01/2016</v>
          </cell>
          <cell r="C2439">
            <v>475.43</v>
          </cell>
        </row>
        <row r="2440">
          <cell r="A2440">
            <v>93223</v>
          </cell>
          <cell r="B2440" t="str">
            <v>PERFURATRIZ COM TORRE METÁLICA PARA EXECUÇÃO DE ESTACA HÉLICE CONTÍNUA, PROFUNDIDADE MÁXIMA DE 32 M, DIÂMETRO MÁXIMO DE 1000 MM, POTÊNCIA INSTALADA DE 350 HP, MESA ROTATIVA COM TORQUE MÁXIMO DE 263 KNM - MATERIAIS NA OPERAÇÃO. AF_01/2016</v>
          </cell>
          <cell r="C2440">
            <v>155.61000000000001</v>
          </cell>
        </row>
        <row r="2441">
          <cell r="A2441">
            <v>104691</v>
          </cell>
          <cell r="B2441" t="str">
            <v>PERFURATRIZ DE COROA DIAMANTADA PARA CONCRETO, DIÂMETRO ATÉ 250 MM, MOTOR ELÉTRICO 220 V, POTÊNCIA 2.500 W - DEPRECIAÇÃO. AF_05/2023</v>
          </cell>
          <cell r="C2441">
            <v>0.98</v>
          </cell>
        </row>
        <row r="2442">
          <cell r="A2442">
            <v>104692</v>
          </cell>
          <cell r="B2442" t="str">
            <v>PERFURATRIZ DE COROA DIAMANTADA PARA CONCRETO, DIÂMETRO ATÉ 250 MM, MOTOR ELÉTRICO 220 V, POTÊNCIA 2.500 W - JUROS. AF_05/2023</v>
          </cell>
          <cell r="C2442">
            <v>0.22</v>
          </cell>
        </row>
        <row r="2443">
          <cell r="A2443">
            <v>104693</v>
          </cell>
          <cell r="B2443" t="str">
            <v>PERFURATRIZ DE COROA DIAMANTADA PARA CONCRETO, DIÂMETRO ATÉ 250 MM, MOTOR ELÉTRICO 220 V, POTÊNCIA 2.500 W - MANUTENÇÃO. AF_05/2023</v>
          </cell>
          <cell r="C2443">
            <v>1.23</v>
          </cell>
        </row>
        <row r="2444">
          <cell r="A2444">
            <v>104694</v>
          </cell>
          <cell r="B2444" t="str">
            <v>PERFURATRIZ DE COROA DIAMANTADA PARA CONCRETO, DIÂMETRO ATÉ 250 MM, MOTOR ELÉTRICO 220 V, POTÊNCIA 2.500 W - MATERIAIS NA OPERAÇÃO. AF_05/2023</v>
          </cell>
          <cell r="C2444">
            <v>2.34</v>
          </cell>
        </row>
        <row r="2445">
          <cell r="A2445">
            <v>90676</v>
          </cell>
          <cell r="B2445" t="str">
            <v>PERFURATRIZ HIDRÁULICA SOBRE CAMINHÃO COM TRADO CURTO ACOPLADO, PROFUNDIDADE MÁXIMA DE 20 M, DIÂMETRO MÁXIMO DE 1500 MM, POTÊNCIA INSTALADA DE 137 HP, MESA ROTATIVA COM TORQUE MÁXIMO DE 30 KNM - DEPRECIAÇÃO. AF_06/2015</v>
          </cell>
          <cell r="C2445">
            <v>100.48</v>
          </cell>
        </row>
        <row r="2446">
          <cell r="A2446">
            <v>91021</v>
          </cell>
          <cell r="B2446" t="str">
            <v>PERFURATRIZ HIDRÁULICA SOBRE CAMINHÃO COM TRADO CURTO ACOPLADO, PROFUNDIDADE MÁXIMA DE 20 M, DIÂMETRO MÁXIMO DE 1500 MM, POTÊNCIA INSTALADA DE 137 HP, MESA ROTATIVA COM TORQUE MÁXIMO DE 30 KNM - IMPOSTOS E SEGUROS. AF_06/2015</v>
          </cell>
          <cell r="C2446">
            <v>12.26</v>
          </cell>
        </row>
        <row r="2447">
          <cell r="A2447">
            <v>90677</v>
          </cell>
          <cell r="B2447" t="str">
            <v>PERFURATRIZ HIDRÁULICA SOBRE CAMINHÃO COM TRADO CURTO ACOPLADO, PROFUNDIDADE MÁXIMA DE 20 M, DIÂMETRO MÁXIMO DE 1500 MM, POTÊNCIA INSTALADA DE 137 HP, MESA ROTATIVA COM TORQUE MÁXIMO DE 30 KNM - JUROS. AF_06/2015</v>
          </cell>
          <cell r="C2447">
            <v>30.28</v>
          </cell>
        </row>
        <row r="2448">
          <cell r="A2448">
            <v>90678</v>
          </cell>
          <cell r="B2448" t="str">
            <v>PERFURATRIZ HIDRÁULICA SOBRE CAMINHÃO COM TRADO CURTO ACOPLADO, PROFUNDIDADE MÁXIMA DE 20 M, DIÂMETRO MÁXIMO DE 1500 MM, POTÊNCIA INSTALADA DE 137 HP, MESA ROTATIVA COM TORQUE MÁXIMO DE 30 KNM - MANUTENÇÃO. AF_06/2015</v>
          </cell>
          <cell r="C2448">
            <v>140.21</v>
          </cell>
        </row>
        <row r="2449">
          <cell r="A2449">
            <v>90679</v>
          </cell>
          <cell r="B2449" t="str">
            <v>PERFURATRIZ HIDRÁULICA SOBRE CAMINHÃO COM TRADO CURTO ACOPLADO, PROFUNDIDADE MÁXIMA DE 20 M, DIÂMETRO MÁXIMO DE 1500 MM, POTÊNCIA INSTALADA DE 137 HP, MESA ROTATIVA COM TORQUE MÁXIMO DE 30 KNM - MATERIAIS NA OPERAÇÃO. AF_06/2015</v>
          </cell>
          <cell r="C2449">
            <v>91.36</v>
          </cell>
        </row>
        <row r="2450">
          <cell r="A2450">
            <v>102870</v>
          </cell>
          <cell r="B2450" t="str">
            <v>PERFURATRIZ HIDRÁULICA SOBRE ESTEIRA, TORQUE MÁXIMO 161 KNM, PROFUNDIDADE MÁXIMA 54 M, DIÂMETRO MÁXIMO 1500 MM, POTÊNCIA MOTOR 268 HP - DEPRECIAÇÃO. AF_04/2019</v>
          </cell>
          <cell r="C2450">
            <v>361.34</v>
          </cell>
        </row>
        <row r="2451">
          <cell r="A2451">
            <v>102871</v>
          </cell>
          <cell r="B2451" t="str">
            <v>PERFURATRIZ HIDRÁULICA SOBRE ESTEIRA, TORQUE MÁXIMO 161 KNM, PROFUNDIDADE MÁXIMA 54 M, DIÂMETRO MÁXIMO 1500 MM, POTÊNCIA MOTOR 268 HP - JUROS. AF_04/2019</v>
          </cell>
          <cell r="C2451">
            <v>97.62</v>
          </cell>
        </row>
        <row r="2452">
          <cell r="A2452">
            <v>102872</v>
          </cell>
          <cell r="B2452" t="str">
            <v>PERFURATRIZ HIDRÁULICA SOBRE ESTEIRA, TORQUE MÁXIMO 161 KNM, PROFUNDIDADE MÁXIMA 54 M, DIÂMETRO MÁXIMO 1500 MM, POTÊNCIA MOTOR 268 HP - MANUTENÇÃO. AF_04/2019</v>
          </cell>
          <cell r="C2452">
            <v>452.19</v>
          </cell>
        </row>
        <row r="2453">
          <cell r="A2453">
            <v>102873</v>
          </cell>
          <cell r="B2453" t="str">
            <v>PERFURATRIZ HIDRÁULICA SOBRE ESTEIRA, TORQUE MÁXIMO 161 KNM, PROFUNDIDADE MÁXIMA 54 M, DIÂMETRO MÁXIMO 1500 MM, POTÊNCIA MOTOR 268 HP - MATERIAIS NA OPERAÇÃO. AF_04/2019</v>
          </cell>
          <cell r="C2453">
            <v>119.14</v>
          </cell>
        </row>
        <row r="2454">
          <cell r="A2454">
            <v>102960</v>
          </cell>
          <cell r="B2454" t="str">
            <v>PERFURATRIZ HIDRÁULICA SOBRE ESTEIRA, TORQUE MÁXIMO 98 KNM, PROFUNDIDADE MÁXIMA 25 M, DIÂMETRO MÁXIMO 115 MM, POTÊNCIA MOTOR 190 HP - DEPRECIAÇÃO. AF_02/2021</v>
          </cell>
          <cell r="C2454">
            <v>175.36</v>
          </cell>
        </row>
        <row r="2455">
          <cell r="A2455">
            <v>102961</v>
          </cell>
          <cell r="B2455" t="str">
            <v>PERFURATRIZ HIDRÁULICA SOBRE ESTEIRA, TORQUE MÁXIMO 98 KNM, PROFUNDIDADE MÁXIMA 25 M, DIÂMETRO MÁXIMO 115 MM, POTÊNCIA MOTOR 190 HP - JUROS. AF_02/2021</v>
          </cell>
          <cell r="C2455">
            <v>47.37</v>
          </cell>
        </row>
        <row r="2456">
          <cell r="A2456">
            <v>102962</v>
          </cell>
          <cell r="B2456" t="str">
            <v>PERFURATRIZ HIDRÁULICA SOBRE ESTEIRA, TORQUE MÁXIMO 98 KNM, PROFUNDIDADE MÁXIMA 25 M, DIÂMETRO MÁXIMO 115 MM, POTÊNCIA MOTOR 190 HP - MANUTENÇÃO. AF_02/2021</v>
          </cell>
          <cell r="C2456">
            <v>164.51</v>
          </cell>
        </row>
        <row r="2457">
          <cell r="A2457">
            <v>102963</v>
          </cell>
          <cell r="B2457" t="str">
            <v>PERFURATRIZ HIDRÁULICA SOBRE ESTEIRA, TORQUE MÁXIMO 98 KNM, PROFUNDIDADE MÁXIMA 25 M, DIÂMETRO MÁXIMO 115 MM, POTÊNCIA MOTOR 190 HP - MATERIAIS NA OPERAÇÃO. AF_02/2021</v>
          </cell>
          <cell r="C2457">
            <v>84.45</v>
          </cell>
        </row>
        <row r="2458">
          <cell r="A2458">
            <v>95698</v>
          </cell>
          <cell r="B2458" t="str">
            <v>PERFURATRIZ MANUAL, TORQUE MAXIMO 55 KGF.M, POTENCIA 5 CV, COM DIAMETRO MAXIMO 8 1/2" - DEPRECIAÇÃO. AF_11/2016</v>
          </cell>
          <cell r="C2458">
            <v>5.71</v>
          </cell>
        </row>
        <row r="2459">
          <cell r="A2459">
            <v>95699</v>
          </cell>
          <cell r="B2459" t="str">
            <v>PERFURATRIZ MANUAL, TORQUE MAXIMO 55 KGF.M, POTENCIA 5 CV, COM DIAMETRO MAXIMO 8 1/2" - JUROS. AF_11/2016</v>
          </cell>
          <cell r="C2459">
            <v>1.32</v>
          </cell>
        </row>
        <row r="2460">
          <cell r="A2460">
            <v>95700</v>
          </cell>
          <cell r="B2460" t="str">
            <v>PERFURATRIZ MANUAL, TORQUE MAXIMO 55 KGF.M, POTENCIA 5 CV, COM DIAMETRO MAXIMO 8 1/2" - MANUTENÇÃO. AF_11/2016</v>
          </cell>
          <cell r="C2460">
            <v>7.14</v>
          </cell>
        </row>
        <row r="2461">
          <cell r="A2461">
            <v>95701</v>
          </cell>
          <cell r="B2461" t="str">
            <v>PERFURATRIZ MANUAL, TORQUE MAXIMO 55 KGF.M, POTENCIA 5 CV, COM DIAMETRO MAXIMO 8 1/2" - MATERIAIS NA OPERAÇÃO. AF_11/2016</v>
          </cell>
          <cell r="C2461">
            <v>3.44</v>
          </cell>
        </row>
        <row r="2462">
          <cell r="A2462">
            <v>90621</v>
          </cell>
          <cell r="B2462" t="str">
            <v>PERFURATRIZ MANUAL, TORQUE MÁXIMO 83 N.M, POTÊNCIA 5 CV, COM DIÂMETRO MÁXIMO 4" - DEPRECIAÇÃO. AF_06/2015</v>
          </cell>
          <cell r="C2462">
            <v>2.57</v>
          </cell>
        </row>
        <row r="2463">
          <cell r="A2463">
            <v>90622</v>
          </cell>
          <cell r="B2463" t="str">
            <v>PERFURATRIZ MANUAL, TORQUE MÁXIMO 83 N.M, POTÊNCIA 5 CV, COM DIÂMETRO MÁXIMO 4" - JUROS. AF_06/2015</v>
          </cell>
          <cell r="C2463">
            <v>0.59</v>
          </cell>
        </row>
        <row r="2464">
          <cell r="A2464">
            <v>90623</v>
          </cell>
          <cell r="B2464" t="str">
            <v>PERFURATRIZ MANUAL, TORQUE MÁXIMO 83 N.M, POTÊNCIA 5 CV, COM DIÂMETRO MÁXIMO 4" - MANUTENÇÃO. AF_06/2015</v>
          </cell>
          <cell r="C2464">
            <v>3.22</v>
          </cell>
        </row>
        <row r="2465">
          <cell r="A2465">
            <v>90624</v>
          </cell>
          <cell r="B2465" t="str">
            <v>PERFURATRIZ MANUAL, TORQUE MÁXIMO 83 N.M, POTÊNCIA 5 CV, COM DIÂMETRO MÁXIMO 4" - MATERIAIS NA OPERAÇÃO. AF_06/2015</v>
          </cell>
          <cell r="C2465">
            <v>3.44</v>
          </cell>
        </row>
        <row r="2466">
          <cell r="A2466">
            <v>102876</v>
          </cell>
          <cell r="B2466" t="str">
            <v>PERFURATRIZ PARA EXECUÇÃO DE ESTACAS SECANTES, TIPO HÉLICE CONTÍNUA COM CABEÇOTE DUPLO E TUBO METÁLICO - DEPRECIAÇÃO. AF_04/2019</v>
          </cell>
          <cell r="C2466">
            <v>502.15</v>
          </cell>
        </row>
        <row r="2467">
          <cell r="A2467">
            <v>102877</v>
          </cell>
          <cell r="B2467" t="str">
            <v>PERFURATRIZ PARA EXECUÇÃO DE ESTACAS SECANTES, TIPO HÉLICE CONTÍNUA COM CABEÇOTE DUPLO E TUBO METÁLICO - JUROS. AF_04/2019</v>
          </cell>
          <cell r="C2467">
            <v>135.66</v>
          </cell>
        </row>
        <row r="2468">
          <cell r="A2468">
            <v>102878</v>
          </cell>
          <cell r="B2468" t="str">
            <v>PERFURATRIZ PARA EXECUÇÃO DE ESTACAS SECANTES, TIPO HÉLICE CONTÍNUA COM CABEÇOTE DUPLO E TUBO METÁLICO - MANUTENÇÃO. AF_04/2019</v>
          </cell>
          <cell r="C2468">
            <v>628.39</v>
          </cell>
        </row>
        <row r="2469">
          <cell r="A2469">
            <v>102879</v>
          </cell>
          <cell r="B2469" t="str">
            <v>PERFURATRIZ PARA EXECUÇÃO DE ESTACAS SECANTES, TIPO HÉLICE CONTÍNUA COM CABEÇOTE DUPLO E TUBO METÁLICO - MATERIAIS NA OPERAÇÃO. AF_04/2019</v>
          </cell>
          <cell r="C2469">
            <v>178.8</v>
          </cell>
        </row>
        <row r="2470">
          <cell r="A2470">
            <v>103220</v>
          </cell>
          <cell r="B2470" t="str">
            <v>PERFURATRIZ PARA FURO DIRECIONAL HORIZONTAL (HDD) COM CAPACIDADE ATÉ 89 KN, POTÊNCIA 24,8 HP A 80 HP (INCLUSO FERRAMENTAS E LOCALIZADOR) - DEPRECIAÇÃO. AF_05/2023</v>
          </cell>
          <cell r="C2470">
            <v>153.57</v>
          </cell>
        </row>
        <row r="2471">
          <cell r="A2471">
            <v>103221</v>
          </cell>
          <cell r="B2471" t="str">
            <v>PERFURATRIZ PARA FURO DIRECIONAL HORIZONTAL (HDD) COM CAPACIDADE ATÉ 89 KN, POTÊNCIA 24,8 HP A 80 HP (INCLUSO FERRAMENTAS E LOCALIZADOR) - JUROS. AF_05/2023</v>
          </cell>
          <cell r="C2471">
            <v>41.48</v>
          </cell>
        </row>
        <row r="2472">
          <cell r="A2472">
            <v>103222</v>
          </cell>
          <cell r="B2472" t="str">
            <v>PERFURATRIZ PARA FURO DIRECIONAL HORIZONTAL (HDD) COM CAPACIDADE ATÉ 89 KN, POTÊNCIA 24,8 HP A 80 HP (INCLUSO FERRAMENTAS E LOCALIZADOR) - MANUTENÇÃO. AF_05/2023</v>
          </cell>
          <cell r="C2472">
            <v>192.17</v>
          </cell>
        </row>
        <row r="2473">
          <cell r="A2473">
            <v>103223</v>
          </cell>
          <cell r="B2473" t="str">
            <v>PERFURATRIZ PARA FURO DIRECIONAL HORIZONTAL (HDD) COM CAPACIDADE ATÉ 89 KN, POTÊNCIA 24,8 HP A 80 HP (INCLUSO FERRAMENTAS E LOCALIZADOR) - MATERIAIS NA OPERAÇÃO. AF_05/2023</v>
          </cell>
          <cell r="C2473">
            <v>34.92</v>
          </cell>
        </row>
        <row r="2474">
          <cell r="A2474">
            <v>103232</v>
          </cell>
          <cell r="B2474" t="str">
            <v>PERFURATRIZ PARA FURO DIRECIONAL HORIZONTAL (HDD) COM CAPACIDADE DE 201 KN A 560 KN, POTÊNCIA 200 HP A 260 HP (INCLUSO FERRAMENTAS E LOCALIZADOR) - DEPRECIAÇÃO. AF_05/2023</v>
          </cell>
          <cell r="C2474">
            <v>481.8</v>
          </cell>
        </row>
        <row r="2475">
          <cell r="A2475">
            <v>103233</v>
          </cell>
          <cell r="B2475" t="str">
            <v>PERFURATRIZ PARA FURO DIRECIONAL HORIZONTAL (HDD) COM CAPACIDADE DE 201 KN A 560 KN, POTÊNCIA 200 HP A 260 HP (INCLUSO FERRAMENTAS E LOCALIZADOR) - JUROS. AF_05/2023</v>
          </cell>
          <cell r="C2475">
            <v>130.16</v>
          </cell>
        </row>
        <row r="2476">
          <cell r="A2476">
            <v>103234</v>
          </cell>
          <cell r="B2476" t="str">
            <v>PERFURATRIZ PARA FURO DIRECIONAL HORIZONTAL (HDD) COM CAPACIDADE DE 201 KN A 560 KN, POTÊNCIA 200 HP A 260 HP (INCLUSO FERRAMENTAS E LOCALIZADOR) - MANUTENÇÃO. AF_05/2023</v>
          </cell>
          <cell r="C2476">
            <v>632.76</v>
          </cell>
        </row>
        <row r="2477">
          <cell r="A2477">
            <v>103235</v>
          </cell>
          <cell r="B2477" t="str">
            <v>PERFURATRIZ PARA FURO DIRECIONAL HORIZONTAL (HDD) COM CAPACIDADE DE 201 KN A 560 KN, POTÊNCIA 200 HP A 260 HP (INCLUSO FERRAMENTAS E LOCALIZADOR) - MATERIAIS NA OPERAÇÃO. AF_05/2023</v>
          </cell>
          <cell r="C2477">
            <v>102.26</v>
          </cell>
        </row>
        <row r="2478">
          <cell r="A2478">
            <v>103228</v>
          </cell>
          <cell r="B2478" t="str">
            <v>PERFURATRIZ PARA FURO DIRECIONAL HORIZONTAL (HDD) COM CAPACIDADE DE 90 KN A 200 KN, POTÊNCIA 100 HP A 160 HP (INCLUSO FERRAMENTAS E LOCALIZADOR - MANUTENÇÃO. AF_05/2023</v>
          </cell>
          <cell r="C2478">
            <v>440.89</v>
          </cell>
        </row>
        <row r="2479">
          <cell r="A2479">
            <v>103226</v>
          </cell>
          <cell r="B2479" t="str">
            <v>PERFURATRIZ PARA FURO DIRECIONAL HORIZONTAL (HDD) COM CAPACIDADE DE 90 KN A 200 KN, POTÊNCIA 100 HP A 160 HP (INCLUSO FERRAMENTAS E LOCALIZADOR) - DEPRECIAÇÃO. AF_05/2023</v>
          </cell>
          <cell r="C2479">
            <v>352.31</v>
          </cell>
        </row>
        <row r="2480">
          <cell r="A2480">
            <v>103227</v>
          </cell>
          <cell r="B2480" t="str">
            <v>PERFURATRIZ PARA FURO DIRECIONAL HORIZONTAL (HDD) COM CAPACIDADE DE 90 KN A 200 KN, POTÊNCIA 100 HP A 160 HP (INCLUSO FERRAMENTAS E LOCALIZADOR) - JUROS. AF_05/2023</v>
          </cell>
          <cell r="C2480">
            <v>95.18</v>
          </cell>
        </row>
        <row r="2481">
          <cell r="A2481">
            <v>103229</v>
          </cell>
          <cell r="B2481" t="str">
            <v>PERFURATRIZ PARA FURO DIRECIONAL HORIZONTAL (HDD) COM CAPACIDADE DE 90 KN A 200 KN, POTÊNCIA 100 HP A 160 HP (INCLUSO FERRAMENTAS E LOCALIZADOR) - MATERIAIS NA OPERAÇÃO. AF_05/2023</v>
          </cell>
          <cell r="C2481">
            <v>86.71</v>
          </cell>
        </row>
        <row r="2482">
          <cell r="A2482">
            <v>95617</v>
          </cell>
          <cell r="B2482" t="str">
            <v>PERFURATRIZ PNEUMATICA MANUAL DE PESO MEDIO, MARTELETE, 18KG, COMPRIMENTO MÁXIMO DE CURSO DE 6 M, DIAMETRO DO PISTAO DE 5,5 CM - DEPRECIAÇÃO. AF_11/2016</v>
          </cell>
          <cell r="C2482">
            <v>1.41</v>
          </cell>
        </row>
        <row r="2483">
          <cell r="A2483">
            <v>95618</v>
          </cell>
          <cell r="B2483" t="str">
            <v>PERFURATRIZ PNEUMATICA MANUAL DE PESO MEDIO, MARTELETE, 18KG, COMPRIMENTO MÁXIMO DE CURSO DE 6 M, DIAMETRO DO PISTAO DE 5,5 CM - JUROS. AF_11/2016</v>
          </cell>
          <cell r="C2483">
            <v>0.32</v>
          </cell>
        </row>
        <row r="2484">
          <cell r="A2484">
            <v>95619</v>
          </cell>
          <cell r="B2484" t="str">
            <v>PERFURATRIZ PNEUMATICA MANUAL DE PESO MEDIO, MARTELETE, 18KG, COMPRIMENTO MÁXIMO DE CURSO DE 6 M, DIAMETRO DO PISTAO DE 5,5 CM - MANUTENÇÃO. AF_11/2016</v>
          </cell>
          <cell r="C2484">
            <v>1.76</v>
          </cell>
        </row>
        <row r="2485">
          <cell r="A2485">
            <v>102972</v>
          </cell>
          <cell r="B2485" t="str">
            <v>PERFURATRIZ ROTATIVA SOBRE ESTEIRA, TORQUE MAXIMO 2500 KGM, POTENCIA 110 HP, MOTOR DIESEL - DEPRECIAÇÃO. AF_05/2017</v>
          </cell>
          <cell r="C2485">
            <v>93.6</v>
          </cell>
        </row>
        <row r="2486">
          <cell r="A2486">
            <v>102973</v>
          </cell>
          <cell r="B2486" t="str">
            <v>PERFURATRIZ ROTATIVA SOBRE ESTEIRA, TORQUE MAXIMO 2500 KGM, POTENCIA 110 HP, MOTOR DIESEL - JUROS. AF_05/2017</v>
          </cell>
          <cell r="C2486">
            <v>25.99</v>
          </cell>
        </row>
        <row r="2487">
          <cell r="A2487">
            <v>102974</v>
          </cell>
          <cell r="B2487" t="str">
            <v>PERFURATRIZ ROTATIVA SOBRE ESTEIRA, TORQUE MAXIMO 2500 KGM, POTENCIA 110 HP, MOTOR DIESEL - MANUTENÇÃO. AF_05/2017</v>
          </cell>
          <cell r="C2487">
            <v>87.8</v>
          </cell>
        </row>
        <row r="2488">
          <cell r="A2488">
            <v>96301</v>
          </cell>
          <cell r="B2488" t="str">
            <v>PERFURATRIZ ROTATIVA SOBRE ESTEIRA, TORQUE MAXIMO 2500 KGM, POTENCIA 110 HP, MOTOR DIESEL - MATERIAIS NA OPERAÇÃO. AF_05/2017</v>
          </cell>
          <cell r="C2488">
            <v>48.93</v>
          </cell>
        </row>
        <row r="2489">
          <cell r="A2489">
            <v>90627</v>
          </cell>
          <cell r="B2489" t="str">
            <v>PERFURATRIZ SOBRE ESTEIRA, TORQUE MÁXIMO 600 KGF, PESO MÉDIO 1000 KG, POTÊNCIA 20 HP, DIÂMETRO MÁXIMO 10" - DEPRECIAÇÃO. AF_06/2015</v>
          </cell>
          <cell r="C2489">
            <v>54.92</v>
          </cell>
        </row>
        <row r="2490">
          <cell r="A2490">
            <v>90628</v>
          </cell>
          <cell r="B2490" t="str">
            <v>PERFURATRIZ SOBRE ESTEIRA, TORQUE MÁXIMO 600 KGF, PESO MÉDIO 1000 KG, POTÊNCIA 20 HP, DIÂMETRO MÁXIMO 10" - JUROS. AF_06/2015</v>
          </cell>
          <cell r="C2490">
            <v>14.73</v>
          </cell>
        </row>
        <row r="2491">
          <cell r="A2491">
            <v>90629</v>
          </cell>
          <cell r="B2491" t="str">
            <v>PERFURATRIZ SOBRE ESTEIRA, TORQUE MÁXIMO 600 KGF, PESO MÉDIO 1000 KG, POTÊNCIA 20 HP, DIÂMETRO MÁXIMO 10" - MANUTENÇÃO. AF_06/2015</v>
          </cell>
          <cell r="C2491">
            <v>68.73</v>
          </cell>
        </row>
        <row r="2492">
          <cell r="A2492">
            <v>90630</v>
          </cell>
          <cell r="B2492" t="str">
            <v>PERFURATRIZ SOBRE ESTEIRA, TORQUE MÁXIMO 600 KGF, PESO MÉDIO 1000 KG, POTÊNCIA 20 HP, DIÂMETRO MÁXIMO 10" - MATERIAIS NA OPERAÇÃO. AF_06/2015</v>
          </cell>
          <cell r="C2492">
            <v>1.63</v>
          </cell>
        </row>
        <row r="2493">
          <cell r="A2493">
            <v>95704</v>
          </cell>
          <cell r="B2493" t="str">
            <v>PERFURATRIZ SOBRE ESTEIRA, TORQUE MÁXIMO 600 KGF, POTÊNCIA ENTRE 50 E 60 HP, DIÂMETRO MÁXIMO 10" - DEPRECIAÇÃO. AF_11/2016</v>
          </cell>
          <cell r="C2493">
            <v>55.46</v>
          </cell>
        </row>
        <row r="2494">
          <cell r="A2494">
            <v>95705</v>
          </cell>
          <cell r="B2494" t="str">
            <v>PERFURATRIZ SOBRE ESTEIRA, TORQUE MÁXIMO 600 KGF, POTÊNCIA ENTRE 50 E 60 HP, DIÂMETRO MÁXIMO 10" - JUROS. AF_11/2016</v>
          </cell>
          <cell r="C2494">
            <v>14.87</v>
          </cell>
        </row>
        <row r="2495">
          <cell r="A2495">
            <v>95706</v>
          </cell>
          <cell r="B2495" t="str">
            <v>PERFURATRIZ SOBRE ESTEIRA, TORQUE MÁXIMO 600 KGF, POTÊNCIA ENTRE 50 E 60 HP, DIÂMETRO MÁXIMO 10" - MANUTENÇÃO. AF_11/2016</v>
          </cell>
          <cell r="C2495">
            <v>69.400000000000006</v>
          </cell>
        </row>
        <row r="2496">
          <cell r="A2496">
            <v>95707</v>
          </cell>
          <cell r="B2496" t="str">
            <v>PERFURATRIZ SOBRE ESTEIRA, TORQUE MÁXIMO 600 KGF, POTÊNCIA ENTRE 50 E 60 HP, DIÂMETRO MÁXIMO 10" - MATERIAIS NA OPERAÇÃO. AF_11/2016</v>
          </cell>
          <cell r="C2496">
            <v>4.51</v>
          </cell>
        </row>
        <row r="2497">
          <cell r="A2497">
            <v>91273</v>
          </cell>
          <cell r="B2497" t="str">
            <v>PLACA VIBRATÓRIA REVERSÍVEL COM MOTOR 4 TEMPOS A GASOLINA, FORÇA CENTRÍFUGA DE 25 KN (2500 KGF), POTÊNCIA 5,5 CV - DEPRECIAÇÃO. AF_08/2015</v>
          </cell>
          <cell r="C2497">
            <v>0.53</v>
          </cell>
        </row>
        <row r="2498">
          <cell r="A2498">
            <v>91274</v>
          </cell>
          <cell r="B2498" t="str">
            <v>PLACA VIBRATÓRIA REVERSÍVEL COM MOTOR 4 TEMPOS A GASOLINA, FORÇA CENTRÍFUGA DE 25 KN (2500 KGF), POTÊNCIA 5,5 CV - JUROS. AF_08/2015</v>
          </cell>
          <cell r="C2498">
            <v>0.14000000000000001</v>
          </cell>
        </row>
        <row r="2499">
          <cell r="A2499">
            <v>91275</v>
          </cell>
          <cell r="B2499" t="str">
            <v>PLACA VIBRATÓRIA REVERSÍVEL COM MOTOR 4 TEMPOS A GASOLINA, FORÇA CENTRÍFUGA DE 25 KN (2500 KGF), POTÊNCIA 5,5 CV - MANUTENÇÃO. AF_08/2015</v>
          </cell>
          <cell r="C2499">
            <v>0.66</v>
          </cell>
        </row>
        <row r="2500">
          <cell r="A2500">
            <v>91276</v>
          </cell>
          <cell r="B2500" t="str">
            <v>PLACA VIBRATÓRIA REVERSÍVEL COM MOTOR 4 TEMPOS A GASOLINA, FORÇA CENTRÍFUGA DE 25 KN (2500 KGF), POTÊNCIA 5,5 CV - MATERIAIS NA OPERAÇÃO. AF_08/2015</v>
          </cell>
          <cell r="C2500">
            <v>8.61</v>
          </cell>
        </row>
        <row r="2501">
          <cell r="A2501">
            <v>102882</v>
          </cell>
          <cell r="B2501" t="str">
            <v>PLATAFORMA ELEVATÓRIA - DEPRECIAÇÃO. AF_04/2019</v>
          </cell>
          <cell r="C2501">
            <v>0</v>
          </cell>
        </row>
        <row r="2502">
          <cell r="A2502">
            <v>102883</v>
          </cell>
          <cell r="B2502" t="str">
            <v>PLATAFORMA ELEVATÓRIA - JUROS. AF_04/2019</v>
          </cell>
          <cell r="C2502">
            <v>0</v>
          </cell>
        </row>
        <row r="2503">
          <cell r="A2503">
            <v>102884</v>
          </cell>
          <cell r="B2503" t="str">
            <v>PLATAFORMA ELEVATÓRIA - MANUTENÇÃO. AF_04/2019</v>
          </cell>
          <cell r="C2503">
            <v>0</v>
          </cell>
        </row>
        <row r="2504">
          <cell r="A2504">
            <v>102885</v>
          </cell>
          <cell r="B2504" t="str">
            <v>PLATAFORMA ELEVATÓRIA - MATERIAIS NA OPERAÇÃO. AF_04/2019</v>
          </cell>
          <cell r="C2504">
            <v>1.4</v>
          </cell>
        </row>
        <row r="2505">
          <cell r="A2505">
            <v>95272</v>
          </cell>
          <cell r="B2505" t="str">
            <v>POLIDORA DE PISO (POLITRIZ), PESO DE 100KG, DIÂMETRO 450 MM, MOTOR ELÉTRICO, POTÊNCIA 4 HP - DEPRECIAÇÃO. AF_05/2023</v>
          </cell>
          <cell r="C2505">
            <v>0.62</v>
          </cell>
        </row>
        <row r="2506">
          <cell r="A2506">
            <v>95273</v>
          </cell>
          <cell r="B2506" t="str">
            <v>POLIDORA DE PISO (POLITRIZ), PESO DE 100KG, DIÂMETRO 450 MM, MOTOR ELÉTRICO, POTÊNCIA 4 HP - JUROS. AF_05/2023</v>
          </cell>
          <cell r="C2506">
            <v>0.14000000000000001</v>
          </cell>
        </row>
        <row r="2507">
          <cell r="A2507">
            <v>95274</v>
          </cell>
          <cell r="B2507" t="str">
            <v>POLIDORA DE PISO (POLITRIZ), PESO DE 100KG, DIÂMETRO 450 MM, MOTOR ELÉTRICO, POTÊNCIA 4 HP - MANUTENÇÃO. AF_05/2023</v>
          </cell>
          <cell r="C2507">
            <v>0.48</v>
          </cell>
        </row>
        <row r="2508">
          <cell r="A2508">
            <v>95275</v>
          </cell>
          <cell r="B2508" t="str">
            <v>POLIDORA DE PISO (POLITRIZ), PESO DE 100KG, DIÂMETRO 450 MM, MOTOR ELÉTRICO, POTÊNCIA 4 HP - MATERIAIS NA OPERAÇÃO. AF_05/2023</v>
          </cell>
          <cell r="C2508">
            <v>2.79</v>
          </cell>
        </row>
        <row r="2509">
          <cell r="A2509">
            <v>88419</v>
          </cell>
          <cell r="B2509" t="str">
            <v>PROJETOR DE ARGAMASSA, CAPACIDADE DE PROJEÇÃO 1,5 M3/H, ALCANCE DE 30 ATÉ 60 M, MOTOR ELÉTRICO POTÊNCIA 7,5 HP - DEPRECIAÇÃO. AF_06/2014</v>
          </cell>
          <cell r="C2509">
            <v>4.99</v>
          </cell>
        </row>
        <row r="2510">
          <cell r="A2510">
            <v>88422</v>
          </cell>
          <cell r="B2510" t="str">
            <v>PROJETOR DE ARGAMASSA, CAPACIDADE DE PROJEÇÃO 1,5 M3/H, ALCANCE DE 30 ATÉ 60 M, MOTOR ELÉTRICO POTÊNCIA 7,5 HP - JUROS. AF_06/2014</v>
          </cell>
          <cell r="C2510">
            <v>1.1499999999999999</v>
          </cell>
        </row>
        <row r="2511">
          <cell r="A2511">
            <v>88425</v>
          </cell>
          <cell r="B2511" t="str">
            <v>PROJETOR DE ARGAMASSA, CAPACIDADE DE PROJEÇÃO 1,5 M3/H, ALCANCE DE 30 ATÉ 60 M, MOTOR ELÉTRICO POTÊNCIA 7,5 HP - MANUTENÇÃO. AF_06/2014</v>
          </cell>
          <cell r="C2511">
            <v>6.24</v>
          </cell>
        </row>
        <row r="2512">
          <cell r="A2512">
            <v>88427</v>
          </cell>
          <cell r="B2512" t="str">
            <v>PROJETOR DE ARGAMASSA, CAPACIDADE DE PROJEÇÃO 1,5 M3/H, ALCANCE DE 30 ATÉ 60 M, MOTOR ELÉTRICO POTÊNCIA 7,5 HP - MATERIAIS NA OPERAÇÃO. AF_06/2014</v>
          </cell>
          <cell r="C2512">
            <v>1.1599999999999999</v>
          </cell>
        </row>
        <row r="2513">
          <cell r="A2513">
            <v>88434</v>
          </cell>
          <cell r="B2513" t="str">
            <v>PROJETOR DE ARGAMASSA, CAPACIDADE DE PROJEÇÃO 2 M3/H, ALCANCE ATÉ 50 M, MOTOR ELÉTRICO POTÊNCIA 7,5 HP - DEPRECIAÇÃO. AF_06/2014</v>
          </cell>
          <cell r="C2513">
            <v>6.62</v>
          </cell>
        </row>
        <row r="2514">
          <cell r="A2514">
            <v>88435</v>
          </cell>
          <cell r="B2514" t="str">
            <v>PROJETOR DE ARGAMASSA, CAPACIDADE DE PROJEÇÃO 2 M3/H, ALCANCE ATÉ 50 M, MOTOR ELÉTRICO POTÊNCIA 7,5 HP - JUROS. AF_06/2014</v>
          </cell>
          <cell r="C2514">
            <v>1.53</v>
          </cell>
        </row>
        <row r="2515">
          <cell r="A2515">
            <v>88436</v>
          </cell>
          <cell r="B2515" t="str">
            <v>PROJETOR DE ARGAMASSA, CAPACIDADE DE PROJEÇÃO 2 M3/H, ALCANCE ATÉ 50 M, MOTOR ELÉTRICO POTÊNCIA 7,5 HP - MANUTENÇÃO. AF_06/2014</v>
          </cell>
          <cell r="C2515">
            <v>8.2799999999999994</v>
          </cell>
        </row>
        <row r="2516">
          <cell r="A2516">
            <v>88437</v>
          </cell>
          <cell r="B2516" t="str">
            <v>PROJETOR DE ARGAMASSA, CAPACIDADE DE PROJEÇÃO 2 M3/H, ALCANCE ATÉ 50 M, MOTOR ELÉTRICO POTÊNCIA 7,5 HP - MATERIAIS NA OPERAÇÃO. AF_06/2014</v>
          </cell>
          <cell r="C2516">
            <v>1.1599999999999999</v>
          </cell>
        </row>
        <row r="2517">
          <cell r="A2517">
            <v>90664</v>
          </cell>
          <cell r="B2517" t="str">
            <v>PROJETOR PNEUMÁTICO DE ARGAMASSA PARA CHAPISCO E REBOCO COM RECIPIENTE ACOPLADO, TIPO CANEQUINHA, COM COMPRESSOR DE AR REBOCÁVEL VAZÃO 89 PCM E MOTOR DIESEL DE 20 CV - DEPRECIAÇÃO. AF_05/2023</v>
          </cell>
          <cell r="C2517">
            <v>6.68</v>
          </cell>
        </row>
        <row r="2518">
          <cell r="A2518">
            <v>90665</v>
          </cell>
          <cell r="B2518" t="str">
            <v>PROJETOR PNEUMÁTICO DE ARGAMASSA PARA CHAPISCO E REBOCO COM RECIPIENTE ACOPLADO, TIPO CANEQUINHA, COM COMPRESSOR DE AR REBOCÁVEL VAZÃO 89 PCM E MOTOR DIESEL DE 20 CV - JUROS. AF_05/2023</v>
          </cell>
          <cell r="C2518">
            <v>1.78</v>
          </cell>
        </row>
        <row r="2519">
          <cell r="A2519">
            <v>90666</v>
          </cell>
          <cell r="B2519" t="str">
            <v>PROJETOR PNEUMÁTICO DE ARGAMASSA PARA CHAPISCO E REBOCO COM RECIPIENTE ACOPLADO, TIPO CANEQUINHA, COM COMPRESSOR DE AR REBOCÁVEL VAZÃO 89 PCM E MOTOR DIESEL DE 20 CV - MANUTENÇÃO. AF_05/2023</v>
          </cell>
          <cell r="C2519">
            <v>8.35</v>
          </cell>
        </row>
        <row r="2520">
          <cell r="A2520">
            <v>90667</v>
          </cell>
          <cell r="B2520" t="str">
            <v>PROJETOR PNEUMÁTICO DE ARGAMASSA PARA CHAPISCO E REBOCO COM RECIPIENTE ACOPLADO, TIPO CANEQUINHA, COM COMPRESSOR DE AR REBOCÁVEL VAZÃO 89 PCM E MOTOR DIESEL DE 20 CV - MATERIAIS NA OPERAÇÃO. AF_05/2023</v>
          </cell>
          <cell r="C2520">
            <v>14.9</v>
          </cell>
        </row>
        <row r="2521">
          <cell r="A2521">
            <v>102977</v>
          </cell>
          <cell r="B2521" t="str">
            <v>PULVERIZADOR DE TINTA ELÉTRICO/MÁQUINA DE PINTURA AIRLESS, VAZÃO 2 L/MIN - DEPRECIAÇÃO. AF_05/2023</v>
          </cell>
          <cell r="C2521">
            <v>0</v>
          </cell>
        </row>
        <row r="2522">
          <cell r="A2522">
            <v>102978</v>
          </cell>
          <cell r="B2522" t="str">
            <v>PULVERIZADOR DE TINTA ELÉTRICO/MÁQUINA DE PINTURA AIRLESS, VAZÃO 2 L/MIN - JUROS. AF_05/2023</v>
          </cell>
          <cell r="C2522">
            <v>0</v>
          </cell>
        </row>
        <row r="2523">
          <cell r="A2523">
            <v>102979</v>
          </cell>
          <cell r="B2523" t="str">
            <v>PULVERIZADOR DE TINTA ELÉTRICO/MÁQUINA DE PINTURA AIRLESS, VAZÃO 2 L/MIN - MANUTENÇÃO. AF_05/2023</v>
          </cell>
          <cell r="C2523">
            <v>0</v>
          </cell>
        </row>
        <row r="2524">
          <cell r="A2524">
            <v>95217</v>
          </cell>
          <cell r="B2524" t="str">
            <v>PULVERIZADOR DE TINTA ELÉTRICO/MÁQUINA DE PINTURA AIRLESS, VAZÃO 2 L/MIN - MATERIAIS NA OPERAÇÃO. AF_05/2023</v>
          </cell>
          <cell r="C2524">
            <v>0.69</v>
          </cell>
        </row>
        <row r="2525">
          <cell r="A2525">
            <v>89130</v>
          </cell>
          <cell r="B2525" t="str">
            <v>PÁ CARREGADEIRA SOBRE RODAS, POTÊNCIA 197 HP, CAPACIDADE DA CAÇAMBA 2,5 A 3,5 M3, PESO OPERACIONAL 18338 KG - DEPRECIAÇÃO. AF_06/2014</v>
          </cell>
          <cell r="C2525">
            <v>50.47</v>
          </cell>
        </row>
        <row r="2526">
          <cell r="A2526">
            <v>89131</v>
          </cell>
          <cell r="B2526" t="str">
            <v>PÁ CARREGADEIRA SOBRE RODAS, POTÊNCIA 197 HP, CAPACIDADE DA CAÇAMBA 2,5 A 3,5 M3, PESO OPERACIONAL 18338 KG - JUROS. AF_06/2014</v>
          </cell>
          <cell r="C2526">
            <v>13.33</v>
          </cell>
        </row>
        <row r="2527">
          <cell r="A2527">
            <v>53861</v>
          </cell>
          <cell r="B2527" t="str">
            <v>PÁ CARREGADEIRA SOBRE RODAS, POTÊNCIA 197 HP, CAPACIDADE DA CAÇAMBA 2,5 A 3,5 M3, PESO OPERACIONAL 18338 KG - MANUTENÇÃO. AF_06/2014</v>
          </cell>
          <cell r="C2527">
            <v>63.09</v>
          </cell>
        </row>
        <row r="2528">
          <cell r="A2528">
            <v>5787</v>
          </cell>
          <cell r="B2528" t="str">
            <v>PÁ CARREGADEIRA SOBRE RODAS, POTÊNCIA 197 HP, CAPACIDADE DA CAÇAMBA 2,5 A 3,5 M3, PESO OPERACIONAL 18338 KG - MATERIAIS NA OPERAÇÃO. AF_06/2014</v>
          </cell>
          <cell r="C2528">
            <v>70.08</v>
          </cell>
        </row>
        <row r="2529">
          <cell r="A2529">
            <v>89128</v>
          </cell>
          <cell r="B2529" t="str">
            <v>PÁ CARREGADEIRA SOBRE RODAS, POTÊNCIA LÍQUIDA 128 HP, CAPACIDADE DA CAÇAMBA 1,7 A 2,8 M3, PESO OPERACIONAL 11632 KG - DEPRECIAÇÃO. AF_06/2014</v>
          </cell>
          <cell r="C2529">
            <v>36.4</v>
          </cell>
        </row>
        <row r="2530">
          <cell r="A2530">
            <v>89129</v>
          </cell>
          <cell r="B2530" t="str">
            <v>PÁ CARREGADEIRA SOBRE RODAS, POTÊNCIA LÍQUIDA 128 HP, CAPACIDADE DA CAÇAMBA 1,7 A 2,8 M3, PESO OPERACIONAL 11632 KG - JUROS. AF_06/2014</v>
          </cell>
          <cell r="C2530">
            <v>9.6199999999999992</v>
          </cell>
        </row>
        <row r="2531">
          <cell r="A2531">
            <v>53857</v>
          </cell>
          <cell r="B2531" t="str">
            <v>PÁ CARREGADEIRA SOBRE RODAS, POTÊNCIA LÍQUIDA 128 HP, CAPACIDADE DA CAÇAMBA 1,7 A 2,8 M3, PESO OPERACIONAL 11632 KG - MANUTENÇÃO. AF_06/2014</v>
          </cell>
          <cell r="C2531">
            <v>45.5</v>
          </cell>
        </row>
        <row r="2532">
          <cell r="A2532">
            <v>53858</v>
          </cell>
          <cell r="B2532" t="str">
            <v>PÁ CARREGADEIRA SOBRE RODAS, POTÊNCIA LÍQUIDA 128 HP, CAPACIDADE DA CAÇAMBA 1,7 A 2,8 M3, PESO OPERACIONAL 11632 KG - MATERIAIS NA OPERAÇÃO. AF_06/2014</v>
          </cell>
          <cell r="C2532">
            <v>45.53</v>
          </cell>
        </row>
        <row r="2533">
          <cell r="A2533">
            <v>102888</v>
          </cell>
          <cell r="B2533" t="str">
            <v>PÓRTICO ROLANTE MONOVIGA, PERFIL I, 4 PERNAS, CAPACIDADE 5 T - DEPRECIAÇÃO. AF_04/2019</v>
          </cell>
          <cell r="C2533">
            <v>0</v>
          </cell>
        </row>
        <row r="2534">
          <cell r="A2534">
            <v>102889</v>
          </cell>
          <cell r="B2534" t="str">
            <v>PÓRTICO ROLANTE MONOVIGA, PERFIL I, 4 PERNAS, CAPACIDADE 5 T - JUROS. AF_04/2019</v>
          </cell>
          <cell r="C2534">
            <v>0</v>
          </cell>
        </row>
        <row r="2535">
          <cell r="A2535">
            <v>102890</v>
          </cell>
          <cell r="B2535" t="str">
            <v>PÓRTICO ROLANTE MONOVIGA, PERFIL I, 4 PERNAS, CAPACIDADE 5 T - MANUTENÇÃO. AF_04/2019</v>
          </cell>
          <cell r="C2535">
            <v>0</v>
          </cell>
        </row>
        <row r="2536">
          <cell r="A2536">
            <v>102891</v>
          </cell>
          <cell r="B2536" t="str">
            <v>PÓRTICO ROLANTE MONOVIGA, PERFIL I, 4 PERNAS, CAPACIDADE 5 T - MATERIAIS NA OPERAÇÃO. AF_04/2019</v>
          </cell>
          <cell r="C2536">
            <v>1.4</v>
          </cell>
        </row>
        <row r="2537">
          <cell r="A2537">
            <v>89246</v>
          </cell>
          <cell r="B2537" t="str">
            <v>RECICLADORA DE ASFALTO A FRIO SOBRE RODAS, LARGURA FRESAGEM DE 2,0 M, POTÊNCIA 422 HP - DEPRECIAÇÃO. AF_11/2014</v>
          </cell>
          <cell r="C2537">
            <v>237.73</v>
          </cell>
        </row>
        <row r="2538">
          <cell r="A2538">
            <v>89247</v>
          </cell>
          <cell r="B2538" t="str">
            <v>RECICLADORA DE ASFALTO A FRIO SOBRE RODAS, LARGURA FRESAGEM DE 2,0 M, POTÊNCIA 422 HP - JUROS. AF_11/2014</v>
          </cell>
          <cell r="C2538">
            <v>72.790000000000006</v>
          </cell>
        </row>
        <row r="2539">
          <cell r="A2539">
            <v>89248</v>
          </cell>
          <cell r="B2539" t="str">
            <v>RECICLADORA DE ASFALTO A FRIO SOBRE RODAS, LARGURA FRESAGEM DE 2,0 M, POTÊNCIA 422 HP - MANUTENÇÃO. AF_11/2014</v>
          </cell>
          <cell r="C2539">
            <v>424.04</v>
          </cell>
        </row>
        <row r="2540">
          <cell r="A2540">
            <v>89249</v>
          </cell>
          <cell r="B2540" t="str">
            <v>RECICLADORA DE ASFALTO A FRIO SOBRE RODAS, LARGURA FRESAGEM DE 2,0 M, POTÊNCIA 422 HP - MATERIAIS NA OPERAÇÃO. AF_11/2014</v>
          </cell>
          <cell r="C2540">
            <v>375.24</v>
          </cell>
        </row>
        <row r="2541">
          <cell r="A2541">
            <v>102954</v>
          </cell>
          <cell r="B2541" t="str">
            <v>RETROESCAVADEIRA SOBRE RODAS COM CARREGADEIRA, PESO OPERACIONAL MÍN. 6,674, POTÊNCIA LÍQ 88 HP, COM MARTELO ROMPEDOR HIDRÁULICO ENTRE 275 A 362 KG - DEPRECIAÇÃO. AF_02/2021</v>
          </cell>
          <cell r="C2541">
            <v>0</v>
          </cell>
        </row>
        <row r="2542">
          <cell r="A2542">
            <v>104727</v>
          </cell>
          <cell r="B2542" t="str">
            <v>RETROESCAVADEIRA SOBRE RODAS COM CARREGADEIRA, PESO OPERACIONAL MÍN. 6,674, POTÊNCIA LÍQ 88 HP, COM MARTELO ROMPEDOR HIDRÁULICO ENTRE 275 A 362 KG - JUROS. AF_02/2021</v>
          </cell>
          <cell r="C2542">
            <v>0</v>
          </cell>
        </row>
        <row r="2543">
          <cell r="A2543">
            <v>102956</v>
          </cell>
          <cell r="B2543" t="str">
            <v>RETROESCAVADEIRA SOBRE RODAS COM CARREGADEIRA, PESO OPERACIONAL MÍN. 6,674, POTÊNCIA LÍQ 88 HP, COM MARTELO ROMPEDOR HIDRÁULICO ENTRE 275 A 362 KG - MANUTENÇÃO. AF_02/2021</v>
          </cell>
          <cell r="C2543">
            <v>0</v>
          </cell>
        </row>
        <row r="2544">
          <cell r="A2544">
            <v>102957</v>
          </cell>
          <cell r="B2544" t="str">
            <v>RETROESCAVADEIRA SOBRE RODAS COM CARREGADEIRA, PESO OPERACIONAL MÍN. 6,674, POTÊNCIA LÍQ 88 HP, COM MARTELO ROMPEDOR HIDRÁULICO ENTRE 275 A 362 KG - MATERIAIS NA OPERAÇÃO. AF_02/2021</v>
          </cell>
          <cell r="C2544">
            <v>39.15</v>
          </cell>
        </row>
        <row r="2545">
          <cell r="A2545">
            <v>88859</v>
          </cell>
          <cell r="B2545" t="str">
            <v>RETROESCAVADEIRA SOBRE RODAS COM CARREGADEIRA, TRAÇÃO 4X2, POTÊNCIA LÍQ. 79 HP, CAÇAMBA CARREG. CAP. MÍN. 1 M3, CAÇAMBA RETRO CAP. 0,20 M3, PESO OPERACIONAL MÍN. 6.570 KG, PROFUNDIDADE ESCAVAÇÃO MÁX. 4,37 M - DEPRECIAÇÃO. AF_06/2014</v>
          </cell>
          <cell r="C2545">
            <v>23.1</v>
          </cell>
        </row>
        <row r="2546">
          <cell r="A2546">
            <v>88860</v>
          </cell>
          <cell r="B2546" t="str">
            <v>RETROESCAVADEIRA SOBRE RODAS COM CARREGADEIRA, TRAÇÃO 4X2, POTÊNCIA LÍQ. 79 HP, CAÇAMBA CARREG. CAP. MÍN. 1 M3, CAÇAMBA RETRO CAP. 0,20 M3, PESO OPERACIONAL MÍN. 6.570 KG, PROFUNDIDADE ESCAVAÇÃO MÁX. 4,37 M - JUROS. AF_06/2014</v>
          </cell>
          <cell r="C2546">
            <v>6.1</v>
          </cell>
        </row>
        <row r="2547">
          <cell r="A2547">
            <v>5667</v>
          </cell>
          <cell r="B2547" t="str">
            <v>RETROESCAVADEIRA SOBRE RODAS COM CARREGADEIRA, TRAÇÃO 4X2, POTÊNCIA LÍQ. 79 HP, CAÇAMBA CARREG. CAP. MÍN. 1 M3, CAÇAMBA RETRO CAP. 0,20 M3, PESO OPERACIONAL MÍN. 6.570 KG, PROFUNDIDADE ESCAVAÇÃO MÁX. 4,37 M - MANUTENÇÃO. AF_06/2014</v>
          </cell>
          <cell r="C2547">
            <v>28.88</v>
          </cell>
        </row>
        <row r="2548">
          <cell r="A2548">
            <v>5668</v>
          </cell>
          <cell r="B2548" t="str">
            <v>RETROESCAVADEIRA SOBRE RODAS COM CARREGADEIRA, TRAÇÃO 4X2, POTÊNCIA LÍQ. 79 HP, CAÇAMBA CARREG. CAP. MÍN. 1 M3, CAÇAMBA RETRO CAP. 0,20 M3, PESO OPERACIONAL MÍN. 6.570 KG, PROFUNDIDADE ESCAVAÇÃO MÁX. 4,37 M - MATERIAIS NA OPERAÇÃO. AF_06/2014</v>
          </cell>
          <cell r="C2548">
            <v>45.65</v>
          </cell>
        </row>
        <row r="2549">
          <cell r="A2549">
            <v>89011</v>
          </cell>
          <cell r="B2549" t="str">
            <v>RETROESCAVADEIRA SOBRE RODAS COM CARREGADEIRA, TRAÇÃO 4X4, POTÊNCIA LÍQ. 72 HP, CAÇAMBA CARREG. CAP. MÍN. 0,79 M3, CAÇAMBA RETRO CAP. 0,18 M3, PESO OPERACIONAL MÍN. 7.140 KG, PROFUNDIDADE ESCAVAÇÃO MÁX. 4,50 M - DEPRECIAÇÃO. AF_06/2014</v>
          </cell>
          <cell r="C2549">
            <v>25.06</v>
          </cell>
        </row>
        <row r="2550">
          <cell r="A2550">
            <v>89012</v>
          </cell>
          <cell r="B2550" t="str">
            <v>RETROESCAVADEIRA SOBRE RODAS COM CARREGADEIRA, TRAÇÃO 4X4, POTÊNCIA LÍQ. 72 HP, CAÇAMBA CARREG. CAP. MÍN. 0,79 M3, CAÇAMBA RETRO CAP. 0,18 M3, PESO OPERACIONAL MÍN. 7.140 KG, PROFUNDIDADE ESCAVAÇÃO MÁX. 4,50 M - JUROS. AF_06/2014</v>
          </cell>
          <cell r="C2550">
            <v>6.62</v>
          </cell>
        </row>
        <row r="2551">
          <cell r="A2551">
            <v>5735</v>
          </cell>
          <cell r="B2551" t="str">
            <v>RETROESCAVADEIRA SOBRE RODAS COM CARREGADEIRA, TRAÇÃO 4X4, POTÊNCIA LÍQ. 72 HP, CAÇAMBA CARREG. CAP. MÍN. 0,79 M3, CAÇAMBA RETRO CAP. 0,18 M3, PESO OPERACIONAL MÍN. 7.140 KG, PROFUNDIDADE ESCAVAÇÃO MÁX. 4,50 M - MANUTENÇÃO. AF_06/2014</v>
          </cell>
          <cell r="C2551">
            <v>31.32</v>
          </cell>
        </row>
        <row r="2552">
          <cell r="A2552">
            <v>5736</v>
          </cell>
          <cell r="B2552" t="str">
            <v>RETROESCAVADEIRA SOBRE RODAS COM CARREGADEIRA, TRAÇÃO 4X4, POTÊNCIA LÍQ. 72 HP, CAÇAMBA CARREG. CAP. MÍN. 0,79 M3, CAÇAMBA RETRO CAP. 0,18 M3, PESO OPERACIONAL MÍN. 7.140 KG, PROFUNDIDADE ESCAVAÇÃO MÁX. 4,50 M - MATERIAIS NA OPERAÇÃO. AF_06/2014</v>
          </cell>
          <cell r="C2552">
            <v>41.6</v>
          </cell>
        </row>
        <row r="2553">
          <cell r="A2553">
            <v>88857</v>
          </cell>
          <cell r="B2553" t="str">
            <v>RETROESCAVADEIRA SOBRE RODAS COM CARREGADEIRA, TRAÇÃO 4X4, POTÊNCIA LÍQ. 88 HP, CAÇAMBA CARREG. CAP. MÍN. 1 M3, CAÇAMBA RETRO CAP. 0,26 M3, PESO OPERACIONAL MÍN. 6.674 KG, PROFUNDIDADE ESCAVAÇÃO MÁX. 4,37 M - DEPRECIAÇÃO. AF_06/2014</v>
          </cell>
          <cell r="C2553">
            <v>25.97</v>
          </cell>
        </row>
        <row r="2554">
          <cell r="A2554">
            <v>88858</v>
          </cell>
          <cell r="B2554" t="str">
            <v>RETROESCAVADEIRA SOBRE RODAS COM CARREGADEIRA, TRAÇÃO 4X4, POTÊNCIA LÍQ. 88 HP, CAÇAMBA CARREG. CAP. MÍN. 1 M3, CAÇAMBA RETRO CAP. 0,26 M3, PESO OPERACIONAL MÍN. 6.674 KG, PROFUNDIDADE ESCAVAÇÃO MÁX. 4,37 M - JUROS. AF_06/2014</v>
          </cell>
          <cell r="C2554">
            <v>6.86</v>
          </cell>
        </row>
        <row r="2555">
          <cell r="A2555">
            <v>5664</v>
          </cell>
          <cell r="B2555" t="str">
            <v>RETROESCAVADEIRA SOBRE RODAS COM CARREGADEIRA, TRAÇÃO 4X4, POTÊNCIA LÍQ. 88 HP, CAÇAMBA CARREG. CAP. MÍN. 1 M3, CAÇAMBA RETRO CAP. 0,26 M3, PESO OPERACIONAL MÍN. 6.674 KG, PROFUNDIDADE ESCAVAÇÃO MÁX. 4,37 M - MANUTENÇÃO. AF_06/2014</v>
          </cell>
          <cell r="C2555">
            <v>32.47</v>
          </cell>
        </row>
        <row r="2556">
          <cell r="A2556">
            <v>53786</v>
          </cell>
          <cell r="B2556" t="str">
            <v>RETROESCAVADEIRA SOBRE RODAS COM CARREGADEIRA, TRAÇÃO 4X4, POTÊNCIA LÍQ. 88 HP, CAÇAMBA CARREG. CAP. MÍN. 1 M3, CAÇAMBA RETRO CAP. 0,26 M3, PESO OPERACIONAL MÍN. 6.674 KG, PROFUNDIDADE ESCAVAÇÃO MÁX. 4,37 M - MATERIAIS NA OPERAÇÃO. AF_06/2014</v>
          </cell>
          <cell r="C2556">
            <v>50.83</v>
          </cell>
        </row>
        <row r="2557">
          <cell r="A2557">
            <v>7038</v>
          </cell>
          <cell r="B2557" t="str">
            <v>ROLO COMPACTADOR DE PNEUS ESTÁTICO, PRESSÃO VARIÁVEL, POTÊNCIA 111 HP, PESO SEM/COM LASTRO 9,5 / 26 T, LARGURA DE TRABALHO 1,90 M - DEPRECIAÇÃO. AF_07/2014</v>
          </cell>
          <cell r="C2557">
            <v>50.1</v>
          </cell>
        </row>
        <row r="2558">
          <cell r="A2558">
            <v>7039</v>
          </cell>
          <cell r="B2558" t="str">
            <v>ROLO COMPACTADOR DE PNEUS ESTÁTICO, PRESSÃO VARIÁVEL, POTÊNCIA 111 HP, PESO SEM/COM LASTRO 9,5 / 26 T, LARGURA DE TRABALHO 1,90 M - JUROS. AF_07/2014</v>
          </cell>
          <cell r="C2558">
            <v>13.44</v>
          </cell>
        </row>
        <row r="2559">
          <cell r="A2559">
            <v>7040</v>
          </cell>
          <cell r="B2559" t="str">
            <v>ROLO COMPACTADOR DE PNEUS ESTÁTICO, PRESSÃO VARIÁVEL, POTÊNCIA 111 HP, PESO SEM/COM LASTRO 9,5 / 26 T, LARGURA DE TRABALHO 1,90 M - MANUTENÇÃO. AF_07/2014</v>
          </cell>
          <cell r="C2559">
            <v>62.69</v>
          </cell>
        </row>
        <row r="2560">
          <cell r="A2560">
            <v>55263</v>
          </cell>
          <cell r="B2560" t="str">
            <v>ROLO COMPACTADOR DE PNEUS ESTÁTICO, PRESSÃO VARIÁVEL, POTÊNCIA 111 HP, PESO SEM/COM LASTRO 9,5 / 26 T, LARGURA DE TRABALHO 1,90 M - MATERIAIS NA OPERAÇÃO. AF_07/2014</v>
          </cell>
          <cell r="C2560">
            <v>64.180000000000007</v>
          </cell>
        </row>
        <row r="2561">
          <cell r="A2561">
            <v>96460</v>
          </cell>
          <cell r="B2561" t="str">
            <v>ROLO COMPACTADOR DE PNEUS, ESTÁTICO, PRESSÃO VARIÁVEL, POTÊNCIA 110 HP, PESO SEM/COM LASTRO 10,8/27 T, LARGURA DE ROLAGEM 2,30 M - DEPRECIAÇÃO. AF_06/2017</v>
          </cell>
          <cell r="C2561">
            <v>53.18</v>
          </cell>
        </row>
        <row r="2562">
          <cell r="A2562">
            <v>96459</v>
          </cell>
          <cell r="B2562" t="str">
            <v>ROLO COMPACTADOR DE PNEUS, ESTÁTICO, PRESSÃO VARIÁVEL, POTÊNCIA 110 HP, PESO SEM/COM LASTRO 10,8/27 T, LARGURA DE ROLAGEM 2,30 M - JUROS. AF_06/2017</v>
          </cell>
          <cell r="C2562">
            <v>14.26</v>
          </cell>
        </row>
        <row r="2563">
          <cell r="A2563">
            <v>96458</v>
          </cell>
          <cell r="B2563" t="str">
            <v>ROLO COMPACTADOR DE PNEUS, ESTÁTICO, PRESSÃO VARIÁVEL, POTÊNCIA 110 HP, PESO SEM/COM LASTRO 10,8/27 T, LARGURA DE ROLAGEM 2,30 M - MANUTENÇÃO. AF_06/2017</v>
          </cell>
          <cell r="C2563">
            <v>66.55</v>
          </cell>
        </row>
        <row r="2564">
          <cell r="A2564">
            <v>96457</v>
          </cell>
          <cell r="B2564" t="str">
            <v>ROLO COMPACTADOR DE PNEUS, ESTÁTICO, PRESSÃO VARIÁVEL, POTÊNCIA 110 HP, PESO SEM/COM LASTRO 10,8/27 T, LARGURA DE ROLAGEM 2,30 M - MATERIAIS NA OPERAÇÃO. AF_06/2017</v>
          </cell>
          <cell r="C2564">
            <v>63.59</v>
          </cell>
        </row>
        <row r="2565">
          <cell r="A2565">
            <v>7051</v>
          </cell>
          <cell r="B2565" t="str">
            <v>ROLO COMPACTADOR PE DE CARNEIRO VIBRATORIO, POTENCIA 125 HP, PESO OPERACIONAL SEM/COM LASTRO 11,95 / 13,30 T, IMPACTO DINAMICO 38,5 / 22,5 T, LARGURA DE TRABALHO 2,15 M - DEPRECIAÇÃO. AF_06/2014</v>
          </cell>
          <cell r="C2565">
            <v>44.43</v>
          </cell>
        </row>
        <row r="2566">
          <cell r="A2566">
            <v>7052</v>
          </cell>
          <cell r="B2566" t="str">
            <v>ROLO COMPACTADOR PE DE CARNEIRO VIBRATORIO, POTENCIA 125 HP, PESO OPERACIONAL SEM/COM LASTRO 11,95 / 13,30 T, IMPACTO DINAMICO 38,5 / 22,5 T, LARGURA DE TRABALHO 2,15 M - JUROS. AF_06/2014</v>
          </cell>
          <cell r="C2566">
            <v>12</v>
          </cell>
        </row>
        <row r="2567">
          <cell r="A2567">
            <v>7053</v>
          </cell>
          <cell r="B2567" t="str">
            <v>ROLO COMPACTADOR PE DE CARNEIRO VIBRATORIO, POTENCIA 125 HP, PESO OPERACIONAL SEM/COM LASTRO 11,95 / 13,30 T, IMPACTO DINAMICO 38,5 / 22,5 T, LARGURA DE TRABALHO 2,15 M - MANUTENÇÃO. AF_06/2014</v>
          </cell>
          <cell r="C2567">
            <v>55.61</v>
          </cell>
        </row>
        <row r="2568">
          <cell r="A2568">
            <v>7054</v>
          </cell>
          <cell r="B2568" t="str">
            <v>ROLO COMPACTADOR PE DE CARNEIRO VIBRATORIO, POTENCIA 125 HP, PESO OPERACIONAL SEM/COM LASTRO 11,95 / 13,30 T, IMPACTO DINAMICO 38,5 / 22,5 T, LARGURA DE TRABALHO 2,15 M - MATERIAIS NA OPERAÇÃO. AF_06/2014</v>
          </cell>
          <cell r="C2568">
            <v>88.92</v>
          </cell>
        </row>
        <row r="2569">
          <cell r="A2569">
            <v>95627</v>
          </cell>
          <cell r="B2569" t="str">
            <v>ROLO COMPACTADOR VIBRATORIO TANDEM, ACO LISO, POTENCIA 125 HP, PESO SEM/COM LASTRO 10,20/11,65 T, LARGURA DE TRABALHO 1,73 M - DEPRECIAÇÃO. AF_11/2016</v>
          </cell>
          <cell r="C2569">
            <v>47.95</v>
          </cell>
        </row>
        <row r="2570">
          <cell r="A2570">
            <v>95628</v>
          </cell>
          <cell r="B2570" t="str">
            <v>ROLO COMPACTADOR VIBRATORIO TANDEM, ACO LISO, POTENCIA 125 HP, PESO SEM/COM LASTRO 10,20/11,65 T, LARGURA DE TRABALHO 1,73 M - JUROS. AF_11/2016</v>
          </cell>
          <cell r="C2570">
            <v>12.86</v>
          </cell>
        </row>
        <row r="2571">
          <cell r="A2571">
            <v>95629</v>
          </cell>
          <cell r="B2571" t="str">
            <v>ROLO COMPACTADOR VIBRATORIO TANDEM, ACO LISO, POTENCIA 125 HP, PESO SEM/COM LASTRO 10,20/11,65 T, LARGURA DE TRABALHO 1,73 M - MANUTENÇÃO. AF_11/2016</v>
          </cell>
          <cell r="C2571">
            <v>60.01</v>
          </cell>
        </row>
        <row r="2572">
          <cell r="A2572">
            <v>95630</v>
          </cell>
          <cell r="B2572" t="str">
            <v>ROLO COMPACTADOR VIBRATORIO TANDEM, ACO LISO, POTENCIA 125 HP, PESO SEM/COM LASTRO 10,20/11,65 T, LARGURA DE TRABALHO 1,73 M - MATERIAIS NA OPERAÇÃO. AF_11/2016</v>
          </cell>
          <cell r="C2572">
            <v>88.92</v>
          </cell>
        </row>
        <row r="2573">
          <cell r="A2573">
            <v>89210</v>
          </cell>
          <cell r="B2573" t="str">
            <v>ROLO COMPACTADOR VIBRATÓRIO DE UM CILINDRO AÇO LISO, POTÊNCIA 80 HP, PESO OPERACIONAL MÁXIMO 8,1 T, IMPACTO DINÂMICO 16,15 / 9,5 T, LARGURA DE TRABALHO 1,68 M - DEPRECIAÇÃO. AF_06/2014</v>
          </cell>
          <cell r="C2573">
            <v>32.049999999999997</v>
          </cell>
        </row>
        <row r="2574">
          <cell r="A2574">
            <v>89211</v>
          </cell>
          <cell r="B2574" t="str">
            <v>ROLO COMPACTADOR VIBRATÓRIO DE UM CILINDRO AÇO LISO, POTÊNCIA 80 HP, PESO OPERACIONAL MÁXIMO 8,1 T, IMPACTO DINÂMICO 16,15 / 9,5 T, LARGURA DE TRABALHO 1,68 M - JUROS. AF_06/2014</v>
          </cell>
          <cell r="C2574">
            <v>8.6</v>
          </cell>
        </row>
        <row r="2575">
          <cell r="A2575">
            <v>5674</v>
          </cell>
          <cell r="B2575" t="str">
            <v>ROLO COMPACTADOR VIBRATÓRIO DE UM CILINDRO AÇO LISO, POTÊNCIA 80 HP, PESO OPERACIONAL MÁXIMO 8,1 T, IMPACTO DINÂMICO 16,15 / 9,5 T, LARGURA DE TRABALHO 1,68 M - MANUTENÇÃO. AF_06/2014</v>
          </cell>
          <cell r="C2575">
            <v>40.11</v>
          </cell>
        </row>
        <row r="2576">
          <cell r="A2576">
            <v>53788</v>
          </cell>
          <cell r="B2576" t="str">
            <v>ROLO COMPACTADOR VIBRATÓRIO DE UM CILINDRO AÇO LISO, POTÊNCIA 80 HP, PESO OPERACIONAL MÁXIMO 8,1 T, IMPACTO DINÂMICO 16,15 / 9,5 T, LARGURA DE TRABALHO 1,68 M - MATERIAIS NA OPERAÇÃO. AF_06/2014</v>
          </cell>
          <cell r="C2576">
            <v>56.91</v>
          </cell>
        </row>
        <row r="2577">
          <cell r="A2577">
            <v>73309</v>
          </cell>
          <cell r="B2577" t="str">
            <v>ROLO COMPACTADOR VIBRATÓRIO PÉ DE CARNEIRO PARA SOLOS, POTÊNCIA 80 HP, PESO OPERACIONAL SEM/COM LASTRO 7,4 / 8,8 T, LARGURA DE TRABALHO 1,68 M - DEPRECIAÇÃO. AF_02/2016</v>
          </cell>
          <cell r="C2577">
            <v>33.33</v>
          </cell>
        </row>
        <row r="2578">
          <cell r="A2578">
            <v>73313</v>
          </cell>
          <cell r="B2578" t="str">
            <v>ROLO COMPACTADOR VIBRATÓRIO PÉ DE CARNEIRO PARA SOLOS, POTÊNCIA 80 HP, PESO OPERACIONAL SEM/COM LASTRO 7,4 / 8,8 T, LARGURA DE TRABALHO 1,68 M - JUROS. AF_02/2016</v>
          </cell>
          <cell r="C2578">
            <v>9</v>
          </cell>
        </row>
        <row r="2579">
          <cell r="A2579">
            <v>5089</v>
          </cell>
          <cell r="B2579" t="str">
            <v>ROLO COMPACTADOR VIBRATÓRIO PÉ DE CARNEIRO PARA SOLOS, POTÊNCIA 80 HP, PESO OPERACIONAL SEM/COM LASTRO 7,4 / 8,8 T, LARGURA DE TRABALHO 1,68 M - MANUTENÇÃO. AF_02/2016</v>
          </cell>
          <cell r="C2579">
            <v>41.71</v>
          </cell>
        </row>
        <row r="2580">
          <cell r="A2580">
            <v>73315</v>
          </cell>
          <cell r="B2580" t="str">
            <v>ROLO COMPACTADOR VIBRATÓRIO PÉ DE CARNEIRO PARA SOLOS, POTÊNCIA 80 HP, PESO OPERACIONAL SEM/COM LASTRO 7,4 / 8,8 T, LARGURA DE TRABALHO 1,68 M - MATERIAIS NA OPERAÇÃO. AF_02/2016</v>
          </cell>
          <cell r="C2580">
            <v>56.91</v>
          </cell>
        </row>
        <row r="2581">
          <cell r="A2581">
            <v>5738</v>
          </cell>
          <cell r="B2581" t="str">
            <v>ROLO COMPACTADOR VIBRATÓRIO PÉ DE CARNEIRO, OPERADO POR CONTROLE REMOTO, POTÊNCIA 12,5 KW, PESO OPERACIONAL 1,675 T, LARGURA DE TRABALHO 0,85 M - DEPRECIAÇÃO. AF_02/2016</v>
          </cell>
          <cell r="C2581">
            <v>43.8</v>
          </cell>
        </row>
        <row r="2582">
          <cell r="A2582">
            <v>93239</v>
          </cell>
          <cell r="B2582" t="str">
            <v>ROLO COMPACTADOR VIBRATÓRIO PÉ DE CARNEIRO, OPERADO POR CONTROLE REMOTO, POTÊNCIA 12,5 KW, PESO OPERACIONAL 1,675 T, LARGURA DE TRABALHO 0,85 M - JUROS. AF_02/2016</v>
          </cell>
          <cell r="C2582">
            <v>11.75</v>
          </cell>
        </row>
        <row r="2583">
          <cell r="A2583">
            <v>5739</v>
          </cell>
          <cell r="B2583" t="str">
            <v>ROLO COMPACTADOR VIBRATÓRIO PÉ DE CARNEIRO, OPERADO POR CONTROLE REMOTO, POTÊNCIA 12,5 KW, PESO OPERACIONAL 1,675 T, LARGURA DE TRABALHO 0,85 M - MANUTENÇÃO. AF_02/2016</v>
          </cell>
          <cell r="C2583">
            <v>54.81</v>
          </cell>
        </row>
        <row r="2584">
          <cell r="A2584">
            <v>93240</v>
          </cell>
          <cell r="B2584" t="str">
            <v>ROLO COMPACTADOR VIBRATÓRIO PÉ DE CARNEIRO, OPERADO POR CONTROLE REMOTO, POTÊNCIA 12,5 KW, PESO OPERACIONAL 1,675 T, LARGURA DE TRABALHO 0,85 M - MATERIAIS NA OPERAÇÃO. AF_02/2016</v>
          </cell>
          <cell r="C2584">
            <v>11.92</v>
          </cell>
        </row>
        <row r="2585">
          <cell r="A2585">
            <v>53818</v>
          </cell>
          <cell r="B2585" t="str">
            <v>ROLO COMPACTADOR VIBRATÓRIO REBOCÁVEL, CILINDRO DE AÇO LISO, POTÊNCIA DE TRAÇÃO DE 65 CV, PESO 4,7 T, IMPACTO DINÂMICO 18,3 T, LARGURA DE TRABALHO 1,67 M - DEPRECIAÇÃO. AF_02/2016</v>
          </cell>
          <cell r="C2585">
            <v>9.67</v>
          </cell>
        </row>
        <row r="2586">
          <cell r="A2586">
            <v>93238</v>
          </cell>
          <cell r="B2586" t="str">
            <v>ROLO COMPACTADOR VIBRATÓRIO REBOCÁVEL, CILINDRO DE AÇO LISO, POTÊNCIA DE TRAÇÃO DE 65 CV, PESO 4,7 T, IMPACTO DINÂMICO 18,3 T, LARGURA DE TRABALHO 1,67 M - JUROS. AF_02/2016</v>
          </cell>
          <cell r="C2586">
            <v>2.59</v>
          </cell>
        </row>
        <row r="2587">
          <cell r="A2587">
            <v>5727</v>
          </cell>
          <cell r="B2587" t="str">
            <v>ROLO COMPACTADOR VIBRATÓRIO REBOCÁVEL, CILINDRO DE AÇO LISO, POTÊNCIA DE TRAÇÃO DE 65 CV, PESO 4,7 T, IMPACTO DINÂMICO 18,3 T, LARGURA DE TRABALHO 1,67 M - MANUTENÇÃO. AF_02/2016</v>
          </cell>
          <cell r="C2587">
            <v>12.1</v>
          </cell>
        </row>
        <row r="2588">
          <cell r="A2588">
            <v>89280</v>
          </cell>
          <cell r="B2588" t="str">
            <v>ROLO COMPACTADOR VIBRATÓRIO TANDEM AÇO LISO, POTÊNCIA 58 HP, PESO SEM/COM LASTRO 6,5 / 9,4 T, LARGURA DE TRABALHO 1,2 M - DEPRECIAÇÃO. AF_06/2014</v>
          </cell>
          <cell r="C2588">
            <v>39.36</v>
          </cell>
        </row>
        <row r="2589">
          <cell r="A2589">
            <v>89281</v>
          </cell>
          <cell r="B2589" t="str">
            <v>ROLO COMPACTADOR VIBRATÓRIO TANDEM AÇO LISO, POTÊNCIA 58 HP, PESO SEM/COM LASTRO 6,5 / 9,4 T, LARGURA DE TRABALHO 1,2 M - JUROS. AF_06/2014</v>
          </cell>
          <cell r="C2589">
            <v>10.56</v>
          </cell>
        </row>
        <row r="2590">
          <cell r="A2590">
            <v>5729</v>
          </cell>
          <cell r="B2590" t="str">
            <v>ROLO COMPACTADOR VIBRATÓRIO TANDEM AÇO LISO, POTÊNCIA 58 HP, PESO SEM/COM LASTRO 6,5 / 9,4 T, LARGURA DE TRABALHO 1,2 M - MANUTENÇÃO. AF_06/2014</v>
          </cell>
          <cell r="C2590">
            <v>49.26</v>
          </cell>
        </row>
        <row r="2591">
          <cell r="A2591">
            <v>5730</v>
          </cell>
          <cell r="B2591" t="str">
            <v>ROLO COMPACTADOR VIBRATÓRIO TANDEM AÇO LISO, POTÊNCIA 58 HP, PESO SEM/COM LASTRO 6,5 / 9,4 T, LARGURA DE TRABALHO 1,2 M - MATERIAIS NA OPERAÇÃO. AF_06/2014</v>
          </cell>
          <cell r="C2591">
            <v>40.700000000000003</v>
          </cell>
        </row>
        <row r="2592">
          <cell r="A2592">
            <v>95266</v>
          </cell>
          <cell r="B2592" t="str">
            <v>RÉGUA VIBRATÓRIA DUPLA PARA CONCRETO, PESO DE 60KG, COMPRIMENTO 4 M, COM MOTOR A GASOLINA, POTÊNCIA 5,5 HP - DEPRECIAÇÃO. AF_09/2016</v>
          </cell>
          <cell r="C2592">
            <v>0.64</v>
          </cell>
        </row>
        <row r="2593">
          <cell r="A2593">
            <v>95267</v>
          </cell>
          <cell r="B2593" t="str">
            <v>RÉGUA VIBRATÓRIA DUPLA PARA CONCRETO, PESO DE 60KG, COMPRIMENTO 4 M, COM MOTOR A GASOLINA, POTÊNCIA 5,5 HP - JUROS. AF_09/2016</v>
          </cell>
          <cell r="C2593">
            <v>0.13</v>
          </cell>
        </row>
        <row r="2594">
          <cell r="A2594">
            <v>95268</v>
          </cell>
          <cell r="B2594" t="str">
            <v>RÉGUA VIBRATÓRIA DUPLA PARA CONCRETO, PESO DE 60KG, COMPRIMENTO 4 M, COM MOTOR A GASOLINA, POTÊNCIA 5,5 HP - MANUTENÇÃO. AF_09/2016</v>
          </cell>
          <cell r="C2594">
            <v>0.62</v>
          </cell>
        </row>
        <row r="2595">
          <cell r="A2595">
            <v>95269</v>
          </cell>
          <cell r="B2595" t="str">
            <v>RÉGUA VIBRATÓRIA DUPLA PARA CONCRETO, PESO DE 60KG, COMPRIMENTO 4 M, COM MOTOR A GASOLINA, POTÊNCIA 5,5 HP - MATERIAIS NA OPERAÇÃO. AF_09/2016</v>
          </cell>
          <cell r="C2595">
            <v>8.61</v>
          </cell>
        </row>
        <row r="2596">
          <cell r="A2596">
            <v>91688</v>
          </cell>
          <cell r="B2596" t="str">
            <v>SERRA CIRCULAR DE BANCADA COM MOTOR ELÉTRICO POTÊNCIA DE 5HP, COM COIFA PARA DISCO 10" - DEPRECIAÇÃO. AF_08/2015</v>
          </cell>
          <cell r="C2596">
            <v>0.11</v>
          </cell>
        </row>
        <row r="2597">
          <cell r="A2597">
            <v>91689</v>
          </cell>
          <cell r="B2597" t="str">
            <v>SERRA CIRCULAR DE BANCADA COM MOTOR ELÉTRICO POTÊNCIA DE 5HP, COM COIFA PARA DISCO 10" - JUROS. AF_08/2015</v>
          </cell>
          <cell r="C2597">
            <v>0.02</v>
          </cell>
        </row>
        <row r="2598">
          <cell r="A2598">
            <v>91690</v>
          </cell>
          <cell r="B2598" t="str">
            <v>SERRA CIRCULAR DE BANCADA COM MOTOR ELÉTRICO POTÊNCIA DE 5HP, COM COIFA PARA DISCO 10" - MANUTENÇÃO. AF_08/2015</v>
          </cell>
          <cell r="C2598">
            <v>7.0000000000000007E-2</v>
          </cell>
        </row>
        <row r="2599">
          <cell r="A2599">
            <v>91691</v>
          </cell>
          <cell r="B2599" t="str">
            <v>SERRA CIRCULAR DE BANCADA COM MOTOR ELÉTRICO POTÊNCIA DE 5HP, COM COIFA PARA DISCO 10" - MATERIAIS NA OPERAÇÃO. AF_08/2015</v>
          </cell>
          <cell r="C2599">
            <v>1.49</v>
          </cell>
        </row>
        <row r="2600">
          <cell r="A2600">
            <v>102924</v>
          </cell>
          <cell r="B2600" t="str">
            <v>SERRA FITA HORIZONTAL, ELÉTRICA, COM CONTROLE HIDRÁULICO, PAINEL DE COMANDO EM 24 V, MOTOR ELÉTRICO 1,5 CV, DIMENSÕES DA FITA 3880 X 27 X 0,9 MM, TRIFÁSICA - DEPRECIAÇÃO. AF_05/2023</v>
          </cell>
          <cell r="C2600">
            <v>0</v>
          </cell>
        </row>
        <row r="2601">
          <cell r="A2601">
            <v>102925</v>
          </cell>
          <cell r="B2601" t="str">
            <v>SERRA FITA HORIZONTAL, ELÉTRICA, COM CONTROLE HIDRÁULICO, PAINEL DE COMANDO EM 24 V, MOTOR ELÉTRICO 1,5 CV, DIMENSÕES DA FITA 3880 X 27 X 0,9 MM, TRIFÁSICA - JUROS. AF_05/2023</v>
          </cell>
          <cell r="C2601">
            <v>0</v>
          </cell>
        </row>
        <row r="2602">
          <cell r="A2602">
            <v>102926</v>
          </cell>
          <cell r="B2602" t="str">
            <v>SERRA FITA HORIZONTAL, ELÉTRICA, COM CONTROLE HIDRÁULICO, PAINEL DE COMANDO EM 24 V, MOTOR ELÉTRICO 1,5 CV, DIMENSÕES DA FITA 3880 X 27 X 0,9 MM, TRIFÁSICA - MANUTENÇÃO. AF_05/2023</v>
          </cell>
          <cell r="C2602">
            <v>0</v>
          </cell>
        </row>
        <row r="2603">
          <cell r="A2603">
            <v>102927</v>
          </cell>
          <cell r="B2603" t="str">
            <v>SERRA FITA HORIZONTAL, ELÉTRICA, COM CONTROLE HIDRÁULICO, PAINEL DE COMANDO EM 24 V, MOTOR ELÉTRICO 1,5 CV, DIMENSÕES DA FITA 3880 X 27 X 0,9 MM, TRIFÁSICA - MATERIAIS NA OPERAÇÃO. AF_05/2023</v>
          </cell>
          <cell r="C2603">
            <v>1.03</v>
          </cell>
        </row>
        <row r="2604">
          <cell r="A2604">
            <v>95136</v>
          </cell>
          <cell r="B2604" t="str">
            <v>TALHA MANUAL DE CORRENTE, CAPACIDADE DE 2 TON. COM ELEVAÇÃO DE 3 M - DEPRECIAÇÃO. AF_07/2016</v>
          </cell>
          <cell r="C2604">
            <v>0.03</v>
          </cell>
        </row>
        <row r="2605">
          <cell r="A2605">
            <v>95137</v>
          </cell>
          <cell r="B2605" t="str">
            <v>TALHA MANUAL DE CORRENTE, CAPACIDADE DE 2 TON. COM ELEVAÇÃO DE 3 M - JUROS. AF_07/2016</v>
          </cell>
          <cell r="C2605">
            <v>0.01</v>
          </cell>
        </row>
        <row r="2606">
          <cell r="A2606">
            <v>95138</v>
          </cell>
          <cell r="B2606" t="str">
            <v>TALHA MANUAL DE CORRENTE, CAPACIDADE DE 2 TON. COM ELEVAÇÃO DE 3 M - MANUTENÇÃO. AF_07/2016</v>
          </cell>
          <cell r="C2606">
            <v>0.02</v>
          </cell>
        </row>
        <row r="2607">
          <cell r="A2607">
            <v>89023</v>
          </cell>
          <cell r="B2607" t="str">
            <v>TANQUE DE ASFALTO ESTACIONÁRIO COM MAÇARICO, CAPACIDADE 20.000 L - DEPRECIAÇÃO. AF_05/2023</v>
          </cell>
          <cell r="C2607">
            <v>3.82</v>
          </cell>
        </row>
        <row r="2608">
          <cell r="A2608">
            <v>89024</v>
          </cell>
          <cell r="B2608" t="str">
            <v>TANQUE DE ASFALTO ESTACIONÁRIO COM MAÇARICO, CAPACIDADE 20.000 L - JUROS. AF_05/2023</v>
          </cell>
          <cell r="C2608">
            <v>1.32</v>
          </cell>
        </row>
        <row r="2609">
          <cell r="A2609">
            <v>89025</v>
          </cell>
          <cell r="B2609" t="str">
            <v>TANQUE DE ASFALTO ESTACIONÁRIO COM MAÇARICO, CAPACIDADE 20.000 L - MANUTENÇÃO. AF_05/2023</v>
          </cell>
          <cell r="C2609">
            <v>4.78</v>
          </cell>
        </row>
        <row r="2610">
          <cell r="A2610">
            <v>89026</v>
          </cell>
          <cell r="B2610" t="str">
            <v>TANQUE DE ASFALTO ESTACIONÁRIO COM MAÇARICO, CAPACIDADE 20.000 L - MATERIAIS NA OPERAÇÃO. AF_05/2023</v>
          </cell>
          <cell r="C2610">
            <v>170.3</v>
          </cell>
        </row>
        <row r="2611">
          <cell r="A2611">
            <v>7032</v>
          </cell>
          <cell r="B2611" t="str">
            <v>TANQUE DE ASFALTO ESTACIONÁRIO COM SERPENTINA, CAPACIDADE 30.000 L - DEPRECIAÇÃO. AF_05/2023</v>
          </cell>
          <cell r="C2611">
            <v>4.7</v>
          </cell>
        </row>
        <row r="2612">
          <cell r="A2612">
            <v>7033</v>
          </cell>
          <cell r="B2612" t="str">
            <v>TANQUE DE ASFALTO ESTACIONÁRIO COM SERPENTINA, CAPACIDADE 30.000 L - JUROS. AF_05/2023</v>
          </cell>
          <cell r="C2612">
            <v>1.63</v>
          </cell>
        </row>
        <row r="2613">
          <cell r="A2613">
            <v>7034</v>
          </cell>
          <cell r="B2613" t="str">
            <v>TANQUE DE ASFALTO ESTACIONÁRIO COM SERPENTINA, CAPACIDADE 30.000 L - MANUTENÇÃO. AF_05/2023</v>
          </cell>
          <cell r="C2613">
            <v>5.88</v>
          </cell>
        </row>
        <row r="2614">
          <cell r="A2614">
            <v>7035</v>
          </cell>
          <cell r="B2614" t="str">
            <v>TANQUE DE ASFALTO ESTACIONÁRIO COM SERPENTINA, CAPACIDADE 30.000 L - MATERIAIS NA OPERAÇÃO. AF_05/2023</v>
          </cell>
          <cell r="C2614">
            <v>255.45</v>
          </cell>
        </row>
        <row r="2615">
          <cell r="A2615">
            <v>102942</v>
          </cell>
          <cell r="B2615" t="str">
            <v>TARTARUGA DE OXICORTE CG1, MONOFÁSICA, 220 V, FREQUÊNCIA 50 HZ, VELOCIDADE DE CORTE (MM/MIN) 50 A 750, DIÂMETRO MÍNIMO DO COMPASSO MM 200 - DEPRECIAÇÃO. AF_05/2023</v>
          </cell>
          <cell r="C2615">
            <v>0</v>
          </cell>
        </row>
        <row r="2616">
          <cell r="A2616">
            <v>102943</v>
          </cell>
          <cell r="B2616" t="str">
            <v>TARTARUGA DE OXICORTE CG1, MONOFÁSICA, 220 V, FREQUÊNCIA 50 HZ, VELOCIDADE DE CORTE (MM/MIN) 50 A 750, DIÂMETRO MÍNIMO DO COMPASSO MM 200 - JUROS. AF_05/2023</v>
          </cell>
          <cell r="C2616">
            <v>0</v>
          </cell>
        </row>
        <row r="2617">
          <cell r="A2617">
            <v>102944</v>
          </cell>
          <cell r="B2617" t="str">
            <v>TARTARUGA DE OXICORTE CG1, MONOFÁSICA, 220 V, FREQUÊNCIA 50 HZ, VELOCIDADE DE CORTE (MM/MIN) 50 A 750, DIÂMETRO MÍNIMO DO COMPASSO MM 200 - MANUTENÇÃO. AF_05/2023</v>
          </cell>
          <cell r="C2617">
            <v>0</v>
          </cell>
        </row>
        <row r="2618">
          <cell r="A2618">
            <v>102945</v>
          </cell>
          <cell r="B2618" t="str">
            <v>TARTARUGA DE OXICORTE CG1, MONOFÁSICA, 220 V, FREQUÊNCIA 50 HZ, VELOCIDADE DE CORTE (MM/MIN) 50 A 750, DIÂMETRO MÍNIMO DO COMPASSO MM 200 - MATERIAIS NA OPERAÇÃO. AF_05/2023</v>
          </cell>
          <cell r="C2618">
            <v>0.02</v>
          </cell>
        </row>
        <row r="2619">
          <cell r="A2619">
            <v>104087</v>
          </cell>
          <cell r="B2619" t="str">
            <v>TERMOFUSORA PARA TUBOS E CONEXÕES EM PPR COM DIÂMETROS DE 20 A 63 MM, POTÊNCIA DE 800 W, TENSAO 220 V - DEPRECIAÇÃO. AF_05/2022</v>
          </cell>
          <cell r="C2619">
            <v>7.0000000000000007E-2</v>
          </cell>
        </row>
        <row r="2620">
          <cell r="A2620">
            <v>104088</v>
          </cell>
          <cell r="B2620" t="str">
            <v>TERMOFUSORA PARA TUBOS E CONEXÕES EM PPR COM DIÂMETROS DE 20 A 63 MM, POTÊNCIA DE 800 W, TENSAO 220 V - JUROS. AF_05/2022</v>
          </cell>
          <cell r="C2620">
            <v>0.01</v>
          </cell>
        </row>
        <row r="2621">
          <cell r="A2621">
            <v>104089</v>
          </cell>
          <cell r="B2621" t="str">
            <v>TERMOFUSORA PARA TUBOS E CONEXÕES EM PPR COM DIÂMETROS DE 20 A 63 MM, POTÊNCIA DE 800 W, TENSAO 220 V - MANUTENÇÃO. AF_05/2022</v>
          </cell>
          <cell r="C2621">
            <v>0.09</v>
          </cell>
        </row>
        <row r="2622">
          <cell r="A2622">
            <v>104090</v>
          </cell>
          <cell r="B2622" t="str">
            <v>TERMOFUSORA PARA TUBOS E CONEXÕES EM PPR COM DIÂMETROS DE 20 A 63 MM, POTÊNCIA DE 800 W, TENSAO 220 V - MATERIAIS NA OPERAÇÃO. AF_05/2022</v>
          </cell>
          <cell r="C2622">
            <v>0.74</v>
          </cell>
        </row>
        <row r="2623">
          <cell r="A2623">
            <v>104093</v>
          </cell>
          <cell r="B2623" t="str">
            <v>TERMOFUSORA PARA TUBOS E CONEXÕES EM PPR COM DIÂMETROS DE 75 A 110 MM, POTÊNCIA DE *1100* W, TENSÃO 220 V - DEPRECIAÇÃO. AF_05/2022</v>
          </cell>
          <cell r="C2623">
            <v>0.1</v>
          </cell>
        </row>
        <row r="2624">
          <cell r="A2624">
            <v>104094</v>
          </cell>
          <cell r="B2624" t="str">
            <v>TERMOFUSORA PARA TUBOS E CONEXÕES EM PPR COM DIÂMETROS DE 75 A 110 MM, POTÊNCIA DE *1100* W, TENSÃO 220 V - JUROS. AF_05/2022</v>
          </cell>
          <cell r="C2624">
            <v>0.02</v>
          </cell>
        </row>
        <row r="2625">
          <cell r="A2625">
            <v>104095</v>
          </cell>
          <cell r="B2625" t="str">
            <v>TERMOFUSORA PARA TUBOS E CONEXÕES EM PPR COM DIÂMETROS DE 75 A 110 MM, POTÊNCIA DE *1100* W, TENSÃO 220 V - MANUTENÇÃO. AF_05/2022</v>
          </cell>
          <cell r="C2625">
            <v>0.13</v>
          </cell>
        </row>
        <row r="2626">
          <cell r="A2626">
            <v>104096</v>
          </cell>
          <cell r="B2626" t="str">
            <v>TERMOFUSORA PARA TUBOS E CONEXÕES EM PPR COM DIÂMETROS DE 75 A 110 MM, POTÊNCIA DE *1100* W, TENSÃO 220 V - MATERIAIS NA OPERAÇÃO. AF_05/2022</v>
          </cell>
          <cell r="C2626">
            <v>1.03</v>
          </cell>
        </row>
        <row r="2627">
          <cell r="A2627">
            <v>102900</v>
          </cell>
          <cell r="B2627" t="str">
            <v>TORRE, COMPOSTA POR GUINCHO MECÂNICO, GUINCHO MANUAL, CABOS DE AÇO, PITEIRA E SOQUETE - DEPRECIAÇÃO. AF_05/2023</v>
          </cell>
          <cell r="C2627">
            <v>0</v>
          </cell>
        </row>
        <row r="2628">
          <cell r="A2628">
            <v>102901</v>
          </cell>
          <cell r="B2628" t="str">
            <v>TORRE, COMPOSTA POR GUINCHO MECÂNICO, GUINCHO MANUAL, CABOS DE AÇO, PITEIRA E SOQUETE - JUROS. AF_05/2023</v>
          </cell>
          <cell r="C2628">
            <v>0</v>
          </cell>
        </row>
        <row r="2629">
          <cell r="A2629">
            <v>102902</v>
          </cell>
          <cell r="B2629" t="str">
            <v>TORRE, COMPOSTA POR GUINCHO MECÂNICO, GUINCHO MANUAL, CABOS DE AÇO, PITEIRA E SOQUETE - MANUTENÇÃO. AF_05/2023</v>
          </cell>
          <cell r="C2629">
            <v>0</v>
          </cell>
        </row>
        <row r="2630">
          <cell r="A2630">
            <v>102903</v>
          </cell>
          <cell r="B2630" t="str">
            <v>TORRE, COMPOSTA POR GUINCHO MECÂNICO, GUINCHO MANUAL, CABOS DE AÇO, PITEIRA E SOQUETE - MATERIAIS NA OPERAÇÃO. AF_05/2023</v>
          </cell>
          <cell r="C2630">
            <v>11.62</v>
          </cell>
        </row>
        <row r="2631">
          <cell r="A2631">
            <v>89029</v>
          </cell>
          <cell r="B2631" t="str">
            <v>TRATOR DE ESTEIRAS, POTÊNCIA 100 HP, PESO OPERACIONAL 9,4 T, COM LÂMINA 2,19 M3 - DEPRECIAÇÃO. AF_06/2014</v>
          </cell>
          <cell r="C2631">
            <v>33.58</v>
          </cell>
        </row>
        <row r="2632">
          <cell r="A2632">
            <v>89030</v>
          </cell>
          <cell r="B2632" t="str">
            <v>TRATOR DE ESTEIRAS, POTÊNCIA 100 HP, PESO OPERACIONAL 9,4 T, COM LÂMINA 2,19 M3 - JUROS. AF_06/2014</v>
          </cell>
          <cell r="C2632">
            <v>14.79</v>
          </cell>
        </row>
        <row r="2633">
          <cell r="A2633">
            <v>5724</v>
          </cell>
          <cell r="B2633" t="str">
            <v>TRATOR DE ESTEIRAS, POTÊNCIA 100 HP, PESO OPERACIONAL 9,4 T, COM LÂMINA 2,19 M3 - MANUTENÇÃO. AF_06/2014</v>
          </cell>
          <cell r="C2633">
            <v>60.04</v>
          </cell>
        </row>
        <row r="2634">
          <cell r="A2634">
            <v>53817</v>
          </cell>
          <cell r="B2634" t="str">
            <v>TRATOR DE ESTEIRAS, POTÊNCIA 100 HP, PESO OPERACIONAL 9,4 T, COM LÂMINA 2,19 M3 - MATERIAIS NA OPERAÇÃO. AF_06/2014</v>
          </cell>
          <cell r="C2634">
            <v>62.22</v>
          </cell>
        </row>
        <row r="2635">
          <cell r="A2635">
            <v>88839</v>
          </cell>
          <cell r="B2635" t="str">
            <v>TRATOR DE ESTEIRAS, POTÊNCIA 125 HP, PESO OPERACIONAL 12,9 T, COM LÂMINA 2,7 M3 - DEPRECIAÇÃO. AF_10/2014</v>
          </cell>
          <cell r="C2635">
            <v>35.15</v>
          </cell>
        </row>
        <row r="2636">
          <cell r="A2636">
            <v>88840</v>
          </cell>
          <cell r="B2636" t="str">
            <v>TRATOR DE ESTEIRAS, POTÊNCIA 125 HP, PESO OPERACIONAL 12,9 T, COM LÂMINA 2,7 M3 - JUROS. AF_10/2014</v>
          </cell>
          <cell r="C2636">
            <v>15.48</v>
          </cell>
        </row>
        <row r="2637">
          <cell r="A2637">
            <v>88841</v>
          </cell>
          <cell r="B2637" t="str">
            <v>TRATOR DE ESTEIRAS, POTÊNCIA 125 HP, PESO OPERACIONAL 12,9 T, COM LÂMINA 2,7 M3 - MANUTENÇÃO. AF_10/2014</v>
          </cell>
          <cell r="C2637">
            <v>62.84</v>
          </cell>
        </row>
        <row r="2638">
          <cell r="A2638">
            <v>88842</v>
          </cell>
          <cell r="B2638" t="str">
            <v>TRATOR DE ESTEIRAS, POTÊNCIA 125 HP, PESO OPERACIONAL 12,9 T, COM LÂMINA 2,7 M3 - MATERIAIS NA OPERAÇÃO. AF_10/2014</v>
          </cell>
          <cell r="C2638">
            <v>77.83</v>
          </cell>
        </row>
        <row r="2639">
          <cell r="A2639">
            <v>89009</v>
          </cell>
          <cell r="B2639" t="str">
            <v>TRATOR DE ESTEIRAS, POTÊNCIA 150 HP, PESO OPERACIONAL 16,7 T, COM RODA MOTRIZ ELEVADA E LÂMINA 3,18 M3 - DEPRECIAÇÃO. AF_06/2014</v>
          </cell>
          <cell r="C2639">
            <v>43.54</v>
          </cell>
        </row>
        <row r="2640">
          <cell r="A2640">
            <v>89010</v>
          </cell>
          <cell r="B2640" t="str">
            <v>TRATOR DE ESTEIRAS, POTÊNCIA 150 HP, PESO OPERACIONAL 16,7 T, COM RODA MOTRIZ ELEVADA E LÂMINA 3,18 M3 - JUROS. AF_06/2014</v>
          </cell>
          <cell r="C2640">
            <v>19.18</v>
          </cell>
        </row>
        <row r="2641">
          <cell r="A2641">
            <v>53810</v>
          </cell>
          <cell r="B2641" t="str">
            <v>TRATOR DE ESTEIRAS, POTÊNCIA 150 HP, PESO OPERACIONAL 16,7 T, COM RODA MOTRIZ ELEVADA E LÂMINA 3,18 M3 - MANUTENÇÃO. AF_06/2014</v>
          </cell>
          <cell r="C2641">
            <v>77.84</v>
          </cell>
        </row>
        <row r="2642">
          <cell r="A2642">
            <v>5721</v>
          </cell>
          <cell r="B2642" t="str">
            <v>TRATOR DE ESTEIRAS, POTÊNCIA 150 HP, PESO OPERACIONAL 16,7 T, COM RODA MOTRIZ ELEVADA E LÂMINA 3,18 M3 - MATERIAIS NA OPERAÇÃO. AF_06/2014</v>
          </cell>
          <cell r="C2642">
            <v>93.39</v>
          </cell>
        </row>
        <row r="2643">
          <cell r="A2643">
            <v>89017</v>
          </cell>
          <cell r="B2643" t="str">
            <v>TRATOR DE ESTEIRAS, POTÊNCIA 170 HP, PESO OPERACIONAL 19 T, CAÇAMBA 5,2 M3 - DEPRECIAÇÃO. AF_06/2014</v>
          </cell>
          <cell r="C2643">
            <v>43.27</v>
          </cell>
        </row>
        <row r="2644">
          <cell r="A2644">
            <v>89018</v>
          </cell>
          <cell r="B2644" t="str">
            <v>TRATOR DE ESTEIRAS, POTÊNCIA 170 HP, PESO OPERACIONAL 19 T, CAÇAMBA 5,2 M3 - JUROS. AF_06/2014</v>
          </cell>
          <cell r="C2644">
            <v>19.059999999999999</v>
          </cell>
        </row>
        <row r="2645">
          <cell r="A2645">
            <v>53806</v>
          </cell>
          <cell r="B2645" t="str">
            <v>TRATOR DE ESTEIRAS, POTÊNCIA 170 HP, PESO OPERACIONAL 19 T, CAÇAMBA 5,2 M3 - MANUTENÇÃO. AF_06/2014</v>
          </cell>
          <cell r="C2645">
            <v>77.36</v>
          </cell>
        </row>
        <row r="2646">
          <cell r="A2646">
            <v>5718</v>
          </cell>
          <cell r="B2646" t="str">
            <v>TRATOR DE ESTEIRAS, POTÊNCIA 170 HP, PESO OPERACIONAL 19 T, CAÇAMBA 5,2 M3 - MATERIAIS NA OPERAÇÃO. AF_06/2014</v>
          </cell>
          <cell r="C2646">
            <v>105.84</v>
          </cell>
        </row>
        <row r="2647">
          <cell r="A2647">
            <v>89013</v>
          </cell>
          <cell r="B2647" t="str">
            <v>TRATOR DE ESTEIRAS, POTÊNCIA 347 HP, PESO OPERACIONAL 38,5 T, COM LÂMINA 8,70 M3 - DEPRECIAÇÃO. AF_06/2014</v>
          </cell>
          <cell r="C2647">
            <v>142.61000000000001</v>
          </cell>
        </row>
        <row r="2648">
          <cell r="A2648">
            <v>89014</v>
          </cell>
          <cell r="B2648" t="str">
            <v>TRATOR DE ESTEIRAS, POTÊNCIA 347 HP, PESO OPERACIONAL 38,5 T, COM LÂMINA 8,70 M3 - JUROS. AF_06/2014</v>
          </cell>
          <cell r="C2648">
            <v>62.82</v>
          </cell>
        </row>
        <row r="2649">
          <cell r="A2649">
            <v>53814</v>
          </cell>
          <cell r="B2649" t="str">
            <v>TRATOR DE ESTEIRAS, POTÊNCIA 347 HP, PESO OPERACIONAL 38,5 T, COM LÂMINA 8,70 M3 - MANUTENÇÃO. AF_06/2014</v>
          </cell>
          <cell r="C2649">
            <v>254.96</v>
          </cell>
        </row>
        <row r="2650">
          <cell r="A2650">
            <v>5722</v>
          </cell>
          <cell r="B2650" t="str">
            <v>TRATOR DE ESTEIRAS, POTÊNCIA 347 HP, PESO OPERACIONAL 38,5 T, COM LÂMINA 8,70 M3 - MATERIAIS NA OPERAÇÃO. AF_06/2014</v>
          </cell>
          <cell r="C2650">
            <v>215.99</v>
          </cell>
        </row>
        <row r="2651">
          <cell r="A2651">
            <v>96015</v>
          </cell>
          <cell r="B2651" t="str">
            <v>TRATOR DE PNEUS COM POTÊNCIA DE 122 CV, TRAÇÃO 4X4, COM GRADE DE DISCOS ACOPLADA - DEPRECIAÇÃO. AF_02/2017</v>
          </cell>
          <cell r="C2651">
            <v>22.72</v>
          </cell>
        </row>
        <row r="2652">
          <cell r="A2652">
            <v>96016</v>
          </cell>
          <cell r="B2652" t="str">
            <v>TRATOR DE PNEUS COM POTÊNCIA DE 122 CV, TRAÇÃO 4X4, COM GRADE DE DISCOS ACOPLADA - JUROS. AF_02/2017</v>
          </cell>
          <cell r="C2652">
            <v>6.09</v>
          </cell>
        </row>
        <row r="2653">
          <cell r="A2653">
            <v>96018</v>
          </cell>
          <cell r="B2653" t="str">
            <v>TRATOR DE PNEUS COM POTÊNCIA DE 122 CV, TRAÇÃO 4X4, COM GRADE DE DISCOS ACOPLADA - MANUTENÇÃO. AF_02/2017</v>
          </cell>
          <cell r="C2653">
            <v>24.85</v>
          </cell>
        </row>
        <row r="2654">
          <cell r="A2654">
            <v>96019</v>
          </cell>
          <cell r="B2654" t="str">
            <v>TRATOR DE PNEUS COM POTÊNCIA DE 122 CV, TRAÇÃO 4X4, COM GRADE DE DISCOS ACOPLADA - MATERIAIS NA OPERAÇÃO. AF_02/2017</v>
          </cell>
          <cell r="C2654">
            <v>96.31</v>
          </cell>
        </row>
        <row r="2655">
          <cell r="A2655">
            <v>96008</v>
          </cell>
          <cell r="B2655" t="str">
            <v>TRATOR DE PNEUS COM POTÊNCIA DE 122 CV, TRAÇÃO 4X4, COM VASSOURA MECÂNICA ACOPLADA - DEPRECIAÇÃO. AF_02/2017</v>
          </cell>
          <cell r="C2655">
            <v>22.93</v>
          </cell>
        </row>
        <row r="2656">
          <cell r="A2656">
            <v>96009</v>
          </cell>
          <cell r="B2656" t="str">
            <v>TRATOR DE PNEUS COM POTÊNCIA DE 122 CV, TRAÇÃO 4X4, COM VASSOURA MECÂNICA ACOPLADA - JUROS. AF_02/2017</v>
          </cell>
          <cell r="C2656">
            <v>6.15</v>
          </cell>
        </row>
        <row r="2657">
          <cell r="A2657">
            <v>96011</v>
          </cell>
          <cell r="B2657" t="str">
            <v>TRATOR DE PNEUS COM POTÊNCIA DE 122 CV, TRAÇÃO 4X4, COM VASSOURA MECÂNICA ACOPLADA - MANUTENÇÃO. AF_02/2017</v>
          </cell>
          <cell r="C2657">
            <v>25.08</v>
          </cell>
        </row>
        <row r="2658">
          <cell r="A2658">
            <v>96012</v>
          </cell>
          <cell r="B2658" t="str">
            <v>TRATOR DE PNEUS COM POTÊNCIA DE 122 CV, TRAÇÃO 4X4, COM VASSOURA MECÂNICA ACOPLADA - MATERIAIS NA OPERAÇÃO. AF_02/2017</v>
          </cell>
          <cell r="C2658">
            <v>96.31</v>
          </cell>
        </row>
        <row r="2659">
          <cell r="A2659">
            <v>96023</v>
          </cell>
          <cell r="B2659" t="str">
            <v>TRATOR DE PNEUS COM POTÊNCIA DE 85 CV, TRAÇÃO 4X4, COM GRADE DE DISCOS ACOPLADA - DEPRECIAÇÃO. AF_02/2017</v>
          </cell>
          <cell r="C2659">
            <v>17.57</v>
          </cell>
        </row>
        <row r="2660">
          <cell r="A2660">
            <v>96024</v>
          </cell>
          <cell r="B2660" t="str">
            <v>TRATOR DE PNEUS COM POTÊNCIA DE 85 CV, TRAÇÃO 4X4, COM GRADE DE DISCOS ACOPLADA - JUROS. AF_02/2017</v>
          </cell>
          <cell r="C2660">
            <v>4.7</v>
          </cell>
        </row>
        <row r="2661">
          <cell r="A2661">
            <v>96026</v>
          </cell>
          <cell r="B2661" t="str">
            <v>TRATOR DE PNEUS COM POTÊNCIA DE 85 CV, TRAÇÃO 4X4, COM GRADE DE DISCOS ACOPLADA - MANUTENÇÃO. AF_02/2017</v>
          </cell>
          <cell r="C2661">
            <v>19.21</v>
          </cell>
        </row>
        <row r="2662">
          <cell r="A2662">
            <v>96027</v>
          </cell>
          <cell r="B2662" t="str">
            <v>TRATOR DE PNEUS COM POTÊNCIA DE 85 CV, TRAÇÃO 4X4, COM GRADE DE DISCOS ACOPLADA - MATERIAIS NA OPERAÇÃO. AF_02/2017</v>
          </cell>
          <cell r="C2662">
            <v>67.099999999999994</v>
          </cell>
        </row>
        <row r="2663">
          <cell r="A2663">
            <v>96053</v>
          </cell>
          <cell r="B2663" t="str">
            <v>TRATOR DE PNEUS COM POTÊNCIA DE 85 CV, TRAÇÃO 4X4, COM VASSOURA MECÂNICA ACOPLADA - DEPRECIAÇÃO. AF_03/2017</v>
          </cell>
          <cell r="C2663">
            <v>17.78</v>
          </cell>
        </row>
        <row r="2664">
          <cell r="A2664">
            <v>96055</v>
          </cell>
          <cell r="B2664" t="str">
            <v>TRATOR DE PNEUS COM POTÊNCIA DE 85 CV, TRAÇÃO 4X4, COM VASSOURA MECÂNICA ACOPLADA - JUROS. AF_03/2017</v>
          </cell>
          <cell r="C2664">
            <v>4.76</v>
          </cell>
        </row>
        <row r="2665">
          <cell r="A2665">
            <v>96056</v>
          </cell>
          <cell r="B2665" t="str">
            <v>TRATOR DE PNEUS COM POTÊNCIA DE 85 CV, TRAÇÃO 4X4, COM VASSOURA MECÂNICA ACOPLADA - MANUTENÇÃO. AF_03/2017</v>
          </cell>
          <cell r="C2665">
            <v>19.440000000000001</v>
          </cell>
        </row>
        <row r="2666">
          <cell r="A2666">
            <v>96057</v>
          </cell>
          <cell r="B2666" t="str">
            <v>TRATOR DE PNEUS COM POTÊNCIA DE 85 CV, TRAÇÃO 4X4, COM VASSOURA MECÂNICA ACOPLADA - MATERIAIS NA OPERAÇÃO. AF_03/2017</v>
          </cell>
          <cell r="C2666">
            <v>67.099999999999994</v>
          </cell>
        </row>
        <row r="2667">
          <cell r="A2667">
            <v>7063</v>
          </cell>
          <cell r="B2667" t="str">
            <v>TRATOR DE PNEUS, POTÊNCIA 122 CV, TRAÇÃO 4X4, PESO COM LASTRO DE 4.510 KG - DEPRECIAÇÃO. AF_06/2014</v>
          </cell>
          <cell r="C2667">
            <v>19.27</v>
          </cell>
        </row>
        <row r="2668">
          <cell r="A2668">
            <v>7064</v>
          </cell>
          <cell r="B2668" t="str">
            <v>TRATOR DE PNEUS, POTÊNCIA 122 CV, TRAÇÃO 4X4, PESO COM LASTRO DE 4.510 KG - JUROS. AF_06/2014</v>
          </cell>
          <cell r="C2668">
            <v>5.2</v>
          </cell>
        </row>
        <row r="2669">
          <cell r="A2669">
            <v>7065</v>
          </cell>
          <cell r="B2669" t="str">
            <v>TRATOR DE PNEUS, POTÊNCIA 122 CV, TRAÇÃO 4X4, PESO COM LASTRO DE 4.510 KG - MANUTENÇÃO. AF_06/2014</v>
          </cell>
          <cell r="C2669">
            <v>21.08</v>
          </cell>
        </row>
        <row r="2670">
          <cell r="A2670">
            <v>7066</v>
          </cell>
          <cell r="B2670" t="str">
            <v>TRATOR DE PNEUS, POTÊNCIA 122 CV, TRAÇÃO 4X4, PESO COM LASTRO DE 4.510 KG - MATERIAIS NA OPERAÇÃO. AF_06/2014</v>
          </cell>
          <cell r="C2670">
            <v>96.31</v>
          </cell>
        </row>
        <row r="2671">
          <cell r="A2671">
            <v>89033</v>
          </cell>
          <cell r="B2671" t="str">
            <v>TRATOR DE PNEUS, POTÊNCIA 85 CV, TRAÇÃO 4X4, PESO COM LASTRO DE 4.675 KG - DEPRECIAÇÃO. AF_06/2014</v>
          </cell>
          <cell r="C2671">
            <v>14.12</v>
          </cell>
        </row>
        <row r="2672">
          <cell r="A2672">
            <v>89034</v>
          </cell>
          <cell r="B2672" t="str">
            <v>TRATOR DE PNEUS, POTÊNCIA 85 CV, TRAÇÃO 4X4, PESO COM LASTRO DE 4.675 KG - JUROS. AF_06/2014</v>
          </cell>
          <cell r="C2672">
            <v>3.78</v>
          </cell>
        </row>
        <row r="2673">
          <cell r="A2673">
            <v>5714</v>
          </cell>
          <cell r="B2673" t="str">
            <v>TRATOR DE PNEUS, POTÊNCIA 85 CV, TRAÇÃO 4X4, PESO COM LASTRO DE 4.675 KG - MANUTENÇÃO. AF_06/2014</v>
          </cell>
          <cell r="C2673">
            <v>15.44</v>
          </cell>
        </row>
        <row r="2674">
          <cell r="A2674">
            <v>5715</v>
          </cell>
          <cell r="B2674" t="str">
            <v>TRATOR DE PNEUS, POTÊNCIA 85 CV, TRAÇÃO 4X4, PESO COM LASTRO DE 4.675 KG - MATERIAIS NA OPERAÇÃO. AF_06/2014</v>
          </cell>
          <cell r="C2674">
            <v>67.099999999999994</v>
          </cell>
        </row>
        <row r="2675">
          <cell r="A2675">
            <v>102906</v>
          </cell>
          <cell r="B2675" t="str">
            <v>UNIDADE DOSADORA AIRLESS TIPO HOT SPRAY - DEPRECIAÇÃO. AF_05/2023</v>
          </cell>
          <cell r="C2675">
            <v>0</v>
          </cell>
        </row>
        <row r="2676">
          <cell r="A2676">
            <v>102907</v>
          </cell>
          <cell r="B2676" t="str">
            <v>UNIDADE DOSADORA AIRLESS TIPO HOT SPRAY - JUROS. AF_05/2023</v>
          </cell>
          <cell r="C2676">
            <v>0</v>
          </cell>
        </row>
        <row r="2677">
          <cell r="A2677">
            <v>102908</v>
          </cell>
          <cell r="B2677" t="str">
            <v>UNIDADE DOSADORA AIRLESS TIPO HOT SPRAY - MANUTENÇÃO. AF_05/2023</v>
          </cell>
          <cell r="C2677">
            <v>0</v>
          </cell>
        </row>
        <row r="2678">
          <cell r="A2678">
            <v>102909</v>
          </cell>
          <cell r="B2678" t="str">
            <v>UNIDADE DOSADORA AIRLESS TIPO HOT SPRAY - MATERIAIS NA OPERAÇÃO. AF_05/2023</v>
          </cell>
          <cell r="C2678">
            <v>4.4800000000000004</v>
          </cell>
        </row>
        <row r="2679">
          <cell r="A2679">
            <v>93435</v>
          </cell>
          <cell r="B2679" t="str">
            <v>USINA DE ASFALTO À FRIO, CAPACIDADE DE 40 A 60 TON/HORA, ELÉTRICA POTÊNCIA 30 CV - DEPRECIAÇÃO. AF_05/2023</v>
          </cell>
          <cell r="C2679">
            <v>9.27</v>
          </cell>
        </row>
        <row r="2680">
          <cell r="A2680">
            <v>93436</v>
          </cell>
          <cell r="B2680" t="str">
            <v>USINA DE ASFALTO À FRIO, CAPACIDADE DE 40 A 60 TON/HORA, ELÉTRICA POTÊNCIA 30 CV - JUROS. AF_05/2023</v>
          </cell>
          <cell r="C2680">
            <v>2.86</v>
          </cell>
        </row>
        <row r="2681">
          <cell r="A2681">
            <v>93437</v>
          </cell>
          <cell r="B2681" t="str">
            <v>USINA DE ASFALTO À FRIO, CAPACIDADE DE 40 A 60 TON/HORA, ELÉTRICA POTÊNCIA 30 CV - MANUTENÇÃO. AF_05/2023</v>
          </cell>
          <cell r="C2681">
            <v>10.14</v>
          </cell>
        </row>
        <row r="2682">
          <cell r="A2682">
            <v>93438</v>
          </cell>
          <cell r="B2682" t="str">
            <v>USINA DE ASFALTO À FRIO, CAPACIDADE DE 40 A 60 TON/HORA, ELÉTRICA POTÊNCIA 30 CV - MATERIAIS NA OPERAÇÃO. AF_05/2023</v>
          </cell>
          <cell r="C2682">
            <v>111.86</v>
          </cell>
        </row>
        <row r="2683">
          <cell r="A2683">
            <v>100643</v>
          </cell>
          <cell r="B2683" t="str">
            <v>USINA DE ASFALTO, TIPO GRAVIMÉTRICA, PROD 150 TON/HORA - DEPRECIAÇÃO. AF_12/2019</v>
          </cell>
          <cell r="C2683">
            <v>415.64</v>
          </cell>
        </row>
        <row r="2684">
          <cell r="A2684">
            <v>100644</v>
          </cell>
          <cell r="B2684" t="str">
            <v>USINA DE ASFALTO, TIPO GRAVIMÉTRICA, PROD 150 TON/HORA - JUROS. AF_12/2019</v>
          </cell>
          <cell r="C2684">
            <v>146.51</v>
          </cell>
        </row>
        <row r="2685">
          <cell r="A2685">
            <v>100645</v>
          </cell>
          <cell r="B2685" t="str">
            <v>USINA DE ASFALTO, TIPO GRAVIMÉTRICA, PROD 150 TON/HORA - MANUTENÇÃO. AF_12/2019</v>
          </cell>
          <cell r="C2685">
            <v>668.15</v>
          </cell>
        </row>
        <row r="2686">
          <cell r="A2686">
            <v>100646</v>
          </cell>
          <cell r="B2686" t="str">
            <v>USINA DE ASFALTO, TIPO GRAVIMÉTRICA, PROD 150 TON/HORA - MATERIAIS NA OPERAÇÃO. AF_12/2019</v>
          </cell>
          <cell r="C2686">
            <v>5364</v>
          </cell>
        </row>
        <row r="2687">
          <cell r="A2687">
            <v>95116</v>
          </cell>
          <cell r="B2687" t="str">
            <v>USINA DE CONCRETO FIXA, CAPACIDADE NOMINAL DE 90 A 120 M3/H, SEM SILO - DEPRECIAÇÃO. AF_07/2016</v>
          </cell>
          <cell r="C2687">
            <v>32.549999999999997</v>
          </cell>
        </row>
        <row r="2688">
          <cell r="A2688">
            <v>95117</v>
          </cell>
          <cell r="B2688" t="str">
            <v>USINA DE CONCRETO FIXA, CAPACIDADE NOMINAL DE 90 A 120 M3/H, SEM SILO - JUROS. AF_07/2016</v>
          </cell>
          <cell r="C2688">
            <v>10.039999999999999</v>
          </cell>
        </row>
        <row r="2689">
          <cell r="A2689">
            <v>53794</v>
          </cell>
          <cell r="B2689" t="str">
            <v>USINA DE CONCRETO FIXA, CAPACIDADE NOMINAL DE 90 A 120 M3/H, SEM SILO - MANUTENÇÃO. AF_07/2016</v>
          </cell>
          <cell r="C2689">
            <v>35.619999999999997</v>
          </cell>
        </row>
        <row r="2690">
          <cell r="A2690">
            <v>5703</v>
          </cell>
          <cell r="B2690" t="str">
            <v>USINA DE CONCRETO FIXA, CAPACIDADE NOMINAL DE 90 A 120 M3/H, SEM SILO - MATERIAIS NA OPERAÇÃO. AF_07/2016</v>
          </cell>
          <cell r="C2690">
            <v>26.18</v>
          </cell>
        </row>
        <row r="2691">
          <cell r="A2691">
            <v>88847</v>
          </cell>
          <cell r="B2691" t="str">
            <v>USINA DE LAMA ASFÁLTICA, PROD 30 A 50 T/H, SILO DE AGREGADO 7 M3, RESERVATÓRIOS PARA EMULSÃO E ÁGUA DE 2,3 M3 CADA, MISTURADOR TIPO PUG MILL A SER MONTADO SOBRE CAMINHÃO - DEPRECIAÇÃO. AF_10/2014</v>
          </cell>
          <cell r="C2691">
            <v>23.71</v>
          </cell>
        </row>
        <row r="2692">
          <cell r="A2692">
            <v>88848</v>
          </cell>
          <cell r="B2692" t="str">
            <v>USINA DE LAMA ASFÁLTICA, PROD 30 A 50 T/H, SILO DE AGREGADO 7 M3, RESERVATÓRIOS PARA EMULSÃO E ÁGUA DE 2,3 M3 CADA, MISTURADOR TIPO PUG MILL A SER MONTADO SOBRE CAMINHÃO - JUROS. AF_10/2014</v>
          </cell>
          <cell r="C2692">
            <v>9.75</v>
          </cell>
        </row>
        <row r="2693">
          <cell r="A2693">
            <v>5741</v>
          </cell>
          <cell r="B2693" t="str">
            <v>USINA DE LAMA ASFÁLTICA, PROD 30 A 50 T/H, SILO DE AGREGADO 7 M3, RESERVATÓRIOS PARA EMULSÃO E ÁGUA DE 2,3 M3 CADA, MISTURADOR TIPO PUG MILL A SER MONTADO SOBRE CAMINHÃO - MANUTENÇÃO. AF_10/2014</v>
          </cell>
          <cell r="C2693">
            <v>44.46</v>
          </cell>
        </row>
        <row r="2694">
          <cell r="A2694">
            <v>5742</v>
          </cell>
          <cell r="B2694" t="str">
            <v>USINA DE LAMA ASFÁLTICA, PROD 30 A 50 T/H, SILO DE AGREGADO 7 M3, RESERVATÓRIOS PARA EMULSÃO E ÁGUA DE 2,3 M3 CADA, MISTURADOR TIPO PUG MILL A SER MONTADO SOBRE CAMINHÃO - MATERIAIS NA OPERAÇÃO. AF_10/2014</v>
          </cell>
          <cell r="C2694">
            <v>27.47</v>
          </cell>
        </row>
        <row r="2695">
          <cell r="A2695">
            <v>100637</v>
          </cell>
          <cell r="B2695" t="str">
            <v>USINA DE MISTURA ASFÁLTICA À QUENTE, TIPO CONTRA FLUXO, PROD 100 A 140 TON/HORA - DEPRECIAÇÃO. AF_12/2019</v>
          </cell>
          <cell r="C2695">
            <v>202.85</v>
          </cell>
        </row>
        <row r="2696">
          <cell r="A2696">
            <v>100638</v>
          </cell>
          <cell r="B2696" t="str">
            <v>USINA DE MISTURA ASFÁLTICA À QUENTE, TIPO CONTRA FLUXO, PROD 100 A 140 TON/HORA - JUROS. AF_12/2019</v>
          </cell>
          <cell r="C2696">
            <v>62.35</v>
          </cell>
        </row>
        <row r="2697">
          <cell r="A2697">
            <v>100639</v>
          </cell>
          <cell r="B2697" t="str">
            <v>USINA DE MISTURA ASFÁLTICA À QUENTE, TIPO CONTRA FLUXO, PROD 100 A 140 TON/HORA - MANUTENÇÃO. AF_12/2019</v>
          </cell>
          <cell r="C2697">
            <v>253.76</v>
          </cell>
        </row>
        <row r="2698">
          <cell r="A2698">
            <v>100640</v>
          </cell>
          <cell r="B2698" t="str">
            <v>USINA DE MISTURA ASFÁLTICA À QUENTE, TIPO CONTRA FLUXO, PROD 100 A 140 TON/HORA - MATERIAIS NA OPERAÇÃO. AF_12/2019</v>
          </cell>
          <cell r="C2698">
            <v>4291.2</v>
          </cell>
        </row>
        <row r="2699">
          <cell r="A2699">
            <v>93429</v>
          </cell>
          <cell r="B2699" t="str">
            <v>USINA DE MISTURA ASFÁLTICA À QUENTE, TIPO CONTRA FLUXO, PROD 40 A 80 TON/HORA - DEPRECIAÇÃO. AF_05/2023</v>
          </cell>
          <cell r="C2699">
            <v>165.14</v>
          </cell>
        </row>
        <row r="2700">
          <cell r="A2700">
            <v>93430</v>
          </cell>
          <cell r="B2700" t="str">
            <v>USINA DE MISTURA ASFÁLTICA À QUENTE, TIPO CONTRA FLUXO, PROD 40 A 80 TON/HORA - JUROS. AF_05/2023</v>
          </cell>
          <cell r="C2700">
            <v>50.76</v>
          </cell>
        </row>
        <row r="2701">
          <cell r="A2701">
            <v>93431</v>
          </cell>
          <cell r="B2701" t="str">
            <v>USINA DE MISTURA ASFÁLTICA À QUENTE, TIPO CONTRA FLUXO, PROD 40 A 80 TON/HORA - MANUTENÇÃO. AF_05/2023</v>
          </cell>
          <cell r="C2701">
            <v>206.59</v>
          </cell>
        </row>
        <row r="2702">
          <cell r="A2702">
            <v>93432</v>
          </cell>
          <cell r="B2702" t="str">
            <v>USINA DE MISTURA ASFÁLTICA À QUENTE, TIPO CONTRA FLUXO, PROD 40 A 80 TON/HORA - MATERIAIS NA OPERAÇÃO. AF_05/2023</v>
          </cell>
          <cell r="C2702">
            <v>2145.6</v>
          </cell>
        </row>
        <row r="2703">
          <cell r="A2703">
            <v>95118</v>
          </cell>
          <cell r="B2703" t="str">
            <v>USINA MISTURADORA DE SOLOS, CAPACIDADE DE 200 A 500 TON/H, POTENCIA 75KW - DEPRECIAÇÃO. AF_07/2016</v>
          </cell>
          <cell r="C2703">
            <v>75.739999999999995</v>
          </cell>
        </row>
        <row r="2704">
          <cell r="A2704">
            <v>95119</v>
          </cell>
          <cell r="B2704" t="str">
            <v>USINA MISTURADORA DE SOLOS, CAPACIDADE DE 200 A 500 TON/H, POTENCIA 75KW - JUROS. AF_07/2016</v>
          </cell>
          <cell r="C2704">
            <v>23.36</v>
          </cell>
        </row>
        <row r="2705">
          <cell r="A2705">
            <v>5707</v>
          </cell>
          <cell r="B2705" t="str">
            <v>USINA MISTURADORA DE SOLOS, CAPACIDADE DE 200 A 500 TON/H, POTENCIA 75KW - MANUTENÇÃO. AF_07/2016</v>
          </cell>
          <cell r="C2705">
            <v>82.86</v>
          </cell>
        </row>
        <row r="2706">
          <cell r="A2706">
            <v>95120</v>
          </cell>
          <cell r="B2706" t="str">
            <v>USINA MISTURADORA DE SOLOS, CAPACIDADE DE 200 A 500 TON/H, POTENCIA 75KW - MATERIAIS NA OPERAÇÃO. AF_07/2016</v>
          </cell>
          <cell r="C2706">
            <v>70.12</v>
          </cell>
        </row>
        <row r="2707">
          <cell r="A2707">
            <v>103657</v>
          </cell>
          <cell r="B2707" t="str">
            <v>VARREDEIRA DE GRAMA SINTÉTICA A GASOLINA, 2,4 CV, 4 TEMPOS - DEPRECIAÇÃO. AF_05/2023</v>
          </cell>
          <cell r="C2707">
            <v>0</v>
          </cell>
        </row>
        <row r="2708">
          <cell r="A2708">
            <v>103658</v>
          </cell>
          <cell r="B2708" t="str">
            <v>VARREDEIRA DE GRAMA SINTÉTICA A GASOLINA, 2,4 CV, 4 TEMPOS - JUROS. AF_05/2023</v>
          </cell>
          <cell r="C2708">
            <v>0</v>
          </cell>
        </row>
        <row r="2709">
          <cell r="A2709">
            <v>103659</v>
          </cell>
          <cell r="B2709" t="str">
            <v>VARREDEIRA DE GRAMA SINTÉTICA A GASOLINA, 2,4 CV, 4 TEMPOS - MANUTENÇÃO. AF_05/2023</v>
          </cell>
          <cell r="C2709">
            <v>0</v>
          </cell>
        </row>
        <row r="2710">
          <cell r="A2710">
            <v>103660</v>
          </cell>
          <cell r="B2710" t="str">
            <v>VARREDEIRA DE GRAMA SINTÉTICA A GASOLINA, 2,4 CV, 4 TEMPOS - MATERIAIS NA OPERAÇÃO. AF_05/2023</v>
          </cell>
          <cell r="C2710">
            <v>11.6</v>
          </cell>
        </row>
        <row r="2711">
          <cell r="A2711">
            <v>89015</v>
          </cell>
          <cell r="B2711" t="str">
            <v>VASSOURA MECÂNICA REBOCÁVEL COM ESCOVA CILÍNDRICA, LARGURA ÚTIL DE VARRIMENTO DE 2,44 M - DEPRECIAÇÃO. AF_06/2014</v>
          </cell>
          <cell r="C2711">
            <v>3.84</v>
          </cell>
        </row>
        <row r="2712">
          <cell r="A2712">
            <v>89016</v>
          </cell>
          <cell r="B2712" t="str">
            <v>VASSOURA MECÂNICA REBOCÁVEL COM ESCOVA CILÍNDRICA, LARGURA ÚTIL DE VARRIMENTO DE 2,44 M - JUROS. AF_06/2014</v>
          </cell>
          <cell r="C2712">
            <v>1.01</v>
          </cell>
        </row>
        <row r="2713">
          <cell r="A2713">
            <v>53804</v>
          </cell>
          <cell r="B2713" t="str">
            <v>VASSOURA MECÂNICA REBOCÁVEL COM ESCOVA CILÍNDRICA, LARGURA ÚTIL DE VARRIMENTO DE 2,44 M - MANUTENÇÃO. AF_06/2014</v>
          </cell>
          <cell r="C2713">
            <v>4.8</v>
          </cell>
        </row>
        <row r="2714">
          <cell r="A2714">
            <v>90582</v>
          </cell>
          <cell r="B2714" t="str">
            <v>VIBRADOR DE IMERSÃO, DIÂMETRO DE PONTEIRA 45MM, MOTOR ELÉTRICO TRIFÁSICO POTÊNCIA DE 2 CV - DEPRECIAÇÃO. AF_06/2015</v>
          </cell>
          <cell r="C2714">
            <v>0.44</v>
          </cell>
        </row>
        <row r="2715">
          <cell r="A2715">
            <v>90583</v>
          </cell>
          <cell r="B2715" t="str">
            <v>VIBRADOR DE IMERSÃO, DIÂMETRO DE PONTEIRA 45MM, MOTOR ELÉTRICO TRIFÁSICO POTÊNCIA DE 2 CV - JUROS. AF_06/2015</v>
          </cell>
          <cell r="C2715">
            <v>0.1</v>
          </cell>
        </row>
        <row r="2716">
          <cell r="A2716">
            <v>90584</v>
          </cell>
          <cell r="B2716" t="str">
            <v>VIBRADOR DE IMERSÃO, DIÂMETRO DE PONTEIRA 45MM, MOTOR ELÉTRICO TRIFÁSICO POTÊNCIA DE 2 CV - MANUTENÇÃO. AF_06/2015</v>
          </cell>
          <cell r="C2716">
            <v>0.34</v>
          </cell>
        </row>
        <row r="2717">
          <cell r="A2717">
            <v>90585</v>
          </cell>
          <cell r="B2717" t="str">
            <v>VIBRADOR DE IMERSÃO, DIÂMETRO DE PONTEIRA 45MM, MOTOR ELÉTRICO TRIFÁSICO POTÊNCIA DE 2 CV - MATERIAIS NA OPERAÇÃO. AF_06/2015</v>
          </cell>
          <cell r="C2717">
            <v>0.56999999999999995</v>
          </cell>
        </row>
        <row r="2718">
          <cell r="A2718">
            <v>89240</v>
          </cell>
          <cell r="B2718" t="str">
            <v>VIBROACABADORA DE ASFALTO SOBRE ESTEIRAS, LARGURA DE PAVIMENTAÇÃO 1,90 M A 5,30 M, POTÊNCIA 105 HP CAPACIDADE 450 T/H - DEPRECIAÇÃO. AF_11/2014</v>
          </cell>
          <cell r="C2718">
            <v>83.96</v>
          </cell>
        </row>
        <row r="2719">
          <cell r="A2719">
            <v>89241</v>
          </cell>
          <cell r="B2719" t="str">
            <v>VIBROACABADORA DE ASFALTO SOBRE ESTEIRAS, LARGURA DE PAVIMENTAÇÃO 1,90 M A 5,30 M, POTÊNCIA 105 HP CAPACIDADE 450 T/H - JUROS. AF_11/2014</v>
          </cell>
          <cell r="C2719">
            <v>29.59</v>
          </cell>
        </row>
        <row r="2720">
          <cell r="A2720">
            <v>5710</v>
          </cell>
          <cell r="B2720" t="str">
            <v>VIBROACABADORA DE ASFALTO SOBRE ESTEIRAS, LARGURA DE PAVIMENTAÇÃO 1,90 M A 5,30 M, POTÊNCIA 105 HP CAPACIDADE 450 T/H - MANUTENÇÃO. AF_11/2014</v>
          </cell>
          <cell r="C2720">
            <v>134.96</v>
          </cell>
        </row>
        <row r="2721">
          <cell r="A2721">
            <v>5711</v>
          </cell>
          <cell r="B2721" t="str">
            <v>VIBROACABADORA DE ASFALTO SOBRE ESTEIRAS, LARGURA DE PAVIMENTAÇÃO 1,90 M A 5,30 M, POTÊNCIA 105 HP CAPACIDADE 450 T/H - MATERIAIS NA OPERAÇÃO. AF_11/2014</v>
          </cell>
          <cell r="C2721">
            <v>88.68</v>
          </cell>
        </row>
        <row r="2722">
          <cell r="A2722">
            <v>89253</v>
          </cell>
          <cell r="B2722" t="str">
            <v>VIBROACABADORA DE ASFALTO SOBRE ESTEIRAS, LARGURA DE PAVIMENTAÇÃO 2,13 M A 4,55 M, POTÊNCIA 100 HP, CAPACIDADE 400 T/H - DEPRECIAÇÃO. AF_11/2014</v>
          </cell>
          <cell r="C2722">
            <v>68.8</v>
          </cell>
        </row>
        <row r="2723">
          <cell r="A2723">
            <v>89254</v>
          </cell>
          <cell r="B2723" t="str">
            <v>VIBROACABADORA DE ASFALTO SOBRE ESTEIRAS, LARGURA DE PAVIMENTAÇÃO 2,13 M A 4,55 M, POTÊNCIA 100 HP, CAPACIDADE 400 T/H - JUROS. AF_11/2014</v>
          </cell>
          <cell r="C2723">
            <v>24.25</v>
          </cell>
        </row>
        <row r="2724">
          <cell r="A2724">
            <v>89255</v>
          </cell>
          <cell r="B2724" t="str">
            <v>VIBROACABADORA DE ASFALTO SOBRE ESTEIRAS, LARGURA DE PAVIMENTAÇÃO 2,13 M A 4,55 M, POTÊNCIA 100 HP, CAPACIDADE 400 T/H - MANUTENÇÃO. AF_11/2014</v>
          </cell>
          <cell r="C2724">
            <v>110.6</v>
          </cell>
        </row>
        <row r="2725">
          <cell r="A2725">
            <v>89256</v>
          </cell>
          <cell r="B2725" t="str">
            <v>VIBROACABADORA DE ASFALTO SOBRE ESTEIRAS, LARGURA DE PAVIMENTAÇÃO 2,13 M A 4,55 M, POTÊNCIA 100 HP, CAPACIDADE 400 T/H - MATERIAIS NA OPERAÇÃO. AF_11/2014</v>
          </cell>
          <cell r="C2725">
            <v>84.45</v>
          </cell>
        </row>
        <row r="2726">
          <cell r="A2726">
            <v>103797</v>
          </cell>
          <cell r="B2726" t="str">
            <v>ARMAÇÃO DE DESCIDA D'ÁGUA UTILIZANDO AÇO CA-60 DE 5 MM - MONTAGEM. AF_08/2022</v>
          </cell>
          <cell r="C2726">
            <v>15.81</v>
          </cell>
        </row>
        <row r="2727">
          <cell r="A2727">
            <v>103930</v>
          </cell>
          <cell r="B2727" t="str">
            <v>BACIA DE DISSIPAÇÃO, LARGURA ATÉ 1 M, TIPO BACIA EM PEDRA DE MÃO FIXADA COM CONCRETO (DEB 01, 02), COM PREPARO MANUAL, FCK = 20 MPA, LANÇADO MANUALMENTE, INCLUINDO MATERIAIS E FÔRMAS (2 UTILIZAÇÕES). AF_08/2022</v>
          </cell>
          <cell r="C2727">
            <v>722.45</v>
          </cell>
        </row>
        <row r="2728">
          <cell r="A2728">
            <v>103931</v>
          </cell>
          <cell r="B2728" t="str">
            <v>BACIA DE DISSIPAÇÃO, LARGURA DE 1 A 4 M, TIPO BACIA EM PEDRA DE MÃO FIXADA COM CONCRETO (DEB 03, 04, 05, 06), COM PREPARO MANUAL, FCK = 20 MPA, LANÇADO MANUALMENTE, INCLUINDO MATERIAIS E FÔRMAS (2 UTILIZAÇÕES). AF_08/2022</v>
          </cell>
          <cell r="C2728">
            <v>545.73</v>
          </cell>
        </row>
        <row r="2729">
          <cell r="A2729">
            <v>103932</v>
          </cell>
          <cell r="B2729" t="str">
            <v>BACIA DE DISSIPAÇÃO, LARGURA DE 4 A 9,2 M, TIPO BACIA EM PEDRA DE MÃO FIXADA COM CONCRETO (DEB 07, 08, 09, 10, 11, 12, 13), COM PREPARO MANUAL, FCK = 20 MPA, LANÇADO MANUALMENTE, INCLUINDO MATERIAIS E FÔRMAS (2 UTILIZAÇÕES). AF_08/2022</v>
          </cell>
          <cell r="C2729">
            <v>519.83000000000004</v>
          </cell>
        </row>
        <row r="2730">
          <cell r="A2730">
            <v>103929</v>
          </cell>
          <cell r="B2730" t="str">
            <v>BACIA DE DISSIPAÇÃO, TIPO BACIA COM DENTES DE CONCRETO (01), COM PREPARO MANUAL, FCK = 20 MPA, LANÇADO MANUALMENTE, INCLUINDO MATERIAIS E FÔRMAS (2 UTILIZAÇÕES). AF_08/2022</v>
          </cell>
          <cell r="C2730">
            <v>1141.6300000000001</v>
          </cell>
        </row>
        <row r="2731">
          <cell r="A2731">
            <v>103928</v>
          </cell>
          <cell r="B2731" t="str">
            <v>BACIA DE DISSIPAÇÃO, TIPO BACIA EM PEDRA DE MÃO ARGAMASSADA (DES 01, 02, 03, 04), LANÇADO MANUALMENTE, INCLUINDO MATERIAIS E FÔRMAS (2 UTILIZAÇÕES). AF_08/2022</v>
          </cell>
          <cell r="C2731">
            <v>494.35</v>
          </cell>
        </row>
        <row r="2732">
          <cell r="A2732">
            <v>103798</v>
          </cell>
          <cell r="B2732" t="str">
            <v>CONCRETAGEM DE DISSIPADOR DE ENERGIA, CONCRETO USINADO, FCK = 20 MPA, COM USO DE BOMBA - LANÇAMENTO, ADENSAMENTO E ACABAMENTO. AF_08/2022</v>
          </cell>
          <cell r="C2732">
            <v>703.27</v>
          </cell>
        </row>
        <row r="2733">
          <cell r="A2733">
            <v>103801</v>
          </cell>
          <cell r="B2733" t="str">
            <v>CONCRETAGEM DE DISSIPADOR DE ENERGIA, FCK = 20 MPA, COM USO DE JERICAS E PREPARO EM BETONEIRA DE 600 L - AREIA E BRITA COMERCIAIS - LANÇAMENTO, ADENSAMENTO E ACABAMENTO. AF_08/2022</v>
          </cell>
          <cell r="C2733">
            <v>634.48</v>
          </cell>
        </row>
        <row r="2734">
          <cell r="A2734">
            <v>103933</v>
          </cell>
          <cell r="B2734" t="str">
            <v>DESCIDA D'ÁGUA RÁPIDA (DAR 03), EM CONCRETO USINADO, FCK = 20 MPA, LANÇADO COM BOMBA, INCLUINDO ARMAÇÃO, MATERIAIS E FÔRMAS (2 UTILIZAÇÕES). AF_08/2022</v>
          </cell>
          <cell r="C2734">
            <v>1512.73</v>
          </cell>
        </row>
        <row r="2735">
          <cell r="A2735">
            <v>103925</v>
          </cell>
          <cell r="B2735" t="str">
            <v>ESCADA HIDRÁULICA, LARGURA ATÉ 1M, TIPO DESCIDA D'ÁGUA DE CORTE OU ATERRO EM DEGRAUS (DCD 02, 04 E DAD 02), EM CONCRETO USINADO, FCK = 20 MPA, LANÇADO COM BOMBA, INCLUINDO ARMAÇÃO, MATERIAIS E FÔRMAS (3 UTILIZAÇÕES). AF_08/2022</v>
          </cell>
          <cell r="C2735">
            <v>1716.73</v>
          </cell>
        </row>
        <row r="2736">
          <cell r="A2736">
            <v>103926</v>
          </cell>
          <cell r="B2736" t="str">
            <v>ESCADA HIDRÁULICA, LARGURA DE 1 A 4,1 M, TIPO DESCIDA D'ÁGUA DE ATERRO EM DEGRAUS (DAD 04, 06, 08, 10, 12, 14, 16, 18), EM CONCRETO USINADO, FCK = 20 MPA, LANÇADO COM BOMBA, INCLUINDO ARMAÇÃO, MATERIAIS E FÔRMAS (3 UTILIZAÇÕES). AF_08/2022</v>
          </cell>
          <cell r="C2736">
            <v>1401.61</v>
          </cell>
        </row>
        <row r="2737">
          <cell r="A2737">
            <v>103796</v>
          </cell>
          <cell r="B2737" t="str">
            <v>FABRICAÇÃO, MONTAGEM E DESMONTAGEM DE FÔRMA PARA BACIA DE DISSIPAÇÃO, EM MADEIRA SERRADA, E = 25 MM, 2 UTILIZAÇÕES. AF_08/2022</v>
          </cell>
          <cell r="C2737">
            <v>50.71</v>
          </cell>
        </row>
        <row r="2738">
          <cell r="A2738">
            <v>103795</v>
          </cell>
          <cell r="B2738" t="str">
            <v>FABRICAÇÃO, MONTAGEM E DESMONTAGEM DE FÔRMA PARA ESCADA HIDRÁULICA, EM CHAPA DE MADEIRA COMPENSADA RESINADA, E = 17 MM, 3 UTILIZAÇÕES. AF_08/2022</v>
          </cell>
          <cell r="C2738">
            <v>82.61</v>
          </cell>
        </row>
        <row r="2739">
          <cell r="A2739">
            <v>103800</v>
          </cell>
          <cell r="B2739" t="str">
            <v>PEDRA ARGAMASSADA COM CIMENTO E AREIA 1:3, 40% DE ARGAMASSA EM VOLUME - AREIA E PEDRA DE MÃO COMERCIAIS - FORNECIMENTO E ASSENTAMENTO. AF_08/2022</v>
          </cell>
          <cell r="C2739">
            <v>494.35</v>
          </cell>
        </row>
        <row r="2740">
          <cell r="A2740">
            <v>103799</v>
          </cell>
          <cell r="B2740" t="str">
            <v>PEDRA DE MÃO FIXADA COM CONCRETO PARA BACIA DE DISSIPAÇÃO, 40% DE CONCRETO EM VOLUME, FCK = 20 MPA, COM USO DE JERICA E PREPARO EM BETONEIRA DE 600 L - AREIA, BRITA E PEDRA DE MÃO COMERCIAIS - LANÇAMENTO, ADENSAMENTO E ACABAMENTO. AF_08/2022</v>
          </cell>
          <cell r="C2740">
            <v>409.65</v>
          </cell>
        </row>
        <row r="2741">
          <cell r="A2741">
            <v>104950</v>
          </cell>
          <cell r="B2741" t="str">
            <v>DRAGAGEM DE MATERIAIS DE 1A CATEGORIA E COMPOSTOS ORGÂNICOS E INORGÂNICOS COM DRAGLINE (CAÇAMBA: 0,76 M3/ 43 T). AF_03/2024</v>
          </cell>
          <cell r="C2741">
            <v>0</v>
          </cell>
        </row>
        <row r="2742">
          <cell r="A2742">
            <v>104948</v>
          </cell>
          <cell r="B2742" t="str">
            <v>DRAGAGEM DE MATERIAIS DE 1A CATEGORIA E COMPOSTOS ORGÂNICOS E INORGÂNICOS COM ESCAVADEIRA HIDRÁULICA (CAÇAMBA: 0,80 M3/111 HP). AF_03/2024</v>
          </cell>
          <cell r="C2742">
            <v>5.24</v>
          </cell>
        </row>
        <row r="2743">
          <cell r="A2743">
            <v>104949</v>
          </cell>
          <cell r="B2743" t="str">
            <v>DRAGAGEM DE MATERIAIS DE 1A CATEGORIA E COMPOSTOS ORGÂNICOS E INORGÂNICOS COM ESCAVADEIRA HIDRÁULICA DE LONGO ALCANCE (CAÇAMBA: 0,52 M3/155 HP). AF_03/2024</v>
          </cell>
          <cell r="C2743">
            <v>9.83</v>
          </cell>
        </row>
        <row r="2744">
          <cell r="A2744">
            <v>104947</v>
          </cell>
          <cell r="B2744" t="str">
            <v>DRAGAGEM DE MATERIAIS DE 1A CATEGORIA E COMPOSTOS ORGÂNICOS E INORGÂNICOS COM RETROESCAVADEIRA (CAÇAMBA: 0,26 M3/88 HP). AF_03/2024</v>
          </cell>
          <cell r="C2744">
            <v>11.76</v>
          </cell>
        </row>
        <row r="2745">
          <cell r="A2745">
            <v>104325</v>
          </cell>
          <cell r="B2745" t="str">
            <v>CAIXA DE PASSAGEM PARA AR CONDICIONADO - FORNECIMENTO E INSTALAÇÃO. AF_08/2022</v>
          </cell>
          <cell r="C2745">
            <v>0</v>
          </cell>
        </row>
        <row r="2746">
          <cell r="A2746">
            <v>104318</v>
          </cell>
          <cell r="B2746" t="str">
            <v>JOELHO 45 GRAUS, PVC, SOLDÁVEL, DN 20 MM, INSTALADO EM DRENO DE AR CONDICIONADO - FORNECIMENTO E INSTALAÇÃO. AF_08/2022</v>
          </cell>
          <cell r="C2746">
            <v>6.89</v>
          </cell>
        </row>
        <row r="2747">
          <cell r="A2747">
            <v>89867</v>
          </cell>
          <cell r="B2747" t="str">
            <v>JOELHO 45 GRAUS, PVC, SOLDÁVEL, DN 25MM, INSTALADO EM DRENO DE AR-CONDICIONADO - FORNECIMENTO E INSTALAÇÃO. AF_08/2022</v>
          </cell>
          <cell r="C2747">
            <v>7.76</v>
          </cell>
        </row>
        <row r="2748">
          <cell r="A2748">
            <v>104320</v>
          </cell>
          <cell r="B2748" t="str">
            <v>JOELHO 45 GRAUS, PVC, SOLDÁVEL, DN 32 MM, INSTALADO EM DRENO DE AR CONDICIONADO - FORNECIMENTO E INSTALAÇÃO. AF_08/2022</v>
          </cell>
          <cell r="C2748">
            <v>11.15</v>
          </cell>
        </row>
        <row r="2749">
          <cell r="A2749">
            <v>104317</v>
          </cell>
          <cell r="B2749" t="str">
            <v>JOELHO 90 GRAUS, PVC, SOLDÁVEL, DN 20 MM, INSTALADO EM DRENO DE AR CONDICIONADO - FORNECIMENTO E INSTALAÇÃO. AF_08/2022</v>
          </cell>
          <cell r="C2749">
            <v>6.36</v>
          </cell>
        </row>
        <row r="2750">
          <cell r="A2750">
            <v>89866</v>
          </cell>
          <cell r="B2750" t="str">
            <v>JOELHO 90 GRAUS, PVC, SOLDÁVEL, DN 25MM, INSTALADO EM DRENO DE AR-CONDICIONADO - FORNECIMENTO E INSTALAÇÃO. AF_08/2022</v>
          </cell>
          <cell r="C2750">
            <v>7</v>
          </cell>
        </row>
        <row r="2751">
          <cell r="A2751">
            <v>104319</v>
          </cell>
          <cell r="B2751" t="str">
            <v>JOELHO 90 GRAUS, PVC, SOLDÁVEL, DN 32 MM, INSTALADO EM DRENO DE AR CONDICIONADO - FORNECIMENTO E INSTALAÇÃO. AF_08/2022</v>
          </cell>
          <cell r="C2751">
            <v>9.4600000000000009</v>
          </cell>
        </row>
        <row r="2752">
          <cell r="A2752">
            <v>104321</v>
          </cell>
          <cell r="B2752" t="str">
            <v>LUVA, PVC, SOLDÁVEL, DN 20 MM, INSTALADO EM DRENO DE AR CONDICIONADO - FORNECIMENTO E INSTALAÇÃO. AF_08/2022</v>
          </cell>
          <cell r="C2752">
            <v>4.93</v>
          </cell>
        </row>
        <row r="2753">
          <cell r="A2753">
            <v>89868</v>
          </cell>
          <cell r="B2753" t="str">
            <v>LUVA, PVC, SOLDÁVEL, DN 25MM, INSTALADO EM DRENO DE AR-CONDICIONADO - FORNECIMENTO E INSTALAÇÃO. AF_08/2022</v>
          </cell>
          <cell r="C2753">
            <v>5.41</v>
          </cell>
        </row>
        <row r="2754">
          <cell r="A2754">
            <v>104322</v>
          </cell>
          <cell r="B2754" t="str">
            <v>LUVA, PVC, SOLDÁVEL, DN 32 MM, INSTALADO EM DRENO DE AR CONDICIONADO - FORNECIMENTO E INSTALAÇÃO. AF_08/2022</v>
          </cell>
          <cell r="C2754">
            <v>7.24</v>
          </cell>
        </row>
        <row r="2755">
          <cell r="A2755">
            <v>104323</v>
          </cell>
          <cell r="B2755" t="str">
            <v>TE, PVC, SOLDÁVEL, DN 20 MM, INSTALADO EM DRENO DE AR CONDICIONADO - FORNECIMENTO E INSTALAÇÃO. AF_08/2022</v>
          </cell>
          <cell r="C2755">
            <v>8.9</v>
          </cell>
        </row>
        <row r="2756">
          <cell r="A2756">
            <v>89869</v>
          </cell>
          <cell r="B2756" t="str">
            <v>TE, PVC, SOLDÁVEL, DN 25MM, INSTALADO EM DRENO DE AR-CONDICIONADO - FORNECIMENTO E INSTALAÇÃO. AF_08/2022</v>
          </cell>
          <cell r="C2756">
            <v>9.7799999999999994</v>
          </cell>
        </row>
        <row r="2757">
          <cell r="A2757">
            <v>104324</v>
          </cell>
          <cell r="B2757" t="str">
            <v>TE, PVC, SOLDÁVEL, DN 32 MM, INSTALADO EM DRENO DE AR CONDICIONADO - FORNECIMENTO E INSTALAÇÃO. AF_08/2022</v>
          </cell>
          <cell r="C2757">
            <v>13.43</v>
          </cell>
        </row>
        <row r="2758">
          <cell r="A2758">
            <v>104315</v>
          </cell>
          <cell r="B2758" t="str">
            <v>TUBO, PVC, SOLDÁVEL, DE 20MM, INSTALADO EM DRENO DE AR CONDICIONADO - FORNECIMENTO E INSTALAÇÃO. AF_08/2022</v>
          </cell>
          <cell r="C2758">
            <v>14.93</v>
          </cell>
        </row>
        <row r="2759">
          <cell r="A2759">
            <v>89865</v>
          </cell>
          <cell r="B2759" t="str">
            <v>TUBO, PVC, SOLDÁVEL, DE 25MM, INSTALADO EM DRENO DE AR-CONDICIONADO - FORNECIMENTO E INSTALAÇÃO. AF_08/2022</v>
          </cell>
          <cell r="C2759">
            <v>16.010000000000002</v>
          </cell>
        </row>
        <row r="2760">
          <cell r="A2760">
            <v>104316</v>
          </cell>
          <cell r="B2760" t="str">
            <v>TUBO, PVC, SOLDÁVEL, DE 32MM, INSTALADO EM DRENO DE AR CONDICIONADO - FORNECIMENTO E INSTALAÇÃO. AF_08/2022</v>
          </cell>
          <cell r="C2760">
            <v>21.82</v>
          </cell>
        </row>
        <row r="2761">
          <cell r="A2761">
            <v>102724</v>
          </cell>
          <cell r="B2761" t="str">
            <v>DRENO BARBACÃ, DN 100 MM, COM MATERIAL DRENANTE. AF_07/2021</v>
          </cell>
          <cell r="C2761">
            <v>28.68</v>
          </cell>
        </row>
        <row r="2762">
          <cell r="A2762">
            <v>102726</v>
          </cell>
          <cell r="B2762" t="str">
            <v>DRENO BARBACÃ, DN 50 MM, COM MATERIAL DRENANTE. AF_07/2021</v>
          </cell>
          <cell r="C2762">
            <v>26.13</v>
          </cell>
        </row>
        <row r="2763">
          <cell r="A2763">
            <v>102725</v>
          </cell>
          <cell r="B2763" t="str">
            <v>DRENO BARBACÃ, DN 75 MM, COM MATERIAL DRENANTE. AF_07/2021</v>
          </cell>
          <cell r="C2763">
            <v>28.06</v>
          </cell>
        </row>
        <row r="2764">
          <cell r="A2764">
            <v>102722</v>
          </cell>
          <cell r="B2764" t="str">
            <v>DRENO EM MURO DE CONTENÇÃO, EXECUTADO NO PÉ DO MURO, COM TUBO DE PEAD CORRUGADO FLEXÍVEL PERFURADO, ENCHIMENTO COM BRITA, ENVOLVIDO COM MANTA GEOTÊXTIL. AF_07/2021</v>
          </cell>
          <cell r="C2764">
            <v>52.66</v>
          </cell>
        </row>
        <row r="2765">
          <cell r="A2765">
            <v>102721</v>
          </cell>
          <cell r="B2765" t="str">
            <v>DRENO EM MURO DE CONTENÇÃO, EXECUTADO NO PÉ DO MURO, COM TUBO DE PEAD CORRUGADO FLEXÍVEL PERFURADO, ENVOLVIDO COM GEOCOMPOSTO DRENANTE. AF_07/2021</v>
          </cell>
          <cell r="C2765">
            <v>0</v>
          </cell>
        </row>
        <row r="2766">
          <cell r="A2766">
            <v>102723</v>
          </cell>
          <cell r="B2766" t="str">
            <v>DRENO EM MURO DE CONTENÇÃO, EXECUTADO NO PÉ DO MURO, COM TUBO DE PVC CORRUGADO RÍGIDO PERFURADO, ENCHIMENTO COM BRITA, ENVOLVIDO COM MANTA GEOTÊXTIL. AF_07/2021</v>
          </cell>
          <cell r="C2766">
            <v>103.35</v>
          </cell>
        </row>
        <row r="2767">
          <cell r="A2767">
            <v>102690</v>
          </cell>
          <cell r="B2767" t="str">
            <v>DRENO ESPINHA DE PEIXE (SEÇÃO (0,40 X 0,40 M), COM TUBO DE PEAD CORRUGADO PERFURADO, DN 100 MM, ENCHIMENTO COM BRITA, ENVOLVIDO COM MANTA GEOTÊXTIL, INCLUSIVE CONEXÕES. AF_07/2021</v>
          </cell>
          <cell r="C2767">
            <v>63.55</v>
          </cell>
        </row>
        <row r="2768">
          <cell r="A2768">
            <v>102688</v>
          </cell>
          <cell r="B2768" t="str">
            <v>DRENO ESPINHA DE PEIXE (SEÇÃO 0,40 X 0,40 M), COM TUBO DE PEAD CORRUGADO PERFURADO, DN 100 MM, ENCHIMENTO COM AREIA, INCLUSIVE CONEXÕES. AF_07/2021</v>
          </cell>
          <cell r="C2768">
            <v>39.31</v>
          </cell>
        </row>
        <row r="2769">
          <cell r="A2769">
            <v>102689</v>
          </cell>
          <cell r="B2769" t="str">
            <v>DRENO ESPINHA DE PEIXE (SEÇÃO 0,40 X 0,40 M), COM TUBO DE PVC CORRUGADO RÍGIDO PERFURADO, DN 100 MM, ENCHIMENTO COM AREIA, INCLUSIVE CONEXÕES. AF_07/2021</v>
          </cell>
          <cell r="C2769">
            <v>91.13</v>
          </cell>
        </row>
        <row r="2770">
          <cell r="A2770">
            <v>102693</v>
          </cell>
          <cell r="B2770" t="str">
            <v>DRENO ESPINHA DE PEIXE (SEÇÃO 0,40 X 0,40 M), COM TUBO DE PVC CORRUGADO RÍGIDO PERFURADO, DN 100 MM, ENCHIMENTO COM BRITA, ENVOLVIDO COM MANTA GEOTÊXTIL, INCLUSIVE CONEXÕES. AF_07/2021</v>
          </cell>
          <cell r="C2770">
            <v>115.36</v>
          </cell>
        </row>
        <row r="2771">
          <cell r="A2771">
            <v>102694</v>
          </cell>
          <cell r="B2771" t="str">
            <v>DRENO ESPINHA DE PEIXE (SEÇÃO 0,50 X 0,80 M), COM TUBO DE PEAD CORRUGADO PERFURADO, DN 100 MM, ENCHIMENTO COM AREIA, INCLUSIVE CONEXÕES. AF_07/2021</v>
          </cell>
          <cell r="C2771">
            <v>71.95</v>
          </cell>
        </row>
        <row r="2772">
          <cell r="A2772">
            <v>102697</v>
          </cell>
          <cell r="B2772" t="str">
            <v>DRENO ESPINHA DE PEIXE (SEÇÃO 0,50 X 0,80 M), COM TUBO DE PEAD CORRUGADO PERFURADO, DN 100 MM, ENCHIMENTO COM BRITA, ENVOLVIDO COM MANTA GEOTÊXTIL, INCLUSIVE CONEXÕES. AF_07/2021</v>
          </cell>
          <cell r="C2772">
            <v>108.16</v>
          </cell>
        </row>
        <row r="2773">
          <cell r="A2773">
            <v>102696</v>
          </cell>
          <cell r="B2773" t="str">
            <v>DRENO ESPINHA DE PEIXE (SEÇÃO 0,50 X 0,80 M), COM TUBO DE PVC CORRUGADO RÍGIDO PERFURADO, DN 100 MM, ENCHIMENTO COM AREIA, INCLUSIVE CONEXÕES. AF_07/2021</v>
          </cell>
          <cell r="C2773">
            <v>123.74</v>
          </cell>
        </row>
        <row r="2774">
          <cell r="A2774">
            <v>102703</v>
          </cell>
          <cell r="B2774" t="str">
            <v>DRENO ESPINHA DE PEIXE (SEÇÃO 0,50 X 0,80 M), COM TUBO DE PVC CORRUGADO RÍGIDO PERFURADO, DN 100 MM, ENCHIMENTO COM BRITA, ENVOLVIDO COM MANTA GEOTÊXTIL, INCLUSIVE CONEXÕES. AF_07/2021</v>
          </cell>
          <cell r="C2774">
            <v>159.94</v>
          </cell>
        </row>
        <row r="2775">
          <cell r="A2775">
            <v>102678</v>
          </cell>
          <cell r="B2775" t="str">
            <v>DRENO PROFUNDO (SEÇÃO 0,50 X 1,50 M), CEGO, ENCHIMENTO DE BRITA, ENVOLVIDO COM MANTA GEOTÊXTIL, COM SELO DE ARGILA. AF_07/2021</v>
          </cell>
          <cell r="C2775">
            <v>133.02000000000001</v>
          </cell>
        </row>
        <row r="2776">
          <cell r="A2776">
            <v>102679</v>
          </cell>
          <cell r="B2776" t="str">
            <v>DRENO PROFUNDO (SEÇÃO 0,50 X 1,50 M), CEGO, ENCHIMENTO DE BRITA, ENVOLVIDO COM MANTA GEOTÊXTIL. AF_07/2021</v>
          </cell>
          <cell r="C2776">
            <v>145.87</v>
          </cell>
        </row>
        <row r="2777">
          <cell r="A2777">
            <v>102673</v>
          </cell>
          <cell r="B2777" t="str">
            <v>DRENO PROFUNDO (SEÇÃO 0,50 X 1,50 M), COM TUBO DE CONCRETO SIMPLES POROSO, DN 200 MM, ENCHIMENTO COM AREIA, COM SELO DE ARGILA. AF_07/2021</v>
          </cell>
          <cell r="C2777">
            <v>154.41999999999999</v>
          </cell>
        </row>
        <row r="2778">
          <cell r="A2778">
            <v>102677</v>
          </cell>
          <cell r="B2778" t="str">
            <v>DRENO PROFUNDO (SEÇÃO 0,50 X 1,50 M), COM TUBO DE CONCRETO SIMPLES POROSO, DN 200 MM, ENCHIMENTO COM AREIA. AF_07/2021</v>
          </cell>
          <cell r="C2778">
            <v>142.44</v>
          </cell>
        </row>
        <row r="2779">
          <cell r="A2779">
            <v>102683</v>
          </cell>
          <cell r="B2779" t="str">
            <v>DRENO PROFUNDO (SEÇÃO 0,50 X 1,50 M), COM TUBO DE CONCRETO SIMPLES POROSO, DN 200 MM, ENCHIMENTO COM BRITA, ENVOLVIDO COM MANTA GEOTÊXTIL, COM SELO DE ARGILA. AF_07/2021</v>
          </cell>
          <cell r="C2779">
            <v>189.52</v>
          </cell>
        </row>
        <row r="2780">
          <cell r="A2780">
            <v>102687</v>
          </cell>
          <cell r="B2780" t="str">
            <v>DRENO PROFUNDO (SEÇÃO 0,50 X 1,50 M), COM TUBO DE CONCRETO SIMPLES POROSO, DN 200 MM, ENCHIMENTO COM BRITA, ENVOLVIDO COM MANTA GEOTÊXTIL. AF_07/2021</v>
          </cell>
          <cell r="C2780">
            <v>197.65</v>
          </cell>
        </row>
        <row r="2781">
          <cell r="A2781">
            <v>102670</v>
          </cell>
          <cell r="B2781" t="str">
            <v>DRENO PROFUNDO (SEÇÃO 0,50 X 1,50 M), COM TUBO DE PEAD CORRUGADO PERFURADO, DN 100 MM, ENCHIMENTO COM AREIA, COM SELO DE ARGILA. AF_07/2021</v>
          </cell>
          <cell r="C2781">
            <v>94.65</v>
          </cell>
        </row>
        <row r="2782">
          <cell r="A2782">
            <v>102674</v>
          </cell>
          <cell r="B2782" t="str">
            <v>DRENO PROFUNDO (SEÇÃO 0,50 X 1,50 M), COM TUBO DE PEAD CORRUGADO PERFURADO, DN 100 MM, ENCHIMENTO COM AREIA. AF_07/2021</v>
          </cell>
          <cell r="C2782">
            <v>103.35</v>
          </cell>
        </row>
        <row r="2783">
          <cell r="A2783">
            <v>102680</v>
          </cell>
          <cell r="B2783" t="str">
            <v>DRENO PROFUNDO (SEÇÃO 0,50 X 1,50 M), COM TUBO DE PEAD CORRUGADO PERFURADO, DN 100 MM, ENCHIMENTO COM BRITA, ENVOLVIDO COM MANTA GEOTÊXTIL, COM SELO DE ARGILA. AF_07/2021</v>
          </cell>
          <cell r="C2783">
            <v>146.09</v>
          </cell>
        </row>
        <row r="2784">
          <cell r="A2784">
            <v>102684</v>
          </cell>
          <cell r="B2784" t="str">
            <v>DRENO PROFUNDO (SEÇÃO 0,50 X 1,50 M), COM TUBO DE PEAD CORRUGADO PERFURADO, DN 100 MM, ENCHIMENTO COM BRITA, ENVOLVIDO COM MANTA GEOTÊXTIL. AF_07/2021</v>
          </cell>
          <cell r="C2784">
            <v>158.94</v>
          </cell>
        </row>
        <row r="2785">
          <cell r="A2785">
            <v>102672</v>
          </cell>
          <cell r="B2785" t="str">
            <v>DRENO PROFUNDO (SEÇÃO 0,50 X 1,50 M), COM TUBO DE PVC CORRUGADO RÍGIDO PERFURADO, DN 100 MM, ENCHIMENTO COM AREIA, COM SELO DE ARGILA. AF_07/2021</v>
          </cell>
          <cell r="C2785">
            <v>162.19999999999999</v>
          </cell>
        </row>
        <row r="2786">
          <cell r="A2786">
            <v>102676</v>
          </cell>
          <cell r="B2786" t="str">
            <v>DRENO PROFUNDO (SEÇÃO 0,50 X 1,50 M), COM TUBO DE PVC CORRUGADO RÍGIDO PERFURADO, DN 100 MM, ENCHIMENTO COM AREIA. AF_07/2021</v>
          </cell>
          <cell r="C2786">
            <v>161.24</v>
          </cell>
        </row>
        <row r="2787">
          <cell r="A2787">
            <v>102681</v>
          </cell>
          <cell r="B2787" t="str">
            <v>DRENO PROFUNDO (SEÇÃO 0,50 X 1,50 M), COM TUBO DE PVC CORRUGADO RÍGIDO PERFURADO, DN 100 MM, ENCHIMENTO COM BRITA, ENVOLVIDO COM MANTA GEOTÊXTIL, COM SELO DE ARGILA. AF_07/2021</v>
          </cell>
          <cell r="C2787">
            <v>203.99</v>
          </cell>
        </row>
        <row r="2788">
          <cell r="A2788">
            <v>102685</v>
          </cell>
          <cell r="B2788" t="str">
            <v>DRENO PROFUNDO (SEÇÃO 0,50 X 1,50 M), COM TUBO DE PVC CORRUGADO RÍGIDO PERFURADO, DN 100 MM, ENCHIMENTO COM BRITA, ENVOLVIDO COM MANTA GEOTÊXTIL. AF_07/2021</v>
          </cell>
          <cell r="C2788">
            <v>216.83</v>
          </cell>
        </row>
        <row r="2789">
          <cell r="A2789">
            <v>102664</v>
          </cell>
          <cell r="B2789" t="str">
            <v>DRENO SUBSUPERFICIAL (SEÇÃO 0,40 X 0,40 M), CEGO, ENCHIMENTO DE BRITA, ENVOLVIDO COM MANTA GEOTÊXTIL. AF_07/2021</v>
          </cell>
          <cell r="C2789">
            <v>45.84</v>
          </cell>
        </row>
        <row r="2790">
          <cell r="A2790">
            <v>102665</v>
          </cell>
          <cell r="B2790" t="str">
            <v>DRENO SUBSUPERFICIAL (SEÇÃO 0,40 X 0,40 M), CEGO, ENCHIMENTO DE BRITA. AF_07/2021</v>
          </cell>
          <cell r="C2790">
            <v>23.99</v>
          </cell>
        </row>
        <row r="2791">
          <cell r="A2791">
            <v>102663</v>
          </cell>
          <cell r="B2791" t="str">
            <v>DRENO SUBSUPERFICIAL (SEÇÃO 0,40 X 0,40 M), COM TUBO DE CONCRETO SIMPLES POROSO, DN 200 MM, ENCHIMENTO COM AREIA. AF_07/2021</v>
          </cell>
          <cell r="C2791">
            <v>66.319999999999993</v>
          </cell>
        </row>
        <row r="2792">
          <cell r="A2792">
            <v>102669</v>
          </cell>
          <cell r="B2792" t="str">
            <v>DRENO SUBSUPERFICIAL (SEÇÃO 0,40 X 0,40 M), COM TUBO DE CONCRETO SIMPLES POROSO, DN 200 MM, ENCHIMENTO COM BRITA, ENVOLVIDO COM MANTA GEOTÊXTIL. AF_07/2021</v>
          </cell>
          <cell r="C2792">
            <v>90.19</v>
          </cell>
        </row>
        <row r="2793">
          <cell r="A2793">
            <v>102661</v>
          </cell>
          <cell r="B2793" t="str">
            <v>DRENO SUBSUPERFICIAL (SEÇÃO 0,40 X 0,40 M), COM TUBO DE PEAD CORRUGADO PERFURADO, DN 100 MM, ENCHIMENTO COM AREIA. AF_07/2021</v>
          </cell>
          <cell r="C2793">
            <v>33.409999999999997</v>
          </cell>
        </row>
        <row r="2794">
          <cell r="A2794">
            <v>102666</v>
          </cell>
          <cell r="B2794" t="str">
            <v>DRENO SUBSUPERFICIAL (SEÇÃO 0,40 X 0,40 M), COM TUBO DE PEAD CORRUGADO PERFURADO, DN 100 MM, ENCHIMENTO COM BRITA, ENVOLVIDO COM MANTA GEOTÊXTIL. AF_07/2021</v>
          </cell>
          <cell r="C2794">
            <v>57.65</v>
          </cell>
        </row>
        <row r="2795">
          <cell r="A2795">
            <v>102662</v>
          </cell>
          <cell r="B2795" t="str">
            <v>DRENO SUBSUPERFICIAL (SEÇÃO 0,40 X 0,40 M), COM TUBO DE PVC CORRUGADO RÍGIDO PERFURADO, DN 100 MM, ENCHIMENTO COM AREIA. AF_07/2021</v>
          </cell>
          <cell r="C2795">
            <v>87.7</v>
          </cell>
        </row>
        <row r="2796">
          <cell r="A2796">
            <v>102668</v>
          </cell>
          <cell r="B2796" t="str">
            <v>DRENO SUBSUPERFICIAL (SEÇÃO 0,40 X 0,40 M), COM TUBO DE PVC CORRUGADO RÍGIDO PERFURADO, DN 100 MM, ENCHIMENTO COM BRITA, ENVOLVIDO COM MANTA GEOTÊXTIL. AF_07/2021</v>
          </cell>
          <cell r="C2796">
            <v>111.93</v>
          </cell>
        </row>
        <row r="2797">
          <cell r="A2797">
            <v>102718</v>
          </cell>
          <cell r="B2797" t="str">
            <v>ENCHIMENTO DE AREIA PARA DRENO, LANÇAMENTO MANUAL. AF_07/2021</v>
          </cell>
          <cell r="C2797">
            <v>126.23</v>
          </cell>
        </row>
        <row r="2798">
          <cell r="A2798">
            <v>102716</v>
          </cell>
          <cell r="B2798" t="str">
            <v>ENCHIMENTO DE AREIA PARA DRENO, LANÇAMENTO MECANIZADO. AF_07/2021</v>
          </cell>
          <cell r="C2798">
            <v>118.36</v>
          </cell>
        </row>
        <row r="2799">
          <cell r="A2799">
            <v>102719</v>
          </cell>
          <cell r="B2799" t="str">
            <v>ENCHIMENTO DE BRITA PARA DRENO, LANÇAMENTO MANUAL. AF_07/2021</v>
          </cell>
          <cell r="C2799">
            <v>141.97999999999999</v>
          </cell>
        </row>
        <row r="2800">
          <cell r="A2800">
            <v>102717</v>
          </cell>
          <cell r="B2800" t="str">
            <v>ENCHIMENTO DE BRITA PARA DRENO, LANÇAMENTO MECANIZADO. AF_07/2021</v>
          </cell>
          <cell r="C2800">
            <v>134.11000000000001</v>
          </cell>
        </row>
        <row r="2801">
          <cell r="A2801">
            <v>102720</v>
          </cell>
          <cell r="B2801" t="str">
            <v>GEOCOMPOSTO DRENANTE, INSTALADO EM MURO DE CONTENÇÃO - EXCLUSIVE DRENO NO PÉ DO MURO. AF_07/2021</v>
          </cell>
          <cell r="C2801">
            <v>0</v>
          </cell>
        </row>
        <row r="2802">
          <cell r="A2802">
            <v>102713</v>
          </cell>
          <cell r="B2802" t="str">
            <v>GEOTÊXTIL NÃO TECIDO 100% POLIÉSTER, RESISTÊNCIA A TRAÇÃO DE 14 KN/M (RT - 14), INSTALADO EM DRENO - FORNECIMENTO E INSTALAÇÃO. AF_07/2021</v>
          </cell>
          <cell r="C2802">
            <v>11.68</v>
          </cell>
        </row>
        <row r="2803">
          <cell r="A2803">
            <v>102715</v>
          </cell>
          <cell r="B2803" t="str">
            <v>GEOTÊXTIL NÃO TECIDO 100% POLIÉSTER, RESISTÊNCIA A TRAÇÃO DE 26 KN/M (RT - 26), INSTALADO EM DRENO - FORNECIMENTO E INSTALAÇÃO. AF_07/2021</v>
          </cell>
          <cell r="C2803">
            <v>23.12</v>
          </cell>
        </row>
        <row r="2804">
          <cell r="A2804">
            <v>103653</v>
          </cell>
          <cell r="B2804" t="str">
            <v>GEOTÊXTIL NÃO TECIDO 100% POLIÉSTER, RESISTÊNCIA A TRAÇÃO DE 31 KN/M (RT-31), INSTALADO EM DRENO - FORNECIMENTO E INSTALAÇÃO. AF_07/2021</v>
          </cell>
          <cell r="C2804">
            <v>27.61</v>
          </cell>
        </row>
        <row r="2805">
          <cell r="A2805">
            <v>102712</v>
          </cell>
          <cell r="B2805" t="str">
            <v>GEOTÊXTIL NÃO TECIDO 100% POLIÉSTER, RESISTÊNCIA A TRAÇÃO DE 9 KN/M (RT - 9), INSTALADO EM DRENO - FORNECIMENTO E INSTALAÇÃO. AF_07/2021</v>
          </cell>
          <cell r="C2805">
            <v>8.5</v>
          </cell>
        </row>
        <row r="2806">
          <cell r="A2806">
            <v>102711</v>
          </cell>
          <cell r="B2806" t="str">
            <v>JUNÇÃO DUPLA DE PVC, SÉRIE NORMAL, PARA ESGOTO PREDIAL, DN 100 X 100 X 100 MM, INSTALADA EM DRENO - FORNECIMENTO E INSTALAÇÃO. AF_07/2021</v>
          </cell>
          <cell r="C2806">
            <v>76.59</v>
          </cell>
        </row>
        <row r="2807">
          <cell r="A2807">
            <v>102710</v>
          </cell>
          <cell r="B2807" t="str">
            <v>JUNÇÃO SIMPLES DE PVC, 45 GRAUS, SÉRIE NORMAL, PARA ESGOTO PREDIAL, DN 100 MM, INSTALADA EM DRENO - FORNECIMENTO E INSTALAÇÃO. AF_07/2021</v>
          </cell>
          <cell r="C2807">
            <v>58.26</v>
          </cell>
        </row>
        <row r="2808">
          <cell r="A2808">
            <v>102709</v>
          </cell>
          <cell r="B2808" t="str">
            <v>LUVA DE PEAD, DN 100 MM, INSTALADA EM DRENO - FORNECIMENTO E INSTALAÇÃO. AF_07/2021</v>
          </cell>
          <cell r="C2808">
            <v>0</v>
          </cell>
        </row>
        <row r="2809">
          <cell r="A2809">
            <v>102708</v>
          </cell>
          <cell r="B2809" t="str">
            <v>LUVA DE PVC, SÉRIE NORMAL, PARA ESGOTO PREDIAL, DN 100 MM, INSTALADA EM DRENO - FORNECIMENTO E INSTALAÇÃO. AF_07/2021</v>
          </cell>
          <cell r="C2809">
            <v>23.54</v>
          </cell>
        </row>
        <row r="2810">
          <cell r="A2810">
            <v>102707</v>
          </cell>
          <cell r="B2810" t="str">
            <v>TUBO DE CONCRETO SIMPLES POROSO, DN 200 MM, PARA DRENO - FORNECIMENTO E ASSENTAMENTO. AF_07/2021</v>
          </cell>
          <cell r="C2810">
            <v>48.81</v>
          </cell>
        </row>
        <row r="2811">
          <cell r="A2811">
            <v>102704</v>
          </cell>
          <cell r="B2811" t="str">
            <v>TUBO DE PEAD CORRUGADO PERFURADO, DN 100 MM, PARA DRENO - FORNECIMENTO E ASSENTAMENTO. AF_07/2021</v>
          </cell>
          <cell r="C2811">
            <v>12.58</v>
          </cell>
        </row>
        <row r="2812">
          <cell r="A2812">
            <v>102705</v>
          </cell>
          <cell r="B2812" t="str">
            <v>TUBO DE PVC CORRUGADO RÍGIDO PERFURADO, DN 100 MM, PARA DRENO - FORNECIMENTO E ASSENTAMENTO. AF_07/2021</v>
          </cell>
          <cell r="C2812">
            <v>63.27</v>
          </cell>
        </row>
        <row r="2813">
          <cell r="A2813">
            <v>98333</v>
          </cell>
          <cell r="B2813" t="str">
            <v>FABRICAÇÃO DE CURVA, REDUÇÃO OU TÊ PARA DUTO PARA AR CONDICIONADO EM CHAPA GALVANIZADA BITOLA 22. AF_03/2024</v>
          </cell>
          <cell r="C2813">
            <v>0</v>
          </cell>
        </row>
        <row r="2814">
          <cell r="A2814">
            <v>98332</v>
          </cell>
          <cell r="B2814" t="str">
            <v>FABRICAÇÃO DE CURVA, REDUÇÃO OU TÊ PARA DUTO PARA AR CONDICIONADO EM CHAPA GALVANIZADA BITOLA 24. AF_03/2024</v>
          </cell>
          <cell r="C2814">
            <v>0</v>
          </cell>
        </row>
        <row r="2815">
          <cell r="A2815">
            <v>98331</v>
          </cell>
          <cell r="B2815" t="str">
            <v>FABRICAÇÃO DE CURVA, REDUÇÃO OU TÊ PARA DUTO PARA AR CONDICIONADO EM CHAPA GALVANIZADA BITOLA 26. AF_03/2024</v>
          </cell>
          <cell r="C2815">
            <v>0</v>
          </cell>
        </row>
        <row r="2816">
          <cell r="A2816">
            <v>98327</v>
          </cell>
          <cell r="B2816" t="str">
            <v>FABRICAÇÃO DE DUTO RETANGULAR PARA AR CONDICIONADO (TRECHO RETO) EM CHAPA GALVANIZADA BITOLA 22. AF_03/2024</v>
          </cell>
          <cell r="C2816">
            <v>0</v>
          </cell>
        </row>
        <row r="2817">
          <cell r="A2817">
            <v>98326</v>
          </cell>
          <cell r="B2817" t="str">
            <v>FABRICAÇÃO DE DUTO RETANGULAR PARA AR CONDICIONADO (TRECHO RETO) EM CHAPA GALVANIZADA BITOLA 24. AF_03/2024</v>
          </cell>
          <cell r="C2817">
            <v>0</v>
          </cell>
        </row>
        <row r="2818">
          <cell r="A2818">
            <v>98325</v>
          </cell>
          <cell r="B2818" t="str">
            <v>FABRICAÇÃO DE DUTO RETANGULAR PARA AR CONDICIONADO (TRECHO RETO) EM CHAPA GALVANIZADA BITOLA 26. AF_03/2024</v>
          </cell>
          <cell r="C2818">
            <v>0</v>
          </cell>
        </row>
        <row r="2819">
          <cell r="A2819">
            <v>98370</v>
          </cell>
          <cell r="B2819" t="str">
            <v>FABRICAÇÃO DE DUTO RETANGULAR PARA AR CONDICIONADO EM PAINEL PRÉ-ISOLADO. AF_03/2024</v>
          </cell>
          <cell r="C2819">
            <v>0</v>
          </cell>
        </row>
        <row r="2820">
          <cell r="A2820">
            <v>98389</v>
          </cell>
          <cell r="B2820" t="str">
            <v>INSTALAÇÃO DE COLARINHO DE AÇO GALVANIZADO DN 109 MM (4") PARA DUTO FLEXÍVEL CIRCULAR PARA AR CONDICIONADO. AF_03/2024</v>
          </cell>
          <cell r="C2820">
            <v>0</v>
          </cell>
        </row>
        <row r="2821">
          <cell r="A2821">
            <v>98390</v>
          </cell>
          <cell r="B2821" t="str">
            <v>INSTALAÇÃO DE COLARINHO DE AÇO GALVANIZADO DN 131 MM (5") PARA DUTO FLEXÍVEL CIRCULAR PARA AR CONDICIONADO. AF_03/2024</v>
          </cell>
          <cell r="C2821">
            <v>0</v>
          </cell>
        </row>
        <row r="2822">
          <cell r="A2822">
            <v>98391</v>
          </cell>
          <cell r="B2822" t="str">
            <v>INSTALAÇÃO DE COLARINHO DE AÇO GALVANIZADO DN 161 MM (6") PARA DUTO FLEXÍVEL CIRCULAR PARA AR CONDICIONADO. AF_03/2024</v>
          </cell>
          <cell r="C2822">
            <v>0</v>
          </cell>
        </row>
        <row r="2823">
          <cell r="A2823">
            <v>98392</v>
          </cell>
          <cell r="B2823" t="str">
            <v>INSTALAÇÃO DE COLARINHO DE AÇO GALVANIZADO DN 185 MM (7") PARA DUTO FLEXÍVEL CIRCULAR PARA AR CONDICIONADO. AF_03/2024</v>
          </cell>
          <cell r="C2823">
            <v>0</v>
          </cell>
        </row>
        <row r="2824">
          <cell r="A2824">
            <v>98393</v>
          </cell>
          <cell r="B2824" t="str">
            <v>INSTALAÇÃO DE COLARINHO DE AÇO GALVANIZADO DN 209 MM (8") PARA DUTO FLEXÍVEL CIRCULAR PARA AR CONDICIONADO. AF_03/2024</v>
          </cell>
          <cell r="C2824">
            <v>0</v>
          </cell>
        </row>
        <row r="2825">
          <cell r="A2825">
            <v>98394</v>
          </cell>
          <cell r="B2825" t="str">
            <v>INSTALAÇÃO DE COLARINHO DE AÇO GALVANIZADO DN 263 MM (10") PARA DUTO FLEXÍVEL CIRCULAR PARA AR CONDICIONADO. AF_03/2024</v>
          </cell>
          <cell r="C2825">
            <v>0</v>
          </cell>
        </row>
        <row r="2826">
          <cell r="A2826">
            <v>98395</v>
          </cell>
          <cell r="B2826" t="str">
            <v>INSTALAÇÃO DE COLARINHO DE AÇO GALVANIZADO DN 314 MM (12") PARA DUTO FLEXÍVEL CIRCULAR PARA AR CONDICIONADO. AF_03/2024</v>
          </cell>
          <cell r="C2826">
            <v>0</v>
          </cell>
        </row>
        <row r="2827">
          <cell r="A2827">
            <v>98396</v>
          </cell>
          <cell r="B2827" t="str">
            <v>INSTALAÇÃO DE COLARINHO DE AÇO GALVANIZADO DN 364 MM (14") PARA DUTO FLEXÍVEL CIRCULAR PARA AR CONDICIONADO. AF_03/2024</v>
          </cell>
          <cell r="C2827">
            <v>0</v>
          </cell>
        </row>
        <row r="2828">
          <cell r="A2828">
            <v>98369</v>
          </cell>
          <cell r="B2828" t="str">
            <v>INSTALAÇÃO DE CURVA, REDUÇÃO OU TÊ DE DUTO PARA AR CONDICIONADO EM CHAPA GALVANIZADA BITOLA 22 - COM ISOLAMENTO DE MANTA FIXADA NA CHAPA COM CLAVO, INCLUSO FABRICAÇÃO. AF_03/2024</v>
          </cell>
          <cell r="C2828">
            <v>0</v>
          </cell>
        </row>
        <row r="2829">
          <cell r="A2829">
            <v>98360</v>
          </cell>
          <cell r="B2829" t="str">
            <v>INSTALAÇÃO DE CURVA, REDUÇÃO OU TÊ DE DUTO PARA AR CONDICIONADO EM CHAPA GALVANIZADA BITOLA 22 - COM ISOLAMENTO DE MANTA FIXADA NA CHAPA COM FITA PLÁSTICA, INCLUSO FABRICAÇÃO. AF_03/2024</v>
          </cell>
          <cell r="C2829">
            <v>0</v>
          </cell>
        </row>
        <row r="2830">
          <cell r="A2830">
            <v>98368</v>
          </cell>
          <cell r="B2830" t="str">
            <v>INSTALAÇÃO DE CURVA, REDUÇÃO OU TÊ DE DUTO PARA AR CONDICIONADO EM CHAPA GALVANIZADA BITOLA 24 - COM ISOLAMENTO DE MANTA FIXADA NA CHAPA COM CLAVO, INCLUSO FABRICAÇÃO. AF_03/2024</v>
          </cell>
          <cell r="C2830">
            <v>0</v>
          </cell>
        </row>
        <row r="2831">
          <cell r="A2831">
            <v>98359</v>
          </cell>
          <cell r="B2831" t="str">
            <v>INSTALAÇÃO DE CURVA, REDUÇÃO OU TÊ DE DUTO PARA AR CONDICIONADO EM CHAPA GALVANIZADA BITOLA 24 - COM ISOLAMENTO DE MANTA FIXADA NA CHAPA COM FITA PLÁSTICA, INCLUSO FABRICAÇÃO. AF_03/2024</v>
          </cell>
          <cell r="C2831">
            <v>0</v>
          </cell>
        </row>
        <row r="2832">
          <cell r="A2832">
            <v>98367</v>
          </cell>
          <cell r="B2832" t="str">
            <v>INSTALAÇÃO DE CURVA, REDUÇÃO OU TÊ DE DUTO PARA AR CONDICIONADO EM CHAPA GALVANIZADA BITOLA 26 - COM ISOLAMENTO DE MANTA FIXADA NA CHAPA COM CLAVO, INCLUSO FABRICAÇÃO. AF_03/2024</v>
          </cell>
          <cell r="C2832">
            <v>0</v>
          </cell>
        </row>
        <row r="2833">
          <cell r="A2833">
            <v>98358</v>
          </cell>
          <cell r="B2833" t="str">
            <v>INSTALAÇÃO DE CURVA, REDUÇÃO OU TÊ DE DUTO PARA AR CONDICIONADO EM CHAPA GALVANIZADA BITOLA 26 - COM ISOLAMENTO DE MANTA FIXADA NA CHAPA COM FITA PLÁSTICA, INCLUSO FABRICAÇÃO. AF_03/2024</v>
          </cell>
          <cell r="C2833">
            <v>0</v>
          </cell>
        </row>
        <row r="2834">
          <cell r="A2834">
            <v>98352</v>
          </cell>
          <cell r="B2834" t="str">
            <v>INSTALAÇÃO DE CURVA, REDUÇÃO OU TÊ PARA DUTO PARA AR CONDICIONADO EM CHAPA GALVANIZADA BITOLA 22 - COM ISOLAMENTO DE MANTA COLADA NA CHAPA, INCLUSO FABRICAÇÃO. AF_03/2024</v>
          </cell>
          <cell r="C2834">
            <v>0</v>
          </cell>
        </row>
        <row r="2835">
          <cell r="A2835">
            <v>98343</v>
          </cell>
          <cell r="B2835" t="str">
            <v>INSTALAÇÃO DE CURVA, REDUÇÃO OU TÊ PARA DUTO PARA AR CONDICIONADO EM CHAPA GALVANIZADA BITOLA 22 - SEM ISOLAMENTO, INCLUSO FABRICAÇÃO. AF_03/2024</v>
          </cell>
          <cell r="C2835">
            <v>0</v>
          </cell>
        </row>
        <row r="2836">
          <cell r="A2836">
            <v>98351</v>
          </cell>
          <cell r="B2836" t="str">
            <v>INSTALAÇÃO DE CURVA, REDUÇÃO OU TÊ PARA DUTO PARA AR CONDICIONADO EM CHAPA GALVANIZADA BITOLA 24 - COM ISOLAMENTO DE MANTA COLADA NA CHAPA, INCLUSO FABRICAÇÃO. AF_03/2024</v>
          </cell>
          <cell r="C2836">
            <v>0</v>
          </cell>
        </row>
        <row r="2837">
          <cell r="A2837">
            <v>98342</v>
          </cell>
          <cell r="B2837" t="str">
            <v>INSTALAÇÃO DE CURVA, REDUÇÃO OU TÊ PARA DUTO PARA AR CONDICIONADO EM CHAPA GALVANIZADA BITOLA 24 - SEM ISOLAMENTO, INCLUSO FABRICAÇÃO. AF_03/2024</v>
          </cell>
          <cell r="C2837">
            <v>0</v>
          </cell>
        </row>
        <row r="2838">
          <cell r="A2838">
            <v>98350</v>
          </cell>
          <cell r="B2838" t="str">
            <v>INSTALAÇÃO DE CURVA, REDUÇÃO OU TÊ PARA DUTO PARA AR CONDICIONADO EM CHAPA GALVANIZADA BITOLA 26 - COM ISOLAMENTO DE MANTA COLADA NA CHAPA, INCLUSO FABRICAÇÃO. AF_03/2024</v>
          </cell>
          <cell r="C2838">
            <v>0</v>
          </cell>
        </row>
        <row r="2839">
          <cell r="A2839">
            <v>98341</v>
          </cell>
          <cell r="B2839" t="str">
            <v>INSTALAÇÃO DE CURVA, REDUÇÃO OU TÊ PARA DUTO PARA AR CONDICIONADO EM CHAPA GALVANIZADA BITOLA 26 - SEM ISOLAMENTO, INCLUSO FABRICAÇÃO. AF_03/2024</v>
          </cell>
          <cell r="C2839">
            <v>0</v>
          </cell>
        </row>
        <row r="2840">
          <cell r="A2840">
            <v>98381</v>
          </cell>
          <cell r="B2840" t="str">
            <v>INSTALAÇÃO DE DUTO FLEXÍVEL CIRCULAR PARA AR CONDICIONADO EM ALUMÍNIO ISOLADO - DN 109 MM (4"). AF_03/2024</v>
          </cell>
          <cell r="C2840">
            <v>0</v>
          </cell>
        </row>
        <row r="2841">
          <cell r="A2841">
            <v>98382</v>
          </cell>
          <cell r="B2841" t="str">
            <v>INSTALAÇÃO DE DUTO FLEXÍVEL CIRCULAR PARA AR CONDICIONADO EM ALUMÍNIO ISOLADO - DN 131 MM (5"). AF_03/2024</v>
          </cell>
          <cell r="C2841">
            <v>0</v>
          </cell>
        </row>
        <row r="2842">
          <cell r="A2842">
            <v>98383</v>
          </cell>
          <cell r="B2842" t="str">
            <v>INSTALAÇÃO DE DUTO FLEXÍVEL CIRCULAR PARA AR CONDICIONADO EM ALUMÍNIO ISOLADO - DN 161 MM (6"). AF_03/2024</v>
          </cell>
          <cell r="C2842">
            <v>0</v>
          </cell>
        </row>
        <row r="2843">
          <cell r="A2843">
            <v>98384</v>
          </cell>
          <cell r="B2843" t="str">
            <v>INSTALAÇÃO DE DUTO FLEXÍVEL CIRCULAR PARA AR CONDICIONADO EM ALUMÍNIO ISOLADO - DN 185 MM (7"). AF_03/2024</v>
          </cell>
          <cell r="C2843">
            <v>0</v>
          </cell>
        </row>
        <row r="2844">
          <cell r="A2844">
            <v>98385</v>
          </cell>
          <cell r="B2844" t="str">
            <v>INSTALAÇÃO DE DUTO FLEXÍVEL CIRCULAR PARA AR CONDICIONADO EM ALUMÍNIO ISOLADO - DN 209 MM (8"). AF_03/2024</v>
          </cell>
          <cell r="C2844">
            <v>0</v>
          </cell>
        </row>
        <row r="2845">
          <cell r="A2845">
            <v>98386</v>
          </cell>
          <cell r="B2845" t="str">
            <v>INSTALAÇÃO DE DUTO FLEXÍVEL CIRCULAR PARA AR CONDICIONADO EM ALUMÍNIO ISOLADO - DN 263 MM (10"). AF_03/2024</v>
          </cell>
          <cell r="C2845">
            <v>0</v>
          </cell>
        </row>
        <row r="2846">
          <cell r="A2846">
            <v>98387</v>
          </cell>
          <cell r="B2846" t="str">
            <v>INSTALAÇÃO DE DUTO FLEXÍVEL CIRCULAR PARA AR CONDICIONADO EM ALUMÍNIO ISOLADO - DN 314 MM (12"). AF_03/2024</v>
          </cell>
          <cell r="C2846">
            <v>0</v>
          </cell>
        </row>
        <row r="2847">
          <cell r="A2847">
            <v>98388</v>
          </cell>
          <cell r="B2847" t="str">
            <v>INSTALAÇÃO DE DUTO FLEXÍVEL CIRCULAR PARA AR CONDICIONADO EM ALUMÍNIO ISOLADO - DN 364 MM (14"). AF_03/2024</v>
          </cell>
          <cell r="C2847">
            <v>0</v>
          </cell>
        </row>
        <row r="2848">
          <cell r="A2848">
            <v>98346</v>
          </cell>
          <cell r="B2848" t="str">
            <v>INSTALAÇÃO DE DUTO RETANGULAR PARA AR CONDICIONADO (TRECHO RETO) EM CHAPA GALVANIZADA BITOLA 22 - COM ISOLAMENTO DE MANTA COLADA NA CHAPA, INCLUSO FABRICAÇÃO. AF_03/2024</v>
          </cell>
          <cell r="C2848">
            <v>0</v>
          </cell>
        </row>
        <row r="2849">
          <cell r="A2849">
            <v>98363</v>
          </cell>
          <cell r="B2849" t="str">
            <v>INSTALAÇÃO DE DUTO RETANGULAR PARA AR CONDICIONADO (TRECHO RETO) EM CHAPA GALVANIZADA BITOLA 22 - COM ISOLAMENTO DE MANTA FIXADA NA CHAPA COM CLAVO, INCLUSO FABRICAÇÃO. AF_03/2024</v>
          </cell>
          <cell r="C2849">
            <v>0</v>
          </cell>
        </row>
        <row r="2850">
          <cell r="A2850">
            <v>98354</v>
          </cell>
          <cell r="B2850" t="str">
            <v>INSTALAÇÃO DE DUTO RETANGULAR PARA AR CONDICIONADO (TRECHO RETO) EM CHAPA GALVANIZADA BITOLA 22 - COM ISOLAMENTO DE MANTA FIXADA NA CHAPA COM FITA PLÁSTICA, INCLUSO FABRICAÇÃO. AF_03/2024</v>
          </cell>
          <cell r="C2850">
            <v>0</v>
          </cell>
        </row>
        <row r="2851">
          <cell r="A2851">
            <v>98337</v>
          </cell>
          <cell r="B2851" t="str">
            <v>INSTALAÇÃO DE DUTO RETANGULAR PARA AR CONDICIONADO (TRECHO RETO) EM CHAPA GALVANIZADA BITOLA 22 - SEM ISOLAMENTO, INCLUSO FABRICAÇÃO. AF_03/2024</v>
          </cell>
          <cell r="C2851">
            <v>0</v>
          </cell>
        </row>
        <row r="2852">
          <cell r="A2852">
            <v>98345</v>
          </cell>
          <cell r="B2852" t="str">
            <v>INSTALAÇÃO DE DUTO RETANGULAR PARA AR CONDICIONADO (TRECHO RETO) EM CHAPA GALVANIZADA BITOLA 24 - COM ISOLAMENTO DE MANTA COLADA NA CHAPA, INCLUSO FABRICAÇÃO. AF_03/2024</v>
          </cell>
          <cell r="C2852">
            <v>0</v>
          </cell>
        </row>
        <row r="2853">
          <cell r="A2853">
            <v>98362</v>
          </cell>
          <cell r="B2853" t="str">
            <v>INSTALAÇÃO DE DUTO RETANGULAR PARA AR CONDICIONADO (TRECHO RETO) EM CHAPA GALVANIZADA BITOLA 24 - COM ISOLAMENTO DE MANTA FIXADA NA CHAPA COM CLAVO, INCLUSO FABRICAÇÃO. AF_03/2024</v>
          </cell>
          <cell r="C2853">
            <v>0</v>
          </cell>
        </row>
        <row r="2854">
          <cell r="A2854">
            <v>98403</v>
          </cell>
          <cell r="B2854" t="str">
            <v>INSTALAÇÃO DE DUTO RETANGULAR PARA AR CONDICIONADO (TRECHO RETO) EM CHAPA GALVANIZADA BITOLA 24 - COM ISOLAMENTO DE MANTA FIXADA NA CHAPA COM FITA PLÁSTICA, INCLUSO FABRICAÇÃO. AF_03/2024</v>
          </cell>
          <cell r="C2854">
            <v>0</v>
          </cell>
        </row>
        <row r="2855">
          <cell r="A2855">
            <v>98335</v>
          </cell>
          <cell r="B2855" t="str">
            <v>INSTALAÇÃO DE DUTO RETANGULAR PARA AR CONDICIONADO (TRECHO RETO) EM CHAPA GALVANIZADA BITOLA 24 - SEM ISOLAMENTO, INCLUSO FABRICAÇÃO. AF_03/2024</v>
          </cell>
          <cell r="C2855">
            <v>0</v>
          </cell>
        </row>
        <row r="2856">
          <cell r="A2856">
            <v>98344</v>
          </cell>
          <cell r="B2856" t="str">
            <v>INSTALAÇÃO DE DUTO RETANGULAR PARA AR CONDICIONADO (TRECHO RETO) EM CHAPA GALVANIZADA BITOLA 26 - COM ISOLAMENTO DE MANTA COLADA NA CHAPA, INCLUSO FABRICAÇÃO. AF_03/2024</v>
          </cell>
          <cell r="C2856">
            <v>0</v>
          </cell>
        </row>
        <row r="2857">
          <cell r="A2857">
            <v>98361</v>
          </cell>
          <cell r="B2857" t="str">
            <v>INSTALAÇÃO DE DUTO RETANGULAR PARA AR CONDICIONADO (TRECHO RETO) EM CHAPA GALVANIZADA BITOLA 26 - COM ISOLAMENTO DE MANTA FIXADA NA CHAPA COM CLAVO, INCLUSO FABRICAÇÃO. AF_03/2024</v>
          </cell>
          <cell r="C2857">
            <v>0</v>
          </cell>
        </row>
        <row r="2858">
          <cell r="A2858">
            <v>98353</v>
          </cell>
          <cell r="B2858" t="str">
            <v>INSTALAÇÃO DE DUTO RETANGULAR PARA AR CONDICIONADO (TRECHO RETO) EM CHAPA GALVANIZADA BITOLA 26 - COM ISOLAMENTO DE MANTA FIXADA NA CHAPA COM FITA PLÁSTICA, INCLUSO FABRICAÇÃO. AF_03/2024</v>
          </cell>
          <cell r="C2858">
            <v>0</v>
          </cell>
        </row>
        <row r="2859">
          <cell r="A2859">
            <v>98334</v>
          </cell>
          <cell r="B2859" t="str">
            <v>INSTALAÇÃO DE DUTO RETANGULAR PARA AR CONDICIONADO (TRECHO RETO) EM CHAPA GALVANIZADA BITOLA 26 - SEM ISOLAMENTO, INCLUSO FABRICAÇÃO. AF_03/2024</v>
          </cell>
          <cell r="C2859">
            <v>0</v>
          </cell>
        </row>
        <row r="2860">
          <cell r="A2860">
            <v>98371</v>
          </cell>
          <cell r="B2860" t="str">
            <v>INSTALAÇÃO DE DUTO RETANGULAR PARA AR CONDICIONADO EM PAINEL PRÉ-ISOLADO, INCLUSO FABRICAÇÃO. AF_03/2024</v>
          </cell>
          <cell r="C2860">
            <v>0</v>
          </cell>
        </row>
        <row r="2861">
          <cell r="A2861">
            <v>98397</v>
          </cell>
          <cell r="B2861" t="str">
            <v>PINTURA ANTICORROSIVA DE DUTO METÁLICO. AF_03/2024</v>
          </cell>
          <cell r="C2861">
            <v>12</v>
          </cell>
        </row>
        <row r="2862">
          <cell r="A2862">
            <v>97280</v>
          </cell>
          <cell r="B2862" t="str">
            <v>COTOVELO HORIZONTAL 90º PARA ELETROCALHA, LISA OU PERFURADA EM AÇO GALVANIZADO, LARGURA DE 100MM E ALTURA DE 50MM - FORNECIMENTO E INSTALAÇÃO. AF_04/2023</v>
          </cell>
          <cell r="C2862">
            <v>0</v>
          </cell>
        </row>
        <row r="2863">
          <cell r="A2863">
            <v>97275</v>
          </cell>
          <cell r="B2863" t="str">
            <v>COTOVELO HORIZONTAL 90º PARA ELETROCALHA, LISA OU PERFURADA EM AÇO GALVANIZADO, LARGURA DE 50MM E ALTURA DE 50MM - FORNECIMENTO E INSTALAÇÃO. AF_04/2023</v>
          </cell>
          <cell r="C2863">
            <v>0</v>
          </cell>
        </row>
        <row r="2864">
          <cell r="A2864">
            <v>97279</v>
          </cell>
          <cell r="B2864" t="str">
            <v>COTOVELO HORIZONTAL 90º PARA ELETROCALHA, LISA OU PERFURADA EM AÇO GALVANIZADO, LARGURA DE 75MM E ALTURA DE 50MM - FORNECIMENTO E INSTALAÇÃO. AF_04/2023</v>
          </cell>
          <cell r="C2864">
            <v>0</v>
          </cell>
        </row>
        <row r="2865">
          <cell r="A2865">
            <v>97285</v>
          </cell>
          <cell r="B2865" t="str">
            <v>COTOVELO HORIZONTAL 90º, PARA ELETROCALHA, LISA OU PERFURADA EM AÇO GALVANIZADO, LARGURA DE 125MM E ALTURA DE 50MM - FORNECIMENTO E INSTALAÇÃO. AF_04/2023</v>
          </cell>
          <cell r="C2865">
            <v>0</v>
          </cell>
        </row>
        <row r="2866">
          <cell r="A2866">
            <v>97286</v>
          </cell>
          <cell r="B2866" t="str">
            <v>COTOVELO HORIZONTAL 90º, PARA ELETROCALHA, LISA OU PERFURADA EM AÇO GALVANIZADO, LARGURA DE 150MM E ALTURA DE 50MM - FORNECIMENTO E INSTALAÇÃO. AF_04/2023</v>
          </cell>
          <cell r="C2866">
            <v>0</v>
          </cell>
        </row>
        <row r="2867">
          <cell r="A2867">
            <v>97291</v>
          </cell>
          <cell r="B2867" t="str">
            <v>COTOVELO HORIZONTAL 90º, PARA ELETROCALHA, LISA OU PERFURADA EM AÇO GALVANIZADO, LARGURA DE 200MM E ALTURA DE 50MM - FORNECIMENTO E INSTALAÇÃO. AF_04/2023</v>
          </cell>
          <cell r="C2867">
            <v>0</v>
          </cell>
        </row>
        <row r="2868">
          <cell r="A2868">
            <v>97292</v>
          </cell>
          <cell r="B2868" t="str">
            <v>COTOVELO HORIZONTAL 90º, PARA ELETROCALHA, LISA OU PERFURADA EM AÇO GALVANIZADO, LARGURA DE 250MM E ALTURA DE 50MM - FORNECIMENTO E INSTALAÇÃO. AF_04/2023</v>
          </cell>
          <cell r="C2868">
            <v>0</v>
          </cell>
        </row>
        <row r="2869">
          <cell r="A2869">
            <v>97297</v>
          </cell>
          <cell r="B2869" t="str">
            <v>COTOVELO HORIZONTAL 90º, PARA ELETROCALHA, LISA OU PERFURADA EM AÇO GALVANIZADO, LARGURA DE 300MM E ALTURA DE 50MM - FORNECIMENTO E INSTALAÇÃO. AF_04/2023</v>
          </cell>
          <cell r="C2869">
            <v>0</v>
          </cell>
        </row>
        <row r="2870">
          <cell r="A2870">
            <v>97298</v>
          </cell>
          <cell r="B2870" t="str">
            <v>COTOVELO HORIZONTAL 90º, PARA ELETROCALHA, LISA OU PERFURADA EM AÇO GALVANIZADO, LARGURA DE 400MM E ALTURA DE 50MM - FORNECIMENTO E INSTALAÇÃO. AF_04/2023</v>
          </cell>
          <cell r="C2870">
            <v>0</v>
          </cell>
        </row>
        <row r="2871">
          <cell r="A2871">
            <v>97303</v>
          </cell>
          <cell r="B2871" t="str">
            <v>COTOVELO HORIZONTAL 90º, PARA ELETROCALHA, LISA OU PERFURADA EM AÇO GALVANIZADO, LARGURA DE 500MM E ALTURA DE 50MM - FORNECIMENTO E INSTALAÇÃO. AF_04/2023</v>
          </cell>
          <cell r="C2871">
            <v>0</v>
          </cell>
        </row>
        <row r="2872">
          <cell r="A2872">
            <v>97304</v>
          </cell>
          <cell r="B2872" t="str">
            <v>COTOVELO HORIZONTAL 90º, PARA ELETROCALHA, LISA OU PERFURADA EM AÇO GALVANIZADO, LARGURA DE 600MM E ALTURA DE 50MM - FORNECIMENTO E INSTALAÇÃO. AF_04/2023</v>
          </cell>
          <cell r="C2872">
            <v>0</v>
          </cell>
        </row>
        <row r="2873">
          <cell r="A2873">
            <v>97309</v>
          </cell>
          <cell r="B2873" t="str">
            <v>COTOVELO HORIZONTAL 90º, PARA ELETROCALHA, LISA OU PERFURADA EM AÇO GALVANIZADO, LARGURA DE 700MM E ALTURA DE 50MM - FORNECIMENTO E INSTALAÇÃO. AF_04/2023</v>
          </cell>
          <cell r="C2873">
            <v>0</v>
          </cell>
        </row>
        <row r="2874">
          <cell r="A2874">
            <v>97310</v>
          </cell>
          <cell r="B2874" t="str">
            <v>COTOVELO HORIZONTAL 90º, PARA ELETROCALHA, LISA OU PERFURADA EM AÇO GALVANIZADO, LARGURA DE 800MM E ALTURA DE 50MM - FORNECIMENTO E INSTALAÇÃO. AF_04/2023</v>
          </cell>
          <cell r="C2874">
            <v>0</v>
          </cell>
        </row>
        <row r="2875">
          <cell r="A2875">
            <v>97282</v>
          </cell>
          <cell r="B2875" t="str">
            <v>COTOVELO RETO 90º PARA ELETROCALHA, LISA OU PERFURADA EM AÇO GALVANIZADO, LARGURA DE 100MM E ALTURA DE 50MM - FORNECIMENTO E INSTALAÇÃO. AF_04/2023</v>
          </cell>
          <cell r="C2875">
            <v>0</v>
          </cell>
        </row>
        <row r="2876">
          <cell r="A2876">
            <v>97276</v>
          </cell>
          <cell r="B2876" t="str">
            <v>COTOVELO RETO 90º PARA ELETROCALHA, LISA OU PERFURADA EM AÇO GALVANIZADO, LARGURA DE 50MM E ALTURA DE 50MM - FORNECIMENTO E INSTALAÇÃO. AF_04/2023</v>
          </cell>
          <cell r="C2876">
            <v>0</v>
          </cell>
        </row>
        <row r="2877">
          <cell r="A2877">
            <v>97281</v>
          </cell>
          <cell r="B2877" t="str">
            <v>COTOVELO RETO 90º PARA ELETROCALHA, LISA OU PERFURADA EM AÇO GALVANIZADO, LARGURA DE 75MM E ALTURA DE 50MM - FORNECIMENTO E INSTALAÇÃO. AF_04/2023</v>
          </cell>
          <cell r="C2877">
            <v>0</v>
          </cell>
        </row>
        <row r="2878">
          <cell r="A2878">
            <v>97287</v>
          </cell>
          <cell r="B2878" t="str">
            <v>COTOVELO RETO 90º, PARA ELETROCALHA, LISA OU PERFURADA EM AÇO GALVANIZADO, LARGURA DE 125MM E ALTURA DE 50MM - FORNECIMENTO E INSTALAÇÃO. AF_04/2023</v>
          </cell>
          <cell r="C2878">
            <v>0</v>
          </cell>
        </row>
        <row r="2879">
          <cell r="A2879">
            <v>97288</v>
          </cell>
          <cell r="B2879" t="str">
            <v>COTOVELO RETO 90º, PARA ELETROCALHA, LISA OU PERFURADA EM AÇO GALVANIZADO, LARGURA DE 150MM E ALTURA DE 50MM - FORNECIMENTO E INSTALAÇÃO. AF_04/2023</v>
          </cell>
          <cell r="C2879">
            <v>0</v>
          </cell>
        </row>
        <row r="2880">
          <cell r="A2880">
            <v>97293</v>
          </cell>
          <cell r="B2880" t="str">
            <v>COTOVELO RETO 90º, PARA ELETROCALHA, LISA OU PERFURADA EM AÇO GALVANIZADO, LARGURA DE 200MM E ALTURA DE 50MM - FORNECIMENTO E INSTALAÇÃO. AF_04/2023</v>
          </cell>
          <cell r="C2880">
            <v>0</v>
          </cell>
        </row>
        <row r="2881">
          <cell r="A2881">
            <v>97294</v>
          </cell>
          <cell r="B2881" t="str">
            <v>COTOVELO RETO 90º, PARA ELETROCALHA, LISA OU PERFURADA EM AÇO GALVANIZADO, LARGURA DE 250MM E ALTURA DE 50MM - FORNECIMENTO E INSTALAÇÃO. AF_04/2023</v>
          </cell>
          <cell r="C2881">
            <v>0</v>
          </cell>
        </row>
        <row r="2882">
          <cell r="A2882">
            <v>97299</v>
          </cell>
          <cell r="B2882" t="str">
            <v>COTOVELO RETO 90º, PARA ELETROCALHA, LISA OU PERFURADA EM AÇO GALVANIZADO, LARGURA DE 300MM E ALTURA DE 50MM - FORNECIMENTO E INSTALAÇÃO. AF_04/2023</v>
          </cell>
          <cell r="C2882">
            <v>0</v>
          </cell>
        </row>
        <row r="2883">
          <cell r="A2883">
            <v>97300</v>
          </cell>
          <cell r="B2883" t="str">
            <v>COTOVELO RETO 90º, PARA ELETROCALHA, LISA OU PERFURADA EM AÇO GALVANIZADO, LARGURA DE 400MM E ALTURA DE 50MM - FORNECIMENTO E INSTALAÇÃO. AF_04/2023</v>
          </cell>
          <cell r="C2883">
            <v>0</v>
          </cell>
        </row>
        <row r="2884">
          <cell r="A2884">
            <v>97305</v>
          </cell>
          <cell r="B2884" t="str">
            <v>COTOVELO RETO 90º, PARA ELETROCALHA, LISA OU PERFURADA EM AÇO GALVANIZADO, LARGURA DE 500MM E ALTURA DE 50MM - FORNECIMENTO E INSTALAÇÃO. AF_04/2023</v>
          </cell>
          <cell r="C2884">
            <v>0</v>
          </cell>
        </row>
        <row r="2885">
          <cell r="A2885">
            <v>97306</v>
          </cell>
          <cell r="B2885" t="str">
            <v>COTOVELO RETO 90º, PARA ELETROCALHA, LISA OU PERFURADA EM AÇO GALVANIZADO, LARGURA DE 600MM E ALTURA DE 50MM - FORNECIMENTO E INSTALAÇÃO. AF_04/2023</v>
          </cell>
          <cell r="C2885">
            <v>0</v>
          </cell>
        </row>
        <row r="2886">
          <cell r="A2886">
            <v>97311</v>
          </cell>
          <cell r="B2886" t="str">
            <v>COTOVELO RETO 90º, PARA ELETROCALHA, LISA OU PERFURADA EM AÇO GALVANIZADO, LARGURA DE 700MM E ALTURA DE 50MM - FORNECIMENTO E INSTALAÇÃO. AF_04/2023</v>
          </cell>
          <cell r="C2886">
            <v>0</v>
          </cell>
        </row>
        <row r="2887">
          <cell r="A2887">
            <v>97312</v>
          </cell>
          <cell r="B2887" t="str">
            <v>COTOVELO RETO 90º, PARA ELETROCALHA, LISA OU PERFURADA EM AÇO GALVANIZADO, LARGURA DE 800MM E ALTURA DE 50MM - FORNECIMENTO E INSTALAÇÃO. AF_04/2023</v>
          </cell>
          <cell r="C2887">
            <v>0</v>
          </cell>
        </row>
        <row r="2888">
          <cell r="A2888">
            <v>97278</v>
          </cell>
          <cell r="B2888" t="str">
            <v>CURVA HORIZONTAL 90º PARA ELETROCALHA, LISA OU PERFURADA EM AÇO GALVANIZADO, LARGURA DE 100MM E ALTURA DE 50MM - FORNECIMENTO E INSTALAÇÃO. AF_04/2023</v>
          </cell>
          <cell r="C2888">
            <v>0</v>
          </cell>
        </row>
        <row r="2889">
          <cell r="A2889">
            <v>97274</v>
          </cell>
          <cell r="B2889" t="str">
            <v>CURVA HORIZONTAL 90º PARA ELETROCALHA, LISA OU PERFURADA EM AÇO GALVANIZADO, LARGURA DE 50MM E ALTURA DE 50MM - FORNECIMENTO E INSTALAÇÃO. AF_04/2023</v>
          </cell>
          <cell r="C2889">
            <v>0</v>
          </cell>
        </row>
        <row r="2890">
          <cell r="A2890">
            <v>97283</v>
          </cell>
          <cell r="B2890" t="str">
            <v>CURVA HORIZONTAL 90º, PARA ELETROCALHA, LISA OU PERFURADA EM AÇO GALVANIZADO, LARGURA DE 125MM E ALTURA DE 50MM - FORNECIMENTO E INSTALAÇÃO. AF_04/2023</v>
          </cell>
          <cell r="C2890">
            <v>0</v>
          </cell>
        </row>
        <row r="2891">
          <cell r="A2891">
            <v>97284</v>
          </cell>
          <cell r="B2891" t="str">
            <v>CURVA HORIZONTAL 90º, PARA ELETROCALHA, LISA OU PERFURADA EM AÇO GALVANIZADO, LARGURA DE 150MM E ALTURA DE 50MM - FORNECIMENTO E INSTALAÇÃO. AF_04/2023</v>
          </cell>
          <cell r="C2891">
            <v>0</v>
          </cell>
        </row>
        <row r="2892">
          <cell r="A2892">
            <v>97289</v>
          </cell>
          <cell r="B2892" t="str">
            <v>CURVA HORIZONTAL 90º, PARA ELETROCALHA, LISA OU PERFURADA EM AÇO GALVANIZADO, LARGURA DE 200MM E ALTURA DE 50MM - FORNECIMENTO E INSTALAÇÃO. AF_04/2023</v>
          </cell>
          <cell r="C2892">
            <v>0</v>
          </cell>
        </row>
        <row r="2893">
          <cell r="A2893">
            <v>97290</v>
          </cell>
          <cell r="B2893" t="str">
            <v>CURVA HORIZONTAL 90º, PARA ELETROCALHA, LISA OU PERFURADA EM AÇO GALVANIZADO, LARGURA DE 250MM E ALTURA DE 50MM - FORNECIMENTO E INSTALAÇÃO. AF_04/2023</v>
          </cell>
          <cell r="C2893">
            <v>0</v>
          </cell>
        </row>
        <row r="2894">
          <cell r="A2894">
            <v>97295</v>
          </cell>
          <cell r="B2894" t="str">
            <v>CURVA HORIZONTAL 90º, PARA ELETROCALHA, LISA OU PERFURADA EM AÇO GALVANIZADO, LARGURA DE 300MM E ALTURA DE 50MM - FORNECIMENTO E INSTALAÇÃO. AF_04/2023</v>
          </cell>
          <cell r="C2894">
            <v>0</v>
          </cell>
        </row>
        <row r="2895">
          <cell r="A2895">
            <v>97296</v>
          </cell>
          <cell r="B2895" t="str">
            <v>CURVA HORIZONTAL 90º, PARA ELETROCALHA, LISA OU PERFURADA EM AÇO GALVANIZADO, LARGURA DE 400MM E ALTURA DE 50MM - FORNECIMENTO E INSTALAÇÃO. AF_04/2023</v>
          </cell>
          <cell r="C2895">
            <v>0</v>
          </cell>
        </row>
        <row r="2896">
          <cell r="A2896">
            <v>97301</v>
          </cell>
          <cell r="B2896" t="str">
            <v>CURVA HORIZONTAL 90º, PARA ELETROCALHA, LISA OU PERFURADA EM AÇO GALVANIZADO, LARGURA DE 500MM E ALTURA DE 50MM - FORNECIMENTO E INSTALAÇÃO. AF_04/2023</v>
          </cell>
          <cell r="C2896">
            <v>0</v>
          </cell>
        </row>
        <row r="2897">
          <cell r="A2897">
            <v>97302</v>
          </cell>
          <cell r="B2897" t="str">
            <v>CURVA HORIZONTAL 90º, PARA ELETROCALHA, LISA OU PERFURADA EM AÇO GALVANIZADO, LARGURA DE 600MM E ALTURA DE 50MM - FORNECIMENTO E INSTALAÇÃO. AF_04/2023</v>
          </cell>
          <cell r="C2897">
            <v>0</v>
          </cell>
        </row>
        <row r="2898">
          <cell r="A2898">
            <v>97307</v>
          </cell>
          <cell r="B2898" t="str">
            <v>CURVA HORIZONTAL 90º, PARA ELETROCALHA, LISA OU PERFURADA EM AÇO GALVANIZADO, LARGURA DE 700MM E ALTURA DE 50MM - FORNECIMENTO E INSTALAÇÃO. AF_04/2023</v>
          </cell>
          <cell r="C2898">
            <v>0</v>
          </cell>
        </row>
        <row r="2899">
          <cell r="A2899">
            <v>97277</v>
          </cell>
          <cell r="B2899" t="str">
            <v>CURVA HORIZONTAL 90º, PARA ELETROCALHA, LISA OU PERFURADA EM AÇO GALVANIZADO, LARGURA DE 75MM E ALTURA DE 50MM - FORNECIMENTO E INSTALAÇÃO. AF_04/2023</v>
          </cell>
          <cell r="C2899">
            <v>0</v>
          </cell>
        </row>
        <row r="2900">
          <cell r="A2900">
            <v>97308</v>
          </cell>
          <cell r="B2900" t="str">
            <v>CURVA HORIZONTAL 90º, PARA ELETROCALHA, LISA OU PERFURADA EM AÇO GALVANIZADO, LARGURA DE 800MM E ALTURA DE 50MM - FORNECIMENTO E INSTALAÇÃO. AF_04/2023</v>
          </cell>
          <cell r="C2900">
            <v>0</v>
          </cell>
        </row>
        <row r="2901">
          <cell r="A2901">
            <v>97238</v>
          </cell>
          <cell r="B2901" t="str">
            <v>ELETROCALHA LISA OU PERFURADA EM AÇO GALVANIZADO, LARGURA 100MM E ALTURA 50MM, INCLUSIVE EMENDA E FIXAÇÃO - FORNECIMENTO E INSTALAÇÃO. AF_04/2023</v>
          </cell>
          <cell r="C2901">
            <v>0</v>
          </cell>
        </row>
        <row r="2902">
          <cell r="A2902">
            <v>97239</v>
          </cell>
          <cell r="B2902" t="str">
            <v>ELETROCALHA LISA OU PERFURADA EM AÇO GALVANIZADO, LARGURA 125MM E ALTURA 50MM, INCLUSIVE EMENDA E FIXAÇÃO - FORNECIMENTO E INSTALAÇÃO. AF_04/2023</v>
          </cell>
          <cell r="C2902">
            <v>0</v>
          </cell>
        </row>
        <row r="2903">
          <cell r="A2903">
            <v>97240</v>
          </cell>
          <cell r="B2903" t="str">
            <v>ELETROCALHA LISA OU PERFURADA EM AÇO GALVANIZADO, LARGURA 150MM E ALTURA 50MM, INCLUSIVE EMENDA E FIXAÇÃO - FORNECIMENTO E INSTALAÇÃO. AF_04/2023</v>
          </cell>
          <cell r="C2903">
            <v>0</v>
          </cell>
        </row>
        <row r="2904">
          <cell r="A2904">
            <v>97241</v>
          </cell>
          <cell r="B2904" t="str">
            <v>ELETROCALHA LISA OU PERFURADA EM AÇO GALVANIZADO, LARGURA 200MM E ALTURA 50MM, INCLUSIVE EMENDA E FIXAÇÃO - FORNECIMENTO E INSTALAÇÃO. AF_04/2023</v>
          </cell>
          <cell r="C2904">
            <v>0</v>
          </cell>
        </row>
        <row r="2905">
          <cell r="A2905">
            <v>97242</v>
          </cell>
          <cell r="B2905" t="str">
            <v>ELETROCALHA LISA OU PERFURADA EM AÇO GALVANIZADO, LARGURA 250MM E ALTURA 50MM, INCLUSIVE EMENDA E FIXAÇÃO - FORNECIMENTO E INSTALAÇÃO. AF_04/2023</v>
          </cell>
          <cell r="C2905">
            <v>0</v>
          </cell>
        </row>
        <row r="2906">
          <cell r="A2906">
            <v>97243</v>
          </cell>
          <cell r="B2906" t="str">
            <v>ELETROCALHA LISA OU PERFURADA EM AÇO GALVANIZADO, LARGURA 300MM E ALTURA 50MM, INCLUSIVE EMENDA E FIXAÇÃO - FORNECIMENTO E INSTALAÇÃO. AF_04/2023</v>
          </cell>
          <cell r="C2906">
            <v>0</v>
          </cell>
        </row>
        <row r="2907">
          <cell r="A2907">
            <v>97244</v>
          </cell>
          <cell r="B2907" t="str">
            <v>ELETROCALHA LISA OU PERFURADA EM AÇO GALVANIZADO, LARGURA 400MM E ALTURA 50MM, INCLUSIVE EMENDA E FIXAÇÃO - FORNECIMENTO E INSTALAÇÃO. AF_04/2023</v>
          </cell>
          <cell r="C2907">
            <v>0</v>
          </cell>
        </row>
        <row r="2908">
          <cell r="A2908">
            <v>97245</v>
          </cell>
          <cell r="B2908" t="str">
            <v>ELETROCALHA LISA OU PERFURADA EM AÇO GALVANIZADO, LARGURA 500MM E ALTURA 50MM, INCLUSIVE EMENDA E FIXAÇÃO - FORNECIMENTO E INSTALAÇÃO. AF_04/2023</v>
          </cell>
          <cell r="C2908">
            <v>0</v>
          </cell>
        </row>
        <row r="2909">
          <cell r="A2909">
            <v>97236</v>
          </cell>
          <cell r="B2909" t="str">
            <v>ELETROCALHA LISA OU PERFURADA EM AÇO GALVANIZADO, LARGURA 50MM E ALTURA 50MM, INCLUSIVE EMENDA E FIXAÇÃO - FORNECIMENTO E INSTALAÇÃO. AF_04/2023</v>
          </cell>
          <cell r="C2909">
            <v>0</v>
          </cell>
        </row>
        <row r="2910">
          <cell r="A2910">
            <v>97246</v>
          </cell>
          <cell r="B2910" t="str">
            <v>ELETROCALHA LISA OU PERFURADA EM AÇO GALVANIZADO, LARGURA 600MM E ALTURA 50MM, INCLUSIVE EMENDA E FIXAÇÃO - FORNECIMENTO E INSTALAÇÃO. AF_04/2023</v>
          </cell>
          <cell r="C2910">
            <v>0</v>
          </cell>
        </row>
        <row r="2911">
          <cell r="A2911">
            <v>97247</v>
          </cell>
          <cell r="B2911" t="str">
            <v>ELETROCALHA LISA OU PERFURADA EM AÇO GALVANIZADO, LARGURA 700MM E ALTURA 50MM, INCLUSIVE EMENDA E FIXAÇÃO - FORNECIMENTO E INSTALAÇÃO. AF_04/2023</v>
          </cell>
          <cell r="C2911">
            <v>0</v>
          </cell>
        </row>
        <row r="2912">
          <cell r="A2912">
            <v>97237</v>
          </cell>
          <cell r="B2912" t="str">
            <v>ELETROCALHA LISA OU PERFURADA EM AÇO GALVANIZADO, LARGURA 75MM E ALTURA 50MM, INCLUSIVE EMENDA E FIXAÇÃO - FORNECIMENTO E INSTALAÇÃO. AF_04/2023</v>
          </cell>
          <cell r="C2912">
            <v>0</v>
          </cell>
        </row>
        <row r="2913">
          <cell r="A2913">
            <v>97248</v>
          </cell>
          <cell r="B2913" t="str">
            <v>ELETROCALHA LISA OU PERFURADA EM AÇO GALVANIZADO, LARGURA 800MM E ALTURA 50MM, INCLUSIVE EMENDA E FIXAÇÃO - FORNECIMENTO E INSTALAÇÃO. AF_04/2023</v>
          </cell>
          <cell r="C2913">
            <v>0</v>
          </cell>
        </row>
        <row r="2914">
          <cell r="A2914">
            <v>97251</v>
          </cell>
          <cell r="B2914" t="str">
            <v>EMENDA PARA ELETROCALHA, LISA OU PERFURADA EM AÇO GALVANIZADO, LARGURA 100MM E ALTURA 50MM - FORNECIMENTO E INSTALAÇÃO. AF_04/2023</v>
          </cell>
          <cell r="C2914">
            <v>0</v>
          </cell>
        </row>
        <row r="2915">
          <cell r="A2915">
            <v>97254</v>
          </cell>
          <cell r="B2915" t="str">
            <v>EMENDA PARA ELETROCALHA, LISA OU PERFURADA EM AÇO GALVANIZADO, LARGURA 125MM E ALTURA 50MM - FORNECIMENTO E INSTALAÇÃO. AF_04/2023</v>
          </cell>
          <cell r="C2915">
            <v>0</v>
          </cell>
        </row>
        <row r="2916">
          <cell r="A2916">
            <v>97255</v>
          </cell>
          <cell r="B2916" t="str">
            <v>EMENDA PARA ELETROCALHA, LISA OU PERFURADA EM AÇO GALVANIZADO, LARGURA 150MM E ALTURA 50MM - FORNECIMENTO E INSTALAÇÃO. AF_04/2023</v>
          </cell>
          <cell r="C2916">
            <v>0</v>
          </cell>
        </row>
        <row r="2917">
          <cell r="A2917">
            <v>97249</v>
          </cell>
          <cell r="B2917" t="str">
            <v>EMENDA PARA ELETROCALHA, LISA OU PERFURADA EM AÇO GALVANIZADO, LARGURA 50MM E ALTURA 50MM - FORNECIMENTO E INSTALAÇÃO. AF_04/2023</v>
          </cell>
          <cell r="C2917">
            <v>0</v>
          </cell>
        </row>
        <row r="2918">
          <cell r="A2918">
            <v>97250</v>
          </cell>
          <cell r="B2918" t="str">
            <v>EMENDA PARA ELETROCALHA, LISA OU PERFURADA EM AÇO GALVANIZADO, LARGURA 75MM E ALTURA 50MM - FORNECIMENTO E INSTALAÇÃO. AF_04/2023</v>
          </cell>
          <cell r="C2918">
            <v>0</v>
          </cell>
        </row>
        <row r="2919">
          <cell r="A2919">
            <v>97258</v>
          </cell>
          <cell r="B2919" t="str">
            <v>EMENDA PARA ELETROCALHA, LISA OU PERFURADA EM AÇO GALVANIZADO, LARGURA DE 200MM E ALTURA DE 50MM - FORNECIMENTO E INSTALAÇÃO. AF_04/2023</v>
          </cell>
          <cell r="C2919">
            <v>0</v>
          </cell>
        </row>
        <row r="2920">
          <cell r="A2920">
            <v>97259</v>
          </cell>
          <cell r="B2920" t="str">
            <v>EMENDA PARA ELETROCALHA, LISA OU PERFURADA EM AÇO GALVANIZADO, LARGURA DE 250MM E ALTURA DE 50MM - FORNECIMENTO E INSTALAÇÃO. AF_04/2023</v>
          </cell>
          <cell r="C2920">
            <v>0</v>
          </cell>
        </row>
        <row r="2921">
          <cell r="A2921">
            <v>97262</v>
          </cell>
          <cell r="B2921" t="str">
            <v>EMENDA PARA ELETROCALHA, LISA OU PERFURADA EM AÇO GALVANIZADO, LARGURA DE 300MM E ALTURA DE 50MM - FORNECIMENTO E INSTALAÇÃO. AF_04/2023</v>
          </cell>
          <cell r="C2921">
            <v>0</v>
          </cell>
        </row>
        <row r="2922">
          <cell r="A2922">
            <v>97263</v>
          </cell>
          <cell r="B2922" t="str">
            <v>EMENDA PARA ELETROCALHA, LISA OU PERFURADA EM AÇO GALVANIZADO, LARGURA DE 400MM E ALTURA DE 50MM - FORNECIMENTO E INSTALAÇÃO. AF_04/2023</v>
          </cell>
          <cell r="C2922">
            <v>0</v>
          </cell>
        </row>
        <row r="2923">
          <cell r="A2923">
            <v>97266</v>
          </cell>
          <cell r="B2923" t="str">
            <v>EMENDA PARA ELETROCALHA, LISA OU PERFURADA EM AÇO GALVANIZADO, LARGURA DE 500MM E ALTURA DE 50MM - FORNECIMENTO E INSTALAÇÃO. AF_04/2023</v>
          </cell>
          <cell r="C2923">
            <v>0</v>
          </cell>
        </row>
        <row r="2924">
          <cell r="A2924">
            <v>97267</v>
          </cell>
          <cell r="B2924" t="str">
            <v>EMENDA PARA ELETROCALHA, LISA OU PERFURADA EM AÇO GALVANIZADO, LARGURA DE 600MM E ALTURA DE 50MM - FORNECIMENTO E INSTALAÇÃO. AF_04/2023</v>
          </cell>
          <cell r="C2924">
            <v>0</v>
          </cell>
        </row>
        <row r="2925">
          <cell r="A2925">
            <v>97270</v>
          </cell>
          <cell r="B2925" t="str">
            <v>EMENDA PARA ELETROCALHA, LISA OU PERFURADA EM AÇO GALVANIZADO, LARGURA DE 700MM E ALTURA DE 50MM - FORNECIMENTO E INSTALAÇÃO. AF_04/2023</v>
          </cell>
          <cell r="C2925">
            <v>0</v>
          </cell>
        </row>
        <row r="2926">
          <cell r="A2926">
            <v>97271</v>
          </cell>
          <cell r="B2926" t="str">
            <v>EMENDA PARA ELETROCALHA, LISA OU PERFURADA EM AÇO GALVANIZADO, LARGURA DE 800MM E ALTURA DE 50MM - FORNECIMENTO E INSTALAÇÃO. AF_04/2023</v>
          </cell>
          <cell r="C2926">
            <v>0</v>
          </cell>
        </row>
        <row r="2927">
          <cell r="A2927">
            <v>97252</v>
          </cell>
          <cell r="B2927" t="str">
            <v>REDUÇÃO PARA ELETROCALHA, LISA OU PERFURADA EM AÇO GALVANIZADO, 100X75MM E ALTURA 50MM - FORNECIMENTO E INSTALAÇÃO. AF_04/2023</v>
          </cell>
          <cell r="C2927">
            <v>0</v>
          </cell>
        </row>
        <row r="2928">
          <cell r="A2928">
            <v>97257</v>
          </cell>
          <cell r="B2928" t="str">
            <v>REDUÇÃO PARA ELETROCALHA, LISA OU PERFURADA EM AÇO GALVANIZADO, 125X100MM E ALTURA DE 50MM - FORNECIMENTO E INSTALAÇÃO. AF_04/2023</v>
          </cell>
          <cell r="C2928">
            <v>0</v>
          </cell>
        </row>
        <row r="2929">
          <cell r="A2929">
            <v>97256</v>
          </cell>
          <cell r="B2929" t="str">
            <v>REDUÇÃO PARA ELETROCALHA, LISA OU PERFURADA EM AÇO GALVANIZADO, 150X125MM E ALTURA DE 50MM - FORNECIMENTO E INSTALAÇÃO. AF_04/2023</v>
          </cell>
          <cell r="C2929">
            <v>0</v>
          </cell>
        </row>
        <row r="2930">
          <cell r="A2930">
            <v>97253</v>
          </cell>
          <cell r="B2930" t="str">
            <v>REDUÇÃO PARA ELETROCALHA, LISA OU PERFURADA EM AÇO GALVANIZADO, 75X50MM E ALTURA 50MM - FORNECIMENTO E INSTALAÇÃO. AF_04/2023</v>
          </cell>
          <cell r="C2930">
            <v>0</v>
          </cell>
        </row>
        <row r="2931">
          <cell r="A2931">
            <v>97261</v>
          </cell>
          <cell r="B2931" t="str">
            <v>REDUÇÃO PARA ELETROCALHA, LISA OU PERFURADA EM AÇO GALVANIZADO, LARGURA DE 200X150MM E ALTURA DE 50MM - FORNECIMENTO E INSTALAÇÃO. AF_04/2023</v>
          </cell>
          <cell r="C2931">
            <v>0</v>
          </cell>
        </row>
        <row r="2932">
          <cell r="A2932">
            <v>97260</v>
          </cell>
          <cell r="B2932" t="str">
            <v>REDUÇÃO PARA ELETROCALHA, LISA OU PERFURADA EM AÇO GALVANIZADO, LARGURA DE 250X200MM E ALTURA DE 50MM - FORNECIMENTO E INSTALAÇÃO. AF_04/2023</v>
          </cell>
          <cell r="C2932">
            <v>0</v>
          </cell>
        </row>
        <row r="2933">
          <cell r="A2933">
            <v>97265</v>
          </cell>
          <cell r="B2933" t="str">
            <v>REDUÇÃO PARA ELETROCALHA, LISA OU PERFURADA EM AÇO GALVANIZADO, LARGURA DE 300X250MM E ALTURA DE 50MM - FORNECIMENTO E INSTALAÇÃO. AF_04/2023</v>
          </cell>
          <cell r="C2933">
            <v>0</v>
          </cell>
        </row>
        <row r="2934">
          <cell r="A2934">
            <v>97264</v>
          </cell>
          <cell r="B2934" t="str">
            <v>REDUÇÃO PARA ELETROCALHA, LISA OU PERFURADA EM AÇO GALVANIZADO, LARGURA DE 400X300MM E ALTURA DE 50MM - FORNECIMENTO E INSTALAÇÃO. AF_04/2023</v>
          </cell>
          <cell r="C2934">
            <v>0</v>
          </cell>
        </row>
        <row r="2935">
          <cell r="A2935">
            <v>97269</v>
          </cell>
          <cell r="B2935" t="str">
            <v>REDUÇÃO PARA ELETROCALHA, LISA OU PERFURADA EM AÇO GALVANIZADO, LARGURA DE 500X400MM E ALTURA DE 50MM - FORNECIMENTO E INSTALAÇÃO. AF_04/2023</v>
          </cell>
          <cell r="C2935">
            <v>0</v>
          </cell>
        </row>
        <row r="2936">
          <cell r="A2936">
            <v>97268</v>
          </cell>
          <cell r="B2936" t="str">
            <v>REDUÇÃO PARA ELETROCALHA, LISA OU PERFURADA EM AÇO GALVANIZADO, LARGURA DE 600X500MM E ALTURA DE 50MM - FORNECIMENTO E INSTALAÇÃO. AF_04/2023</v>
          </cell>
          <cell r="C2936">
            <v>0</v>
          </cell>
        </row>
        <row r="2937">
          <cell r="A2937">
            <v>97273</v>
          </cell>
          <cell r="B2937" t="str">
            <v>REDUÇÃO PARA ELETROCALHA, LISA OU PERFURADA EM AÇO GALVANIZADO, LARGURA DE 700X600MM E ALTURA DE 50MM - FORNECIMENTO E INSTALAÇÃO. AF_04/2023</v>
          </cell>
          <cell r="C2937">
            <v>0</v>
          </cell>
        </row>
        <row r="2938">
          <cell r="A2938">
            <v>97272</v>
          </cell>
          <cell r="B2938" t="str">
            <v>REDUÇÃO PARA ELETROCALHA, LISA OU PERFURADA EM AÇO GALVANIZADO, LARGURA DE 800X700MM E ALTURA DE 50MM - FORNECIMENTO E INSTALAÇÃO. AF_04/2023</v>
          </cell>
          <cell r="C2938">
            <v>0</v>
          </cell>
        </row>
        <row r="2939">
          <cell r="A2939">
            <v>97315</v>
          </cell>
          <cell r="B2939" t="str">
            <v>TÊ HORIZONTAL 90º, PARA ELETROCALHA, LISA OU PERFURADA EM AÇO GALVANIZADO, LARGURA DE 100MM E ALTURA DE 50MM - FORNECIMENTO E INSTALAÇÃO. AF_04/2023</v>
          </cell>
          <cell r="C2939">
            <v>0</v>
          </cell>
        </row>
        <row r="2940">
          <cell r="A2940">
            <v>97316</v>
          </cell>
          <cell r="B2940" t="str">
            <v>TÊ HORIZONTAL 90º, PARA ELETROCALHA, LISA OU PERFURADA EM AÇO GALVANIZADO, LARGURA DE 125MM E ALTURA DE 50MM - FORNECIMENTO E INSTALAÇÃO. AF_04/2023</v>
          </cell>
          <cell r="C2940">
            <v>0</v>
          </cell>
        </row>
        <row r="2941">
          <cell r="A2941">
            <v>97317</v>
          </cell>
          <cell r="B2941" t="str">
            <v>TÊ HORIZONTAL 90º, PARA ELETROCALHA, LISA OU PERFURADA EM AÇO GALVANIZADO, LARGURA DE 150MM E ALTURA DE 50MM - FORNECIMENTO E INSTALAÇÃO. AF_04/2023</v>
          </cell>
          <cell r="C2941">
            <v>0</v>
          </cell>
        </row>
        <row r="2942">
          <cell r="A2942">
            <v>97318</v>
          </cell>
          <cell r="B2942" t="str">
            <v>TÊ HORIZONTAL 90º, PARA ELETROCALHA, LISA OU PERFURADA EM AÇO GALVANIZADO, LARGURA DE 200MM E ALTURA DE 50MM - FORNECIMENTO E INSTALAÇÃO. AF_04/2023</v>
          </cell>
          <cell r="C2942">
            <v>0</v>
          </cell>
        </row>
        <row r="2943">
          <cell r="A2943">
            <v>97319</v>
          </cell>
          <cell r="B2943" t="str">
            <v>TÊ HORIZONTAL 90º, PARA ELETROCALHA, LISA OU PERFURADA EM AÇO GALVANIZADO, LARGURA DE 250MM E ALTURA DE 50MM - FORNECIMENTO E INSTALAÇÃO. AF_04/2023</v>
          </cell>
          <cell r="C2943">
            <v>0</v>
          </cell>
        </row>
        <row r="2944">
          <cell r="A2944">
            <v>97320</v>
          </cell>
          <cell r="B2944" t="str">
            <v>TÊ HORIZONTAL 90º, PARA ELETROCALHA, LISA OU PERFURADA EM AÇO GALVANIZADO, LARGURA DE 300MM E ALTURA DE 50MM - FORNECIMENTO E INSTALAÇÃO. AF_04/2023</v>
          </cell>
          <cell r="C2944">
            <v>0</v>
          </cell>
        </row>
        <row r="2945">
          <cell r="A2945">
            <v>97321</v>
          </cell>
          <cell r="B2945" t="str">
            <v>TÊ HORIZONTAL 90º, PARA ELETROCALHA, LISA OU PERFURADA EM AÇO GALVANIZADO, LARGURA DE 400MM E ALTURA DE 50MM - FORNECIMENTO E INSTALAÇÃO. AF_04/2023</v>
          </cell>
          <cell r="C2945">
            <v>0</v>
          </cell>
        </row>
        <row r="2946">
          <cell r="A2946">
            <v>97322</v>
          </cell>
          <cell r="B2946" t="str">
            <v>TÊ HORIZONTAL 90º, PARA ELETROCALHA, LISA OU PERFURADA EM AÇO GALVANIZADO, LARGURA DE 500MM E ALTURA DE 50MM - FORNECIMENTO E INSTALAÇÃO. AF_04/2023</v>
          </cell>
          <cell r="C2946">
            <v>0</v>
          </cell>
        </row>
        <row r="2947">
          <cell r="A2947">
            <v>97313</v>
          </cell>
          <cell r="B2947" t="str">
            <v>TÊ HORIZONTAL 90º, PARA ELETROCALHA, LISA OU PERFURADA EM AÇO GALVANIZADO, LARGURA DE 50MM E ALTURA DE 50MM - FORNECIMENTO E INSTALAÇÃO. AF_04/2023</v>
          </cell>
          <cell r="C2947">
            <v>0</v>
          </cell>
        </row>
        <row r="2948">
          <cell r="A2948">
            <v>97323</v>
          </cell>
          <cell r="B2948" t="str">
            <v>TÊ HORIZONTAL 90º, PARA ELETROCALHA, LISA OU PERFURADA EM AÇO GALVANIZADO, LARGURA DE 600MM E ALTURA DE 50MM - FORNECIMENTO E INSTALAÇÃO. AF_04/2023</v>
          </cell>
          <cell r="C2948">
            <v>0</v>
          </cell>
        </row>
        <row r="2949">
          <cell r="A2949">
            <v>97324</v>
          </cell>
          <cell r="B2949" t="str">
            <v>TÊ HORIZONTAL 90º, PARA ELETROCALHA, LISA OU PERFURADA EM AÇO GALVANIZADO, LARGURA DE 700MM E ALTURA DE 50MM - FORNECIMENTO E INSTALAÇÃO. AF_04/2023</v>
          </cell>
          <cell r="C2949">
            <v>0</v>
          </cell>
        </row>
        <row r="2950">
          <cell r="A2950">
            <v>97314</v>
          </cell>
          <cell r="B2950" t="str">
            <v>TÊ HORIZONTAL 90º, PARA ELETROCALHA, LISA OU PERFURADA EM AÇO GALVANIZADO, LARGURA DE 75MM E ALTURA DE 50MM - FORNECIMENTO E INSTALAÇÃO. AF_04/2023</v>
          </cell>
          <cell r="C2950">
            <v>0</v>
          </cell>
        </row>
        <row r="2951">
          <cell r="A2951">
            <v>97325</v>
          </cell>
          <cell r="B2951" t="str">
            <v>TÊ HORIZONTAL 90º, PARA ELETROCALHA, LISA OU PERFURADA EM AÇO GALVANIZADO, LARGURA DE 800MM E ALTURA DE 50MM - FORNECIMENTO E INSTALAÇÃO. AF_04/2023</v>
          </cell>
          <cell r="C2951">
            <v>0</v>
          </cell>
        </row>
        <row r="2952">
          <cell r="A2952">
            <v>103517</v>
          </cell>
          <cell r="B2952" t="str">
            <v>AQUECEDOR SOLAR COMPACTO, KIT PARA 1 COLETOR SOLAR EM VIDRO TEMPERADO E SERPENTINA EM TUBO DE COBRE COM SUPORTE, RESERVATÓRIO, FIXAÇÕES E TUBOS - FORNECIMENTO E INSTALAÇÃO. AF_12/2021</v>
          </cell>
          <cell r="C2952">
            <v>3103.21</v>
          </cell>
        </row>
        <row r="2953">
          <cell r="A2953">
            <v>103518</v>
          </cell>
          <cell r="B2953" t="str">
            <v>AQUECEDOR SOLAR COMPACTO, KIT PARA 1 COLETOR SOLAR À VÁCUO COM SUPORTE, RESERVATÓRIO, FIXAÇÕES E TUBOS - FORNECIMENTO E INSTALAÇÃO. AF_12/2021</v>
          </cell>
          <cell r="C2953">
            <v>0</v>
          </cell>
        </row>
        <row r="2954">
          <cell r="A2954">
            <v>103519</v>
          </cell>
          <cell r="B2954" t="str">
            <v>BLOCO CONCRETADO NO LOCAL, 20X20X15CM, PARA BASE DE FIXAÇÃO DA ESTRUTURA SOLAR PARA LAJE DE CONCRETO - FORNECIMENTO E INSTALAÇÃO. AF_12/2021</v>
          </cell>
          <cell r="C2954">
            <v>11.6</v>
          </cell>
        </row>
        <row r="2955">
          <cell r="A2955">
            <v>103515</v>
          </cell>
          <cell r="B2955" t="str">
            <v>BOMBA DE CIRCULACAO DE ÁGUA QUENTE, 93 ATÉ 150 W - FORNECIMENTO E INSTALAÇÃO. AF_12/2021</v>
          </cell>
          <cell r="C2955">
            <v>0</v>
          </cell>
        </row>
        <row r="2956">
          <cell r="A2956">
            <v>103502</v>
          </cell>
          <cell r="B2956" t="str">
            <v>CABO FOTOVOLTAICO 4 MM² INSTALADO EM ELETRODUTO - FORNECIMENTO E INSTALAÇÃO. AF_12/2021</v>
          </cell>
          <cell r="C2956">
            <v>0</v>
          </cell>
        </row>
        <row r="2957">
          <cell r="A2957">
            <v>103504</v>
          </cell>
          <cell r="B2957" t="str">
            <v>CABO FOTOVOLTAICO 4 MM² INSTALADO SOLTO NO TELHADO - FORNECIMENTO E INSTALAÇÃO. AF_12/2021</v>
          </cell>
          <cell r="C2957">
            <v>0</v>
          </cell>
        </row>
        <row r="2958">
          <cell r="A2958">
            <v>103503</v>
          </cell>
          <cell r="B2958" t="str">
            <v>CABO FOTOVOLTAICO 6 MM² INSTALADO EM ELETRODUTO - FORNECIMENTO E INSTALAÇÃO. AF_12/2021</v>
          </cell>
          <cell r="C2958">
            <v>0</v>
          </cell>
        </row>
        <row r="2959">
          <cell r="A2959">
            <v>103505</v>
          </cell>
          <cell r="B2959" t="str">
            <v>CABO FOTOVOLTAICO 6 MM² INSTALADO SOLTO NO TELHADO - FORNECIMENTO E INSTALAÇÃO. AF_12/2021</v>
          </cell>
          <cell r="C2959">
            <v>0</v>
          </cell>
        </row>
        <row r="2960">
          <cell r="A2960">
            <v>103499</v>
          </cell>
          <cell r="B2960" t="str">
            <v>COLETOR PARA AQUECIMENTO SOLAR A VÁCUO, COM SUPORTE PARA LAJE DE CONCRETO - FORNECIMENTO E INSTALAÇÃO. AF_12/2021</v>
          </cell>
          <cell r="C2960">
            <v>0</v>
          </cell>
        </row>
        <row r="2961">
          <cell r="A2961">
            <v>103501</v>
          </cell>
          <cell r="B2961" t="str">
            <v>COLETOR PARA AQUECIMENTO SOLAR A VÁCUO, COM SUPORTE PARA TELHA CERÂMICA - FORNECIMENTO E INSTALAÇÃO. AF_12/2021</v>
          </cell>
          <cell r="C2961">
            <v>0</v>
          </cell>
        </row>
        <row r="2962">
          <cell r="A2962">
            <v>103500</v>
          </cell>
          <cell r="B2962" t="str">
            <v>COLETOR PARA AQUECIMENTO SOLAR A VÁCUO, COM SUPORTE PARA TELHA METÁLICA - FORNECIMENTO E INSTALAÇÃO. AF_12/2021</v>
          </cell>
          <cell r="C2962">
            <v>0</v>
          </cell>
        </row>
        <row r="2963">
          <cell r="A2963">
            <v>103496</v>
          </cell>
          <cell r="B2963" t="str">
            <v>COLETOR PARA AQUECIMENTO SOLAR, EM VIDRO TEMPERADO E SERPENTINA EM TUBO DE COBRE, COM SUPORTE PARA LAJE DE CONCRETO - FORNECIMENTO E INSTALAÇÃO. AF_12/2021</v>
          </cell>
          <cell r="C2963">
            <v>0</v>
          </cell>
        </row>
        <row r="2964">
          <cell r="A2964">
            <v>103498</v>
          </cell>
          <cell r="B2964" t="str">
            <v>COLETOR PARA AQUECIMENTO SOLAR, EM VIDRO TEMPERADO E SERPENTINA EM TUBO DE COBRE, COM SUPORTE PARA TELHA CERÂMICA - FORNECIMENTO E INSTALAÇÃO. AF_12/2021</v>
          </cell>
          <cell r="C2964">
            <v>0</v>
          </cell>
        </row>
        <row r="2965">
          <cell r="A2965">
            <v>103497</v>
          </cell>
          <cell r="B2965" t="str">
            <v>COLETOR PARA AQUECIMENTO SOLAR, EM VIDRO TEMPERADO E SERPENTINA EM TUBO DE COBRE, COM SUPORTE PARA TELHA METÁLICA - FORNECIMENTO E INSTALAÇÃO. AF_12/2021</v>
          </cell>
          <cell r="C2965">
            <v>0</v>
          </cell>
        </row>
        <row r="2966">
          <cell r="A2966">
            <v>103516</v>
          </cell>
          <cell r="B2966" t="str">
            <v>CONTROLADOR POR DIFERENCIAL DE TEMPERATURA COM 2 SENSORES - FORNECIMENTO E INSTALAÇÃO. AF_12/2021</v>
          </cell>
          <cell r="C2966">
            <v>0</v>
          </cell>
        </row>
        <row r="2967">
          <cell r="A2967">
            <v>103506</v>
          </cell>
          <cell r="B2967" t="str">
            <v>INVERSOR SOLAR FOTOVOLTAICO - FORNECIMENTO E INSTALAÇÃO. AF_12/2021</v>
          </cell>
          <cell r="C2967">
            <v>0</v>
          </cell>
        </row>
        <row r="2968">
          <cell r="A2968">
            <v>103507</v>
          </cell>
          <cell r="B2968" t="str">
            <v>MICRO INVERSOR SOLAR FOTOVOLTAICO - FORNECIMENTO E INSTALAÇÃO. AF_12/2021</v>
          </cell>
          <cell r="C2968">
            <v>0</v>
          </cell>
        </row>
        <row r="2969">
          <cell r="A2969">
            <v>103493</v>
          </cell>
          <cell r="B2969" t="str">
            <v>PAINEL SOLAR FOTOVOLTAICO, 2 X 1 M, COM SUPORTE PARA LAJE DE CONCRETO - FORNECIMENTO E INSTALAÇÃO. AF_12/2021</v>
          </cell>
          <cell r="C2969">
            <v>0</v>
          </cell>
        </row>
        <row r="2970">
          <cell r="A2970">
            <v>103495</v>
          </cell>
          <cell r="B2970" t="str">
            <v>PAINEL SOLAR FOTOVOLTAICO, 2 X 1 M, COM SUPORTE PARA TELHA CERÂMICA - FORNECIMENTO E INSTALAÇÃO. AF_12/2021</v>
          </cell>
          <cell r="C2970">
            <v>0</v>
          </cell>
        </row>
        <row r="2971">
          <cell r="A2971">
            <v>103494</v>
          </cell>
          <cell r="B2971" t="str">
            <v>PAINEL SOLAR FOTOVOLTAICO, 2 X 1 M, COM SUPORTE PARA TELHA METÁLICA - FORNECIMENTO E INSTALAÇÃO. AF_12/2021</v>
          </cell>
          <cell r="C2971">
            <v>0</v>
          </cell>
        </row>
        <row r="2972">
          <cell r="A2972">
            <v>103513</v>
          </cell>
          <cell r="B2972" t="str">
            <v>RESERVATÓRIO TÉRMICO/BOILER SOLAR EM AÇO INOX 1000 L - FORNECIMENTO E INSTALAÇÃO. AF_12/2021</v>
          </cell>
          <cell r="C2972">
            <v>0</v>
          </cell>
        </row>
        <row r="2973">
          <cell r="A2973">
            <v>103523</v>
          </cell>
          <cell r="B2973" t="str">
            <v>RESERVATÓRIO TÉRMICO/BOILER SOLAR EM AÇO INOX 1000 L COM 5 PLACAS COLETORAS EM VIDRO TEMPERADO COM SERPENTINA EM TUBO DE COBRE 2 X 1 M - FORNECIMENTO E INSTALAÇÃO. AF_12/2021</v>
          </cell>
          <cell r="C2973">
            <v>10394.51</v>
          </cell>
        </row>
        <row r="2974">
          <cell r="A2974">
            <v>103509</v>
          </cell>
          <cell r="B2974" t="str">
            <v>RESERVATÓRIO TÉRMICO/BOILER SOLAR EM AÇO INOX 200 L - FORNECIMENTO E INSTALAÇÃO. AF_12/2021</v>
          </cell>
          <cell r="C2974">
            <v>0</v>
          </cell>
        </row>
        <row r="2975">
          <cell r="A2975">
            <v>103514</v>
          </cell>
          <cell r="B2975" t="str">
            <v>RESERVATÓRIO TÉRMICO/BOILER SOLAR EM AÇO INOX 3000 L - FORNECIMENTO E INSTALAÇÃO. AF_12/2021</v>
          </cell>
          <cell r="C2975">
            <v>0</v>
          </cell>
        </row>
        <row r="2976">
          <cell r="A2976">
            <v>103510</v>
          </cell>
          <cell r="B2976" t="str">
            <v>RESERVATÓRIO TÉRMICO/BOILER SOLAR EM AÇO INOX 400 L - FORNECIMENTO E INSTALAÇÃO. AF_12/2021</v>
          </cell>
          <cell r="C2976">
            <v>0</v>
          </cell>
        </row>
        <row r="2977">
          <cell r="A2977">
            <v>103520</v>
          </cell>
          <cell r="B2977" t="str">
            <v>RESERVATÓRIO TÉRMICO/BOILER SOLAR EM AÇO INOX 400 L COM 2 PLACAS COLETORAS EM VIDRO TEMPERADO COM SERPENTINA EM TUBO DE COBRE 2 X 1 M - FORNECIMENTO E INSTALAÇÃO. AF_12/2021</v>
          </cell>
          <cell r="C2977">
            <v>5113.7700000000004</v>
          </cell>
        </row>
        <row r="2978">
          <cell r="A2978">
            <v>103511</v>
          </cell>
          <cell r="B2978" t="str">
            <v>RESERVATÓRIO TÉRMICO/BOILER SOLAR EM AÇO INOX 600 L - FORNECIMENTO E INSTALAÇÃO. AF_12/2021</v>
          </cell>
          <cell r="C2978">
            <v>0</v>
          </cell>
        </row>
        <row r="2979">
          <cell r="A2979">
            <v>103521</v>
          </cell>
          <cell r="B2979" t="str">
            <v>RESERVATÓRIO TÉRMICO/BOILER SOLAR EM AÇO INOX 600 L COM 3 PLACAS COLETORAS EM VIDRO TEMPERADO COM SERPENTINA EM TUBO DE COBRE 2 X 1 M - FORNECIMENTO E INSTALAÇÃO. AF_12/2021</v>
          </cell>
          <cell r="C2979">
            <v>6790.11</v>
          </cell>
        </row>
        <row r="2980">
          <cell r="A2980">
            <v>103512</v>
          </cell>
          <cell r="B2980" t="str">
            <v>RESERVATÓRIO TÉRMICO/BOILER SOLAR EM AÇO INOX 800 L - FORNECIMENTO E INSTALAÇÃO. AF_12/2021</v>
          </cell>
          <cell r="C2980">
            <v>0</v>
          </cell>
        </row>
        <row r="2981">
          <cell r="A2981">
            <v>103522</v>
          </cell>
          <cell r="B2981" t="str">
            <v>RESERVATÓRIO TÉRMICO/BOILER SOLAR EM AÇO INOX 800 L COM 4 PLACAS COLETORAS EM VIDRO TEMPERADO COM SERPENTINA EM TUBO DE COBRE 2 X 1 M - FORNECIMENTO E INSTALAÇÃO. AF_12/2021</v>
          </cell>
          <cell r="C2981">
            <v>6939.42</v>
          </cell>
        </row>
        <row r="2982">
          <cell r="A2982">
            <v>103508</v>
          </cell>
          <cell r="B2982" t="str">
            <v>STRING BOX PARA SISTEMA FOTOVOLTAICO - FORNECIMENTO E INSTALAÇÃO. AF_12/2021</v>
          </cell>
          <cell r="C2982">
            <v>0</v>
          </cell>
        </row>
        <row r="2983">
          <cell r="A2983">
            <v>103524</v>
          </cell>
          <cell r="B2983" t="str">
            <v>SUPORTE DE 1 COLETOR SOLAR PARA LAJE DE CONCRETO - FORNECIMENTO E INSTALAÇÃO. AF_12/2021</v>
          </cell>
          <cell r="C2983">
            <v>0</v>
          </cell>
        </row>
        <row r="2984">
          <cell r="A2984">
            <v>103526</v>
          </cell>
          <cell r="B2984" t="str">
            <v>SUPORTE DE 1 COLETOR SOLAR PARA TELHA CERÂMICA - FORNECIMENTO E INSTALAÇÃO. AF_12/2021</v>
          </cell>
          <cell r="C2984">
            <v>0</v>
          </cell>
        </row>
        <row r="2985">
          <cell r="A2985">
            <v>103525</v>
          </cell>
          <cell r="B2985" t="str">
            <v>SUPORTE DE 1 COLETOR SOLAR PARA TELHA METÁLICA - FORNECIMENTO E INSTALAÇÃO. AF_12/2021</v>
          </cell>
          <cell r="C2985">
            <v>0</v>
          </cell>
        </row>
        <row r="2986">
          <cell r="A2986">
            <v>97062</v>
          </cell>
          <cell r="B2986" t="str">
            <v>COLOCAÇÃO DE TELA EM ANDAIME FACHADEIRO. AF_03/2024</v>
          </cell>
          <cell r="C2986">
            <v>6.17</v>
          </cell>
        </row>
        <row r="2987">
          <cell r="A2987">
            <v>97061</v>
          </cell>
          <cell r="B2987" t="str">
            <v>COLOCAÇÃO DE TELA FACHADEIRA PERIMETRAL. AF_03/2024</v>
          </cell>
          <cell r="C2987">
            <v>0</v>
          </cell>
        </row>
        <row r="2988">
          <cell r="A2988">
            <v>104988</v>
          </cell>
          <cell r="B2988" t="str">
            <v>FECHAMENTO METÁLICO REMOVÍVEL DE ABERTURA DE CAIXILHO (PROTEÇÃO DE GESSEIRO) - 4 MONTAGENS EM OBRA. AF_03/2024</v>
          </cell>
          <cell r="C2988">
            <v>0</v>
          </cell>
        </row>
        <row r="2989">
          <cell r="A2989">
            <v>104979</v>
          </cell>
          <cell r="B2989" t="str">
            <v>FECHAMENTO METÁLICO REMOVÍVEL DE VÃO DE PORTAS (VÃO DO ELEVADOR) - 1 MONTAGEM EM OBRA. AF_03/2024</v>
          </cell>
          <cell r="C2989">
            <v>0</v>
          </cell>
        </row>
        <row r="2990">
          <cell r="A2990">
            <v>97040</v>
          </cell>
          <cell r="B2990" t="str">
            <v>FECHAMENTO REMOVÍVEL DE ABERTURA DE CAIXILHO EM MADEIRA - 4 MONTAGENS EM OBRA. AF_03/2024</v>
          </cell>
          <cell r="C2990">
            <v>16.420000000000002</v>
          </cell>
        </row>
        <row r="2991">
          <cell r="A2991">
            <v>97041</v>
          </cell>
          <cell r="B2991" t="str">
            <v>FECHAMENTO REMOVÍVEL DE ABERTURA NO PISO EM MADEIRA - 1 MONTAGEM EM OBRA. AF_03/2024</v>
          </cell>
          <cell r="C2991">
            <v>125.04</v>
          </cell>
        </row>
        <row r="2992">
          <cell r="A2992">
            <v>97039</v>
          </cell>
          <cell r="B2992" t="str">
            <v>FECHAMENTO REMOVÍVEL DE VÃO DE PORTAS EM MADEIRA (VÃO DO ELEVADOR) - 1 MONTAGEM EM OBRA. AF_03/2024</v>
          </cell>
          <cell r="C2992">
            <v>85.04</v>
          </cell>
        </row>
        <row r="2993">
          <cell r="A2993">
            <v>102655</v>
          </cell>
          <cell r="B2993" t="str">
            <v>FITA DE SINALIZAÇÃO FIXADA NA ESTRUTURA. AF_03/2024</v>
          </cell>
          <cell r="C2993">
            <v>0</v>
          </cell>
        </row>
        <row r="2994">
          <cell r="A2994">
            <v>104987</v>
          </cell>
          <cell r="B2994" t="str">
            <v>GUARDA-CORPO DE CONCRETAGEM COM MONTANTES METÁLICOS FIXADOS EM BARROTES (VIGAMENTO) DE FORMA DE MADEIRA COM FECHAMENTO EM PAINEL DE TELA METÁLICA. AF_03/2024</v>
          </cell>
          <cell r="C2994">
            <v>0</v>
          </cell>
        </row>
        <row r="2995">
          <cell r="A2995">
            <v>104986</v>
          </cell>
          <cell r="B2995" t="str">
            <v>GUARDA-CORPO DE CONCRETAGEM COM MONTANTES METÁLICOS FIXADOS NOS GARFOS DE FORMA DE MADEIRA COM FECHAMENTO EM PAINEL DE TELA METÁLICA. AF_03/2024</v>
          </cell>
          <cell r="C2995">
            <v>0</v>
          </cell>
        </row>
        <row r="2996">
          <cell r="A2996">
            <v>104984</v>
          </cell>
          <cell r="B2996" t="str">
            <v>GUARDA-CORPO EM LAJE PÓS DESFÔRMA COM MONTANTE METÁLICO FIXADO EM LAJE COM PARABOLT E FECHAMENTO EM PAINEL DE TELA METÁLICA. AF_03/2024</v>
          </cell>
          <cell r="C2996">
            <v>0</v>
          </cell>
        </row>
        <row r="2997">
          <cell r="A2997">
            <v>104985</v>
          </cell>
          <cell r="B2997" t="str">
            <v>GUARDA-CORPO EM LAJE PÓS DESFÔRMA COM MONTANTE METÁLICO FIXADO EM LAJE COM SARGENTO E FECHAMENTO EM PAINEL DE TELA METÁLICA. AF_03/2024</v>
          </cell>
          <cell r="C2997">
            <v>0</v>
          </cell>
        </row>
        <row r="2998">
          <cell r="A2998">
            <v>97026</v>
          </cell>
          <cell r="B2998" t="str">
            <v>GUARDA-CORPO EM LAJE PÓS-DESFÔRMA COM CABOS DE AÇO E FECHAMENTO EM TELA DE POLIPROPILENO (SISTEMA DE BARREIRA COM REDE) PARA EDIFÍCIOS ACIMA DE 4 PAVIMENTOS (2 MONTAGENS). AF_03/2024</v>
          </cell>
          <cell r="C2998">
            <v>0</v>
          </cell>
        </row>
        <row r="2999">
          <cell r="A2999">
            <v>97025</v>
          </cell>
          <cell r="B2999" t="str">
            <v>GUARDA-CORPO EM LAJE PÓS-DESFÔRMA COM CABOS DE AÇO E FECHAMENTO EM TELA DE POLIPROPILENO (SISTEMA DE BARREIRA COM REDE) PARA EDIFÍCIOS COM ATÉ 4 PAVIMENTOS (1 MONTAGEM). AF_03/2024</v>
          </cell>
          <cell r="C2999">
            <v>0</v>
          </cell>
        </row>
        <row r="3000">
          <cell r="A3000">
            <v>97032</v>
          </cell>
          <cell r="B3000" t="str">
            <v>GUARDA-CORPO EM LAJE PÓS-DESFÔRMA COM ESCORAS DE MADEIRA ESTRONCADAS NA ESTRUTURA, TRAVESSÕES DE MADEIRA E FECHAMENTO EM TELA DE POLIPROPILENO PARA EDIFÍCIOS ACIMA DE 4 PAVIMENTOS (2 MONTAGENS). AF_03/2024</v>
          </cell>
          <cell r="C3000">
            <v>54.84</v>
          </cell>
        </row>
        <row r="3001">
          <cell r="A3001">
            <v>97031</v>
          </cell>
          <cell r="B3001" t="str">
            <v>GUARDA-CORPO EM LAJE PÓS-DESFÔRMA COM ESCORAS DE MADEIRA ESTRONCADAS NA ESTRUTURA, TRAVESSÕES DE MADEIRA E FECHAMENTO EM TELA DE POLIPROPILENO PARA EDIFÍCIOS COM ATÉ 4 PAVIMENTOS (1 MONTAGEM). AF_03/2024</v>
          </cell>
          <cell r="C3001">
            <v>90.53</v>
          </cell>
        </row>
        <row r="3002">
          <cell r="A3002">
            <v>97036</v>
          </cell>
          <cell r="B3002" t="str">
            <v>GUARDA-CORPO EM LAJE PÓS-DESFÔRMA COM ESCORAS METÁLICAS ESTRONCADAS NA ESTRUTURA E FECHAMENTO EM PAINEL DE TELA METÁLICA PARA EDIFÍCIOS ACIMA DE 4 PAVIMENTOS (2 MONTAGENS). AF_03/2024</v>
          </cell>
          <cell r="C3002">
            <v>0</v>
          </cell>
        </row>
        <row r="3003">
          <cell r="A3003">
            <v>97035</v>
          </cell>
          <cell r="B3003" t="str">
            <v>GUARDA-CORPO EM LAJE PÓS-DESFÔRMA COM ESCORAS METÁLICAS ESTRONCADAS NA ESTRUTURA E FECHAMENTO EM PAINEL DE TELA METÁLICA PARA EDIFÍCIOS COM ATÉ 4 PAVIMENTOS (1 MONTAGEM). AF_03/2024</v>
          </cell>
          <cell r="C3003">
            <v>0</v>
          </cell>
        </row>
        <row r="3004">
          <cell r="A3004">
            <v>97034</v>
          </cell>
          <cell r="B3004" t="str">
            <v>GUARDA-CORPO EM LAJE PÓS-DESFÔRMA COM ESCORAS METÁLICAS ESTRONCADAS NA ESTRUTURA, TRAVESSÕES DE MADEIRA E FECHAMENTO EM TELA DE POLIPROPILENO PARA EDIFÍCIOS ACIMA DE 4 PAVIMENTOS (2 MONTAGENS). AF_03/2024_PS</v>
          </cell>
          <cell r="C3004">
            <v>55.85</v>
          </cell>
        </row>
        <row r="3005">
          <cell r="A3005">
            <v>97033</v>
          </cell>
          <cell r="B3005" t="str">
            <v>GUARDA-CORPO EM LAJE PÓS-DESFÔRMA COM ESCORAS METÁLICAS ESTRONCADAS NA ESTRUTURA, TRAVESSÕES DE MADEIRA E FECHAMENTO EM TELA DE POLIPROPILENO PARA EDIFÍCIOS COM ATÉ 4 PAVIMENTOS (1 MONTAGEM). AF_03/2024_PS</v>
          </cell>
          <cell r="C3005">
            <v>87.76</v>
          </cell>
        </row>
        <row r="3006">
          <cell r="A3006">
            <v>97030</v>
          </cell>
          <cell r="B3006" t="str">
            <v>GUARDA-CORPO EM LAJE PÓS-DESFÔRMA COM MONTANTE METÁLICO FIXADO COM BARRAS DE AÇO ENGASTADAS NA LAJE, CABOS DE AÇO E FECHAMENTO EM TELA DE POLIPROPILENO PARA EDIFÍCIOS ACIMA DE 4 PAVIMENTOS (2 MONTAGENS). AF_03/2024</v>
          </cell>
          <cell r="C3006">
            <v>0</v>
          </cell>
        </row>
        <row r="3007">
          <cell r="A3007">
            <v>97029</v>
          </cell>
          <cell r="B3007" t="str">
            <v>GUARDA-CORPO EM LAJE PÓS-DESFÔRMA COM MONTANTE METÁLICO FIXADO COM BARRAS DE AÇO ENGASTADAS NA LAJE, CABOS DE AÇO E FECHAMENTO EM TELA DE POLIPROPILENO PARA EDIFÍCIOS COM ATÉ 4 PAVIMENTOS (1 MONTAGEM). AF_03/2024</v>
          </cell>
          <cell r="C3007">
            <v>0</v>
          </cell>
        </row>
        <row r="3008">
          <cell r="A3008">
            <v>97028</v>
          </cell>
          <cell r="B3008" t="str">
            <v>GUARDA-CORPO EM LAJE PÓS-DESFÔRMA COM MONTANTE METÁLICO FIXADO COM BARRAS DE AÇO ENGASTADAS NA LAJE, TRAVESSÃO EM MADEIRA E FECHAMENTO EM TELA DE POLIPROPILENO PARA EDIFÍCIOS ACIMA DE 4 PAVIMENTOS (2 MONTAGENS). AF_03/2024</v>
          </cell>
          <cell r="C3008">
            <v>0</v>
          </cell>
        </row>
        <row r="3009">
          <cell r="A3009">
            <v>97027</v>
          </cell>
          <cell r="B3009" t="str">
            <v>GUARDA-CORPO EM LAJE PÓS-DESFÔRMA COM MONTANTE METÁLICO FIXADO COM BARRAS DE AÇO ENGASTADAS NA LAJE, TRAVESSÃO EM MADEIRA E FECHAMENTO EM TELA DE POLIPROPILENO PARA EDIFÍCIOS COM ATÉ 4 PAVIMENTOS (1 MONTAGEM). AF_03/2024</v>
          </cell>
          <cell r="C3009">
            <v>0</v>
          </cell>
        </row>
        <row r="3010">
          <cell r="A3010">
            <v>97038</v>
          </cell>
          <cell r="B3010" t="str">
            <v>GUARDA-CORPO EM LAJE PÓS-DESFÔRMA COM MONTANTE METÁLICO FIXADO EM VIGA DE BORDA E FECHAMENTO EM PAINEL DE TELA METÁLICA PARA EDIFÍCIOS ACIMA DE 4 PAVIMENTOS (2 MONTAGENS). AF_03/2024</v>
          </cell>
          <cell r="C3010">
            <v>0</v>
          </cell>
        </row>
        <row r="3011">
          <cell r="A3011">
            <v>97037</v>
          </cell>
          <cell r="B3011" t="str">
            <v>GUARDA-CORPO EM LAJE PÓS-DESFÔRMA, PARA ESTRUTURAS EM CONCRETO, COM MONTANTE METÁLICO FIXADO EM VIGA DE BORDA E FECHAMENTO EM PAINEL DE TELA METÁLICA PARA EDIFÍCIOS COM ATÉ 4 PAVIMENTOS (1 MONTAGEM). AF_03/2024</v>
          </cell>
          <cell r="C3011">
            <v>0</v>
          </cell>
        </row>
        <row r="3012">
          <cell r="A3012">
            <v>97014</v>
          </cell>
          <cell r="B3012" t="str">
            <v>GUARDA-CORPO FIXADO EM FÔRMA DE MADEIRA COM MONTANTES E TRAVESSÕES EM MADEIRA E FECHAMENTO EM PLACA COMPENSADO PARA EDIFÍCIOS COM 3 PAVIMENTOS. AF_03/2024</v>
          </cell>
          <cell r="C3012">
            <v>65.55</v>
          </cell>
        </row>
        <row r="3013">
          <cell r="A3013">
            <v>97015</v>
          </cell>
          <cell r="B3013" t="str">
            <v>GUARDA-CORPO FIXADO EM FÔRMA DE MADEIRA COM MONTANTES E TRAVESSÕES EM MADEIRA E FECHAMENTO EM PLACA COMPENSADO PARA EDIFÍCIOS COM ALTURA IGUAL OU SUPERIOR A 4 PAVIMENTOS. AF_03/2024</v>
          </cell>
          <cell r="C3013">
            <v>53.73</v>
          </cell>
        </row>
        <row r="3014">
          <cell r="A3014">
            <v>97013</v>
          </cell>
          <cell r="B3014" t="str">
            <v>GUARDA-CORPO FIXADO EM FÔRMA DE MADEIRA COM MONTANTES E TRAVESSÕES EM MADEIRA E FECHAMENTO EM PLACA COMPENSADO PARA EDIFÍCIOS COM ATÉ 2 PAVIMENTOS. AF_03/2024</v>
          </cell>
          <cell r="C3014">
            <v>89.22</v>
          </cell>
        </row>
        <row r="3015">
          <cell r="A3015">
            <v>97017</v>
          </cell>
          <cell r="B3015" t="str">
            <v>GUARDA-CORPO FIXADO EM FÔRMA DE MADEIRA COM MONTANTES E TRAVESSÕES EM MADEIRA PRÉ-MONTADOS PARA EDIFÍCIOS COM 3 PAVIMENTOS. AF_03/2024</v>
          </cell>
          <cell r="C3015">
            <v>45.73</v>
          </cell>
        </row>
        <row r="3016">
          <cell r="A3016">
            <v>97018</v>
          </cell>
          <cell r="B3016" t="str">
            <v>GUARDA-CORPO FIXADO EM FÔRMA DE MADEIRA COM MONTANTES E TRAVESSÕES EM MADEIRA PRÉ-MONTADOS PARA EDIFÍCIOS COM ALTURA IGUAL OU SUPERIOR A 4 PAVIMENTOS. AF_03/2024</v>
          </cell>
          <cell r="C3016">
            <v>37.799999999999997</v>
          </cell>
        </row>
        <row r="3017">
          <cell r="A3017">
            <v>97016</v>
          </cell>
          <cell r="B3017" t="str">
            <v>GUARDA-CORPO FIXADO EM FÔRMA DE MADEIRA COM MONTANTES E TRAVESSÕES EM MADEIRA PRÉ-MONTADOS PARA EDIFÍCIOS COM ATÉ 2 PAVIMENTOS. AF_03/2024</v>
          </cell>
          <cell r="C3017">
            <v>61.74</v>
          </cell>
        </row>
        <row r="3018">
          <cell r="A3018">
            <v>97024</v>
          </cell>
          <cell r="B3018" t="str">
            <v>GUARDA-CORPO PARA ALVENARIA ESTRUTURAL, COM MONTANTE METÁLICO PARA DOIS NÍVEIS DE PROTEÇÃO E FECHAMENTO EM PAINEL DE TELA METÁLICA PARA EDIFÍCIOS ACIMA DE 8 PAVIMENTOS. AF_03/2024</v>
          </cell>
          <cell r="C3018">
            <v>0</v>
          </cell>
        </row>
        <row r="3019">
          <cell r="A3019">
            <v>97023</v>
          </cell>
          <cell r="B3019" t="str">
            <v>GUARDA-CORPO PARA ALVENARIA ESTRUTURAL, COM MONTANTE METÁLICO PARA DOIS NÍVEIS DE PROTEÇÃO E FECHAMENTO EM PAINEL DE TELA METÁLICA PARA EDIFÍCIOS COM ALTURA DE 5 A 8 PAVIMENTOS. AF_03/2024</v>
          </cell>
          <cell r="C3019">
            <v>0</v>
          </cell>
        </row>
        <row r="3020">
          <cell r="A3020">
            <v>105804</v>
          </cell>
          <cell r="B3020" t="str">
            <v>GUARDA-CORPO PARA ALVENARIA ESTRUTURAL, COM MONTANTE METÁLICO PARA DOIS NÍVEIS DE PROTEÇÃO E FECHAMENTO EM PAINEL DE TELA METÁLICA PARA EDIFÍCIOS COM ATÉ 4 PAVIMENTOS. AF_03/2024</v>
          </cell>
          <cell r="C3020">
            <v>0</v>
          </cell>
        </row>
        <row r="3021">
          <cell r="A3021">
            <v>104990</v>
          </cell>
          <cell r="B3021" t="str">
            <v>GUARDA-CORPO PARA POÇO DE CREMALHEIRA, COM MONTANTE METÁLICO FIXADO EM LAJE COM CHUMBADOR PARABOLT E FECHAMENTO EM PAINEL DE TELA METÁLICA (EXCLUSO PROTEÇÃO). AF_03/2024</v>
          </cell>
          <cell r="C3021">
            <v>11.17</v>
          </cell>
        </row>
        <row r="3022">
          <cell r="A3022">
            <v>97052</v>
          </cell>
          <cell r="B3022" t="str">
            <v>INSTALAÇÃO DE GAMBIARRA PARA SINALIZAÇÃO, INCLUINDO LÂMPADA, E SINALIZADOR. AF_03/2024</v>
          </cell>
          <cell r="C3022">
            <v>0</v>
          </cell>
        </row>
        <row r="3023">
          <cell r="A3023">
            <v>97054</v>
          </cell>
          <cell r="B3023" t="str">
            <v>INSTALAÇÃO DE SINALIZADOR NOTURNO LED. AF_03/2024</v>
          </cell>
          <cell r="C3023">
            <v>28.57</v>
          </cell>
        </row>
        <row r="3024">
          <cell r="A3024">
            <v>104981</v>
          </cell>
          <cell r="B3024" t="str">
            <v>LINHA DE VIDA INSTALADA JUNTO AO PISO PARA EDIFÍCIOS ACIMA DE 8 PAVIMENTOS. AF_03/2024</v>
          </cell>
          <cell r="C3024">
            <v>0</v>
          </cell>
        </row>
        <row r="3025">
          <cell r="A3025">
            <v>104980</v>
          </cell>
          <cell r="B3025" t="str">
            <v>LINHA DE VIDA INSTALADA JUNTO AO PISO PARA EDIFÍCIOS DE 5 A 8 PAVIMENTOS. AF_03/2024</v>
          </cell>
          <cell r="C3025">
            <v>0</v>
          </cell>
        </row>
        <row r="3026">
          <cell r="A3026">
            <v>97042</v>
          </cell>
          <cell r="B3026" t="str">
            <v>LINHA DE VIDA INSTALADA JUNTO AO PISO PARA EDIFÍCIOS DE ATÉ 4 PAVIMENTOS. AF_03/2024</v>
          </cell>
          <cell r="C3026">
            <v>0</v>
          </cell>
        </row>
        <row r="3027">
          <cell r="A3027">
            <v>97045</v>
          </cell>
          <cell r="B3027" t="str">
            <v>LINHA DE VIDA TIPO VARAL DE SEGURANÇA COM CABO DE AÇO PARA PROTEÇÃO DE PERIFERIA PARA EDIFÍCIOS ACIMA DE 8 PAVIMENTOS. AF_03/2024</v>
          </cell>
          <cell r="C3027">
            <v>0</v>
          </cell>
        </row>
        <row r="3028">
          <cell r="A3028">
            <v>97044</v>
          </cell>
          <cell r="B3028" t="str">
            <v>LINHA DE VIDA TIPO VARAL DE SEGURANÇA COM CABO DE AÇO PARA PROTEÇÃO DE PERIFERIA PARA EDIFÍCIOS DE 5 A 8 PAVIMENTOS. AF_03/2024</v>
          </cell>
          <cell r="C3028">
            <v>0</v>
          </cell>
        </row>
        <row r="3029">
          <cell r="A3029">
            <v>97043</v>
          </cell>
          <cell r="B3029" t="str">
            <v>LINHA DE VIDA TIPO VARAL DE SEGURANÇA COM CABO DE AÇO PARA PROTEÇÃO DE PERIFERIA PARA EDIFÍCIOS DE ATÉ 4 PAVIMENTOS. AF_03/2024</v>
          </cell>
          <cell r="C3029">
            <v>0</v>
          </cell>
        </row>
        <row r="3030">
          <cell r="A3030">
            <v>97063</v>
          </cell>
          <cell r="B3030" t="str">
            <v>MONTAGEM E DESMONTAGEM DE ANDAIME MODULAR FACHADEIRO, COM PISO METÁLICO, PARA EDIFÍCIOS COM MULTIPLOS PAVIMENTOS (EXCLUSIVE ANDAIME E LIMPEZA). AF_03/2024</v>
          </cell>
          <cell r="C3030">
            <v>20.04</v>
          </cell>
        </row>
        <row r="3031">
          <cell r="A3031">
            <v>97065</v>
          </cell>
          <cell r="B3031" t="str">
            <v>MONTAGEM E DESMONTAGEM DE ANDAIME MULTIDIRECIONAL (EXCLUSIVE ANDAIME E LIMPEZA). AF_03/2024</v>
          </cell>
          <cell r="C3031">
            <v>13.17</v>
          </cell>
        </row>
        <row r="3032">
          <cell r="A3032">
            <v>97064</v>
          </cell>
          <cell r="B3032" t="str">
            <v>MONTAGEM E DESMONTAGEM DE ANDAIME TUBULAR TIPO "TORRE" (EXCLUSIVE ANDAIME E LIMPEZA). AF_03/2024</v>
          </cell>
          <cell r="C3032">
            <v>27.65</v>
          </cell>
        </row>
        <row r="3033">
          <cell r="A3033">
            <v>97049</v>
          </cell>
          <cell r="B3033" t="str">
            <v>PLACA INDICATIVA FIXADA DIRETAMENTE NA ESTRUTURA ATRAVÉS DE PREGOS. AF_03/2024</v>
          </cell>
          <cell r="C3033">
            <v>0</v>
          </cell>
        </row>
        <row r="3034">
          <cell r="A3034">
            <v>96997</v>
          </cell>
          <cell r="B3034" t="str">
            <v>PLATAFORMA DE PROTEÇÃO PRINCIPAL (PRIMÁRIA) PARA COLETA DE RESÍDUOS COM ESTRUTURA METÁLICA E FORRAÇÃO EM TÁBUA DE MADEIRA SERRADA - 1 MONTAGEM POR OBRA. AF_03/2024</v>
          </cell>
          <cell r="C3034">
            <v>0</v>
          </cell>
        </row>
        <row r="3035">
          <cell r="A3035">
            <v>96999</v>
          </cell>
          <cell r="B3035" t="str">
            <v>PLATAFORMA DE PROTEÇÃO PRINCIPAL (PRIMÁRIA) PARA COLETA DE RESÍDUOS COM ESTRUTURA METÁLICA E FORRAÇÃO EM TÁBUA DE MADEIRA SERRADA - 2 MONTAGENS POR OBRA. AF_03/2024</v>
          </cell>
          <cell r="C3035">
            <v>0</v>
          </cell>
        </row>
        <row r="3036">
          <cell r="A3036">
            <v>96996</v>
          </cell>
          <cell r="B3036" t="str">
            <v>PLATAFORMA DE PROTEÇÃO PRINCIPAL (PRIMÁRIA) PARA COLETA DE RESÍDUOS COM ESTRUTURA METÁLICA E TRAMA DE MADEIRA FORRADA EM PAINEL COMPENSADO - 1 MONTAGEM POR OBRA. AF_03/2024</v>
          </cell>
          <cell r="C3036">
            <v>0</v>
          </cell>
        </row>
        <row r="3037">
          <cell r="A3037">
            <v>96998</v>
          </cell>
          <cell r="B3037" t="str">
            <v>PLATAFORMA DE PROTEÇÃO PRINCIPAL (PRIMÁRIA) PARA COLETA DE RESÍDUOS COM ESTRUTURA METÁLICA E TRAMA DE MADEIRA FORRADA EM PAINEL COMPENSADO - 2 MONTAGENS POR OBRA. AF_03/2024</v>
          </cell>
          <cell r="C3037">
            <v>0</v>
          </cell>
        </row>
        <row r="3038">
          <cell r="A3038">
            <v>97067</v>
          </cell>
          <cell r="B3038" t="str">
            <v>PLATAFORMA DE PROTEÇÃO PRINCIPAL PARA ALVENARIA ESTRUTURAL PARA SER APOIADA EM ANDAIME, INCLUSIVE MONTAGEM E DESMONTAGEM. AF_03/2024</v>
          </cell>
          <cell r="C3038">
            <v>637.41999999999996</v>
          </cell>
        </row>
        <row r="3039">
          <cell r="A3039">
            <v>97001</v>
          </cell>
          <cell r="B3039" t="str">
            <v>PLATAFORMA DE PROTEÇÃO SECUNDÁRIA PARA COLETA DE RESÍDUOS COM ESTRUTURA METÁLICA E FORRAÇÃO EM TÁBUA DE MADEIRA SERRADA - 1 MONTAGEM POR OBRA. AF_03/2024</v>
          </cell>
          <cell r="C3039">
            <v>0</v>
          </cell>
        </row>
        <row r="3040">
          <cell r="A3040">
            <v>97003</v>
          </cell>
          <cell r="B3040" t="str">
            <v>PLATAFORMA DE PROTEÇÃO SECUNDÁRIA PARA COLETA DE RESÍDUOS COM ESTRUTURA METÁLICA E FORRAÇÃO EM TÁBUA DE MADEIRA SERRADA - 2 MONTAGENS POR OBRA. AF_03/2024</v>
          </cell>
          <cell r="C3040">
            <v>0</v>
          </cell>
        </row>
        <row r="3041">
          <cell r="A3041">
            <v>97005</v>
          </cell>
          <cell r="B3041" t="str">
            <v>PLATAFORMA DE PROTEÇÃO SECUNDÁRIA PARA COLETA DE RESÍDUOS COM ESTRUTURA METÁLICA E FORRAÇÃO EM TÁBUA DE MADEIRA SERRADA - 3 MONTAGENS POR OBRA. AF_03/2024</v>
          </cell>
          <cell r="C3041">
            <v>0</v>
          </cell>
        </row>
        <row r="3042">
          <cell r="A3042">
            <v>97000</v>
          </cell>
          <cell r="B3042" t="str">
            <v>PLATAFORMA DE PROTEÇÃO SECUNDÁRIA PARA COLETA DE RESÍDUOS COM ESTRUTURA METÁLICA E TRAMA DE MADEIRA FORRADA EM PAINEL COMPENSADO - 1 MONTAGEM POR OBRA. AF_03/2024</v>
          </cell>
          <cell r="C3042">
            <v>0</v>
          </cell>
        </row>
        <row r="3043">
          <cell r="A3043">
            <v>97002</v>
          </cell>
          <cell r="B3043" t="str">
            <v>PLATAFORMA DE PROTEÇÃO SECUNDÁRIA PARA COLETA DE RESÍDUOS COM ESTRUTURA METÁLICA E TRAMA DE MADEIRA FORRADA EM PAINEL COMPENSADO - 2 MONTAGENS POR OBRA. AF_03/2024</v>
          </cell>
          <cell r="C3043">
            <v>0</v>
          </cell>
        </row>
        <row r="3044">
          <cell r="A3044">
            <v>97004</v>
          </cell>
          <cell r="B3044" t="str">
            <v>PLATAFORMA DE PROTEÇÃO SECUNDÁRIA PARA COLETA DE RESÍDUOS COM ESTRUTURA METÁLICA E TRAMA DE MADEIRA FORRADA EM PAINEL COMPENSADO - 3 MONTAGENS POR OBRA. AF_03/2024</v>
          </cell>
          <cell r="C3044">
            <v>0</v>
          </cell>
        </row>
        <row r="3045">
          <cell r="A3045">
            <v>97007</v>
          </cell>
          <cell r="B3045" t="str">
            <v>PLATAFORMA DE PROTEÇÃO TERCIÁRIA PARA COLETA DE RESÍDUOS COM ESTRUTURA METÁLICA E FORRAÇÃO EM TÁBUA DE MADEIRA SERRADA - 1 MONTAGEM POR OBRA. AF_03/2024</v>
          </cell>
          <cell r="C3045">
            <v>0</v>
          </cell>
        </row>
        <row r="3046">
          <cell r="A3046">
            <v>97009</v>
          </cell>
          <cell r="B3046" t="str">
            <v>PLATAFORMA DE PROTEÇÃO TERCIÁRIA PARA COLETA DE RESÍDUOS COM ESTRUTURA METÁLICA E FORRAÇÃO EM TÁBUA DE MADEIRA SERRADA - 2 MONTAGENS POR OBRA. AF_03/2024</v>
          </cell>
          <cell r="C3046">
            <v>0</v>
          </cell>
        </row>
        <row r="3047">
          <cell r="A3047">
            <v>97006</v>
          </cell>
          <cell r="B3047" t="str">
            <v>PLATAFORMA DE PROTEÇÃO TERCIÁRIA PARA COLETA DE RESÍDUOS COM ESTRUTURA METÁLICA E TRAMA DE MADEIRA FORRADA EM PAINEL COMPENSADO - 1 MONTAGEM POR OBRA. AF_03/2024</v>
          </cell>
          <cell r="C3047">
            <v>0</v>
          </cell>
        </row>
        <row r="3048">
          <cell r="A3048">
            <v>97008</v>
          </cell>
          <cell r="B3048" t="str">
            <v>PLATAFORMA DE PROTEÇÃO TERCIÁRIA PARA COLETA DE RESÍDUOS COM ESTRUTURA METÁLICA E TRAMA DE MADEIRA FORRADA EM PAINEL COMPENSADO - 2 MONTAGENS POR OBRA. AF_03/2024</v>
          </cell>
          <cell r="C3048">
            <v>0</v>
          </cell>
        </row>
        <row r="3049">
          <cell r="A3049">
            <v>97048</v>
          </cell>
          <cell r="B3049" t="str">
            <v>PONTEIRAS DE PROTEÇÃO DE PONTAS E VERGALHÕES EXPOSTOS EM ALVENARIA ESTRUTURAL. AF_03/2024</v>
          </cell>
          <cell r="C3049">
            <v>0.09</v>
          </cell>
        </row>
        <row r="3050">
          <cell r="A3050">
            <v>97047</v>
          </cell>
          <cell r="B3050" t="str">
            <v>PONTEIRAS DE PROTEÇÃO DE PONTAS E VERGALHÕES EXPOSTOS EM ESTRUTURAS DE CONCRETO ARMADO CONVENCIONAL. AF_03/2024</v>
          </cell>
          <cell r="C3050">
            <v>0.13</v>
          </cell>
        </row>
        <row r="3051">
          <cell r="A3051">
            <v>97046</v>
          </cell>
          <cell r="B3051" t="str">
            <v>PONTEIRAS DE PROTEÇÃO DE PONTAS E VERGALHÕES EXPOSTOS EM FUNDAÇÕES. AF_03/2024</v>
          </cell>
          <cell r="C3051">
            <v>0.33</v>
          </cell>
        </row>
        <row r="3052">
          <cell r="A3052">
            <v>104989</v>
          </cell>
          <cell r="B3052" t="str">
            <v>PROTEÇÃO DE ACESSO A CREMALHEIRA, COM CANCELA FIXADA EM LAJE - 1 MONTAGEM (EXCLUSO CANCELA). AF_03/2024</v>
          </cell>
          <cell r="C3052">
            <v>37.979999999999997</v>
          </cell>
        </row>
        <row r="3053">
          <cell r="A3053">
            <v>97066</v>
          </cell>
          <cell r="B3053" t="str">
            <v>PROTEÇÃO DE PEDESTRES, INCLUSIVE MONTAGEM E DESMONTAGEM. AF_03/2024_PS</v>
          </cell>
          <cell r="C3053">
            <v>340.62</v>
          </cell>
        </row>
        <row r="3054">
          <cell r="A3054">
            <v>104982</v>
          </cell>
          <cell r="B3054" t="str">
            <v>REDE DE PROTEÇÃO PISO A PISO (SISTEMA U). AF_03/2024</v>
          </cell>
          <cell r="C3054">
            <v>0</v>
          </cell>
        </row>
        <row r="3055">
          <cell r="A3055">
            <v>97060</v>
          </cell>
          <cell r="B3055" t="str">
            <v>REDE DE PROTEÇÃO TIPO SLQA INTERMEDIÁRIO PARA EDIFÍCIOS ACIMA DE 8 PAVIMENTOS. AF_03/2024</v>
          </cell>
          <cell r="C3055">
            <v>0</v>
          </cell>
        </row>
        <row r="3056">
          <cell r="A3056">
            <v>97059</v>
          </cell>
          <cell r="B3056" t="str">
            <v>REDE DE PROTEÇÃO TIPO SLQA INTERMEDIÁRIO PARA EDIFÍCIOS DE 5 A 8 PAVIMENTOS. AF_03/2024</v>
          </cell>
          <cell r="C3056">
            <v>0</v>
          </cell>
        </row>
        <row r="3057">
          <cell r="A3057">
            <v>97058</v>
          </cell>
          <cell r="B3057" t="str">
            <v>REDE DE PROTEÇÃO TIPO SLQA INTERMEDIÁRIO PARA EDIFÍCIOS DE ATÉ 4 PAVIMENTOS. AF_03/2024</v>
          </cell>
          <cell r="C3057">
            <v>0</v>
          </cell>
        </row>
        <row r="3058">
          <cell r="A3058">
            <v>97056</v>
          </cell>
          <cell r="B3058" t="str">
            <v>REDE DE PROTEÇÃO TIPO SLQA PESADO COM SUPORTES METÁLICOS TIPO FORCA PARA EDIFÍCIOS DE 5 A 8 PAVIMENTOS. AF_03/2024</v>
          </cell>
          <cell r="C3058">
            <v>0</v>
          </cell>
        </row>
        <row r="3059">
          <cell r="A3059">
            <v>97057</v>
          </cell>
          <cell r="B3059" t="str">
            <v>REDE DE PROTEÇÃO TIPO SLQA PESADO COM SUPORTES METÁLICOS TIPO FORCA PARA EDIFÍCIOS DE ACIMA DE 8 PAVIMENTOS. AF_03/2024</v>
          </cell>
          <cell r="C3059">
            <v>0</v>
          </cell>
        </row>
        <row r="3060">
          <cell r="A3060">
            <v>97055</v>
          </cell>
          <cell r="B3060" t="str">
            <v>REDE DE PROTEÇÃO TIPO SLQA PESADO COM SUPORTES METÁLICOS TIPO FORCA PARA EDIFÍCIOS DE ATÉ 4 PAVIMENTOS. AF_03/2024</v>
          </cell>
          <cell r="C3060">
            <v>0</v>
          </cell>
        </row>
        <row r="3061">
          <cell r="A3061">
            <v>102656</v>
          </cell>
          <cell r="B3061" t="str">
            <v>SINALIZAÇÃO COM FITA FIXADA EM CONE PLÁSTICO, INCLUINDO CONE. AF_03/2024</v>
          </cell>
          <cell r="C3061">
            <v>0</v>
          </cell>
        </row>
        <row r="3062">
          <cell r="A3062">
            <v>104983</v>
          </cell>
          <cell r="B3062" t="str">
            <v>SISTEMA DE PROTEÇÃO PARA PILARES DE PERIFERIA. AF_03/2024</v>
          </cell>
          <cell r="C3062">
            <v>0</v>
          </cell>
        </row>
        <row r="3063">
          <cell r="A3063">
            <v>97050</v>
          </cell>
          <cell r="B3063" t="str">
            <v>TOTEN EM MADEIRA COM PLACA INDICATIVA POSICIONADA NO TERRENO. AF_03/2024</v>
          </cell>
          <cell r="C3063">
            <v>0</v>
          </cell>
        </row>
        <row r="3064">
          <cell r="A3064">
            <v>95946</v>
          </cell>
          <cell r="B3064" t="str">
            <v>ARMAÇÃO DE ESCADA, DE UMA ESTRUTURA CONVENCIONAL DE CONCRETO ARMADO UTILIZANDO AÇO CA-50 DE 10,0 MM - MONTAGEM. AF_11/2020</v>
          </cell>
          <cell r="C3064">
            <v>12.71</v>
          </cell>
        </row>
        <row r="3065">
          <cell r="A3065">
            <v>95947</v>
          </cell>
          <cell r="B3065" t="str">
            <v>ARMAÇÃO DE ESCADA, DE UMA ESTRUTURA CONVENCIONAL DE CONCRETO ARMADO UTILIZANDO AÇO CA-50 DE 12,5 MM - MONTAGEM. AF_11/2020</v>
          </cell>
          <cell r="C3065">
            <v>9.83</v>
          </cell>
        </row>
        <row r="3066">
          <cell r="A3066">
            <v>95948</v>
          </cell>
          <cell r="B3066" t="str">
            <v>ARMAÇÃO DE ESCADA, DE UMA ESTRUTURA CONVENCIONAL DE CONCRETO ARMADO UTILIZANDO AÇO CA-50 DE 16,0 MM - MONTAGEM. AF_11/2020</v>
          </cell>
          <cell r="C3066">
            <v>8.7100000000000009</v>
          </cell>
        </row>
        <row r="3067">
          <cell r="A3067">
            <v>95944</v>
          </cell>
          <cell r="B3067" t="str">
            <v>ARMAÇÃO DE ESCADA, DE UMA ESTRUTURA CONVENCIONAL DE CONCRETO ARMADO UTILIZANDO AÇO CA-50 DE 6,3 MM - MONTAGEM. AF_11/2020</v>
          </cell>
          <cell r="C3067">
            <v>19.47</v>
          </cell>
        </row>
        <row r="3068">
          <cell r="A3068">
            <v>95945</v>
          </cell>
          <cell r="B3068" t="str">
            <v>ARMAÇÃO DE ESCADA, DE UMA ESTRUTURA CONVENCIONAL DE CONCRETO ARMADO UTILIZANDO AÇO CA-50 DE 8,0 MM - MONTAGEM. AF_11/2020</v>
          </cell>
          <cell r="C3068">
            <v>15.87</v>
          </cell>
        </row>
        <row r="3069">
          <cell r="A3069">
            <v>95943</v>
          </cell>
          <cell r="B3069" t="str">
            <v>ARMAÇÃO DE ESCADA, DE UMA ESTRUTURA CONVENCIONAL DE CONCRETO ARMADO UTILIZANDO AÇO CA-60 DE 5,0 MM - MONTAGEM. AF_11/2020</v>
          </cell>
          <cell r="C3069">
            <v>21.33</v>
          </cell>
        </row>
        <row r="3070">
          <cell r="A3070">
            <v>102077</v>
          </cell>
          <cell r="B3070" t="str">
            <v>ESCADA EM CONCRETO ARMADO MOLDADO IN LOCO, FCK 25 MPA, COM 1 LANCE E LAJE CASCATA, FÔRMA EM CHAPA DE MADEIRA COMPENSADA RESINADA. AF_11/2020</v>
          </cell>
          <cell r="C3070">
            <v>5173.3999999999996</v>
          </cell>
        </row>
        <row r="3071">
          <cell r="A3071">
            <v>102073</v>
          </cell>
          <cell r="B3071" t="str">
            <v>ESCADA EM CONCRETO ARMADO MOLDADO IN LOCO, FCK 25 MPA, COM 1 LANCE E LAJE PLANA, FÔRMA EM CHAPA DE MADEIRA COMPENSADA RESINADA. AF_11/2020</v>
          </cell>
          <cell r="C3071">
            <v>3784.2</v>
          </cell>
        </row>
        <row r="3072">
          <cell r="A3072">
            <v>102079</v>
          </cell>
          <cell r="B3072" t="str">
            <v>ESCADA EM CONCRETO ARMADO MOLDADO IN LOCO, FCK 25 MPA, COM 2 LANCES EM L E LAJE CASCATA, FÔRMA EM CHAPA DE MADEIRA COMPENSADA RESINADA. AF_11/2020</v>
          </cell>
          <cell r="C3072">
            <v>5109.66</v>
          </cell>
        </row>
        <row r="3073">
          <cell r="A3073">
            <v>102075</v>
          </cell>
          <cell r="B3073" t="str">
            <v>ESCADA EM CONCRETO ARMADO MOLDADO IN LOCO, FCK 25 MPA, COM 2 LANCES EM L E LAJE PLANA, FÔRMA EM CHAPA DE MADEIRA COMPENSADA RESINADA. AF_11/2020</v>
          </cell>
          <cell r="C3073">
            <v>4665.4399999999996</v>
          </cell>
        </row>
        <row r="3074">
          <cell r="A3074">
            <v>102078</v>
          </cell>
          <cell r="B3074" t="str">
            <v>ESCADA EM CONCRETO ARMADO MOLDADO IN LOCO, FCK 25 MPA, COM 2 LANCES EM U E LAJE CASCATA, FÔRMA EM CHAPA DE MADEIRA COMPENSADA RESINADA. AF_11/2020</v>
          </cell>
          <cell r="C3074">
            <v>5368.3</v>
          </cell>
        </row>
        <row r="3075">
          <cell r="A3075">
            <v>102074</v>
          </cell>
          <cell r="B3075" t="str">
            <v>ESCADA EM CONCRETO ARMADO MOLDADO IN LOCO, FCK 25 MPA, COM 2 LANCES EM U E LAJE PLANA, FÔRMA EM CHAPA DE MADEIRA COMPENSADA RESINADA. AF_11/2020</v>
          </cell>
          <cell r="C3075">
            <v>4525.6499999999996</v>
          </cell>
        </row>
        <row r="3076">
          <cell r="A3076">
            <v>102080</v>
          </cell>
          <cell r="B3076" t="str">
            <v>ESCADA EM CONCRETO ARMADO MOLDADO IN LOCO, FCK 25 MPA, COM 2 LANCES EM X E LAJE CASCATA, FÔRMA EM CHAPA DE MADEIRA COMPENSADA RESINADA. AF_11/2020</v>
          </cell>
          <cell r="C3076">
            <v>4487.6000000000004</v>
          </cell>
        </row>
        <row r="3077">
          <cell r="A3077">
            <v>102076</v>
          </cell>
          <cell r="B3077" t="str">
            <v>ESCADA EM CONCRETO ARMADO MOLDADO IN LOCO, FCK 25 MPA, COM 2 LANCES EM X E LAJE PLANA, FÔRMA EM CHAPA DE MADEIRA COMPENSADA RESINADA. AF_11/2020</v>
          </cell>
          <cell r="C3077">
            <v>4813.7700000000004</v>
          </cell>
        </row>
        <row r="3078">
          <cell r="A3078">
            <v>102084</v>
          </cell>
          <cell r="B3078" t="str">
            <v>ESCADA HELICOIDAL EM AÇO GALVANIZADO, DIAMETRO DE 1,2 M, DOTADA DE GUARDA-CORPO, FIXADA COM CHUMBADOR MECÂNICO. AF_11/2020</v>
          </cell>
          <cell r="C3078">
            <v>0</v>
          </cell>
        </row>
        <row r="3079">
          <cell r="A3079">
            <v>102082</v>
          </cell>
          <cell r="B3079" t="str">
            <v>ESCADA TIPO MARINHEIRO EM TUBO ACO GALVANIZADO 1 1/2", COM GUARDA-CORPO, PARA ALTURAS MAIORES QUE 3 M, FIXADA COM CHUMBADOR MECÂNICO. AF_11/2020</v>
          </cell>
          <cell r="C3079">
            <v>0</v>
          </cell>
        </row>
        <row r="3080">
          <cell r="A3080">
            <v>102081</v>
          </cell>
          <cell r="B3080" t="str">
            <v>ESCADA TIPO MARINHEIRO EM TUBO ACO GALVANIZADO 1 1/2", SEM GUARDA-CORPO, FIXADA COM CHUMBADOR MECÂNICO. AF_11/2020</v>
          </cell>
          <cell r="C3080">
            <v>0</v>
          </cell>
        </row>
        <row r="3081">
          <cell r="A3081">
            <v>102092</v>
          </cell>
          <cell r="B3081" t="str">
            <v>ESCADA TIPO MARINHEIRO EM TUBO AÇO GALVANIZADO 1 1/2", COM GUARDA-CORPO, PARA ALTURAS DE ATÉ 3 M, FIXADA COM CHUMBADOR MECÂNICO. AF_11/2020</v>
          </cell>
          <cell r="C3081">
            <v>0</v>
          </cell>
        </row>
        <row r="3082">
          <cell r="A3082">
            <v>102089</v>
          </cell>
          <cell r="B3082" t="str">
            <v>FABRICAÇÃO DE FÔRMA PARA ESCADA DUPLA COM 2 LANCES EM "X" E LAJE CASCATA, EM CHAPA DE MADEIRA COMPENSADA PLASTIFICADA, E=18 MM. AF_11/2020</v>
          </cell>
          <cell r="C3082">
            <v>205.15</v>
          </cell>
        </row>
        <row r="3083">
          <cell r="A3083">
            <v>102090</v>
          </cell>
          <cell r="B3083" t="str">
            <v>FABRICAÇÃO DE FÔRMA PARA ESCADA DUPLA COM 2 LANCES EM "X" E LAJE CASCATA, EM CHAPA DE MADEIRA COMPENSADA RESINADA, E= 17 MM. AF_11/2020</v>
          </cell>
          <cell r="C3083">
            <v>146.82</v>
          </cell>
        </row>
        <row r="3084">
          <cell r="A3084">
            <v>102086</v>
          </cell>
          <cell r="B3084" t="str">
            <v>FABRICAÇÃO DE FÔRMA PARA ESCADA DUPLA COM 2 LANCES EM "X" E LAJE PLANA, EM CHAPA DE MADEIRA COMPENSADA PLASTIFICADA, E=18 MM. AF_11/2020</v>
          </cell>
          <cell r="C3084">
            <v>210.48</v>
          </cell>
        </row>
        <row r="3085">
          <cell r="A3085">
            <v>102087</v>
          </cell>
          <cell r="B3085" t="str">
            <v>FABRICAÇÃO DE FÔRMA PARA ESCADA DUPLA COM 2 LANCES EM "X" E LAJE PLANA, EM CHAPA DE MADEIRA COMPENSADA RESINADA, E= 17 MM. AF_11/2020</v>
          </cell>
          <cell r="C3085">
            <v>159.06</v>
          </cell>
        </row>
        <row r="3086">
          <cell r="A3086">
            <v>102091</v>
          </cell>
          <cell r="B3086" t="str">
            <v>FABRICAÇÃO DE FÔRMA PARA ESCADA DUPLA COM 2 LANCES EM X E LAJE CASCATA, EM MADEIRA SERRADA, E=25 MM. AF_11/2020</v>
          </cell>
          <cell r="C3086">
            <v>260.97000000000003</v>
          </cell>
        </row>
        <row r="3087">
          <cell r="A3087">
            <v>102088</v>
          </cell>
          <cell r="B3087" t="str">
            <v>FABRICAÇÃO DE FÔRMA PARA ESCADA DUPLA COM 2 LANCES EM X E LAJE PLANA, EM MADEIRA SERRADA, E=25 MM. AF_11/2020</v>
          </cell>
          <cell r="C3087">
            <v>223.07</v>
          </cell>
        </row>
        <row r="3088">
          <cell r="A3088">
            <v>101997</v>
          </cell>
          <cell r="B3088" t="str">
            <v>FABRICAÇÃO DE FÔRMA PARA ESCADAS, COM 1 LANCE E LAJE CASCATA, EM CHAPA DE MADEIRA COMPENSADA PLASTIFICADA, E=18 MM. AF_11/2020</v>
          </cell>
          <cell r="C3088">
            <v>216.4</v>
          </cell>
        </row>
        <row r="3089">
          <cell r="A3089">
            <v>101998</v>
          </cell>
          <cell r="B3089" t="str">
            <v>FABRICAÇÃO DE FÔRMA PARA ESCADAS, COM 1 LANCE E LAJE CASCATA, EM CHAPA DE MADEIRA COMPENSADA RESINADA, E= 17 MM. AF_11/2020</v>
          </cell>
          <cell r="C3089">
            <v>154.75</v>
          </cell>
        </row>
        <row r="3090">
          <cell r="A3090">
            <v>101999</v>
          </cell>
          <cell r="B3090" t="str">
            <v>FABRICAÇÃO DE FÔRMA PARA ESCADAS, COM 1 LANCE E LAJE CASCATA, EM MADEIRA SERRADA, E=25 MM. AF_11/2020</v>
          </cell>
          <cell r="C3090">
            <v>308.94</v>
          </cell>
        </row>
        <row r="3091">
          <cell r="A3091">
            <v>101994</v>
          </cell>
          <cell r="B3091" t="str">
            <v>FABRICAÇÃO DE FÔRMA PARA ESCADAS, COM 1 LANCE E LAJE PLANA, EM CHAPA DE MADEIRA COMPENSADA PLASTIFICADA, E=18 MM. AF_11/2020</v>
          </cell>
          <cell r="C3091">
            <v>220.26</v>
          </cell>
        </row>
        <row r="3092">
          <cell r="A3092">
            <v>101995</v>
          </cell>
          <cell r="B3092" t="str">
            <v>FABRICAÇÃO DE FÔRMA PARA ESCADAS, COM 1 LANCE E LAJE PLANA, EM CHAPA DE MADEIRA COMPENSADA RESINADA, E= 17 MM. AF_11/2020</v>
          </cell>
          <cell r="C3092">
            <v>165.28</v>
          </cell>
        </row>
        <row r="3093">
          <cell r="A3093">
            <v>101996</v>
          </cell>
          <cell r="B3093" t="str">
            <v>FABRICAÇÃO DE FÔRMA PARA ESCADAS, COM 1 LANCE E LAJE PLANA, EM MADEIRA SERRADA, E=25 MM. AF_11/2020</v>
          </cell>
          <cell r="C3093">
            <v>239.82</v>
          </cell>
        </row>
        <row r="3094">
          <cell r="A3094">
            <v>101991</v>
          </cell>
          <cell r="B3094" t="str">
            <v>FABRICAÇÃO DE FÔRMA PARA ESCADAS, COM 2 LANCES EM "L" E LAJE CASCATA, EM CHAPA DE MADEIRA COMPENSADA PLASTIFICADA, E=18 MM. AF_11/2020</v>
          </cell>
          <cell r="C3094">
            <v>215.69</v>
          </cell>
        </row>
        <row r="3095">
          <cell r="A3095">
            <v>101992</v>
          </cell>
          <cell r="B3095" t="str">
            <v>FABRICAÇÃO DE FÔRMA PARA ESCADAS, COM 2 LANCES EM "L" E LAJE CASCATA, EM CHAPA DE MADEIRA COMPENSADA RESINADA, E= 17 MM. AF_11/2020</v>
          </cell>
          <cell r="C3095">
            <v>155.41</v>
          </cell>
        </row>
        <row r="3096">
          <cell r="A3096">
            <v>101993</v>
          </cell>
          <cell r="B3096" t="str">
            <v>FABRICAÇÃO DE FÔRMA PARA ESCADAS, COM 2 LANCES EM "L" E LAJE CASCATA, EM MADEIRA SERRADA, E=25 MM. AF_11/2020</v>
          </cell>
          <cell r="C3096">
            <v>288.14999999999998</v>
          </cell>
        </row>
        <row r="3097">
          <cell r="A3097">
            <v>101988</v>
          </cell>
          <cell r="B3097" t="str">
            <v>FABRICAÇÃO DE FÔRMA PARA ESCADAS, COM 2 LANCES EM "L" E LAJE PLANA, EM CHAPA DE MADEIRA COMPENSADA PLASTIFICADA, E=18 MM. AF_11/2020</v>
          </cell>
          <cell r="C3097">
            <v>206.1</v>
          </cell>
        </row>
        <row r="3098">
          <cell r="A3098">
            <v>101989</v>
          </cell>
          <cell r="B3098" t="str">
            <v>FABRICAÇÃO DE FÔRMA PARA ESCADAS, COM 2 LANCES EM "L" E LAJE PLANA, EM CHAPA DE MADEIRA COMPENSADA RESINADA, E= 17 MM. AF_11/2020</v>
          </cell>
          <cell r="C3098">
            <v>157.13</v>
          </cell>
        </row>
        <row r="3099">
          <cell r="A3099">
            <v>101990</v>
          </cell>
          <cell r="B3099" t="str">
            <v>FABRICAÇÃO DE FÔRMA PARA ESCADAS, COM 2 LANCES EM "L" E LAJE PLANA, EM MADEIRA SERRADA, E=25 MM. AF_11/2020</v>
          </cell>
          <cell r="C3099">
            <v>222.92</v>
          </cell>
        </row>
        <row r="3100">
          <cell r="A3100">
            <v>101985</v>
          </cell>
          <cell r="B3100" t="str">
            <v>FABRICAÇÃO DE FÔRMA PARA ESCADAS, COM 2 LANCES EM "U" E LAJE CASCATA, EM CHAPA DE MADEIRA COMPENSADA PLASTIFICADA, E=18 MM. AF_11/2020</v>
          </cell>
          <cell r="C3100">
            <v>216.82</v>
          </cell>
        </row>
        <row r="3101">
          <cell r="A3101">
            <v>101986</v>
          </cell>
          <cell r="B3101" t="str">
            <v>FABRICAÇÃO DE FÔRMA PARA ESCADAS, COM 2 LANCES EM "U" E LAJE CASCATA, EM CHAPA DE MADEIRA COMPENSADA RESINADA, E= 17 MM. AF_11/2020</v>
          </cell>
          <cell r="C3101">
            <v>153.76</v>
          </cell>
        </row>
        <row r="3102">
          <cell r="A3102">
            <v>101987</v>
          </cell>
          <cell r="B3102" t="str">
            <v>FABRICAÇÃO DE FÔRMA PARA ESCADAS, COM 2 LANCES EM "U" E LAJE CASCATA, EM MADEIRA SERRADA, E=25 MM. AF_11/2020</v>
          </cell>
          <cell r="C3102">
            <v>245.11</v>
          </cell>
        </row>
        <row r="3103">
          <cell r="A3103">
            <v>101969</v>
          </cell>
          <cell r="B3103" t="str">
            <v>FABRICAÇÃO DE FÔRMA PARA ESCADAS, COM 2 LANCES EM "U" E LAJE PLANA, EM CHAPA DE MADEIRA COMPENSADA PLASTIFICADA, E=18 MM. AF_11/2020</v>
          </cell>
          <cell r="C3103">
            <v>199.57</v>
          </cell>
        </row>
        <row r="3104">
          <cell r="A3104">
            <v>101971</v>
          </cell>
          <cell r="B3104" t="str">
            <v>FABRICAÇÃO DE FÔRMA PARA ESCADAS, COM 2 LANCES EM "U" E LAJE PLANA, EM CHAPA DE MADEIRA COMPENSADA RESINADA, E= 17 MM. AF_11/2020</v>
          </cell>
          <cell r="C3104">
            <v>149.97</v>
          </cell>
        </row>
        <row r="3105">
          <cell r="A3105">
            <v>101973</v>
          </cell>
          <cell r="B3105" t="str">
            <v>FABRICAÇÃO DE FÔRMA PARA ESCADAS, COM 2 LANCES EM "U" E LAJE PLANA, EM MADEIRA SERRADA, E=25 MM. AF_11/2020</v>
          </cell>
          <cell r="C3105">
            <v>207.09</v>
          </cell>
        </row>
        <row r="3106">
          <cell r="A3106">
            <v>102072</v>
          </cell>
          <cell r="B3106" t="str">
            <v>MONTAGEM E DESMONTAGEM DE FÔRMA PARA ESCADA DUPLA COM 2 LANCES EM "X" E LAJE CASCATA, EM CHAPA DE MADEIRA COMPENSADA PLASTIFICADA, 10 UTILIZAÇÕES. AF_11/2020</v>
          </cell>
          <cell r="C3106">
            <v>189.07</v>
          </cell>
        </row>
        <row r="3107">
          <cell r="A3107">
            <v>102070</v>
          </cell>
          <cell r="B3107" t="str">
            <v>MONTAGEM E DESMONTAGEM DE FÔRMA PARA ESCADA DUPLA COM 2 LANCES EM "X" E LAJE CASCATA, EM CHAPA DE MADEIRA COMPENSADA PLASTIFICADA, 6 UTILIZAÇÕES. AF_11/2020</v>
          </cell>
          <cell r="C3107">
            <v>228.9</v>
          </cell>
        </row>
        <row r="3108">
          <cell r="A3108">
            <v>102071</v>
          </cell>
          <cell r="B3108" t="str">
            <v>MONTAGEM E DESMONTAGEM DE FÔRMA PARA ESCADA DUPLA COM 2 LANCES EM "X" E LAJE CASCATA, EM CHAPA DE MADEIRA COMPENSADA PLASTIFICADA, 8 UTILIZAÇÕES. AF_11/2020</v>
          </cell>
          <cell r="C3108">
            <v>202.07</v>
          </cell>
        </row>
        <row r="3109">
          <cell r="A3109">
            <v>102068</v>
          </cell>
          <cell r="B3109" t="str">
            <v>MONTAGEM E DESMONTAGEM DE FÔRMA PARA ESCADA DUPLA COM 2 LANCES EM "X" E LAJE CASCATA, EM CHAPA DE MADEIRA COMPENSADA RESINADA, 2 UTILIZAÇÕES. AF_11/2020</v>
          </cell>
          <cell r="C3109">
            <v>270.87</v>
          </cell>
        </row>
        <row r="3110">
          <cell r="A3110">
            <v>102069</v>
          </cell>
          <cell r="B3110" t="str">
            <v>MONTAGEM E DESMONTAGEM DE FÔRMA PARA ESCADA DUPLA COM 2 LANCES EM "X" E LAJE CASCATA, EM CHAPA DE MADEIRA COMPENSADA RESINADA, 4 UTILIZAÇÕES. AF_11/2020</v>
          </cell>
          <cell r="C3110">
            <v>256.14</v>
          </cell>
        </row>
        <row r="3111">
          <cell r="A3111">
            <v>102066</v>
          </cell>
          <cell r="B3111" t="str">
            <v>MONTAGEM E DESMONTAGEM DE FÔRMA PARA ESCADA DUPLA COM 2 LANCES EM "X" E LAJE CASCATA, EM MADEIRA SERRADA, 1 UTILIZAÇÃO. AF_11/2020</v>
          </cell>
          <cell r="C3111">
            <v>469.7</v>
          </cell>
        </row>
        <row r="3112">
          <cell r="A3112">
            <v>102067</v>
          </cell>
          <cell r="B3112" t="str">
            <v>MONTAGEM E DESMONTAGEM DE FÔRMA PARA ESCADA DUPLA COM 2 LANCES EM "X" E LAJE CASCATA, EM MADEIRA SERRADA, 2 UTILIZAÇÕES. AF_11/2020</v>
          </cell>
          <cell r="C3112">
            <v>402.85</v>
          </cell>
        </row>
        <row r="3113">
          <cell r="A3113">
            <v>102065</v>
          </cell>
          <cell r="B3113" t="str">
            <v>MONTAGEM E DESMONTAGEM DE FÔRMA PARA ESCADA DUPLA COM 2 LANCES EM "X" E LAJE PLANA, EM CHAPA DE MADEIRA COMPENSADA PLASTIFICADA, 10 UTILIZAÇÕES. AF_11/2020</v>
          </cell>
          <cell r="C3113">
            <v>202.34</v>
          </cell>
        </row>
        <row r="3114">
          <cell r="A3114">
            <v>102063</v>
          </cell>
          <cell r="B3114" t="str">
            <v>MONTAGEM E DESMONTAGEM DE FÔRMA PARA ESCADA DUPLA COM 2 LANCES EM "X" E LAJE PLANA, EM CHAPA DE MADEIRA COMPENSADA PLASTIFICADA, 6 UTILIZAÇÕES. AF_11/2020</v>
          </cell>
          <cell r="C3114">
            <v>244.92</v>
          </cell>
        </row>
        <row r="3115">
          <cell r="A3115">
            <v>102064</v>
          </cell>
          <cell r="B3115" t="str">
            <v>MONTAGEM E DESMONTAGEM DE FÔRMA PARA ESCADA DUPLA COM 2 LANCES EM "X" E LAJE PLANA, EM CHAPA DE MADEIRA COMPENSADA PLASTIFICADA, 8 UTILIZAÇÕES. AF_11/2020</v>
          </cell>
          <cell r="C3115">
            <v>217.51</v>
          </cell>
        </row>
        <row r="3116">
          <cell r="A3116">
            <v>102061</v>
          </cell>
          <cell r="B3116" t="str">
            <v>MONTAGEM E DESMONTAGEM DE FÔRMA PARA ESCADA DUPLA COM 2 LANCES EM "X" E LAJE PLANA, EM CHAPA DE MADEIRA COMPENSADA RESINADA, 2 UTILIZAÇÕES. AF_11/2020</v>
          </cell>
          <cell r="C3116">
            <v>290.83</v>
          </cell>
        </row>
        <row r="3117">
          <cell r="A3117">
            <v>102062</v>
          </cell>
          <cell r="B3117" t="str">
            <v>MONTAGEM E DESMONTAGEM DE FÔRMA PARA ESCADA DUPLA COM 2 LANCES EM "X" E LAJE PLANA, EM CHAPA DE MADEIRA COMPENSADA RESINADA, 4 UTILIZAÇÕES. AF_11/2020</v>
          </cell>
          <cell r="C3117">
            <v>278.17</v>
          </cell>
        </row>
        <row r="3118">
          <cell r="A3118">
            <v>102059</v>
          </cell>
          <cell r="B3118" t="str">
            <v>MONTAGEM E DESMONTAGEM DE FÔRMA PARA ESCADA DUPLA COM 2 LANCES EM "X" E LAJE PLANA, EM MADEIRA SERRADA, 1 UTILIZAÇÃO. AF_11/2020</v>
          </cell>
          <cell r="C3118">
            <v>444.43</v>
          </cell>
        </row>
        <row r="3119">
          <cell r="A3119">
            <v>102060</v>
          </cell>
          <cell r="B3119" t="str">
            <v>MONTAGEM E DESMONTAGEM DE FÔRMA PARA ESCADA DUPLA COM 2 LANCES EM "X" E LAJE PLANA, EM MADEIRA SERRADA, 2 UTILIZAÇÕES. AF_11/2020</v>
          </cell>
          <cell r="C3119">
            <v>373.43</v>
          </cell>
        </row>
        <row r="3120">
          <cell r="A3120">
            <v>102052</v>
          </cell>
          <cell r="B3120" t="str">
            <v>MONTAGEM E DESMONTAGEM DE FÔRMA PARA ESCADAS, COM 1 LANCE E LAJE CASCATA, EM CHAPA DE MADEIRA COMPENSADA PLASTIFICADA, 10 UTILIZAÇÕES. AF_11/2020</v>
          </cell>
          <cell r="C3120">
            <v>191.62</v>
          </cell>
        </row>
        <row r="3121">
          <cell r="A3121">
            <v>102050</v>
          </cell>
          <cell r="B3121" t="str">
            <v>MONTAGEM E DESMONTAGEM DE FÔRMA PARA ESCADAS, COM 1 LANCE E LAJE CASCATA, EM CHAPA DE MADEIRA COMPENSADA PLASTIFICADA, 6 UTILIZAÇÕES. AF_11/2020</v>
          </cell>
          <cell r="C3121">
            <v>236.52</v>
          </cell>
        </row>
        <row r="3122">
          <cell r="A3122">
            <v>102051</v>
          </cell>
          <cell r="B3122" t="str">
            <v>MONTAGEM E DESMONTAGEM DE FÔRMA PARA ESCADAS, COM 1 LANCE E LAJE CASCATA, EM CHAPA DE MADEIRA COMPENSADA PLASTIFICADA, 8 UTILIZAÇÕES. AF_11/2020</v>
          </cell>
          <cell r="C3122">
            <v>207.65</v>
          </cell>
        </row>
        <row r="3123">
          <cell r="A3123">
            <v>102048</v>
          </cell>
          <cell r="B3123" t="str">
            <v>MONTAGEM E DESMONTAGEM DE FÔRMA PARA ESCADAS, COM 1 LANCE E LAJE CASCATA, EM CHAPA DE MADEIRA COMPENSADA RESINADA, 2 UTILIZAÇÕES. AF_11/2020</v>
          </cell>
          <cell r="C3123">
            <v>290.06</v>
          </cell>
        </row>
        <row r="3124">
          <cell r="A3124">
            <v>102049</v>
          </cell>
          <cell r="B3124" t="str">
            <v>MONTAGEM E DESMONTAGEM DE FÔRMA PARA ESCADAS, COM 1 LANCE E LAJE CASCATA, EM CHAPA DE MADEIRA COMPENSADA RESINADA, 4 UTILIZAÇÕES. AF_11/2020</v>
          </cell>
          <cell r="C3124">
            <v>265.41000000000003</v>
          </cell>
        </row>
        <row r="3125">
          <cell r="A3125">
            <v>102046</v>
          </cell>
          <cell r="B3125" t="str">
            <v>MONTAGEM E DESMONTAGEM DE FÔRMA PARA ESCADAS, COM 1 LANCE E LAJE CASCATA, EM MADEIRA SERRADA, 1 UTILIZAÇÃO. AF_11/2020</v>
          </cell>
          <cell r="C3125">
            <v>530.36</v>
          </cell>
        </row>
        <row r="3126">
          <cell r="A3126">
            <v>102047</v>
          </cell>
          <cell r="B3126" t="str">
            <v>MONTAGEM E DESMONTAGEM DE FÔRMA PARA ESCADAS, COM 1 LANCE E LAJE CASCATA, EM MADEIRA SERRADA, 2 UTILIZAÇÕES. AF_11/2020</v>
          </cell>
          <cell r="C3126">
            <v>452.9</v>
          </cell>
        </row>
        <row r="3127">
          <cell r="A3127">
            <v>102045</v>
          </cell>
          <cell r="B3127" t="str">
            <v>MONTAGEM E DESMONTAGEM DE FÔRMA PARA ESCADAS, COM 1 LANCE E LAJE PLANA, EM CHAPA DE MADEIRA COMPENSADA PLASTIFICADA, 10 UTILIZAÇÕES. AF_11/2020</v>
          </cell>
          <cell r="C3127">
            <v>211.38</v>
          </cell>
        </row>
        <row r="3128">
          <cell r="A3128">
            <v>102043</v>
          </cell>
          <cell r="B3128" t="str">
            <v>MONTAGEM E DESMONTAGEM DE FÔRMA PARA ESCADAS, COM 1 LANCE E LAJE PLANA, EM CHAPA DE MADEIRA COMPENSADA PLASTIFICADA, 6 UTILIZAÇÕES. AF_11/2020</v>
          </cell>
          <cell r="C3128">
            <v>254.73</v>
          </cell>
        </row>
        <row r="3129">
          <cell r="A3129">
            <v>102044</v>
          </cell>
          <cell r="B3129" t="str">
            <v>MONTAGEM E DESMONTAGEM DE FÔRMA PARA ESCADAS, COM 1 LANCE E LAJE PLANA, EM CHAPA DE MADEIRA COMPENSADA PLASTIFICADA, 8 UTILIZAÇÕES. AF_11/2020</v>
          </cell>
          <cell r="C3129">
            <v>227.64</v>
          </cell>
        </row>
        <row r="3130">
          <cell r="A3130">
            <v>102041</v>
          </cell>
          <cell r="B3130" t="str">
            <v>MONTAGEM E DESMONTAGEM DE FÔRMA PARA ESCADAS, COM 1 LANCE E LAJE PLANA, EM CHAPA DE MADEIRA COMPENSADA RESINADA, 2 UTILIZAÇÕES. AF_11/2020</v>
          </cell>
          <cell r="C3130">
            <v>310.38</v>
          </cell>
        </row>
        <row r="3131">
          <cell r="A3131">
            <v>102042</v>
          </cell>
          <cell r="B3131" t="str">
            <v>MONTAGEM E DESMONTAGEM DE FÔRMA PARA ESCADAS, COM 1 LANCE E LAJE PLANA, EM CHAPA DE MADEIRA COMPENSADA RESINADA, 4 UTILIZAÇÕES. AF_11/2020</v>
          </cell>
          <cell r="C3131">
            <v>289.22000000000003</v>
          </cell>
        </row>
        <row r="3132">
          <cell r="A3132">
            <v>102039</v>
          </cell>
          <cell r="B3132" t="str">
            <v>MONTAGEM E DESMONTAGEM DE FÔRMA PARA ESCADAS, COM 1 LANCE E LAJE PLANA, EM MADEIRA SERRADA, 1 UTILIZAÇÃO. AF_11/2020</v>
          </cell>
          <cell r="C3132">
            <v>478.39</v>
          </cell>
        </row>
        <row r="3133">
          <cell r="A3133">
            <v>102040</v>
          </cell>
          <cell r="B3133" t="str">
            <v>MONTAGEM E DESMONTAGEM DE FÔRMA PARA ESCADAS, COM 1 LANCE E LAJE PLANA, EM MADEIRA SERRADA, 2 UTILIZAÇÕES. AF_11/2020</v>
          </cell>
          <cell r="C3133">
            <v>398.52</v>
          </cell>
        </row>
        <row r="3134">
          <cell r="A3134">
            <v>102038</v>
          </cell>
          <cell r="B3134" t="str">
            <v>MONTAGEM E DESMONTAGEM DE FÔRMA PARA ESCADAS, COM 2 LANCES EM "L" E LAJE CASCATA, EM CHAPA DE MADEIRA COMPENSADA PLASTIFICADA, 10 UTILIZAÇÕES. AF_11/2020</v>
          </cell>
          <cell r="C3134">
            <v>204.65</v>
          </cell>
        </row>
        <row r="3135">
          <cell r="A3135">
            <v>102036</v>
          </cell>
          <cell r="B3135" t="str">
            <v>MONTAGEM E DESMONTAGEM DE FÔRMA PARA ESCADAS, COM 2 LANCES EM "L" E LAJE CASCATA, EM CHAPA DE MADEIRA COMPENSADA PLASTIFICADA, 6 UTILIZAÇÕES. AF_11/2020</v>
          </cell>
          <cell r="C3135">
            <v>249.43</v>
          </cell>
        </row>
        <row r="3136">
          <cell r="A3136">
            <v>102037</v>
          </cell>
          <cell r="B3136" t="str">
            <v>MONTAGEM E DESMONTAGEM DE FÔRMA PARA ESCADAS, COM 2 LANCES EM "L" E LAJE CASCATA, EM CHAPA DE MADEIRA COMPENSADA PLASTIFICADA, 8 UTILIZAÇÕES. AF_11/2020</v>
          </cell>
          <cell r="C3136">
            <v>220.65</v>
          </cell>
        </row>
        <row r="3137">
          <cell r="A3137">
            <v>102016</v>
          </cell>
          <cell r="B3137" t="str">
            <v>MONTAGEM E DESMONTAGEM DE FÔRMA PARA ESCADAS, COM 2 LANCES EM "L" E LAJE CASCATA, EM CHAPA DE MADEIRA COMPENSADA RESINADA, 2 UTILIZAÇÕES. AF_11/2020</v>
          </cell>
          <cell r="C3137">
            <v>299.91000000000003</v>
          </cell>
        </row>
        <row r="3138">
          <cell r="A3138">
            <v>102017</v>
          </cell>
          <cell r="B3138" t="str">
            <v>MONTAGEM E DESMONTAGEM DE FÔRMA PARA ESCADAS, COM 2 LANCES EM "L" E LAJE CASCATA, EM CHAPA DE MADEIRA COMPENSADA RESINADA, 4 UTILIZAÇÕES. AF_11/2020</v>
          </cell>
          <cell r="C3138">
            <v>280.26</v>
          </cell>
        </row>
        <row r="3139">
          <cell r="A3139">
            <v>102014</v>
          </cell>
          <cell r="B3139" t="str">
            <v>MONTAGEM E DESMONTAGEM DE FÔRMA PARA ESCADAS, COM 2 LANCES EM "L" E LAJE CASCATA, EM MADEIRA SERRADA, 1 UTILIZAÇÃO. AF_11/2020</v>
          </cell>
          <cell r="C3139">
            <v>518.79999999999995</v>
          </cell>
        </row>
        <row r="3140">
          <cell r="A3140">
            <v>102015</v>
          </cell>
          <cell r="B3140" t="str">
            <v>MONTAGEM E DESMONTAGEM DE FÔRMA PARA ESCADAS, COM 2 LANCES EM "L" E LAJE CASCATA, EM MADEIRA SERRADA, 2 UTILIZAÇÕES. AF_11/2020</v>
          </cell>
          <cell r="C3140">
            <v>434.89</v>
          </cell>
        </row>
        <row r="3141">
          <cell r="A3141">
            <v>102013</v>
          </cell>
          <cell r="B3141" t="str">
            <v>MONTAGEM E DESMONTAGEM DE FÔRMA PARA ESCADAS, COM 2 LANCES EM "L" E LAJE PLANA, EM CHAPA DE MADEIRA COMPENSADA PLASTIFICADA, 10 UTILIZAÇÕES. AF_11/2020</v>
          </cell>
          <cell r="C3141">
            <v>214</v>
          </cell>
        </row>
        <row r="3142">
          <cell r="A3142">
            <v>102011</v>
          </cell>
          <cell r="B3142" t="str">
            <v>MONTAGEM E DESMONTAGEM DE FÔRMA PARA ESCADAS, COM 2 LANCES EM "L" E LAJE PLANA, EM CHAPA DE MADEIRA COMPENSADA PLASTIFICADA, 6 UTILIZAÇÕES. AF_11/2020</v>
          </cell>
          <cell r="C3142">
            <v>257.14999999999998</v>
          </cell>
        </row>
        <row r="3143">
          <cell r="A3143">
            <v>102012</v>
          </cell>
          <cell r="B3143" t="str">
            <v>MONTAGEM E DESMONTAGEM DE FÔRMA PARA ESCADAS, COM 2 LANCES EM "L" E LAJE PLANA, EM CHAPA DE MADEIRA COMPENSADA PLASTIFICADA, 8 UTILIZAÇÕES. AF_11/2020</v>
          </cell>
          <cell r="C3143">
            <v>229.42</v>
          </cell>
        </row>
        <row r="3144">
          <cell r="A3144">
            <v>102009</v>
          </cell>
          <cell r="B3144" t="str">
            <v>MONTAGEM E DESMONTAGEM DE FÔRMA PARA ESCADAS, COM 2 LANCES EM "L" E LAJE PLANA, EM CHAPA DE MADEIRA COMPENSADA RESINADA, 2 UTILIZAÇÕES. AF_11/2020</v>
          </cell>
          <cell r="C3144">
            <v>310.3</v>
          </cell>
        </row>
        <row r="3145">
          <cell r="A3145">
            <v>102010</v>
          </cell>
          <cell r="B3145" t="str">
            <v>MONTAGEM E DESMONTAGEM DE FÔRMA PARA ESCADAS, COM 2 LANCES EM "L" E LAJE PLANA, EM CHAPA DE MADEIRA COMPENSADA RESINADA, 4 UTILIZAÇÕES. AF_11/2020</v>
          </cell>
          <cell r="C3145">
            <v>292.75</v>
          </cell>
        </row>
        <row r="3146">
          <cell r="A3146">
            <v>102007</v>
          </cell>
          <cell r="B3146" t="str">
            <v>MONTAGEM E DESMONTAGEM DE FÔRMA PARA ESCADAS, COM 2 LANCES EM "L" E LAJE PLANA, EM MADEIRA SERRADA, 1 UTILIZAÇÃO. AF_11/2020</v>
          </cell>
          <cell r="C3146">
            <v>455.95</v>
          </cell>
        </row>
        <row r="3147">
          <cell r="A3147">
            <v>102008</v>
          </cell>
          <cell r="B3147" t="str">
            <v>MONTAGEM E DESMONTAGEM DE FÔRMA PARA ESCADAS, COM 2 LANCES EM "L" E LAJE PLANA, EM MADEIRA SERRADA, 2 UTILIZAÇÕES. AF_11/2020</v>
          </cell>
          <cell r="C3147">
            <v>380.93</v>
          </cell>
        </row>
        <row r="3148">
          <cell r="A3148">
            <v>102006</v>
          </cell>
          <cell r="B3148" t="str">
            <v>MONTAGEM E DESMONTAGEM DE FÔRMA PARA ESCADAS, COM 2 LANCES EM "U" E LAJE CASCATA, EM CHAPA DE MADEIRA COMPENSADA PLASTIFICADA, 10 UTILIZAÇÕES. AF_11/2020</v>
          </cell>
          <cell r="C3148">
            <v>210.5</v>
          </cell>
        </row>
        <row r="3149">
          <cell r="A3149">
            <v>102004</v>
          </cell>
          <cell r="B3149" t="str">
            <v>MONTAGEM E DESMONTAGEM DE FÔRMA PARA ESCADAS, COM 2 LANCES EM "U" E LAJE CASCATA, EM CHAPA DE MADEIRA COMPENSADA PLASTIFICADA, 6 UTILIZAÇÕES. AF_11/2020</v>
          </cell>
          <cell r="C3149">
            <v>257.64</v>
          </cell>
        </row>
        <row r="3150">
          <cell r="A3150">
            <v>102005</v>
          </cell>
          <cell r="B3150" t="str">
            <v>MONTAGEM E DESMONTAGEM DE FÔRMA PARA ESCADAS, COM 2 LANCES EM "U" E LAJE CASCATA, EM CHAPA DE MADEIRA COMPENSADA PLASTIFICADA, 8 UTILIZAÇÕES. AF_11/2020</v>
          </cell>
          <cell r="C3150">
            <v>228.73</v>
          </cell>
        </row>
        <row r="3151">
          <cell r="A3151">
            <v>102002</v>
          </cell>
          <cell r="B3151" t="str">
            <v>MONTAGEM E DESMONTAGEM DE FÔRMA PARA ESCADAS, COM 2 LANCES EM "U" E LAJE CASCATA, EM CHAPA DE MADEIRA COMPENSADA RESINADA, 2 UTILIZAÇÕES. AF_11/2020</v>
          </cell>
          <cell r="C3151">
            <v>303.7</v>
          </cell>
        </row>
        <row r="3152">
          <cell r="A3152">
            <v>102003</v>
          </cell>
          <cell r="B3152" t="str">
            <v>MONTAGEM E DESMONTAGEM DE FÔRMA PARA ESCADAS, COM 2 LANCES EM "U" E LAJE CASCATA, EM CHAPA DE MADEIRA COMPENSADA RESINADA, 4 UTILIZAÇÕES. AF_11/2020</v>
          </cell>
          <cell r="C3152">
            <v>286.61</v>
          </cell>
        </row>
        <row r="3153">
          <cell r="A3153">
            <v>102000</v>
          </cell>
          <cell r="B3153" t="str">
            <v>MONTAGEM E DESMONTAGEM DE FÔRMA PARA ESCADAS, COM 2 LANCES EM "U" E LAJE CASCATA, EM MADEIRA SERRADA, 1 UTILIZAÇÃO. AF_11/2020</v>
          </cell>
          <cell r="C3153">
            <v>475.58</v>
          </cell>
        </row>
        <row r="3154">
          <cell r="A3154">
            <v>102001</v>
          </cell>
          <cell r="B3154" t="str">
            <v>MONTAGEM E DESMONTAGEM DE FÔRMA PARA ESCADAS, COM 2 LANCES EM "U" E LAJE CASCATA, EM MADEIRA SERRADA, 2 UTILIZAÇÕES. AF_11/2020</v>
          </cell>
          <cell r="C3154">
            <v>410.2</v>
          </cell>
        </row>
        <row r="3155">
          <cell r="A3155">
            <v>101983</v>
          </cell>
          <cell r="B3155" t="str">
            <v>MONTAGEM E DESMONTAGEM DE FÔRMA PARA ESCADAS, COM 2 LANCES EM "U" E LAJE PLANA, EM CHAPA DE MADEIRA COMPENSADA PLASTIFICADA, 10 UTILIZAÇÕES. AF_11/2020</v>
          </cell>
          <cell r="C3155">
            <v>219.53</v>
          </cell>
        </row>
        <row r="3156">
          <cell r="A3156">
            <v>101981</v>
          </cell>
          <cell r="B3156" t="str">
            <v>MONTAGEM E DESMONTAGEM DE FÔRMA PARA ESCADAS, COM 2 LANCES EM "U" E LAJE PLANA, EM CHAPA DE MADEIRA COMPENSADA PLASTIFICADA, 6 UTILIZAÇÕES. AF_11/2020</v>
          </cell>
          <cell r="C3156">
            <v>263.56</v>
          </cell>
        </row>
        <row r="3157">
          <cell r="A3157">
            <v>101982</v>
          </cell>
          <cell r="B3157" t="str">
            <v>MONTAGEM E DESMONTAGEM DE FÔRMA PARA ESCADAS, COM 2 LANCES EM "U" E LAJE PLANA, EM CHAPA DE MADEIRA COMPENSADA PLASTIFICADA, 8 UTILIZAÇÕES. AF_11/2020</v>
          </cell>
          <cell r="C3157">
            <v>236.55</v>
          </cell>
        </row>
        <row r="3158">
          <cell r="A3158">
            <v>101977</v>
          </cell>
          <cell r="B3158" t="str">
            <v>MONTAGEM E DESMONTAGEM DE FÔRMA PARA ESCADAS, COM 2 LANCES EM "U" E LAJE PLANA, EM CHAPA DE MADEIRA COMPENSADA RESINADA, 2 UTILIZAÇÕES. AF_11/2020</v>
          </cell>
          <cell r="C3158">
            <v>311.02999999999997</v>
          </cell>
        </row>
        <row r="3159">
          <cell r="A3159">
            <v>101980</v>
          </cell>
          <cell r="B3159" t="str">
            <v>MONTAGEM E DESMONTAGEM DE FÔRMA PARA ESCADAS, COM 2 LANCES EM "U" E LAJE PLANA, EM CHAPA DE MADEIRA COMPENSADA RESINADA, 4 UTILIZAÇÕES. AF_11/2020</v>
          </cell>
          <cell r="C3159">
            <v>296.97000000000003</v>
          </cell>
        </row>
        <row r="3160">
          <cell r="A3160">
            <v>101974</v>
          </cell>
          <cell r="B3160" t="str">
            <v>MONTAGEM E DESMONTAGEM DE FÔRMA PARA ESCADAS, COM 2 LANCES EM "U" E LAJE PLANA, EM MADEIRA SERRADA, 1 UTILIZAÇÃO. AF_11/2020</v>
          </cell>
          <cell r="C3160">
            <v>460.03</v>
          </cell>
        </row>
        <row r="3161">
          <cell r="A3161">
            <v>101975</v>
          </cell>
          <cell r="B3161" t="str">
            <v>MONTAGEM E DESMONTAGEM DE FÔRMA PARA ESCADAS, COM 2 LANCES EM "U" E LAJE PLANA, EM MADEIRA SERRADA, 2 UTILIZAÇÕES. AF_11/2020</v>
          </cell>
          <cell r="C3161">
            <v>391.4</v>
          </cell>
        </row>
        <row r="3162">
          <cell r="A3162">
            <v>101114</v>
          </cell>
          <cell r="B3162" t="str">
            <v>ESCAVAÇÃO HORIZONTAL EM SOLO DE 1A CATEGORIA COM TRATOR DE ESTEIRAS (100HP/LÂMINA: 2,19M3). AF_07/2020</v>
          </cell>
          <cell r="C3162">
            <v>4.43</v>
          </cell>
        </row>
        <row r="3163">
          <cell r="A3163">
            <v>101118</v>
          </cell>
          <cell r="B3163" t="str">
            <v>ESCAVAÇÃO HORIZONTAL EM SOLO DE 1A CATEGORIA COM TRATOR DE ESTEIRAS (125HP/LÂMINA: 2,70M3). AF_07/2020</v>
          </cell>
          <cell r="C3163">
            <v>3.81</v>
          </cell>
        </row>
        <row r="3164">
          <cell r="A3164">
            <v>101115</v>
          </cell>
          <cell r="B3164" t="str">
            <v>ESCAVAÇÃO HORIZONTAL EM SOLO DE 1A CATEGORIA COM TRATOR DE ESTEIRAS (150HP/LÂMINA: 3,18M3). AF_07/2020</v>
          </cell>
          <cell r="C3164">
            <v>3.73</v>
          </cell>
        </row>
        <row r="3165">
          <cell r="A3165">
            <v>101116</v>
          </cell>
          <cell r="B3165" t="str">
            <v>ESCAVAÇÃO HORIZONTAL EM SOLO DE 1A CATEGORIA COM TRATOR DE ESTEIRAS (170HP/LÂMINA: 5,20M3). AF_07/2020</v>
          </cell>
          <cell r="C3165">
            <v>2.3199999999999998</v>
          </cell>
        </row>
        <row r="3166">
          <cell r="A3166">
            <v>101117</v>
          </cell>
          <cell r="B3166" t="str">
            <v>ESCAVAÇÃO HORIZONTAL EM SOLO DE 1A CATEGORIA COM TRATOR DE ESTEIRAS (347HP/LÂMINA: 8,70M3). AF_07/2020</v>
          </cell>
          <cell r="C3166">
            <v>3.34</v>
          </cell>
        </row>
        <row r="3167">
          <cell r="A3167">
            <v>101124</v>
          </cell>
          <cell r="B3167" t="str">
            <v>ESCAVAÇÃO HORIZONTAL, INCLUINDO CARGA E DESCARGA EM SOLO DE 1A CATEGORIA COM TRATOR DE ESTEIRAS (100HP/LÂMINA: 2,19M3). AF_07/2020</v>
          </cell>
          <cell r="C3167">
            <v>14.84</v>
          </cell>
        </row>
        <row r="3168">
          <cell r="A3168">
            <v>101128</v>
          </cell>
          <cell r="B3168" t="str">
            <v>ESCAVAÇÃO HORIZONTAL, INCLUINDO CARGA E DESCARGA EM SOLO DE 1A CATEGORIA COM TRATOR DE ESTEIRAS (125HP/LÂMINA: 2,70M3). AF_07/2020</v>
          </cell>
          <cell r="C3168">
            <v>14.22</v>
          </cell>
        </row>
        <row r="3169">
          <cell r="A3169">
            <v>101125</v>
          </cell>
          <cell r="B3169" t="str">
            <v>ESCAVAÇÃO HORIZONTAL, INCLUINDO CARGA E DESCARGA EM SOLO DE 1A CATEGORIA COM TRATOR DE ESTEIRAS (150HP/LÂMINA: 3,18M3). AF_07/2020</v>
          </cell>
          <cell r="C3169">
            <v>14.14</v>
          </cell>
        </row>
        <row r="3170">
          <cell r="A3170">
            <v>101126</v>
          </cell>
          <cell r="B3170" t="str">
            <v>ESCAVAÇÃO HORIZONTAL, INCLUINDO CARGA E DESCARGA EM SOLO DE 1A CATEGORIA COM TRATOR DE ESTEIRAS (170HP/LÂMINA: 5,20M3). AF_07/2020</v>
          </cell>
          <cell r="C3170">
            <v>12.72</v>
          </cell>
        </row>
        <row r="3171">
          <cell r="A3171">
            <v>101127</v>
          </cell>
          <cell r="B3171" t="str">
            <v>ESCAVAÇÃO HORIZONTAL, INCLUINDO CARGA E DESCARGA EM SOLO DE 1A CATEGORIA COM TRATOR DE ESTEIRAS (347HP/LÂMINA: 8,70M3). AF_07/2020</v>
          </cell>
          <cell r="C3171">
            <v>13.75</v>
          </cell>
        </row>
        <row r="3172">
          <cell r="A3172">
            <v>101134</v>
          </cell>
          <cell r="B3172" t="str">
            <v>ESCAVAÇÃO HORIZONTAL, INCLUINDO CARGA, DESCARGA E TRANSPORTE EM SOLO DE 1A CATEGORIA COM TRATOR DE ESTEIRAS (100HP/LÂMINA: 2,19M3) E CAMINHÃO BASCULANTE DE 10M3, DMT ATÉ 200M. AF_07/2020</v>
          </cell>
          <cell r="C3172">
            <v>15.5</v>
          </cell>
        </row>
        <row r="3173">
          <cell r="A3173">
            <v>101144</v>
          </cell>
          <cell r="B3173" t="str">
            <v>ESCAVAÇÃO HORIZONTAL, INCLUINDO CARGA, DESCARGA E TRANSPORTE EM SOLO DE 1A CATEGORIA COM TRATOR DE ESTEIRAS (100HP/LÂMINA: 2,19M3) E CAMINHÃO BASCULANTE DE 14M3, DMT ATÉ 200M. AF_07/2020</v>
          </cell>
          <cell r="C3173">
            <v>15.63</v>
          </cell>
        </row>
        <row r="3174">
          <cell r="A3174">
            <v>101138</v>
          </cell>
          <cell r="B3174" t="str">
            <v>ESCAVAÇÃO HORIZONTAL, INCLUINDO CARGA, DESCARGA E TRANSPORTE EM SOLO DE 1A CATEGORIA COM TRATOR DE ESTEIRAS (125HP/LÂMINA: 2,70M3) E CAMINHÃO BASCULANTE DE 10M3, DMT ATÉ 200M. AF_07/2020</v>
          </cell>
          <cell r="C3174">
            <v>14.88</v>
          </cell>
        </row>
        <row r="3175">
          <cell r="A3175">
            <v>101148</v>
          </cell>
          <cell r="B3175" t="str">
            <v>ESCAVAÇÃO HORIZONTAL, INCLUINDO CARGA, DESCARGA E TRANSPORTE EM SOLO DE 1A CATEGORIA COM TRATOR DE ESTEIRAS (125HP/LÂMINA: 2,70M3) E CAMINHÃO BASCULANTE DE 14M3, DMT ATÉ 200M. AF_07/2020</v>
          </cell>
          <cell r="C3175">
            <v>15.01</v>
          </cell>
        </row>
        <row r="3176">
          <cell r="A3176">
            <v>101135</v>
          </cell>
          <cell r="B3176" t="str">
            <v>ESCAVAÇÃO HORIZONTAL, INCLUINDO CARGA, DESCARGA E TRANSPORTE EM SOLO DE 1A CATEGORIA COM TRATOR DE ESTEIRAS (150HP/LÂMINA: 3,18M3) E CAMINHÃO BASCULANTE DE 10M3, DMT ATÉ 200M AF_07/2020</v>
          </cell>
          <cell r="C3176">
            <v>14.8</v>
          </cell>
        </row>
        <row r="3177">
          <cell r="A3177">
            <v>101145</v>
          </cell>
          <cell r="B3177" t="str">
            <v>ESCAVAÇÃO HORIZONTAL, INCLUINDO CARGA, DESCARGA E TRANSPORTE EM SOLO DE 1A CATEGORIA COM TRATOR DE ESTEIRAS (150HP/LÂMINA: 3,18M3) E CAMINHÃO BASCULANTE DE 14M3, DMT ATÉ 200M. AF_07/2020</v>
          </cell>
          <cell r="C3177">
            <v>14.93</v>
          </cell>
        </row>
        <row r="3178">
          <cell r="A3178">
            <v>101136</v>
          </cell>
          <cell r="B3178" t="str">
            <v>ESCAVAÇÃO HORIZONTAL, INCLUINDO CARGA, DESCARGA E TRANSPORTE EM SOLO DE 1A CATEGORIA COM TRATOR DE ESTEIRAS (170HP/LÂMINA: 5,20M3) E CAMINHÃO BASCULANTE DE 10M3, DMT ATÉ 200M. AF_07/2020</v>
          </cell>
          <cell r="C3178">
            <v>13.39</v>
          </cell>
        </row>
        <row r="3179">
          <cell r="A3179">
            <v>101146</v>
          </cell>
          <cell r="B3179" t="str">
            <v>ESCAVAÇÃO HORIZONTAL, INCLUINDO CARGA, DESCARGA E TRANSPORTE EM SOLO DE 1A CATEGORIA COM TRATOR DE ESTEIRAS (170HP/LÂMINA: 5,20M3) E CAMINHÃO BASCULANTE DE 14M3, DMT ATÉ 200M. AF_07/2020</v>
          </cell>
          <cell r="C3179">
            <v>13.52</v>
          </cell>
        </row>
        <row r="3180">
          <cell r="A3180">
            <v>101137</v>
          </cell>
          <cell r="B3180" t="str">
            <v>ESCAVAÇÃO HORIZONTAL, INCLUINDO CARGA, DESCARGA E TRANSPORTE EM SOLO DE 1A CATEGORIA COM TRATOR DE ESTEIRAS (347HP/LÂMINA: 8,70M3) E CAMINHÃO BASCULANTE DE 10M3, DMT ATÉ 200M. AF_07/2020</v>
          </cell>
          <cell r="C3180">
            <v>14.41</v>
          </cell>
        </row>
        <row r="3181">
          <cell r="A3181">
            <v>101147</v>
          </cell>
          <cell r="B3181" t="str">
            <v>ESCAVAÇÃO HORIZONTAL, INCLUINDO CARGA, DESCARGA E TRANSPORTE EM SOLO DE 1A CATEGORIA COM TRATOR DE ESTEIRAS (347HP/LÂMINA: 8,70M3) E CAMINHÃO BASCULANTE DE 14M3, DMT ATÉ 200M. AF_07/2020</v>
          </cell>
          <cell r="C3181">
            <v>14.54</v>
          </cell>
        </row>
        <row r="3182">
          <cell r="A3182">
            <v>101119</v>
          </cell>
          <cell r="B3182" t="str">
            <v>ESCAVAÇÃO HORIZONTAL, INCLUINDO ESCARIFICAÇÃO EM SOLO DE 2A CATEGORIA COM TRATOR DE ESTEIRAS (100HP/LÂMINA: 2,19M3). AF_07/2020</v>
          </cell>
          <cell r="C3182">
            <v>8.44</v>
          </cell>
        </row>
        <row r="3183">
          <cell r="A3183">
            <v>101123</v>
          </cell>
          <cell r="B3183" t="str">
            <v>ESCAVAÇÃO HORIZONTAL, INCLUINDO ESCARIFICAÇÃO EM SOLO DE 2A CATEGORIA COM TRATOR DE ESTEIRAS (125HP/LÂMINA: 2,70M3). AF_07/2020</v>
          </cell>
          <cell r="C3183">
            <v>7.27</v>
          </cell>
        </row>
        <row r="3184">
          <cell r="A3184">
            <v>101120</v>
          </cell>
          <cell r="B3184" t="str">
            <v>ESCAVAÇÃO HORIZONTAL, INCLUINDO ESCARIFICAÇÃO EM SOLO DE 2A CATEGORIA COM TRATOR DE ESTEIRAS (150HP/LÂMINA: 3,18M3). AF_07/2020</v>
          </cell>
          <cell r="C3184">
            <v>7.14</v>
          </cell>
        </row>
        <row r="3185">
          <cell r="A3185">
            <v>101121</v>
          </cell>
          <cell r="B3185" t="str">
            <v>ESCAVAÇÃO HORIZONTAL, INCLUINDO ESCARIFICAÇÃO EM SOLO DE 2A CATEGORIA COM TRATOR DE ESTEIRAS (170HP/LÂMINA: 5,20M3). AF_07/2020</v>
          </cell>
          <cell r="C3185">
            <v>4.46</v>
          </cell>
        </row>
        <row r="3186">
          <cell r="A3186">
            <v>101122</v>
          </cell>
          <cell r="B3186" t="str">
            <v>ESCAVAÇÃO HORIZONTAL, INCLUINDO ESCARIFICAÇÃO EM SOLO DE 2A CATEGORIA COM TRATOR DE ESTEIRAS (347HP/LÂMINA: 8,70M3). AF_07/2020</v>
          </cell>
          <cell r="C3186">
            <v>6.37</v>
          </cell>
        </row>
        <row r="3187">
          <cell r="A3187">
            <v>101129</v>
          </cell>
          <cell r="B3187" t="str">
            <v>ESCAVAÇÃO HORIZONTAL, INCLUINDO ESCARIFICAÇÃO, CARGA E DESCARGA EM SOLO DE 2A CATEGORIA COM TRATOR DE ESTEIRAS (100HP/LÂMINA: 2,19M3). AF_07/2020</v>
          </cell>
          <cell r="C3187">
            <v>19.260000000000002</v>
          </cell>
        </row>
        <row r="3188">
          <cell r="A3188">
            <v>101133</v>
          </cell>
          <cell r="B3188" t="str">
            <v>ESCAVAÇÃO HORIZONTAL, INCLUINDO ESCARIFICAÇÃO, CARGA E DESCARGA EM SOLO DE 2A CATEGORIA COM TRATOR DE ESTEIRAS (125HP/LÂMINA: 2,70M3). AF_07/2020</v>
          </cell>
          <cell r="C3188">
            <v>18.09</v>
          </cell>
        </row>
        <row r="3189">
          <cell r="A3189">
            <v>101130</v>
          </cell>
          <cell r="B3189" t="str">
            <v>ESCAVAÇÃO HORIZONTAL, INCLUINDO ESCARIFICAÇÃO, CARGA E DESCARGA EM SOLO DE 2A CATEGORIA COM TRATOR DE ESTEIRAS (150HP/LÂMINA: 3,18M3). AF_07/2020</v>
          </cell>
          <cell r="C3189">
            <v>17.96</v>
          </cell>
        </row>
        <row r="3190">
          <cell r="A3190">
            <v>101131</v>
          </cell>
          <cell r="B3190" t="str">
            <v>ESCAVAÇÃO HORIZONTAL, INCLUINDO ESCARIFICAÇÃO, CARGA E DESCARGA EM SOLO DE 2A CATEGORIA COM TRATOR DE ESTEIRAS (170HP/LÂMINA: 5,20M3). AF_07/2020</v>
          </cell>
          <cell r="C3190">
            <v>15.28</v>
          </cell>
        </row>
        <row r="3191">
          <cell r="A3191">
            <v>101132</v>
          </cell>
          <cell r="B3191" t="str">
            <v>ESCAVAÇÃO HORIZONTAL, INCLUINDO ESCARIFICAÇÃO, CARGA E DESCARGA EM SOLO DE 2A CATEGORIA COM TRATOR DE ESTEIRAS (347HP/LÂMINA: 8,70M3). AF_07/2020</v>
          </cell>
          <cell r="C3191">
            <v>17.190000000000001</v>
          </cell>
        </row>
        <row r="3192">
          <cell r="A3192">
            <v>101139</v>
          </cell>
          <cell r="B3192" t="str">
            <v>ESCAVAÇÃO HORIZONTAL, INCLUINDO ESCARIFICAÇÃO, CARGA, DESCARGA E TRANSPORTE EM SOLO DE 2A CATEGORIA COM TRATOR DE ESTEIRAS (100HP/LÂMINA: 2,19M3) E CAMINHÃO BASCULANTE DE 10M3, DMT ATÉ 200M. AF_07/2020</v>
          </cell>
          <cell r="C3192">
            <v>19.940000000000001</v>
          </cell>
        </row>
        <row r="3193">
          <cell r="A3193">
            <v>101149</v>
          </cell>
          <cell r="B3193" t="str">
            <v>ESCAVAÇÃO HORIZONTAL, INCLUINDO ESCARIFICAÇÃO, CARGA, DESCARGA E TRANSPORTE EM SOLO DE 2A CATEGORIA COM TRATOR DE ESTEIRAS (100HP/LÂMINA: 2,19M3) E CAMINHÃO BASCULANTE DE 14M3, DMT ATÉ 200M. AF_07/2020</v>
          </cell>
          <cell r="C3193">
            <v>20.079999999999998</v>
          </cell>
        </row>
        <row r="3194">
          <cell r="A3194">
            <v>101143</v>
          </cell>
          <cell r="B3194" t="str">
            <v>ESCAVAÇÃO HORIZONTAL, INCLUINDO ESCARIFICAÇÃO, CARGA, DESCARGA E TRANSPORTE EM SOLO DE 2A CATEGORIA COM TRATOR DE ESTEIRAS (125HP/LÂMINA: 2,70M3) E CAMINHÃO BASCULANTE DE 10M3, DMT ATÉ 200M. AF_07/2020</v>
          </cell>
          <cell r="C3194">
            <v>18.77</v>
          </cell>
        </row>
        <row r="3195">
          <cell r="A3195">
            <v>101153</v>
          </cell>
          <cell r="B3195" t="str">
            <v>ESCAVAÇÃO HORIZONTAL, INCLUINDO ESCARIFICAÇÃO, CARGA, DESCARGA E TRANSPORTE EM SOLO DE 2A CATEGORIA COM TRATOR DE ESTEIRAS (125HP/LÂMINA: 2,70M3) E CAMINHÃO BASCULANTE DE 14M3, DMT ATÉ 200M. AF_07/2020</v>
          </cell>
          <cell r="C3195">
            <v>18.91</v>
          </cell>
        </row>
        <row r="3196">
          <cell r="A3196">
            <v>101140</v>
          </cell>
          <cell r="B3196" t="str">
            <v>ESCAVAÇÃO HORIZONTAL, INCLUINDO ESCARIFICAÇÃO, CARGA, DESCARGA E TRANSPORTE EM SOLO DE 2A CATEGORIA COM TRATOR DE ESTEIRAS (150HP/LÂMINA: 3,18M3) E CAMINHÃO BASCULANTE DE 10M3, DMT ATÉ 200M. AF_07/2020</v>
          </cell>
          <cell r="C3196">
            <v>18.64</v>
          </cell>
        </row>
        <row r="3197">
          <cell r="A3197">
            <v>101150</v>
          </cell>
          <cell r="B3197" t="str">
            <v>ESCAVAÇÃO HORIZONTAL, INCLUINDO ESCARIFICAÇÃO, CARGA, DESCARGA E TRANSPORTE EM SOLO DE 2A CATEGORIA COM TRATOR DE ESTEIRAS (150HP/LÂMINA: 3,18M3) E CAMINHÃO BASCULANTE DE 14M3, DMT ATÉ 200M. AF_07/2020</v>
          </cell>
          <cell r="C3197">
            <v>18.78</v>
          </cell>
        </row>
        <row r="3198">
          <cell r="A3198">
            <v>101141</v>
          </cell>
          <cell r="B3198" t="str">
            <v>ESCAVAÇÃO HORIZONTAL, INCLUINDO ESCARIFICAÇÃO, CARGA, DESCARGA E TRANSPORTE EM SOLO DE 2A CATEGORIA COM TRATOR DE ESTEIRAS (170HP/LÂMINA: 5,20M3) E CAMINHÃO BASCULANTE DE 10M3, DMT ATÉ 200M. AF_07/2020</v>
          </cell>
          <cell r="C3198">
            <v>15.96</v>
          </cell>
        </row>
        <row r="3199">
          <cell r="A3199">
            <v>101151</v>
          </cell>
          <cell r="B3199" t="str">
            <v>ESCAVAÇÃO HORIZONTAL, INCLUINDO ESCARIFICAÇÃO, CARGA, DESCARGA E TRANSPORTE EM SOLO DE 2A CATEGORIA COM TRATOR DE ESTEIRAS (170HP/LÂMINA: 5,20M3) E CAMINHÃO BASCULANTE DE 14M3, DMT ATÉ 200M. AF_07/2020</v>
          </cell>
          <cell r="C3199">
            <v>16.100000000000001</v>
          </cell>
        </row>
        <row r="3200">
          <cell r="A3200">
            <v>101142</v>
          </cell>
          <cell r="B3200" t="str">
            <v>ESCAVAÇÃO HORIZONTAL, INCLUINDO ESCARIFICAÇÃO, CARGA, DESCARGA E TRANSPORTE EM SOLO DE 2A CATEGORIA COM TRATOR DE ESTEIRAS (347HP/LÂMINA: 8,70M3) E CAMINHÃO BASCULANTE DE 10M3, DMT ATÉ 200M. AF_07/2020</v>
          </cell>
          <cell r="C3200">
            <v>17.87</v>
          </cell>
        </row>
        <row r="3201">
          <cell r="A3201">
            <v>101152</v>
          </cell>
          <cell r="B3201" t="str">
            <v>ESCAVAÇÃO HORIZONTAL, INCLUINDO ESCARIFICAÇÃO, CARGA, DESCARGA E TRANSPORTE EM SOLO DE 2A CATEGORIA COM TRATOR DE ESTEIRAS (347HP/LÂMINA: 8,70M3) E CAMINHÃO BASCULANTE DE 14M3, DMT ATÉ 200M. AF_07/2020</v>
          </cell>
          <cell r="C3201">
            <v>18.010000000000002</v>
          </cell>
        </row>
        <row r="3202">
          <cell r="A3202">
            <v>101207</v>
          </cell>
          <cell r="B3202" t="str">
            <v>ESCAVAÇÃO VERTICAL PARA EDIFICAÇÃO, COM CARGA, DESCARGA E TRANSPORTE DE SOLO DE 1ª CATEGORIA, COM ESCAVADEIRA HIDRÁULICA (CAÇAMBA: 0,8 M³ / 111 HP), FROTA DE 2 CAMINHÕES BASCULANTES DE 18 M³, DMT ATÉ 1 KM E VELOCIDADE MÉDIA 14 KM/H. AF_05/2020</v>
          </cell>
          <cell r="C3202">
            <v>10.96</v>
          </cell>
        </row>
        <row r="3203">
          <cell r="A3203">
            <v>101206</v>
          </cell>
          <cell r="B3203" t="str">
            <v>ESCAVAÇÃO VERTICAL PARA EDIFICAÇÃO, COM CARGA, DESCARGA E TRANSPORTE DE SOLO DE 1ª CATEGORIA, COM ESCAVADEIRA HIDRÁULICA (CAÇAMBA: 0,8 M³ / 111 HP), FROTA DE 3 CAMINHÕES BASCULANTES DE 14 M³, DMT ATÉ 1 KM E VELOCIDADE MÉDIA 14 KM/H. AF_05/2020</v>
          </cell>
          <cell r="C3203">
            <v>12.66</v>
          </cell>
        </row>
        <row r="3204">
          <cell r="A3204">
            <v>101210</v>
          </cell>
          <cell r="B3204" t="str">
            <v>ESCAVAÇÃO VERTICAL PARA EDIFICAÇÃO, COM CARGA, DESCARGA E TRANSPORTE DE SOLO DE 1ª CATEGORIA, COM ESCAVADEIRA HIDRÁULICA (CAÇAMBA: 0,8 M³ / 111 HP), FROTA DE 4 CAMINHÕES BASCULANTES DE 14 M³, DMT DE 1,5 KM E VELOCIDADE MÉDIA 18 KM/H. AF_05/2020</v>
          </cell>
          <cell r="C3204">
            <v>17.690000000000001</v>
          </cell>
        </row>
        <row r="3205">
          <cell r="A3205">
            <v>101211</v>
          </cell>
          <cell r="B3205" t="str">
            <v>ESCAVAÇÃO VERTICAL PARA EDIFICAÇÃO, COM CARGA, DESCARGA E TRANSPORTE DE SOLO DE 1ª CATEGORIA, COM ESCAVADEIRA HIDRÁULICA (CAÇAMBA: 0,8 M³ / 111 HP), FROTA DE 4 CAMINHÕES BASCULANTES DE 14 M³, DMT DE 2 KM E VELOCIDADE MÉDIA 19 KM/H. AF_05/2020</v>
          </cell>
          <cell r="C3205">
            <v>18.98</v>
          </cell>
        </row>
        <row r="3206">
          <cell r="A3206">
            <v>101215</v>
          </cell>
          <cell r="B3206" t="str">
            <v>ESCAVAÇÃO VERTICAL PARA EDIFICAÇÃO, COM CARGA, DESCARGA E TRANSPORTE DE SOLO DE 1ª CATEGORIA, COM ESCAVADEIRA HIDRÁULICA (CAÇAMBA: 0,8 M³ / 111 HP), FROTA DE 4 CAMINHÕES BASCULANTES DE 18 M³, DMT DE 1,5 KM E VELOCIDADE MÉDIA 18 KM/H. AF_05/2020</v>
          </cell>
          <cell r="C3206">
            <v>17.010000000000002</v>
          </cell>
        </row>
        <row r="3207">
          <cell r="A3207">
            <v>101216</v>
          </cell>
          <cell r="B3207" t="str">
            <v>ESCAVAÇÃO VERTICAL PARA EDIFICAÇÃO, COM CARGA, DESCARGA E TRANSPORTE DE SOLO DE 1ª CATEGORIA, COM ESCAVADEIRA HIDRÁULICA (CAÇAMBA: 0,8 M³ / 111 HP), FROTA DE 4 CAMINHÕES BASCULANTES DE 18 M³, DMT DE 2 KM E VELOCIDADE MÉDIA 19 KM/H. AF_05/2020</v>
          </cell>
          <cell r="C3207">
            <v>17.829999999999998</v>
          </cell>
        </row>
        <row r="3208">
          <cell r="A3208">
            <v>101212</v>
          </cell>
          <cell r="B3208" t="str">
            <v>ESCAVAÇÃO VERTICAL PARA EDIFICAÇÃO, COM CARGA, DESCARGA E TRANSPORTE DE SOLO DE 1ª CATEGORIA, COM ESCAVADEIRA HIDRÁULICA (CAÇAMBA: 0,8 M³ / 111 HP), FROTA DE 5 CAMINHÕES BASCULANTES DE 14 M³, DMT DE 3 KM E VELOCIDADE MÉDIA 20 KM/H. AF_05/2020</v>
          </cell>
          <cell r="C3208">
            <v>22.15</v>
          </cell>
        </row>
        <row r="3209">
          <cell r="A3209">
            <v>101217</v>
          </cell>
          <cell r="B3209" t="str">
            <v>ESCAVAÇÃO VERTICAL PARA EDIFICAÇÃO, COM CARGA, DESCARGA E TRANSPORTE DE SOLO DE 1ª CATEGORIA, COM ESCAVADEIRA HIDRÁULICA (CAÇAMBA: 0,8 M³ / 111 HP), FROTA DE 5 CAMINHÕES BASCULANTES DE 18 M³, DMT DE 3 KM E VELOCIDADE MÉDIA 20 KM/H. AF_05/2020</v>
          </cell>
          <cell r="C3209">
            <v>20.77</v>
          </cell>
        </row>
        <row r="3210">
          <cell r="A3210">
            <v>101218</v>
          </cell>
          <cell r="B3210" t="str">
            <v>ESCAVAÇÃO VERTICAL PARA EDIFICAÇÃO, COM CARGA, DESCARGA E TRANSPORTE DE SOLO DE 1ª CATEGORIA, COM ESCAVADEIRA HIDRÁULICA (CAÇAMBA: 0,8 M³ / 111 HP), FROTA DE 5 CAMINHÕES BASCULANTES DE 18 M³, DMT DE 4 KM E VELOCIDADE MÉDIA 22 KM/H. AF_05/2020</v>
          </cell>
          <cell r="C3210">
            <v>21.97</v>
          </cell>
        </row>
        <row r="3211">
          <cell r="A3211">
            <v>101213</v>
          </cell>
          <cell r="B3211" t="str">
            <v>ESCAVAÇÃO VERTICAL PARA EDIFICAÇÃO, COM CARGA, DESCARGA E TRANSPORTE DE SOLO DE 1ª CATEGORIA, COM ESCAVADEIRA HIDRÁULICA (CAÇAMBA: 0,8 M³ / 111 HP), FROTA DE 6 CAMINHÕES BASCULANTES DE 14 M³, DMT DE 4 KM E VELOCIDADE MÉDIA 22 KM/H. AF_05/2020</v>
          </cell>
          <cell r="C3211">
            <v>24.76</v>
          </cell>
        </row>
        <row r="3212">
          <cell r="A3212">
            <v>101219</v>
          </cell>
          <cell r="B3212" t="str">
            <v>ESCAVAÇÃO VERTICAL PARA EDIFICAÇÃO, COM CARGA, DESCARGA E TRANSPORTE DE SOLO DE 1ª CATEGORIA, COM ESCAVADEIRA HIDRÁULICA (CAÇAMBA: 0,8 M³ / 111 HP), FROTA DE 6 CAMINHÕES BASCULANTES DE 18 M³, DMT DE 6 KM E VELOCIDADE MÉDIA 22 KM/H. AF_05/2020</v>
          </cell>
          <cell r="C3212">
            <v>26.64</v>
          </cell>
        </row>
        <row r="3213">
          <cell r="A3213">
            <v>101214</v>
          </cell>
          <cell r="B3213" t="str">
            <v>ESCAVAÇÃO VERTICAL PARA EDIFICAÇÃO, COM CARGA, DESCARGA E TRANSPORTE DE SOLO DE 1ª CATEGORIA, COM ESCAVADEIRA HIDRÁULICA (CAÇAMBA: 0,8 M³ / 111 HP), FROTA DE 7 CAMINHÕES BASCULANTES DE 14 M³, DMT DE 6 KM E VELOCIDADE MÉDIA 22 KM/H. AF_05/2020</v>
          </cell>
          <cell r="C3213">
            <v>29.92</v>
          </cell>
        </row>
        <row r="3214">
          <cell r="A3214">
            <v>101254</v>
          </cell>
          <cell r="B3214" t="str">
            <v>ESCAVAÇÃO VERTICAL PARA EDIFICAÇÃO, COM CARGA, DESCARGA E TRANSPORTE DE SOLO DE 1ª CATEGORIA, COM ESCAVADEIRA HIDRÁULICA (CAÇAMBA: 0,8 M³ / 111HP), FROTA DE 3 CAMINHÕES BASCULANTES DE 10 M³, DMT ATÉ 1 KM E VELOCIDADE MÉDIA 14 KM/H. AF_05/2020</v>
          </cell>
          <cell r="C3214">
            <v>12.72</v>
          </cell>
        </row>
        <row r="3215">
          <cell r="A3215">
            <v>101256</v>
          </cell>
          <cell r="B3215" t="str">
            <v>ESCAVAÇÃO VERTICAL PARA EDIFICAÇÃO, COM CARGA, DESCARGA E TRANSPORTE DE SOLO DE 1ª CATEGORIA, COM ESCAVADEIRA HIDRÁULICA (CAÇAMBA: 0,8 M³ / 111HP), FROTA DE 5 CAMINHÕES BASCULANTES DE 10 M³, DMT DE 1,5 KM E VELOCIDADE MÉDIA 18 KM/H. AF_05/2020</v>
          </cell>
          <cell r="C3215">
            <v>19.59</v>
          </cell>
        </row>
        <row r="3216">
          <cell r="A3216">
            <v>101257</v>
          </cell>
          <cell r="B3216" t="str">
            <v>ESCAVAÇÃO VERTICAL PARA EDIFICAÇÃO, COM CARGA, DESCARGA E TRANSPORTE DE SOLO DE 1ª CATEGORIA, COM ESCAVADEIRA HIDRÁULICA (CAÇAMBA: 0,8 M³ / 111HP), FROTA DE 5 CAMINHÕES BASCULANTES DE 10 M³, DMT DE 2 KM E VELOCIDADE MÉDIA 19 KM/H. AF_05/2020</v>
          </cell>
          <cell r="C3216">
            <v>20.65</v>
          </cell>
        </row>
        <row r="3217">
          <cell r="A3217">
            <v>101258</v>
          </cell>
          <cell r="B3217" t="str">
            <v>ESCAVAÇÃO VERTICAL PARA EDIFICAÇÃO, COM CARGA, DESCARGA E TRANSPORTE DE SOLO DE 1ª CATEGORIA, COM ESCAVADEIRA HIDRÁULICA (CAÇAMBA: 0,8 M³ / 111HP), FROTA DE 6 CAMINHÕES BASCULANTES DE 10 M³, DMT DE 3 KM E VELOCIDADE MÉDIA 20 KM/H. AF_05/2020</v>
          </cell>
          <cell r="C3217">
            <v>23.94</v>
          </cell>
        </row>
        <row r="3218">
          <cell r="A3218">
            <v>101259</v>
          </cell>
          <cell r="B3218" t="str">
            <v>ESCAVAÇÃO VERTICAL PARA EDIFICAÇÃO, COM CARGA, DESCARGA E TRANSPORTE DE SOLO DE 1ª CATEGORIA, COM ESCAVADEIRA HIDRÁULICA (CAÇAMBA: 0,8 M³ / 111HP), FROTA DE 7 CAMINHÕES BASCULANTES DE 10 M³, DMT DE 4 KM E VELOCIDADE MÉDIA 22 KM/H. AF_05/2020</v>
          </cell>
          <cell r="C3218">
            <v>26.57</v>
          </cell>
        </row>
        <row r="3219">
          <cell r="A3219">
            <v>101260</v>
          </cell>
          <cell r="B3219" t="str">
            <v>ESCAVAÇÃO VERTICAL PARA EDIFICAÇÃO, COM CARGA, DESCARGA E TRANSPORTE DE SOLO DE 1ª CATEGORIA, COM ESCAVADEIRA HIDRÁULICA (CAÇAMBA: 0,8 M³ / 111HP), FROTA DE 9 CAMINHÕES BASCULANTES DE 10 M³, DMT DE 6 KM E VELOCIDADE MÉDIA 22 KM/H. AF_05/2020</v>
          </cell>
          <cell r="C3219">
            <v>33.200000000000003</v>
          </cell>
        </row>
        <row r="3220">
          <cell r="A3220">
            <v>101208</v>
          </cell>
          <cell r="B3220" t="str">
            <v>ESCAVAÇÃO VERTICAL PARA EDIFICAÇÃO, COM CARGA, DESCARGA E TRANSPORTE DE SOLO DE 1ª CATEGORIA, COM ESCAVADEIRA HIDRÁULICA (CAÇAMBA: 1,2 M³ / 155 HP), FROTA DE 3 CAMINHÕES BASCULANTES DE 14 M³, DMT ATÉ 1 KM E VELOCIDADE MÉDIA 14 KM/H. AF_05/2020</v>
          </cell>
          <cell r="C3220">
            <v>10.73</v>
          </cell>
        </row>
        <row r="3221">
          <cell r="A3221">
            <v>101209</v>
          </cell>
          <cell r="B3221" t="str">
            <v>ESCAVAÇÃO VERTICAL PARA EDIFICAÇÃO, COM CARGA, DESCARGA E TRANSPORTE DE SOLO DE 1ª CATEGORIA, COM ESCAVADEIRA HIDRÁULICA (CAÇAMBA: 1,2 M³ / 155 HP), FROTA DE 3 CAMINHÕES BASCULANTES DE 18 M³, DMT ATÉ 1 KM E VELOCIDADE MÉDIA 14 KM/H. AF_05/2020</v>
          </cell>
          <cell r="C3221">
            <v>9.9499999999999993</v>
          </cell>
        </row>
        <row r="3222">
          <cell r="A3222">
            <v>101220</v>
          </cell>
          <cell r="B3222" t="str">
            <v>ESCAVAÇÃO VERTICAL PARA EDIFICAÇÃO, COM CARGA, DESCARGA E TRANSPORTE DE SOLO DE 1ª CATEGORIA, COM ESCAVADEIRA HIDRÁULICA (CAÇAMBA: 1,2 M³ / 155 HP), FROTA DE 5 CAMINHÕES BASCULANTES DE 14 M³, DMT DE 1,5 KM E VELOCIDADE MÉDIA 18 KM/H. AF_05/2020</v>
          </cell>
          <cell r="C3222">
            <v>16.71</v>
          </cell>
        </row>
        <row r="3223">
          <cell r="A3223">
            <v>101221</v>
          </cell>
          <cell r="B3223" t="str">
            <v>ESCAVAÇÃO VERTICAL PARA EDIFICAÇÃO, COM CARGA, DESCARGA E TRANSPORTE DE SOLO DE 1ª CATEGORIA, COM ESCAVADEIRA HIDRÁULICA (CAÇAMBA: 1,2 M³ / 155 HP), FROTA DE 5 CAMINHÕES BASCULANTES DE 14 M³, DMT DE 2 KM E VELOCIDADE MÉDIA 19 KM/H. AF_05/2020</v>
          </cell>
          <cell r="C3223">
            <v>17.66</v>
          </cell>
        </row>
        <row r="3224">
          <cell r="A3224">
            <v>101225</v>
          </cell>
          <cell r="B3224" t="str">
            <v>ESCAVAÇÃO VERTICAL PARA EDIFICAÇÃO, COM CARGA, DESCARGA E TRANSPORTE DE SOLO DE 1ª CATEGORIA, COM ESCAVADEIRA HIDRÁULICA (CAÇAMBA: 1,2 M³ / 155 HP), FROTA DE 5 CAMINHÕES BASCULANTES DE 18 M³, DMT DE 1,5 KM E VELOCIDADE MÉDIA 18 KM/H. AF_05/2020</v>
          </cell>
          <cell r="C3224">
            <v>15.34</v>
          </cell>
        </row>
        <row r="3225">
          <cell r="A3225">
            <v>101226</v>
          </cell>
          <cell r="B3225" t="str">
            <v>ESCAVAÇÃO VERTICAL PARA EDIFICAÇÃO, COM CARGA, DESCARGA E TRANSPORTE DE SOLO DE 1ª CATEGORIA, COM ESCAVADEIRA HIDRÁULICA (CAÇAMBA: 1,2 M³ / 155 HP), FROTA DE 5 CAMINHÕES BASCULANTES DE 18 M³, DMT DE 2 KM E VELOCIDADE MÉDIA 19 KM/H. AF_05/2020</v>
          </cell>
          <cell r="C3225">
            <v>16.170000000000002</v>
          </cell>
        </row>
        <row r="3226">
          <cell r="A3226">
            <v>101222</v>
          </cell>
          <cell r="B3226" t="str">
            <v>ESCAVAÇÃO VERTICAL PARA EDIFICAÇÃO, COM CARGA, DESCARGA E TRANSPORTE DE SOLO DE 1ª CATEGORIA, COM ESCAVADEIRA HIDRÁULICA (CAÇAMBA: 1,2 M³ / 155 HP), FROTA DE 6 CAMINHÕES BASCULANTES DE 14 M³, DMT DE 3 KM E VELOCIDADE MÉDIA 20 KM/H. AF_05/2020</v>
          </cell>
          <cell r="C3226">
            <v>20.53</v>
          </cell>
        </row>
        <row r="3227">
          <cell r="A3227">
            <v>101227</v>
          </cell>
          <cell r="B3227" t="str">
            <v>ESCAVAÇÃO VERTICAL PARA EDIFICAÇÃO, COM CARGA, DESCARGA E TRANSPORTE DE SOLO DE 1ª CATEGORIA, COM ESCAVADEIRA HIDRÁULICA (CAÇAMBA: 1,2 M³ / 155 HP), FROTA DE 6 CAMINHÕES BASCULANTES DE 18 M³, DMT DE 3 KM E VELOCIDADE MÉDIA 20 KM/H. AF_05/2020</v>
          </cell>
          <cell r="C3227">
            <v>18.739999999999998</v>
          </cell>
        </row>
        <row r="3228">
          <cell r="A3228">
            <v>101228</v>
          </cell>
          <cell r="B3228" t="str">
            <v>ESCAVAÇÃO VERTICAL PARA EDIFICAÇÃO, COM CARGA, DESCARGA E TRANSPORTE DE SOLO DE 1ª CATEGORIA, COM ESCAVADEIRA HIDRÁULICA (CAÇAMBA: 1,2 M³ / 155 HP), FROTA DE 6 CAMINHÕES BASCULANTES DE 18 M³, DMT DE 4 KM E VELOCIDADE MÉDIA 22 KM/H. AF_05/2020</v>
          </cell>
          <cell r="C3228">
            <v>19.989999999999998</v>
          </cell>
        </row>
        <row r="3229">
          <cell r="A3229">
            <v>101223</v>
          </cell>
          <cell r="B3229" t="str">
            <v>ESCAVAÇÃO VERTICAL PARA EDIFICAÇÃO, COM CARGA, DESCARGA E TRANSPORTE DE SOLO DE 1ª CATEGORIA, COM ESCAVADEIRA HIDRÁULICA (CAÇAMBA: 1,2 M³ / 155 HP), FROTA DE 7 CAMINHÕES BASCULANTES DE 14 M³, DMT DE 4 KM E VELOCIDADE MÉDIA 22 KM/H. AF_05/2020</v>
          </cell>
          <cell r="C3229">
            <v>22.83</v>
          </cell>
        </row>
        <row r="3230">
          <cell r="A3230">
            <v>101229</v>
          </cell>
          <cell r="B3230" t="str">
            <v>ESCAVAÇÃO VERTICAL PARA EDIFICAÇÃO, COM CARGA, DESCARGA E TRANSPORTE DE SOLO DE 1ª CATEGORIA, COM ESCAVADEIRA HIDRÁULICA (CAÇAMBA: 1,2 M³ / 155 HP), FROTA DE 8 CAMINHÕES BASCULANTES DE 18 M³, DMT DE 6 KM E VELOCIDADE MÉDIA 22 KM/H. AF_05/2020</v>
          </cell>
          <cell r="C3230">
            <v>25.2</v>
          </cell>
        </row>
        <row r="3231">
          <cell r="A3231">
            <v>101224</v>
          </cell>
          <cell r="B3231" t="str">
            <v>ESCAVAÇÃO VERTICAL PARA EDIFICAÇÃO, COM CARGA, DESCARGA E TRANSPORTE DE SOLO DE 1ª CATEGORIA, COM ESCAVADEIRA HIDRÁULICA (CAÇAMBA: 1,2 M³ / 155 HP), FROTA DE 9 CAMINHÕES BASCULANTES DE 14 M³, DMT DE 6 KM E VELOCIDADE MÉDIA 22 KM/H. AF_05/2020</v>
          </cell>
          <cell r="C3231">
            <v>28.62</v>
          </cell>
        </row>
        <row r="3232">
          <cell r="A3232">
            <v>101265</v>
          </cell>
          <cell r="B3232" t="str">
            <v>ESCAVAÇÃO VERTICAL PARA EDIFICAÇÃO, COM CARGA, DESCARGA E TRANSPORTE DE SOLO DE 1ª CATEGORIA, COM ESCAVADEIRA HIDRÁULICA (CAÇAMBA: 1,2 M³ / 155HP), FROTA DE 10 CAMINHÕES BASCULANTES DE 10 M³, DMT DE 6 KM E VELOCIDADE MÉDIA 22 KM/H. AF_05/2020</v>
          </cell>
          <cell r="C3232">
            <v>31.26</v>
          </cell>
        </row>
        <row r="3233">
          <cell r="A3233">
            <v>101255</v>
          </cell>
          <cell r="B3233" t="str">
            <v>ESCAVAÇÃO VERTICAL PARA EDIFICAÇÃO, COM CARGA, DESCARGA E TRANSPORTE DE SOLO DE 1ª CATEGORIA, COM ESCAVADEIRA HIDRÁULICA (CAÇAMBA: 1,2 M³ / 155HP), FROTA DE 3 CAMINHÕES BASCULANTES DE 10 M³, DMT ATÉ 1 KM E VELOCIDADE MÉDIA 14 KM/H. AF_05/2020</v>
          </cell>
          <cell r="C3233">
            <v>11.28</v>
          </cell>
        </row>
        <row r="3234">
          <cell r="A3234">
            <v>101261</v>
          </cell>
          <cell r="B3234" t="str">
            <v>ESCAVAÇÃO VERTICAL PARA EDIFICAÇÃO, COM CARGA, DESCARGA E TRANSPORTE DE SOLO DE 1ª CATEGORIA, COM ESCAVADEIRA HIDRÁULICA (CAÇAMBA: 1,2 M³ / 155HP), FROTA DE 6 CAMINHÕES BASCULANTES DE 10 M³, DMT DE 1,5 KM E VELOCIDADE MÉDIA 18 KM/H. AF_05/2020</v>
          </cell>
          <cell r="C3234">
            <v>18.559999999999999</v>
          </cell>
        </row>
        <row r="3235">
          <cell r="A3235">
            <v>101262</v>
          </cell>
          <cell r="B3235" t="str">
            <v>ESCAVAÇÃO VERTICAL PARA EDIFICAÇÃO, COM CARGA, DESCARGA E TRANSPORTE DE SOLO DE 1ª CATEGORIA, COM ESCAVADEIRA HIDRÁULICA (CAÇAMBA: 1,2 M³ / 155HP), FROTA DE 6 CAMINHÕES BASCULANTES DE 10 M³, DMT DE 2 KM E VELOCIDADE MÉDIA 19 KM/H. AF_05/2020</v>
          </cell>
          <cell r="C3235">
            <v>19.61</v>
          </cell>
        </row>
        <row r="3236">
          <cell r="A3236">
            <v>101263</v>
          </cell>
          <cell r="B3236" t="str">
            <v>ESCAVAÇÃO VERTICAL PARA EDIFICAÇÃO, COM CARGA, DESCARGA E TRANSPORTE DE SOLO DE 1ª CATEGORIA, COM ESCAVADEIRA HIDRÁULICA (CAÇAMBA: 1,2 M³ / 155HP), FROTA DE 7 CAMINHÕES BASCULANTES DE 10 M³, DMT DE 3 KM E VELOCIDADE MÉDIA 20 KM/H. AF_05/2020</v>
          </cell>
          <cell r="C3236">
            <v>22.65</v>
          </cell>
        </row>
        <row r="3237">
          <cell r="A3237">
            <v>101264</v>
          </cell>
          <cell r="B3237" t="str">
            <v>ESCAVAÇÃO VERTICAL PARA EDIFICAÇÃO, COM CARGA, DESCARGA E TRANSPORTE DE SOLO DE 1ª CATEGORIA, COM ESCAVADEIRA HIDRÁULICA (CAÇAMBA: 1,2 M³ / 155HP), FROTA DE 8 CAMINHÕES BASCULANTES DE 10 M³, DMT DE 4 KM E VELOCIDADE MÉDIA 22 KM/H. AF_05/2020</v>
          </cell>
          <cell r="C3237">
            <v>25.1</v>
          </cell>
        </row>
        <row r="3238">
          <cell r="A3238">
            <v>101230</v>
          </cell>
          <cell r="B3238" t="str">
            <v>ESCAVAÇÃO VERTICAL PARA INFRAESTRUTURA, COM CARGA, DESCARGA E TRANSPORTE DE SOLO DE 1ª CATEGORIA, COM ESCAVADEIRA HIDRÁULICA (CAÇAMBA: 0,8 M³ / 111 HP), FROTA DE 3 CAMINHÕES BASCULANTES DE 14 M³, DMT ATÉ 1 KM E VELOCIDADE MÉDIA14 KM/H. AF_05/2020</v>
          </cell>
          <cell r="C3238">
            <v>11.17</v>
          </cell>
        </row>
        <row r="3239">
          <cell r="A3239">
            <v>101231</v>
          </cell>
          <cell r="B3239" t="str">
            <v>ESCAVAÇÃO VERTICAL PARA INFRAESTRUTURA, COM CARGA, DESCARGA E TRANSPORTE DE SOLO DE 1ª CATEGORIA, COM ESCAVADEIRA HIDRÁULICA (CAÇAMBA: 0,8 M³ / 111 HP), FROTA DE 3 CAMINHÕES BASCULANTES DE 18 M³, DMT ATÉ 1 KM E VELOCIDADE MÉDIA14 KM/H. AF_05/2020</v>
          </cell>
          <cell r="C3239">
            <v>10.63</v>
          </cell>
        </row>
        <row r="3240">
          <cell r="A3240">
            <v>101272</v>
          </cell>
          <cell r="B3240" t="str">
            <v>ESCAVAÇÃO VERTICAL PARA INFRAESTRUTURA, COM CARGA, DESCARGA E TRANSPORTE DE SOLO DE 1ª CATEGORIA, COM ESCAVADEIRA HIDRÁULICA (CAÇAMBA: 0,8 M³ / 111HP), FROTA DE 10 CAMINHÕES BASCULANTES DE 10 M³, DMT DE 6 KM E VELOCIDADE MÉDIA22 KM/H. AF_05/2020</v>
          </cell>
          <cell r="C3240">
            <v>31.72</v>
          </cell>
        </row>
        <row r="3241">
          <cell r="A3241">
            <v>101266</v>
          </cell>
          <cell r="B3241" t="str">
            <v>ESCAVAÇÃO VERTICAL PARA INFRAESTRUTURA, COM CARGA, DESCARGA E TRANSPORTE DE SOLO DE 1ª CATEGORIA, COM ESCAVADEIRA HIDRÁULICA (CAÇAMBA: 0,8 M³ / 111HP), FROTA DE 3 CAMINHÕES BASCULANTES DE 10 M³, DMT ATÉ 1 KM E VELOCIDADE MÉDIA14 KM/H. AF_05/2020</v>
          </cell>
          <cell r="C3241">
            <v>11.32</v>
          </cell>
        </row>
        <row r="3242">
          <cell r="A3242">
            <v>101239</v>
          </cell>
          <cell r="B3242" t="str">
            <v>ESCAVAÇÃO VERTICAL PARA INFRAESTRUTURA, COM CARGA, DESCARGA E TRANSPORTE DE SOLO DE 1ª CATEGORIA, COM ESCAVADEIRA HIDRÁULICA (CAÇAMBA: 0,8 M³ / 111HP), FROTA DE 4 CAMINHÕES BASCULANTES DE 18 M³, DMT DE 1,5 KM E VELOCIDADE MÉDIA18 KM/H. AF_05/2020</v>
          </cell>
          <cell r="C3242">
            <v>15.25</v>
          </cell>
        </row>
        <row r="3243">
          <cell r="A3243">
            <v>101240</v>
          </cell>
          <cell r="B3243" t="str">
            <v>ESCAVAÇÃO VERTICAL PARA INFRAESTRUTURA, COM CARGA, DESCARGA E TRANSPORTE DE SOLO DE 1ª CATEGORIA, COM ESCAVADEIRA HIDRÁULICA (CAÇAMBA: 0,8 M³ / 111HP), FROTA DE 4 CAMINHÕES BASCULANTES DE 18 M³, DMT DE 2 KM E VELOCIDADE MÉDIA 19 KM/H. AF_05/2020</v>
          </cell>
          <cell r="C3243">
            <v>16.09</v>
          </cell>
        </row>
        <row r="3244">
          <cell r="A3244">
            <v>101268</v>
          </cell>
          <cell r="B3244" t="str">
            <v>ESCAVAÇÃO VERTICAL PARA INFRAESTRUTURA, COM CARGA, DESCARGA E TRANSPORTE DE SOLO DE 1ª CATEGORIA, COM ESCAVADEIRA HIDRÁULICA (CAÇAMBA: 0,8 M³ / 111HP), FROTA DE 5 CAMINHÕES BASCULANTES DE 10 M³, DMT DE 1,5 KM E VELOCIDADE MÉDIA18 KM/H. AF_05/2020</v>
          </cell>
          <cell r="C3244">
            <v>17.809999999999999</v>
          </cell>
        </row>
        <row r="3245">
          <cell r="A3245">
            <v>101234</v>
          </cell>
          <cell r="B3245" t="str">
            <v>ESCAVAÇÃO VERTICAL PARA INFRAESTRUTURA, COM CARGA, DESCARGA E TRANSPORTE DE SOLO DE 1ª CATEGORIA, COM ESCAVADEIRA HIDRÁULICA (CAÇAMBA: 0,8 M³ / 111HP), FROTA DE 5 CAMINHÕES BASCULANTES DE 14 M³, DMT DE 1,5 KM E VELOCIDADE MÉDIA18 KM/H. AF_05/2020</v>
          </cell>
          <cell r="C3245">
            <v>17.350000000000001</v>
          </cell>
        </row>
        <row r="3246">
          <cell r="A3246">
            <v>101235</v>
          </cell>
          <cell r="B3246" t="str">
            <v>ESCAVAÇÃO VERTICAL PARA INFRAESTRUTURA, COM CARGA, DESCARGA E TRANSPORTE DE SOLO DE 1ª CATEGORIA, COM ESCAVADEIRA HIDRÁULICA (CAÇAMBA: 0,8 M³ / 111HP), FROTA DE 5 CAMINHÕES BASCULANTES DE 14 M³, DMT DE 2 KM E VELOCIDADE MÉDIA 19 KM/H. AF_05/2020</v>
          </cell>
          <cell r="C3246">
            <v>18.27</v>
          </cell>
        </row>
        <row r="3247">
          <cell r="A3247">
            <v>101241</v>
          </cell>
          <cell r="B3247" t="str">
            <v>ESCAVAÇÃO VERTICAL PARA INFRAESTRUTURA, COM CARGA, DESCARGA E TRANSPORTE DE SOLO DE 1ª CATEGORIA, COM ESCAVADEIRA HIDRÁULICA (CAÇAMBA: 0,8 M³ / 111HP), FROTA DE 5 CAMINHÕES BASCULANTES DE 18 M³, DMT DE 3 KM E VELOCIDADE MÉDIA 20 KM/H. AF_05/2020</v>
          </cell>
          <cell r="C3247">
            <v>18.809999999999999</v>
          </cell>
        </row>
        <row r="3248">
          <cell r="A3248">
            <v>101269</v>
          </cell>
          <cell r="B3248" t="str">
            <v>ESCAVAÇÃO VERTICAL PARA INFRAESTRUTURA, COM CARGA, DESCARGA E TRANSPORTE DE SOLO DE 1ª CATEGORIA, COM ESCAVADEIRA HIDRÁULICA (CAÇAMBA: 0,8 M³ / 111HP), FROTA DE 6 CAMINHÕES BASCULANTES DE 10 M³, DMT DE 2 KM E VELOCIDADE MÉDIA 19 KM/H. AF_05/2020</v>
          </cell>
          <cell r="C3248">
            <v>19.809999999999999</v>
          </cell>
        </row>
        <row r="3249">
          <cell r="A3249">
            <v>101236</v>
          </cell>
          <cell r="B3249" t="str">
            <v>ESCAVAÇÃO VERTICAL PARA INFRAESTRUTURA, COM CARGA, DESCARGA E TRANSPORTE DE SOLO DE 1ª CATEGORIA, COM ESCAVADEIRA HIDRÁULICA (CAÇAMBA: 0,8 M³ / 111HP), FROTA DE 6 CAMINHÕES BASCULANTES DE 14 M³, DMT DE 3 KM E VELOCIDADE MÉDIA 20 KM/H. AF_05/2020</v>
          </cell>
          <cell r="C3249">
            <v>21.27</v>
          </cell>
        </row>
        <row r="3250">
          <cell r="A3250">
            <v>101237</v>
          </cell>
          <cell r="B3250" t="str">
            <v>ESCAVAÇÃO VERTICAL PARA INFRAESTRUTURA, COM CARGA, DESCARGA E TRANSPORTE DE SOLO DE 1ª CATEGORIA, COM ESCAVADEIRA HIDRÁULICA (CAÇAMBA: 0,8 M³ / 111HP), FROTA DE 6 CAMINHÕES BASCULANTES DE 14 M³, DMT DE 4 KM E VELOCIDADE MÉDIA 22 KM/H. AF_05/2020</v>
          </cell>
          <cell r="C3250">
            <v>22.67</v>
          </cell>
        </row>
        <row r="3251">
          <cell r="A3251">
            <v>101242</v>
          </cell>
          <cell r="B3251" t="str">
            <v>ESCAVAÇÃO VERTICAL PARA INFRAESTRUTURA, COM CARGA, DESCARGA E TRANSPORTE DE SOLO DE 1ª CATEGORIA, COM ESCAVADEIRA HIDRÁULICA (CAÇAMBA: 0,8 M³ / 111HP), FROTA DE 6 CAMINHÕES BASCULANTES DE 18 M³, DMT DE 4 KM E VELOCIDADE MÉDIA 22 KM/H. AF_05/2020</v>
          </cell>
          <cell r="C3251">
            <v>21.01</v>
          </cell>
        </row>
        <row r="3252">
          <cell r="A3252">
            <v>101270</v>
          </cell>
          <cell r="B3252" t="str">
            <v>ESCAVAÇÃO VERTICAL PARA INFRAESTRUTURA, COM CARGA, DESCARGA E TRANSPORTE DE SOLO DE 1ª CATEGORIA, COM ESCAVADEIRA HIDRÁULICA (CAÇAMBA: 0,8 M³ / 111HP), FROTA DE 7 CAMINHÕES BASCULANTES DE 10 M³, DMT DE 3 KM E VELOCIDADE MÉDIA 20 KM/H. AF_05/2020</v>
          </cell>
          <cell r="C3252">
            <v>22.94</v>
          </cell>
        </row>
        <row r="3253">
          <cell r="A3253">
            <v>101243</v>
          </cell>
          <cell r="B3253" t="str">
            <v>ESCAVAÇÃO VERTICAL PARA INFRAESTRUTURA, COM CARGA, DESCARGA E TRANSPORTE DE SOLO DE 1ª CATEGORIA, COM ESCAVADEIRA HIDRÁULICA (CAÇAMBA: 0,8 M³ / 111HP), FROTA DE 7 CAMINHÕES BASCULANTES DE 18 M³, DMT DE 6 KM E VELOCIDADE MÉDIA 22 KM/H. AF_05/2020</v>
          </cell>
          <cell r="C3253">
            <v>25.48</v>
          </cell>
        </row>
        <row r="3254">
          <cell r="A3254">
            <v>101271</v>
          </cell>
          <cell r="B3254" t="str">
            <v>ESCAVAÇÃO VERTICAL PARA INFRAESTRUTURA, COM CARGA, DESCARGA E TRANSPORTE DE SOLO DE 1ª CATEGORIA, COM ESCAVADEIRA HIDRÁULICA (CAÇAMBA: 0,8 M³ / 111HP), FROTA DE 8 CAMINHÕES BASCULANTES DE 10 M³, DMT DE 4 KM E VELOCIDADE MÉDIA 22 KM/H. AF_05/2020</v>
          </cell>
          <cell r="C3254">
            <v>25.43</v>
          </cell>
        </row>
        <row r="3255">
          <cell r="A3255">
            <v>101238</v>
          </cell>
          <cell r="B3255" t="str">
            <v>ESCAVAÇÃO VERTICAL PARA INFRAESTRUTURA, COM CARGA, DESCARGA E TRANSPORTE DE SOLO DE 1ª CATEGORIA, COM ESCAVADEIRA HIDRÁULICA (CAÇAMBA: 0,8 M³ / 111HP), FROTA DE 8 CAMINHÕES BASCULANTES DE 14 M³, DMT DE 6 KM E VELOCIDADE MÉDIA 22 KM/H. AF_05/2020</v>
          </cell>
          <cell r="C3255">
            <v>28.67</v>
          </cell>
        </row>
        <row r="3256">
          <cell r="A3256">
            <v>101232</v>
          </cell>
          <cell r="B3256" t="str">
            <v>ESCAVAÇÃO VERTICAL PARA INFRAESTRUTURA, COM CARGA, DESCARGA E TRANSPORTE DE SOLO DE 1ª CATEGORIA, COM ESCAVADEIRA HIDRÁULICA (CAÇAMBA: 1,2 M³ / 155 HP), FROTA DE 3 CAMINHÕES BASCULANTES DE 14 M³, DMT ATÉ 1 KM E VELOCIDADE MÉDIA14 KM/H. AF_05/2020</v>
          </cell>
          <cell r="C3256">
            <v>9.57</v>
          </cell>
        </row>
        <row r="3257">
          <cell r="A3257">
            <v>101233</v>
          </cell>
          <cell r="B3257" t="str">
            <v>ESCAVAÇÃO VERTICAL PARA INFRAESTRUTURA, COM CARGA, DESCARGA E TRANSPORTE DE SOLO DE 1ª CATEGORIA, COM ESCAVADEIRA HIDRÁULICA (CAÇAMBA: 1,2 M³ / 155 HP), FROTA DE 3 CAMINHÕES BASCULANTES DE 18 M³, DMT ATÉ 1 KM E VELOCIDADE MÉDIA14 KM/H. AF_05/2020</v>
          </cell>
          <cell r="C3257">
            <v>8.84</v>
          </cell>
        </row>
        <row r="3258">
          <cell r="A3258">
            <v>101248</v>
          </cell>
          <cell r="B3258" t="str">
            <v>ESCAVAÇÃO VERTICAL PARA INFRAESTRUTURA, COM CARGA, DESCARGA E TRANSPORTE DE SOLO DE 1ª CATEGORIA, COM ESCAVADEIRA HIDRÁULICA (CAÇAMBA: 1,2 M³ / 155HP), FROTA DE 10 CAMINHÕES BASCULANTES DE 14 M³, DMT DE 6 KM E VELOCIDADE MÉDIA22 KM/H. AF_05/2020</v>
          </cell>
          <cell r="C3258">
            <v>27.4</v>
          </cell>
        </row>
        <row r="3259">
          <cell r="A3259">
            <v>101277</v>
          </cell>
          <cell r="B3259" t="str">
            <v>ESCAVAÇÃO VERTICAL PARA INFRAESTRUTURA, COM CARGA, DESCARGA E TRANSPORTE DE SOLO DE 1ª CATEGORIA, COM ESCAVADEIRA HIDRÁULICA (CAÇAMBA: 1,2 M³ / 155HP), FROTA DE 12 CAMINHÕES BASCULANTES DE 10 M³, DMT DE 6 KM E VELOCIDADE MÉDIA22 KM/H. AF_05/2020</v>
          </cell>
          <cell r="C3259">
            <v>30.73</v>
          </cell>
        </row>
        <row r="3260">
          <cell r="A3260">
            <v>101267</v>
          </cell>
          <cell r="B3260" t="str">
            <v>ESCAVAÇÃO VERTICAL PARA INFRAESTRUTURA, COM CARGA, DESCARGA E TRANSPORTE DE SOLO DE 1ª CATEGORIA, COM ESCAVADEIRA HIDRÁULICA (CAÇAMBA: 1,2 M³ / 155HP), FROTA DE 4 CAMINHÕES BASCULANTES DE 10 M³, DMT ATÉ 1 KM E VELOCIDADE MÉDIA14 KM/H. AF_05/2020</v>
          </cell>
          <cell r="C3260">
            <v>10.89</v>
          </cell>
        </row>
        <row r="3261">
          <cell r="A3261">
            <v>101249</v>
          </cell>
          <cell r="B3261" t="str">
            <v>ESCAVAÇÃO VERTICAL PARA INFRAESTRUTURA, COM CARGA, DESCARGA E TRANSPORTE DE SOLO DE 1ª CATEGORIA, COM ESCAVADEIRA HIDRÁULICA (CAÇAMBA: 1,2 M³ / 155HP), FROTA DE 5 CAMINHÕES BASCULANTES DE 18 M³, DMT DE 1,5 KM E VELOCIDADE MÉDIA18 KM/H. AF_05/2020</v>
          </cell>
          <cell r="C3261">
            <v>13.96</v>
          </cell>
        </row>
        <row r="3262">
          <cell r="A3262">
            <v>101273</v>
          </cell>
          <cell r="B3262" t="str">
            <v>ESCAVAÇÃO VERTICAL PARA INFRAESTRUTURA, COM CARGA, DESCARGA E TRANSPORTE DE SOLO DE 1ª CATEGORIA, COM ESCAVADEIRA HIDRÁULICA (CAÇAMBA: 1,2 M³ / 155HP), FROTA DE 6 CAMINHÕES BASCULANTES DE 10 M³, DMT DE 1,5 KM E VELOCIDADE MÉDIA18 KM/H. AF_05/2020</v>
          </cell>
          <cell r="C3262">
            <v>17.05</v>
          </cell>
        </row>
        <row r="3263">
          <cell r="A3263">
            <v>101245</v>
          </cell>
          <cell r="B3263" t="str">
            <v>ESCAVAÇÃO VERTICAL PARA INFRAESTRUTURA, COM CARGA, DESCARGA E TRANSPORTE DE SOLO DE 1ª CATEGORIA, COM ESCAVADEIRA HIDRÁULICA (CAÇAMBA: 1,2 M³ / 155HP), FROTA DE 6 CAMINHÕES BASCULANTES DE 14 M³, DMT DE 2 KM E VELOCIDADE MÉDIA 19 KM/H. AF_05/2020</v>
          </cell>
          <cell r="C3263">
            <v>16.98</v>
          </cell>
        </row>
        <row r="3264">
          <cell r="A3264">
            <v>101250</v>
          </cell>
          <cell r="B3264" t="str">
            <v>ESCAVAÇÃO VERTICAL PARA INFRAESTRUTURA, COM CARGA, DESCARGA E TRANSPORTE DE SOLO DE 1ª CATEGORIA, COM ESCAVADEIRA HIDRÁULICA (CAÇAMBA: 1,2 M³ / 155HP), FROTA DE 6 CAMINHÕES BASCULANTES DE 18 M³, DMT DE 2 KM E VELOCIDADE MÉDIA 19 KM/H. AF_05/2020</v>
          </cell>
          <cell r="C3264">
            <v>15.51</v>
          </cell>
        </row>
        <row r="3265">
          <cell r="A3265">
            <v>101251</v>
          </cell>
          <cell r="B3265" t="str">
            <v>ESCAVAÇÃO VERTICAL PARA INFRAESTRUTURA, COM CARGA, DESCARGA E TRANSPORTE DE SOLO DE 1ª CATEGORIA, COM ESCAVADEIRA HIDRÁULICA (CAÇAMBA: 1,2 M³ / 155HP), FROTA DE 6 CAMINHÕES BASCULANTES DE 18 M³, DMT DE 3 KM E VELOCIDADE MÉDIA 20 KM/H. AF_05/2020</v>
          </cell>
          <cell r="C3265">
            <v>17.670000000000002</v>
          </cell>
        </row>
        <row r="3266">
          <cell r="A3266">
            <v>101274</v>
          </cell>
          <cell r="B3266" t="str">
            <v>ESCAVAÇÃO VERTICAL PARA INFRAESTRUTURA, COM CARGA, DESCARGA E TRANSPORTE DE SOLO DE 1ª CATEGORIA, COM ESCAVADEIRA HIDRÁULICA (CAÇAMBA: 1,2 M³ / 155HP), FROTA DE 7 CAMINHÕES BASCULANTES DE 10 M³, DMT DE 2 KM E VELOCIDADE MÉDIA 19 KM/H. AF_05/2020</v>
          </cell>
          <cell r="C3266">
            <v>18.829999999999998</v>
          </cell>
        </row>
        <row r="3267">
          <cell r="A3267">
            <v>101246</v>
          </cell>
          <cell r="B3267" t="str">
            <v>ESCAVAÇÃO VERTICAL PARA INFRAESTRUTURA, COM CARGA, DESCARGA E TRANSPORTE DE SOLO DE 1ª CATEGORIA, COM ESCAVADEIRA HIDRÁULICA (CAÇAMBA: 1,2 M³ / 155HP), FROTA DE 7 CAMINHÕES BASCULANTES DE 14 M³, DMT DE 3 KM E VELOCIDADE MÉDIA 20 KM/H. AF_05/2020</v>
          </cell>
          <cell r="C3267">
            <v>19.73</v>
          </cell>
        </row>
        <row r="3268">
          <cell r="A3268">
            <v>101252</v>
          </cell>
          <cell r="B3268" t="str">
            <v>ESCAVAÇÃO VERTICAL PARA INFRAESTRUTURA, COM CARGA, DESCARGA E TRANSPORTE DE SOLO DE 1ª CATEGORIA, COM ESCAVADEIRA HIDRÁULICA (CAÇAMBA: 1,2 M³ / 155HP), FROTA DE 7 CAMINHÕES BASCULANTES DE 18 M³, DMT DE 4 KM E VELOCIDADE MÉDIA 22 KM/H. AF_05/2020</v>
          </cell>
          <cell r="C3268">
            <v>19.16</v>
          </cell>
        </row>
        <row r="3269">
          <cell r="A3269">
            <v>101275</v>
          </cell>
          <cell r="B3269" t="str">
            <v>ESCAVAÇÃO VERTICAL PARA INFRAESTRUTURA, COM CARGA, DESCARGA E TRANSPORTE DE SOLO DE 1ª CATEGORIA, COM ESCAVADEIRA HIDRÁULICA (CAÇAMBA: 1,2 M³ / 155HP), FROTA DE 8 CAMINHÕES BASCULANTES DE 10 M³, DMT DE 3 KM E VELOCIDADE MÉDIA 20 KM/H. AF_05/2020</v>
          </cell>
          <cell r="C3269">
            <v>21.78</v>
          </cell>
        </row>
        <row r="3270">
          <cell r="A3270">
            <v>101247</v>
          </cell>
          <cell r="B3270" t="str">
            <v>ESCAVAÇÃO VERTICAL PARA INFRAESTRUTURA, COM CARGA, DESCARGA E TRANSPORTE DE SOLO DE 1ª CATEGORIA, COM ESCAVADEIRA HIDRÁULICA (CAÇAMBA: 1,2 M³ / 155HP), FROTA DE 8 CAMINHÕES BASCULANTES DE 14 M³, DMT DE 4 KM E VELOCIDADE MÉDIA 22 KM/H. AF_05/2020</v>
          </cell>
          <cell r="C3270">
            <v>21.89</v>
          </cell>
        </row>
        <row r="3271">
          <cell r="A3271">
            <v>101276</v>
          </cell>
          <cell r="B3271" t="str">
            <v>ESCAVAÇÃO VERTICAL PARA INFRAESTRUTURA, COM CARGA, DESCARGA E TRANSPORTE DE SOLO DE 1ª CATEGORIA, COM ESCAVADEIRA HIDRÁULICA (CAÇAMBA: 1,2 M³ / 155HP), FROTA DE 9 CAMINHÕES BASCULANTES DE 10 M³, DMT DE 4 KM E VELOCIDADE MÉDIA 22 KM/H. AF_05/2020</v>
          </cell>
          <cell r="C3271">
            <v>24.07</v>
          </cell>
        </row>
        <row r="3272">
          <cell r="A3272">
            <v>101253</v>
          </cell>
          <cell r="B3272" t="str">
            <v>ESCAVAÇÃO VERTICAL PARA INFRAESTRUTURA, COM CARGA, DESCARGA E TRANSPORTE DE SOLO DE 1ª CATEGORIA, COM ESCAVADEIRA HIDRÁULICA (CAÇAMBA: 1,2 M³ / 155HP), FROTA DE 9 CAMINHÕES BASCULANTES DE 18 M³, DMT DE 6 KM E VELOCIDADE MÉDIA 22 KM/H. AF_05/2020</v>
          </cell>
          <cell r="C3272">
            <v>24.13</v>
          </cell>
        </row>
        <row r="3273">
          <cell r="A3273">
            <v>101244</v>
          </cell>
          <cell r="B3273" t="str">
            <v>ESCAVAÇÃO VERTICAL PARA INFRAESTRUTURA, COM CARGA, DESCARGA E TRANSPORTE DE SOLO DE 1ª CATEGORIA, COM ESCAVADEIRA HIDRÁULICA (CAÇAMBA: 1,2M³ / 155HP), FROTA DE 6 CAMINHÕES BASCULANTES DE 14 M³, DMT DE 1,5 KM E VELOCIDADE MÉDIA18 KM/H. AF_05/2020</v>
          </cell>
          <cell r="C3273">
            <v>16.05</v>
          </cell>
        </row>
        <row r="3274">
          <cell r="A3274">
            <v>93358</v>
          </cell>
          <cell r="B3274" t="str">
            <v>ESCAVAÇÃO MANUAL DE VALA. AF_09/2024</v>
          </cell>
          <cell r="C3274">
            <v>82.04</v>
          </cell>
        </row>
        <row r="3275">
          <cell r="A3275">
            <v>90082</v>
          </cell>
          <cell r="B3275" t="str">
            <v>ESCAVAÇÃO MECANIZADA DE VALA COM PROF. ATÉ 1,5 M (MÉDIA MONTANTE E JUSANTE/UMA COMPOSIÇÃO POR TRECHO), ESCAVADEIRA (0,8 M3), LARG. DE 1,5 M A 2,5 M, EM SOLO DE 1A CATEGORIA, EM LOCAIS COM ALTO NÍVEL DE INTERFERÊNCIA. AF_09/2024</v>
          </cell>
          <cell r="C3275">
            <v>9.64</v>
          </cell>
        </row>
        <row r="3276">
          <cell r="A3276">
            <v>90091</v>
          </cell>
          <cell r="B3276" t="str">
            <v>ESCAVAÇÃO MECANIZADA DE VALA COM PROF. ATÉ 1,5 M (MÉDIA MONTANTE E JUSANTE/UMA COMPOSIÇÃO POR TRECHO), ESCAVADEIRA (0,8 M3), LARG. DE 1,5 M A 2,5 M, EM SOLO DE 1A CATEGORIA, LOCAIS COM BAIXO NÍVEL DE INTERFERÊNCIA. AF_09/2024</v>
          </cell>
          <cell r="C3276">
            <v>6.07</v>
          </cell>
        </row>
        <row r="3277">
          <cell r="A3277">
            <v>102307</v>
          </cell>
          <cell r="B3277" t="str">
            <v>ESCAVAÇÃO MECANIZADA DE VALA COM PROF. ATÉ 1,5 M (MÉDIA MONTANTE E JUSANTE/UMA COMPOSIÇÃO POR TRECHO), ESCAVADEIRA (0,8 M3), LARG. DE 1,5 M A 2,5 M, EM SOLO DE 2A CATEGORIA, EM LOCAIS COM ALTO NÍVEL DE INTERFERÊNCIA. AF_09/2024</v>
          </cell>
          <cell r="C3277">
            <v>12.05</v>
          </cell>
        </row>
        <row r="3278">
          <cell r="A3278">
            <v>102315</v>
          </cell>
          <cell r="B3278" t="str">
            <v>ESCAVAÇÃO MECANIZADA DE VALA COM PROF. ATÉ 1,5 M (MÉDIA MONTANTE E JUSANTE/UMA COMPOSIÇÃO POR TRECHO), ESCAVADEIRA (0,8 M3), LARG. DE 1,5 M A 2,5 M, EM SOLO DE 2A CATEGORIA, LOCAIS COM BAIXO NÍVEL DE INTERFERÊNCIA. AF_09/2024</v>
          </cell>
          <cell r="C3278">
            <v>7.59</v>
          </cell>
        </row>
        <row r="3279">
          <cell r="A3279">
            <v>102283</v>
          </cell>
          <cell r="B3279" t="str">
            <v>ESCAVAÇÃO MECANIZADA DE VALA COM PROF. ATÉ 1,5 M (MÉDIA MONTANTE E JUSANTE/UMA COMPOSIÇÃO POR TRECHO), ESCAVADEIRA (0,8 M3), LARG. DE 1,5 M A 2,5 M, EM SOLO MOLE, EM LOCAIS COM ALTO NÍVEL DE INTERFERÊNCIA. AF_09/2024</v>
          </cell>
          <cell r="C3279">
            <v>12.62</v>
          </cell>
        </row>
        <row r="3280">
          <cell r="A3280">
            <v>102291</v>
          </cell>
          <cell r="B3280" t="str">
            <v>ESCAVAÇÃO MECANIZADA DE VALA COM PROF. ATÉ 1,5 M (MÉDIA MONTANTE E JUSANTE/UMA COMPOSIÇÃO POR TRECHO), ESCAVADEIRA (0,8 M3), LARG. DE 1,5 M A 2,5 M, EM SOLO MOLE, LOCAIS COM BAIXO NÍVEL DE INTERFERÊNCIA. AF_09/2024</v>
          </cell>
          <cell r="C3280">
            <v>7.95</v>
          </cell>
        </row>
        <row r="3281">
          <cell r="A3281">
            <v>102276</v>
          </cell>
          <cell r="B3281" t="str">
            <v>ESCAVAÇÃO MECANIZADA DE VALA COM PROF. ATÉ 1,5 M (MÉDIA MONTANTE E JUSANTE/UMA COMPOSIÇÃO POR TRECHO), ESCAVADEIRA (0,8 M3), LARG. MENOR QUE 1,5 M, EM SOLO DE 1A CATEGORIA, EM LOCAIS COM ALTO NÍVEL DE INTERFERÊNCIA. AF_09/2024</v>
          </cell>
          <cell r="C3281">
            <v>10.86</v>
          </cell>
        </row>
        <row r="3282">
          <cell r="A3282">
            <v>102306</v>
          </cell>
          <cell r="B3282" t="str">
            <v>ESCAVAÇÃO MECANIZADA DE VALA COM PROF. ATÉ 1,5 M (MÉDIA MONTANTE E JUSANTE/UMA COMPOSIÇÃO POR TRECHO), ESCAVADEIRA (0,8 M3),LARG. ATÉ 1,5 M, EM SOLO DE 2A CATEGORIA, EM LOCAIS COM ALTO NÍVEL DE INTERFERÊNCIA. AF_09/2024</v>
          </cell>
          <cell r="C3282">
            <v>13.58</v>
          </cell>
        </row>
        <row r="3283">
          <cell r="A3283">
            <v>102279</v>
          </cell>
          <cell r="B3283" t="str">
            <v>ESCAVAÇÃO MECANIZADA DE VALA COM PROF. ATÉ 1,5 M (MÉDIA MONTANTE E JUSANTE/UMA COMPOSIÇÃO POR TRECHO), ESCAVADEIRA (0,8 M3),LARG. MENOR QUE 1,5 M, EM SOLO DE 1A CATEGORIA, LOCAIS COM BAIXO NÍVEL DE INTERFERÊNCIA. AF_09/2024</v>
          </cell>
          <cell r="C3283">
            <v>6.83</v>
          </cell>
        </row>
        <row r="3284">
          <cell r="A3284">
            <v>102282</v>
          </cell>
          <cell r="B3284" t="str">
            <v>ESCAVAÇÃO MECANIZADA DE VALA COM PROF. ATÉ 1,5 M (MÉDIA MONTANTE E JUSANTE/UMA COMPOSIÇÃO POR TRECHO), ESCAVADEIRA (0,8 M3),LARG. MENOR QUE 1,5 M, EM SOLO DE MOLE, EM LOCAIS COM ALTO NÍVEL DE INTERFERÊNCIA. AF_09/2024</v>
          </cell>
          <cell r="C3284">
            <v>14.21</v>
          </cell>
        </row>
        <row r="3285">
          <cell r="A3285">
            <v>102290</v>
          </cell>
          <cell r="B3285" t="str">
            <v>ESCAVAÇÃO MECANIZADA DE VALA COM PROF. ATÉ 1,5 M (MÉDIA MONTANTE E JUSANTE/UMA COMPOSIÇÃO POR TRECHO), ESCAVADEIRA (0,8 M3),LARG. MENOR QUE 1,5 M, EM SOLO MOLE, LOCAIS COM BAIXO NÍVEL DE INTERFERÊNCIA. AF_09/2024</v>
          </cell>
          <cell r="C3285">
            <v>8.94</v>
          </cell>
        </row>
        <row r="3286">
          <cell r="A3286">
            <v>90100</v>
          </cell>
          <cell r="B3286" t="str">
            <v>ESCAVAÇÃO MECANIZADA DE VALA COM PROF. ATÉ 1,5 M (MÉDIA MONTANTE E JUSANTE/UMA COMPOSIÇÃO POR TRECHO), RETROESCAV. (0,26 M3), LARG. DE 0,8 M A 1,5 M, EM SOLO DE 1A CATEGORIA, EM LOCAIS COM ALTO NÍVEL DE INTERFERÊNCIA. AF_09/2024</v>
          </cell>
          <cell r="C3286">
            <v>12.88</v>
          </cell>
        </row>
        <row r="3287">
          <cell r="A3287">
            <v>102323</v>
          </cell>
          <cell r="B3287" t="str">
            <v>ESCAVAÇÃO MECANIZADA DE VALA COM PROF. ATÉ 1,5 M (MÉDIA MONTANTE E JUSANTE/UMA COMPOSIÇÃO POR TRECHO), RETROESCAV. (0,26 M3), LARG. DE 0,8 M A 1,5 M, EM SOLO DE 2A CATEGORIA, EM LOCAIS COM ALTO NÍVEL DE INTERFERÊNCIA. AF_09/2024</v>
          </cell>
          <cell r="C3287">
            <v>16.11</v>
          </cell>
        </row>
        <row r="3288">
          <cell r="A3288">
            <v>102327</v>
          </cell>
          <cell r="B3288" t="str">
            <v>ESCAVAÇÃO MECANIZADA DE VALA COM PROF. ATÉ 1,5 M (MÉDIA MONTANTE E JUSANTE/UMA COMPOSIÇÃO POR TRECHO), RETROESCAV. (0,26 M3), LARG. DE 0,8 M A 1,5 M, EM SOLO DE 2A CATEGORIA, EM LOCAIS COM BAIXO NÍVEL DE INTERFERÊNCIA. AF_09/2024</v>
          </cell>
          <cell r="C3288">
            <v>10.15</v>
          </cell>
        </row>
        <row r="3289">
          <cell r="A3289">
            <v>102299</v>
          </cell>
          <cell r="B3289" t="str">
            <v>ESCAVAÇÃO MECANIZADA DE VALA COM PROF. ATÉ 1,5 M (MÉDIA MONTANTE E JUSANTE/UMA COMPOSIÇÃO POR TRECHO), RETROESCAV. (0,26 M3), LARG. DE 0,8 M A 1,5 M, EM SOLO MOLE, EM LOCAIS COM ALTO NÍVEL DE INTERFERÊNCIA. AF_09/2024</v>
          </cell>
          <cell r="C3289">
            <v>16.850000000000001</v>
          </cell>
        </row>
        <row r="3290">
          <cell r="A3290">
            <v>102303</v>
          </cell>
          <cell r="B3290" t="str">
            <v>ESCAVAÇÃO MECANIZADA DE VALA COM PROF. ATÉ 1,5 M (MÉDIA MONTANTE E JUSANTE/UMA COMPOSIÇÃO POR TRECHO), RETROESCAV. (0,26 M3), LARG. DE 0,8 M A 1,5 M, EM SOLO MOLE, LOCAIS COM BAIXO NÍVEL DE INTERFERÊNCIA. AF_09/2024</v>
          </cell>
          <cell r="C3290">
            <v>10.62</v>
          </cell>
        </row>
        <row r="3291">
          <cell r="A3291">
            <v>90099</v>
          </cell>
          <cell r="B3291" t="str">
            <v>ESCAVAÇÃO MECANIZADA DE VALA COM PROF. ATÉ 1,5 M (MÉDIA MONTANTE E JUSANTE/UMA COMPOSIÇÃO POR TRECHO), RETROESCAV. (0,26 M3), LARG. MENOR QUE 0,8 M, EM SOLO DE 1A CATEGORIA, EM LOCAIS COM ALTO NÍVEL DE INTERFERÊNCIA. AF_09/2024</v>
          </cell>
          <cell r="C3291">
            <v>15.03</v>
          </cell>
        </row>
        <row r="3292">
          <cell r="A3292">
            <v>102322</v>
          </cell>
          <cell r="B3292" t="str">
            <v>ESCAVAÇÃO MECANIZADA DE VALA COM PROF. ATÉ 1,5 M (MÉDIA MONTANTE E JUSANTE/UMA COMPOSIÇÃO POR TRECHO), RETROESCAV. (0,26 M3), LARG. MENOR QUE 0,8 M, EM SOLO DE 2A CATEGORIA, EM LOCAIS COM ALTO NÍVEL DE INTERFERÊNCIA. AF_09/2024</v>
          </cell>
          <cell r="C3292">
            <v>18.8</v>
          </cell>
        </row>
        <row r="3293">
          <cell r="A3293">
            <v>102298</v>
          </cell>
          <cell r="B3293" t="str">
            <v>ESCAVAÇÃO MECANIZADA DE VALA COM PROF. ATÉ 1,5 M (MÉDIA MONTANTE E JUSANTE/UMA COMPOSIÇÃO POR TRECHO), RETROESCAV. (0,26 M3), LARG. MENOR QUE 0,8 M, EM SOLO MOLE, EM LOCAIS COM ALTO NÍVEL DE INTERFERÊNCIA. AF_09/2024</v>
          </cell>
          <cell r="C3293">
            <v>19.68</v>
          </cell>
        </row>
        <row r="3294">
          <cell r="A3294">
            <v>102302</v>
          </cell>
          <cell r="B3294" t="str">
            <v>ESCAVAÇÃO MECANIZADA DE VALA COM PROF. ATÉ 1,5 M (MÉDIA MONTANTE E JUSANTE/UMA COMPOSIÇÃO POR TRECHO), RETROESCAV. (0,26 M3), LARG. MENOR QUE 0,8 M, EM SOLO MOLE, LOCAIS COM BAIXO NÍVEL DE INTERFERÊNCIA. AF_09/2024</v>
          </cell>
          <cell r="C3294">
            <v>12.39</v>
          </cell>
        </row>
        <row r="3295">
          <cell r="A3295">
            <v>102326</v>
          </cell>
          <cell r="B3295" t="str">
            <v>ESCAVAÇÃO MECANIZADA DE VALA COM PROF. ATÉ 1,5 M (MÉDIA MONTANTE E JUSANTE/UMA COMPOSIÇÃO POR TRECHO), RETROESCAV. (0,26 M3), LARGURA MENOR QUE 0,8 M, EM SOLO DE 2A CATEGORIA, EM LOCAIS COM BAIXO NÍVEL DE INTERFERÊNCIA. AF_09/2024</v>
          </cell>
          <cell r="C3295">
            <v>11.84</v>
          </cell>
        </row>
        <row r="3296">
          <cell r="A3296">
            <v>102314</v>
          </cell>
          <cell r="B3296" t="str">
            <v>ESCAVAÇÃO MECANIZADA DE VALA COM PROF. ATÉ 1,5 M (MÉDIA MONTANTE E JUSANTE/UMA COMPOSIÇÃO POR TRECHO),COM ESCAVADEIRA (0,8 M3), LARG. MENOR QUE 1,5 M, EM SOLO DE 2A CATEGORIA, LOCAIS COM BAIXO NÍVEL DE INTERFERÊNCIA. AF_09/2024</v>
          </cell>
          <cell r="C3296">
            <v>8.56</v>
          </cell>
        </row>
        <row r="3297">
          <cell r="A3297">
            <v>102312</v>
          </cell>
          <cell r="B3297" t="str">
            <v>ESCAVAÇÃO MECANIZADA DE VALA COM PROF. DE 3,0 M ATÉ 4,5 M (MÉDIA MONTANTE E JUSANTE/UMA COMPOSIÇÃO POR TRECHO), ESCAVADEIRA (1,2 M3), LARG. DE 1,5 M A 2,5 M, EM SOLO DE 2A CATEGORIA, EM LOCAIS COM ALTO NÍVEL DE INTERFERÊNCIA. AF_09/2024</v>
          </cell>
          <cell r="C3297">
            <v>10.88</v>
          </cell>
        </row>
        <row r="3298">
          <cell r="A3298">
            <v>102288</v>
          </cell>
          <cell r="B3298" t="str">
            <v>ESCAVAÇÃO MECANIZADA DE VALA COM PROF. DE 3,0 M ATÉ 4,5 M (MÉDIA MONTANTE E JUSANTE/UMA COMPOSIÇÃO POR TRECHO), ESCAVADEIRA (1,2 M3), LARG. DE 1,5 M A 2,5 M, EM SOLO MOLE, EM LOCAIS COM ALTO NÍVEL DE INTERFERÊNCIA. AF_09/2024</v>
          </cell>
          <cell r="C3298">
            <v>11.39</v>
          </cell>
        </row>
        <row r="3299">
          <cell r="A3299">
            <v>90087</v>
          </cell>
          <cell r="B3299" t="str">
            <v>ESCAVAÇÃO MECANIZADA DE VALA COM PROF. DE 3,0 M ATÉ 4,5 M(MÉDIA MONTANTE E JUSANTE/UMA COMPOSIÇÃO POR TRECHO), ESCAVADEIRA (1,2 M3), LARG. DE 1,5 M A 2,5 M, EM SOLO DE 1A CATEGORIA, EM LOCAIS COM ALTO NÍVEL DE INTERFERÊNCIA. AF_09/2024</v>
          </cell>
          <cell r="C3299">
            <v>8.7100000000000009</v>
          </cell>
        </row>
        <row r="3300">
          <cell r="A3300">
            <v>102308</v>
          </cell>
          <cell r="B3300" t="str">
            <v>ESCAVAÇÃO MECANIZADA DE VALA COM PROF. MAIOR QUE 1,5 M ATÉ 3,0 M (MÉDIA MONTANTE E JUSANTE/UMA COMPOSIÇÃO POR TRECHO), ESCAVADEIRA (0,8 M3), LARG. ATÉ 1,5 M, EM SOLO DE 2A CATEGORIA, EM LOCAIS COM ALTO NÍVEL DE INTERFERÊNCIA. AF_09/2024</v>
          </cell>
          <cell r="C3300">
            <v>11.67</v>
          </cell>
        </row>
        <row r="3301">
          <cell r="A3301">
            <v>90084</v>
          </cell>
          <cell r="B3301" t="str">
            <v>ESCAVAÇÃO MECANIZADA DE VALA COM PROF. MAIOR QUE 1,5 M ATÉ 3,0 M (MÉDIA MONTANTE E JUSANTE/UMA COMPOSIÇÃO POR TRECHO), ESCAVADEIRA (0,8 M3), LARGURA ATÉ 1,5 M, EM SOLO DE 1A CATEGORIA, EM LOCAIS COM ALTO NÍVEL DE INTERFERÊNCIA. AF_09/2024</v>
          </cell>
          <cell r="C3301">
            <v>9.34</v>
          </cell>
        </row>
        <row r="3302">
          <cell r="A3302">
            <v>102284</v>
          </cell>
          <cell r="B3302" t="str">
            <v>ESCAVAÇÃO MECANIZADA DE VALA COM PROF. MAIOR QUE 1,5 M ATÉ 3,0 M (MÉDIA MONTANTE E JUSANTE/UMA COMPOSIÇÃO POR TRECHO), ESCAVADEIRA (0,8 M3), LARGURA ATÉ 1,5 M, EM SOLO MOLE, EM LOCAIS COM ALTO NÍVEL DE INTERFERÊNCIA. AF_09/2024</v>
          </cell>
          <cell r="C3302">
            <v>12.21</v>
          </cell>
        </row>
        <row r="3303">
          <cell r="A3303">
            <v>102325</v>
          </cell>
          <cell r="B3303" t="str">
            <v>ESCAVAÇÃO MECANIZADA DE VALA COM PROF. MAIOR QUE 1,5 M ATÉ 3,0 M (MÉDIA MONTANTE E JUSANTE/UMA COMPOSIÇÃO POR TRECHO), RETROESCAV. (0,26 M3), LARG. DE 0,8 M A 1,5 M, EM SOLO DE 2A CATEGORIA, EM LOCAIS COM ALTO NÍVEL DE INTERFERÊNCIA. AF_09/2024</v>
          </cell>
          <cell r="C3303">
            <v>14.58</v>
          </cell>
        </row>
        <row r="3304">
          <cell r="A3304">
            <v>102329</v>
          </cell>
          <cell r="B3304" t="str">
            <v>ESCAVAÇÃO MECANIZADA DE VALA COM PROF. MAIOR QUE 1,5 M ATÉ 3,0 M (MÉDIA MONTANTE E JUSANTE/UMA COMPOSIÇÃO POR TRECHO), RETROESCAV. (0,26 M3), LARG. DE 0,8 M A 1,5 M, EM SOLO DE 2A CATEGORIA, EM LOCAIS COM BAIXO NÍVEL DE INTERFERÊNCIA. AF_09/2024</v>
          </cell>
          <cell r="C3304">
            <v>9.18</v>
          </cell>
        </row>
        <row r="3305">
          <cell r="A3305">
            <v>102301</v>
          </cell>
          <cell r="B3305" t="str">
            <v>ESCAVAÇÃO MECANIZADA DE VALA COM PROF. MAIOR QUE 1,5 M ATÉ 3,0 M (MÉDIA MONTANTE E JUSANTE/UMA COMPOSIÇÃO POR TRECHO), RETROESCAV. (0,26 M3), LARG. DE 0,8 M A 1,5 M, EM SOLO MOLE, EM LOCAIS COM ALTO NÍVEL DE INTERFERÊNCIA. AF_09/2024</v>
          </cell>
          <cell r="C3305">
            <v>15.25</v>
          </cell>
        </row>
        <row r="3306">
          <cell r="A3306">
            <v>102305</v>
          </cell>
          <cell r="B3306" t="str">
            <v>ESCAVAÇÃO MECANIZADA DE VALA COM PROF. MAIOR QUE 1,5 M ATÉ 3,0 M (MÉDIA MONTANTE E JUSANTE/UMA COMPOSIÇÃO POR TRECHO), RETROESCAV. (0,26 M3), LARG. DE 0,8 M A 1,5 M, EM SOLO MOLE, LOCAIS COM BAIXO NÍVEL DE INTERFERÊNCIA. AF_09/2024</v>
          </cell>
          <cell r="C3306">
            <v>9.61</v>
          </cell>
        </row>
        <row r="3307">
          <cell r="A3307">
            <v>90101</v>
          </cell>
          <cell r="B3307" t="str">
            <v>ESCAVAÇÃO MECANIZADA DE VALA COM PROF. MAIOR QUE 1,5 M ATÉ 3,0 M (MÉDIA MONTANTE E JUSANTE/UMA COMPOSIÇÃO POR TRECHO), RETROESCAV. (0,26 M3), LARG. MENOR QUE 0,8 M, EM SOLO DE 1A CATEGORIA, EM LOCAIS COM ALTO NÍVEL DE INTERFERÊNCIA. AF_09/2024</v>
          </cell>
          <cell r="C3307">
            <v>12.73</v>
          </cell>
        </row>
        <row r="3308">
          <cell r="A3308">
            <v>102324</v>
          </cell>
          <cell r="B3308" t="str">
            <v>ESCAVAÇÃO MECANIZADA DE VALA COM PROF. MAIOR QUE 1,5 M ATÉ 3,0 M (MÉDIA MONTANTE E JUSANTE/UMA COMPOSIÇÃO POR TRECHO), RETROESCAV. (0,26 M3), LARG. MENOR QUE 0,8 M, EM SOLO DE 2A CATEGORIA, EM LOCAIS COM ALTO NÍVEL DE INTERFERÊNCIA. AF_09/2024</v>
          </cell>
          <cell r="C3308">
            <v>15.92</v>
          </cell>
        </row>
        <row r="3309">
          <cell r="A3309">
            <v>102300</v>
          </cell>
          <cell r="B3309" t="str">
            <v>ESCAVAÇÃO MECANIZADA DE VALA COM PROF. MAIOR QUE 1,5 M ATÉ 3,0 M (MÉDIA MONTANTE E JUSANTE/UMA COMPOSIÇÃO POR TRECHO), RETROESCAV. (0,26 M3), LARG. MENOR QUE 0,8 M, EM SOLO MOLE, EM LOCAIS COM ALTO NÍVEL DE INTERFERÊNCIA. AF_09/2024</v>
          </cell>
          <cell r="C3309">
            <v>16.649999999999999</v>
          </cell>
        </row>
        <row r="3310">
          <cell r="A3310">
            <v>90102</v>
          </cell>
          <cell r="B3310" t="str">
            <v>ESCAVAÇÃO MECANIZADA DE VALA COM PROF. MAIOR QUE 1,5 M ATÉ 3,0 M (MÉDIA MONTANTE E JUSANTE/UMA COMPOSIÇÃO POR TRECHO), RETROESCAV. (0,26 M3), LARGURA DE 0,8 M A 1,5 M, EM SOLO DE 1A CATEGORIA, EM LOCAIS COM ALTO NÍVEL DE INTERFERÊNCIA. AF_09/2024</v>
          </cell>
          <cell r="C3310">
            <v>11.65</v>
          </cell>
        </row>
        <row r="3311">
          <cell r="A3311">
            <v>102328</v>
          </cell>
          <cell r="B3311" t="str">
            <v>ESCAVAÇÃO MECANIZADA DE VALA COM PROF. MAIOR QUE 1,5 M ATÉ 3,0 M (MÉDIA MONTANTE E JUSANTE/UMA COMPOSIÇÃO POR TRECHO), RETROESCAV. (0,26 M3),LARG. MENOR QUE 0,8 M, EM SOLO DE 2A CATEGORIA, EM LOCAIS COM BAIXO NÍVEL DE INTERFERÊNCIA. AF_09/2024</v>
          </cell>
          <cell r="C3311">
            <v>10.029999999999999</v>
          </cell>
        </row>
        <row r="3312">
          <cell r="A3312">
            <v>102304</v>
          </cell>
          <cell r="B3312" t="str">
            <v>ESCAVAÇÃO MECANIZADA DE VALA COM PROF. MAIOR QUE 1,5 M ATÉ 3,0 M (MÉDIA MONTANTE E JUSANTE/UMA COMPOSIÇÃO POR TRECHO), RETROESCAV. (0,26 M3),LARG. MENOR QUE 0,8 M, EM SOLO MOLE, LOCAIS COM BAIXO NÍVEL DE INTERFERÊNCIA. AF_09/2024</v>
          </cell>
          <cell r="C3312">
            <v>10.49</v>
          </cell>
        </row>
        <row r="3313">
          <cell r="A3313">
            <v>102295</v>
          </cell>
          <cell r="B3313" t="str">
            <v>ESCAVAÇÃO MECANIZADA DE VALA COM PROF. MAIOR QUE 1,5 M ATÉ 3,0 M (MÉDIA MONTANTE E JUSANTE/UMA COMPOSIÇÃO POR TRECHO),COM ESCAVADEIRA (1,2 M3), LARG. DE 1,5 M A 2,5 M, EM SOLO MOLE, LOCAIS COM BAIXO NÍVEL DE INTERFERÊNCIA. AF_09/2024</v>
          </cell>
          <cell r="C3313">
            <v>7.46</v>
          </cell>
        </row>
        <row r="3314">
          <cell r="A3314">
            <v>102281</v>
          </cell>
          <cell r="B3314" t="str">
            <v>ESCAVAÇÃO MECANIZADA DE VALA COM PROF. MAIOR QUE 1,5 M ATÉ 3,0 M (MÉDIA MONTANTE E JUSANTE/UMA COMPOSIÇÃO POR TRECHO),COM ESCAVADEIRA (1,2 M3),LARG. DE 1,5 M A 2,5 M, EM SOLO DE 1A CATEGORIA, LOCAIS COM BAIXO NÍVEL DE INTERFERÊNCIA. AF_09/2024</v>
          </cell>
          <cell r="C3314">
            <v>5.69</v>
          </cell>
        </row>
        <row r="3315">
          <cell r="A3315">
            <v>102311</v>
          </cell>
          <cell r="B3315" t="str">
            <v>ESCAVAÇÃO MECANIZADA DE VALA COM PROF. MAIOR QUE 1,5 M ATÉ 3,0 M (MÉDIA MONTANTE E JUSANTE/UMA COMPOSIÇÃO POR TRECHO),COM ESCAVADEIRA (1,2 M3),LARG. DE 1,5 M A 2,5 M, EM SOLO DE 2A CATEGORIA, EM LOCAIS COM ALTO NÍVEL DE INTERFERÊNCIA. AF_09/2024</v>
          </cell>
          <cell r="C3315">
            <v>11.32</v>
          </cell>
        </row>
        <row r="3316">
          <cell r="A3316">
            <v>102319</v>
          </cell>
          <cell r="B3316" t="str">
            <v>ESCAVAÇÃO MECANIZADA DE VALA COM PROF. MAIOR QUE 1,5 M ATÉ 3,0 M (MÉDIA MONTANTE E JUSANTE/UMA COMPOSIÇÃO POR TRECHO),COM ESCAVADEIRA (1,2 M3),LARG. DE 1,5 M A 2,5 M, EM SOLO DE 2A CATEGORIA, LOCAIS COM BAIXO NÍVEL DE INTERFERÊNCIA. AF_09/2024</v>
          </cell>
          <cell r="C3316">
            <v>7.13</v>
          </cell>
        </row>
        <row r="3317">
          <cell r="A3317">
            <v>102287</v>
          </cell>
          <cell r="B3317" t="str">
            <v>ESCAVAÇÃO MECANIZADA DE VALA COM PROF. MAIOR QUE 1,5 M ATÉ 3,0 M (MÉDIA MONTANTE E JUSANTE/UMA COMPOSIÇÃO POR TRECHO),COM ESCAVADEIRA (1,2 M3),LARG. DE 1,5 M A 2,5 M, EM SOLO MOLE, EM LOCAIS COM ALTO NÍVEL DE INTERFERÊNCIA. AF_09/2024</v>
          </cell>
          <cell r="C3317">
            <v>11.84</v>
          </cell>
        </row>
        <row r="3318">
          <cell r="A3318">
            <v>102316</v>
          </cell>
          <cell r="B3318" t="str">
            <v>ESCAVAÇÃO MECANIZADA DE VALA COM PROF. MAIOR QUE 1,5 M E ATÉ 3,0 M (MÉDIA MONTANTE E JUSANTE/UMA COMPOSIÇÃO POR TRECHO), ESCAVADEIRA (0,8 M3), LARG. MENOR QUE 1,5 M, EM SOLO DE 2A CATEGORIA, LOCAIS COM BAIXO NÍVEL DE INTERFERÊNCIA. AF_09/2024</v>
          </cell>
          <cell r="C3318">
            <v>7.35</v>
          </cell>
        </row>
        <row r="3319">
          <cell r="A3319">
            <v>102292</v>
          </cell>
          <cell r="B3319" t="str">
            <v>ESCAVAÇÃO MECANIZADA DE VALA COM PROF. MAIOR QUE 1,5 M E ATÉ 3,0 M (MÉDIA MONTANTE E JUSANTE/UMA COMPOSIÇÃO POR TRECHO), ESCAVADEIRA (0,8 M3), LARG. MENOR QUE 1,5 M, EM SOLO MOLE, LOCAIS COM BAIXO NÍVEL DE INTERFERÊNCIA. AF_09/2024</v>
          </cell>
          <cell r="C3319">
            <v>7.7</v>
          </cell>
        </row>
        <row r="3320">
          <cell r="A3320">
            <v>90092</v>
          </cell>
          <cell r="B3320" t="str">
            <v>ESCAVAÇÃO MECANIZADA DE VALA COM PROF. MAIOR QUE 1,5 M E ATÉ 3,0 M(MÉDIA MONTANTE E JUSANTE/UMA COMPOSIÇÃO POR TRECHO), ESCAVADEIRA (0,8 M3), LARG. MENOR QUE 1,5 M, EM SOLO DE 1A CATEGORIA, LOCAIS COM BAIXO NÍVEL DE INTERFERÊNCIA. AF_09/2024</v>
          </cell>
          <cell r="C3320">
            <v>5.88</v>
          </cell>
        </row>
        <row r="3321">
          <cell r="A3321">
            <v>102278</v>
          </cell>
          <cell r="B3321" t="str">
            <v>ESCAVAÇÃO MECANIZADA DE VALA COM PROF. MAIOR QUE 1,50 M ATÉ 3,0 M (MÉDIA MONTANTE E JUSANTE/UMA COMPOSIÇÃO POR TRECHO), ESCAVADEIRA (1,2 M3), LARG. DE 1,5 M A 2,5 M, EM SOLO DE 1A CATEGORIA, EM LOCAIS COM ALTO NÍVEL DE INTERFERÊNCIA. AF_09/2024</v>
          </cell>
          <cell r="C3321">
            <v>9.0500000000000007</v>
          </cell>
        </row>
        <row r="3322">
          <cell r="A3322">
            <v>90094</v>
          </cell>
          <cell r="B3322" t="str">
            <v>ESCAVAÇÃO MECANIZADA DE VALA COM PROF. MAIOR QUE 3,0 M ATÉ 4,5 M (MÉDIA MONTANTE E JUSANTE/UMA COMPOSIÇÃO POR TRECHO), ESCAVADEIRA (0,8 M3), LARG. MENOR QUE 1,5 M, EM SOLO DE 1A CATEGORIA, LOCAIS COM BAIXO NÍVEL DE INTERFERÊNCIA. AF_09/2024</v>
          </cell>
          <cell r="C3322">
            <v>5.56</v>
          </cell>
        </row>
        <row r="3323">
          <cell r="A3323">
            <v>102309</v>
          </cell>
          <cell r="B3323" t="str">
            <v>ESCAVAÇÃO MECANIZADA DE VALA COM PROF. MAIOR QUE 3,0 M ATÉ 4,5 M (MÉDIA MONTANTE E JUSANTE/UMA COMPOSIÇÃO POR TRECHO), ESCAVADEIRA (0,8 M3), LARG. MENOR QUE 1,5 M, EM SOLO DE 2A CATEGORIA, EM LOCAIS COM ALTO NÍVEL DE INTERFERÊNCIA. AF_09/2024</v>
          </cell>
          <cell r="C3323">
            <v>11.04</v>
          </cell>
        </row>
        <row r="3324">
          <cell r="A3324">
            <v>102285</v>
          </cell>
          <cell r="B3324" t="str">
            <v>ESCAVAÇÃO MECANIZADA DE VALA COM PROF. MAIOR QUE 3,0 M ATÉ 4,5 M (MÉDIA MONTANTE E JUSANTE/UMA COMPOSIÇÃO POR TRECHO), ESCAVADEIRA (0,8 M3), LARG. MENOR QUE 1,5 M, EM SOLO MOLE, EM LOCAIS COM ALTO NÍVEL DE INTERFERÊNCIA. AF_09/2024</v>
          </cell>
          <cell r="C3324">
            <v>11.56</v>
          </cell>
        </row>
        <row r="3325">
          <cell r="A3325">
            <v>90095</v>
          </cell>
          <cell r="B3325" t="str">
            <v>ESCAVAÇÃO MECANIZADA DE VALA COM PROF. MAIOR QUE 3,0 M ATÉ 4,5 M (MÉDIA MONTANTE E JUSANTE/UMA COMPOSIÇÃO POR TRECHO), ESCAVADEIRA (1,2 M3), LARG. DE 1,5 M A 2,5 M, EM SOLO DE 1A CATEGORIA, LOCAIS COM BAIXO NÍVEL DE INTERFERÊNCIA. AF_09/2024</v>
          </cell>
          <cell r="C3325">
            <v>5.48</v>
          </cell>
        </row>
        <row r="3326">
          <cell r="A3326">
            <v>102320</v>
          </cell>
          <cell r="B3326" t="str">
            <v>ESCAVAÇÃO MECANIZADA DE VALA COM PROF. MAIOR QUE 3,0 M ATÉ 4,5 M (MÉDIA MONTANTE E JUSANTE/UMA COMPOSIÇÃO POR TRECHO), ESCAVADEIRA (1,2 M3), LARG. DE 1,5 M A 2,5 M, EM SOLO DE 2A CATEGORIA, LOCAIS COM BAIXO NÍVEL DE INTERFERÊNCIA. AF_09/2024</v>
          </cell>
          <cell r="C3326">
            <v>6.85</v>
          </cell>
        </row>
        <row r="3327">
          <cell r="A3327">
            <v>102296</v>
          </cell>
          <cell r="B3327" t="str">
            <v>ESCAVAÇÃO MECANIZADA DE VALA COM PROF. MAIOR QUE 3,0 M ATÉ 4,5 M (MÉDIA MONTANTE E JUSANTE/UMA COMPOSIÇÃO POR TRECHO), ESCAVADEIRA (1,2 M3), LARG. DE 1,5 M A 2,5 M, EM SOLO MOLE, LOCAIS COM BAIXO NÍVEL DE INTERFERÊNCIA. AF_09/2024</v>
          </cell>
          <cell r="C3327">
            <v>7.18</v>
          </cell>
        </row>
        <row r="3328">
          <cell r="A3328">
            <v>90086</v>
          </cell>
          <cell r="B3328" t="str">
            <v>ESCAVAÇÃO MECANIZADA DE VALA COM PROF. MAIOR QUE 3,0 M ATÉ 4,5 M(MÉDIA MONTANTE E JUSANTE/UMA COMPOSIÇÃO POR TRECHO), ESCAVADEIRA (0,8 M3), LARG. MENOR QUE 1,5 M, EM SOLO DE 1A CATEGORIA, EM LOCAIS COM ALTO NÍVEL DE INTERFERÊNCIA. AF_09/2024</v>
          </cell>
          <cell r="C3328">
            <v>8.83</v>
          </cell>
        </row>
        <row r="3329">
          <cell r="A3329">
            <v>102277</v>
          </cell>
          <cell r="B3329" t="str">
            <v>ESCAVAÇÃO MECANIZADA DE VALA COM PROF. MAIOR QUE 4,5 M ATÉ 6,0 M (MÉDIA MONTANTE E JUSANTE/UMA COMPOSIÇÃO POR TRECHO), ESCAVADEIRA (0,8 M3), LARG. MENOR QUE 1,5 M, EM SOLO DE 1A CATEGORIA, EM LOCAIS COM ALTO NÍVEL DE INTERFERÊNCIA. AF_09/2024</v>
          </cell>
          <cell r="C3329">
            <v>8.58</v>
          </cell>
        </row>
        <row r="3330">
          <cell r="A3330">
            <v>102286</v>
          </cell>
          <cell r="B3330" t="str">
            <v>ESCAVAÇÃO MECANIZADA DE VALA COM PROF. MAIOR QUE 4,5 M ATÉ 6,0 M (MÉDIA MONTANTE E JUSANTE/UMA COMPOSIÇÃO POR TRECHO), ESCAVADEIRA (0,8 M3),LARG. MENOR QUE 1,5 M, EM SOLO DE MOLE, EM LOCAIS COM ALTO NÍVEL DE INTERFERÊNCIA. AF_09/2024</v>
          </cell>
          <cell r="C3330">
            <v>11.22</v>
          </cell>
        </row>
        <row r="3331">
          <cell r="A3331">
            <v>90098</v>
          </cell>
          <cell r="B3331" t="str">
            <v>ESCAVAÇÃO MECANIZADA DE VALA COM PROF. MAIOR QUE 4,5 M ATÉ 6,0 M (MÉDIA MONTANTE E JUSANTE/UMA COMPOSIÇÃO POR TRECHO), ESCAVADEIRA (1,2 M3), LARG. DE 1,5 M A 2,5 M, EM SOLO DE 1A CATEGORIA, LOCAIS COM BAIXO NÍVEL DE INTERFERÊNCIA. AF_09/2024</v>
          </cell>
          <cell r="C3331">
            <v>5.37</v>
          </cell>
        </row>
        <row r="3332">
          <cell r="A3332">
            <v>102313</v>
          </cell>
          <cell r="B3332" t="str">
            <v>ESCAVAÇÃO MECANIZADA DE VALA COM PROF. MAIOR QUE 4,5 M ATÉ 6,0 M (MÉDIA MONTANTE E JUSANTE/UMA COMPOSIÇÃO POR TRECHO), ESCAVADEIRA (1,2 M3), LARG. DE 1,5 M A 2,5 M, EM SOLO DE 2A CATEGORIA, EM LOCAIS COM ALTO NÍVEL DE INTERFERÊNCIA. AF_09/2024</v>
          </cell>
          <cell r="C3332">
            <v>10.66</v>
          </cell>
        </row>
        <row r="3333">
          <cell r="A3333">
            <v>102321</v>
          </cell>
          <cell r="B3333" t="str">
            <v>ESCAVAÇÃO MECANIZADA DE VALA COM PROF. MAIOR QUE 4,5 M ATÉ 6,0 M (MÉDIA MONTANTE E JUSANTE/UMA COMPOSIÇÃO POR TRECHO), ESCAVADEIRA (1,2 M3), LARG. DE 1,5 M A 2,5 M, EM SOLO DE 2A CATEGORIA, LOCAIS COM BAIXO NÍVEL DE INTERFERÊNCIA. AF_09/2024</v>
          </cell>
          <cell r="C3333">
            <v>6.72</v>
          </cell>
        </row>
        <row r="3334">
          <cell r="A3334">
            <v>102289</v>
          </cell>
          <cell r="B3334" t="str">
            <v>ESCAVAÇÃO MECANIZADA DE VALA COM PROF. MAIOR QUE 4,5 M ATÉ 6,0 M (MÉDIA MONTANTE E JUSANTE/UMA COMPOSIÇÃO POR TRECHO), ESCAVADEIRA (1,2 M3), LARG. DE 1,5 M A 2,5 M, EM SOLO MOLE, EM LOCAIS COM ALTO NÍVEL DE INTERFERÊNCIA. AF_09/2024</v>
          </cell>
          <cell r="C3334">
            <v>11.16</v>
          </cell>
        </row>
        <row r="3335">
          <cell r="A3335">
            <v>102297</v>
          </cell>
          <cell r="B3335" t="str">
            <v>ESCAVAÇÃO MECANIZADA DE VALA COM PROF. MAIOR QUE 4,5 M ATÉ 6,0 M (MÉDIA MONTANTE E JUSANTE/UMA COMPOSIÇÃO POR TRECHO), ESCAVADEIRA (1,2 M3), LARG. DE 1,5 M A 2,5 M, EM SOLO MOLE, LOCAIS COM BAIXO NÍVEL DE INTERFERÊNCIA. AF_09/2024</v>
          </cell>
          <cell r="C3335">
            <v>7.03</v>
          </cell>
        </row>
        <row r="3336">
          <cell r="A3336">
            <v>102280</v>
          </cell>
          <cell r="B3336" t="str">
            <v>ESCAVAÇÃO MECANIZADA DE VALA COM PROF. MAIOR QUE 4,5 M ATÉ 6,0 M (MÉDIA MONTANTE E JUSANTE/UMA COMPOSIÇÃO POR TRECHO),COM ESCAVADEIRA (0,8 M3), LARG. MENOR QUE 1,5 M, EM SOLO DE 1A CATEGORIA, LOCAIS COM BAIXO NÍVEL DE INTERFERÊNCIA. AF_09/2024</v>
          </cell>
          <cell r="C3336">
            <v>5.4</v>
          </cell>
        </row>
        <row r="3337">
          <cell r="A3337">
            <v>102294</v>
          </cell>
          <cell r="B3337" t="str">
            <v>ESCAVAÇÃO MECANIZADA DE VALA COM PROF. MAIOR QUE 4,5 M ATÉ 6,0 M (MÉDIA MONTANTE E JUSANTE/UMA COMPOSIÇÃO POR TRECHO),COM ESCAVADEIRA (0,8 M3), LARG. MENOR QUE 1,5 M, EM SOLO MOLE, LOCAIS COM BAIXO NÍVEL DE INTERFERÊNCIA. AF_09/2024</v>
          </cell>
          <cell r="C3337">
            <v>7.08</v>
          </cell>
        </row>
        <row r="3338">
          <cell r="A3338">
            <v>90090</v>
          </cell>
          <cell r="B3338" t="str">
            <v>ESCAVAÇÃO MECANIZADA DE VALA COM PROF. MAIOR QUE 4,5 M ATÉ 6,0 M(MÉDIA MONTANTE E JUSANTE/UMA COMPOSIÇÃO POR TRECHO), ESCAVADEIRA (1,2 M3), LARG. DE 1,5 M A 2,5 M, EM SOLO DE 1A CATEGORIA, EM LOCAIS COM ALTO NÍVEL DE INTERFERÊNCIA. AF_09/2024</v>
          </cell>
          <cell r="C3338">
            <v>8.5299999999999994</v>
          </cell>
        </row>
        <row r="3339">
          <cell r="A3339">
            <v>102317</v>
          </cell>
          <cell r="B3339" t="str">
            <v>ESCAVAÇÃO MECANIZADA DE VALA COM PROF.MAIOR QUE 3,0 M ATÉ 4,5 M (MÉDIA MONTANTE E JUSANTE/UMA COMPOSIÇÃO POR TRECHO), ESCAVADEIRA (0,8 M3), LARG. MENOR QUE 1,5 M, EM SOLO DE 2A CATEGORIA, LOCAIS COM BAIXO NÍVEL DE INTERFERÊNCIA. AF_09/2024</v>
          </cell>
          <cell r="C3339">
            <v>6.96</v>
          </cell>
        </row>
        <row r="3340">
          <cell r="A3340">
            <v>102293</v>
          </cell>
          <cell r="B3340" t="str">
            <v>ESCAVAÇÃO MECANIZADA DE VALA COM PROF.MAIOR QUE 3,0 M ATÉ 4,5 M (MÉDIA MONTANTE E JUSANTE/UMA COMPOSIÇÃO POR TRECHO), ESCAVADEIRA (0,8 M3), LARG. MENOR QUE 1,5 M, EM SOLO MOLE, LOCAIS COM BAIXO NÍVEL DE INTERFERÊNCIA. AF_09/2024</v>
          </cell>
          <cell r="C3340">
            <v>7.27</v>
          </cell>
        </row>
        <row r="3341">
          <cell r="A3341">
            <v>102310</v>
          </cell>
          <cell r="B3341" t="str">
            <v>ESCAVAÇÃO MECANIZADA DE VALA COM PROF.MAIOR QUE 4,5 M ATÉ 6,0 M (MÉDIA MONTANTE E JUSANTE/UMA COMPOSIÇÃO POR TRECHO),COM ESCAVADEIRA (0,8 M3), LARG. MENOR QUE 1,5 M, EM SOLO DE 2A CATEGORIA, EM LOCAIS COM ALTO NÍVEL DE INTERFERÊNCIA. AF_09/2024</v>
          </cell>
          <cell r="C3341">
            <v>10.72</v>
          </cell>
        </row>
        <row r="3342">
          <cell r="A3342">
            <v>102318</v>
          </cell>
          <cell r="B3342" t="str">
            <v>ESCAVAÇÃO MECANIZADA DE VALA COM PROF.MAIOR QUE 4,5 M ATÉ 6,0 M (MÉDIA MONTANTE E JUSANTE/UMA COMPOSIÇÃO POR TRECHO),COM ESCAVADEIRA (0,8 M3), LARG. MENOR QUE 1,5 M, EM SOLO DE 2A CATEGORIA, EM LOCAIS COM BAIXO NÍVEL DE INTERFERÊNCIA. AF_09/2024</v>
          </cell>
          <cell r="C3342">
            <v>6.76</v>
          </cell>
        </row>
        <row r="3343">
          <cell r="A3343">
            <v>90106</v>
          </cell>
          <cell r="B3343" t="str">
            <v>ESCAVAÇÃO MECANIZADA DE VALA COM PROFUNDIDADE ATÉ 1,5 M (MÉDIA MONTANTE E JUSANTE/UMA COMPOSIÇÃO POR TRECHO), RETROESCAV. (0,26 M3), LARGURA DE 0,8 M A 1,5 M, EM SOLO DE 1A CATEGORIA, LOCAIS COM BAIXO NÍVEL DE INTERFERÊNCIA. AF_09/2024</v>
          </cell>
          <cell r="C3343">
            <v>8.11</v>
          </cell>
        </row>
        <row r="3344">
          <cell r="A3344">
            <v>90105</v>
          </cell>
          <cell r="B3344" t="str">
            <v>ESCAVAÇÃO MECANIZADA DE VALA COM PROFUNDIDADE ATÉ 1,5 M (MÉDIA MONTANTE E JUSANTE/UMA COMPOSIÇÃO POR TRECHO), RETROESCAV. (0,26 M3), LARGURA MENOR QUE 0,8 M, EM SOLO DE 1A CATEGORIA, LOCAIS COM BAIXO NÍVEL DE INTERFERÊNCIA. AF_09/2024</v>
          </cell>
          <cell r="C3344">
            <v>8.91</v>
          </cell>
        </row>
        <row r="3345">
          <cell r="A3345">
            <v>90108</v>
          </cell>
          <cell r="B3345" t="str">
            <v>ESCAVAÇÃO MECANIZADA DE VALA COM PROFUNDIDADE MAIOR QUE 1,5 M ATÉ 3,0 M (MÉDIA MONTANTE E JUSANTE/UMA COMPOSIÇÃO POR TRECHO), RETROESCAV (0,26 M3), LARGURA DE 0,8 M A 1,5 M, EM SOLO DE 1A CATEGORIA, LOCAIS COM BAIXO NÍVEL DE INTERFERÊNCIA. AF_09/2024</v>
          </cell>
          <cell r="C3345">
            <v>7.34</v>
          </cell>
        </row>
        <row r="3346">
          <cell r="A3346">
            <v>90107</v>
          </cell>
          <cell r="B3346" t="str">
            <v>ESCAVAÇÃO MECANIZADA DE VALA COM PROFUNDIDADE MAIOR QUE 1,5 M ATÉ 3,0 M (MÉDIA MONTANTE E JUSANTE/UMA COMPOSIÇÃO POR TRECHO), RETROESCAV. (0,26 M3), LARGURA MENOR QUE 0,8 M, EM SOLO DE 1A CATEGORIA, LOCAIS COM BAIXO NÍVEL DE INTERFERÊNCIA. AF_09/2024</v>
          </cell>
          <cell r="C3346">
            <v>8.01</v>
          </cell>
        </row>
        <row r="3347">
          <cell r="A3347">
            <v>102354</v>
          </cell>
          <cell r="B3347" t="str">
            <v>DESMONTE DE MATERIAL DE 3ª CATEGORIA (BLOCOS DE ROCHAS OU MATACOS), COM MARTELETE PNEUMÁTICO MANUAL - EXCLUSIVE CARGA E TRANSPORTE. AF_03/2021</v>
          </cell>
          <cell r="C3347">
            <v>159.03</v>
          </cell>
        </row>
        <row r="3348">
          <cell r="A3348">
            <v>102355</v>
          </cell>
          <cell r="B3348" t="str">
            <v>DESMONTE DE MATERIAL DE 3ª CATEGORIA (BLOCOS DE ROCHAS OU MATACOS), EM VALA, COM MARTELETE PNEUMÁTICO MANUAL - EXCLUSIVE RETIRADA, CARGA E TRANSPORTE. AF_03/2021</v>
          </cell>
          <cell r="C3348">
            <v>187.3</v>
          </cell>
        </row>
        <row r="3349">
          <cell r="A3349">
            <v>102356</v>
          </cell>
          <cell r="B3349" t="str">
            <v>DESMONTE DE MATERIAL DE 3ª CATEGORIA, COM USO DE ARGAMASSA EXPANSIVA - EXCLUSIVE CARGA E TRANSPORTE. AF_03/2021</v>
          </cell>
          <cell r="C3349">
            <v>0</v>
          </cell>
        </row>
        <row r="3350">
          <cell r="A3350">
            <v>102357</v>
          </cell>
          <cell r="B3350" t="str">
            <v>DESMONTE DE MATERIAL DE 3ª CATEGORIA, COM USO DE ARGAMASSA EXPANSIVA, EM VALA - EXCLUSIVE RETIRADA, CARGA E TRANSPORTE. AF_03/2021</v>
          </cell>
          <cell r="C3350">
            <v>0</v>
          </cell>
        </row>
        <row r="3351">
          <cell r="A3351">
            <v>102358</v>
          </cell>
          <cell r="B3351" t="str">
            <v>DESMONTE DE MATERIAL DE 3ª CATEGORIA, COM USO DE EMULSÃO EXPLOSIVA ENCARTUCHADA - EXCLUSIVE CARGA E TRANSPORTE. AF_03/2021</v>
          </cell>
          <cell r="C3351">
            <v>0</v>
          </cell>
        </row>
        <row r="3352">
          <cell r="A3352">
            <v>102359</v>
          </cell>
          <cell r="B3352" t="str">
            <v>DESMONTE DE MATERIAL DE 3ª CATEGORIA, EM VALA, COM USO DE EMULSÃO EXPLOSIVA ENCARTUCHADA - EXCLUSIVE RETIRADA, CARGA E TRANSPORTE. AF_03/2021</v>
          </cell>
          <cell r="C3352">
            <v>0</v>
          </cell>
        </row>
        <row r="3353">
          <cell r="A3353">
            <v>102348</v>
          </cell>
          <cell r="B3353" t="str">
            <v>ESCAVAÇÃO DE VALA EM MATERIAL DE 3ª CATEGORIA, RESISTÊNCIA À COMPRESSÃO MAIOR OU IGUAL A 50 MPA, COM ROMPEDOR ACOPLADO EM ESCAVADEIRA HIDRÁULICA - EXCLUSIVE RETIRADA, CARGA E TRANSPORTE. AF_03/2021</v>
          </cell>
          <cell r="C3353">
            <v>0</v>
          </cell>
        </row>
        <row r="3354">
          <cell r="A3354">
            <v>102346</v>
          </cell>
          <cell r="B3354" t="str">
            <v>ESCAVAÇÃO DE VALA EM MATERIAL DE 3ª CATEGORIA, RESISTÊNCIA À COMPRESSÃO MENOR QUE 50 MPA, COM ROMPEDOR ACOPLADO EM ESCAVADEIRA HIDRÁULICA - EXCLUSIVE RETIRADA, CARGA E TRANSPORTE. AF_03/2021</v>
          </cell>
          <cell r="C3354">
            <v>0</v>
          </cell>
        </row>
        <row r="3355">
          <cell r="A3355">
            <v>102347</v>
          </cell>
          <cell r="B3355" t="str">
            <v>ESCAVAÇÃO DE VALA EM MATERIAL DE 3ª CATEGORIA, RESISTÊNCIA À COMPRESSÃO MENOR QUE 50 MPA, COM ROMPEDOR ACOPLADO EM RETROESCAVADEIRA - EXCLUSIVE RETIRADA CARGA E TRANSPORTE. AF_03/2021</v>
          </cell>
          <cell r="C3355">
            <v>0</v>
          </cell>
        </row>
        <row r="3356">
          <cell r="A3356">
            <v>102350</v>
          </cell>
          <cell r="B3356" t="str">
            <v>ESCAVAÇÃO EM MATERIAL DE 3ª CATEGORIA, RESISTÊNCIA À COMPRESSÃO MAIOR OU IGUAL A 50 MPA E MENOR QUE 70 MPA, COM ROMPEDOR ACOPLADO EM ESCAVADEIRA HIDRÁULICA - EXCLUSIVE CARGA E TRANSPORTE. AF_03/2021</v>
          </cell>
          <cell r="C3356">
            <v>0</v>
          </cell>
        </row>
        <row r="3357">
          <cell r="A3357">
            <v>102351</v>
          </cell>
          <cell r="B3357" t="str">
            <v>ESCAVAÇÃO EM MATERIAL DE 3ª CATEGORIA, RESISTÊNCIA À COMPRESSÃO MAIOR OU IGUAL A 70 MPA E MENOR QUE 90 MPA, COM ROMPEDOR ACOPLADO EM ESCAVADEIRA HIDRÁULICA - EXCLUSIVE CARGA E TRANSPORTE. AF_03/2021</v>
          </cell>
          <cell r="C3357">
            <v>0</v>
          </cell>
        </row>
        <row r="3358">
          <cell r="A3358">
            <v>102352</v>
          </cell>
          <cell r="B3358" t="str">
            <v>ESCAVAÇÃO EM MATERIAL DE 3ª CATEGORIA, RESISTÊNCIA À COMPRESSÃO MAIOR OU IGUAL A 90 MPA E MENOR QUE 110 MPA, COM ROMPEDOR ACOPLADO EM ESCAVADEIRA HIDRÁULICA - EXCLUSIVE CARGA E TRANSPORTE. AF_03/2021</v>
          </cell>
          <cell r="C3358">
            <v>0</v>
          </cell>
        </row>
        <row r="3359">
          <cell r="A3359">
            <v>102353</v>
          </cell>
          <cell r="B3359" t="str">
            <v>ESCAVAÇÃO EM MATERIAL DE 3ª CATEGORIA, RESISTÊNCIA À COMPRESSÃO MAIOR QUE 110 MPA, COM ROMPEDOR ACOPLADO EM ESCAVADEIRA HIDRÁULICA - EXCLUSIVE CARGA E TRANSPORTE. AF_03/2021</v>
          </cell>
          <cell r="C3359">
            <v>0</v>
          </cell>
        </row>
        <row r="3360">
          <cell r="A3360">
            <v>102349</v>
          </cell>
          <cell r="B3360" t="str">
            <v>ESCAVAÇÃO EM MATERIAL DE 3ª CATEGORIA, RESISTÊNCIA À COMPRESSÃO MENOR QUE 50 MPA, COM ROMPEDOR ACOPLADO EM ESCAVADEIRA HIDRÁULICA - EXCLUSIVE CARGA E TRANSPORTE. AF_03/2021</v>
          </cell>
          <cell r="C3360">
            <v>0</v>
          </cell>
        </row>
        <row r="3361">
          <cell r="A3361">
            <v>102360</v>
          </cell>
          <cell r="B3361" t="str">
            <v>RETIRADA DE MATERIAL DE 3ª CATEGORIA (APÓS ESCAVAÇÃO/DESMONTE) EM VALAS, COM ESCAVADEIRA HIDRÁULICA - EXCLUSIVE CARGA E TRANSPORTE. AF_03/2021</v>
          </cell>
          <cell r="C3361">
            <v>25.28</v>
          </cell>
        </row>
        <row r="3362">
          <cell r="A3362">
            <v>102361</v>
          </cell>
          <cell r="B3362" t="str">
            <v>RETIRADA DE MATERIAL DE 3ª CATEGORIA (APÓS ESCAVAÇÃO/DESMONTE) EM VALAS, COM RETROESCAVADEIRA - EXCLUSIVE CARGA E TRANSPORTE. AF_03/2021</v>
          </cell>
          <cell r="C3362">
            <v>37.369999999999997</v>
          </cell>
        </row>
        <row r="3363">
          <cell r="A3363">
            <v>101595</v>
          </cell>
          <cell r="B3363" t="str">
            <v>ESCORAMENTO DE VALA, TIPO BLINDADEM, COM PROFUNDIDADE DE 0 A 1,5 M, LARGURA MAIOR OU IGUAL A 1,5 M E MENOR QUE 2,5 M - EXECUÇÃO E FORNECIMENTO, INCLUI MATERIAL. AF_08/2020</v>
          </cell>
          <cell r="C3363">
            <v>0</v>
          </cell>
        </row>
        <row r="3364">
          <cell r="A3364">
            <v>101601</v>
          </cell>
          <cell r="B3364" t="str">
            <v>ESCORAMENTO DE VALA, TIPO BLINDAGEM COM PROFUNDIDADE DE 0 A 1,5 M, LARGURA MAIOR OU IGUAL A 1,5 M E MENOR QUE 2,5 M - EXECUÇÃO, NÃO INCLUI MATERIAL. AF_08/2020</v>
          </cell>
          <cell r="C3364">
            <v>25.95</v>
          </cell>
        </row>
        <row r="3365">
          <cell r="A3365">
            <v>101594</v>
          </cell>
          <cell r="B3365" t="str">
            <v>ESCORAMENTO DE VALA, TIPO BLINDAGEM, COM PROFUNDIDADE DE 0 A 1,5 M, LARGURA MENOR QUE 1,5 M - EXECUÇÃO E FORNECIMENTO, INCLUI MATERIAL. AF_08/2020</v>
          </cell>
          <cell r="C3365">
            <v>0</v>
          </cell>
        </row>
        <row r="3366">
          <cell r="A3366">
            <v>101600</v>
          </cell>
          <cell r="B3366" t="str">
            <v>ESCORAMENTO DE VALA, TIPO BLINDAGEM, COM PROFUNDIDADE DE 0 A 1,5 M, LARGURA MENOR QUE 1,5 M - EXECUÇÃO, NÃO INCLUI MATERIAL. AF_08/2020</v>
          </cell>
          <cell r="C3366">
            <v>17.53</v>
          </cell>
        </row>
        <row r="3367">
          <cell r="A3367">
            <v>101597</v>
          </cell>
          <cell r="B3367" t="str">
            <v>ESCORAMENTO DE VALA, TIPO BLINDAGEM, COM PROFUNDIDADE DE 1,5 A 3,0 M, LARGURA MAIOR OU IGUAL A 1,5 M E MENOR QUE 2,5 M - EXECUÇÃO E FORNECIMENTO, INCLUI MATERIAL. AF_08/2020</v>
          </cell>
          <cell r="C3367">
            <v>0</v>
          </cell>
        </row>
        <row r="3368">
          <cell r="A3368">
            <v>101603</v>
          </cell>
          <cell r="B3368" t="str">
            <v>ESCORAMENTO DE VALA, TIPO BLINDAGEM, COM PROFUNDIDADE DE 1,5 A 3,0 M, LARGURA MAIOR OU IGUAL A 1,5 M E MENOR QUE 2,5 M - EXECUÇÃO, NÃO INCLUI MATERIAL. AF_08/2020</v>
          </cell>
          <cell r="C3368">
            <v>21.42</v>
          </cell>
        </row>
        <row r="3369">
          <cell r="A3369">
            <v>101596</v>
          </cell>
          <cell r="B3369" t="str">
            <v>ESCORAMENTO DE VALA, TIPO BLINDAGEM, COM PROFUNDIDADE DE 1,5 A 3,0 M, LARGURA MENOR QUE 1,5 M - EXECUÇÃO E FORNECIMENTO, INCLUI MATERIAL. AF_08/2020</v>
          </cell>
          <cell r="C3369">
            <v>0</v>
          </cell>
        </row>
        <row r="3370">
          <cell r="A3370">
            <v>101602</v>
          </cell>
          <cell r="B3370" t="str">
            <v>ESCORAMENTO DE VALA, TIPO BLINDAGEM, COM PROFUNDIDADE DE 1,5 A 3,0 M, LARGURA MENOR QUE 1,5 M - EXECUÇÃO, NÃO INCLUI MATERIAL. AF_08/2020</v>
          </cell>
          <cell r="C3370">
            <v>12.99</v>
          </cell>
        </row>
        <row r="3371">
          <cell r="A3371">
            <v>101599</v>
          </cell>
          <cell r="B3371" t="str">
            <v>ESCORAMENTO DE VALA, TIPO BLINDAGEM, COM PROFUNDIDADE DE 3,0 A 4,5 M, LARGURA MAIOR OU IGUAL A 1,5 M E MENOR QUE 2,5 M - EXECUÇÃO E FORNECIMENTO, INCLUI MATERIAL. AF_08/2020</v>
          </cell>
          <cell r="C3371">
            <v>0</v>
          </cell>
        </row>
        <row r="3372">
          <cell r="A3372">
            <v>101605</v>
          </cell>
          <cell r="B3372" t="str">
            <v>ESCORAMENTO DE VALA, TIPO BLINDAGEM, COM PROFUNDIDADE DE 3,0 A 4,5 M, LARGURA MAIOR OU IGUAL A 1,5 M E MENOR QUE 2,5 M - EXECUÇÃO, NÃO INCLUI MATERIAL. AF_08/2020</v>
          </cell>
          <cell r="C3372">
            <v>16.920000000000002</v>
          </cell>
        </row>
        <row r="3373">
          <cell r="A3373">
            <v>101598</v>
          </cell>
          <cell r="B3373" t="str">
            <v>ESCORAMENTO DE VALA, TIPO BLINDAGEM, COM PROFUNDIDADE DE 3,0 A 4,5 M, LARGURA MENOR QUE 1,5 M - EXECUÇÃO E FORNECIMENTO, INCLUI MATERIAL. AF_08/2020</v>
          </cell>
          <cell r="C3373">
            <v>0</v>
          </cell>
        </row>
        <row r="3374">
          <cell r="A3374">
            <v>101604</v>
          </cell>
          <cell r="B3374" t="str">
            <v>ESCORAMENTO DE VALA, TIPO BLINDAGEM, COM PROFUNDIDADE DE 3,0 A 4,5 M, LARGURA MENOR QUE 1,5 M - EXECUÇÃO, NÃO INCLUI MATERIAL. AF_08/2020</v>
          </cell>
          <cell r="C3374">
            <v>8.5</v>
          </cell>
        </row>
        <row r="3375">
          <cell r="A3375">
            <v>101588</v>
          </cell>
          <cell r="B3375" t="str">
            <v>ESCORAMENTO DE VALA, TIPO CONTÍNUO COM PERFIL METÁLICO "U", COM PROFUNDIDADE DE 0 A 1,5 M, LARGURA MENOR QUE 1,5 M. AF_08/2020</v>
          </cell>
          <cell r="C3375">
            <v>93.86</v>
          </cell>
        </row>
        <row r="3376">
          <cell r="A3376">
            <v>101591</v>
          </cell>
          <cell r="B3376" t="str">
            <v>ESCORAMENTO DE VALA, TIPO CONTÍNUO COM PERFIL METÁLICO "U", COM PROFUNDIDADE DE 1,5 A 3,0 M, LARGURA MAIOR OU IGUAL 1,5 M E MENOR QUE 2,5 M. AF_08/2020</v>
          </cell>
          <cell r="C3376">
            <v>114.26</v>
          </cell>
        </row>
        <row r="3377">
          <cell r="A3377">
            <v>101590</v>
          </cell>
          <cell r="B3377" t="str">
            <v>ESCORAMENTO DE VALA, TIPO CONTÍNUO COM PERFIL METÁLICO "U", COM PROFUNDIDADE DE 1,5 A 3,0 M, LARGURA MENOR QUE 1,5 M. AF_08/2020</v>
          </cell>
          <cell r="C3377">
            <v>71.14</v>
          </cell>
        </row>
        <row r="3378">
          <cell r="A3378">
            <v>101593</v>
          </cell>
          <cell r="B3378" t="str">
            <v>ESCORAMENTO DE VALA, TIPO CONTÍNUO COM PERFIL METÁLICO "U", COM PROFUNDIDADE DE 3,0 A 4,5 M, LARGURA MAIOR OU IGUAL A 1,5 M E MENOR QUE 2,5 M. AF_08/2020</v>
          </cell>
          <cell r="C3378">
            <v>93.55</v>
          </cell>
        </row>
        <row r="3379">
          <cell r="A3379">
            <v>101592</v>
          </cell>
          <cell r="B3379" t="str">
            <v>ESCORAMENTO DE VALA, TIPO CONTÍNUO COM PERFIL METÁLICO "U", COM PROFUNDIDADE DE 3,0 A 4,5 M, LARGURA MENOR QUE 1,5 M. AF_08/2020</v>
          </cell>
          <cell r="C3379">
            <v>50.18</v>
          </cell>
        </row>
        <row r="3380">
          <cell r="A3380">
            <v>101583</v>
          </cell>
          <cell r="B3380" t="str">
            <v>ESCORAMENTO DE VALA, TIPO CONTÍNUO, COM PROFUNDIDADE DE 0 A 1,5 M, LARGURA MAIOR OU IGUAL A 1,5 M E MENOR QUE 2,5 M. AF_08/2020</v>
          </cell>
          <cell r="C3380">
            <v>83.19</v>
          </cell>
        </row>
        <row r="3381">
          <cell r="A3381">
            <v>101582</v>
          </cell>
          <cell r="B3381" t="str">
            <v>ESCORAMENTO DE VALA, TIPO CONTÍNUO, COM PROFUNDIDADE DE 0 A 1,5 M, LARGURA MENOR QUE 1,5 M. AF_08/2020</v>
          </cell>
          <cell r="C3381">
            <v>66.86</v>
          </cell>
        </row>
        <row r="3382">
          <cell r="A3382">
            <v>101585</v>
          </cell>
          <cell r="B3382" t="str">
            <v>ESCORAMENTO DE VALA, TIPO CONTÍNUO, COM PROFUNDIDADE DE 1,5 A 3,0 M, LARGURA MAIOR OU IGUAL A 1,5 M E MENOR QUE 2,5 M. AF_08/2020</v>
          </cell>
          <cell r="C3382">
            <v>71.430000000000007</v>
          </cell>
        </row>
        <row r="3383">
          <cell r="A3383">
            <v>101584</v>
          </cell>
          <cell r="B3383" t="str">
            <v>ESCORAMENTO DE VALA, TIPO CONTÍNUO, COM PROFUNDIDADE DE 1,5 M A 3,0 M, LARGURA MENOR QUE 1,5 M. AF_08/2020</v>
          </cell>
          <cell r="C3383">
            <v>55.11</v>
          </cell>
        </row>
        <row r="3384">
          <cell r="A3384">
            <v>101587</v>
          </cell>
          <cell r="B3384" t="str">
            <v>ESCORAMENTO DE VALA, TIPO CONTÍNUO, COM PROFUNDIDADE DE 3,0 A 4,5 M, LARGURA MAIOR OU IGUAL A 1,5 E MENOR QUE 2,5 M. AF_08/2020</v>
          </cell>
          <cell r="C3384">
            <v>64.569999999999993</v>
          </cell>
        </row>
        <row r="3385">
          <cell r="A3385">
            <v>101586</v>
          </cell>
          <cell r="B3385" t="str">
            <v>ESCORAMENTO DE VALA, TIPO CONTÍNUO, COM PROFUNDIDADE DE 3,0 A 4,5 M, LARGURA MENOR QUE 1,5 M. AF_08/2020</v>
          </cell>
          <cell r="C3385">
            <v>47.96</v>
          </cell>
        </row>
        <row r="3386">
          <cell r="A3386">
            <v>101577</v>
          </cell>
          <cell r="B3386" t="str">
            <v>ESCORAMENTO DE VALA, TIPO DESCONTÍNUO, COM PROFUNDIDADE DE 0 A 1,5 M, LARGURA MAIOR OU IGUAL A 1,5 M E MENOR QUE 2,5 M. AF_08/2020</v>
          </cell>
          <cell r="C3386">
            <v>51.46</v>
          </cell>
        </row>
        <row r="3387">
          <cell r="A3387">
            <v>101576</v>
          </cell>
          <cell r="B3387" t="str">
            <v>ESCORAMENTO DE VALA, TIPO DESCONTÍNUO, COM PROFUNDIDADE DE 0 A 1,5 M, LARGURA MENOR QUE 1,5 M. AF_08/2020</v>
          </cell>
          <cell r="C3387">
            <v>40.840000000000003</v>
          </cell>
        </row>
        <row r="3388">
          <cell r="A3388">
            <v>101579</v>
          </cell>
          <cell r="B3388" t="str">
            <v>ESCORAMENTO DE VALA, TIPO DESCONTÍNUO, COM PROFUNDIDADE DE 1,5 A 3,0 M, LARGURA MAIOR OU IGUAL A 1,5 M E MENOR QUE 2,5 M. AF_08/2020</v>
          </cell>
          <cell r="C3388">
            <v>44.48</v>
          </cell>
        </row>
        <row r="3389">
          <cell r="A3389">
            <v>101578</v>
          </cell>
          <cell r="B3389" t="str">
            <v>ESCORAMENTO DE VALA, TIPO DESCONTÍNUO, COM PROFUNDIDADE DE 1,5 M A 3,0 M, LARGURA MENOR QUE 1,5 M. AF_08/2020</v>
          </cell>
          <cell r="C3389">
            <v>33.869999999999997</v>
          </cell>
        </row>
        <row r="3390">
          <cell r="A3390">
            <v>101581</v>
          </cell>
          <cell r="B3390" t="str">
            <v>ESCORAMENTO DE VALA, TIPO DESCONTÍNUO, COM PROFUNDIDADE DE 3,0 A 4,5 M, LARGURA MAIOR OU IGUAL A 1,5 E MENOR QUE 2,5 M. AF_08/2020</v>
          </cell>
          <cell r="C3390">
            <v>41.15</v>
          </cell>
        </row>
        <row r="3391">
          <cell r="A3391">
            <v>101580</v>
          </cell>
          <cell r="B3391" t="str">
            <v>ESCORAMENTO DE VALA, TIPO DESCONTÍNUO, COM PROFUNDIDADE DE 3,0 A 4,5 M, LARGURA MENOR QUE 1,5 M. AF_08/2020</v>
          </cell>
          <cell r="C3391">
            <v>30.24</v>
          </cell>
        </row>
        <row r="3392">
          <cell r="A3392">
            <v>101606</v>
          </cell>
          <cell r="B3392" t="str">
            <v>ESCORAMENTO DE VALA, TIPO ESTACA PRANCHA METÁLICA CRAVADA, COM PROFUNDIDADE DE 0 A 1,5 M. AF_08/2020</v>
          </cell>
          <cell r="C3392">
            <v>0</v>
          </cell>
        </row>
        <row r="3393">
          <cell r="A3393">
            <v>101607</v>
          </cell>
          <cell r="B3393" t="str">
            <v>ESCORAMENTO DE VALA, TIPO ESTACA PRANCHA METÁLICA CRAVADA, COM PROFUNDIDADE DE 1,5 A 3 M. AF_08/2020</v>
          </cell>
          <cell r="C3393">
            <v>0</v>
          </cell>
        </row>
        <row r="3394">
          <cell r="A3394">
            <v>101608</v>
          </cell>
          <cell r="B3394" t="str">
            <v>ESCORAMENTO DE VALA, TIPO ESTACA PRANCHA METÁLICA CRAVADA, COM PROFUNDIDADE DE 3 A 4,5 M. AF_08/2020</v>
          </cell>
          <cell r="C3394">
            <v>0</v>
          </cell>
        </row>
        <row r="3395">
          <cell r="A3395">
            <v>101571</v>
          </cell>
          <cell r="B3395" t="str">
            <v>ESCORAMENTO DE VALA, TIPO PONTALETEAMENTO, COM PROFUNDIDADE DE 0 A 1,5 M, LARGURA MAIOR OU IGUAL A 1,5 M E MENOR QUE 2,5 M. AF_08/2020</v>
          </cell>
          <cell r="C3395">
            <v>31.23</v>
          </cell>
        </row>
        <row r="3396">
          <cell r="A3396">
            <v>101570</v>
          </cell>
          <cell r="B3396" t="str">
            <v>ESCORAMENTO DE VALA, TIPO PONTALETEAMENTO, COM PROFUNDIDADE DE 0 A 1,5 M, LARGURA MENOR QUE 1,5 M. AF_08/2020</v>
          </cell>
          <cell r="C3396">
            <v>22.85</v>
          </cell>
        </row>
        <row r="3397">
          <cell r="A3397">
            <v>101573</v>
          </cell>
          <cell r="B3397" t="str">
            <v>ESCORAMENTO DE VALA, TIPO PONTALETEAMENTO, COM PROFUNDIDADE DE 1,5 A 3,0 M, LARGURA MAIOR OU IGUAL A 1,5 M E MENOR QUE 2,5 M. AF_08/2020</v>
          </cell>
          <cell r="C3397">
            <v>26.43</v>
          </cell>
        </row>
        <row r="3398">
          <cell r="A3398">
            <v>101572</v>
          </cell>
          <cell r="B3398" t="str">
            <v>ESCORAMENTO DE VALA, TIPO PONTALETEAMENTO, COM PROFUNDIDADE DE 1,5 A 3,0 M, LARGURA MENOR QUE 1,5 M. AF_08/2020</v>
          </cell>
          <cell r="C3398">
            <v>18.059999999999999</v>
          </cell>
        </row>
        <row r="3399">
          <cell r="A3399">
            <v>101575</v>
          </cell>
          <cell r="B3399" t="str">
            <v>ESCORAMENTO DE VALA, TIPO PONTALETEAMENTO, COM PROFUNDIDADE DE 3,0 A 4,5 M, LARGURA MAIOR OU IGUAL A 1,5 M E MENOR QUE 2,5 M. AF_08/2020</v>
          </cell>
          <cell r="C3399">
            <v>22.73</v>
          </cell>
        </row>
        <row r="3400">
          <cell r="A3400">
            <v>101574</v>
          </cell>
          <cell r="B3400" t="str">
            <v>ESCORAMENTO DE VALA, TIPO PONTALETEAMENTO, COM PROFUNDIDADE DE 3,0 A 4,5 M, LARGURA MENOR QUE 1,5 M. AF_08/2020</v>
          </cell>
          <cell r="C3400">
            <v>14.08</v>
          </cell>
        </row>
        <row r="3401">
          <cell r="A3401">
            <v>101589</v>
          </cell>
          <cell r="B3401" t="str">
            <v>ESCORAMENTO DE VALA,TIPO CONTÍNUO COM PERFIL METÁLICO "U", COM PROFUNDIDADE DE 0 A 1,5 M, LARGURA MAIOR OU IGUAL A 1,5 E MENOR QUE 2,5 M. AF_08/2020</v>
          </cell>
          <cell r="C3401">
            <v>136.97</v>
          </cell>
        </row>
        <row r="3402">
          <cell r="A3402">
            <v>101610</v>
          </cell>
          <cell r="B3402" t="str">
            <v>FABRICAÇÃO DE CONJUNTO DE MÓDULO METÁLICO, COMPRIMENTO DE 3,0 M E ALTURA DE 1,8 M (ESTRONCAS DE 1,00 M). AF_08/2020</v>
          </cell>
          <cell r="C3402">
            <v>0</v>
          </cell>
        </row>
        <row r="3403">
          <cell r="A3403">
            <v>101613</v>
          </cell>
          <cell r="B3403" t="str">
            <v>FABRICAÇÃO DE CONJUNTO DE MÓDULO METÁLICO, COMPRIMENTO DE 3,0 M E ALTURA DE 1,8 M (ESTRONCAS DE 2,00 M). AF_08/2020</v>
          </cell>
          <cell r="C3403">
            <v>0</v>
          </cell>
        </row>
        <row r="3404">
          <cell r="A3404">
            <v>101611</v>
          </cell>
          <cell r="B3404" t="str">
            <v>FABRICAÇÃO DE CONJUNTO DE MÓDULO METÁLICO, COMPRIMENTO DE 3,0 M E ALTURA DE 2,4 M (ESTRONCAS DE 1,00 M). AF_08/2020</v>
          </cell>
          <cell r="C3404">
            <v>0</v>
          </cell>
        </row>
        <row r="3405">
          <cell r="A3405">
            <v>101614</v>
          </cell>
          <cell r="B3405" t="str">
            <v>FABRICAÇÃO DE CONJUNTO DE MÓDULO METÁLICO, COMPRIMENTO DE 3,0 M E ALTURA DE 2,4 M (ESTRONCAS DE 2,00 M). AF_08/2020</v>
          </cell>
          <cell r="C3405">
            <v>0</v>
          </cell>
        </row>
        <row r="3406">
          <cell r="A3406">
            <v>101612</v>
          </cell>
          <cell r="B3406" t="str">
            <v>FABRICAÇÃO DE CONJUNTO DE MÓDULO METÁLICO, COMPRIMENTO DE 3,6 M E ALTURA DE 3,0 M (ESTRONCAS DE 1,00 M). AF_08/2020</v>
          </cell>
          <cell r="C3406">
            <v>0</v>
          </cell>
        </row>
        <row r="3407">
          <cell r="A3407">
            <v>101615</v>
          </cell>
          <cell r="B3407" t="str">
            <v>FABRICAÇÃO DE CONJUNTO DE MÓDULO METÁLICO, COMPRIMENTO DE 3,6 M E ALTURA DE 3,0 M (ESTRONCAS DE 2,00 M). AF_08/2020</v>
          </cell>
          <cell r="C3407">
            <v>0</v>
          </cell>
        </row>
        <row r="3408">
          <cell r="A3408">
            <v>101617</v>
          </cell>
          <cell r="B3408" t="str">
            <v>PREPARO DE FUNDO DE VALA COM LARGURA MAIOR OU IGUAL A 1,5 M E MENOR QUE 2,5 M (ACERTO DO SOLO NATURAL). AF_08/2020</v>
          </cell>
          <cell r="C3408">
            <v>2.96</v>
          </cell>
        </row>
        <row r="3409">
          <cell r="A3409">
            <v>101620</v>
          </cell>
          <cell r="B3409" t="str">
            <v>PREPARO DE FUNDO DE VALA COM LARGURA MAIOR OU IGUAL A 1,5 M E MENOR QUE 2,5 M, COM CAMADA DE AREIA, LANÇAMENTO MANUAL. AF_08/2020</v>
          </cell>
          <cell r="C3409">
            <v>187.57</v>
          </cell>
        </row>
        <row r="3410">
          <cell r="A3410">
            <v>101625</v>
          </cell>
          <cell r="B3410" t="str">
            <v>PREPARO DE FUNDO DE VALA COM LARGURA MAIOR OU IGUAL A 1,5 M E MENOR QUE 2,5 M, COM CAMADA DE AREIA, LANÇAMENTO MECANIZADO. AF_08/2020</v>
          </cell>
          <cell r="C3410">
            <v>148.74</v>
          </cell>
        </row>
        <row r="3411">
          <cell r="A3411">
            <v>101621</v>
          </cell>
          <cell r="B3411" t="str">
            <v>PREPARO DE FUNDO DE VALA COM LARGURA MAIOR OU IGUAL A 1,5 M E MENOR QUE 2,5 M, COM CAMADA DE BRITA, LANÇAMENTO MANUAL. AF_08/2020</v>
          </cell>
          <cell r="C3411">
            <v>247.57</v>
          </cell>
        </row>
        <row r="3412">
          <cell r="A3412">
            <v>101624</v>
          </cell>
          <cell r="B3412" t="str">
            <v>PREPARO DE FUNDO DE VALA COM LARGURA MAIOR OU IGUAL A 1,5 M E MENOR QUE 2,5 M, COM CAMADA DE BRITA, LANÇAMENTO MECANIZADO. AF_08/2020</v>
          </cell>
          <cell r="C3412">
            <v>197.54</v>
          </cell>
        </row>
        <row r="3413">
          <cell r="A3413">
            <v>101616</v>
          </cell>
          <cell r="B3413" t="str">
            <v>PREPARO DE FUNDO DE VALA COM LARGURA MENOR QUE 1,5 M (ACERTO DO SOLO NATURAL). AF_08/2020</v>
          </cell>
          <cell r="C3413">
            <v>6.02</v>
          </cell>
        </row>
        <row r="3414">
          <cell r="A3414">
            <v>101618</v>
          </cell>
          <cell r="B3414" t="str">
            <v>PREPARO DE FUNDO DE VALA COM LARGURA MENOR QUE 1,5 M, COM CAMADA DE AREIA, LANÇAMENTO MANUAL. AF_08/2020</v>
          </cell>
          <cell r="C3414">
            <v>211.98</v>
          </cell>
        </row>
        <row r="3415">
          <cell r="A3415">
            <v>101622</v>
          </cell>
          <cell r="B3415" t="str">
            <v>PREPARO DE FUNDO DE VALA COM LARGURA MENOR QUE 1,5 M, COM CAMADA DE AREIA, LANÇAMENTO MECANIZADO. AF_08/2020</v>
          </cell>
          <cell r="C3415">
            <v>188.3</v>
          </cell>
        </row>
        <row r="3416">
          <cell r="A3416">
            <v>101619</v>
          </cell>
          <cell r="B3416" t="str">
            <v>PREPARO DE FUNDO DE VALA COM LARGURA MENOR QUE 1,5 M, COM CAMADA DE BRITA, LANÇAMENTO MANUAL. AF_08/2020</v>
          </cell>
          <cell r="C3416">
            <v>271.98</v>
          </cell>
        </row>
        <row r="3417">
          <cell r="A3417">
            <v>101623</v>
          </cell>
          <cell r="B3417" t="str">
            <v>PREPARO DE FUNDO DE VALA COM LARGURA MENOR QUE 1,5 M, COM CAMADA DE BRITA, LANÇAMENTO MECANIZADO. AF_08/2020</v>
          </cell>
          <cell r="C3417">
            <v>242.8</v>
          </cell>
        </row>
        <row r="3418">
          <cell r="A3418">
            <v>104482</v>
          </cell>
          <cell r="B3418" t="str">
            <v>ESGOTAMENTO DE VALA COM BOMBA SUBMERSÍVEL. AF_12/2022</v>
          </cell>
          <cell r="C3418">
            <v>30.45</v>
          </cell>
        </row>
        <row r="3419">
          <cell r="A3419">
            <v>104189</v>
          </cell>
          <cell r="B3419" t="str">
            <v>INSTALAÇÃO DE MATERIAL GRANULAR FILTRANTE PARA SISTEMA DE REBAIXAMENTO DE LENÇOL FREÁTICO POR POÇOS PROFUNDOSA, DIÂMETRO DO POÇO DE 400 MM. AF_12/2022</v>
          </cell>
          <cell r="C3419">
            <v>130.47</v>
          </cell>
        </row>
        <row r="3420">
          <cell r="A3420">
            <v>104465</v>
          </cell>
          <cell r="B3420" t="str">
            <v>INSTALAÇÃO DE SISTEMA DE REBAIXAMENTO DE LENÇOL FREÁTICO POR POÇOS PROFUNDOS, DIÂMETRO DO POÇO DE 400 MM (EXCLUI O FORNECIMENTO E FUNCIONAMENTO DE BOMBAS). AF_12/2022</v>
          </cell>
          <cell r="C3420">
            <v>0</v>
          </cell>
        </row>
        <row r="3421">
          <cell r="A3421">
            <v>104188</v>
          </cell>
          <cell r="B3421" t="str">
            <v>INSTALAÇÃO DE TUBULAÇÃO (GEOMECÂNICA E DE SUCÇÃO) PARA SISTEMA DE REBAIXAMENTO DE LENÇOL FREÁTICO POR POÇOS PROFUNDOS COM BOMBA SUBMERSA, DIÂMETRO DO POÇO DE 400 MM. AF_12/2022</v>
          </cell>
          <cell r="C3421">
            <v>0</v>
          </cell>
        </row>
        <row r="3422">
          <cell r="A3422">
            <v>104185</v>
          </cell>
          <cell r="B3422" t="str">
            <v>INSTALAÇÃO E DESINSTALAÇÃO DE CONJUNTO DE BOMBAS, À VÁCUO E CENTRÍFUGA, PARA SISTEMA DE REBAIXAMENTO DE LENÇOL FREÁTICO POR PONTEIRAS FILTRANTES (EXCLUI O FORNECIMENTO DE BOMBAS). AF_12/2022</v>
          </cell>
          <cell r="C3422">
            <v>25.05</v>
          </cell>
        </row>
        <row r="3423">
          <cell r="A3423">
            <v>104182</v>
          </cell>
          <cell r="B3423" t="str">
            <v>INSTALAÇÃO E DESINSTALAÇÃO DE MANGOTES PARA SISTEMA DE REBAIXAMENTO DE LENÇOL FREÁTICO POR PONTEIRAS FILTRANTES. AF_12/2022</v>
          </cell>
          <cell r="C3423">
            <v>0</v>
          </cell>
        </row>
        <row r="3424">
          <cell r="A3424">
            <v>104184</v>
          </cell>
          <cell r="B3424" t="str">
            <v>INSTALAÇÃO E DESINSTALAÇÃO DE REGISTRO DE PVC PARA SISTEMA DE REBAIXAMENTO DE LENÇOL FREÁTICO POR PONTEIRAS FILTRANTES. AF_12/2022</v>
          </cell>
          <cell r="C3424">
            <v>30.02</v>
          </cell>
        </row>
        <row r="3425">
          <cell r="A3425">
            <v>104190</v>
          </cell>
          <cell r="B3425" t="str">
            <v>INSTALAÇÃO E DESINSTALAÇÃO DE SISTEMA DE BOMBA PARA SISTEMA DE REBAIXAMENTO DE LENÇOL FREÁTICO POR POÇOS PROFUNDOS (EXCLUI O FORNECIMENTO DE BOMBA). AF_12/2022</v>
          </cell>
          <cell r="C3425">
            <v>647.42999999999995</v>
          </cell>
        </row>
        <row r="3426">
          <cell r="A3426">
            <v>104463</v>
          </cell>
          <cell r="B3426" t="str">
            <v>INSTALAÇÃO E DESINSTALAÇÃO DE SISTEMA DE REBAIXAMENTO DE LENÇOL FREÁTICO POR PONTEIRAS FILTRANTES PARA OBRAS ESTACIONÁRIAS (EXCLUI O FORNECIMENTO E FUNCIONAMENTO DE BOMBAS). AF_12/2022</v>
          </cell>
          <cell r="C3426">
            <v>0</v>
          </cell>
        </row>
        <row r="3427">
          <cell r="A3427">
            <v>104464</v>
          </cell>
          <cell r="B3427" t="str">
            <v>INSTALAÇÃO E DESINSTALAÇÃO DE SISTEMA DE REBAIXAMENTO DE LENÇOL FREÁTICO POR PONTEIRAS FILTRANTES PARA OBRAS ITINERANTES (EXCLUI O FORNECIMENTO E FUNCIONAMENTO DE BOMBAS). AF_12/2022</v>
          </cell>
          <cell r="C3427">
            <v>0</v>
          </cell>
        </row>
        <row r="3428">
          <cell r="A3428">
            <v>104183</v>
          </cell>
          <cell r="B3428" t="str">
            <v>INSTALAÇÃO E DESINSTALAÇÃO DE TUBO COLETOR DE PVC, DIÂMETRO DE 100 MM, PARA SISTEMA DE REBAIXAMENTO DE LENÇOL FREÁTICO POR PONTEIRAS FILTRANTES. AF_12/2022</v>
          </cell>
          <cell r="C3428">
            <v>221.62</v>
          </cell>
        </row>
        <row r="3429">
          <cell r="A3429">
            <v>104187</v>
          </cell>
          <cell r="B3429" t="str">
            <v>INSTALAÇÃO E RETIRADA DE REVESTIMENTO METÁLICO PARA PERFURAÇÃO DE SOLO PARA SISTEMA DE REBAIXAMENTO DE LENÇOL FREÁTICO POR PORÇOS PROFUNDOS, DIÂMETRO DO POÇO DE 400 MM. AF_12/2022</v>
          </cell>
          <cell r="C3429">
            <v>1590.95</v>
          </cell>
        </row>
        <row r="3430">
          <cell r="A3430">
            <v>104186</v>
          </cell>
          <cell r="B3430" t="str">
            <v>PERFURAÇÃO DE SOLO PARA SISTEMA DE REBAIXAMENTO DE LENÇOL FREÁTICO POR POÇOS PROFUNDOS, DIÂMETRO DO POÇO DE 400 MM. AF_12/2022</v>
          </cell>
          <cell r="C3430">
            <v>280.3</v>
          </cell>
        </row>
        <row r="3431">
          <cell r="A3431">
            <v>104180</v>
          </cell>
          <cell r="B3431" t="str">
            <v>PERFURAÇÃO DE SOLO, INSTALAÇÃO E DESINSTALAÇÃO DE PONTEIRAS PARA SISTEMA DE REBAIXAMENTO DE LENÇOL FREÁTICO POR PONTEIRAS FILTRANTES EM OBRAS ESTACIONÁRIAS. AF_12/2022</v>
          </cell>
          <cell r="C3431">
            <v>0</v>
          </cell>
        </row>
        <row r="3432">
          <cell r="A3432">
            <v>104181</v>
          </cell>
          <cell r="B3432" t="str">
            <v>PERFURAÇÃO DE SOLO, INSTALAÇÃO E DESINSTALAÇÃO DE PONTEIRAS PARA SISTEMA DE REBAIXAMENTO DE LENÇOL FREÁTICO POR PONTEIRAS FILTRANTES EM OBRAS ITINERANTES. AF_12/2022</v>
          </cell>
          <cell r="C3432">
            <v>0</v>
          </cell>
        </row>
        <row r="3433">
          <cell r="A3433">
            <v>100674</v>
          </cell>
          <cell r="B3433" t="str">
            <v>CAIXILHO FIXO DE ALUMÍNIO PARA VIDRO (VIDRO INCLUSO), BATENTE/ REQUADRO DE 4 A 14 CM, SEM GUARNIÇÃO/ ALIZAR, FIXAÇÃO COM PARAFUSOS, VEDAÇÃO COM SILICONE, EXCLUSIVE CONTRAMARCO - FORNECIMENTO E INSTALAÇÃO. AF_11/2024</v>
          </cell>
          <cell r="C3433">
            <v>1023.75</v>
          </cell>
        </row>
        <row r="3434">
          <cell r="A3434">
            <v>100664</v>
          </cell>
          <cell r="B3434" t="str">
            <v>CAIXILHO FIXO DE PVC BRANCO PARA VIDRO (VIDRO INCLUSO), BATENTE/ REQUADRO DE 4 A 14 CM, SEM GUARNIÇÃO/ ALIZAR, COM FERRAGENS, FIXAÇÃO COM PARAFUSOS, VEDAÇÃO COM SILICONE, EXCLUSIVE CONTRAMARCO - FORNECIMENTO E INSTALAÇÃO. AF_11/2024</v>
          </cell>
          <cell r="C3434">
            <v>0</v>
          </cell>
        </row>
        <row r="3435">
          <cell r="A3435">
            <v>94589</v>
          </cell>
          <cell r="B3435" t="str">
            <v>CONTRAMARCO DE ALUMÍNIO, FIXAÇÃO COM ARGAMASSA - FORNECIMENTO E INSTALAÇÃO. AF_11/2024</v>
          </cell>
          <cell r="C3435">
            <v>22.29</v>
          </cell>
        </row>
        <row r="3436">
          <cell r="A3436">
            <v>94590</v>
          </cell>
          <cell r="B3436" t="str">
            <v>CONTRAMARCO DE ALUMÍNIO, FIXAÇÃO COM PARAFUSO - FORNECIMENTO E INSTALAÇÃO. AF_11/2024</v>
          </cell>
          <cell r="C3436">
            <v>29.01</v>
          </cell>
        </row>
        <row r="3437">
          <cell r="A3437">
            <v>94587</v>
          </cell>
          <cell r="B3437" t="str">
            <v>CONTRAMARCO DE AÇO, FIXAÇÃO COM ARGAMASSA - FORNECIMENTO E INSTALAÇÃO. AF_11/2024</v>
          </cell>
          <cell r="C3437">
            <v>66.31</v>
          </cell>
        </row>
        <row r="3438">
          <cell r="A3438">
            <v>94588</v>
          </cell>
          <cell r="B3438" t="str">
            <v>CONTRAMARCO DE AÇO, FIXAÇÃO COM PARAFUSO - FORNECIMENTO E INSTALAÇÃO. AF_11/2024</v>
          </cell>
          <cell r="C3438">
            <v>77</v>
          </cell>
        </row>
        <row r="3439">
          <cell r="A3439">
            <v>105812</v>
          </cell>
          <cell r="B3439" t="str">
            <v>GUARNIÇÃO DE ALUMÍNIO. AF_11/2024</v>
          </cell>
          <cell r="C3439">
            <v>41.16</v>
          </cell>
        </row>
        <row r="3440">
          <cell r="A3440">
            <v>94571</v>
          </cell>
          <cell r="B3440"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3440">
            <v>0</v>
          </cell>
        </row>
        <row r="3441">
          <cell r="A3441">
            <v>94570</v>
          </cell>
          <cell r="B344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3441">
            <v>470.15</v>
          </cell>
        </row>
        <row r="3442">
          <cell r="A3442">
            <v>105811</v>
          </cell>
          <cell r="B3442"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3442">
            <v>0</v>
          </cell>
        </row>
        <row r="3443">
          <cell r="A3443">
            <v>94572</v>
          </cell>
          <cell r="B3443"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3443">
            <v>674.9</v>
          </cell>
        </row>
        <row r="3444">
          <cell r="A3444">
            <v>94573</v>
          </cell>
          <cell r="B3444"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3444">
            <v>525.74</v>
          </cell>
        </row>
        <row r="3445">
          <cell r="A3445">
            <v>105809</v>
          </cell>
          <cell r="B3445"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3445">
            <v>0</v>
          </cell>
        </row>
        <row r="3446">
          <cell r="A3446">
            <v>94569</v>
          </cell>
          <cell r="B3446" t="str">
            <v>JANELA DE ALUMÍNIO TIPO MAXIM-AR, BATENTE/ REQUADRO 3 A 14 CM, VIDRO INCLUSO, FIXAÇÃO COM PARAFUSO, SEM GUARNIÇÃO/ ALIZAR, DIMENSÕES 60X80 (A X L) CM, SEM ACABAMENTO, VEDAÇÃO COM SILICONE, EXCLUSIVE CONTRAMARCO - FORNECIMENTO E INSTALAÇÃO. AF_11/2024</v>
          </cell>
          <cell r="C3446">
            <v>881.42</v>
          </cell>
        </row>
        <row r="3447">
          <cell r="A3447">
            <v>105810</v>
          </cell>
          <cell r="B3447" t="str">
            <v>JANELA DE ALUMÍNIO TIPO MAXIM-AR, VIDRO INCLUSO, COM BANDEIRA, FIXAÇÃO COM PARAFUSO, SEM GUARNIÇÃO/ ALIZAR, DIMENSÕES 100X80 (A X L) CM, SEM ACABAMENTO, VEDAÇÃO COM SILICONE, EXCLUSIVE CONTRAMARCO - FORNECIMENTO E INSTALAÇÃO. AF_11/2024</v>
          </cell>
          <cell r="C3447">
            <v>0</v>
          </cell>
        </row>
        <row r="3448">
          <cell r="A3448">
            <v>94561</v>
          </cell>
          <cell r="B3448"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3448">
            <v>0</v>
          </cell>
        </row>
        <row r="3449">
          <cell r="A3449">
            <v>94562</v>
          </cell>
          <cell r="B3449" t="str">
            <v>JANELA DE AÇO DE CORRER COM 4 FOLHAS PARA VIDRO (VIDROS NÃO INCLUSOS), BATENTE/ REQUADRO INCLUSO (6 A 14 CM), FIXAÇÃO COM ARGAMASSA, COM PINTURA ANTICORROSIVA, COM FERRAGENS, FIXAÇÃO COM ARGAMASSA, EXCLUSIVE CONTRAMARCO - FORNECIMENTO E INSTALAÇÃO. AF_11/2024</v>
          </cell>
          <cell r="C3449">
            <v>621.76</v>
          </cell>
        </row>
        <row r="3450">
          <cell r="A3450">
            <v>105813</v>
          </cell>
          <cell r="B3450" t="str">
            <v>JANELA DE AÇO GALVANIZADO TIPO MAXIMO-AR, PINT. ANTICORROSIVA, COM BATENTE/REQUADRO DE 6 A 14 CM, SEM VIDRO, COM GRADE, 1 FL, 60 X 80 CM (A X L), FIXAÇÃO COM ARGAMASSA, EXCLUSIVE CONTRAMARCO - FORNECIMENTO E INSTALAÇÃO. AF_11/2024</v>
          </cell>
          <cell r="C3450">
            <v>1034.03</v>
          </cell>
        </row>
        <row r="3451">
          <cell r="A3451">
            <v>94559</v>
          </cell>
          <cell r="B3451"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3451">
            <v>710.91</v>
          </cell>
        </row>
        <row r="3452">
          <cell r="A3452">
            <v>100668</v>
          </cell>
          <cell r="B3452"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3452">
            <v>1267.46</v>
          </cell>
        </row>
        <row r="3453">
          <cell r="A3453">
            <v>100670</v>
          </cell>
          <cell r="B3453"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53">
            <v>972.31</v>
          </cell>
        </row>
        <row r="3454">
          <cell r="A3454">
            <v>100665</v>
          </cell>
          <cell r="B3454"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54">
            <v>809.1</v>
          </cell>
        </row>
        <row r="3455">
          <cell r="A3455">
            <v>100924</v>
          </cell>
          <cell r="B3455"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3455">
            <v>0</v>
          </cell>
        </row>
        <row r="3456">
          <cell r="A3456">
            <v>100671</v>
          </cell>
          <cell r="B3456"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56">
            <v>1199.72</v>
          </cell>
        </row>
        <row r="3457">
          <cell r="A3457">
            <v>100667</v>
          </cell>
          <cell r="B3457"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57">
            <v>1032.97</v>
          </cell>
        </row>
        <row r="3458">
          <cell r="A3458">
            <v>100669</v>
          </cell>
          <cell r="B3458"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3458">
            <v>926.83</v>
          </cell>
        </row>
        <row r="3459">
          <cell r="A3459">
            <v>100672</v>
          </cell>
          <cell r="B3459"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59">
            <v>784.53</v>
          </cell>
        </row>
        <row r="3460">
          <cell r="A3460">
            <v>100666</v>
          </cell>
          <cell r="B3460"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60">
            <v>650.75</v>
          </cell>
        </row>
        <row r="3461">
          <cell r="A3461">
            <v>100663</v>
          </cell>
          <cell r="B3461"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3461">
            <v>0</v>
          </cell>
        </row>
        <row r="3462">
          <cell r="A3462">
            <v>100662</v>
          </cell>
          <cell r="B3462"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3462">
            <v>0</v>
          </cell>
        </row>
        <row r="3463">
          <cell r="A3463">
            <v>100661</v>
          </cell>
          <cell r="B3463" t="str">
            <v>JANELA DE PVC BRANCO TIPO MAXIM-AR (VIDRO INCLUSO), BATENTE/ REQUADRO DE 4 A 14 CM, DIMENSÕES 60X60 CM, COM GUARNIÇÃO/ ALIZAR, COM FERRAGENS, FIXAÇÃO COM PARAFUSOS, VEDAÇÃO COM SILICONE, EXCLUSIVE CONTRAMARCO - FORNECIMENTO E INSTALAÇÃO. AF_11/2024</v>
          </cell>
          <cell r="C3463">
            <v>0</v>
          </cell>
        </row>
        <row r="3464">
          <cell r="A3464">
            <v>100659</v>
          </cell>
          <cell r="B3464" t="str">
            <v>ALIZAR DE 5X1,5CM PARA PORTA FIXADO COM PREGOS, PADRÃO MÉDIO - FORNECIMENTO E INSTALAÇÃO. AF_12/2019</v>
          </cell>
          <cell r="C3464">
            <v>12.2</v>
          </cell>
        </row>
        <row r="3465">
          <cell r="A3465">
            <v>100660</v>
          </cell>
          <cell r="B3465" t="str">
            <v>ALIZAR DE 5X1,5CM PARA PORTA FIXADO COM PREGOS, PADRÃO POPULAR - FORNECIMENTO E INSTALAÇÃO. AF_12/2019</v>
          </cell>
          <cell r="C3465">
            <v>8.2799999999999994</v>
          </cell>
        </row>
        <row r="3466">
          <cell r="A3466">
            <v>100711</v>
          </cell>
          <cell r="B3466" t="str">
            <v>BATENTE DE AÇO GALVANIZADO, COM PERFIL PRÉ-FABRICADO, FIXADO COM ARGAMASSA, COM SOLDA, GRAPAS E FUROS PARA FERRAGENS INCLUSOS. AF_12/2019</v>
          </cell>
          <cell r="C3466">
            <v>0</v>
          </cell>
        </row>
        <row r="3467">
          <cell r="A3467">
            <v>100676</v>
          </cell>
          <cell r="B3467" t="str">
            <v>BATENTE PARA PORTA COM BANDEIRA, FIXAÇÃO COM PARAFUSO E BUCHA. AF_12/2019</v>
          </cell>
          <cell r="C3467">
            <v>196.56</v>
          </cell>
        </row>
        <row r="3468">
          <cell r="A3468">
            <v>90806</v>
          </cell>
          <cell r="B3468" t="str">
            <v>BATENTE PARA PORTA DE MADEIRA, FIXAÇÃO COM ARGAMASSA, PADRÃO MÉDIO - FORNECIMENTO E INSTALAÇÃO. AF_12/2019</v>
          </cell>
          <cell r="C3468">
            <v>414.52</v>
          </cell>
        </row>
        <row r="3469">
          <cell r="A3469">
            <v>91292</v>
          </cell>
          <cell r="B3469" t="str">
            <v>BATENTE PARA PORTA DE MADEIRA, FIXAÇÃO COM ARGAMASSA, PADRÃO POPULAR. FORNECIMENTO E INSTALAÇÃO. AF_12/2019</v>
          </cell>
          <cell r="C3469">
            <v>327.33999999999997</v>
          </cell>
        </row>
        <row r="3470">
          <cell r="A3470">
            <v>90801</v>
          </cell>
          <cell r="B3470" t="str">
            <v>BATENTE PARA PORTA DE MADEIRA, PADRÃO MÉDIO - FORNECIMENTO E MONTAGEM. AF_12/2019</v>
          </cell>
          <cell r="C3470">
            <v>325.43</v>
          </cell>
        </row>
        <row r="3471">
          <cell r="A3471">
            <v>91287</v>
          </cell>
          <cell r="B3471" t="str">
            <v>BATENTE PARA PORTA DE MADEIRA, PADRÃO POPULAR - FORNECIMENTO E MONTAGEM. AF_12/2019</v>
          </cell>
          <cell r="C3471">
            <v>238.25</v>
          </cell>
        </row>
        <row r="3472">
          <cell r="A3472">
            <v>100706</v>
          </cell>
          <cell r="B3472" t="str">
            <v>CREMONA EM LATÃO CROMADO OU POLIDO, COMPLETA. AF_12/2019</v>
          </cell>
          <cell r="C3472">
            <v>73.13</v>
          </cell>
        </row>
        <row r="3473">
          <cell r="A3473">
            <v>100709</v>
          </cell>
          <cell r="B3473" t="str">
            <v>DOBRADIÇA EM AÇO/FERRO, 3" X 21/2", E=1,9 A 2MM, SEN ANEL, CROMADO OU ZINCADO, TAMPA BOLA, COM PARAFUSOS. AF_12/2019</v>
          </cell>
          <cell r="C3473">
            <v>47.99</v>
          </cell>
        </row>
        <row r="3474">
          <cell r="A3474">
            <v>100710</v>
          </cell>
          <cell r="B3474" t="str">
            <v>DOBRADIÇA TIPO VAI E VEM EM LATÃO POLIDO 3". AF_12/2019</v>
          </cell>
          <cell r="C3474">
            <v>128.5</v>
          </cell>
        </row>
        <row r="3475">
          <cell r="A3475">
            <v>90830</v>
          </cell>
          <cell r="B3475" t="str">
            <v>FECHADURA DE EMBUTIR COM CILINDRO, EXTERNA, COMPLETA, ACABAMENTO PADRÃO MÉDIO, INCLUSO EXECUÇÃO DE FURO - FORNECIMENTO E INSTALAÇÃO. AF_12/2019</v>
          </cell>
          <cell r="C3475">
            <v>169.63</v>
          </cell>
        </row>
        <row r="3476">
          <cell r="A3476">
            <v>91304</v>
          </cell>
          <cell r="B3476" t="str">
            <v>FECHADURA DE EMBUTIR COM CILINDRO, EXTERNA, COMPLETA, ACABAMENTO PADRÃO POPULAR, INCLUSO EXECUÇÃO DE FURO - FORNECIMENTO E INSTALAÇÃO. AF_12/2019</v>
          </cell>
          <cell r="C3476">
            <v>102.9</v>
          </cell>
        </row>
        <row r="3477">
          <cell r="A3477">
            <v>90831</v>
          </cell>
          <cell r="B3477" t="str">
            <v>FECHADURA DE EMBUTIR PARA PORTA DE BANHEIRO, COMPLETA, ACABAMENTO PADRÃO MÉDIO, INCLUSO EXECUÇÃO DE FURO - FORNECIMENTO E INSTALAÇÃO. AF_12/2019</v>
          </cell>
          <cell r="C3477">
            <v>148.84</v>
          </cell>
        </row>
        <row r="3478">
          <cell r="A3478">
            <v>91305</v>
          </cell>
          <cell r="B3478" t="str">
            <v>FECHADURA DE EMBUTIR PARA PORTA DE BANHEIRO, COMPLETA, ACABAMENTO PADRÃO POPULAR, INCLUSO EXECUÇÃO DE FURO - FORNECIMENTO E INSTALAÇÃO. AF_12/2019</v>
          </cell>
          <cell r="C3478">
            <v>102.93</v>
          </cell>
        </row>
        <row r="3479">
          <cell r="A3479">
            <v>91306</v>
          </cell>
          <cell r="B3479" t="str">
            <v>FECHADURA DE EMBUTIR PARA PORTAS INTERNAS, COMPLETA, ACABAMENTO PADRÃO MÉDIO, COM EXECUÇÃO DE FURO - FORNECIMENTO E INSTALAÇÃO. AF_12/2019</v>
          </cell>
          <cell r="C3479">
            <v>148.84</v>
          </cell>
        </row>
        <row r="3480">
          <cell r="A3480">
            <v>91307</v>
          </cell>
          <cell r="B3480" t="str">
            <v>FECHADURA DE EMBUTIR PARA PORTAS INTERNAS, COMPLETA, ACABAMENTO PADRÃO POPULAR, COM EXECUÇÃO DE FURO - FORNECIMENTO E INSTALAÇÃO. AF_12/2019</v>
          </cell>
          <cell r="C3480">
            <v>87.44</v>
          </cell>
        </row>
        <row r="3481">
          <cell r="A3481">
            <v>100707</v>
          </cell>
          <cell r="B3481" t="str">
            <v>FECHO DE EMBUTIR TIPO UNHA 22CM. AF_12/2019</v>
          </cell>
          <cell r="C3481">
            <v>160.27000000000001</v>
          </cell>
        </row>
        <row r="3482">
          <cell r="A3482">
            <v>100708</v>
          </cell>
          <cell r="B3482" t="str">
            <v>FECHO DE EMBUTIR TIPO UNHA 40CM. AF_12/2019</v>
          </cell>
          <cell r="C3482">
            <v>201.88</v>
          </cell>
        </row>
        <row r="3483">
          <cell r="A3483">
            <v>91328</v>
          </cell>
          <cell r="B3483" t="str">
            <v>KIT DE PORTA DE MADEIRA FRISADA, SEMI-OCA (LEVE OU MÉDIA), PADRÃO MÉDIO 60X210CM, ESPESSURA DE 3CM, ITENS INCLUSOS: DOBRADIÇAS, MONTAGEM E INSTALAÇÃO DO BATENTE, SEM FECHADURA - FORNECIMENTO E INSTALAÇÃO. AF_12/2019</v>
          </cell>
          <cell r="C3483">
            <v>945.28</v>
          </cell>
        </row>
        <row r="3484">
          <cell r="A3484">
            <v>100687</v>
          </cell>
          <cell r="B3484" t="str">
            <v>KIT DE PORTA DE MADEIRA FRISADA, SEMI-OCA (LEVE OU MÉDIA), PADRÃO MÉDIO, 60X210CM, ESPESSURA DE 3,5CM, ITENS INCLUSOS: DOBRADIÇAS, MONTAGEM E INSTALAÇÃO DE BATENTE, FECHADURA COM EXECUÇÃO DO FURO - FORNECIMENTO E INSTALAÇÃO. AF_12/2019</v>
          </cell>
          <cell r="C3484">
            <v>1094.1199999999999</v>
          </cell>
        </row>
        <row r="3485">
          <cell r="A3485">
            <v>100681</v>
          </cell>
          <cell r="B3485" t="str">
            <v>KIT DE PORTA DE MADEIRA FRISADA, SEMI-OCA (LEVE OU MÉDIA), PADRÃO MÉDIO, 70X210CM, ESPESSURA DE 3CM, ITENS INCLUSOS: DOBRADIÇAS, MONTAGEM E INSTALAÇÃO DE BATENTE, FECHADURA COM EXECUÇÃO DO FURO - FORNECIMENTO E INSTALAÇÃO. AF_12/2019</v>
          </cell>
          <cell r="C3485">
            <v>1125.8499999999999</v>
          </cell>
        </row>
        <row r="3486">
          <cell r="A3486">
            <v>91330</v>
          </cell>
          <cell r="B3486" t="str">
            <v>KIT DE PORTA DE MADEIRA FRISADA, SEMI-OCA (LEVE OU MÉDIA), PADRÃO MÉDIO, 70X210CM, ESPESSURA DE 3CM, ITENS INCLUSOS: DOBRADIÇAS, MONTAGEM E INSTALAÇÃO DO BATENTE, SEM FECHADURA - FORNECIMENTO E INSTALAÇÃO. AF_12/2019</v>
          </cell>
          <cell r="C3486">
            <v>977.01</v>
          </cell>
        </row>
        <row r="3487">
          <cell r="A3487">
            <v>100689</v>
          </cell>
          <cell r="B3487" t="str">
            <v>KIT DE PORTA DE MADEIRA FRISADA, SEMI-OCA (LEVE OU MÉDIA), PADRÃO MÉDIO, 80X210CM, ESPESSURA DE 3,5CM, ITENS INCLUSOS: DOBRADIÇAS, MONTAGEM E INSTALAÇÃO DE BATENTE, FECHADURA COM EXECUÇÃO DO FURO - FORNECIMENTO E INSTALAÇÃO. AF_12/2019</v>
          </cell>
          <cell r="C3487">
            <v>1193.6300000000001</v>
          </cell>
        </row>
        <row r="3488">
          <cell r="A3488">
            <v>91332</v>
          </cell>
          <cell r="B3488" t="str">
            <v>KIT DE PORTA DE MADEIRA FRISADA, SEMI-OCA (LEVE OU MÉDIA), PADRÃO MÉDIO, 80X210CM, ESPESSURA DE 3,5CM, ITENS INCLUSOS: DOBRADIÇAS, MONTAGEM E INSTALAÇÃO DO BATENTE, SEM FECHADURA - FORNECIMENTO E INSTALAÇÃO. AF_12/2019</v>
          </cell>
          <cell r="C3488">
            <v>1024</v>
          </cell>
        </row>
        <row r="3489">
          <cell r="A3489">
            <v>100688</v>
          </cell>
          <cell r="B3489" t="str">
            <v>KIT DE PORTA DE MADEIRA FRISADA, SEMI-OCA (LEVE OU MÉDIA), PADRÃO POPULAR, 60X210CM, ESPESSURA DE 3CM, ITENS INCLUSOS: DOBRADIÇAS, MONTAGEM E INSTALAÇÃO DE BATENTE, FECHADURA COM EXECUÇÃO DO FURO - FORNECIMENTO E INSTALAÇÃO. AF_12/2019</v>
          </cell>
          <cell r="C3489">
            <v>923.39</v>
          </cell>
        </row>
        <row r="3490">
          <cell r="A3490">
            <v>91329</v>
          </cell>
          <cell r="B3490" t="str">
            <v>KIT DE PORTA DE MADEIRA FRISADA, SEMI-OCA (LEVE OU MÉDIA), PADRÃO POPULAR, 60X210CM, ESPESSURA DE 3CM, ITENS INCLUSOS: DOBRADIÇAS, MONTAGEM E INSTALAÇÃO DO BATENTE, SEM FECHADURA - FORNECIMENTO E INSTALAÇÃO. AF_12/2019</v>
          </cell>
          <cell r="C3490">
            <v>820.46</v>
          </cell>
        </row>
        <row r="3491">
          <cell r="A3491">
            <v>100682</v>
          </cell>
          <cell r="B3491" t="str">
            <v>KIT DE PORTA DE MADEIRA FRISADA, SEMI-OCA (LEVE OU MÉDIA), PADRÃO POPULAR, 70X210CM, ESPESSURA DE 3CM, ITENS INCLUSOS: DOBRADIÇAS, MONTAGEM E INSTALAÇÃO DE BATENTE, FECHADURA COM EXECUÇÃO DO FURO - FORNECIMENTO E INSTALAÇÃO. AF_12/2019</v>
          </cell>
          <cell r="C3491">
            <v>938.85</v>
          </cell>
        </row>
        <row r="3492">
          <cell r="A3492">
            <v>91331</v>
          </cell>
          <cell r="B3492" t="str">
            <v>KIT DE PORTA DE MADEIRA FRISADA, SEMI-OCA (LEVE OU MÉDIA), PADRÃO POPULAR, 70X210CM, ESPESSURA DE 3CM, ITENS INCLUSOS: DOBRADIÇAS, MONTAGEM E INSTALAÇÃO DO BATENTE, SEM FECHADURA - FORNECIMENTO E INSTALAÇÃO. AF_12/2019</v>
          </cell>
          <cell r="C3492">
            <v>851.41</v>
          </cell>
        </row>
        <row r="3493">
          <cell r="A3493">
            <v>100690</v>
          </cell>
          <cell r="B3493" t="str">
            <v>KIT DE PORTA DE MADEIRA FRISADA, SEMI-OCA (LEVE OU MÉDIA), PADRÃO POPULAR, 80X210CM, ESPESSURA DE 3,5CM, ITENS INCLUSOS: DOBRADIÇAS, MONTAGEM E INSTALAÇÃO DE BATENTE, FECHADURA COM EXECUÇÃO DO FURO - FORNECIMENTO E INSTALAÇÃO. AF_12/2019</v>
          </cell>
          <cell r="C3493">
            <v>1000.52</v>
          </cell>
        </row>
        <row r="3494">
          <cell r="A3494">
            <v>91333</v>
          </cell>
          <cell r="B3494" t="str">
            <v>KIT DE PORTA DE MADEIRA FRISADA, SEMI-OCA (LEVE OU MÉDIA), PADRÃO POPULAR, 80X210CM, ESPESSURA DE 3,5CM, ITENS INCLUSOS: DOBRADIÇAS, MONTAGEM E INSTALAÇÃO DO BATENTE, SEM FECHADURA - FORNECIMENTO E INSTALAÇÃO. AF_12/2019</v>
          </cell>
          <cell r="C3494">
            <v>897.62</v>
          </cell>
        </row>
        <row r="3495">
          <cell r="A3495">
            <v>90841</v>
          </cell>
          <cell r="B3495" t="str">
            <v>KIT DE PORTA DE MADEIRA PARA PINTURA, SEMI-OCA (LEVE OU MÉDIA), PADRÃO MÉDIO, 60X210CM, ESPESSURA DE 3,5CM, ITENS INCLUSOS: DOBRADIÇAS, MONTAGEM E INSTALAÇÃO DO BATENTE, FECHADURA COM EXECUÇÃO DO FURO - FORNECIMENTO E INSTALAÇÃO. AF_12/2019</v>
          </cell>
          <cell r="C3495">
            <v>1067.98</v>
          </cell>
        </row>
        <row r="3496">
          <cell r="A3496">
            <v>90847</v>
          </cell>
          <cell r="B3496" t="str">
            <v>KIT DE PORTA DE MADEIRA PARA PINTURA, SEMI-OCA (LEVE OU MÉDIA), PADRÃO MÉDIO, 60X210CM, ESPESSURA DE 3,5CM, ITENS INCLUSOS: DOBRADIÇAS, MONTAGEM E INSTALAÇÃO DO BATENTE, SEM FECHADURA - FORNECIMENTO E INSTALAÇÃO. AF_12/2019</v>
          </cell>
          <cell r="C3496">
            <v>919.14</v>
          </cell>
        </row>
        <row r="3497">
          <cell r="A3497">
            <v>90842</v>
          </cell>
          <cell r="B3497" t="str">
            <v>KIT DE PORTA DE MADEIRA PARA PINTURA, SEMI-OCA (LEVE OU MÉDIA), PADRÃO MÉDIO, 70X210CM, ESPESSURA DE 3,5CM, ITENS INCLUSOS: DOBRADIÇAS, MONTAGEM E INSTALAÇÃO DO BATENTE, FECHADURA COM EXECUÇÃO DO FURO - FORNECIMENTO E INSTALAÇÃO. AF_12/2019</v>
          </cell>
          <cell r="C3497">
            <v>1077.27</v>
          </cell>
        </row>
        <row r="3498">
          <cell r="A3498">
            <v>90848</v>
          </cell>
          <cell r="B3498" t="str">
            <v>KIT DE PORTA DE MADEIRA PARA PINTURA, SEMI-OCA (LEVE OU MÉDIA), PADRÃO MÉDIO, 70X210CM, ESPESSURA DE 3,5CM, ITENS INCLUSOS: DOBRADIÇAS, MONTAGEM E INSTALAÇÃO DO BATENTE, SEM FECHADURA - FORNECIMENTO E INSTALAÇÃO. AF_12/2019</v>
          </cell>
          <cell r="C3498">
            <v>928.43</v>
          </cell>
        </row>
        <row r="3499">
          <cell r="A3499">
            <v>90843</v>
          </cell>
          <cell r="B3499" t="str">
            <v>KIT DE PORTA DE MADEIRA PARA PINTURA, SEMI-OCA (LEVE OU MÉDIA), PADRÃO MÉDIO, 80X210CM, ESPESSURA DE 3,5CM, ITENS INCLUSOS: DOBRADIÇAS, MONTAGEM E INSTALAÇÃO DO BATENTE, FECHADURA COM EXECUÇÃO DO FURO - FORNECIMENTO E INSTALAÇÃO. AF_12/2019</v>
          </cell>
          <cell r="C3499">
            <v>1128.6500000000001</v>
          </cell>
        </row>
        <row r="3500">
          <cell r="A3500">
            <v>90849</v>
          </cell>
          <cell r="B3500" t="str">
            <v>KIT DE PORTA DE MADEIRA PARA PINTURA, SEMI-OCA (LEVE OU MÉDIA), PADRÃO MÉDIO, 80X210CM, ESPESSURA DE 3,5CM, ITENS INCLUSOS: DOBRADIÇAS, MONTAGEM E INSTALAÇÃO DO BATENTE, SEM FECHADURA - FORNECIMENTO E INSTALAÇÃO. AF_12/2019</v>
          </cell>
          <cell r="C3500">
            <v>959.02</v>
          </cell>
        </row>
        <row r="3501">
          <cell r="A3501">
            <v>90844</v>
          </cell>
          <cell r="B3501" t="str">
            <v>KIT DE PORTA DE MADEIRA PARA PINTURA, SEMI-OCA (LEVE OU MÉDIA), PADRÃO MÉDIO, 90X210CM, ESPESSURA DE 3,5CM, ITENS INCLUSOS: DOBRADIÇAS, MONTAGEM E INSTALAÇÃO DO BATENTE, FECHADURA COM EXECUÇÃO DO FURO - FORNECIMENTO E INSTALAÇÃO. AF_12/2019</v>
          </cell>
          <cell r="C3501">
            <v>1229.23</v>
          </cell>
        </row>
        <row r="3502">
          <cell r="A3502">
            <v>90850</v>
          </cell>
          <cell r="B3502" t="str">
            <v>KIT DE PORTA DE MADEIRA PARA PINTURA, SEMI-OCA (LEVE OU MÉDIA), PADRÃO MÉDIO, 90X210CM, ESPESSURA DE 3,5CM, ITENS INCLUSOS: DOBRADIÇAS, MONTAGEM E INSTALAÇÃO DO BATENTE, SEM FECHADURA - FORNECIMENTO E INSTALAÇÃO. AF_12/2019</v>
          </cell>
          <cell r="C3502">
            <v>1059.5999999999999</v>
          </cell>
        </row>
        <row r="3503">
          <cell r="A3503">
            <v>91312</v>
          </cell>
          <cell r="B3503" t="str">
            <v>KIT DE PORTA DE MADEIRA PARA PINTURA, SEMI-OCA (LEVE OU MÉDIA), PADRÃO POPULAR, 60X210CM, ESPESSURA DE 3,5CM, ITENS INCLUSOS: DOBRADIÇAS, MONTAGEM E INSTALAÇÃO DO BATENTE, FECHADURA COM EXECUÇÃO DO FURO - FORNECIMENTO E INSTALAÇÃO. AF_12/2019</v>
          </cell>
          <cell r="C3503">
            <v>897.25</v>
          </cell>
        </row>
        <row r="3504">
          <cell r="A3504">
            <v>91318</v>
          </cell>
          <cell r="B3504" t="str">
            <v>KIT DE PORTA DE MADEIRA PARA PINTURA, SEMI-OCA (LEVE OU MÉDIA), PADRÃO POPULAR, 60X210CM, ESPESSURA DE 3,5CM, ITENS INCLUSOS: DOBRADIÇAS, MONTAGEM E INSTALAÇÃO DO BATENTE, SEM FECHADURA - FORNECIMENTO E INSTALAÇÃO. AF_12/2019</v>
          </cell>
          <cell r="C3504">
            <v>794.32</v>
          </cell>
        </row>
        <row r="3505">
          <cell r="A3505">
            <v>91313</v>
          </cell>
          <cell r="B3505" t="str">
            <v>KIT DE PORTA DE MADEIRA PARA PINTURA, SEMI-OCA (LEVE OU MÉDIA), PADRÃO POPULAR, 70X210CM, ESPESSURA DE 3,5CM, ITENS INCLUSOS: DOBRADIÇAS, MONTAGEM E INSTALAÇÃO DO BATENTE, FECHADURA COM EXECUÇÃO DO FURO - FORNECIMENTO E INSTALAÇÃO. AF_12/2019</v>
          </cell>
          <cell r="C3505">
            <v>890.27</v>
          </cell>
        </row>
        <row r="3506">
          <cell r="A3506">
            <v>91319</v>
          </cell>
          <cell r="B3506" t="str">
            <v>KIT DE PORTA DE MADEIRA PARA PINTURA, SEMI-OCA (LEVE OU MÉDIA), PADRÃO POPULAR, 70X210CM, ESPESSURA DE 3,5CM, ITENS INCLUSOS: DOBRADIÇAS, MONTAGEM E INSTALAÇÃO DO BATENTE, SEM FECHADURA - FORNECIMENTO E INSTALAÇÃO. AF_12/2019</v>
          </cell>
          <cell r="C3506">
            <v>802.83</v>
          </cell>
        </row>
        <row r="3507">
          <cell r="A3507">
            <v>91314</v>
          </cell>
          <cell r="B3507" t="str">
            <v>KIT DE PORTA DE MADEIRA PARA PINTURA, SEMI-OCA (LEVE OU MÉDIA), PADRÃO POPULAR, 80X210CM, ESPESSURA DE 3,5CM, ITENS INCLUSOS: DOBRADIÇAS, MONTAGEM E INSTALAÇÃO DO BATENTE, FECHADURA COM EXECUÇÃO DO FURO - FORNECIMENTO E INSTALAÇÃO. AF_12/2019</v>
          </cell>
          <cell r="C3507">
            <v>935.54</v>
          </cell>
        </row>
        <row r="3508">
          <cell r="A3508">
            <v>91320</v>
          </cell>
          <cell r="B3508" t="str">
            <v>KIT DE PORTA DE MADEIRA PARA PINTURA, SEMI-OCA (LEVE OU MÉDIA), PADRÃO POPULAR, 80X210CM, ESPESSURA DE 3,5CM, ITENS INCLUSOS: DOBRADIÇAS, MONTAGEM E INSTALAÇÃO DO BATENTE, SEM FECHADURA - FORNECIMENTO E INSTALAÇÃO. AF_12/2019</v>
          </cell>
          <cell r="C3508">
            <v>832.64</v>
          </cell>
        </row>
        <row r="3509">
          <cell r="A3509">
            <v>91315</v>
          </cell>
          <cell r="B3509" t="str">
            <v>KIT DE PORTA DE MADEIRA PARA PINTURA, SEMI-OCA (LEVE OU MÉDIA), PADRÃO POPULAR, 90X210CM, ESPESSURA DE 3,5CM, ITENS INCLUSOS: DOBRADIÇAS, MONTAGEM E INSTALAÇÃO DO BATENTE, FECHADURA COM EXECUÇÃO DO FURO - FORNECIMENTO E INSTALAÇÃO. AF_12/2019</v>
          </cell>
          <cell r="C3509">
            <v>1035.33</v>
          </cell>
        </row>
        <row r="3510">
          <cell r="A3510">
            <v>91321</v>
          </cell>
          <cell r="B3510" t="str">
            <v>KIT DE PORTA DE MADEIRA PARA PINTURA, SEMI-OCA (LEVE OU MÉDIA), PADRÃO POPULAR, 90X210CM, ESPESSURA DE 3,5CM, ITENS INCLUSOS: DOBRADIÇAS, MONTAGEM E INSTALAÇÃO DO BATENTE, SEM FECHADURA - FORNECIMENTO E INSTALAÇÃO. AF_12/2019</v>
          </cell>
          <cell r="C3510">
            <v>932.43</v>
          </cell>
        </row>
        <row r="3511">
          <cell r="A3511">
            <v>90845</v>
          </cell>
          <cell r="B3511" t="str">
            <v>KIT DE PORTA DE MADEIRA PARA PINTURA, SEMI-OCA (PESADA OU SUPERPESADA), PADRÃO MÉDIO, 80X210CM, ESPESSURA DE 3,5CM, ITENS INCLUSOS: DOBRADIÇAS, MONTAGEM E INSTALAÇÃO DO BATENTE, FECHADURA COM EXECUÇÃO DO FURO - FORNECIMENTO E INSTALAÇÃO. AF_12/2019</v>
          </cell>
          <cell r="C3511">
            <v>1451.64</v>
          </cell>
        </row>
        <row r="3512">
          <cell r="A3512">
            <v>90851</v>
          </cell>
          <cell r="B3512" t="str">
            <v>KIT DE PORTA DE MADEIRA PARA PINTURA, SEMI-OCA (PESADA OU SUPERPESADA), PADRÃO MÉDIO, 80X210CM, ESPESSURA DE 3,5CM, ITENS INCLUSOS: DOBRADIÇAS, MONTAGEM E INSTALAÇÃO DO BATENTE, SEM FECHADURA - FORNECIMENTO E INSTALAÇÃO. AF_12/2019</v>
          </cell>
          <cell r="C3512">
            <v>1282.01</v>
          </cell>
        </row>
        <row r="3513">
          <cell r="A3513">
            <v>90846</v>
          </cell>
          <cell r="B3513" t="str">
            <v>KIT DE PORTA DE MADEIRA PARA PINTURA, SEMI-OCA (PESADA OU SUPERPESADA), PADRÃO MÉDIO, 90X210CM, ESPESSURA DE 3,5CM, ITENS INCLUSOS: DOBRADIÇAS, MONTAGEM E INSTALAÇÃO DO BATENTE, FECHADURA COM EXECUÇÃO DO FURO - FORNECIMENTO E INSTALAÇÃO. AF_12/2019</v>
          </cell>
          <cell r="C3513">
            <v>1539.07</v>
          </cell>
        </row>
        <row r="3514">
          <cell r="A3514">
            <v>90852</v>
          </cell>
          <cell r="B3514" t="str">
            <v>KIT DE PORTA DE MADEIRA PARA PINTURA, SEMI-OCA (PESADA OU SUPERPESADA), PADRÃO MÉDIO, 90X210CM, ESPESSURA DE 3,5CM, ITENS INCLUSOS: DOBRADIÇAS, MONTAGEM E INSTALAÇÃO DO BATENTE, SEM FECHADURA - FORNECIMENTO E INSTALAÇÃO. AF_12/2019</v>
          </cell>
          <cell r="C3514">
            <v>1369.44</v>
          </cell>
        </row>
        <row r="3515">
          <cell r="A3515">
            <v>91316</v>
          </cell>
          <cell r="B3515" t="str">
            <v>KIT DE PORTA DE MADEIRA PARA PINTURA, SEMI-OCA (PESADA OU SUPERPESADA), PADRÃO POPULAR, 80X210CM, ESPESSURA DE 3,5CM, ITENS INCLUSOS: DOBRADIÇAS, MONTAGEM E INSTALAÇÃO DO BATENTE, FECHADURA COM EXECUÇÃO DO FURO - FORNECIMENTO E INSTALAÇÃO. AF_12/2019</v>
          </cell>
          <cell r="C3515">
            <v>1258.53</v>
          </cell>
        </row>
        <row r="3516">
          <cell r="A3516">
            <v>91322</v>
          </cell>
          <cell r="B3516" t="str">
            <v>KIT DE PORTA DE MADEIRA PARA PINTURA, SEMI-OCA (PESADA OU SUPERPESADA), PADRÃO POPULAR, 80X210CM, ESPESSURA DE 3,5CM, ITENS INCLUSOS: DOBRADIÇAS, MONTAGEM E INSTALAÇÃO DO BATENTE, SEM FECHADURA - FORNECIMENTO E INSTALAÇÃO. AF_12/2019</v>
          </cell>
          <cell r="C3516">
            <v>1155.6300000000001</v>
          </cell>
        </row>
        <row r="3517">
          <cell r="A3517">
            <v>91317</v>
          </cell>
          <cell r="B3517" t="str">
            <v>KIT DE PORTA DE MADEIRA PARA PINTURA, SEMI-OCA (PESADA OU SUPERPESADA), PADRÃO POPULAR, 90X210CM, ESPESSURA DE 3,5CM, ITENS INCLUSOS: DOBRADIÇAS, MONTAGEM E INSTALAÇÃO DO BATENTE, FECHADURA COM EXECUÇÃO DO FURO - FORNECIMENTO E INSTALAÇÃO. AF_12/2019</v>
          </cell>
          <cell r="C3517">
            <v>1345.17</v>
          </cell>
        </row>
        <row r="3518">
          <cell r="A3518">
            <v>91323</v>
          </cell>
          <cell r="B3518" t="str">
            <v>KIT DE PORTA DE MADEIRA PARA PINTURA, SEMI-OCA (PESADA OU SUPERPESADA), PADRÃO POPULAR, 90X210CM, ESPESSURA DE 3,5CM, ITENS INCLUSOS: DOBRADIÇAS, MONTAGEM E INSTALAÇÃO DO BATENTE, SEM FECHADURA - FORNECIMENTO E INSTALAÇÃO. AF_12/2019</v>
          </cell>
          <cell r="C3518">
            <v>1242.27</v>
          </cell>
        </row>
        <row r="3519">
          <cell r="A3519">
            <v>100678</v>
          </cell>
          <cell r="B3519" t="str">
            <v>KIT DE PORTA DE MADEIRA PARA VERNIZ, SEMI-OCA (LEVE OU MÉDIA), PADRÃO MÉDIO, 60X210CM, ESPESSURA DE 3,5CM, ITENS INCLUSOS: DOBRADIÇAS, MONTAGEM E INSTALAÇÃO DE BATENTE, FECHADURA COM EXECUÇÃO DO FURO - FORNECIMENTO E INSTALAÇÃO. AF_12/2019</v>
          </cell>
          <cell r="C3519">
            <v>1081.99</v>
          </cell>
        </row>
        <row r="3520">
          <cell r="A3520">
            <v>91013</v>
          </cell>
          <cell r="B3520" t="str">
            <v>KIT DE PORTA DE MADEIRA PARA VERNIZ, SEMI-OCA (LEVE OU MÉDIA), PADRÃO MÉDIO, 60X210CM, ESPESSURA DE 3,5CM, ITENS INCLUSOS: DOBRADIÇAS, MONTAGEM E INSTALAÇÃO DO BATENTE, SEM FECHADURA - FORNECIMENTO E INSTALAÇÃO. AF_12/2019</v>
          </cell>
          <cell r="C3520">
            <v>933.15</v>
          </cell>
        </row>
        <row r="3521">
          <cell r="A3521">
            <v>100680</v>
          </cell>
          <cell r="B3521" t="str">
            <v>KIT DE PORTA DE MADEIRA PARA VERNIZ, SEMI-OCA (LEVE OU MÉDIA), PADRÃO MÉDIO, 70X210CM, ESPESSURA DE 3,5CM, ITENS INCLUSOS: DOBRADIÇAS, MONTAGEM E INSTALAÇÃO DE BATENTE, FECHADURA COM EXECUÇÃO DO FURO - FORNECIMENTO E INSTALAÇÃO. AF_12/2019</v>
          </cell>
          <cell r="C3521">
            <v>1091.95</v>
          </cell>
        </row>
        <row r="3522">
          <cell r="A3522">
            <v>91014</v>
          </cell>
          <cell r="B3522" t="str">
            <v>KIT DE PORTA DE MADEIRA PARA VERNIZ, SEMI-OCA (LEVE OU MÉDIA), PADRÃO MÉDIO, 70X210CM, ESPESSURA DE 3,5CM, ITENS INCLUSOS: DOBRADIÇAS, MONTAGEM E INSTALAÇÃO DO BATENTE, SEM FECHADURA - FORNECIMENTO E INSTALAÇÃO. AF_12/2019</v>
          </cell>
          <cell r="C3522">
            <v>943.11</v>
          </cell>
        </row>
        <row r="3523">
          <cell r="A3523">
            <v>100683</v>
          </cell>
          <cell r="B3523" t="str">
            <v>KIT DE PORTA DE MADEIRA PARA VERNIZ, SEMI-OCA (LEVE OU MÉDIA), PADRÃO MÉDIO, 80X210CM, ESPESSURA DE 3,5CM, ITENS INCLUSOS: DOBRADIÇAS, MONTAGEM E INSTALAÇÃO DE BATENTE, FECHADURA COM EXECUÇÃO DO FURO - FORNECIMENTO E INSTALAÇÃO. AF_12/2019</v>
          </cell>
          <cell r="C3523">
            <v>1185.54</v>
          </cell>
        </row>
        <row r="3524">
          <cell r="A3524">
            <v>91015</v>
          </cell>
          <cell r="B3524" t="str">
            <v>KIT DE PORTA DE MADEIRA PARA VERNIZ, SEMI-OCA (LEVE OU MÉDIA), PADRÃO MÉDIO, 80X210CM, ESPESSURA DE 3,5CM, ITENS INCLUSOS: DOBRADIÇAS, MONTAGEM E INSTALAÇÃO DO BATENTE, SEM FECHADURA - FORNECIMENTO E INSTALAÇÃO. AF_12/2019</v>
          </cell>
          <cell r="C3524">
            <v>1015.91</v>
          </cell>
        </row>
        <row r="3525">
          <cell r="A3525">
            <v>100685</v>
          </cell>
          <cell r="B3525" t="str">
            <v>KIT DE PORTA DE MADEIRA PARA VERNIZ, SEMI-OCA (LEVE OU MÉDIA), PADRÃO MÉDIO, 90X210CM, ESPESSURA DE 3,5CM, ITENS INCLUSOS: DOBRADIÇAS, MONTAGEM E INSTALAÇÃO DE BATENTE, FECHADURA COM EXECUÇÃO DO FURO - FORNECIMENTO E INSTALAÇÃO. AF_12/2019</v>
          </cell>
          <cell r="C3525">
            <v>1241.6500000000001</v>
          </cell>
        </row>
        <row r="3526">
          <cell r="A3526">
            <v>91016</v>
          </cell>
          <cell r="B3526" t="str">
            <v>KIT DE PORTA DE MADEIRA PARA VERNIZ, SEMI-OCA (LEVE OU MÉDIA), PADRÃO MÉDIO, 90X210CM, ESPESSURA DE 3,5CM, ITENS INCLUSOS: DOBRADIÇAS, MONTAGEM E INSTALAÇÃO DO BATENTE, SEM FECHADURA - FORNECIMENTO E INSTALAÇÃO. AF_12/2019</v>
          </cell>
          <cell r="C3526">
            <v>1072.02</v>
          </cell>
        </row>
        <row r="3527">
          <cell r="A3527">
            <v>100679</v>
          </cell>
          <cell r="B3527" t="str">
            <v>KIT DE PORTA DE MADEIRA PARA VERNIZ, SEMI-OCA (LEVE OU MÉDIA), PADRÃO POPULAR, 60X210CM, ESPESSURA DE 3,5CM, ITENS INCLUSOS: DOBRADIÇAS, MONTAGEM E INSTALAÇÃO DE BATENTE, FECHADURA COM EXECUÇÃO DO FURO - FORNECIMENTO E INSTALAÇÃO. AF_12/2019</v>
          </cell>
          <cell r="C3527">
            <v>911.26</v>
          </cell>
        </row>
        <row r="3528">
          <cell r="A3528">
            <v>91324</v>
          </cell>
          <cell r="B3528" t="str">
            <v>KIT DE PORTA DE MADEIRA PARA VERNIZ, SEMI-OCA (LEVE OU MÉDIA), PADRÃO POPULAR, 60X210CM, ESPESSURA DE 3,5CM, ITENS INCLUSOS: DOBRADIÇAS, MONTAGEM E INSTALAÇÃO DO BATENTE, SEM FECHADURA - FORNECIMENTO E INSTALAÇÃO. AF_12/2019</v>
          </cell>
          <cell r="C3528">
            <v>808.33</v>
          </cell>
        </row>
        <row r="3529">
          <cell r="A3529">
            <v>100712</v>
          </cell>
          <cell r="B3529" t="str">
            <v>KIT DE PORTA DE MADEIRA PARA VERNIZ, SEMI-OCA (LEVE OU MÉDIA), PADRÃO POPULAR, 70X210CM, ESPESSURA DE 3,5CM, ITENS INCLUSOS: DOBRADIÇAS, MONTAGEM E INSTALAÇÃO DE BATENTE, FECHADURA COM EXECUÇÃO DO FURO - FORNECIMENTO E INSTALAÇÃO. AF_12/2019</v>
          </cell>
          <cell r="C3529">
            <v>904.95</v>
          </cell>
        </row>
        <row r="3530">
          <cell r="A3530">
            <v>91325</v>
          </cell>
          <cell r="B3530" t="str">
            <v>KIT DE PORTA DE MADEIRA PARA VERNIZ, SEMI-OCA (LEVE OU MÉDIA), PADRÃO POPULAR, 70X210CM, ESPESSURA DE 3,5CM, ITENS INCLUSOS: DOBRADIÇAS, MONTAGEM E INSTALAÇÃO DO BATENTE, SEM FECHADURA - FORNECIMENTO E INSTALAÇÃO. AF_12/2019</v>
          </cell>
          <cell r="C3530">
            <v>817.51</v>
          </cell>
        </row>
        <row r="3531">
          <cell r="A3531">
            <v>100684</v>
          </cell>
          <cell r="B3531" t="str">
            <v>KIT DE PORTA DE MADEIRA PARA VERNIZ, SEMI-OCA (LEVE OU MÉDIA), PADRÃO POPULAR, 80X210CM, ESPESSURA DE 3,5CM, ITENS INCLUSOS: DOBRADIÇAS, MONTAGEM E INSTALAÇÃO DE BATENTE, FECHADURA COM EXECUÇÃO DO FURO - FORNECIMENTO E INSTALAÇÃO. AF_12/2019</v>
          </cell>
          <cell r="C3531">
            <v>992.43</v>
          </cell>
        </row>
        <row r="3532">
          <cell r="A3532">
            <v>91326</v>
          </cell>
          <cell r="B3532" t="str">
            <v>KIT DE PORTA DE MADEIRA PARA VERNIZ, SEMI-OCA (LEVE OU MÉDIA), PADRÃO POPULAR, 80X210CM, ESPESSURA DE 3,5CM, ITENS INCLUSOS: DOBRADIÇAS, MONTAGEM E INSTALAÇÃO DO BATENTE, SEM FECHADURA - FORNECIMENTO E INSTALAÇÃO. AF_12/2019</v>
          </cell>
          <cell r="C3532">
            <v>889.53</v>
          </cell>
        </row>
        <row r="3533">
          <cell r="A3533">
            <v>91327</v>
          </cell>
          <cell r="B3533" t="str">
            <v>KIT DE PORTA DE MADEIRA PARA VERNIZ, SEMI-OCA (LEVE OU MÉDIA), PADRÃO POPULAR, 90X210CM, ESPESSURA DE 3,5CM, ITENS INCLUSOS: DOBRADIÇAS, MONTAGEM E INSTALAÇÃO DO BATENTE, SEM FECHADURA - FORNECIMENTO E INSTALAÇÃO. AF_12/2019</v>
          </cell>
          <cell r="C3533">
            <v>944.85</v>
          </cell>
        </row>
        <row r="3534">
          <cell r="A3534">
            <v>100686</v>
          </cell>
          <cell r="B3534" t="str">
            <v>KIT DE PORTA DE MADEIRA PARA VERNIZ, SEMI-OCA (LEVE OU MÉDIA), PADRÃO POPULAR, 90X210CM, ESPESSURA DE 3CM, ITENS INCLUSOS: DOBRADIÇAS, MONTAGEM E INSTALAÇÃO DE BATENTE, FECHADURA COM EXECUÇÃO DO FURO - FORNECIMENTO E INSTALAÇÃO. AF_12/2019</v>
          </cell>
          <cell r="C3534">
            <v>1047.75</v>
          </cell>
        </row>
        <row r="3535">
          <cell r="A3535">
            <v>100693</v>
          </cell>
          <cell r="B3535" t="str">
            <v>KIT DE PORTA DE MADEIRA TIPO MEXICANA, MACIÇA (PESADA OU SUPERPESADA), PADRÃO MÉDIO, 80X210CM, ESPESSURA DE 3,5CM, ITENS INCLUSOS: DOBRADIÇAS, MONTAGEM E INSTALAÇÃO DE BATENTE, FECHADURA COM EXECUÇÃO DO FURO - FORNECIMENTO E INSTALAÇÃO. AF_12/2019</v>
          </cell>
          <cell r="C3535">
            <v>1965.77</v>
          </cell>
        </row>
        <row r="3536">
          <cell r="A3536">
            <v>91336</v>
          </cell>
          <cell r="B3536" t="str">
            <v>KIT DE PORTA DE MADEIRA TIPO MEXICANA, MACIÇA (PESADA OU SUPERPESADA), PADRÃO MÉDIO, 80X210CM, ESPESSURA DE 3CM, ITENS INCLUSOS: DOBRADIÇAS, MONTAGEM E INSTALAÇÃO DO BATENTE, SEM FECHADURA - FORNECIMENTO E INSTALAÇÃO. AF_12/2019</v>
          </cell>
          <cell r="C3536">
            <v>1796.14</v>
          </cell>
        </row>
        <row r="3537">
          <cell r="A3537">
            <v>100694</v>
          </cell>
          <cell r="B3537" t="str">
            <v>KIT DE PORTA DE MADEIRA TIPO MEXICANA, MACIÇA (PESADA OU SUPERPESADA), PADRÃO POPULAR, 80X210CM, ESPESSURA DE 3,5CM, ITENS INCLUSOS: DOBRADIÇAS, MONTAGEM E INSTALAÇÃO DE BATENTE, FECHADURA COM EXECUÇÃO DO FURO - FORNECIMENTO E INSTALAÇÃO. AF_12/2019</v>
          </cell>
          <cell r="C3537">
            <v>1772.66</v>
          </cell>
        </row>
        <row r="3538">
          <cell r="A3538">
            <v>91337</v>
          </cell>
          <cell r="B3538" t="str">
            <v>KIT DE PORTA DE MADEIRA TIPO MEXICANA, MACIÇA (PESADA OU SUPERPESADA), PADRÃO POPULAR, 80X210CM, ESPESSURA DE 3CM, ITENS INCLUSOS: DOBRADIÇAS, MONTAGEM E INSTALAÇÃO DO BATENTE, SEM FECHADURA - FORNECIMENTO E INSTALAÇÃO. AF_12/2019</v>
          </cell>
          <cell r="C3538">
            <v>1669.76</v>
          </cell>
        </row>
        <row r="3539">
          <cell r="A3539">
            <v>100691</v>
          </cell>
          <cell r="B3539" t="str">
            <v>KIT DE PORTA DE MADEIRA TIPO VENEZIANA, 80X210CM (ESPESSURA DE 3CM), PADRÃO MÉDIO, ITENS INCLUSOS: DOBRADIÇAS, MONTAGEM E INSTALAÇÃO DE BATENTE, FECHADURA COM EXECUÇÃO DO FURO - FORNECIMENTO E INSTALAÇÃO. AF_12/2019</v>
          </cell>
          <cell r="C3539">
            <v>1610.5</v>
          </cell>
        </row>
        <row r="3540">
          <cell r="A3540">
            <v>100692</v>
          </cell>
          <cell r="B3540" t="str">
            <v>KIT DE PORTA DE MADEIRA TIPO VENEZIANA, 80X210CM (ESPESSURA DE 3CM), PADRÃO POPULAR, ITENS INCLUSOS: DOBRADIÇAS, MONTAGEM E INSTALAÇÃO DE BATENTE, FECHADURA COM EXECUÇÃO DO FURO - FORNECIMENTO E INSTALAÇÃO. AF_12/2019</v>
          </cell>
          <cell r="C3540">
            <v>1417.39</v>
          </cell>
        </row>
        <row r="3541">
          <cell r="A3541">
            <v>91334</v>
          </cell>
          <cell r="B3541" t="str">
            <v>KIT DE PORTA DE MADEIRA TIPO VENEZIANA, PADRÃO MÉDIO, 80X210CM, ESPESSURA DE 3CM, ITENS INCLUSOS: DOBRADIÇAS, MONTAGEM E INSTALAÇÃO DO BATENTE, SEM FECHADURA - FORNECIMENTO E INSTALAÇÃO. AF_12/2019</v>
          </cell>
          <cell r="C3541">
            <v>1440.87</v>
          </cell>
        </row>
        <row r="3542">
          <cell r="A3542">
            <v>91335</v>
          </cell>
          <cell r="B3542" t="str">
            <v>KIT DE PORTA DE MADEIRA TIPO VENEZIANA, PADRÃO POPULAR, 80X210CM, ESPESSURA DE 3CM, ITENS INCLUSOS: DOBRADIÇAS, MONTAGEM E INSTALAÇÃO DO BATENTE, SEM FECHADURA - FORNECIMENTO E INSTALAÇÃO. AF_12/2019</v>
          </cell>
          <cell r="C3542">
            <v>1314.49</v>
          </cell>
        </row>
        <row r="3543">
          <cell r="A3543">
            <v>90788</v>
          </cell>
          <cell r="B3543" t="str">
            <v>KIT DE PORTA-PRONTA DE MADEIRA EM ACABAMENTO MELAMÍNICO BRANCO, FOLHA LEVE OU MÉDIA, 60X210CM, EXCLUSIVE FECHADURA, FIXAÇÃO COM PREENCHIMENTO PARCIAL DE ESPUMA EXPANSIVA - FORNECIMENTO E INSTALAÇÃO. AF_12/2019</v>
          </cell>
          <cell r="C3543">
            <v>1020.76</v>
          </cell>
        </row>
        <row r="3544">
          <cell r="A3544">
            <v>90789</v>
          </cell>
          <cell r="B3544" t="str">
            <v>KIT DE PORTA-PRONTA DE MADEIRA EM ACABAMENTO MELAMÍNICO BRANCO, FOLHA LEVE OU MÉDIA, 70X210CM, EXCLUSIVE FECHADURA, FIXAÇÃO COM PREENCHIMENTO PARCIAL DE ESPUMA EXPANSIVA - FORNECIMENTO E INSTALAÇÃO. AF_12/2019</v>
          </cell>
          <cell r="C3544">
            <v>1022.41</v>
          </cell>
        </row>
        <row r="3545">
          <cell r="A3545">
            <v>90790</v>
          </cell>
          <cell r="B3545" t="str">
            <v>KIT DE PORTA-PRONTA DE MADEIRA EM ACABAMENTO MELAMÍNICO BRANCO, FOLHA LEVE OU MÉDIA, 80X210CM, EXCLUSIVE FECHADURA, FIXAÇÃO COM PREENCHIMENTO PARCIAL DE ESPUMA EXPANSIVA - FORNECIMENTO E INSTALAÇÃO. AF_12/2019</v>
          </cell>
          <cell r="C3545">
            <v>1054.3399999999999</v>
          </cell>
        </row>
        <row r="3546">
          <cell r="A3546">
            <v>100675</v>
          </cell>
          <cell r="B3546" t="str">
            <v>KIT DE PORTA-PRONTA DE MADEIRA EM ACABAMENTO MELAMÍNICO BRANCO, FOLHA LEVE OU MÉDIA, 90X210, EXCLUSIVE FECHADURA, FIXAÇÃO COM PREENCHIMENTO TOTAL DE ESPUMA EXPANSIVA - FORNECIMENTO E INSTALAÇÃO. AF_12/2019</v>
          </cell>
          <cell r="C3546">
            <v>1156.3</v>
          </cell>
        </row>
        <row r="3547">
          <cell r="A3547">
            <v>90794</v>
          </cell>
          <cell r="B3547" t="str">
            <v>KIT DE PORTA-PRONTA DE MADEIRA EM ACABAMENTO MELAMÍNICO BRANCO, FOLHA LEVE OU MÉDIA, E BATENTE METÁLICO, 60X210CM, FIXAÇÃO COM ARGAMASSA - FORNECIMENTO E INSTALAÇÃO. AF_12/2019</v>
          </cell>
          <cell r="C3547">
            <v>868.24</v>
          </cell>
        </row>
        <row r="3548">
          <cell r="A3548">
            <v>90795</v>
          </cell>
          <cell r="B3548" t="str">
            <v>KIT DE PORTA-PRONTA DE MADEIRA EM ACABAMENTO MELAMÍNICO BRANCO, FOLHA LEVE OU MÉDIA, E BATENTE METÁLICO, 70X210CM, FIXAÇÃO COM ARGAMASSA - FORNECIMENTO E INSTALAÇÃO. AF_12/2019</v>
          </cell>
          <cell r="C3548">
            <v>875.36</v>
          </cell>
        </row>
        <row r="3549">
          <cell r="A3549">
            <v>90796</v>
          </cell>
          <cell r="B3549" t="str">
            <v>KIT DE PORTA-PRONTA DE MADEIRA EM ACABAMENTO MELAMÍNICO BRANCO, FOLHA LEVE OU MÉDIA, E BATENTE METÁLICO, 80X210CM, FIXAÇÃO COM ARGAMASSA - FORNECIMENTO E INSTALAÇÃO. AF_12/2019</v>
          </cell>
          <cell r="C3549">
            <v>882.46</v>
          </cell>
        </row>
        <row r="3550">
          <cell r="A3550">
            <v>90797</v>
          </cell>
          <cell r="B3550" t="str">
            <v>KIT DE PORTA-PRONTA DE MADEIRA EM ACABAMENTO MELAMÍNICO BRANCO, FOLHA LEVE OU MÉDIA, E BATENTE METÁLICO, 90X210CM, FIXAÇÃO COM ARGAMASSA - FORNECIMENTO E INSTALAÇÃO. AF_12/2019</v>
          </cell>
          <cell r="C3550">
            <v>889.57</v>
          </cell>
        </row>
        <row r="3551">
          <cell r="A3551">
            <v>90791</v>
          </cell>
          <cell r="B3551" t="str">
            <v>KIT DE PORTA-PRONTA DE MADEIRA EM ACABAMENTO MELAMÍNICO BRANCO, FOLHA PESADA OU SUPERPESADA, 80X210CM, FIXAÇÃO COM PREENCHIMENTO PARCIAL DE ESPUMA EXPANSIVA - FORNECIMENTO E INSTALAÇÃO. AF_12/2019</v>
          </cell>
          <cell r="C3551">
            <v>1235.4100000000001</v>
          </cell>
        </row>
        <row r="3552">
          <cell r="A3552">
            <v>90793</v>
          </cell>
          <cell r="B3552" t="str">
            <v>KIT DE PORTA-PRONTA DE MADEIRA EM ACABAMENTO MELAMÍNICO BRANCO, FOLHA PESADA OU SUPERPESADA, 90X210CM, FIXAÇÃO COM PREENCHIMENTO TOTAL DE ESPUMA EXPANSIVA - FORNECIMENTO E INSTALAÇÃO. AF_12/2019</v>
          </cell>
          <cell r="C3552">
            <v>1297.32</v>
          </cell>
        </row>
        <row r="3553">
          <cell r="A3553">
            <v>90798</v>
          </cell>
          <cell r="B3553" t="str">
            <v>KIT DE PORTA-PRONTA DE MADEIRA EM ACABAMENTO MELAMÍNICO BRANCO, FOLHA PESADA OU SUPERPESADA, E BATENTE METÁLICO, 80X210CM, FIXAÇÃO COM ARGAMASSA - FORNECIMENTO E INSTALAÇÃO. AF_12/2019</v>
          </cell>
          <cell r="C3553">
            <v>1300.3399999999999</v>
          </cell>
        </row>
        <row r="3554">
          <cell r="A3554">
            <v>90799</v>
          </cell>
          <cell r="B3554" t="str">
            <v>KIT DE PORTA-PRONTA DE MADEIRA EM ACABAMENTO MELAMÍNICO BRANCO, FOLHA PESADA OU SUPERPESADA, E BATENTE METÁLICO, 90X210CM, FIXAÇÃO COM ARGAMASSA - FORNECIMENTO E INSTALAÇÃO. AF_12/2019</v>
          </cell>
          <cell r="C3554">
            <v>1340.76</v>
          </cell>
        </row>
        <row r="3555">
          <cell r="A3555">
            <v>100704</v>
          </cell>
          <cell r="B3555" t="str">
            <v>PORTA CADEADO ZINCADO OXIDADO PRETO COM CADEADO DE AÇO INOX, LARGURA DE *50* MM. AF_12/2019</v>
          </cell>
          <cell r="C3555">
            <v>75.78</v>
          </cell>
        </row>
        <row r="3556">
          <cell r="A3556">
            <v>90838</v>
          </cell>
          <cell r="B3556" t="str">
            <v>PORTA CORTA-FOGO 90X210X4CM - FORNECIMENTO E INSTALAÇÃO. AF_12/2019</v>
          </cell>
          <cell r="C3556">
            <v>1389.7</v>
          </cell>
        </row>
        <row r="3557">
          <cell r="A3557">
            <v>91338</v>
          </cell>
          <cell r="B3557" t="str">
            <v>PORTA DE ALUMÍNIO DE ABRIR COM LAMBRI, COM GUARNIÇÃO, FIXAÇÃO COM PARAFUSOS - FORNECIMENTO E INSTALAÇÃO. AF_12/2019</v>
          </cell>
          <cell r="C3557">
            <v>936.85</v>
          </cell>
        </row>
        <row r="3558">
          <cell r="A3558">
            <v>94805</v>
          </cell>
          <cell r="B3558" t="str">
            <v>PORTA DE ALUMÍNIO DE ABRIR PARA VIDRO SEM GUARNIÇÃO, 87X210CM, FIXAÇÃO COM PARAFUSOS, INCLUSIVE VIDROS - FORNECIMENTO E INSTALAÇÃO. AF_12/2019</v>
          </cell>
          <cell r="C3558">
            <v>854.33</v>
          </cell>
        </row>
        <row r="3559">
          <cell r="A3559">
            <v>100702</v>
          </cell>
          <cell r="B3559" t="str">
            <v>PORTA DE CORRER DE ALUMÍNIO, COM DUAS FOLHAS PARA VIDRO, INCLUSO VIDRO LISO INCOLOR, FECHADURA E PUXADOR, SEM ALIZAR. AF_12/2019</v>
          </cell>
          <cell r="C3559">
            <v>500.36</v>
          </cell>
        </row>
        <row r="3560">
          <cell r="A3560">
            <v>100701</v>
          </cell>
          <cell r="B3560" t="str">
            <v>PORTA DE FERRO, DE ABRIR, TIPO GRADE COM CHAPA, COM GUARNIÇÕES. AF_12/2019</v>
          </cell>
          <cell r="C3560">
            <v>548.14</v>
          </cell>
        </row>
        <row r="3561">
          <cell r="A3561">
            <v>100700</v>
          </cell>
          <cell r="B3561" t="str">
            <v>PORTA DE MADEIRA COMPENSADA LISA PARA PINTURA, 120X210X3,5CM, 2 FOLHAS, INCLUSO ADUELA 2A, ALIZAR 2A E DOBRADIÇAS. AF_12/2019</v>
          </cell>
          <cell r="C3561">
            <v>961.6</v>
          </cell>
        </row>
        <row r="3562">
          <cell r="A3562">
            <v>91295</v>
          </cell>
          <cell r="B3562" t="str">
            <v>PORTA DE MADEIRA FRISADA, SEMI-OCA (LEVE OU MÉDIA), 60X210CM, ESPESSURA DE 3CM, INCLUSO DOBRADIÇAS - FORNECIMENTO E INSTALAÇÃO. AF_12/2019</v>
          </cell>
          <cell r="C3562">
            <v>413.64</v>
          </cell>
        </row>
        <row r="3563">
          <cell r="A3563">
            <v>91296</v>
          </cell>
          <cell r="B3563" t="str">
            <v>PORTA DE MADEIRA FRISADA, SEMI-OCA (LEVE OU MÉDIA), 70X210CM, ESPESSURA DE 3CM, INCLUSO DOBRADIÇAS - FORNECIMENTO E INSTALAÇÃO. AF_12/2019</v>
          </cell>
          <cell r="C3563">
            <v>442.93</v>
          </cell>
        </row>
        <row r="3564">
          <cell r="A3564">
            <v>91297</v>
          </cell>
          <cell r="B3564" t="str">
            <v>PORTA DE MADEIRA FRISADA, SEMI-OCA (LEVE OU MÉDIA), 80X210CM, ESPESSURA DE 3,5CM, INCLUSO DOBRADIÇAS - FORNECIMENTO E INSTALAÇÃO. AF_12/2019</v>
          </cell>
          <cell r="C3564">
            <v>487.48</v>
          </cell>
        </row>
        <row r="3565">
          <cell r="A3565">
            <v>90820</v>
          </cell>
          <cell r="B3565" t="str">
            <v>PORTA DE MADEIRA PARA PINTURA, SEMI-OCA (LEVE OU MÉDIA), 60X210CM, ESPESSURA DE 3,5CM, INCLUSO DOBRADIÇAS - FORNECIMENTO E INSTALAÇÃO. AF_12/2019</v>
          </cell>
          <cell r="C3565">
            <v>387.5</v>
          </cell>
        </row>
        <row r="3566">
          <cell r="A3566">
            <v>90821</v>
          </cell>
          <cell r="B3566" t="str">
            <v>PORTA DE MADEIRA PARA PINTURA, SEMI-OCA (LEVE OU MÉDIA), 70X210CM, ESPESSURA DE 3,5CM, INCLUSO DOBRADIÇAS - FORNECIMENTO E INSTALAÇÃO. AF_12/2019</v>
          </cell>
          <cell r="C3566">
            <v>394.35</v>
          </cell>
        </row>
        <row r="3567">
          <cell r="A3567">
            <v>90822</v>
          </cell>
          <cell r="B3567" t="str">
            <v>PORTA DE MADEIRA PARA PINTURA, SEMI-OCA (LEVE OU MÉDIA), 80X210CM, ESPESSURA DE 3,5CM, INCLUSO DOBRADIÇAS - FORNECIMENTO E INSTALAÇÃO. AF_12/2019</v>
          </cell>
          <cell r="C3567">
            <v>422.5</v>
          </cell>
        </row>
        <row r="3568">
          <cell r="A3568">
            <v>90823</v>
          </cell>
          <cell r="B3568" t="str">
            <v>PORTA DE MADEIRA PARA PINTURA, SEMI-OCA (LEVE OU MÉDIA), 90X210CM, ESPESSURA DE 3,5CM, INCLUSO DOBRADIÇAS - FORNECIMENTO E INSTALAÇÃO. AF_12/2019</v>
          </cell>
          <cell r="C3568">
            <v>520.64</v>
          </cell>
        </row>
        <row r="3569">
          <cell r="A3569">
            <v>90824</v>
          </cell>
          <cell r="B3569" t="str">
            <v>PORTA DE MADEIRA PARA PINTURA, SEMI-OCA (PESADA OU SUPERPESADA), 80X210CM, ESPESSURA DE 3,5CM, INCLUSO DOBRADIÇAS - FORNECIMENTO E INSTALAÇÃO. AF_12/2019</v>
          </cell>
          <cell r="C3569">
            <v>745.49</v>
          </cell>
        </row>
        <row r="3570">
          <cell r="A3570">
            <v>91009</v>
          </cell>
          <cell r="B3570" t="str">
            <v>PORTA DE MADEIRA PARA VERNIZ, SEMI-OCA (LEVE OU MÉDIA), 60X210CM, ESPESSURA DE 3,5CM, INCLUSO DOBRADIÇAS - FORNECIMENTO E INSTALAÇÃO. AF_12/2019</v>
          </cell>
          <cell r="C3570">
            <v>401.51</v>
          </cell>
        </row>
        <row r="3571">
          <cell r="A3571">
            <v>91010</v>
          </cell>
          <cell r="B3571" t="str">
            <v>PORTA DE MADEIRA PARA VERNIZ, SEMI-OCA (LEVE OU MÉDIA), 70X210CM, ESPESSURA DE 3,5CM, INCLUSO DOBRADIÇAS - FORNECIMENTO E INSTALAÇÃO. AF_12/2019</v>
          </cell>
          <cell r="C3571">
            <v>409.03</v>
          </cell>
        </row>
        <row r="3572">
          <cell r="A3572">
            <v>91011</v>
          </cell>
          <cell r="B3572" t="str">
            <v>PORTA DE MADEIRA PARA VERNIZ, SEMI-OCA (LEVE OU MÉDIA), 80X210CM, ESPESSURA DE 3,5CM, INCLUSO DOBRADIÇAS - FORNECIMENTO E INSTALAÇÃO. AF_12/2019</v>
          </cell>
          <cell r="C3572">
            <v>479.39</v>
          </cell>
        </row>
        <row r="3573">
          <cell r="A3573">
            <v>91012</v>
          </cell>
          <cell r="B3573" t="str">
            <v>PORTA DE MADEIRA PARA VERNIZ, SEMI-OCA (LEVE OU MÉDIA), 90X210CM, ESPESSURA DE 3,5CM, INCLUSO DOBRADIÇAS - FORNECIMENTO E INSTALAÇÃO. AF_12/2019</v>
          </cell>
          <cell r="C3573">
            <v>533.05999999999995</v>
          </cell>
        </row>
        <row r="3574">
          <cell r="A3574">
            <v>91298</v>
          </cell>
          <cell r="B3574" t="str">
            <v>PORTA DE MADEIRA TIPO VENEZIANA, 80X210CM, ESPESSURA DE 3CM, INCLUSO DOBRADIÇAS - FORNECIMENTO E INSTALAÇÃO. AF_12/2019</v>
          </cell>
          <cell r="C3574">
            <v>904.35</v>
          </cell>
        </row>
        <row r="3575">
          <cell r="A3575">
            <v>90825</v>
          </cell>
          <cell r="B3575" t="str">
            <v>PORTA DE MADEIRA, MACIÇA (PESADA OU SUPERPESADA), 90X210CM, ESPESSURA DE 3,5CM, INCLUSO DOBRADIÇAS - FORNECIMENTO E INSTALAÇÃO. AF_12/2019</v>
          </cell>
          <cell r="C3575">
            <v>830.48</v>
          </cell>
        </row>
        <row r="3576">
          <cell r="A3576">
            <v>91299</v>
          </cell>
          <cell r="B3576" t="str">
            <v>PORTA DE MADEIRA, TIPO MEXICANA, MACIÇA (PESADA OU SUPERPESADA), 80X210CM, ESPESSURA DE 3,5CM, INCLUSO DOBRADIÇAS - FORNECIMENTO E INSTALAÇÃO. AF_12/2019</v>
          </cell>
          <cell r="C3576">
            <v>1259.6199999999999</v>
          </cell>
        </row>
        <row r="3577">
          <cell r="A3577">
            <v>91341</v>
          </cell>
          <cell r="B3577" t="str">
            <v>PORTA EM ALUMÍNIO DE ABRIR TIPO VENEZIANA COM GUARNIÇÃO, FIXAÇÃO COM PARAFUSOS - FORNECIMENTO E INSTALAÇÃO. AF_12/2019</v>
          </cell>
          <cell r="C3577">
            <v>745.37</v>
          </cell>
        </row>
        <row r="3578">
          <cell r="A3578">
            <v>94806</v>
          </cell>
          <cell r="B3578" t="str">
            <v>PORTA EM AÇO DE ABRIR PARA VIDRO SEM GUARNIÇÃO, 87X210CM, FIXAÇÃO COM PARAFUSOS, EXCLUSIVE VIDROS - FORNECIMENTO E INSTALAÇÃO. AF_12/2019</v>
          </cell>
          <cell r="C3578">
            <v>650.23</v>
          </cell>
        </row>
        <row r="3579">
          <cell r="A3579">
            <v>94807</v>
          </cell>
          <cell r="B3579" t="str">
            <v>PORTA EM AÇO DE ABRIR TIPO VENEZIANA SEM GUARNIÇÃO, 87X210CM, FIXAÇÃO COM PARAFUSOS - FORNECIMENTO E INSTALAÇÃO. AF_12/2019</v>
          </cell>
          <cell r="C3579">
            <v>593.89</v>
          </cell>
        </row>
        <row r="3580">
          <cell r="A3580">
            <v>100703</v>
          </cell>
          <cell r="B3580" t="str">
            <v>PUXADOR CENTRAL PARA ESQUADRIA DE MADEIRA. AF_12/2019</v>
          </cell>
          <cell r="C3580">
            <v>35.14</v>
          </cell>
        </row>
        <row r="3581">
          <cell r="A3581">
            <v>100695</v>
          </cell>
          <cell r="B3581" t="str">
            <v>RECOLOCAÇÃO DE FOLHAS DE PORTA DE MADEIRA LEVE OU MÉDIA DE 60CM DE LARGURA, CONSIDERANDO REAPROVEITAMENTO DO MATERIAL. AF_12/2019</v>
          </cell>
          <cell r="C3581">
            <v>56.59</v>
          </cell>
        </row>
        <row r="3582">
          <cell r="A3582">
            <v>100696</v>
          </cell>
          <cell r="B3582" t="str">
            <v>RECOLOCAÇÃO DE FOLHAS DE PORTA DE MADEIRA LEVE OU MÉDIA DE 70CM DE LARGURA, CONSIDERANDO REAPROVEITAMENTO DO MATERIAL. AF_12/2019</v>
          </cell>
          <cell r="C3582">
            <v>62.97</v>
          </cell>
        </row>
        <row r="3583">
          <cell r="A3583">
            <v>100697</v>
          </cell>
          <cell r="B3583" t="str">
            <v>RECOLOCAÇÃO DE FOLHAS DE PORTA DE MADEIRA LEVE OU MÉDIA DE 80CM DE LARGURA, CONSIDERANDO REAPROVEITAMENTO DO MATERIAL. AF_12/2019</v>
          </cell>
          <cell r="C3583">
            <v>69.42</v>
          </cell>
        </row>
        <row r="3584">
          <cell r="A3584">
            <v>100698</v>
          </cell>
          <cell r="B3584" t="str">
            <v>RECOLOCAÇÃO DE FOLHAS DE PORTA DE MADEIRA LEVE OU MÉDIA DE 90CM DE LARGURA, CONSIDERANDO REAPROVEITAMENTO DO MATERIAL. AF_12/2019</v>
          </cell>
          <cell r="C3584">
            <v>75.83</v>
          </cell>
        </row>
        <row r="3585">
          <cell r="A3585">
            <v>100699</v>
          </cell>
          <cell r="B3585" t="str">
            <v>RECOLOCAÇÃO DE FOLHAS DE PORTA DE MADEIRA PESADA OU SUPERPESADA DE 80CM DE LARGURA, CONSIDERANDO REAPROVEITAMENTO DO MATERIAL. AF_12/2019</v>
          </cell>
          <cell r="C3585">
            <v>90.15</v>
          </cell>
        </row>
        <row r="3586">
          <cell r="A3586">
            <v>100705</v>
          </cell>
          <cell r="B3586" t="str">
            <v>TARJETA TIPO LIVRE/OCUPADO PARA PORTA DE BANHEIRO. AF_12/2019</v>
          </cell>
          <cell r="C3586">
            <v>85.05</v>
          </cell>
        </row>
        <row r="3587">
          <cell r="A3587">
            <v>101173</v>
          </cell>
          <cell r="B3587" t="str">
            <v>ESTACA BROCA DE CONCRETO, DIÂMETRO DE 20CM, ESCAVAÇÃO MANUAL COM TRADO CONCHA, COM ARMADURA DE ARRANQUE. AF_05/2020</v>
          </cell>
          <cell r="C3587">
            <v>58.98</v>
          </cell>
        </row>
        <row r="3588">
          <cell r="A3588">
            <v>101174</v>
          </cell>
          <cell r="B3588" t="str">
            <v>ESTACA BROCA DE CONCRETO, DIÂMETRO DE 25CM, ESCAVAÇÃO MANUAL COM TRADO CONCHA, COM ARMADURA DE ARRANQUE. AF_05/2020</v>
          </cell>
          <cell r="C3588">
            <v>82.62</v>
          </cell>
        </row>
        <row r="3589">
          <cell r="A3589">
            <v>101175</v>
          </cell>
          <cell r="B3589" t="str">
            <v>ESTACA BROCA DE CONCRETO, DIÂMETRO DE 30CM, ESCAVAÇÃO MANUAL COM TRADO CONCHA, COM ARMADURA DE ARRANQUE. AF_05/2020</v>
          </cell>
          <cell r="C3589">
            <v>112.86</v>
          </cell>
        </row>
        <row r="3590">
          <cell r="A3590">
            <v>101176</v>
          </cell>
          <cell r="B3590" t="str">
            <v>ESTACA BROCA DE CONCRETO, DIÂMETRO DE 30CM, ESCAVAÇÃO MANUAL COM TRADO CONCHA, INTEIRAMENTE ARMADA. AF_05/2020</v>
          </cell>
          <cell r="C3590">
            <v>140.37</v>
          </cell>
        </row>
        <row r="3591">
          <cell r="A3591">
            <v>101183</v>
          </cell>
          <cell r="B3591" t="str">
            <v>ESTACA CIRCULAR ESCAVADA COM FLUIDO ESTABILIZANTE (ESTACÃO), DIÂMETRO DE 110CM (EXCLUSIVE MOBILIZAÇÃO E DESMOBILIZAÇÃO). AF_05/2020</v>
          </cell>
          <cell r="C3591">
            <v>0</v>
          </cell>
        </row>
        <row r="3592">
          <cell r="A3592">
            <v>101184</v>
          </cell>
          <cell r="B3592" t="str">
            <v>ESTACA CIRCULAR ESCAVADA COM FLUIDO ESTABILIZANTE (ESTACÃO), DIÂMETRO DE 140CM (EXCLUSIVE MOBILIZAÇÃO E DESMOBILIZAÇÃO). AF_05/2020</v>
          </cell>
          <cell r="C3592">
            <v>0</v>
          </cell>
        </row>
        <row r="3593">
          <cell r="A3593">
            <v>101182</v>
          </cell>
          <cell r="B3593" t="str">
            <v>ESTACA CIRCULAR ESCAVADA COM FLUIDO ESTABILIZANTE (ESTACÃO), DIÂMETRO DE 80CM (EXCLUSIVE MOBILIZAÇÃO E DESMOBILIZAÇÃO). AF_05/2020</v>
          </cell>
          <cell r="C3593">
            <v>0</v>
          </cell>
        </row>
        <row r="3594">
          <cell r="A3594">
            <v>101185</v>
          </cell>
          <cell r="B3594" t="str">
            <v>ESTACA RETANGULAR ESCAVADA COM FLUIDO ESTABILIZANTE (BARRETE), 40 X 250CM (EXCLUSIVE MOBILIZAÇÃO E DESMOBILIZAÇÃO). AF_05/2020</v>
          </cell>
          <cell r="C3594">
            <v>0</v>
          </cell>
        </row>
        <row r="3595">
          <cell r="A3595">
            <v>101186</v>
          </cell>
          <cell r="B3595" t="str">
            <v>ESTACA RETANGULAR ESCAVADA COM FLUIDO ESTABILIZANTE (BARRETE), 60 X 250CM (EXCLUSIVE MOBILIZAÇÃO E DESMOBILIZAÇÃO). AF_05/2020</v>
          </cell>
          <cell r="C3595">
            <v>0</v>
          </cell>
        </row>
        <row r="3596">
          <cell r="A3596">
            <v>101187</v>
          </cell>
          <cell r="B3596" t="str">
            <v>ESTACA RETANGULAR ESCAVADA COM FLUIDO ESTABILIZANTE (BARRETE), 80 X 250CM (EXCLUSIVE MOBILIZAÇÃO E DESMOBILIZAÇÃO). AF_05/2020</v>
          </cell>
          <cell r="C3596">
            <v>0</v>
          </cell>
        </row>
        <row r="3597">
          <cell r="A3597">
            <v>101177</v>
          </cell>
          <cell r="B3597" t="str">
            <v>ESTACA STRAUSS, DIÂMETRO DE 25CM, COM ARMADURA DE ARRANQUE (EXCLUSIVE MOBILIZAÇÃO E DESMOBILIZAÇÃO). AF_05/2020</v>
          </cell>
          <cell r="C3597">
            <v>0</v>
          </cell>
        </row>
        <row r="3598">
          <cell r="A3598">
            <v>101178</v>
          </cell>
          <cell r="B3598" t="str">
            <v>ESTACA STRAUSS, DIÂMETRO DE 32CM, COM ARMADURA DE ARRANQUE (EXCLUSIVE MOBILIZAÇÃO E DESMOBILIZAÇÃO). AF_05/2020</v>
          </cell>
          <cell r="C3598">
            <v>0</v>
          </cell>
        </row>
        <row r="3599">
          <cell r="A3599">
            <v>101180</v>
          </cell>
          <cell r="B3599" t="str">
            <v>ESTACA STRAUSS, DIÂMETRO DE 32CM, INTEIRAMENTE ARMADA (EXCLUSIVE MOBILIZAÇÃO E DESMOBILIZAÇÃO). AF_05/2020</v>
          </cell>
          <cell r="C3599">
            <v>0</v>
          </cell>
        </row>
        <row r="3600">
          <cell r="A3600">
            <v>101179</v>
          </cell>
          <cell r="B3600" t="str">
            <v>ESTACA STRAUSS, DIÂMETRO DE 38CM, COM ARMADURA DE ARRANQUE (EXCLUSIVE MOBILIZAÇÃO E DESMOBILIZAÇÃO). AF_05/2020</v>
          </cell>
          <cell r="C3600">
            <v>0</v>
          </cell>
        </row>
        <row r="3601">
          <cell r="A3601">
            <v>101181</v>
          </cell>
          <cell r="B3601" t="str">
            <v>ESTACA STRAUSS, DIÂMETRO DE 38CM, INTEIRAMENTE ARMADA (EXCLUSIVE MOBILIZAÇÃO E DESMOBILIZAÇÃO). AF_05/2020</v>
          </cell>
          <cell r="C3601">
            <v>0</v>
          </cell>
        </row>
        <row r="3602">
          <cell r="A3602">
            <v>100899</v>
          </cell>
          <cell r="B3602" t="str">
            <v>ESTACA ESCAVADA MECANICAMENTE, SEM FLUIDO ESTABILIZANTE, COM 25CM DE DIÂMETRO, CONCRETO LANÇADO MANUALMENTE (EXCLUSIVE MOBILIZAÇÃO E DESMOBILIZAÇÃO). AF_01/2020</v>
          </cell>
          <cell r="C3602">
            <v>87.43</v>
          </cell>
        </row>
        <row r="3603">
          <cell r="A3603">
            <v>100896</v>
          </cell>
          <cell r="B3603" t="str">
            <v>ESTACA ESCAVADA MECANICAMENTE, SEM FLUIDO ESTABILIZANTE, COM 25CM DE DIÂMETRO, CONCRETO LANÇADO POR CAMINHÃO BETONEIRA (EXCLUSIVE MOBILIZAÇÃO E DESMOBILIZAÇÃO). AF_01/2020</v>
          </cell>
          <cell r="C3603">
            <v>64.08</v>
          </cell>
        </row>
        <row r="3604">
          <cell r="A3604">
            <v>100897</v>
          </cell>
          <cell r="B3604" t="str">
            <v>ESTACA ESCAVADA MECANICAMENTE, SEM FLUIDO ESTABILIZANTE, COM 40CM DE DIÂMETRO, CONCRETO LANÇADO POR CAMINHÃO BETONEIRA (EXCLUSIVE MOBILIZAÇÃO E DESMOBILIZAÇÃO). AF_01/2020</v>
          </cell>
          <cell r="C3604">
            <v>126.81</v>
          </cell>
        </row>
        <row r="3605">
          <cell r="A3605">
            <v>100900</v>
          </cell>
          <cell r="B3605" t="str">
            <v>ESTACA ESCAVADA MECANICAMENTE, SEM FLUIDO ESTABILIZANTE, COM 60CM DE DIÂMETRO, CONCRETO LANÇADO POR BOMBA LANÇA (EXCLUSIVE BOMBEAMENTO, MOBILIZAÇÃO E DESMOBILIZAÇÃO). AF_01/2020</v>
          </cell>
          <cell r="C3605">
            <v>284.31</v>
          </cell>
        </row>
        <row r="3606">
          <cell r="A3606">
            <v>100898</v>
          </cell>
          <cell r="B3606" t="str">
            <v>ESTACA ESCAVADA MECANICAMENTE, SEM FLUIDO ESTABILIZANTE, COM 60CM DE DIÂMETRO, CONCRETO LANÇADO POR CAMINHÃO BETONEIRA (EXCLUSIVE MOBILIZAÇÃO E DESMOBILIZAÇÃO). AF_01/2020</v>
          </cell>
          <cell r="C3606">
            <v>247.04</v>
          </cell>
        </row>
        <row r="3607">
          <cell r="A3607">
            <v>100892</v>
          </cell>
          <cell r="B3607" t="str">
            <v>ESTACA METÁLICA PARA CONTENÇÃO, UTILIZANDO PERFIL LAMINADO W250X32,7 (EXCLUSIVE MOBILIZAÇÃO E DESMOBILIZAÇÃO). AF_01/2020</v>
          </cell>
          <cell r="C3607">
            <v>13.43</v>
          </cell>
        </row>
        <row r="3608">
          <cell r="A3608">
            <v>100893</v>
          </cell>
          <cell r="B3608" t="str">
            <v>ESTACA METÁLICA PARA CONTENÇÃO, UTILIZANDO PERFIL LAMINADO W250X38,5 (EXCLUSIVE MOBILIZAÇÃO E DESMOBILIZAÇÃO). AF_01/2020</v>
          </cell>
          <cell r="C3608">
            <v>13.24</v>
          </cell>
        </row>
        <row r="3609">
          <cell r="A3609">
            <v>100894</v>
          </cell>
          <cell r="B3609" t="str">
            <v>ESTACA METÁLICA PARA CONTENÇÃO, UTILIZANDO PERFIL LAMINADO W250X44,8 (EXCLUSIVE MOBILIZAÇÃO E DESMOBILIZAÇÃO). AF_01/2020</v>
          </cell>
          <cell r="C3609">
            <v>13.14</v>
          </cell>
        </row>
        <row r="3610">
          <cell r="A3610">
            <v>100889</v>
          </cell>
          <cell r="B3610" t="str">
            <v>ESTACA METÁLICA PARA FUNDAÇÃO, UTILIZANDO PERFIL LAMINADO HP250X62 (EXCLUSIVE MOBILIZAÇÃO E DESMOBILIZAÇÃO). AF_01/2020</v>
          </cell>
          <cell r="C3610">
            <v>12.98</v>
          </cell>
        </row>
        <row r="3611">
          <cell r="A3611">
            <v>100891</v>
          </cell>
          <cell r="B3611" t="str">
            <v>ESTACA METÁLICA PARA FUNDAÇÃO, UTILIZANDO PERFIL LAMINADO HP310X125 (EXCLUSIVE MOBILIZAÇÃO E DESMOBILIZAÇÃO). AF_01/2020</v>
          </cell>
          <cell r="C3611">
            <v>0</v>
          </cell>
        </row>
        <row r="3612">
          <cell r="A3612">
            <v>100890</v>
          </cell>
          <cell r="B3612" t="str">
            <v>ESTACA METÁLICA PARA FUNDAÇÃO, UTILIZANDO PERFIL LAMINADO HP310X79 (EXCLUSIVE MOBILIZAÇÃO E DESMOBILIZAÇÃO). AF_01/2020</v>
          </cell>
          <cell r="C3612">
            <v>12.83</v>
          </cell>
        </row>
        <row r="3613">
          <cell r="A3613">
            <v>100658</v>
          </cell>
          <cell r="B3613" t="str">
            <v>ESTACA PRÉ-MOLDADA DE CONCRETO CENTRIFUGADO, SEÇÃO CIRCULAR, CAPACIDADE DE 100 TONELADAS, INCLUSO EMENDA (EXCLUSIVE MOBILIZAÇÃO E DESMOBILIZAÇÃO). AF_12/2019</v>
          </cell>
          <cell r="C3613">
            <v>362.94</v>
          </cell>
        </row>
        <row r="3614">
          <cell r="A3614">
            <v>100657</v>
          </cell>
          <cell r="B3614" t="str">
            <v>ESTACA PRÉ-MOLDADA DE CONCRETO SEÇÃO QUADRADA, CAPACIDADE DE 50 TONELADAS, INCLUSO EMENDA (EXCLUSIVE MOBILIZAÇÃO E DESMOBILIZAÇÃO). AF_12/2019</v>
          </cell>
          <cell r="C3614">
            <v>155.93</v>
          </cell>
        </row>
        <row r="3615">
          <cell r="A3615">
            <v>100656</v>
          </cell>
          <cell r="B3615" t="str">
            <v>ESTACA PRÉ-MOLDADA DE CONCRETO, SEÇÃO QUADRADA, CAPACIDADE DE 25 TONELADAS, INCLUSO EMENDA (EXCLUSIVE MOBILIZAÇÃO E DESMOBILIZAÇÃO). AF_12/2019</v>
          </cell>
          <cell r="C3615">
            <v>120.31</v>
          </cell>
        </row>
        <row r="3616">
          <cell r="A3616">
            <v>102649</v>
          </cell>
          <cell r="B3616" t="str">
            <v>ESTACA RAIZ, DIÂMETRO DE 20 CM, PERFURADA EM ROCHA (EXCLUSIVE MOBILIZAÇÃO E DESMOBILIZAÇÃO). AF_03/2020</v>
          </cell>
          <cell r="C3616">
            <v>0</v>
          </cell>
        </row>
        <row r="3617">
          <cell r="A3617">
            <v>102645</v>
          </cell>
          <cell r="B3617" t="str">
            <v>ESTACA RAIZ, DIÂMETRO DE 20 CM, SEM PRESENÇA DE ROCHA (EXCLUSIVE MOBILIZAÇÃO E DESMOBILIZAÇÃO). AF_03/2020</v>
          </cell>
          <cell r="C3617">
            <v>0</v>
          </cell>
        </row>
        <row r="3618">
          <cell r="A3618">
            <v>102650</v>
          </cell>
          <cell r="B3618" t="str">
            <v>ESTACA RAIZ, DIÂMETRO DE 31 CM, PERFURADA EM ROCHA (EXCLUSIVE MOBILIZAÇÃO E DESMOBILIZAÇÃO). AF_03/2020</v>
          </cell>
          <cell r="C3618">
            <v>0</v>
          </cell>
        </row>
        <row r="3619">
          <cell r="A3619">
            <v>102646</v>
          </cell>
          <cell r="B3619" t="str">
            <v>ESTACA RAIZ, DIÂMETRO DE 31 CM, SEM PRESENÇA DE ROCHA (EXCLUSIVE MOBILIZAÇÃO E DESMOBILIZAÇÃO). AF_03/2020</v>
          </cell>
          <cell r="C3619">
            <v>0</v>
          </cell>
        </row>
        <row r="3620">
          <cell r="A3620">
            <v>102651</v>
          </cell>
          <cell r="B3620" t="str">
            <v>ESTACA RAIZ, DIÂMETRO DE 40 CM, PERFURADA EM ROCHA (EXCLUSIVE MOBILIZAÇÃO E DESMOBILIZAÇÃO). AF_03/2020</v>
          </cell>
          <cell r="C3620">
            <v>0</v>
          </cell>
        </row>
        <row r="3621">
          <cell r="A3621">
            <v>102647</v>
          </cell>
          <cell r="B3621" t="str">
            <v>ESTACA RAIZ, DIÂMETRO DE 40 CM, SEM PRESENÇA DE ROCHA (EXCLUSIVE MOBILIZAÇÃO E DESMOBILIZAÇÃO). AF_03/2020</v>
          </cell>
          <cell r="C3621">
            <v>0</v>
          </cell>
        </row>
        <row r="3622">
          <cell r="A3622">
            <v>102652</v>
          </cell>
          <cell r="B3622" t="str">
            <v>ESTACA RAIZ, DIÂMETRO DE 45 CM, PERFURADA EM ROCHA (EXCLUSIVE MOBILIZAÇÃO E DESMOBILIZAÇÃO). AF_03/2020</v>
          </cell>
          <cell r="C3622">
            <v>0</v>
          </cell>
        </row>
        <row r="3623">
          <cell r="A3623">
            <v>102648</v>
          </cell>
          <cell r="B3623" t="str">
            <v>ESTACA RAIZ, DIÂMETRO DE 45 CM, SEM PRESENÇA DE ROCHA (EXCLUSIVE MOBILIZAÇÃO E DESMOBILIZAÇÃO). AF_03/2020</v>
          </cell>
          <cell r="C3623">
            <v>0</v>
          </cell>
        </row>
        <row r="3624">
          <cell r="A3624">
            <v>100651</v>
          </cell>
          <cell r="B3624" t="str">
            <v>ESTACA HÉLICE CONTÍNUA, DIÂMETRO DE 30 CM, INCLUSO CONCRETO FCK=30MPA E ARMADURA MÍNIMA (EXCLUSIVE BOMBEAMENTO, MOBILIZAÇÃO E DESMOBILIZAÇÃO). AF_12/2019</v>
          </cell>
          <cell r="C3624">
            <v>148.25</v>
          </cell>
        </row>
        <row r="3625">
          <cell r="A3625">
            <v>100652</v>
          </cell>
          <cell r="B3625" t="str">
            <v>ESTACA HÉLICE CONTÍNUA, DIÂMETRO DE 50 CM, INCLUSO CONCRETO FCK=30MPA E ARMADURA MÍNIMA (EXCLUSIVE BOMBEAMENTO, MOBILIZAÇÃO E DESMOBILIZAÇÃO). AF_12/2019</v>
          </cell>
          <cell r="C3625">
            <v>284.36</v>
          </cell>
        </row>
        <row r="3626">
          <cell r="A3626">
            <v>100653</v>
          </cell>
          <cell r="B3626" t="str">
            <v>ESTACA HÉLICE CONTÍNUA, DIÂMETRO DE 70 CM, INCLUSO CONCRETO FCK=30MPA E ARMADURA MÍNIMA (EXCLUSIVE BOMBEAMENTO, MOBILIZAÇÃO E DESMOBILIZAÇÃO). AF_12/2019</v>
          </cell>
          <cell r="C3626">
            <v>473.19</v>
          </cell>
        </row>
        <row r="3627">
          <cell r="A3627">
            <v>100654</v>
          </cell>
          <cell r="B3627" t="str">
            <v>ESTACA HÉLICE CONTÍNUA, DIÂMETRO DE 80 CM, INCLUSO CONCRETO FCK=30MPA E ARMADURA MÍNIMA (EXCLUSIVE BOMBEAMENTO, MOBILIZAÇÃO E DESMOBILIZAÇÃO). AF_12/2019</v>
          </cell>
          <cell r="C3627">
            <v>630.54</v>
          </cell>
        </row>
        <row r="3628">
          <cell r="A3628">
            <v>100655</v>
          </cell>
          <cell r="B3628" t="str">
            <v>ESTACA HÉLICE CONTÍNUA, DIÂMETRO DE 90 CM, INCLUSO CONCRETO FCK=30MPA E ARMADURA MÍNIMA (EXCLUSIVE BOMBEAMENTO, MOBILIZAÇÃO E DESMOBILIZAÇÃO). AF_12/2019</v>
          </cell>
          <cell r="C3628">
            <v>734.53</v>
          </cell>
        </row>
        <row r="3629">
          <cell r="A3629">
            <v>100364</v>
          </cell>
          <cell r="B3629" t="str">
            <v>FABRICAÇÃO E INSTALAÇÃO DE MEIA TESOURA DE MADEIRA NÃO APARELHADA, COM VÃO DE 10 M, PARA TELHA CERÂMICA OU DE CONCRETO, INCLUSO IÇAMENTO. AF_07/2019</v>
          </cell>
          <cell r="C3629">
            <v>3051.4</v>
          </cell>
        </row>
        <row r="3630">
          <cell r="A3630">
            <v>100374</v>
          </cell>
          <cell r="B3630" t="str">
            <v>FABRICAÇÃO E INSTALAÇÃO DE MEIA TESOURA DE MADEIRA NÃO APARELHADA, COM VÃO DE 10 M, PARA TELHA ONDULADA DE FIBROCIMENTO, ALUMÍNIO, PLÁSTICA OU TERMOACÚSTICA, INCLUSO IÇAMENTO. AF_07/2019</v>
          </cell>
          <cell r="C3630">
            <v>2834.15</v>
          </cell>
        </row>
        <row r="3631">
          <cell r="A3631">
            <v>100365</v>
          </cell>
          <cell r="B3631" t="str">
            <v>FABRICAÇÃO E INSTALAÇÃO DE MEIA TESOURA DE MADEIRA NÃO APARELHADA, COM VÃO DE 11 M, PARA TELHA CERÂMICA OU DE CONCRETO, INCLUSO IÇAMENTO. AF_07/2019</v>
          </cell>
          <cell r="C3631">
            <v>3507.84</v>
          </cell>
        </row>
        <row r="3632">
          <cell r="A3632">
            <v>100375</v>
          </cell>
          <cell r="B3632" t="str">
            <v>FABRICAÇÃO E INSTALAÇÃO DE MEIA TESOURA DE MADEIRA NÃO APARELHADA, COM VÃO DE 11 M, PARA TELHA ONDULADA DE FIBROCIMENTO, ALUMÍNIO, PLÁSTICA OU TERMOACÚSTICA, INCLUSO IÇAMENTO. AF_07/2019</v>
          </cell>
          <cell r="C3632">
            <v>3184.6</v>
          </cell>
        </row>
        <row r="3633">
          <cell r="A3633">
            <v>100366</v>
          </cell>
          <cell r="B3633" t="str">
            <v>FABRICAÇÃO E INSTALAÇÃO DE MEIA TESOURA DE MADEIRA NÃO APARELHADA, COM VÃO DE 12 M, PARA TELHA CERÂMICA OU DE CONCRETO, INCLUSO IÇAMENTO. AF_07/2019</v>
          </cell>
          <cell r="C3633">
            <v>3757.04</v>
          </cell>
        </row>
        <row r="3634">
          <cell r="A3634">
            <v>100376</v>
          </cell>
          <cell r="B3634" t="str">
            <v>FABRICAÇÃO E INSTALAÇÃO DE MEIA TESOURA DE MADEIRA NÃO APARELHADA, COM VÃO DE 12 M, PARA TELHA ONDULADA DE FIBROCIMENTO, ALUMÍNIO, PLÁSTICA OU TERMOACÚSTICA, INCLUSO IÇAMENTO. AF_07/2019</v>
          </cell>
          <cell r="C3634">
            <v>3114.82</v>
          </cell>
        </row>
        <row r="3635">
          <cell r="A3635">
            <v>100357</v>
          </cell>
          <cell r="B3635" t="str">
            <v>FABRICAÇÃO E INSTALAÇÃO DE MEIA TESOURA DE MADEIRA NÃO APARELHADA, COM VÃO DE 3 M, PARA TELHA CERÂMICA OU DE CONCRETO, INCLUSO IÇAMENTO. AF_07/2019</v>
          </cell>
          <cell r="C3635">
            <v>1057.27</v>
          </cell>
        </row>
        <row r="3636">
          <cell r="A3636">
            <v>100367</v>
          </cell>
          <cell r="B3636" t="str">
            <v>FABRICAÇÃO E INSTALAÇÃO DE MEIA TESOURA DE MADEIRA NÃO APARELHADA, COM VÃO DE 3 M, PARA TELHA ONDULADA DE FIBROCIMENTO, ALUMÍNIO, PLÁSTICA OU TERMOACÚSTICA, INCLUSO IÇAMENTO. AF_07/2019</v>
          </cell>
          <cell r="C3636">
            <v>1028.29</v>
          </cell>
        </row>
        <row r="3637">
          <cell r="A3637">
            <v>100358</v>
          </cell>
          <cell r="B3637" t="str">
            <v>FABRICAÇÃO E INSTALAÇÃO DE MEIA TESOURA DE MADEIRA NÃO APARELHADA, COM VÃO DE 4 M, PARA TELHA CERÂMICA OU DE CONCRETO, INCLUSO IÇAMENTO. AF_07/2019</v>
          </cell>
          <cell r="C3637">
            <v>1424.99</v>
          </cell>
        </row>
        <row r="3638">
          <cell r="A3638">
            <v>100368</v>
          </cell>
          <cell r="B3638" t="str">
            <v>FABRICAÇÃO E INSTALAÇÃO DE MEIA TESOURA DE MADEIRA NÃO APARELHADA, COM VÃO DE 4 M, PARA TELHA ONDULADA DE FIBROCIMENTO, ALUMÍNIO, PLÁSTICA OU TERMOACÚSTICA, INCLUSO IÇAMENTO. AF_07/2019</v>
          </cell>
          <cell r="C3638">
            <v>1389.24</v>
          </cell>
        </row>
        <row r="3639">
          <cell r="A3639">
            <v>100359</v>
          </cell>
          <cell r="B3639" t="str">
            <v>FABRICAÇÃO E INSTALAÇÃO DE MEIA TESOURA DE MADEIRA NÃO APARELHADA, COM VÃO DE 5 M, PARA TELHA CERÂMICA OU DE CONCRETO, INCLUSO IÇAMENTO. AF_07/2019</v>
          </cell>
          <cell r="C3639">
            <v>1500.99</v>
          </cell>
        </row>
        <row r="3640">
          <cell r="A3640">
            <v>100369</v>
          </cell>
          <cell r="B3640" t="str">
            <v>FABRICAÇÃO E INSTALAÇÃO DE MEIA TESOURA DE MADEIRA NÃO APARELHADA, COM VÃO DE 5 M, PARA TELHA ONDULADA DE FIBROCIMENTO, ALUMÍNIO, PLÁSTICA OU TERMOACÚSTICA, INCLUSO IÇAMENTO. AF_07/2019</v>
          </cell>
          <cell r="C3640">
            <v>1465.24</v>
          </cell>
        </row>
        <row r="3641">
          <cell r="A3641">
            <v>100360</v>
          </cell>
          <cell r="B3641" t="str">
            <v>FABRICAÇÃO E INSTALAÇÃO DE MEIA TESOURA DE MADEIRA NÃO APARELHADA, COM VÃO DE 6 M, PARA TELHA CERÂMICA OU DE CONCRETO, INCLUSO IÇAMENTO. AF_07/2019</v>
          </cell>
          <cell r="C3641">
            <v>1665.35</v>
          </cell>
        </row>
        <row r="3642">
          <cell r="A3642">
            <v>100370</v>
          </cell>
          <cell r="B3642" t="str">
            <v>FABRICAÇÃO E INSTALAÇÃO DE MEIA TESOURA DE MADEIRA NÃO APARELHADA, COM VÃO DE 6 M, PARA TELHA ONDULADA DE FIBROCIMENTO, ALUMÍNIO, PLÁSTICA OU TERMOACÚSTICA, INCLUSO IÇAMENTO. AF_07/2019</v>
          </cell>
          <cell r="C3642">
            <v>1740.34</v>
          </cell>
        </row>
        <row r="3643">
          <cell r="A3643">
            <v>100361</v>
          </cell>
          <cell r="B3643" t="str">
            <v>FABRICAÇÃO E INSTALAÇÃO DE MEIA TESOURA DE MADEIRA NÃO APARELHADA, COM VÃO DE 7 M, PARA TELHA CERÂMICA OU DE CONCRETO, INCLUSO IÇAMENTO. AF_07/2019</v>
          </cell>
          <cell r="C3643">
            <v>2065.21</v>
          </cell>
        </row>
        <row r="3644">
          <cell r="A3644">
            <v>100371</v>
          </cell>
          <cell r="B3644" t="str">
            <v>FABRICAÇÃO E INSTALAÇÃO DE MEIA TESOURA DE MADEIRA NÃO APARELHADA, COM VÃO DE 7 M, PARA TELHA ONDULADA DE FIBROCIMENTO, ALUMÍNIO, PLÁSTICA OU TERMOACÚSTICA, INCLUSO IÇAMENTO. AF_07/2019</v>
          </cell>
          <cell r="C3644">
            <v>1969.86</v>
          </cell>
        </row>
        <row r="3645">
          <cell r="A3645">
            <v>100362</v>
          </cell>
          <cell r="B3645" t="str">
            <v>FABRICAÇÃO E INSTALAÇÃO DE MEIA TESOURA DE MADEIRA NÃO APARELHADA, COM VÃO DE 8 M, PARA TELHA CERÂMICA OU DE CONCRETO, INCLUSO IÇAMENTO. AF_07/2019</v>
          </cell>
          <cell r="C3645">
            <v>2713.99</v>
          </cell>
        </row>
        <row r="3646">
          <cell r="A3646">
            <v>100372</v>
          </cell>
          <cell r="B3646" t="str">
            <v>FABRICAÇÃO E INSTALAÇÃO DE MEIA TESOURA DE MADEIRA NÃO APARELHADA, COM VÃO DE 8 M, PARA TELHA ONDULADA DE FIBROCIMENTO, ALUMÍNIO, PLÁSTICA OU TERMOACÚSTICA, INCLUSO IÇAMENTO. AF_07/2019</v>
          </cell>
          <cell r="C3646">
            <v>2550.65</v>
          </cell>
        </row>
        <row r="3647">
          <cell r="A3647">
            <v>100363</v>
          </cell>
          <cell r="B3647" t="str">
            <v>FABRICAÇÃO E INSTALAÇÃO DE MEIA TESOURA DE MADEIRA NÃO APARELHADA, COM VÃO DE 9 M, PARA TELHA CERÂMICA OU DE CONCRETO, INCLUSO IÇAMENTO. AF_07/2019</v>
          </cell>
          <cell r="C3647">
            <v>2807.32</v>
          </cell>
        </row>
        <row r="3648">
          <cell r="A3648">
            <v>100373</v>
          </cell>
          <cell r="B3648" t="str">
            <v>FABRICAÇÃO E INSTALAÇÃO DE MEIA TESOURA DE MADEIRA NÃO APARELHADA, COM VÃO DE 9 M, PARA TELHA ONDULADA DE FIBROCIMENTO, ALUMÍNIO, PLÁSTICA OU TERMOACÚSTICA, INCLUSO IÇAMENTO. AF_07/2019</v>
          </cell>
          <cell r="C3648">
            <v>2642.68</v>
          </cell>
        </row>
        <row r="3649">
          <cell r="A3649">
            <v>100381</v>
          </cell>
          <cell r="B3649" t="str">
            <v>FABRICAÇÃO E INSTALAÇÃO DE PONTALETES DE MADEIRA NÃO APARELHADA PARA TELHADOS COM ATÉ 2 ÁGUAS E COM TELHA CERÂMICA OU DE CONCRETO EM EDIFÍCIO INSTITUCIONAL TÉRREO, INCLUSO TRANSPORTE VERTICAL. AF_07/2019</v>
          </cell>
          <cell r="C3649">
            <v>56.26</v>
          </cell>
        </row>
        <row r="3650">
          <cell r="A3650">
            <v>100380</v>
          </cell>
          <cell r="B3650" t="str">
            <v>FABRICAÇÃO E INSTALAÇÃO DE PONTALETES DE MADEIRA NÃO APARELHADA PARA TELHADOS COM ATÉ 2 ÁGUAS E COM TELHA CERÂMICA OU DE CONCRETO EM EDIFÍCIO RESIDENCIAL DE MÚLTIPLOS PAVIMENTOS, INCLUSO TRANSPORTE VERTICAL. AF_07/2019</v>
          </cell>
          <cell r="C3650">
            <v>50.3</v>
          </cell>
        </row>
        <row r="3651">
          <cell r="A3651">
            <v>100379</v>
          </cell>
          <cell r="B3651" t="str">
            <v>FABRICAÇÃO E INSTALAÇÃO DE PONTALETES DE MADEIRA NÃO APARELHADA PARA TELHADOS COM ATÉ 2 ÁGUAS E COM TELHA CERÂMICA OU DE CONCRETO EM EDIFÍCIO RESIDENCIAL TÉRREO, INCLUSO TRANSPORTE VERTICAL. AF_07/2019</v>
          </cell>
          <cell r="C3651">
            <v>38.409999999999997</v>
          </cell>
        </row>
        <row r="3652">
          <cell r="A3652">
            <v>100384</v>
          </cell>
          <cell r="B3652" t="str">
            <v>FABRICAÇÃO E INSTALAÇÃO DE PONTALETES DE MADEIRA NÃO APARELHADA PARA TELHADOS COM ATÉ 2 ÁGUAS E COM TELHA ONDULADA DE FIBROCIMENTO, ALUMÍNIO OU PLÁSTICA EM EDIFÍCIO INSTITUCIONAL TÉRREO, INCLUSO TRANSPORTE VERTICAL. AF_07/2019</v>
          </cell>
          <cell r="C3652">
            <v>27.24</v>
          </cell>
        </row>
        <row r="3653">
          <cell r="A3653">
            <v>100383</v>
          </cell>
          <cell r="B3653" t="str">
            <v>FABRICAÇÃO E INSTALAÇÃO DE PONTALETES DE MADEIRA NÃO APARELHADA PARA TELHADOS COM ATÉ 2 ÁGUAS E COM TELHA ONDULADA DE FIBROCIMENTO, ALUMÍNIO OU PLÁSTICA EM EDIFÍCIO RESIDENCIAL DE MÚLTIPLOS PAVIMENTOS, INCLUSO TRANSPORTE VERTICAL. AF_07/2019</v>
          </cell>
          <cell r="C3653">
            <v>25.93</v>
          </cell>
        </row>
        <row r="3654">
          <cell r="A3654">
            <v>100382</v>
          </cell>
          <cell r="B3654" t="str">
            <v>FABRICAÇÃO E INSTALAÇÃO DE PONTALETES DE MADEIRA NÃO APARELHADA PARA TELHADOS COM ATÉ 2 ÁGUAS E COM TELHA ONDULADA DE FIBROCIMENTO, ALUMÍNIO OU PLÁSTICA EM EDIFÍCIO RESIDENCIAL TÉRREO, INCLUSO TRANSPORTE VERTICAL. AF_07/2019</v>
          </cell>
          <cell r="C3654">
            <v>24.02</v>
          </cell>
        </row>
        <row r="3655">
          <cell r="A3655">
            <v>100387</v>
          </cell>
          <cell r="B3655" t="str">
            <v>FABRICAÇÃO E INSTALAÇÃO DE PONTALETES DE MADEIRA NÃO APARELHADA PARA TELHADOS COM MAIS QUE 2 ÁGUAS E COM TELHA CERÂMICA OU DE CONCRETO EM EDIFÍCIO INSTITUCIONAL TÉRREO, INCLUSO TRANSPORTE VERTICAL. AF_07/2019</v>
          </cell>
          <cell r="C3655">
            <v>53.96</v>
          </cell>
        </row>
        <row r="3656">
          <cell r="A3656">
            <v>100386</v>
          </cell>
          <cell r="B3656" t="str">
            <v>FABRICAÇÃO E INSTALAÇÃO DE PONTALETES DE MADEIRA NÃO APARELHADA PARA TELHADOS COM MAIS QUE 2 ÁGUAS E COM TELHA CERÂMICA OU DE CONCRETO EM EDIFÍCIO RESIDENCIAL DE MÚLTIPLOS PAVIMENTOS. AF_07/2019</v>
          </cell>
          <cell r="C3656">
            <v>44.11</v>
          </cell>
        </row>
        <row r="3657">
          <cell r="A3657">
            <v>100385</v>
          </cell>
          <cell r="B3657" t="str">
            <v>FABRICAÇÃO E INSTALAÇÃO DE PONTALETES DE MADEIRA NÃO APARELHADA PARA TELHADOS COM MAIS QUE 2 ÁGUAS E COM TELHA CERÂMICA OU DE CONCRETO EM EDIFÍCIO RESIDENCIAL TÉRREO, INCLUSO TRANSPORTE VERTICAL. AF_07/2019</v>
          </cell>
          <cell r="C3657">
            <v>34.67</v>
          </cell>
        </row>
        <row r="3658">
          <cell r="A3658">
            <v>100377</v>
          </cell>
          <cell r="B3658" t="str">
            <v>FABRICAÇÃO E INSTALAÇÃO DE TESOURA (INTEIRA OU MEIA) EM AÇO, VÃOS MAIORES OU IGUAIS A 3,0 M E MENORES OU IGUAL A 6,0 M, INCLUSO IÇAMENTO. AF_07/2019</v>
          </cell>
          <cell r="C3658">
            <v>12.48</v>
          </cell>
        </row>
        <row r="3659">
          <cell r="A3659">
            <v>100378</v>
          </cell>
          <cell r="B3659" t="str">
            <v>FABRICAÇÃO E INSTALAÇÃO DE TESOURA (INTEIRA OU MEIA) EM AÇO, VÃOS MAIORES QUE 6,0 M E MENORES QUE 12,0 M, INCLUSO IÇAMENTO. AF_07/2019</v>
          </cell>
          <cell r="C3659">
            <v>11.59</v>
          </cell>
        </row>
        <row r="3660">
          <cell r="A3660">
            <v>92596</v>
          </cell>
          <cell r="B3660" t="str">
            <v>FABRICAÇÃO E INSTALAÇÃO DE TESOURA INTEIRA EM AÇO, VÃO DE 10 M, PARA TELHA CERÂMICA OU DE CONCRETO, INCLUSO IÇAMENTO. AF_07/2019</v>
          </cell>
          <cell r="C3660">
            <v>2042.41</v>
          </cell>
        </row>
        <row r="3661">
          <cell r="A3661">
            <v>92616</v>
          </cell>
          <cell r="B3661" t="str">
            <v>FABRICAÇÃO E INSTALAÇÃO DE TESOURA INTEIRA EM AÇO, VÃO DE 10 M, PARA TELHA ONDULADA DE FIBROCIMENTO, METÁLICA, PLÁSTICA OU TERMOACÚSTICA, INCLUSO IÇAMENTO. AF_07/2019</v>
          </cell>
          <cell r="C3661">
            <v>1946.01</v>
          </cell>
        </row>
        <row r="3662">
          <cell r="A3662">
            <v>92598</v>
          </cell>
          <cell r="B3662" t="str">
            <v>FABRICAÇÃO E INSTALAÇÃO DE TESOURA INTEIRA EM AÇO, VÃO DE 11 M, PARA TELHA CERÂMICA OU DE CONCRETO, INCLUSO IÇAMENTO. AF_07/2019</v>
          </cell>
          <cell r="C3662">
            <v>2169.35</v>
          </cell>
        </row>
        <row r="3663">
          <cell r="A3663">
            <v>92618</v>
          </cell>
          <cell r="B3663" t="str">
            <v>FABRICAÇÃO E INSTALAÇÃO DE TESOURA INTEIRA EM AÇO, VÃO DE 11 M, PARA TELHA ONDULADA DE FIBROCIMENTO, METÁLICA, PLÁSTICA OU TERMOACÚSTICA, INCLUSO IÇAMENTO. AF_07/2019</v>
          </cell>
          <cell r="C3663">
            <v>2072.94</v>
          </cell>
        </row>
        <row r="3664">
          <cell r="A3664">
            <v>92600</v>
          </cell>
          <cell r="B3664" t="str">
            <v>FABRICAÇÃO E INSTALAÇÃO DE TESOURA INTEIRA EM AÇO, VÃO DE 12 M, PARA TELHA CERÂMICA OU DE CONCRETO, INCLUSO IÇAMENTO. AF_07/2019</v>
          </cell>
          <cell r="C3664">
            <v>2328.4299999999998</v>
          </cell>
        </row>
        <row r="3665">
          <cell r="A3665">
            <v>92620</v>
          </cell>
          <cell r="B3665" t="str">
            <v>FABRICAÇÃO E INSTALAÇÃO DE TESOURA INTEIRA EM AÇO, VÃO DE 12 M, PARA TELHA ONDULADA DE FIBROCIMENTO, METÁLICA, PLÁSTICA OU TERMOACÚSTICA, INCLUSO IÇAMENTO. AF_07/2019</v>
          </cell>
          <cell r="C3665">
            <v>2199.89</v>
          </cell>
        </row>
        <row r="3666">
          <cell r="A3666">
            <v>92582</v>
          </cell>
          <cell r="B3666" t="str">
            <v>FABRICAÇÃO E INSTALAÇÃO DE TESOURA INTEIRA EM AÇO, VÃO DE 3 M, PARA TELHA CERÂMICA OU DE CONCRETO, INCLUSO IÇAMENTO. AF_07/2019</v>
          </cell>
          <cell r="C3666">
            <v>752.76</v>
          </cell>
        </row>
        <row r="3667">
          <cell r="A3667">
            <v>92602</v>
          </cell>
          <cell r="B3667" t="str">
            <v>FABRICAÇÃO E INSTALAÇÃO DE TESOURA INTEIRA EM AÇO, VÃO DE 3 M, PARA TELHA ONDULADA DE FIBROCIMENTO, METÁLICA, PLÁSTICA OU TERMOACÚSTICA, INCLUSO IÇAMENTO. AF_07/2019</v>
          </cell>
          <cell r="C3667">
            <v>752.76</v>
          </cell>
        </row>
        <row r="3668">
          <cell r="A3668">
            <v>92584</v>
          </cell>
          <cell r="B3668" t="str">
            <v>FABRICAÇÃO E INSTALAÇÃO DE TESOURA INTEIRA EM AÇO, VÃO DE 4 M, PARA TELHA CERÂMICA OU DE CONCRETO, INCLUSO IÇAMENTO. AF_07/2019</v>
          </cell>
          <cell r="C3668">
            <v>879.7</v>
          </cell>
        </row>
        <row r="3669">
          <cell r="A3669">
            <v>92604</v>
          </cell>
          <cell r="B3669" t="str">
            <v>FABRICAÇÃO E INSTALAÇÃO DE TESOURA INTEIRA EM AÇO, VÃO DE 4 M, PARA TELHA ONDULADA DE FIBROCIMENTO, METÁLICA, PLÁSTICA OU TERMOACÚSTICA, INCLUSO IÇAMENTO. AF_07/2019</v>
          </cell>
          <cell r="C3669">
            <v>847.57</v>
          </cell>
        </row>
        <row r="3670">
          <cell r="A3670">
            <v>92586</v>
          </cell>
          <cell r="B3670" t="str">
            <v>FABRICAÇÃO E INSTALAÇÃO DE TESOURA INTEIRA EM AÇO, VÃO DE 5 M, PARA TELHA CERÂMICA OU DE CONCRETO, INCLUSO IÇAMENTO. AF_07/2019</v>
          </cell>
          <cell r="C3670">
            <v>1006.64</v>
          </cell>
        </row>
        <row r="3671">
          <cell r="A3671">
            <v>92606</v>
          </cell>
          <cell r="B3671" t="str">
            <v>FABRICAÇÃO E INSTALAÇÃO DE TESOURA INTEIRA EM AÇO, VÃO DE 5 M, PARA TELHA ONDULADA DE FIBROCIMENTO, METÁLICA, PLÁSTICA OU TERMOACÚSTICA, INCLUSO IÇAMENTO. AF_07/2019</v>
          </cell>
          <cell r="C3671">
            <v>974.5</v>
          </cell>
        </row>
        <row r="3672">
          <cell r="A3672">
            <v>92588</v>
          </cell>
          <cell r="B3672" t="str">
            <v>FABRICAÇÃO E INSTALAÇÃO DE TESOURA INTEIRA EM AÇO, VÃO DE 6 M, PARA TELHA CERÂMICA OU DE CONCRETO, INCLUSO IÇAMENTO. AF_07/2019</v>
          </cell>
          <cell r="C3672">
            <v>1276.19</v>
          </cell>
        </row>
        <row r="3673">
          <cell r="A3673">
            <v>92608</v>
          </cell>
          <cell r="B3673" t="str">
            <v>FABRICAÇÃO E INSTALAÇÃO DE TESOURA INTEIRA EM AÇO, VÃO DE 6 M, PARA TELHA ONDULADA DE FIBROCIMENTO, METÁLICA, PLÁSTICA OU TERMOACÚSTICA, INCLUSO IÇAMENTO. AF_07/2019</v>
          </cell>
          <cell r="C3673">
            <v>1211.92</v>
          </cell>
        </row>
        <row r="3674">
          <cell r="A3674">
            <v>92590</v>
          </cell>
          <cell r="B3674" t="str">
            <v>FABRICAÇÃO E INSTALAÇÃO DE TESOURA INTEIRA EM AÇO, VÃO DE 7 M, PARA TELHA CERÂMICA OU DE CONCRETO, INCLUSO IÇAMENTO. AF_07/2019</v>
          </cell>
          <cell r="C3674">
            <v>1403.13</v>
          </cell>
        </row>
        <row r="3675">
          <cell r="A3675">
            <v>92610</v>
          </cell>
          <cell r="B3675" t="str">
            <v>FABRICAÇÃO E INSTALAÇÃO DE TESOURA INTEIRA EM AÇO, VÃO DE 7 M, PARA TELHA ONDULADA DE FIBROCIMENTO, METÁLICA, PLÁSTICA OU TERMOACÚSTICA, INCLUSO IÇAMENTO. AF_07/2019</v>
          </cell>
          <cell r="C3675">
            <v>1338.86</v>
          </cell>
        </row>
        <row r="3676">
          <cell r="A3676">
            <v>92592</v>
          </cell>
          <cell r="B3676" t="str">
            <v>FABRICAÇÃO E INSTALAÇÃO DE TESOURA INTEIRA EM AÇO, VÃO DE 8 M, PARA TELHA CERÂMICA OU DE CONCRETO, INCLUSO IÇAMENTO. AF_07/2019</v>
          </cell>
          <cell r="C3676">
            <v>1579.16</v>
          </cell>
        </row>
        <row r="3677">
          <cell r="A3677">
            <v>92612</v>
          </cell>
          <cell r="B3677" t="str">
            <v>FABRICAÇÃO E INSTALAÇÃO DE TESOURA INTEIRA EM AÇO, VÃO DE 8 M, PARA TELHA ONDULADA DE FIBROCIMENTO, METÁLICA, PLÁSTICA OU TERMOACÚSTICA, INCLUSO IÇAMENTO, INCLUSO IÇAMENTO. AF_07/2019</v>
          </cell>
          <cell r="C3677">
            <v>1514.89</v>
          </cell>
        </row>
        <row r="3678">
          <cell r="A3678">
            <v>92594</v>
          </cell>
          <cell r="B3678" t="str">
            <v>FABRICAÇÃO E INSTALAÇÃO DE TESOURA INTEIRA EM AÇO, VÃO DE 9 M, PARA TELHA CERÂMICA OU DE CONCRETO, INCLUSO IÇAMENTO. AF_07/2019</v>
          </cell>
          <cell r="C3678">
            <v>1831.07</v>
          </cell>
        </row>
        <row r="3679">
          <cell r="A3679">
            <v>92614</v>
          </cell>
          <cell r="B3679" t="str">
            <v>FABRICAÇÃO E INSTALAÇÃO DE TESOURA INTEIRA EM AÇO, VÃO DE 9 M, PARA TELHA ONDULADA DE FIBROCIMENTO, METÁLICA, PLÁSTICA OU TERMOACÚSTICA, INCLUSO IÇAMENTO. AF_07/2019</v>
          </cell>
          <cell r="C3679">
            <v>1702.53</v>
          </cell>
        </row>
        <row r="3680">
          <cell r="A3680">
            <v>92552</v>
          </cell>
          <cell r="B3680" t="str">
            <v>FABRICAÇÃO E INSTALAÇÃO DE TESOURA INTEIRA EM MADEIRA NÃO APARELHADA, VÃO DE 10 M, PARA TELHA CERÂMICA OU DE CONCRETO, INCLUSO IÇAMENTO. AF_07/2019</v>
          </cell>
          <cell r="C3680">
            <v>2538.73</v>
          </cell>
        </row>
        <row r="3681">
          <cell r="A3681">
            <v>92562</v>
          </cell>
          <cell r="B3681" t="str">
            <v>FABRICAÇÃO E INSTALAÇÃO DE TESOURA INTEIRA EM MADEIRA NÃO APARELHADA, VÃO DE 10 M, PARA TELHA ONDULADA DE FIBROCIMENTO, METÁLICA, PLÁSTICA OU TERMOACÚSTICA, INCLUSO IÇAMENTO. AF_07/2019</v>
          </cell>
          <cell r="C3681">
            <v>2477.59</v>
          </cell>
        </row>
        <row r="3682">
          <cell r="A3682">
            <v>92553</v>
          </cell>
          <cell r="B3682" t="str">
            <v>FABRICAÇÃO E INSTALAÇÃO DE TESOURA INTEIRA EM MADEIRA NÃO APARELHADA, VÃO DE 11 M, PARA TELHA CERÂMICA OU DE CONCRETO, INCLUSO IÇAMENTO. AF_07/2019</v>
          </cell>
          <cell r="C3682">
            <v>2911.43</v>
          </cell>
        </row>
        <row r="3683">
          <cell r="A3683">
            <v>92563</v>
          </cell>
          <cell r="B3683" t="str">
            <v>FABRICAÇÃO E INSTALAÇÃO DE TESOURA INTEIRA EM MADEIRA NÃO APARELHADA, VÃO DE 11 M, PARA TELHA ONDULADA DE FIBROCIMENTO, METÁLICA, PLÁSTICA OU TERMOACÚSTICA, INCLUSO IÇAMENTO. AF_07/2019</v>
          </cell>
          <cell r="C3683">
            <v>2839.93</v>
          </cell>
        </row>
        <row r="3684">
          <cell r="A3684">
            <v>92554</v>
          </cell>
          <cell r="B3684" t="str">
            <v>FABRICAÇÃO E INSTALAÇÃO DE TESOURA INTEIRA EM MADEIRA NÃO APARELHADA, VÃO DE 12 M, PARA TELHA CERÂMICA OU DE CONCRETO, INCLUSO IÇAMENTO. AF_07/2019</v>
          </cell>
          <cell r="C3684">
            <v>3021.06</v>
          </cell>
        </row>
        <row r="3685">
          <cell r="A3685">
            <v>92564</v>
          </cell>
          <cell r="B3685" t="str">
            <v>FABRICAÇÃO E INSTALAÇÃO DE TESOURA INTEIRA EM MADEIRA NÃO APARELHADA, VÃO DE 12 M, PARA TELHA ONDULADA DE FIBROCIMENTO, METÁLICA, PLÁSTICA OU TERMOACÚSTICA, INCLUSO IÇAMENTO. AF_07/2019</v>
          </cell>
          <cell r="C3685">
            <v>2933.48</v>
          </cell>
        </row>
        <row r="3686">
          <cell r="A3686">
            <v>92545</v>
          </cell>
          <cell r="B3686" t="str">
            <v>FABRICAÇÃO E INSTALAÇÃO DE TESOURA INTEIRA EM MADEIRA NÃO APARELHADA, VÃO DE 3 M, PARA TELHA CERÂMICA OU DE CONCRETO, INCLUSO IÇAMENTO. AF_07/2019</v>
          </cell>
          <cell r="C3686">
            <v>1016.71</v>
          </cell>
        </row>
        <row r="3687">
          <cell r="A3687">
            <v>92555</v>
          </cell>
          <cell r="B3687" t="str">
            <v>FABRICAÇÃO E INSTALAÇÃO DE TESOURA INTEIRA EM MADEIRA NÃO APARELHADA, VÃO DE 3 M, PARA TELHA ONDULADA DE FIBROCIMENTO, METÁLICA, PLÁSTICA OU TERMOACÚSTICA, INCLUSO IÇAMENTO. AF_07/2019</v>
          </cell>
          <cell r="C3687">
            <v>1002.22</v>
          </cell>
        </row>
        <row r="3688">
          <cell r="A3688">
            <v>92546</v>
          </cell>
          <cell r="B3688" t="str">
            <v>FABRICAÇÃO E INSTALAÇÃO DE TESOURA INTEIRA EM MADEIRA NÃO APARELHADA, VÃO DE 4 M, PARA TELHA CERÂMICA OU DE CONCRETO, INCLUSO IÇAMENTO. AF_07/2019</v>
          </cell>
          <cell r="C3688">
            <v>1247.92</v>
          </cell>
        </row>
        <row r="3689">
          <cell r="A3689">
            <v>92556</v>
          </cell>
          <cell r="B3689" t="str">
            <v>FABRICAÇÃO E INSTALAÇÃO DE TESOURA INTEIRA EM MADEIRA NÃO APARELHADA, VÃO DE 4 M, PARA TELHA ONDULADA DE FIBROCIMENTO, METÁLICA, PLÁSTICA OU TERMOACÚSTICA, INCLUSO IÇAMENTO. AF_07/2019</v>
          </cell>
          <cell r="C3689">
            <v>1222.53</v>
          </cell>
        </row>
        <row r="3690">
          <cell r="A3690">
            <v>92547</v>
          </cell>
          <cell r="B3690" t="str">
            <v>FABRICAÇÃO E INSTALAÇÃO DE TESOURA INTEIRA EM MADEIRA NÃO APARELHADA, VÃO DE 5 M, PARA TELHA CERÂMICA OU DE CONCRETO, INCLUSO IÇAMENTO. AF_07/2019</v>
          </cell>
          <cell r="C3690">
            <v>1322.34</v>
          </cell>
        </row>
        <row r="3691">
          <cell r="A3691">
            <v>92557</v>
          </cell>
          <cell r="B3691" t="str">
            <v>FABRICAÇÃO E INSTALAÇÃO DE TESOURA INTEIRA EM MADEIRA NÃO APARELHADA, VÃO DE 5 M, PARA TELHA ONDULADA DE FIBROCIMENTO, METÁLICA, PLÁSTICA OU TERMOACÚSTICA, INCLUSO IÇAMENTO. AF_07/2019</v>
          </cell>
          <cell r="C3691">
            <v>1296.95</v>
          </cell>
        </row>
        <row r="3692">
          <cell r="A3692">
            <v>92548</v>
          </cell>
          <cell r="B3692" t="str">
            <v>FABRICAÇÃO E INSTALAÇÃO DE TESOURA INTEIRA EM MADEIRA NÃO APARELHADA, VÃO DE 6 M, PARA TELHA CERÂMICA OU DE CONCRETO, INCLUSO IÇAMENTO. AF_07/2019</v>
          </cell>
          <cell r="C3692">
            <v>1471.63</v>
          </cell>
        </row>
        <row r="3693">
          <cell r="A3693">
            <v>92558</v>
          </cell>
          <cell r="B3693" t="str">
            <v>FABRICAÇÃO E INSTALAÇÃO DE TESOURA INTEIRA EM MADEIRA NÃO APARELHADA, VÃO DE 6 M, PARA TELHA ONDULADA DE FIBROCIMENTO, METÁLICA, PLÁSTICA OU TERMOACÚSTICA, INCLUSO IÇAMENTO. AF_07/2019</v>
          </cell>
          <cell r="C3693">
            <v>1457.14</v>
          </cell>
        </row>
        <row r="3694">
          <cell r="A3694">
            <v>92549</v>
          </cell>
          <cell r="B3694" t="str">
            <v>FABRICAÇÃO E INSTALAÇÃO DE TESOURA INTEIRA EM MADEIRA NÃO APARELHADA, VÃO DE 7 M, PARA TELHA CERÂMICA OU DE CONCRETO, INCLUSO IÇAMENTO. AF_07/2019</v>
          </cell>
          <cell r="C3694">
            <v>1834.18</v>
          </cell>
        </row>
        <row r="3695">
          <cell r="A3695">
            <v>92559</v>
          </cell>
          <cell r="B3695" t="str">
            <v>FABRICAÇÃO E INSTALAÇÃO DE TESOURA INTEIRA EM MADEIRA NÃO APARELHADA, VÃO DE 7 M, PARA TELHA ONDULADA DE FIBROCIMENTO, METÁLICA, PLÁSTICA OU TERMOACÚSTICA, INCLUSO IÇAMENTO. AF_07/2019</v>
          </cell>
          <cell r="C3695">
            <v>1807.2</v>
          </cell>
        </row>
        <row r="3696">
          <cell r="A3696">
            <v>92550</v>
          </cell>
          <cell r="B3696" t="str">
            <v>FABRICAÇÃO E INSTALAÇÃO DE TESOURA INTEIRA EM MADEIRA NÃO APARELHADA, VÃO DE 8 M, PARA TELHA CERÂMICA OU DE CONCRETO, INCLUSO IÇAMENTO. AF_07/2019</v>
          </cell>
          <cell r="C3696">
            <v>2238.71</v>
          </cell>
        </row>
        <row r="3697">
          <cell r="A3697">
            <v>92560</v>
          </cell>
          <cell r="B3697" t="str">
            <v>FABRICAÇÃO E INSTALAÇÃO DE TESOURA INTEIRA EM MADEIRA NÃO APARELHADA, VÃO DE 8 M, PARA TELHA ONDULADA DE FIBROCIMENTO, METÁLICA, PLÁSTICA OU TERMOACÚSTICA, INCLUSO IÇAMENTO. AF_07/2019</v>
          </cell>
          <cell r="C3697">
            <v>2201.96</v>
          </cell>
        </row>
        <row r="3698">
          <cell r="A3698">
            <v>92551</v>
          </cell>
          <cell r="B3698" t="str">
            <v>FABRICAÇÃO E INSTALAÇÃO DE TESOURA INTEIRA EM MADEIRA NÃO APARELHADA, VÃO DE 9 M, PARA TELHA CERÂMICA OU DE CONCRETO, INCLUSO IÇAMENTO. AF_07/2019</v>
          </cell>
          <cell r="C3698">
            <v>2334.35</v>
          </cell>
        </row>
        <row r="3699">
          <cell r="A3699">
            <v>92561</v>
          </cell>
          <cell r="B3699" t="str">
            <v>FABRICAÇÃO E INSTALAÇÃO DE TESOURA INTEIRA EM MADEIRA NÃO APARELHADA, VÃO DE 9 M, PARA TELHA ONDULADA DE FIBROCIMENTO, METÁLICA, PLÁSTICA OU TERMOACÚSTICA, INCLUSO IÇAMENTO. AF_07/2019</v>
          </cell>
          <cell r="C3699">
            <v>2298.6</v>
          </cell>
        </row>
        <row r="3700">
          <cell r="A3700">
            <v>92262</v>
          </cell>
          <cell r="B3700" t="str">
            <v>INSTALAÇÃO DE TESOURA (INTEIRA OU MEIA), BIAPOIADA, EM MADEIRA NÃO APARELHADA, PARA VÃOS MAIORES OU IGUAIS A 10,0 M E MENORES QUE 12,0 M, INCLUSO IÇAMENTO. AF_07/2019</v>
          </cell>
          <cell r="C3700">
            <v>685.95</v>
          </cell>
        </row>
        <row r="3701">
          <cell r="A3701">
            <v>92259</v>
          </cell>
          <cell r="B3701" t="str">
            <v>INSTALAÇÃO DE TESOURA (INTEIRA OU MEIA), BIAPOIADA, EM MADEIRA NÃO APARELHADA, PARA VÃOS MAIORES OU IGUAIS A 3,0 M E MENORES QUE 6,0 M, INCLUSO IÇAMENTO. AF_07/2019</v>
          </cell>
          <cell r="C3701">
            <v>472.77</v>
          </cell>
        </row>
        <row r="3702">
          <cell r="A3702">
            <v>92260</v>
          </cell>
          <cell r="B3702" t="str">
            <v>INSTALAÇÃO DE TESOURA (INTEIRA OU MEIA), BIAPOIADA, EM MADEIRA NÃO APARELHADA, PARA VÃOS MAIORES OU IGUAIS A 6,0 M E MENORES QUE 8,0 M, INCLUSO IÇAMENTO. AF_07/2019</v>
          </cell>
          <cell r="C3702">
            <v>533.15</v>
          </cell>
        </row>
        <row r="3703">
          <cell r="A3703">
            <v>92261</v>
          </cell>
          <cell r="B3703" t="str">
            <v>INSTALAÇÃO DE TESOURA (INTEIRA OU MEIA), BIAPOIADA, EM MADEIRA NÃO APARELHADA, PARA VÃOS MAIORES OU IGUAIS A 8,0 M E MENORES QUE 10,0 M, INCLUSO IÇAMENTO. AF_07/2019</v>
          </cell>
          <cell r="C3703">
            <v>591.70000000000005</v>
          </cell>
        </row>
        <row r="3704">
          <cell r="A3704">
            <v>92258</v>
          </cell>
          <cell r="B3704" t="str">
            <v>INSTALAÇÃO DE TESOURA (INTEIRA OU MEIA), EM AÇO, PARA VÃOS MAIORES OU IGUAIS A 10,0 M E MENORES QUE 12,0 M, INCLUSO IÇAMENTO. AF_07/2019</v>
          </cell>
          <cell r="C3704">
            <v>382.18</v>
          </cell>
        </row>
        <row r="3705">
          <cell r="A3705">
            <v>92255</v>
          </cell>
          <cell r="B3705" t="str">
            <v>INSTALAÇÃO DE TESOURA (INTEIRA OU MEIA), EM AÇO, PARA VÃOS MAIORES OU IGUAIS A 3,0 M E MENORES QUE 6,0 M, INCLUSO IÇAMENTO. AF_07/2019</v>
          </cell>
          <cell r="C3705">
            <v>204.35</v>
          </cell>
        </row>
        <row r="3706">
          <cell r="A3706">
            <v>92256</v>
          </cell>
          <cell r="B3706" t="str">
            <v>INSTALAÇÃO DE TESOURA (INTEIRA OU MEIA), EM AÇO, PARA VÃOS MAIORES OU IGUAIS A 6,0 M E MENORES QUE 8,0 M, INCLUSO IÇAMENTO. AF_07/2019</v>
          </cell>
          <cell r="C3706">
            <v>254.13</v>
          </cell>
        </row>
        <row r="3707">
          <cell r="A3707">
            <v>92257</v>
          </cell>
          <cell r="B3707" t="str">
            <v>INSTALAÇÃO DE TESOURA (INTEIRA OU MEIA), EM AÇO, PARA VÃOS MAIORES OU IGUAIS A 8,0 M E MENORES QUE 10,0 M, INCLUSO IÇAMENTO. AF_07/2019</v>
          </cell>
          <cell r="C3707">
            <v>303.22000000000003</v>
          </cell>
        </row>
        <row r="3708">
          <cell r="A3708">
            <v>100393</v>
          </cell>
          <cell r="B3708" t="str">
            <v>RETIRADA E RECOLOCAÇÃO DE CAIBRO EM TELHADOS DE ATÉ 2 ÁGUAS COM TELHA CERÂMICA CAPA-CANAL, INCLUSO TRANSPORTE VERTICAL. AF_07/2019</v>
          </cell>
          <cell r="C3708">
            <v>19.48</v>
          </cell>
        </row>
        <row r="3709">
          <cell r="A3709">
            <v>100389</v>
          </cell>
          <cell r="B3709" t="str">
            <v>RETIRADA E RECOLOCAÇÃO DE CAIBRO EM TELHADOS DE ATÉ 2 ÁGUAS COM TELHA CERÂMICA OU DE CONCRETO DE ENCAIXE, INCLUSO TRANSPORTE VERTICAL. AF_07/2019</v>
          </cell>
          <cell r="C3709">
            <v>17.11</v>
          </cell>
        </row>
        <row r="3710">
          <cell r="A3710">
            <v>100395</v>
          </cell>
          <cell r="B3710" t="str">
            <v>RETIRADA E RECOLOCAÇÃO DE CAIBRO EM TELHADOS DE MAIS DE 2 ÁGUAS COM TELHA CERÂMICA CAPA-CANAL, INCLUSO TRANSPORTE VERTICAL. AF_07/2019</v>
          </cell>
          <cell r="C3710">
            <v>23.06</v>
          </cell>
        </row>
        <row r="3711">
          <cell r="A3711">
            <v>100391</v>
          </cell>
          <cell r="B3711" t="str">
            <v>RETIRADA E RECOLOCAÇÃO DE CAIBRO EM TELHADOS DE MAIS DE 2 ÁGUAS COM TELHA CERÂMICA OU DE CONCRETO DE ENCAIXE, INCLUSO TRANSPORTE VERTICAL. AF_07/2019</v>
          </cell>
          <cell r="C3711">
            <v>19.38</v>
          </cell>
        </row>
        <row r="3712">
          <cell r="A3712">
            <v>100392</v>
          </cell>
          <cell r="B3712" t="str">
            <v>RETIRADA E RECOLOCAÇÃO DE RIPA EM TELHADOS DE ATÉ 2 ÁGUAS COM TELHA CERÂMICA CAPA-CANAL, INCLUSO TRANSPORTE VERTICAL. AF_07/2019</v>
          </cell>
          <cell r="C3712">
            <v>15.32</v>
          </cell>
        </row>
        <row r="3713">
          <cell r="A3713">
            <v>100388</v>
          </cell>
          <cell r="B3713" t="str">
            <v>RETIRADA E RECOLOCAÇÃO DE RIPA EM TELHADOS DE ATÉ 2 ÁGUAS COM TELHA CERÂMICA OU DE CONCRETO DE ENCAIXE, INCLUSO TRANSPORTE VERTICAL. AF_07/2019</v>
          </cell>
          <cell r="C3713">
            <v>19.440000000000001</v>
          </cell>
        </row>
        <row r="3714">
          <cell r="A3714">
            <v>100394</v>
          </cell>
          <cell r="B3714" t="str">
            <v>RETIRADA E RECOLOCAÇÃO DE RIPA EM TELHADOS DE MAIS DE 2 ÁGUAS COM TELHA CERÂMICA CAPA-CANAL, INCLUSO TRANSPORTE VERTICAL. AF_07/2019</v>
          </cell>
          <cell r="C3714">
            <v>18.12</v>
          </cell>
        </row>
        <row r="3715">
          <cell r="A3715">
            <v>100390</v>
          </cell>
          <cell r="B3715" t="str">
            <v>RETIRADA E RECOLOCAÇÃO DE RIPA EM TELHADOS DE MAIS DE 2 ÁGUAS COM TELHA CERÂMICA OU DE CONCRETO DE ENCAIXE, INCLUSO TRANSPORTE VERTICAL. AF_07/2019</v>
          </cell>
          <cell r="C3715">
            <v>23</v>
          </cell>
        </row>
        <row r="3716">
          <cell r="A3716">
            <v>92575</v>
          </cell>
          <cell r="B3716" t="str">
            <v>TRAMA DE AÇO COMPOSTA POR RIPAS E CAIBROS PARA TELHADOS DE ATÉ 2 ÁGUAS PARA TELHA CERÂMICA CAPA-CANAL, INCLUSO TRANSPORTE VERTICAL. AF_07/2019</v>
          </cell>
          <cell r="C3716">
            <v>68.510000000000005</v>
          </cell>
        </row>
        <row r="3717">
          <cell r="A3717">
            <v>92569</v>
          </cell>
          <cell r="B3717" t="str">
            <v>TRAMA DE AÇO COMPOSTA POR RIPAS E CAIBROS PARA TELHADOS DE ATÉ 2 ÁGUAS PARA TELHA DE ENCAIXE DE CERÂMICA OU DE CONCRETO, INCLUSO TRANSPORTE VERTICAL. AF_07/2019</v>
          </cell>
          <cell r="C3717">
            <v>74.84</v>
          </cell>
        </row>
        <row r="3718">
          <cell r="A3718">
            <v>92578</v>
          </cell>
          <cell r="B3718" t="str">
            <v>TRAMA DE AÇO COMPOSTA POR RIPAS E CAIBROS PARA TELHADOS DE MAIS DE 2 ÁGUAS PARA TELHA CERÂMICA CAPA-CANAL, INCLUSO TRANSPORTE VERTICAL. AF_07/2019</v>
          </cell>
          <cell r="C3718">
            <v>74.08</v>
          </cell>
        </row>
        <row r="3719">
          <cell r="A3719">
            <v>92572</v>
          </cell>
          <cell r="B3719" t="str">
            <v>TRAMA DE AÇO COMPOSTA POR RIPAS E CAIBROS PARA TELHADOS DE MAIS DE 2 ÁGUAS PARA TELHA DE ENCAIXE DE CERÂMICA OU DE CONCRETO, INCLUSO TRANSPORTE VERTICAL. AF_07/2019</v>
          </cell>
          <cell r="C3719">
            <v>86.29</v>
          </cell>
        </row>
        <row r="3720">
          <cell r="A3720">
            <v>92576</v>
          </cell>
          <cell r="B3720" t="str">
            <v>TRAMA DE AÇO COMPOSTA POR RIPAS PARA TELHADOS DE ATÉ 2 ÁGUAS PARA TELHA CERÂMICA CAPA-CANAL, INCLUSO TRANSPORTE VERTICAL. AF_07/2019</v>
          </cell>
          <cell r="C3720">
            <v>37.71</v>
          </cell>
        </row>
        <row r="3721">
          <cell r="A3721">
            <v>92570</v>
          </cell>
          <cell r="B3721" t="str">
            <v>TRAMA DE AÇO COMPOSTA POR RIPAS PARA TELHADOS DE ATÉ 2 ÁGUAS PARA TELHA DE ENCAIXE DE CERÂMICA OU DE CONCRETO, INCLUSO TRANSPORTE VERTICAL. AF_07/2019</v>
          </cell>
          <cell r="C3721">
            <v>47.7</v>
          </cell>
        </row>
        <row r="3722">
          <cell r="A3722">
            <v>92579</v>
          </cell>
          <cell r="B3722" t="str">
            <v>TRAMA DE AÇO COMPOSTA POR RIPAS PARA TELHADOS DE MAIS DE 2 ÁGUAS PARA TELHA CERÂMICA CAPA-CANAL, INCLUSO TRANSPORTE VERTICAL. AF_07/2019</v>
          </cell>
          <cell r="C3722">
            <v>40.96</v>
          </cell>
        </row>
        <row r="3723">
          <cell r="A3723">
            <v>92573</v>
          </cell>
          <cell r="B3723" t="str">
            <v>TRAMA DE AÇO COMPOSTA POR RIPAS PARA TELHADOS DE MAIS DE 2 ÁGUAS PARA TELHA DE ENCAIXE DE CERÂMICA OU DE CONCRETO, INCLUSO TRANSPORTE VERTICAL, INCLUSO TRANSPORTE VERTICAL. AF_07/2019</v>
          </cell>
          <cell r="C3723">
            <v>51.76</v>
          </cell>
        </row>
        <row r="3724">
          <cell r="A3724">
            <v>92574</v>
          </cell>
          <cell r="B3724" t="str">
            <v>TRAMA DE AÇO COMPOSTA POR RIPAS, CAIBROS E TERÇAS PARA TELHADOS DE ATÉ 2 ÁGUAS PARA TELHA CERÂMICA CAPA-CANAL, INCLUSO TRANSPORTE VERTICAL. AF_07/2019</v>
          </cell>
          <cell r="C3724">
            <v>136.18</v>
          </cell>
        </row>
        <row r="3725">
          <cell r="A3725">
            <v>92568</v>
          </cell>
          <cell r="B3725" t="str">
            <v>TRAMA DE AÇO COMPOSTA POR RIPAS, CAIBROS E TERÇAS PARA TELHADOS DE ATÉ 2 ÁGUAS PARA TELHA DE ENCAIXE DE CERÂMICA OU DE CONCRETO, INCLUSO TRANSPORTE VERTICAL. AF_07/2019</v>
          </cell>
          <cell r="C3725">
            <v>133.87</v>
          </cell>
        </row>
        <row r="3726">
          <cell r="A3726">
            <v>92577</v>
          </cell>
          <cell r="B3726" t="str">
            <v>TRAMA DE AÇO COMPOSTA POR RIPAS, CAIBROS E TERÇAS PARA TELHADOS DE MAIS DE 2 ÁGUAS PARA TELHA CERÂMICA CAPA-CANAL, INCLUSO TRANSPORTE VERTICAL. AF_07/2019</v>
          </cell>
          <cell r="C3726">
            <v>146.13999999999999</v>
          </cell>
        </row>
        <row r="3727">
          <cell r="A3727">
            <v>92571</v>
          </cell>
          <cell r="B3727" t="str">
            <v>TRAMA DE AÇO COMPOSTA POR RIPAS, CAIBROS E TERÇAS PARA TELHADOS DE MAIS DE 2 ÁGUAS PARA TELHA DE ENCAIXE DE CERÂMICA OU DE CONCRETO, INCLUSO TRANSPORTE VERTICAL. AF_07/2019</v>
          </cell>
          <cell r="C3727">
            <v>143.37</v>
          </cell>
        </row>
        <row r="3728">
          <cell r="A3728">
            <v>92581</v>
          </cell>
          <cell r="B3728" t="str">
            <v>TRAMA DE AÇO COMPOSTA POR TERÇAS PARA TELHADOS DE ATÉ 2 ÁGUAS PARA TELHA ESTRUTURAL DE FIBROCIMENTO, INCLUSO TRANSPORTE VERTICAL. AF_07/2019</v>
          </cell>
          <cell r="C3728">
            <v>53.26</v>
          </cell>
        </row>
        <row r="3729">
          <cell r="A3729">
            <v>104314</v>
          </cell>
          <cell r="B3729" t="str">
            <v>TRAMA DE AÇO COMPOSTA POR TERÇAS PARA TELHADOS DE ATÉ 2 ÁGUAS PARA TELHA ONDULADA DE FIBROCIMENTO, METÁLICA, PLÁSTICA OU TERMOACÚSTICA, INCLUSO TRANSPORTE VERTICAL (EM KG). AF_07/2019</v>
          </cell>
          <cell r="C3729">
            <v>11.8</v>
          </cell>
        </row>
        <row r="3730">
          <cell r="A3730">
            <v>92580</v>
          </cell>
          <cell r="B3730" t="str">
            <v>TRAMA DE AÇO COMPOSTA POR TERÇAS PARA TELHADOS DE ATÉ 2 ÁGUAS PARA TELHA ONDULADA DE FIBROCIMENTO, METÁLICA, PLÁSTICA OU TERMOACÚSTICA, INCLUSO TRANSPORTE VERTICAL. AF_07/2019</v>
          </cell>
          <cell r="C3730">
            <v>51.2</v>
          </cell>
        </row>
        <row r="3731">
          <cell r="A3731">
            <v>92541</v>
          </cell>
          <cell r="B3731" t="str">
            <v>TRAMA DE MADEIRA COMPOSTA POR RIPAS, CAIBROS E TERÇAS PARA TELHADOS DE ATÉ 2 ÁGUAS PARA TELHA CERÂMICA CAPA-CANAL, INCLUSO TRANSPORTE VERTICAL. AF_07/2019</v>
          </cell>
          <cell r="C3731">
            <v>84.56</v>
          </cell>
        </row>
        <row r="3732">
          <cell r="A3732">
            <v>92539</v>
          </cell>
          <cell r="B3732" t="str">
            <v>TRAMA DE MADEIRA COMPOSTA POR RIPAS, CAIBROS E TERÇAS PARA TELHADOS DE ATÉ 2 ÁGUAS PARA TELHA DE ENCAIXE DE CERÂMICA OU DE CONCRETO, INCLUSO TRANSPORTE VERTICAL. AF_07/2019</v>
          </cell>
          <cell r="C3732">
            <v>78.39</v>
          </cell>
        </row>
        <row r="3733">
          <cell r="A3733">
            <v>92542</v>
          </cell>
          <cell r="B3733" t="str">
            <v>TRAMA DE MADEIRA COMPOSTA POR RIPAS, CAIBROS E TERÇAS PARA TELHADOS DE MAIS QUE 2 ÁGUAS PARA TELHA CERÂMICA CAPA-CANAL, INCLUSO TRANSPORTE VERTICAL. AF_07/2019</v>
          </cell>
          <cell r="C3733">
            <v>102.18</v>
          </cell>
        </row>
        <row r="3734">
          <cell r="A3734">
            <v>92540</v>
          </cell>
          <cell r="B3734" t="str">
            <v>TRAMA DE MADEIRA COMPOSTA POR RIPAS, CAIBROS E TERÇAS PARA TELHADOS DE MAIS QUE 2 ÁGUAS PARA TELHA DE ENCAIXE DE CERÂMICA OU DE CONCRETO, INCLUSO TRANSPORTE VERTICAL. AF_07/2019</v>
          </cell>
          <cell r="C3734">
            <v>87.45</v>
          </cell>
        </row>
        <row r="3735">
          <cell r="A3735">
            <v>92544</v>
          </cell>
          <cell r="B3735" t="str">
            <v>TRAMA DE MADEIRA COMPOSTA POR TERÇAS PARA TELHADOS DE ATÉ 2 ÁGUAS PARA TELHA ESTRUTURAL DE FIBROCIMENTO, INCLUSO TRANSPORTE VERTICAL. AF_07/2019</v>
          </cell>
          <cell r="C3735">
            <v>18.79</v>
          </cell>
        </row>
        <row r="3736">
          <cell r="A3736">
            <v>92543</v>
          </cell>
          <cell r="B3736" t="str">
            <v>TRAMA DE MADEIRA COMPOSTA POR TERÇAS PARA TELHADOS DE ATÉ 2 ÁGUAS PARA TELHA ONDULADA DE FIBROCIMENTO, METÁLICA, PLÁSTICA OU TERMOACÚSTICA, INCLUSO TRANSPORTE VERTICAL. AF_07/2019</v>
          </cell>
          <cell r="C3736">
            <v>23.63</v>
          </cell>
        </row>
        <row r="3737">
          <cell r="A3737">
            <v>97725</v>
          </cell>
          <cell r="B3737" t="str">
            <v>FORNECIMENTO E MONTAGEM DE ESCADAS PRÉ-FABRICADAS, INCLUSO IÇAMENTO COM GUINDASTE. AF_03/2024</v>
          </cell>
          <cell r="C3737">
            <v>0</v>
          </cell>
        </row>
        <row r="3738">
          <cell r="A3738">
            <v>97721</v>
          </cell>
          <cell r="B3738" t="str">
            <v>FORNECIMENTO E MONTAGEM DE LAJES ALVEOLARES PRÉ-FABRICADAS, INCLUSO IÇAMENTO COM GUINDASTE. AF_03/2024</v>
          </cell>
          <cell r="C3738">
            <v>0</v>
          </cell>
        </row>
        <row r="3739">
          <cell r="A3739">
            <v>97722</v>
          </cell>
          <cell r="B3739" t="str">
            <v>FORNECIMENTO E MONTAGEM DE LAJES DUPLO T (PI) PRÉ-FABRICADAS, INCLUSO IÇAMENTO COM GUINDASTE. AF_03/2024</v>
          </cell>
          <cell r="C3739">
            <v>0</v>
          </cell>
        </row>
        <row r="3740">
          <cell r="A3740">
            <v>97724</v>
          </cell>
          <cell r="B3740" t="str">
            <v>FORNECIMENTO E MONTAGEM DE PAINÉIS ESTRUTURAIS PRÉ-FABRICADOS, INCLUSO IÇAMENTO COM GUINDASTE. AF_03/2024</v>
          </cell>
          <cell r="C3740">
            <v>0</v>
          </cell>
        </row>
        <row r="3741">
          <cell r="A3741">
            <v>97719</v>
          </cell>
          <cell r="B3741" t="str">
            <v>FORNECIMENTO E MONTAGEM DE PILARES PRÉ-FABRICADOS, INCLUSO IÇAMENTO COM GUINDASTE. AF_03/2024</v>
          </cell>
          <cell r="C3741">
            <v>0</v>
          </cell>
        </row>
        <row r="3742">
          <cell r="A3742">
            <v>97723</v>
          </cell>
          <cell r="B3742" t="str">
            <v>FORNECIMENTO E MONTAGEM DE PRÉ-LAJE TRELIÇADA PRÉ-FABRICADAS, INCLUSO IÇAMENTO COM GUINDASTE. AF_03/2024</v>
          </cell>
          <cell r="C3742">
            <v>0</v>
          </cell>
        </row>
        <row r="3743">
          <cell r="A3743">
            <v>104946</v>
          </cell>
          <cell r="B3743" t="str">
            <v>FORNECIMENTO E MONTAGEM DE TERÇAS PRÉ-FABRICADAS, INCLUSO IÇAMENTO COM GUINDASTE. AF_03/2024</v>
          </cell>
          <cell r="C3743">
            <v>0</v>
          </cell>
        </row>
        <row r="3744">
          <cell r="A3744">
            <v>104944</v>
          </cell>
          <cell r="B3744" t="str">
            <v>FORNECIMENTO E MONTAGEM DE TESOURAS PRÉ-FABRICADAS, INCLUSO IÇAMENTO COM GUINDASTE. AF_03/2024</v>
          </cell>
          <cell r="C3744">
            <v>0</v>
          </cell>
        </row>
        <row r="3745">
          <cell r="A3745">
            <v>104945</v>
          </cell>
          <cell r="B3745" t="str">
            <v>FORNECIMENTO E MONTAGEM DE VIGAS CALHA PRÉ-FABRICADAS, INCLUSO IÇAMENTO COM GUINDASTE. AF_03/2024</v>
          </cell>
          <cell r="C3745">
            <v>0</v>
          </cell>
        </row>
        <row r="3746">
          <cell r="A3746">
            <v>97720</v>
          </cell>
          <cell r="B3746" t="str">
            <v>FORNECIMENTO E MONTAGEM DE VIGAS PRÉ-FABRICADAS, INCLUSO IÇAMENTO COM GUINDASTE. AF_03/2024</v>
          </cell>
          <cell r="C3746">
            <v>0</v>
          </cell>
        </row>
        <row r="3747">
          <cell r="A3747">
            <v>97740</v>
          </cell>
          <cell r="B3747" t="str">
            <v>PEÇA CIRCULAR PRÉ-MOLDADA, VOLUME DE CONCRETO ACIMA DE 100 LITROS, TAXA DE AÇO APROXIMADA DE 30KG/M³. AF_03/2024</v>
          </cell>
          <cell r="C3747">
            <v>2048.02</v>
          </cell>
        </row>
        <row r="3748">
          <cell r="A3748">
            <v>97738</v>
          </cell>
          <cell r="B3748" t="str">
            <v>PEÇA CIRCULAR PRÉ-MOLDADA, VOLUME DE CONCRETO DE 10 A 30 LITROS, TAXA DE FIBRA DE POLIPROPILENO APROXIMADA DE 6 KG/M³. AF_03/2024_PS</v>
          </cell>
          <cell r="C3748">
            <v>3904.68</v>
          </cell>
        </row>
        <row r="3749">
          <cell r="A3749">
            <v>97739</v>
          </cell>
          <cell r="B3749" t="str">
            <v>PEÇA CIRCULAR PRÉ-MOLDADA, VOLUME DE CONCRETO DE 30 A 100 LITROS, TAXA DE AÇO APROXIMADA DE 30KG/M³. AF_03/2024</v>
          </cell>
          <cell r="C3749">
            <v>2825.64</v>
          </cell>
        </row>
        <row r="3750">
          <cell r="A3750">
            <v>97736</v>
          </cell>
          <cell r="B3750" t="str">
            <v>PEÇA RETANGULAR PRÉ-MOLDADA, VOLUME DE CONCRETO ACIMA DE 100 LITROS, TAXA DE AÇO APROXIMADA DE 30KG/M³. AF_03/2024</v>
          </cell>
          <cell r="C3750">
            <v>1449.19</v>
          </cell>
        </row>
        <row r="3751">
          <cell r="A3751">
            <v>97734</v>
          </cell>
          <cell r="B3751" t="str">
            <v>PEÇA RETANGULAR PRÉ-MOLDADA, VOLUME DE CONCRETO DE 10 A 30 LITROS, TAXA DE AÇO APROXIMADA DE 30KG/M³. AF_03/2024</v>
          </cell>
          <cell r="C3751">
            <v>2833.73</v>
          </cell>
        </row>
        <row r="3752">
          <cell r="A3752">
            <v>97735</v>
          </cell>
          <cell r="B3752" t="str">
            <v>PEÇA RETANGULAR PRÉ-MOLDADA, VOLUME DE CONCRETO DE 30 A 100 LITROS, TAXA DE AÇO APROXIMADA DE 30KG/M³. AF_03/2024</v>
          </cell>
          <cell r="C3752">
            <v>2331.66</v>
          </cell>
        </row>
        <row r="3753">
          <cell r="A3753">
            <v>97737</v>
          </cell>
          <cell r="B3753" t="str">
            <v>PEÇA RETANGULAR PRÉ-MOLDADA, VOLUME DE CONCRETO DE 30 A 70 LITROS, TAXA DE AÇO APROXIMADA DE 70KG/M³. AF_03/2024</v>
          </cell>
          <cell r="C3753">
            <v>3094.24</v>
          </cell>
        </row>
        <row r="3754">
          <cell r="A3754">
            <v>97733</v>
          </cell>
          <cell r="B3754" t="str">
            <v>PEÇA RETANGULAR PRÉ-MOLDADA, VOLUME DE CONCRETO DE ATÉ 10 LITROS, TAXA DE AÇO APROXIMADA DE 30KG/M³. AF_03/2024</v>
          </cell>
          <cell r="C3754">
            <v>3248.17</v>
          </cell>
        </row>
        <row r="3755">
          <cell r="A3755">
            <v>98616</v>
          </cell>
          <cell r="B3755" t="str">
            <v>CONTENÇÃO EM CORTINA COM ESTACAS ESPAÇADAS COM 30 CM DE DIÂMETRO E PROFUNDIDADE ATÉ 20 METROS. AF_02/2025</v>
          </cell>
          <cell r="C3755">
            <v>268.52999999999997</v>
          </cell>
        </row>
        <row r="3756">
          <cell r="A3756">
            <v>98619</v>
          </cell>
          <cell r="B3756" t="str">
            <v>CONTENÇÃO EM CORTINA COM ESTACAS ESPAÇADAS COM 40 CM DE DIÂMETRO E PROFUNDIDADE ATÉ 20 METROS. AF_02/2025</v>
          </cell>
          <cell r="C3756">
            <v>294.83</v>
          </cell>
        </row>
        <row r="3757">
          <cell r="A3757">
            <v>98622</v>
          </cell>
          <cell r="B3757" t="str">
            <v>CONTENÇÃO EM CORTINA COM ESTACAS ESPAÇADAS COM 50 CM DE DIÂMETRO E PROFUNDIDADE ATÉ 20 METROS. AF_02/2025</v>
          </cell>
          <cell r="C3757">
            <v>457.06</v>
          </cell>
        </row>
        <row r="3758">
          <cell r="A3758">
            <v>98625</v>
          </cell>
          <cell r="B3758" t="str">
            <v>CONTENÇÃO EM CORTINA COM ESTACAS ESPAÇADAS COM 60 CM DE DIÂMETRO E PROFUNDIDADE ATÉ 20 METROS. AF_02/2025</v>
          </cell>
          <cell r="C3758">
            <v>482.8</v>
          </cell>
        </row>
        <row r="3759">
          <cell r="A3759">
            <v>105918</v>
          </cell>
          <cell r="B3759" t="str">
            <v>CONTENÇÃO EM CORTINA COM ESTACAS SECANTES COM 40 CM DE DIÂMETRO E PROFUNDIDADE ATÉ 20 METROS. AF_02/2025</v>
          </cell>
          <cell r="C3759">
            <v>0</v>
          </cell>
        </row>
        <row r="3760">
          <cell r="A3760">
            <v>98631</v>
          </cell>
          <cell r="B3760" t="str">
            <v>CONTENÇÃO EM CORTINA COM ESTACAS SECANTES COM 50 CM DE DIÂMETRO E PROFUNDIDADE ATÉ 20 METROS. AF_02/2025</v>
          </cell>
          <cell r="C3760">
            <v>0</v>
          </cell>
        </row>
        <row r="3761">
          <cell r="A3761">
            <v>98637</v>
          </cell>
          <cell r="B3761" t="str">
            <v>CONTENÇÃO EM PAREDE DIAFRAGMA COM 30 CM DE ESPESSURA E PROFUNDIDADE ATÉ 25 METROS. AF_02/2025</v>
          </cell>
          <cell r="C3761">
            <v>0</v>
          </cell>
        </row>
        <row r="3762">
          <cell r="A3762">
            <v>98641</v>
          </cell>
          <cell r="B3762" t="str">
            <v>CONTENÇÃO EM PAREDE DIAFRAGMA COM 40 CM DE ESPESSURA E PROFUNDIDADE ATÉ 25 METROS. AF_02/2025</v>
          </cell>
          <cell r="C3762">
            <v>0</v>
          </cell>
        </row>
        <row r="3763">
          <cell r="A3763">
            <v>98645</v>
          </cell>
          <cell r="B3763" t="str">
            <v>CONTENÇÃO EM PAREDE DIAFRAGMA COM 50 CM DE ESPESSURA E PROFUNDIDADE ATÉ 25 METROS. AF_02/2025</v>
          </cell>
          <cell r="C3763">
            <v>0</v>
          </cell>
        </row>
        <row r="3764">
          <cell r="A3764">
            <v>98649</v>
          </cell>
          <cell r="B3764" t="str">
            <v>CONTENÇÃO EM PAREDE DIAFRAGMA COM 60 CM DE ESPESSURA E PROFUNDIDADE ATÉ 25 METROS. AF_02/2025</v>
          </cell>
          <cell r="C3764">
            <v>0</v>
          </cell>
        </row>
        <row r="3765">
          <cell r="A3765">
            <v>98653</v>
          </cell>
          <cell r="B3765" t="str">
            <v>CONTENÇÃO EM PAREDE DIAFRAGMA COM 80 CM DE ESPESSURA E PROFUNDIDADE ATÉ 25 METROS. AF_02/2025</v>
          </cell>
          <cell r="C3765">
            <v>0</v>
          </cell>
        </row>
        <row r="3766">
          <cell r="A3766">
            <v>98657</v>
          </cell>
          <cell r="B3766" t="str">
            <v>EXECUÇÃO DE MURETA GUIA PARA CONTENÇÃO/FUNDAÇÃO, PARA LAMELAS ATÉ 0,80 M DE LARGURA. AF_02/2025</v>
          </cell>
          <cell r="C3766">
            <v>694.33</v>
          </cell>
        </row>
        <row r="3767">
          <cell r="A3767">
            <v>100344</v>
          </cell>
          <cell r="B3767" t="str">
            <v>ARMAÇÃO DE CORTINA DE CONTENÇÃO EM CONCRETO ARMADO, COM AÇO CA-50 DE 10 MM - MONTAGEM. AF_11/2024</v>
          </cell>
          <cell r="C3767">
            <v>12.39</v>
          </cell>
        </row>
        <row r="3768">
          <cell r="A3768">
            <v>100345</v>
          </cell>
          <cell r="B3768" t="str">
            <v>ARMAÇÃO DE CORTINA DE CONTENÇÃO EM CONCRETO ARMADO, COM AÇO CA-50 DE 12,5 MM - MONTAGEM. AF_11/2024</v>
          </cell>
          <cell r="C3768">
            <v>9.77</v>
          </cell>
        </row>
        <row r="3769">
          <cell r="A3769">
            <v>100346</v>
          </cell>
          <cell r="B3769" t="str">
            <v>ARMAÇÃO DE CORTINA DE CONTENÇÃO EM CONCRETO ARMADO, COM AÇO CA-50 DE 16 MM - MONTAGEM. AF_11/2024</v>
          </cell>
          <cell r="C3769">
            <v>9.39</v>
          </cell>
        </row>
        <row r="3770">
          <cell r="A3770">
            <v>100347</v>
          </cell>
          <cell r="B3770" t="str">
            <v>ARMAÇÃO DE CORTINA DE CONTENÇÃO EM CONCRETO ARMADO, COM AÇO CA-50 DE 20 MM - MONTAGEM. AF_11/2024</v>
          </cell>
          <cell r="C3770">
            <v>10.62</v>
          </cell>
        </row>
        <row r="3771">
          <cell r="A3771">
            <v>100348</v>
          </cell>
          <cell r="B3771" t="str">
            <v>ARMAÇÃO DE CORTINA DE CONTENÇÃO EM CONCRETO ARMADO, COM AÇO CA-50 DE 25 MM - MONTAGEM. AF_11/2024</v>
          </cell>
          <cell r="C3771">
            <v>10.46</v>
          </cell>
        </row>
        <row r="3772">
          <cell r="A3772">
            <v>100342</v>
          </cell>
          <cell r="B3772" t="str">
            <v>ARMAÇÃO DE CORTINA DE CONTENÇÃO EM CONCRETO ARMADO, COM AÇO CA-50 DE 6,3 MM - MONTAGEM. AF_11/2024</v>
          </cell>
          <cell r="C3772">
            <v>16.600000000000001</v>
          </cell>
        </row>
        <row r="3773">
          <cell r="A3773">
            <v>100343</v>
          </cell>
          <cell r="B3773" t="str">
            <v>ARMAÇÃO DE CORTINA DE CONTENÇÃO EM CONCRETO ARMADO, COM AÇO CA-50 DE 8 MM - MONTAGEM. AF_11/2024</v>
          </cell>
          <cell r="C3773">
            <v>14.87</v>
          </cell>
        </row>
        <row r="3774">
          <cell r="A3774">
            <v>100349</v>
          </cell>
          <cell r="B3774" t="str">
            <v>CONCRETAGEM DE CORTINA DE CONTENÇÃO, ATRAVÉS DE BOMBA - LANÇAMENTO, ADENSAMENTO E ACABAMENTO. AF_11/2024</v>
          </cell>
          <cell r="C3774">
            <v>711.43</v>
          </cell>
        </row>
        <row r="3775">
          <cell r="A3775">
            <v>100336</v>
          </cell>
          <cell r="B3775" t="str">
            <v>CONTENÇÃO EM PERFIL PRANCHADO COM PAINEL TRELIÇADO DUPLA FACE DE CONCRETO PRÉ-FABRICADO, PERFIS ESPAÇADOS A 1,5 M PARA 1 SUBSOLO. AF_11/2024</v>
          </cell>
          <cell r="C3775">
            <v>0</v>
          </cell>
        </row>
        <row r="3776">
          <cell r="A3776">
            <v>100337</v>
          </cell>
          <cell r="B3776" t="str">
            <v>CONTENÇÃO EM PERFIL PRANCHADO COM PAINEL TRELIÇADO DUPLA FACE DE CONCRETO PRÉ-FABRICADO, PERFIS ESPAÇADOS A 1,5 M PARA 2 OU MAIS SUBSOLOS. AF_11/2024</v>
          </cell>
          <cell r="C3776">
            <v>0</v>
          </cell>
        </row>
        <row r="3777">
          <cell r="A3777">
            <v>100339</v>
          </cell>
          <cell r="B3777" t="str">
            <v>CONTENÇÃO EM PERFIL PRANCHADO COM PAINEL TRELIÇADO DUPLA FACE DE CONCRETO PRÉ-FABRICADO, PERFIS ESPAÇADOS A 2 M PARA 1 SUBSOLO. AF_11/2024</v>
          </cell>
          <cell r="C3777">
            <v>0</v>
          </cell>
        </row>
        <row r="3778">
          <cell r="A3778">
            <v>100340</v>
          </cell>
          <cell r="B3778" t="str">
            <v>CONTENÇÃO EM PERFIL PRANCHADO COM PAINEL TRELIÇADO DUPLA FACE DE CONCRETO PRÉ-FABRICADO, PERFIS ESPAÇADOS A 2 M PARA 2 OU MAIS SUBSOLOS. AF_11/2024</v>
          </cell>
          <cell r="C3778">
            <v>0</v>
          </cell>
        </row>
        <row r="3779">
          <cell r="A3779">
            <v>105805</v>
          </cell>
          <cell r="B3779" t="str">
            <v>CONTENÇÃO EM PERFIL PRANCHADO COM PRANCHÃO DE MADEIRA, PERFIS ESPAÇADOS A 1,5 M PARA 1 SUBSOLO. AF_11/2024</v>
          </cell>
          <cell r="C3779">
            <v>0</v>
          </cell>
        </row>
        <row r="3780">
          <cell r="A3780">
            <v>105806</v>
          </cell>
          <cell r="B3780" t="str">
            <v>CONTENÇÃO EM PERFIL PRANCHADO COM PRANCHÃO DE MADEIRA, PERFIS ESPAÇADOS A 1,5 M PARA 2 OU MAIS SUBSOLOS. AF_11/2024</v>
          </cell>
          <cell r="C3780">
            <v>0</v>
          </cell>
        </row>
        <row r="3781">
          <cell r="A3781">
            <v>105807</v>
          </cell>
          <cell r="B3781" t="str">
            <v>CONTENÇÃO EM PERFIL PRANCHADO COM PRANCHÃO DE MADEIRA, PERFIS ESPAÇADOS A 2 M PARA 1 SUBSOLO. AF_11/2024</v>
          </cell>
          <cell r="C3781">
            <v>0</v>
          </cell>
        </row>
        <row r="3782">
          <cell r="A3782">
            <v>105808</v>
          </cell>
          <cell r="B3782" t="str">
            <v>CONTENÇÃO EM PERFIL PRANCHADO COM PRANCHÃO DE MADEIRA, PERFIS ESPAÇADOS A 2 M PARA 2 OU MAIS SUBSOLOS. AF_11/2024</v>
          </cell>
          <cell r="C3782">
            <v>0</v>
          </cell>
        </row>
        <row r="3783">
          <cell r="A3783">
            <v>100341</v>
          </cell>
          <cell r="B3783" t="str">
            <v>FABRICAÇÃO, MONTAGEM E DESMONTAGEM DE FÔRMA PARA CORTINA DE CONTENÇÃO, EM CHAPA DE MADEIRA COMPENSADA PLASTIFICADA, E = 18 MM, 10 UTILIZAÇÕES. AF_11/2024</v>
          </cell>
          <cell r="C3783">
            <v>42.78</v>
          </cell>
        </row>
        <row r="3784">
          <cell r="A3784">
            <v>100351</v>
          </cell>
          <cell r="B3784" t="str">
            <v>MURO DE ARRIMO COM BLOCOS DE CONCRETO ESTRUTURAL E PILARES INTERMEDIÁRIOS, COM ALTURA MAIOR QUE 1,6 M E MENOR OU IGUAL A 2,8 M (EXCETO FUNDAÇÃO). AF_11/2024</v>
          </cell>
          <cell r="C3784">
            <v>0</v>
          </cell>
        </row>
        <row r="3785">
          <cell r="A3785">
            <v>100353</v>
          </cell>
          <cell r="B3785" t="str">
            <v>MURO DE ARRIMO COM BLOCOS DE CONCRETO ESTRUTURAL E PILARES INTERMEDIÁRIOS, COM ALTURA MAIOR QUE 2,8 M E MENOR OU IGUAL A 4,0 M (EXCETO FUNDAÇÃO). AF_11/2024</v>
          </cell>
          <cell r="C3785">
            <v>0</v>
          </cell>
        </row>
        <row r="3786">
          <cell r="A3786">
            <v>100350</v>
          </cell>
          <cell r="B3786" t="str">
            <v>MURO DE ARRIMO COM BLOCOS DE CONCRETO ESTRUTURAL, ATÉ 1,6 M DE ALTURA (EXCETO FUNDAÇÃO). AF_11/2024</v>
          </cell>
          <cell r="C3786">
            <v>0</v>
          </cell>
        </row>
        <row r="3787">
          <cell r="A3787">
            <v>105043</v>
          </cell>
          <cell r="B3787" t="str">
            <v>PILAR DE MADEIRA ROLIÇA, EUCALIPTO OU EQUIVALENTE DA REGIÃO, FIXADO COM PORTA PILAR METÁLICO, DIÂMETRO DE 12 A 15 CM, APOIO ARTICULADO, COMPRIMENTO DE 3 M. AF_03/2024</v>
          </cell>
          <cell r="C3787">
            <v>0</v>
          </cell>
        </row>
        <row r="3788">
          <cell r="A3788">
            <v>105047</v>
          </cell>
          <cell r="B3788" t="str">
            <v>PILAR DE MADEIRA ROLIÇA, EUCALIPTO OU EQUIVALENTE DA REGIÃO, FIXADO COM PORTA PILAR METÁLICO, DIÂMETRO DE 12 A 15 CM, APOIO ARTICULADO, COMPRIMENTO DE 6 M. AF_03/2024</v>
          </cell>
          <cell r="C3788">
            <v>0</v>
          </cell>
        </row>
        <row r="3789">
          <cell r="A3789">
            <v>105044</v>
          </cell>
          <cell r="B3789" t="str">
            <v>PILAR DE MADEIRA ROLIÇA, EUCALIPTO OU EQUIVALENTE DA REGIÃO, FIXADO COM PORTA PILAR METÁLICO, DIÂMETRO DE 12 A 15 CM, APOIO ENGASTADO, COMPRIMENTO DE 3 M. AF_03/2024</v>
          </cell>
          <cell r="C3789">
            <v>0</v>
          </cell>
        </row>
        <row r="3790">
          <cell r="A3790">
            <v>105094</v>
          </cell>
          <cell r="B3790" t="str">
            <v>PILAR DE MADEIRA ROLIÇA, EUCALIPTO OU EQUIVALENTE DA REGIÃO, FIXADO COM PORTA PILAR METÁLICO, DIÂMETRO DE 12 A 15 CM, APOIO ENGASTADO, COMPRIMENTO DE 6 M. AF_03/2024</v>
          </cell>
          <cell r="C3790">
            <v>0</v>
          </cell>
        </row>
        <row r="3791">
          <cell r="A3791">
            <v>105096</v>
          </cell>
          <cell r="B3791" t="str">
            <v>PILAR DE MADEIRA ROLIÇA, EUCALIPTO OU EQUIVALENTE DA REGIÃO, FIXADO COM PORTA PILAR METÁLICO, DIÂMETRO DE 16 A 20 CM, APOIO ARTICULADO, COMPRIMENTO DE 3 M. AF_03/2024</v>
          </cell>
          <cell r="C3791">
            <v>0</v>
          </cell>
        </row>
        <row r="3792">
          <cell r="A3792">
            <v>105048</v>
          </cell>
          <cell r="B3792" t="str">
            <v>PILAR DE MADEIRA ROLIÇA, EUCALIPTO OU EQUIVALENTE DA REGIÃO, FIXADO COM PORTA PILAR METÁLICO, DIÂMETRO DE 16 A 20 CM, APOIO ARTICULADO, COMPRIMENTO DE 6 M. AF_03/2024</v>
          </cell>
          <cell r="C3792">
            <v>0</v>
          </cell>
        </row>
        <row r="3793">
          <cell r="A3793">
            <v>105097</v>
          </cell>
          <cell r="B3793" t="str">
            <v>PILAR DE MADEIRA ROLIÇA, EUCALIPTO OU EQUIVALENTE DA REGIÃO, FIXADO COM PORTA PILAR METÁLICO, DIÂMETRO DE 16 A 20 CM, APOIO ENGASTADO, COMPRIMENTO DE 3 M. AF_03/2024</v>
          </cell>
          <cell r="C3793">
            <v>0</v>
          </cell>
        </row>
        <row r="3794">
          <cell r="A3794">
            <v>105049</v>
          </cell>
          <cell r="B3794" t="str">
            <v>PILAR DE MADEIRA ROLIÇA, EUCALIPTO OU EQUIVALENTE DA REGIÃO, FIXADO COM PORTA PILAR METÁLICO, DIÂMETRO DE 16 A 20 CM, APOIO ENGASTADO, COMPRIMENTO DE 6 M. AF_03/2024</v>
          </cell>
          <cell r="C3794">
            <v>0</v>
          </cell>
        </row>
        <row r="3795">
          <cell r="A3795">
            <v>105051</v>
          </cell>
          <cell r="B3795" t="str">
            <v>PILAR DE MADEIRA ROLIÇA, EUCALIPTO OU EQUIVALENTE DA REGIÃO, FIXADO COM PORTA PILAR METÁLICO, DIÂMETRO DE 21 A 29 CM, APOIO ARTICULADO, COMPRIMENTO DE 3 M. AF_03/2024</v>
          </cell>
          <cell r="C3795">
            <v>0</v>
          </cell>
        </row>
        <row r="3796">
          <cell r="A3796">
            <v>105054</v>
          </cell>
          <cell r="B3796" t="str">
            <v>PILAR DE MADEIRA ROLIÇA, EUCALIPTO OU EQUIVALENTE DA REGIÃO, FIXADO COM PORTA PILAR METÁLICO, DIÂMETRO DE 21 A 29 CM, APOIO ARTICULADO, COMPRIMENTO DE 6 M. AF_03/2024</v>
          </cell>
          <cell r="C3796">
            <v>0</v>
          </cell>
        </row>
        <row r="3797">
          <cell r="A3797">
            <v>105052</v>
          </cell>
          <cell r="B3797" t="str">
            <v>PILAR DE MADEIRA ROLIÇA, EUCALIPTO OU EQUIVALENTE DA REGIÃO, FIXADO COM PORTA PILAR METÁLICO, DIÂMETRO DE 21 A 29 CM, APOIO ENGASTADO, COMPRIMENTO DE 3 M. AF_03/2024</v>
          </cell>
          <cell r="C3797">
            <v>0</v>
          </cell>
        </row>
        <row r="3798">
          <cell r="A3798">
            <v>105055</v>
          </cell>
          <cell r="B3798" t="str">
            <v>PILAR DE MADEIRA ROLIÇA, EUCALIPTO OU EQUIVALENTE DA REGIÃO, FIXADO COM PORTA PILAR METÁLICO, DIÂMETRO DE 21 A 29 CM, APOIO ENGASTADO, COMPRIMENTO DE 6 M. AF_03/2024</v>
          </cell>
          <cell r="C3798">
            <v>0</v>
          </cell>
        </row>
        <row r="3799">
          <cell r="A3799">
            <v>105065</v>
          </cell>
          <cell r="B3799" t="str">
            <v>PILAR DE MADEIRA ROLIÇA, EUCALIPTO OU EQUIVALENTE DA REGIÃO, FIXADO COM PORTA PILAR METÁLICO, DIÂMETRO DE 30 A 34 CM, APOIO ARTICULADO, COMPRIMENTO DE 3 M. AF_03/2024</v>
          </cell>
          <cell r="C3799">
            <v>0</v>
          </cell>
        </row>
        <row r="3800">
          <cell r="A3800">
            <v>105059</v>
          </cell>
          <cell r="B3800" t="str">
            <v>PILAR DE MADEIRA ROLIÇA, EUCALIPTO OU EQUIVALENTE DA REGIÃO, FIXADO COM PORTA PILAR METÁLICO, DIÂMETRO DE 30 A 34 CM, APOIO ARTICULADO, COMPRIMENTO DE 6 M. AF_03/2024</v>
          </cell>
          <cell r="C3800">
            <v>0</v>
          </cell>
        </row>
        <row r="3801">
          <cell r="A3801">
            <v>105057</v>
          </cell>
          <cell r="B3801" t="str">
            <v>PILAR DE MADEIRA ROLIÇA, EUCALIPTO OU EQUIVALENTE DA REGIÃO, FIXADO COM PORTA PILAR METÁLICO, DIÂMETRO DE 30 A 34 CM, APOIO ENGASTADO, COMPRIMENTO DE 3 M. AF_03/2024</v>
          </cell>
          <cell r="C3801">
            <v>0</v>
          </cell>
        </row>
        <row r="3802">
          <cell r="A3802">
            <v>105060</v>
          </cell>
          <cell r="B3802" t="str">
            <v>PILAR DE MADEIRA ROLIÇA, EUCALIPTO OU EQUIVALENTE DA REGIÃO, FIXADO COM PORTA PILAR METÁLICO, DIÂMETRO DE 30 A 34 CM, APOIO ENGASTADO, COMPRIMENTO DE 6 M. AF_03/2024</v>
          </cell>
          <cell r="C3802">
            <v>0</v>
          </cell>
        </row>
        <row r="3803">
          <cell r="A3803">
            <v>105042</v>
          </cell>
          <cell r="B3803" t="str">
            <v>PILAR DE MADEIRA ROLIÇA, EUCALIPTO OU EQUIVALENTE DA REGIÃO, FIXADO COM VERGALHÃO, DIÂMETRO DE 12 A 15 CM, APOIO ARTICULADO, COMPRIMENTO DE 3 M. AF_03/2024</v>
          </cell>
          <cell r="C3803">
            <v>81.36</v>
          </cell>
        </row>
        <row r="3804">
          <cell r="A3804">
            <v>105046</v>
          </cell>
          <cell r="B3804" t="str">
            <v>PILAR DE MADEIRA ROLIÇA, EUCALIPTO OU EQUIVALENTE DA REGIÃO, FIXADO COM VERGALHÃO, DIÂMETRO DE 12 A 15 CM, APOIO ARTICULADO, COMPRIMENTO DE 6 M. AF_03/2024</v>
          </cell>
          <cell r="C3804">
            <v>71.819999999999993</v>
          </cell>
        </row>
        <row r="3805">
          <cell r="A3805">
            <v>105095</v>
          </cell>
          <cell r="B3805" t="str">
            <v>PILAR DE MADEIRA ROLIÇA, EUCALIPTO OU EQUIVALENTE DA REGIÃO, FIXADO COM VERGALHÃO, DIÂMETRO DE 16 A 20 CM, APOIO ARTICULADO, COMPRIMENTO DE 3 M. AF_03/2024</v>
          </cell>
          <cell r="C3805">
            <v>128.88</v>
          </cell>
        </row>
        <row r="3806">
          <cell r="A3806">
            <v>105098</v>
          </cell>
          <cell r="B3806" t="str">
            <v>PILAR DE MADEIRA ROLIÇA, EUCALIPTO OU EQUIVALENTE DA REGIÃO, FIXADO COM VERGALHÃO, DIÂMETRO DE 16 A 20 CM, APOIO ARTICULADO, COMPRIMENTO DE 6 M. AF_03/2024</v>
          </cell>
          <cell r="C3806">
            <v>119.35</v>
          </cell>
        </row>
        <row r="3807">
          <cell r="A3807">
            <v>105050</v>
          </cell>
          <cell r="B3807" t="str">
            <v>PILAR DE MADEIRA ROLIÇA, EUCALIPTO OU EQUIVALENTE DA REGIÃO, FIXADO COM VERGALHÃO, DIÂMETRO DE 21 A 29 CM, APOIO ARTICULADO, COMPRIMENTO DE 3 M. AF_03/2024</v>
          </cell>
          <cell r="C3807">
            <v>284.36</v>
          </cell>
        </row>
        <row r="3808">
          <cell r="A3808">
            <v>105053</v>
          </cell>
          <cell r="B3808" t="str">
            <v>PILAR DE MADEIRA ROLIÇA, EUCALIPTO OU EQUIVALENTE DA REGIÃO, FIXADO COM VERGALHÃO, DIÂMETRO DE 21 A 29 CM, APOIO ARTICULADO, COMPRIMENTO DE 6 M. AF_03/2024</v>
          </cell>
          <cell r="C3808">
            <v>274.95</v>
          </cell>
        </row>
        <row r="3809">
          <cell r="A3809">
            <v>105056</v>
          </cell>
          <cell r="B3809" t="str">
            <v>PILAR DE MADEIRA ROLIÇA, EUCALIPTO OU EQUIVALENTE DA REGIÃO, FIXADO COM VERGALHÃO, DIÂMETRO DE 30 A 34 CM, APOIO ARTICULADO, COMPRIMENTO DE 3 M. AF_03/2024</v>
          </cell>
          <cell r="C3809">
            <v>398.6</v>
          </cell>
        </row>
        <row r="3810">
          <cell r="A3810">
            <v>105058</v>
          </cell>
          <cell r="B3810" t="str">
            <v>PILAR DE MADEIRA ROLIÇA, EUCALIPTO OU EQUIVALENTE DA REGIÃO, FIXADO COM VERGALHÃO, DIÂMETRO DE 30 A 34 CM, APOIO ARTICULADO, COMPRIMENTO DE 6 M. AF_03/2024</v>
          </cell>
          <cell r="C3810">
            <v>389.83</v>
          </cell>
        </row>
        <row r="3811">
          <cell r="A3811">
            <v>105062</v>
          </cell>
          <cell r="B3811" t="str">
            <v>PILAR DE MADEIRA SERRADA, MAÇARANDUBA OU EQUIVALENTE DA REGIÃO, NÃO APARELHADO, FIXADO COM PORTA PILAR METÁLICO, SEÇÃO QUADRADA 10 X 10 CM, APOIO ARTICULADO, COMPRIMENTO DE 3 M. AF_03/2024</v>
          </cell>
          <cell r="C3811">
            <v>0</v>
          </cell>
        </row>
        <row r="3812">
          <cell r="A3812">
            <v>105066</v>
          </cell>
          <cell r="B3812" t="str">
            <v>PILAR DE MADEIRA SERRADA, MAÇARANDUBA OU EQUIVALENTE DA REGIÃO, NÃO APARELHADO, FIXADO COM PORTA PILAR METÁLICO, SEÇÃO QUADRADA 10 X 10 CM, APOIO ARTICULADO, COMPRIMENTO DE 6 M. AF_03/2024</v>
          </cell>
          <cell r="C3812">
            <v>0</v>
          </cell>
        </row>
        <row r="3813">
          <cell r="A3813">
            <v>105063</v>
          </cell>
          <cell r="B3813" t="str">
            <v>PILAR DE MADEIRA SERRADA, MAÇARANDUBA OU EQUIVALENTE DA REGIÃO, NÃO APARELHADO, FIXADO COM PORTA PILAR METÁLICO, SEÇÃO QUADRADA 10 X 10 CM, APOIO ENGASTADO, COMPRIMENTO DE 3 M. AF_03/2024</v>
          </cell>
          <cell r="C3813">
            <v>0</v>
          </cell>
        </row>
        <row r="3814">
          <cell r="A3814">
            <v>105067</v>
          </cell>
          <cell r="B3814" t="str">
            <v>PILAR DE MADEIRA SERRADA, MAÇARANDUBA OU EQUIVALENTE DA REGIÃO, NÃO APARELHADO, FIXADO COM PORTA PILAR METÁLICO, SEÇÃO QUADRADA 10 X 10 CM, APOIO ENGASTADO, COMPRIMENTO DE 6 M. AF_03/2024</v>
          </cell>
          <cell r="C3814">
            <v>0</v>
          </cell>
        </row>
        <row r="3815">
          <cell r="A3815">
            <v>105069</v>
          </cell>
          <cell r="B3815" t="str">
            <v>PILAR DE MADEIRA SERRADA, MAÇARANDUBA OU EQUIVALENTE DA REGIÃO, NÃO APARELHADO, FIXADO COM PORTA PILAR METÁLICO, SEÇÃO QUADRADA 15 X 15 CM, APOIO ARTICULADO, COMPRIMENTO DE 3 M. AF_03/2024</v>
          </cell>
          <cell r="C3815">
            <v>0</v>
          </cell>
        </row>
        <row r="3816">
          <cell r="A3816">
            <v>105072</v>
          </cell>
          <cell r="B3816" t="str">
            <v>PILAR DE MADEIRA SERRADA, MAÇARANDUBA OU EQUIVALENTE DA REGIÃO, NÃO APARELHADO, FIXADO COM PORTA PILAR METÁLICO, SEÇÃO QUADRADA 15 X 15 CM, APOIO ARTICULADO, COMPRIMENTO DE 6 M. AF_03/2024</v>
          </cell>
          <cell r="C3816">
            <v>0</v>
          </cell>
        </row>
        <row r="3817">
          <cell r="A3817">
            <v>105070</v>
          </cell>
          <cell r="B3817" t="str">
            <v>PILAR DE MADEIRA SERRADA, MAÇARANDUBA OU EQUIVALENTE DA REGIÃO, NÃO APARELHADO, FIXADO COM PORTA PILAR METÁLICO, SEÇÃO QUADRADA 15 X 15 CM, APOIO ENGASTADO, COMPRIMENTO DE 3 M. AF_03/2024</v>
          </cell>
          <cell r="C3817">
            <v>0</v>
          </cell>
        </row>
        <row r="3818">
          <cell r="A3818">
            <v>105073</v>
          </cell>
          <cell r="B3818" t="str">
            <v>PILAR DE MADEIRA SERRADA, MAÇARANDUBA OU EQUIVALENTE DA REGIÃO, NÃO APARELHADO, FIXADO COM PORTA PILAR METÁLICO, SEÇÃO QUADRADA 15 X 15 CM, APOIO ENGASTADO, COMPRIMENTO DE 6 M. AF_03/2024</v>
          </cell>
          <cell r="C3818">
            <v>0</v>
          </cell>
        </row>
        <row r="3819">
          <cell r="A3819">
            <v>105075</v>
          </cell>
          <cell r="B3819" t="str">
            <v>PILAR DE MADEIRA SERRADA, MAÇARANDUBA OU EQUIVALENTE DA REGIÃO, NÃO APARELHADO, FIXADO COM PORTA PILAR METÁLICO, SEÇÃO QUADRADA 20 X 20 CM, APOIO ARTICULADO, COMPRIMENTO DE 3 M. AF_03/2024</v>
          </cell>
          <cell r="C3819">
            <v>0</v>
          </cell>
        </row>
        <row r="3820">
          <cell r="A3820">
            <v>105078</v>
          </cell>
          <cell r="B3820" t="str">
            <v>PILAR DE MADEIRA SERRADA, MAÇARANDUBA OU EQUIVALENTE DA REGIÃO, NÃO APARELHADO, FIXADO COM PORTA PILAR METÁLICO, SEÇÃO QUADRADA 20 X 20 CM, APOIO ARTICULADO, COMPRIMENTO DE 6 M. AF_03/2024</v>
          </cell>
          <cell r="C3820">
            <v>0</v>
          </cell>
        </row>
        <row r="3821">
          <cell r="A3821">
            <v>105076</v>
          </cell>
          <cell r="B3821" t="str">
            <v>PILAR DE MADEIRA SERRADA, MAÇARANDUBA OU EQUIVALENTE DA REGIÃO, NÃO APARELHADO, FIXADO COM PORTA PILAR METÁLICO, SEÇÃO QUADRADA 20 X 20 CM, APOIO ENGASTADO, COMPRIMENTO DE 3 M. AF_03/2024</v>
          </cell>
          <cell r="C3821">
            <v>0</v>
          </cell>
        </row>
        <row r="3822">
          <cell r="A3822">
            <v>105079</v>
          </cell>
          <cell r="B3822" t="str">
            <v>PILAR DE MADEIRA SERRADA, MAÇARANDUBA OU EQUIVALENTE DA REGIÃO, NÃO APARELHADO, FIXADO COM PORTA PILAR METÁLICO, SEÇÃO QUADRADA 20 X 20 CM, APOIO ENGASTADO, COMPRIMENTO DE 6 M. AF_03/2024</v>
          </cell>
          <cell r="C3822">
            <v>0</v>
          </cell>
        </row>
        <row r="3823">
          <cell r="A3823">
            <v>105061</v>
          </cell>
          <cell r="B3823" t="str">
            <v>PILAR DE MADEIRA SERRADA, MAÇARANDUBA OU EQUIVALENTE DA REGIÃO, NÃO APARELHADO, FIXADO COM VERGALHÃO, SEÇÃO QUADRADA 10 X 10 CM, APOIO ARTICULADO, COMPRIMENTO DE 3 M. AF_03/2024</v>
          </cell>
          <cell r="C3823">
            <v>96.89</v>
          </cell>
        </row>
        <row r="3824">
          <cell r="A3824">
            <v>105064</v>
          </cell>
          <cell r="B3824" t="str">
            <v>PILAR DE MADEIRA SERRADA, MAÇARANDUBA OU EQUIVALENTE DA REGIÃO, NÃO APARELHADO, FIXADO COM VERGALHÃO, SEÇÃO QUADRADA 10 X 10 CM, APOIO ARTICULADO, COMPRIMENTO DE 6 M. AF_03/2024</v>
          </cell>
          <cell r="C3824">
            <v>84.77</v>
          </cell>
        </row>
        <row r="3825">
          <cell r="A3825">
            <v>105068</v>
          </cell>
          <cell r="B3825" t="str">
            <v>PILAR DE MADEIRA SERRADA, MAÇARANDUBA OU EQUIVALENTE DA REGIÃO, NÃO APARELHADO, FIXADO COM VERGALHÃO, SEÇÃO QUADRADA 15 X 15 CM, APOIO ARTICULADO, COMPRIMENTO DE 3 M. AF_03/2024</v>
          </cell>
          <cell r="C3825">
            <v>160.87</v>
          </cell>
        </row>
        <row r="3826">
          <cell r="A3826">
            <v>105071</v>
          </cell>
          <cell r="B3826" t="str">
            <v>PILAR DE MADEIRA SERRADA, MAÇARANDUBA OU EQUIVALENTE DA REGIÃO, NÃO APARELHADO, FIXADO COM VERGALHÃO, SEÇÃO QUADRADA 15 X 15 CM, APOIO ARTICULADO, COMPRIMENTO DE 6 M. AF_03/2024</v>
          </cell>
          <cell r="C3826">
            <v>148.77000000000001</v>
          </cell>
        </row>
        <row r="3827">
          <cell r="A3827">
            <v>105074</v>
          </cell>
          <cell r="B3827" t="str">
            <v>PILAR DE MADEIRA SERRADA, MAÇARANDUBA OU EQUIVALENTE DA REGIÃO, NÃO APARELHADO, FIXADO COM VERGALHÃO, SEÇÃO QUADRADA 20 X 20 CM, APOIO ARTICULADO, COMPRIMENTO DE 3 M. AF_03/2024</v>
          </cell>
          <cell r="C3827">
            <v>250.43</v>
          </cell>
        </row>
        <row r="3828">
          <cell r="A3828">
            <v>105077</v>
          </cell>
          <cell r="B3828" t="str">
            <v>PILAR DE MADEIRA SERRADA, MAÇARANDUBA OU EQUIVALENTE DA REGIÃO, NÃO APARELHADO, FIXADO COM VERGALHÃO, SEÇÃO QUADRADA 20 X 20 CM, APOIO ARTICULADO, COMPRIMENTO DE 6 M. AF_03/2024</v>
          </cell>
          <cell r="C3828">
            <v>238.38</v>
          </cell>
        </row>
        <row r="3829">
          <cell r="A3829">
            <v>105090</v>
          </cell>
          <cell r="B3829" t="str">
            <v>PISO DE MADEIRA, SOBRE VIGOTAS DE MADEIRA SEÇÃO 7,5 X 15 CM. AF_03/2024</v>
          </cell>
          <cell r="C3829">
            <v>525.65</v>
          </cell>
        </row>
        <row r="3830">
          <cell r="A3830">
            <v>105099</v>
          </cell>
          <cell r="B3830" t="str">
            <v>VIGA DE MADEIRA ROLIÇA, EUCALIPTO OU EQUIVALENTE DA REGIÃO, DIÂMETRO DE 12 A 15 CM. AF_03/2024</v>
          </cell>
          <cell r="C3830">
            <v>93.23</v>
          </cell>
        </row>
        <row r="3831">
          <cell r="A3831">
            <v>105100</v>
          </cell>
          <cell r="B3831" t="str">
            <v>VIGA DE MADEIRA ROLIÇA, EUCALIPTO OU EQUIVALENTE DA REGIÃO, DIÂMETRO DE 16 A 20 CM. AF_03/2024</v>
          </cell>
          <cell r="C3831">
            <v>143.25</v>
          </cell>
        </row>
        <row r="3832">
          <cell r="A3832">
            <v>105101</v>
          </cell>
          <cell r="B3832" t="str">
            <v>VIGA DE MADEIRA ROLIÇA, EUCALIPTO OU EQUIVALENTE DA REGIÃO, DIÂMETRO DE 21 A 29 CM. AF_03/2024</v>
          </cell>
          <cell r="C3832">
            <v>303.94</v>
          </cell>
        </row>
        <row r="3833">
          <cell r="A3833">
            <v>105102</v>
          </cell>
          <cell r="B3833" t="str">
            <v>VIGA DE MADEIRA ROLIÇA, EUCALIPTO OU EQUIVALENTE DA REGIÃO, DIÂMETRO DE 30 A 34 CM. AF_03/2024</v>
          </cell>
          <cell r="C3833">
            <v>424.98</v>
          </cell>
        </row>
        <row r="3834">
          <cell r="A3834">
            <v>105080</v>
          </cell>
          <cell r="B3834" t="str">
            <v>VIGA DE MADEIRA SERRADA, MAÇARANDUBA OU EQUIVALENTE DA REGIÃO, APARELHADA, SEÇÃO RETANGULAR 6 X 12 CM. AF_03/2024</v>
          </cell>
          <cell r="C3834">
            <v>63.59</v>
          </cell>
        </row>
        <row r="3835">
          <cell r="A3835">
            <v>105081</v>
          </cell>
          <cell r="B3835" t="str">
            <v>VIGA DE MADEIRA SERRADA, MAÇARANDUBA OU EQUIVALENTE DA REGIÃO, APARELHADA, SEÇÃO RETANGULAR 6 X 16 CM. AF_03/2024</v>
          </cell>
          <cell r="C3835">
            <v>73.64</v>
          </cell>
        </row>
        <row r="3836">
          <cell r="A3836">
            <v>105091</v>
          </cell>
          <cell r="B3836" t="str">
            <v>VIGA DE MADEIRA SERRADA, MAÇARANDUBA OU EQUIVALENTE DA REGIÃO, APARELHADA, SEÇÃO RETANGULAR 7,5 X 23 CM. AF_03/2024</v>
          </cell>
          <cell r="C3836">
            <v>128.84</v>
          </cell>
        </row>
        <row r="3837">
          <cell r="A3837">
            <v>105089</v>
          </cell>
          <cell r="B3837" t="str">
            <v>VIGA DE MADEIRA SERRADA, MAÇARANDUBA OU EQUIVALENTE DA REGIÃO, APARELHADA, SEÇÃO RETANGULAR 8 X 30 CM. AF_03/2024</v>
          </cell>
          <cell r="C3837">
            <v>162.65</v>
          </cell>
        </row>
        <row r="3838">
          <cell r="A3838">
            <v>105082</v>
          </cell>
          <cell r="B3838" t="str">
            <v>VIGA DE MADEIRA SERRADA, MAÇARANDUBA OU EQUIVALENTE DA REGIÃO, NÃO APARELHADA, SEÇÃO RETANGULAR 6 X 12 CM. AF_03/2024</v>
          </cell>
          <cell r="C3838">
            <v>66.33</v>
          </cell>
        </row>
        <row r="3839">
          <cell r="A3839">
            <v>105083</v>
          </cell>
          <cell r="B3839" t="str">
            <v>VIGA DE MADEIRA SERRADA, MAÇARANDUBA OU EQUIVALENTE DA REGIÃO, NÃO APARELHADA, SEÇÃO RETANGULAR 6 X 16 CM. AF_03/2024</v>
          </cell>
          <cell r="C3839">
            <v>74.88</v>
          </cell>
        </row>
        <row r="3840">
          <cell r="A3840">
            <v>105084</v>
          </cell>
          <cell r="B3840" t="str">
            <v>VIGA DE MADEIRA SERRADA, MAÇARANDUBA OU EQUIVALENTE DA REGIÃO, NÃO APARELHADA, SEÇÃO RETANGULAR 6 X 20 CM. AF_03/2024</v>
          </cell>
          <cell r="C3840">
            <v>93.15</v>
          </cell>
        </row>
        <row r="3841">
          <cell r="A3841">
            <v>105086</v>
          </cell>
          <cell r="B3841" t="str">
            <v>VIGA DE MADEIRA SERRADA, MAÇARANDUBA OU EQUIVALENTE DA REGIÃO, NÃO APARELHADA, SEÇÃO RETANGULAR 6 X 25 CM. AF_03/2024</v>
          </cell>
          <cell r="C3841">
            <v>86.37</v>
          </cell>
        </row>
        <row r="3842">
          <cell r="A3842">
            <v>105087</v>
          </cell>
          <cell r="B3842" t="str">
            <v>VIGA DE MADEIRA SERRADA, MAÇARANDUBA OU EQUIVALENTE DA REGIÃO, NÃO APARELHADA, SEÇÃO RETANGULAR 6 X 30 CM. AF_03/2024</v>
          </cell>
          <cell r="C3842">
            <v>97.06</v>
          </cell>
        </row>
        <row r="3843">
          <cell r="A3843">
            <v>105088</v>
          </cell>
          <cell r="B3843" t="str">
            <v>VIGA DE MADEIRA SERRADA, MAÇARANDUBA OU EQUIVALENTE DA REGIÃO, NÃO APARELHADA, SEÇÃO RETANGULAR 6 X 40 CM. AF_03/2024</v>
          </cell>
          <cell r="C3843">
            <v>176.36</v>
          </cell>
        </row>
        <row r="3844">
          <cell r="A3844">
            <v>105092</v>
          </cell>
          <cell r="B3844" t="str">
            <v>VIGA DE MADEIRA SERRADA, MAÇARANDUBA OU EQUIVALENTE DA REGIÃO, NÃO APARELHADA, SEÇÃO RETANGULAR 7,5 X 23 CM. AF_03/2024</v>
          </cell>
          <cell r="C3844">
            <v>140.27000000000001</v>
          </cell>
        </row>
        <row r="3845">
          <cell r="A3845">
            <v>105085</v>
          </cell>
          <cell r="B3845" t="str">
            <v>VIGA DE MADEIRA SERRADA, MAÇARANDUBA OU EQUIVALENTE DA REGIÃO, NÃO APARELHADA, SEÇÃO RETANGULAR 8 X 16 CM. AF_03/2024</v>
          </cell>
          <cell r="C3845">
            <v>97.38</v>
          </cell>
        </row>
        <row r="3846">
          <cell r="A3846">
            <v>105093</v>
          </cell>
          <cell r="B3846" t="str">
            <v>VIGA DE MADEIRA SERRADA, MAÇARANDUBA OU EQUIVALENTE DA REGIÃO, NÃO APARELHADA, SEÇÃO RETANGULAR 8 X 30 CM. AF_03/2024</v>
          </cell>
          <cell r="C3846">
            <v>142.08000000000001</v>
          </cell>
        </row>
        <row r="3847">
          <cell r="A3847">
            <v>105041</v>
          </cell>
          <cell r="B3847" t="str">
            <v>VIGA DE MADEIRA SERRADA, PINUS OU EQUIVALENTE DA REGIÃO, SEÇÃO RETANGULAR 7,5 X 10 CM. AF_03/2024</v>
          </cell>
          <cell r="C3847">
            <v>49.38</v>
          </cell>
        </row>
        <row r="3848">
          <cell r="A3848">
            <v>105045</v>
          </cell>
          <cell r="B3848" t="str">
            <v>VIGA DE MADEIRA SERRADA, PINUS OU EQUIVALENTE DA REGIÃO, SEÇÃO RETANGULAR 7,5 X 15 CM. AF_03/2024</v>
          </cell>
          <cell r="C3848">
            <v>55.86</v>
          </cell>
        </row>
        <row r="3849">
          <cell r="A3849">
            <v>93961</v>
          </cell>
          <cell r="B3849" t="str">
            <v>EXECUÇÃO DE GRAMPO PARA SOLO GRAMPEADO COM COMPRIMENTO MAIOR QUE 10 M, DIÂMETRO DE 10 CM, PERFURAÇÃO COM EQUIPAMENTO MANUAL E ARMADURA COM DIÂMETRO DE 20 MM. AF_07/2024</v>
          </cell>
          <cell r="C3849">
            <v>249.98</v>
          </cell>
        </row>
        <row r="3850">
          <cell r="A3850">
            <v>93971</v>
          </cell>
          <cell r="B3850" t="str">
            <v>EXECUÇÃO DE GRAMPO PARA SOLO GRAMPEADO COM COMPRIMENTO MAIOR QUE 10 M, DIÂMETRO DE 7 CM, PERFURAÇÃO COM EQUIPAMENTO MANUAL E ARMADURA COM DIÂMETRO DE 20 MM. AF_07/2024</v>
          </cell>
          <cell r="C3850">
            <v>209.46</v>
          </cell>
        </row>
        <row r="3851">
          <cell r="A3851">
            <v>93959</v>
          </cell>
          <cell r="B3851" t="str">
            <v>EXECUÇÃO DE GRAMPO PARA SOLO GRAMPEADO COM COMPRIMENTO MAIOR QUE 6 M E MENOR OU IGUAL A 10 M, DIÂMETRO DE 10 CM, PERFURAÇÃO COM EQUIPAMENTO MANUAL E ARMADURA COM DIÂMETRO DE 20 MM. AF_07/2024</v>
          </cell>
          <cell r="C3851">
            <v>277.35000000000002</v>
          </cell>
        </row>
        <row r="3852">
          <cell r="A3852">
            <v>93969</v>
          </cell>
          <cell r="B3852" t="str">
            <v>EXECUÇÃO DE GRAMPO PARA SOLO GRAMPEADO COM COMPRIMENTO MAIOR QUE 6 M E MENOR OU IGUAL A 10 M, DIÂMETRO DE 7 CM, PERFURAÇÃO COM EQUIPAMENTO MANUAL E ARMADURA COM DIÂMETRO DE 20 MM. AF_07/2024</v>
          </cell>
          <cell r="C3852">
            <v>231.52</v>
          </cell>
        </row>
        <row r="3853">
          <cell r="A3853">
            <v>93957</v>
          </cell>
          <cell r="B3853" t="str">
            <v>EXECUÇÃO DE GRAMPO PARA SOLO GRAMPEADO COM COMPRIMENTO MENOR OU IGUAL A 6 M, DIÂMETRO DE 10 CM, PERFURAÇÃO COM EQUIPAMENTO MANUAL E ARMADURA COM DIÂMETRO DE 20 MM. AF_07/2024</v>
          </cell>
          <cell r="C3853">
            <v>342.44</v>
          </cell>
        </row>
        <row r="3854">
          <cell r="A3854">
            <v>93967</v>
          </cell>
          <cell r="B3854" t="str">
            <v>EXECUÇÃO DE GRAMPO PARA SOLO GRAMPEADO COM COMPRIMENTO MENOR OU IGUAL A 6 M, DIÂMETRO DE 7 CM, PERFURAÇÃO COM EQUIPAMENTO MANUAL E ARMADURA COM DIÂMETRO DE 20 MM. AF_07/2024</v>
          </cell>
          <cell r="C3854">
            <v>285.79000000000002</v>
          </cell>
        </row>
        <row r="3855">
          <cell r="A3855">
            <v>104878</v>
          </cell>
          <cell r="B3855" t="str">
            <v>EXECUÇÃO DE LONGARINA, PARA TIRANTES PERMANENTES, COM PERFIL METÁLICO, INCLUINDO CUNHA E SOLIDARIZAÇÃO. AF_11/2023</v>
          </cell>
          <cell r="C3855">
            <v>2502.7199999999998</v>
          </cell>
        </row>
        <row r="3856">
          <cell r="A3856">
            <v>104877</v>
          </cell>
          <cell r="B3856" t="str">
            <v>EXECUÇÃO DE LONGARINA, PARA TIRANTES PROVISÓRIOS, COM PERFIL METÁLICO, INCLUINDO CUNHA E SOLIDARIZAÇÃO. AF_11/2023</v>
          </cell>
          <cell r="C3856">
            <v>640.29</v>
          </cell>
        </row>
        <row r="3857">
          <cell r="A3857">
            <v>104841</v>
          </cell>
          <cell r="B3857" t="str">
            <v>EXECUÇÃO DE PERFURAÇÃO PARA TIRANTE, COMPRIMENTO MAIOR OU IGUAL A 14 M E MENOR QUE 22 M, COM DIÂMETRO DE FURO DE 100 MM EXECUTADO COM HASTE E TUBOS DE REVESTIMENTO UTILIZANDO PERFURATRIZ SOBRE ESTEIRA. AF_11/2023</v>
          </cell>
          <cell r="C3857">
            <v>86.75</v>
          </cell>
        </row>
        <row r="3858">
          <cell r="A3858">
            <v>104849</v>
          </cell>
          <cell r="B3858" t="str">
            <v>EXECUÇÃO DE PERFURAÇÃO PARA TIRANTE, COMPRIMENTO MAIOR OU IGUAL A 14 M E MENOR QUE 22 M, COM DIÂMETRO DE FURO DE 100 MM EXECUTADO COM HASTE UTILIZANDO PERFURATRIZ MANUAL SOBRE BASE DE MONTAGEM. AF_11/2023</v>
          </cell>
          <cell r="C3858">
            <v>59.98</v>
          </cell>
        </row>
        <row r="3859">
          <cell r="A3859">
            <v>104887</v>
          </cell>
          <cell r="B3859" t="str">
            <v>EXECUÇÃO DE PERFURAÇÃO PARA TIRANTE, COMPRIMENTO MAIOR OU IGUAL A 14 M E MENOR QUE 22 M, COM DIÂMETRO DE FURO DE 100 MM EXECUTADO COM HASTE UTILIZANDO PERFURATRIZ SOBRE ESTEIRA. AF_11/2023</v>
          </cell>
          <cell r="C3859">
            <v>47.77</v>
          </cell>
        </row>
        <row r="3860">
          <cell r="A3860">
            <v>104844</v>
          </cell>
          <cell r="B3860" t="str">
            <v>EXECUÇÃO DE PERFURAÇÃO PARA TIRANTE, COMPRIMENTO MAIOR OU IGUAL A 14 M E MENOR QUE 22 M, COM DIÂMETRO DE FURO DE 150 MM EXECUTADO COM HASTE E TUBOS DE REVESTIMENTO UTILIZANDO PERFURATRIZ SOBRE ESTEIRA. AF_11/2023</v>
          </cell>
          <cell r="C3860">
            <v>95.38</v>
          </cell>
        </row>
        <row r="3861">
          <cell r="A3861">
            <v>104852</v>
          </cell>
          <cell r="B3861" t="str">
            <v>EXECUÇÃO DE PERFURAÇÃO PARA TIRANTE, COMPRIMENTO MAIOR OU IGUAL A 14 M E MENOR QUE 22 M, COM DIÂMETRO DE FURO DE 150 MM EXECUTADO COM HASTE UTILIZANDO PERFURATRIZ MANUAL SOBRE BASE DE MONTAGEM. AF_11/2023</v>
          </cell>
          <cell r="C3861">
            <v>65.63</v>
          </cell>
        </row>
        <row r="3862">
          <cell r="A3862">
            <v>104846</v>
          </cell>
          <cell r="B3862" t="str">
            <v>EXECUÇÃO DE PERFURAÇÃO PARA TIRANTE, COMPRIMENTO MAIOR OU IGUAL A 14 M E MENOR QUE 22 M, COM DIÂMETRO DE FURO DE 200 MM EXECUTADO COM HASTE E TUBOS DE REVESTIMENTO UTILIZANDO PERFURATRIZ SOBRE ESTEIRA. AF_11/2023</v>
          </cell>
          <cell r="C3862">
            <v>108.22</v>
          </cell>
        </row>
        <row r="3863">
          <cell r="A3863">
            <v>104854</v>
          </cell>
          <cell r="B3863" t="str">
            <v>EXECUÇÃO DE PERFURAÇÃO PARA TIRANTE, COMPRIMENTO MAIOR OU IGUAL A 14 M E MENOR QUE 22 M, COM DIÂMETRO DE FURO DE 200 MM EXECUTADO COM HASTE UTILIZANDO PERFURATRIZ MANUAL SOBRE BASE DE MONTAGEM. AF_11/2023</v>
          </cell>
          <cell r="C3863">
            <v>74.06</v>
          </cell>
        </row>
        <row r="3864">
          <cell r="A3864">
            <v>104890</v>
          </cell>
          <cell r="B3864" t="str">
            <v>EXECUÇÃO DE PERFURAÇÃO PARA TIRANTE, COMPRIMENTO MAIOR OU IGUAL A 14 M E MENOR QUE 22 M, COM DIÂMETRO DE FURO DE 200 MM EXECUTADO COM HASTE UTILIZANDO PERFURATRIZ SOBRE ESTEIRA. AF_11/2023</v>
          </cell>
          <cell r="C3864">
            <v>54.27</v>
          </cell>
        </row>
        <row r="3865">
          <cell r="A3865">
            <v>104842</v>
          </cell>
          <cell r="B3865" t="str">
            <v>EXECUÇÃO DE PERFURAÇÃO PARA TIRANTE, COMPRIMENTO MAIOR OU IGUAL A 22 M E MENOR QUE 30 M, COM DIÂMETRO DE FURO DE 100 MM EXECUTADO COM HASTE E TUBOS DE REVESTIMENTO UTILIZANDO PERFURATRIZ SOBRE ESTEIRA. AF_11/2023</v>
          </cell>
          <cell r="C3865">
            <v>74.64</v>
          </cell>
        </row>
        <row r="3866">
          <cell r="A3866">
            <v>104850</v>
          </cell>
          <cell r="B3866" t="str">
            <v>EXECUÇÃO DE PERFURAÇÃO PARA TIRANTE, COMPRIMENTO MAIOR OU IGUAL A 22 M E MENOR QUE 30 M, COM DIÂMETRO DE FURO DE 100 MM EXECUTADO COM HASTE UTILIZANDO PERFURATRIZ MANUAL SOBRE BASE DE MONTAGEM. AF_11/2023</v>
          </cell>
          <cell r="C3866">
            <v>53.84</v>
          </cell>
        </row>
        <row r="3867">
          <cell r="A3867">
            <v>104888</v>
          </cell>
          <cell r="B3867" t="str">
            <v>EXECUÇÃO DE PERFURAÇÃO PARA TIRANTE, COMPRIMENTO MAIOR OU IGUAL A 22 M E MENOR QUE 30 M, COM DIÂMETRO DE FURO DE 100 MM EXECUTADO COM HASTE UTILIZANDO PERFURATRIZ SOBRE ESTEIRA. AF_11/2023</v>
          </cell>
          <cell r="C3867">
            <v>43.73</v>
          </cell>
        </row>
        <row r="3868">
          <cell r="A3868">
            <v>104879</v>
          </cell>
          <cell r="B3868" t="str">
            <v>EXECUÇÃO DE PERFURAÇÃO PARA TIRANTE, COMPRIMENTO MAIOR OU IGUAL A 22 M E MENOR QUE 30 M, COM DIÂMETRO DE FURO DE 150 MM EXECUTADO COM HASTE E TUBOS DE REVESTIMENTO UTILIZANDO PERFURATRIZ SOBRE ESTEIRA. AF_11/2023</v>
          </cell>
          <cell r="C3868">
            <v>81.86</v>
          </cell>
        </row>
        <row r="3869">
          <cell r="A3869">
            <v>104853</v>
          </cell>
          <cell r="B3869" t="str">
            <v>EXECUÇÃO DE PERFURAÇÃO PARA TIRANTE, COMPRIMENTO MAIOR OU IGUAL A 22 M E MENOR QUE 30 M, COM DIÂMETRO DE FURO DE 150 MM EXECUTADO COM HASTE UTILIZANDO PERFURATRIZ MANUAL SOBRE BASE DE MONTAGEM. AF_11/2023</v>
          </cell>
          <cell r="C3869">
            <v>58.58</v>
          </cell>
        </row>
        <row r="3870">
          <cell r="A3870">
            <v>104847</v>
          </cell>
          <cell r="B3870" t="str">
            <v>EXECUÇÃO DE PERFURAÇÃO PARA TIRANTE, COMPRIMENTO MAIOR OU IGUAL A 22 M E MENOR QUE 30 M, COM DIÂMETRO DE FURO DE 200 MM EXECUTADO COM HASTE E TUBOS DE REVESTIMENTO UTILIZANDO PERFURATRIZ SOBRE ESTEIRA. AF_11/2023</v>
          </cell>
          <cell r="C3870">
            <v>92.55</v>
          </cell>
        </row>
        <row r="3871">
          <cell r="A3871">
            <v>104855</v>
          </cell>
          <cell r="B3871" t="str">
            <v>EXECUÇÃO DE PERFURAÇÃO PARA TIRANTE, COMPRIMENTO MAIOR OU IGUAL A 22 M E MENOR QUE 30 M, COM DIÂMETRO DE FURO DE 200 MM EXECUTADO COM HASTE UTILIZANDO PERFURATRIZ MANUAL SOBRE BASE DE MONTAGEM. AF_11/2023</v>
          </cell>
          <cell r="C3871">
            <v>65.599999999999994</v>
          </cell>
        </row>
        <row r="3872">
          <cell r="A3872">
            <v>104891</v>
          </cell>
          <cell r="B3872" t="str">
            <v>EXECUÇÃO DE PERFURAÇÃO PARA TIRANTE, COMPRIMENTO MAIOR OU IGUAL A 22 M E MENOR QUE 30 M, COM DIÂMETRO DE FURO DE 200 MM EXECUTADO COM HASTE UTILIZANDO PERFURATRIZ SOBRE ESTEIRA. AF_11/2023</v>
          </cell>
          <cell r="C3872">
            <v>49.17</v>
          </cell>
        </row>
        <row r="3873">
          <cell r="A3873">
            <v>104892</v>
          </cell>
          <cell r="B3873" t="str">
            <v>EXECUÇÃO DE PERFURAÇÃO PARA TIRANTE, COMPRIMENTO MAIOR OU IGUAL A 6 M E MENOR QUE 14 M, COM DIÂMETRO DE FURO DE 100 MM EXECUTADO COM HASTE E TUBOS DE REVESTIMENTO UTILIZANDO PERFURATRIZ SOBRE ESTEIRA. AF_11/2023</v>
          </cell>
          <cell r="C3873">
            <v>106.96</v>
          </cell>
        </row>
        <row r="3874">
          <cell r="A3874">
            <v>104848</v>
          </cell>
          <cell r="B3874" t="str">
            <v>EXECUÇÃO DE PERFURAÇÃO PARA TIRANTE, COMPRIMENTO MAIOR OU IGUAL A 6 M E MENOR QUE 14 M, COM DIÂMETRO DE FURO DE 100 MM EXECUTADO COM HASTE UTILIZANDO PERFURATRIZ MANUAL SOBRE BASE DE MONTAGEM. AF_11/2023</v>
          </cell>
          <cell r="C3874">
            <v>69.099999999999994</v>
          </cell>
        </row>
        <row r="3875">
          <cell r="A3875">
            <v>104886</v>
          </cell>
          <cell r="B3875" t="str">
            <v>EXECUÇÃO DE PERFURAÇÃO PARA TIRANTE, COMPRIMENTO MAIOR OU IGUAL A 6 M E MENOR QUE 14 M, COM DIÂMETRO DE FURO DE 100 MM EXECUTADO COM HASTE UTILIZANDO PERFURATRIZ SOBRE ESTEIRA. AF_11/2023</v>
          </cell>
          <cell r="C3875">
            <v>53.82</v>
          </cell>
        </row>
        <row r="3876">
          <cell r="A3876">
            <v>104843</v>
          </cell>
          <cell r="B3876" t="str">
            <v>EXECUÇÃO DE PERFURAÇÃO PARA TIRANTE, COMPRIMENTO MAIOR OU IGUAL A 6 M E MENOR QUE 14 M, COM DIÂMETRO DE FURO DE 150 MM EXECUTADO COM HASTE E TUBOS DE REVESTIMENTO UTILIZANDO PERFURATRIZ SOBRE ESTEIRA. AF_11/2023</v>
          </cell>
          <cell r="C3876">
            <v>117.72</v>
          </cell>
        </row>
        <row r="3877">
          <cell r="A3877">
            <v>104851</v>
          </cell>
          <cell r="B3877" t="str">
            <v>EXECUÇÃO DE PERFURAÇÃO PARA TIRANTE, COMPRIMENTO MAIOR OU IGUAL A 6 M E MENOR QUE 14 M, COM DIÂMETRO DE FURO DE 150 MM EXECUTADO COM HASTE UTILIZANDO PERFURATRIZ MANUAL SOBRE BASE DE MONTAGEM. AF_11/2023</v>
          </cell>
          <cell r="C3877">
            <v>76.17</v>
          </cell>
        </row>
        <row r="3878">
          <cell r="A3878">
            <v>104845</v>
          </cell>
          <cell r="B3878" t="str">
            <v>EXECUÇÃO DE PERFURAÇÃO PARA TIRANTE, COMPRIMENTO MAIOR OU IGUAL A 6 M E MENOR QUE 14 M, COM DIÂMETRO DE FURO DE 200 MM EXECUTADO COM HASTE E TUBOS DE REVESTIMENTO UTILIZANDO PERFURATRIZ SOBRE ESTEIRA. AF_11/2023</v>
          </cell>
          <cell r="C3878">
            <v>133.69999999999999</v>
          </cell>
        </row>
        <row r="3879">
          <cell r="A3879">
            <v>104880</v>
          </cell>
          <cell r="B3879" t="str">
            <v>EXECUÇÃO DE PERFURAÇÃO PARA TIRANTE, COMPRIMENTO MAIOR OU IGUAL A 6 M E MENOR QUE 14 M, COM DIÂMETRO DE FURO DE 200 MM EXECUTADO COM HASTE UTILIZANDO PERFURATRIZ MANUAL SOBRE BASE DE MONTAGEM. AF_11/2023</v>
          </cell>
          <cell r="C3879">
            <v>86.66</v>
          </cell>
        </row>
        <row r="3880">
          <cell r="A3880">
            <v>104889</v>
          </cell>
          <cell r="B3880" t="str">
            <v>EXECUÇÃO DE PERFURAÇÃO PARA TIRANTE, COMPRIMENTO MAIOR OU IGUAL A 6 M E MENOR QUE 14 M, COM DIÂMETRO DE FURO DE 200 MM EXECUTADO COM HASTE UTILIZANDO PERFURATRIZ SOBRE ESTEIRA. AF_11/2023</v>
          </cell>
          <cell r="C3880">
            <v>61.89</v>
          </cell>
        </row>
        <row r="3881">
          <cell r="A3881">
            <v>95108</v>
          </cell>
          <cell r="B3881" t="str">
            <v>EXECUÇÃO DE PROTEÇÃO DA CABEÇA DO TIRANTE COM USO DE FÔRMAS METÁLICAS, 50 UTILIZAÇÕES, E CONCRETO FCK =15 MPA. AF_11/2023</v>
          </cell>
          <cell r="C3881">
            <v>35.21</v>
          </cell>
        </row>
        <row r="3882">
          <cell r="A3882">
            <v>104857</v>
          </cell>
          <cell r="B3882" t="str">
            <v>INJEÇÃO DE CALDA DE CIMENTO PARA CHUMBAMENTO DE TIRANTE COM 8 CORDOALHAS DE 12,7 MM, COMPRIMENTO MAIOR OU IGUAL A 22 M E MENOR QUE 30 M, DIÂMETRO DE 100 MM, INCLUSIVE PRODUÇÃO. AF_11/2023</v>
          </cell>
          <cell r="C3882">
            <v>0</v>
          </cell>
        </row>
        <row r="3883">
          <cell r="A3883">
            <v>104859</v>
          </cell>
          <cell r="B3883" t="str">
            <v>INJEÇÃO DE CALDA DE CIMENTO PARA CHUMBAMENTO DE TIRANTE COM 8 CORDOALHAS DE 12,7 MM, COMPRIMENTO MAIOR OU IGUAL A 22 M E MENOR QUE 30 M, DIÂMETRO DE 150 MM, INCLUSIVE PRODUÇÃO. AF_11/2023</v>
          </cell>
          <cell r="C3883">
            <v>0</v>
          </cell>
        </row>
        <row r="3884">
          <cell r="A3884">
            <v>104861</v>
          </cell>
          <cell r="B3884" t="str">
            <v>INJEÇÃO DE CALDA DE CIMENTO PARA CHUMBAMENTO DE TIRANTE COM 8 CORDOALHAS DE 12,7 MM, COMPRIMENTO MAIOR OU IGUAL A 22 M E MENOR QUE 30 M, DIÂMETRO DE 200 MM, INCLUSIVE PRODUÇÃO. AF_11/2023</v>
          </cell>
          <cell r="C3884">
            <v>0</v>
          </cell>
        </row>
        <row r="3885">
          <cell r="A3885">
            <v>104856</v>
          </cell>
          <cell r="B3885" t="str">
            <v>INJEÇÃO DE CALDA DE CIMENTO PARA CHUMBAMENTO DE TIRANTE MONOBARRA COM ARMADURA DE 36 MM, COMPRIMENTO MAIOR OU IGUAL A 22 M E MENOR QUE 30 M, DIÂMETRO DE 100 MM, INCLUSIVE PRODUÇÃO. AF_11/2023</v>
          </cell>
          <cell r="C3885">
            <v>0</v>
          </cell>
        </row>
        <row r="3886">
          <cell r="A3886">
            <v>104858</v>
          </cell>
          <cell r="B3886" t="str">
            <v>INJEÇÃO DE CALDA DE CIMENTO PARA CHUMBAMENTO DE TIRANTE MONOBARRA COM ARMADURA DE 36 MM, COMPRIMENTO MAIOR OU IGUAL A 22 M E MENOR QUE 30 M, DIÂMETRO DE 150 MM, INCLUSIVE PRODUÇÃO. AF_11/2023</v>
          </cell>
          <cell r="C3886">
            <v>0</v>
          </cell>
        </row>
        <row r="3887">
          <cell r="A3887">
            <v>104860</v>
          </cell>
          <cell r="B3887" t="str">
            <v>INJEÇÃO DE CALDA DE CIMENTO PARA CHUMBAMENTO DE TIRANTE MONOBARRA COM ARMADURA DE 36 MM, COMPRIMENTO MAIOR OU IGUAL A 22 M E MENOR QUE 30 M, DIÂMETRO DE 200 MM, INCLUSIVE PRODUÇÃO. AF_11/2023</v>
          </cell>
          <cell r="C3887">
            <v>0</v>
          </cell>
        </row>
        <row r="3888">
          <cell r="A3888">
            <v>104871</v>
          </cell>
          <cell r="B3888" t="str">
            <v>INSTALAÇÃO DE TIRANTE COM 4 CORDOALHAS DE 12,7 MM, COMPRIMENTO MAIOR OU IGUAL A 14 M E MENOR QUE 22 M, INCLUSIVE MONTAGEM, INSTALAÇÃO E PROTENSÃO. AF_11/2023</v>
          </cell>
          <cell r="C3888">
            <v>0</v>
          </cell>
        </row>
        <row r="3889">
          <cell r="A3889">
            <v>104883</v>
          </cell>
          <cell r="B3889" t="str">
            <v>INSTALAÇÃO DE TIRANTE COM 4 CORDOALHAS DE 12,7 MM, COMPRIMENTO MAIOR OU IGUAL A 22 M E MENOR QUE 30 M, INCLUSIVE MONTAGEM, INSTALAÇÃO E PROTENSÃO. AF_11/2023</v>
          </cell>
          <cell r="C3889">
            <v>0</v>
          </cell>
        </row>
        <row r="3890">
          <cell r="A3890">
            <v>104865</v>
          </cell>
          <cell r="B3890" t="str">
            <v>INSTALAÇÃO DE TIRANTE COM 4 CORDOALHAS DE 12,7 MM, COMPRIMENTO MAIOR OU IGUAL A 6 M E MENOR QUE 14 M, INCLUSIVE MONTAGEM, INSTALAÇÃO E PROTENSÃO. AF_11/2023</v>
          </cell>
          <cell r="C3890">
            <v>0</v>
          </cell>
        </row>
        <row r="3891">
          <cell r="A3891">
            <v>104872</v>
          </cell>
          <cell r="B3891" t="str">
            <v>INSTALAÇÃO DE TIRANTE COM 6 CORDOALHAS DE 12,7 MM, COMPRIMENTO MAIOR OU IGUAL A 14 M E MENOR QUE 22 M, INCLUSIVE MONTAGEM, INSTALAÇÃO E PROTENSÃO. AF_11/2023</v>
          </cell>
          <cell r="C3891">
            <v>0</v>
          </cell>
        </row>
        <row r="3892">
          <cell r="A3892">
            <v>104884</v>
          </cell>
          <cell r="B3892" t="str">
            <v>INSTALAÇÃO DE TIRANTE COM 6 CORDOALHAS DE 12,7 MM, COMPRIMENTO MAIOR OU IGUAL A 22 M E MENOR QUE 30 M, INCLUSIVE MONTAGEM, INSTALAÇÃO E PROTENSÃO. AF_11/2023</v>
          </cell>
          <cell r="C3892">
            <v>0</v>
          </cell>
        </row>
        <row r="3893">
          <cell r="A3893">
            <v>104866</v>
          </cell>
          <cell r="B3893" t="str">
            <v>INSTALAÇÃO DE TIRANTE COM 6 CORDOALHAS DE 12,7 MM, COMPRIMENTO MAIOR OU IGUAL A 6 M E MENOR QUE 14 M, INCLUSIVE MONTAGEM, INSTALAÇÃO E PROTENSÃO. AF_11/2023</v>
          </cell>
          <cell r="C3893">
            <v>0</v>
          </cell>
        </row>
        <row r="3894">
          <cell r="A3894">
            <v>104873</v>
          </cell>
          <cell r="B3894" t="str">
            <v>INSTALAÇÃO DE TIRANTE COM 8 CORDOALHAS DE 12,7 MM, COMPRIMENTO MAIOR OU IGUAL A 14 M E MENOR QUE 22 M, INCLUSIVE MONTAGEM, INSTALAÇÃO E PROTENSÃO. AF_11/2023</v>
          </cell>
          <cell r="C3894">
            <v>0</v>
          </cell>
        </row>
        <row r="3895">
          <cell r="A3895">
            <v>104885</v>
          </cell>
          <cell r="B3895" t="str">
            <v>INSTALAÇÃO DE TIRANTE COM 8 CORDOALHAS DE 12,7 MM, COMPRIMENTO MAIOR OU IGUAL A 22 M E MENOR QUE 30 M, INCLUSIVE MONTAGEM, INSTALAÇÃO E PROTENSÃO. AF_11/2023</v>
          </cell>
          <cell r="C3895">
            <v>0</v>
          </cell>
        </row>
        <row r="3896">
          <cell r="A3896">
            <v>104867</v>
          </cell>
          <cell r="B3896" t="str">
            <v>INSTALAÇÃO DE TIRANTE COM 8 CORDOALHAS DE 12,7 MM, COMPRIMENTO MAIOR OU IGUAL A 6 M E MENOR QUE 14 M, INCLUSIVE MONTAGEM, INSTALAÇÃO E PROTENSÃO. AF_11/2023</v>
          </cell>
          <cell r="C3896">
            <v>0</v>
          </cell>
        </row>
        <row r="3897">
          <cell r="A3897">
            <v>104868</v>
          </cell>
          <cell r="B3897" t="str">
            <v>INSTALAÇÃO DE TIRANTE MONOBARRA COM ARMADURA DE 25 MM, COMPRIMENTO MAIOR OU IGUAL A 14 M E MENOR QUE 22 M, INCLUSIVE MONTAGEM, INSTALAÇÃO E PROTENSÃO. AF_11/2023</v>
          </cell>
          <cell r="C3897">
            <v>0</v>
          </cell>
        </row>
        <row r="3898">
          <cell r="A3898">
            <v>104874</v>
          </cell>
          <cell r="B3898" t="str">
            <v>INSTALAÇÃO DE TIRANTE MONOBARRA COM ARMADURA DE 25 MM, COMPRIMENTO MAIOR OU IGUAL A 22 M E MENOR QUE 30 M, INCLUSIVE MONTAGEM, INSTALAÇÃO E PROTENSÃO. AF_11/2023</v>
          </cell>
          <cell r="C3898">
            <v>0</v>
          </cell>
        </row>
        <row r="3899">
          <cell r="A3899">
            <v>104862</v>
          </cell>
          <cell r="B3899" t="str">
            <v>INSTALAÇÃO DE TIRANTE MONOBARRA COM ARMADURA DE 25 MM, COMPRIMENTO MAIOR OU IGUAL A 6 M E MENOR QUE 14 M, INCLUSIVE MONTAGEM, INSTALAÇÃO E PROTENSÃO. AF_11/2023</v>
          </cell>
          <cell r="C3899">
            <v>0</v>
          </cell>
        </row>
        <row r="3900">
          <cell r="A3900">
            <v>104869</v>
          </cell>
          <cell r="B3900" t="str">
            <v>INSTALAÇÃO DE TIRANTE MONOBARRA COM ARMADURA DE 32 MM, COMPRIMENTO MAIOR OU IGUAL A 14 M E MENOR QUE 22 M, INCLUSIVE MONTAGEM, INSTALAÇÃO E PROTENSÃO. AF_11/2023</v>
          </cell>
          <cell r="C3900">
            <v>0</v>
          </cell>
        </row>
        <row r="3901">
          <cell r="A3901">
            <v>104881</v>
          </cell>
          <cell r="B3901" t="str">
            <v>INSTALAÇÃO DE TIRANTE MONOBARRA COM ARMADURA DE 32 MM, COMPRIMENTO MAIOR OU IGUAL A 22 M E MENOR QUE 30 M, INCLUSIVE MONTAGEM, INSTALAÇÃO E PROTENSÃO. AF_11/2023</v>
          </cell>
          <cell r="C3901">
            <v>0</v>
          </cell>
        </row>
        <row r="3902">
          <cell r="A3902">
            <v>104863</v>
          </cell>
          <cell r="B3902" t="str">
            <v>INSTALAÇÃO DE TIRANTE MONOBARRA COM ARMADURA DE 32 MM, COMPRIMENTO MAIOR OU IGUAL A 6 M E MENOR QUE 14 M, INCLUSIVE MONTAGEM, INSTALAÇÃO E PROTENSÃO. AF_11/2023</v>
          </cell>
          <cell r="C3902">
            <v>0</v>
          </cell>
        </row>
        <row r="3903">
          <cell r="A3903">
            <v>104870</v>
          </cell>
          <cell r="B3903" t="str">
            <v>INSTALAÇÃO DE TIRANTE MONOBARRA COM ARMADURA DE 36 MM, COMPRIMENTO MAIOR OU IGUAL A 14 M E MENOR QUE 22 M, INCLUSIVE MONTAGEM, INSTALAÇÃO E PROTENSÃO. AF_11/2023</v>
          </cell>
          <cell r="C3903">
            <v>0</v>
          </cell>
        </row>
        <row r="3904">
          <cell r="A3904">
            <v>104882</v>
          </cell>
          <cell r="B3904" t="str">
            <v>INSTALAÇÃO DE TIRANTE MONOBARRA COM ARMADURA DE 36 MM, COMPRIMENTO MAIOR OU IGUAL A 22 M E MENOR QUE 30 M, INCLUSIVE MONTAGEM, INSTALAÇÃO E PROTENSÃO. AF_11/2023</v>
          </cell>
          <cell r="C3904">
            <v>0</v>
          </cell>
        </row>
        <row r="3905">
          <cell r="A3905">
            <v>104864</v>
          </cell>
          <cell r="B3905" t="str">
            <v>INSTALAÇÃO DE TIRANTE MONOBARRA COM ARMADURA DE 36 MM, COMPRIMENTO MAIOR OU IGUAL A 6 M E MENOR QUE 14 M, INCLUSIVE MONTAGEM, INSTALAÇÃO E PROTENSÃO. AF_11/2023</v>
          </cell>
          <cell r="C3905">
            <v>0</v>
          </cell>
        </row>
        <row r="3906">
          <cell r="A3906">
            <v>104876</v>
          </cell>
          <cell r="B3906" t="str">
            <v>PERFURAÇÃO DE CORTINA PRÉ-MOLDADA COM MARTELETE ROMPEDOR. AF_11/2023</v>
          </cell>
          <cell r="C3906">
            <v>23.63</v>
          </cell>
        </row>
        <row r="3907">
          <cell r="A3907">
            <v>104875</v>
          </cell>
          <cell r="B3907" t="str">
            <v>PERFURAÇÃO DE PAREDE DIAFRAGMA COM COROA DIAMANTADA DE DIÂMETRO DE 102 MM. AF_11/2023</v>
          </cell>
          <cell r="C3907">
            <v>119.64</v>
          </cell>
        </row>
        <row r="3908">
          <cell r="A3908">
            <v>105942</v>
          </cell>
          <cell r="B3908" t="str">
            <v>REQUADRO DE VÃOS COM PLACAS DE PORCELANATO ASSENTADAS COM ARGAMASSA COLANTE. AF_03/2025</v>
          </cell>
          <cell r="C3908">
            <v>0</v>
          </cell>
        </row>
        <row r="3909">
          <cell r="A3909">
            <v>105943</v>
          </cell>
          <cell r="B3909" t="str">
            <v>REQUADRO DE VÃOS PLACAS DE GRANITO FIXADAS COM INSERTE METÁLICO. AF_03/2025</v>
          </cell>
          <cell r="C3909">
            <v>0</v>
          </cell>
        </row>
        <row r="3910">
          <cell r="A3910">
            <v>105941</v>
          </cell>
          <cell r="B3910" t="str">
            <v>REVESTIMENTO NÃO ADERIDO DE PAREDES EXTERNAS COM PLACAS DE GRANITO DE ÁREA MAIOR QUE 10000 CM2, FIXADAS COM INSERTE METÁLICO. AF_03/2025</v>
          </cell>
          <cell r="C3910">
            <v>0</v>
          </cell>
        </row>
        <row r="3911">
          <cell r="A3911">
            <v>105940</v>
          </cell>
          <cell r="B3911" t="str">
            <v>REVESTIMENTO NÃO ADERIDO DE PAREDES EXTERNAS COM PLACAS DE GRANITO DE ÁREA MAIOR QUE 3025 CM2 E MENOR OU IGUAL A 10000 CM2, FIXADAS COM INSERTE METÁLICO. AF_03/2025</v>
          </cell>
          <cell r="C3911">
            <v>0</v>
          </cell>
        </row>
        <row r="3912">
          <cell r="A3912">
            <v>105938</v>
          </cell>
          <cell r="B3912" t="str">
            <v>REVESTIMENTO NÃO ADERIDO DE PAREDES EXTERNAS COM PLACAS DE PORCELANATO DE ÁREA MAIOR DO QUE 2500 CM2 E MENOR OU IGUAL A 6400 CM2, FIXADAS COM INSERTE METÁLICO. AF_03/2025</v>
          </cell>
          <cell r="C3912">
            <v>0</v>
          </cell>
        </row>
        <row r="3913">
          <cell r="A3913">
            <v>105939</v>
          </cell>
          <cell r="B3913" t="str">
            <v>REVESTIMENTO NÃO ADERIDO DE PAREDES EXTERNAS COM PLACAS DE PORCELANATO DE ÁREA MAIOR QUE 6400 CM2 E MENOR QUE 10000 CM2, FIXADAS COM INSERTE METÁLICO. AF_03/2025</v>
          </cell>
          <cell r="C3913">
            <v>0</v>
          </cell>
        </row>
        <row r="3914">
          <cell r="A3914">
            <v>96120</v>
          </cell>
          <cell r="B3914" t="str">
            <v>ACABAMENTOS PARA FORRO (MOLDURA DE GESSO). AF_08/2023</v>
          </cell>
          <cell r="C3914">
            <v>3.11</v>
          </cell>
        </row>
        <row r="3915">
          <cell r="A3915">
            <v>96123</v>
          </cell>
          <cell r="B3915" t="str">
            <v>ACABAMENTOS PARA FORRO (MOLDURA EM DRYWALL, COM LARGURA DE 15 CM). AF_08/2023_PS</v>
          </cell>
          <cell r="C3915">
            <v>29.19</v>
          </cell>
        </row>
        <row r="3916">
          <cell r="A3916">
            <v>96122</v>
          </cell>
          <cell r="B3916" t="str">
            <v>ACABAMENTOS PARA FORRO (RODA-FORRO EM MADEIRA PINUS). AF_08/2023</v>
          </cell>
          <cell r="C3916">
            <v>44.14</v>
          </cell>
        </row>
        <row r="3917">
          <cell r="A3917">
            <v>96121</v>
          </cell>
          <cell r="B3917" t="str">
            <v>ACABAMENTOS PARA FORRO (RODA-FORRO EM PERFIL METÁLICO E PLÁSTICO). AF_08/2023</v>
          </cell>
          <cell r="C3917">
            <v>13.93</v>
          </cell>
        </row>
        <row r="3918">
          <cell r="A3918">
            <v>99054</v>
          </cell>
          <cell r="B3918" t="str">
            <v>ACABAMENTOS PARA FORRO (SANCA DE GESSO, MONTADA NA OBRA). AF_08/2023_PS</v>
          </cell>
          <cell r="C3918">
            <v>59.88</v>
          </cell>
        </row>
        <row r="3919">
          <cell r="A3919">
            <v>96110</v>
          </cell>
          <cell r="B3919" t="str">
            <v>FORRO EM DRYWALL PARA AMBIENTES RESIDENCIAIS, INCLUSIVE ESTRUTURA UNIDIRECIONAL DE FIXAÇÃO. AF_08/2023_PS</v>
          </cell>
          <cell r="C3919">
            <v>76.680000000000007</v>
          </cell>
        </row>
        <row r="3920">
          <cell r="A3920">
            <v>96114</v>
          </cell>
          <cell r="B3920" t="str">
            <v>FORRO EM DRYWALL, PARA AMBIENTES COMERCIAIS, INCLUSIVE ESTRUTURA BIRECIONAL DE FIXAÇÃO. AF_08/2023_PS</v>
          </cell>
          <cell r="C3920">
            <v>77.47</v>
          </cell>
        </row>
        <row r="3921">
          <cell r="A3921">
            <v>104757</v>
          </cell>
          <cell r="B3921" t="str">
            <v>FORRO EM FIBRA MINERAL, PARA AMBIENTES COMERCIAIS, INCLUSIVE ESTRUTURA DE FIXAÇÃO. AF_08/2023</v>
          </cell>
          <cell r="C3921">
            <v>0</v>
          </cell>
        </row>
        <row r="3922">
          <cell r="A3922">
            <v>104756</v>
          </cell>
          <cell r="B3922" t="str">
            <v>FORRO EM MADEIRA PINUS, PARA AMBIENTES RESIDENCIAIS E COMERCIAIS, INCLUSIVE ESTRUTURA BIDIRECIONAL DE FIXAÇÃO. AF_08/2023</v>
          </cell>
          <cell r="C3922">
            <v>185.54</v>
          </cell>
        </row>
        <row r="3923">
          <cell r="A3923">
            <v>96112</v>
          </cell>
          <cell r="B3923" t="str">
            <v>FORRO EM MADEIRA PINUS, PARA AMBIENTES RESIDENCIAIS, INCLUSIVE ESTRUTURA UNIDIRECIONAL DE FIXAÇÃO. AF_08/2023</v>
          </cell>
          <cell r="C3923">
            <v>136.26</v>
          </cell>
        </row>
        <row r="3924">
          <cell r="A3924">
            <v>96113</v>
          </cell>
          <cell r="B3924" t="str">
            <v>FORRO EM PLACAS DE GESSO, PARA AMBIENTES COMERCIAIS. AF_08/2023_PS</v>
          </cell>
          <cell r="C3924">
            <v>47.46</v>
          </cell>
        </row>
        <row r="3925">
          <cell r="A3925">
            <v>96109</v>
          </cell>
          <cell r="B3925" t="str">
            <v>FORRO EM PLACAS DE GESSO, PARA AMBIENTES RESIDENCIAIS. AF_08/2023_PS</v>
          </cell>
          <cell r="C3925">
            <v>52.48</v>
          </cell>
        </row>
        <row r="3926">
          <cell r="A3926">
            <v>96116</v>
          </cell>
          <cell r="B3926" t="str">
            <v>FORRO EM RÉGUAS DE PVC, FRISADO, PARA AMBIENTES COMERCIAIS, INCLUSIVE ESTRUTURA BIDIRECIONAL DE FIXAÇÃO. AF_08/2023_PS</v>
          </cell>
          <cell r="C3926">
            <v>73.25</v>
          </cell>
        </row>
        <row r="3927">
          <cell r="A3927">
            <v>96111</v>
          </cell>
          <cell r="B3927" t="str">
            <v>FORRO EM RÉGUAS DE PVC, FRISADO, PARA AMBIENTES RESIDENCIAIS, INCLUSIVE ESTRUTURA UNIDIRECIONAL DE FIXAÇÃO. AF_08/2023_PS</v>
          </cell>
          <cell r="C3927">
            <v>71.08</v>
          </cell>
        </row>
        <row r="3928">
          <cell r="A3928">
            <v>96486</v>
          </cell>
          <cell r="B3928" t="str">
            <v>FORRO EM RÉGUAS DE PVC, LISO, PARA AMBIENTES COMERCIAIS, INCLUSIVE ESTRUTURA BIDIRECIONAL DE FIXAÇÃO. AF_08/2023_PS</v>
          </cell>
          <cell r="C3928">
            <v>85.99</v>
          </cell>
        </row>
        <row r="3929">
          <cell r="A3929">
            <v>96485</v>
          </cell>
          <cell r="B3929" t="str">
            <v>FORRO EM RÉGUAS DE PVC, LISO, PARA AMBIENTES RESIDENCIAIS, INCLUSIVE ESTRUTURA UNIDIRECIONAL DE FIXAÇÃO. AF_08/2023_PS</v>
          </cell>
          <cell r="C3929">
            <v>83.82</v>
          </cell>
        </row>
        <row r="3930">
          <cell r="A3930">
            <v>97557</v>
          </cell>
          <cell r="B3930" t="str">
            <v>FORRO METÁLICO, PARA AMBIENTES COMERCIAIS, INCLUSIVE ESTRUTURA DE FIXAÇÃO. AF_08/2023</v>
          </cell>
          <cell r="C3930">
            <v>0</v>
          </cell>
        </row>
        <row r="3931">
          <cell r="A3931">
            <v>101807</v>
          </cell>
          <cell r="B3931" t="str">
            <v>CAIXA ENTERRADA DISTRIBUIDORA DE VAZÃO (SUMIDOUROS MÚLTIPLOS), RETANGULAR, EM ALVENARIA COM BLOCOS DE CONCRETO, DIMENSÕES INTERNAS: 0,60 X 0,60 X H=0,50 M. AF_12/2020</v>
          </cell>
          <cell r="C3931">
            <v>492.35</v>
          </cell>
        </row>
        <row r="3932">
          <cell r="A3932">
            <v>101806</v>
          </cell>
          <cell r="B3932" t="str">
            <v>CAIXA ENTERRADA DISTRIBUIDORA DE VAZÃO (SUMIDOUROS MÚLTIPLOS), RETANGULAR, EM ALVENARIA COM TIJOLOS MACIÇOS, DIMENSÕES INTERNAS: 0,60 X 0,60 X H=0,50 M. AF_12/2020</v>
          </cell>
          <cell r="C3932">
            <v>528.72</v>
          </cell>
        </row>
        <row r="3933">
          <cell r="A3933">
            <v>101808</v>
          </cell>
          <cell r="B3933" t="str">
            <v>CAIXA ENTERRADA DISTRIBUIDORA DE VAZÃO (SUMIDOUROS MÚLTIPLOS), RETANGULAR, EM CONCRETO PRÉ-MOLDADO, DIMENSÕES INTERNAS: 0,60 X 0,60 X H=0,50 M. AF_12/2020</v>
          </cell>
          <cell r="C3933">
            <v>567.70000000000005</v>
          </cell>
        </row>
        <row r="3934">
          <cell r="A3934">
            <v>98058</v>
          </cell>
          <cell r="B3934" t="str">
            <v>FILTRO ANAERÓBIO CIRCULAR, EM CONCRETO PRÉ-MOLDADO, DIÂMETRO INTERNO = 1,10 M, ALTURA INTERNA = 1,50 M, VOLUME ÚTIL: 1140,4 L (PARA 5 CONTRIBUINTES). AF_12/2020</v>
          </cell>
          <cell r="C3934">
            <v>1799.65</v>
          </cell>
        </row>
        <row r="3935">
          <cell r="A3935">
            <v>98059</v>
          </cell>
          <cell r="B3935" t="str">
            <v>FILTRO ANAERÓBIO CIRCULAR, EM CONCRETO PRÉ-MOLDADO, DIÂMETRO INTERNO = 1,88 M, ALTURA INTERNA = 1,50 M, VOLUME ÚTIL: 3331,1 L (PARA 19 CONTRIBUINTES). AF_12/2020</v>
          </cell>
          <cell r="C3935">
            <v>3896.76</v>
          </cell>
        </row>
        <row r="3936">
          <cell r="A3936">
            <v>98060</v>
          </cell>
          <cell r="B3936" t="str">
            <v>FILTRO ANAERÓBIO CIRCULAR, EM CONCRETO PRÉ-MOLDADO, DIÂMETRO INTERNO = 2,38 M, ALTURA INTERNA = 1,50 M, VOLUME ÚTIL: 5338,6 L (PARA 34 CONTRIBUINTES). AF_12/2020</v>
          </cell>
          <cell r="C3936">
            <v>5429.02</v>
          </cell>
        </row>
        <row r="3937">
          <cell r="A3937">
            <v>98061</v>
          </cell>
          <cell r="B3937" t="str">
            <v>FILTRO ANAERÓBIO CIRCULAR, EM CONCRETO PRÉ-MOLDADO, DIÂMETRO INTERNO = 2,88 M, ALTURA INTERNA = 1,50 M, VOLUME ÚTIL: 7817,3 L (PARA 75 CONTRIBUINTES). AF_12/2020</v>
          </cell>
          <cell r="C3937">
            <v>7572.77</v>
          </cell>
        </row>
        <row r="3938">
          <cell r="A3938">
            <v>98088</v>
          </cell>
          <cell r="B3938" t="str">
            <v>FILTRO ANAERÓBIO RETANGULAR, EM ALVENARIA COM BLOCOS DE CONCRETO, DIMENSÕES INTERNAS: 0,8 X 1,2 X H=1,67 M, VOLUME ÚTIL: 1152 L (PARA 5 CONTRIBUINTES). AF_12/2020</v>
          </cell>
          <cell r="C3938">
            <v>3168.96</v>
          </cell>
        </row>
        <row r="3939">
          <cell r="A3939">
            <v>98089</v>
          </cell>
          <cell r="B3939" t="str">
            <v>FILTRO ANAERÓBIO RETANGULAR, EM ALVENARIA COM BLOCOS DE CONCRETO, DIMENSÕES INTERNAS: 1,2 X 1,8 X H=1,67 M, VOLUME ÚTIL: 2592 L (PARA 13 CONTRIBUINTES). AF_12/2020</v>
          </cell>
          <cell r="C3939">
            <v>4995.01</v>
          </cell>
        </row>
        <row r="3940">
          <cell r="A3940">
            <v>98090</v>
          </cell>
          <cell r="B3940" t="str">
            <v>FILTRO ANAERÓBIO RETANGULAR, EM ALVENARIA COM BLOCOS DE CONCRETO, DIMENSÕES INTERNAS: 1,4 X 3,0 X H=1,67 M, VOLUME ÚTIL: 5040 L (PARA 32 CONTRIBUINTES). AF_12/2020</v>
          </cell>
          <cell r="C3940">
            <v>7828.06</v>
          </cell>
        </row>
        <row r="3941">
          <cell r="A3941">
            <v>98091</v>
          </cell>
          <cell r="B3941" t="str">
            <v>FILTRO ANAERÓBIO RETANGULAR, EM ALVENARIA COM BLOCOS DE CONCRETO, DIMENSÕES INTERNAS: 1,4 X 4,2 X H=1,67 M, VOLUME ÚTIL: 7056 L (PARA 67 CONTRIBUINTES). AF_12/2020</v>
          </cell>
          <cell r="C3941">
            <v>10216.799999999999</v>
          </cell>
        </row>
        <row r="3942">
          <cell r="A3942">
            <v>98092</v>
          </cell>
          <cell r="B3942" t="str">
            <v>FILTRO ANAERÓBIO RETANGULAR, EM ALVENARIA COM BLOCOS DE CONCRETO, DIMENSÕES INTERNAS: 1,6 X 4,6 X H=1,67 M, VOLUME ÚTIL: 8832 L (PARA 84 CONTRIBUINTES). AF_12/2020</v>
          </cell>
          <cell r="C3942">
            <v>11853.95</v>
          </cell>
        </row>
        <row r="3943">
          <cell r="A3943">
            <v>98093</v>
          </cell>
          <cell r="B3943" t="str">
            <v>FILTRO ANAERÓBIO RETANGULAR, EM ALVENARIA COM BLOCOS DE CONCRETO, DIMENSÕES INTERNAS: 1,6 X 5,6 X H=1,67 M, VOLUME ÚTIL: 10752 L (PARA 103 CONTRIBUINTES). AF_12/2020</v>
          </cell>
          <cell r="C3943">
            <v>13986.53</v>
          </cell>
        </row>
        <row r="3944">
          <cell r="A3944">
            <v>98072</v>
          </cell>
          <cell r="B3944" t="str">
            <v>FILTRO ANAERÓBIO RETANGULAR, EM ALVENARIA COM TIJOLOS CERÂMICOS MACIÇOS, DIMENSÕES INTERNAS: 0,8 X 1,2 X H=1,67 M, VOLUME ÚTIL: 1152 L (PARA 5 CONTRIBUINTES). AF_12/2020</v>
          </cell>
          <cell r="C3944">
            <v>3776.32</v>
          </cell>
        </row>
        <row r="3945">
          <cell r="A3945">
            <v>98073</v>
          </cell>
          <cell r="B3945" t="str">
            <v>FILTRO ANAERÓBIO RETANGULAR, EM ALVENARIA COM TIJOLOS CERÂMICOS MACIÇOS, DIMENSÕES INTERNAS: 1,2 X 1,8 X H=1,67 M, VOLUME ÚTIL: 2592 L (PARA 13 CONTRIBUINTES). AF_12/2020</v>
          </cell>
          <cell r="C3945">
            <v>5927.32</v>
          </cell>
        </row>
        <row r="3946">
          <cell r="A3946">
            <v>98074</v>
          </cell>
          <cell r="B3946" t="str">
            <v>FILTRO ANAERÓBIO RETANGULAR, EM ALVENARIA COM TIJOLOS CERÂMICOS MACIÇOS, DIMENSÕES INTERNAS: 1,4 X 3,0 X H=1,67 M, VOLUME ÚTIL: 5040 L (PARA 32 CONTRIBUINTES). AF_12/2020</v>
          </cell>
          <cell r="C3946">
            <v>9231.67</v>
          </cell>
        </row>
        <row r="3947">
          <cell r="A3947">
            <v>98075</v>
          </cell>
          <cell r="B3947" t="str">
            <v>FILTRO ANAERÓBIO RETANGULAR, EM ALVENARIA COM TIJOLOS CERÂMICOS MACIÇOS, DIMENSÕES INTERNAS: 1,4 X 4,2 X H=1,67 M, VOLUME ÚTIL: 7056 L (PARA 67 CONTRIBUINTES). AF_12/2020</v>
          </cell>
          <cell r="C3947">
            <v>12018.76</v>
          </cell>
        </row>
        <row r="3948">
          <cell r="A3948">
            <v>98076</v>
          </cell>
          <cell r="B3948" t="str">
            <v>FILTRO ANAERÓBIO RETANGULAR, EM ALVENARIA COM TIJOLOS CERÂMICOS MACIÇOS, DIMENSÕES INTERNAS: 1,6 X 4,6 X H=1,67 M, VOLUME ÚTIL: 8832 L (PARA 84 CONTRIBUINTES). AF_12/2020</v>
          </cell>
          <cell r="C3948">
            <v>13867.94</v>
          </cell>
        </row>
        <row r="3949">
          <cell r="A3949">
            <v>98077</v>
          </cell>
          <cell r="B3949" t="str">
            <v>FILTRO ANAERÓBIO RETANGULAR, EM ALVENARIA COM TIJOLOS CERÂMICOS MACIÇOS, DIMENSÕES INTERNAS: 1,6 X 5,6 X H=1,67 M, VOLUME ÚTIL: 10752 L (PARA 103 CONTRIBUINTES). AF_12/2020</v>
          </cell>
          <cell r="C3949">
            <v>16336.81</v>
          </cell>
        </row>
        <row r="3950">
          <cell r="A3950">
            <v>98062</v>
          </cell>
          <cell r="B3950" t="str">
            <v>SUMIDOURO CIRCULAR, EM CONCRETO PRÉ-MOLDADO, DIÂMETRO INTERNO = 1,88 M, ALTURA INTERNA = 2,00 M, ÁREA DE INFILTRAÇÃO: 13,1 M² (PARA 5 CONTRIBUINTES). AF_12/2020</v>
          </cell>
          <cell r="C3950">
            <v>3162.35</v>
          </cell>
        </row>
        <row r="3951">
          <cell r="A3951">
            <v>98063</v>
          </cell>
          <cell r="B3951" t="str">
            <v>SUMIDOURO CIRCULAR, EM CONCRETO PRÉ-MOLDADO, DIÂMETRO INTERNO = 2,38 M, ALTURA INTERNA = 2,50 M, ÁREA DE INFILTRAÇÃO: 21,3 M² (PARA 8 CONTRIBUINTES). AF_12/2020</v>
          </cell>
          <cell r="C3951">
            <v>4834.88</v>
          </cell>
        </row>
        <row r="3952">
          <cell r="A3952">
            <v>98064</v>
          </cell>
          <cell r="B3952" t="str">
            <v>SUMIDOURO CIRCULAR, EM CONCRETO PRÉ-MOLDADO, DIÂMETRO INTERNO = 2,38 M, ALTURA INTERNA = 3,0 M, ÁREA DE INFILTRAÇÃO: 25 M² (PARA 10 CONTRIBUINTES). AF_12/2020</v>
          </cell>
          <cell r="C3952">
            <v>5609.79</v>
          </cell>
        </row>
        <row r="3953">
          <cell r="A3953">
            <v>98065</v>
          </cell>
          <cell r="B3953" t="str">
            <v>SUMIDOURO CIRCULAR, EM CONCRETO PRÉ-MOLDADO, DIÂMETRO INTERNO = 2,88 M, ALTURA INTERNA = 3,0 M, ÁREA DE INFILTRAÇÃO: 31,4 M² (PARA 12 CONTRIBUINTES). AF_12/2020</v>
          </cell>
          <cell r="C3953">
            <v>7801.85</v>
          </cell>
        </row>
        <row r="3954">
          <cell r="A3954">
            <v>98094</v>
          </cell>
          <cell r="B3954" t="str">
            <v>SUMIDOURO RETANGULAR, EM ALVENARIA COM BLOCOS DE CONCRETO, DIMENSÕES INTERNAS: 0,8 X 1,4 X H=3,0 M, ÁREA DE INFILTRAÇÃO: 13,2 M² (PARA 5 CONTRIBUINTES). AF_12/2020</v>
          </cell>
          <cell r="C3954">
            <v>2704.3</v>
          </cell>
        </row>
        <row r="3955">
          <cell r="A3955">
            <v>98099</v>
          </cell>
          <cell r="B3955" t="str">
            <v>SUMIDOURO RETANGULAR, EM ALVENARIA COM BLOCOS DE CONCRETO, DIMENSÕES INTERNAS: 1,0 X 3,0 X H=3,0 M, ÁREA DE INFILTRAÇÃO: 25 M² (PARA 10 CONTRIBUINTES). AF_12/2020</v>
          </cell>
          <cell r="C3955">
            <v>4610.47</v>
          </cell>
        </row>
        <row r="3956">
          <cell r="A3956">
            <v>98100</v>
          </cell>
          <cell r="B3956" t="str">
            <v>SUMIDOURO RETANGULAR, EM ALVENARIA COM BLOCOS DE CONCRETO, DIMENSÕES INTERNAS: 1,6 X 3,4 X H=3,0 M, ÁREA DE INFILTRAÇÃO: 32,9 M² (PARA 13 CONTRIBUINTES). . AF_12/2020</v>
          </cell>
          <cell r="C3956">
            <v>6012.27</v>
          </cell>
        </row>
        <row r="3957">
          <cell r="A3957">
            <v>98101</v>
          </cell>
          <cell r="B3957" t="str">
            <v>SUMIDOURO RETANGULAR, EM ALVENARIA COM BLOCOS DE CONCRETO, DIMENSÕES INTERNAS: 1,6 X 5,8 X H=3,0 M, ÁREA DE INFILTRAÇÃO: 50 M² (PARA 20 CONTRIBUINTES). . AF_12/2020</v>
          </cell>
          <cell r="C3957">
            <v>8868.01</v>
          </cell>
        </row>
        <row r="3958">
          <cell r="A3958">
            <v>98078</v>
          </cell>
          <cell r="B3958" t="str">
            <v>SUMIDOURO RETANGULAR, EM ALVENARIA COM TIJOLOS CERÂMICOS MACIÇOS, DIMENSÕES INTERNAS: 0,8 X 1,4 X H=3,0 M, ÁREA DE INFILTRAÇÃO: 13,2 M² (PARA 5 CONTRIBUINTES). AF_12/2020</v>
          </cell>
          <cell r="C3958">
            <v>4182.53</v>
          </cell>
        </row>
        <row r="3959">
          <cell r="A3959">
            <v>98079</v>
          </cell>
          <cell r="B3959" t="str">
            <v>SUMIDOURO RETANGULAR, EM ALVENARIA COM TIJOLOS CERÂMICOS MACIÇOS, DIMENSÕES INTERNAS: 1,0 X 3,0 X H=3,0 M, ÁREA DE INFILTRAÇÃO: 25 M² (PARA 10 CONTRIBUINTES). AF_12/2020</v>
          </cell>
          <cell r="C3959">
            <v>7324.91</v>
          </cell>
        </row>
        <row r="3960">
          <cell r="A3960">
            <v>98080</v>
          </cell>
          <cell r="B3960" t="str">
            <v>SUMIDOURO RETANGULAR, EM ALVENARIA COM TIJOLOS CERÂMICOS MACIÇOS, DIMENSÕES INTERNAS: 1,6 X 3,4 X H=3,0 M, ÁREA DE INFILTRAÇÃO: 32,9 M² (PARA 13 CONTRIBUINTES). AF_12/2020</v>
          </cell>
          <cell r="C3960">
            <v>9413.6</v>
          </cell>
        </row>
        <row r="3961">
          <cell r="A3961">
            <v>98081</v>
          </cell>
          <cell r="B3961" t="str">
            <v>SUMIDOURO RETANGULAR, EM ALVENARIA COM TIJOLOS CERÂMICOS MACIÇOS, DIMENSÕES INTERNAS: 1,6 X 5,8 X H=3,0 M, ÁREA DE INFILTRAÇÃO: 50 M² (PARA 20 CONTRIBUINTES). AF_12/2020</v>
          </cell>
          <cell r="C3961">
            <v>13941.8</v>
          </cell>
        </row>
        <row r="3962">
          <cell r="A3962">
            <v>98052</v>
          </cell>
          <cell r="B3962" t="str">
            <v>TANQUE SÉPTICO CIRCULAR, EM CONCRETO PRÉ-MOLDADO, DIÂMETRO INTERNO = 1,10 M, ALTURA INTERNA = 2,50 M, VOLUME ÚTIL: 2138,2 L (PARA 5 CONTRIBUINTES). AF_12/2020</v>
          </cell>
          <cell r="C3962">
            <v>2129.88</v>
          </cell>
        </row>
        <row r="3963">
          <cell r="A3963">
            <v>98053</v>
          </cell>
          <cell r="B3963" t="str">
            <v>TANQUE SÉPTICO CIRCULAR, EM CONCRETO PRÉ-MOLDADO, DIÂMETRO INTERNO = 1,40 M, ALTURA INTERNA = 2,50 M, VOLUME ÚTIL: 3463,6 L (PARA 13 CONTRIBUINTES). AF_12/2020</v>
          </cell>
          <cell r="C3963">
            <v>2932.86</v>
          </cell>
        </row>
        <row r="3964">
          <cell r="A3964">
            <v>98054</v>
          </cell>
          <cell r="B3964" t="str">
            <v>TANQUE SÉPTICO CIRCULAR, EM CONCRETO PRÉ-MOLDADO, DIÂMETRO INTERNO = 1,88 M, ALTURA INTERNA = 2,50 M, VOLUME ÚTIL: 6245,8 L (PARA 32 CONTRIBUINTES). AF_12/2020</v>
          </cell>
          <cell r="C3964">
            <v>4798.1499999999996</v>
          </cell>
        </row>
        <row r="3965">
          <cell r="A3965">
            <v>98055</v>
          </cell>
          <cell r="B3965" t="str">
            <v>TANQUE SÉPTICO CIRCULAR, EM CONCRETO PRÉ-MOLDADO, DIÂMETRO INTERNO = 2,38 M, ALTURA INTERNA = 2,50 M, VOLUME ÚTIL: 10009,8 L (PARA 69 CONTRIBUINTES). AF_12/2020</v>
          </cell>
          <cell r="C3965">
            <v>6519.16</v>
          </cell>
        </row>
        <row r="3966">
          <cell r="A3966">
            <v>98056</v>
          </cell>
          <cell r="B3966" t="str">
            <v>TANQUE SÉPTICO CIRCULAR, EM CONCRETO PRÉ-MOLDADO, DIÂMETRO INTERNO = 2,38 M, ALTURA INTERNA = 3,0 M, VOLUME ÚTIL: 12234,2 L (PARA 86 CONTRIBUINTES). AF_12/2020</v>
          </cell>
          <cell r="C3966">
            <v>7629.99</v>
          </cell>
        </row>
        <row r="3967">
          <cell r="A3967">
            <v>98057</v>
          </cell>
          <cell r="B3967" t="str">
            <v>TANQUE SÉPTICO CIRCULAR, EM CONCRETO PRÉ-MOLDADO, DIÂMETRO INTERNO = 2,88 M, ALTURA INTERNA = 2,50 M, VOLUME ÚTIL: 14657,4 L (PARA 105 CONTRIBUINTES). AF_12/2020</v>
          </cell>
          <cell r="C3967">
            <v>9067.99</v>
          </cell>
        </row>
        <row r="3968">
          <cell r="A3968">
            <v>98082</v>
          </cell>
          <cell r="B3968" t="str">
            <v>TANQUE SÉPTICO RETANGULAR, EM ALVENARIA COM BLOCOS DE CONCRETO, DIMENSÕES INTERNAS: 1,0 X 2,0 X H=1,4 M, VOLUME ÚTIL: 2000 L (PARA 5 CONTRIBUINTES). AF_12/2020</v>
          </cell>
          <cell r="C3968">
            <v>3665.63</v>
          </cell>
        </row>
        <row r="3969">
          <cell r="A3969">
            <v>98083</v>
          </cell>
          <cell r="B3969" t="str">
            <v>TANQUE SÉPTICO RETANGULAR, EM ALVENARIA COM BLOCOS DE CONCRETO, DIMENSÕES INTERNAS: 1,2 X 2,4 X H=1,6 M, VOLUME ÚTIL: 3456 L (PARA 13 CONTRIBUINTES). AF_12/2020</v>
          </cell>
          <cell r="C3969">
            <v>4833.62</v>
          </cell>
        </row>
        <row r="3970">
          <cell r="A3970">
            <v>98084</v>
          </cell>
          <cell r="B3970" t="str">
            <v>TANQUE SÉPTICO RETANGULAR, EM ALVENARIA COM BLOCOS DE CONCRETO, DIMENSÕES INTERNAS: 1,4 X 3,2 X H=1,8 M, VOLUME ÚTIL: 6272 L (PARA 32 CONTRIBUINTES). AF_12/2020</v>
          </cell>
          <cell r="C3970">
            <v>6773.11</v>
          </cell>
        </row>
        <row r="3971">
          <cell r="A3971">
            <v>98085</v>
          </cell>
          <cell r="B3971" t="str">
            <v>TANQUE SÉPTICO RETANGULAR, EM ALVENARIA COM BLOCOS DE CONCRETO, DIMENSÕES INTERNAS: 1,6 X 4,4 X H=1,8 M, VOLUME ÚTIL: 9856 L (PARA 68 CONTRIBUINTES). AF_12/2020</v>
          </cell>
          <cell r="C3971">
            <v>9163.73</v>
          </cell>
        </row>
        <row r="3972">
          <cell r="A3972">
            <v>98087</v>
          </cell>
          <cell r="B3972" t="str">
            <v>TANQUE SÉPTICO RETANGULAR, EM ALVENARIA COM BLOCOS DE CONCRETO, DIMENSÕES INTERNAS: 1,6 X 4,6 X H=2,4 M, VOLUME ÚTIL: 14720 L (PARA 105 CONTRIBUINTES). AF_12/2020</v>
          </cell>
          <cell r="C3972">
            <v>11079.53</v>
          </cell>
        </row>
        <row r="3973">
          <cell r="A3973">
            <v>98086</v>
          </cell>
          <cell r="B3973" t="str">
            <v>TANQUE SÉPTICO RETANGULAR, EM ALVENARIA COM BLOCOS DE CONCRETO, DIMENSÕES INTERNAS: 1,6 X 4,8 X H=2,0 M, VOLUME ÚTIL: 12288 L (PARA 86 CONTRIBUINTES). AF_12/2020</v>
          </cell>
          <cell r="C3973">
            <v>10355.02</v>
          </cell>
        </row>
        <row r="3974">
          <cell r="A3974">
            <v>98066</v>
          </cell>
          <cell r="B3974" t="str">
            <v>TANQUE SÉPTICO RETANGULAR, EM ALVENARIA COM TIJOLOS CERÂMICOS MACIÇOS, DIMENSÕES INTERNAS: 1,0 X 2,0 X H=1,4 M, VOLUME ÚTIL: 2000 L (PARA 5 CONTRIBUINTES). AF_12/2020</v>
          </cell>
          <cell r="C3974">
            <v>4495.17</v>
          </cell>
        </row>
        <row r="3975">
          <cell r="A3975">
            <v>98067</v>
          </cell>
          <cell r="B3975" t="str">
            <v>TANQUE SÉPTICO RETANGULAR, EM ALVENARIA COM TIJOLOS CERÂMICOS MACIÇOS, DIMENSÕES INTERNAS: 1,2 X 2,4 X H=1,6 M, VOLUME ÚTIL: 3456 L (PARA 13 CONTRIBUINTES). AF_12/2020</v>
          </cell>
          <cell r="C3975">
            <v>5992.73</v>
          </cell>
        </row>
        <row r="3976">
          <cell r="A3976">
            <v>98068</v>
          </cell>
          <cell r="B3976" t="str">
            <v>TANQUE SÉPTICO RETANGULAR, EM ALVENARIA COM TIJOLOS CERÂMICOS MACIÇOS, DIMENSÕES INTERNAS: 1,4 X 3,2 X H=1,8 M, VOLUME ÚTIL: 6272 L (PARA 32 CONTRIBUINTES). AF_12/2020</v>
          </cell>
          <cell r="C3976">
            <v>8465.75</v>
          </cell>
        </row>
        <row r="3977">
          <cell r="A3977">
            <v>98069</v>
          </cell>
          <cell r="B3977" t="str">
            <v>TANQUE SÉPTICO RETANGULAR, EM ALVENARIA COM TIJOLOS CERÂMICOS MACIÇOS, DIMENSÕES INTERNAS: 1,6 X 4,4 X H=1,8 M, VOLUME ÚTIL: 9856 L (PARA 68 CONTRIBUINTES). AF_12/2020</v>
          </cell>
          <cell r="C3977">
            <v>11382.3</v>
          </cell>
        </row>
        <row r="3978">
          <cell r="A3978">
            <v>98071</v>
          </cell>
          <cell r="B3978" t="str">
            <v>TANQUE SÉPTICO RETANGULAR, EM ALVENARIA COM TIJOLOS CERÂMICOS MACIÇOS, DIMENSÕES INTERNAS: 1,6 X 4,6 X H=2,4 M, VOLUME ÚTIL: 14720 L (PARA 105 CONTRIBUINTES). AF_12/2020</v>
          </cell>
          <cell r="C3978">
            <v>14193.7</v>
          </cell>
        </row>
        <row r="3979">
          <cell r="A3979">
            <v>98070</v>
          </cell>
          <cell r="B3979" t="str">
            <v>TANQUE SÉPTICO RETANGULAR, EM ALVENARIA COM TIJOLOS CERÂMICOS MACIÇOS, DIMENSÕES INTERNAS: 1,6 X 4,8 X H=2,0 M, VOLUME ÚTIL: 12288 L (PARA 86 CONTRIBUINTES). AF_12/2020</v>
          </cell>
          <cell r="C3979">
            <v>13006.23</v>
          </cell>
        </row>
        <row r="3980">
          <cell r="A3980">
            <v>104915</v>
          </cell>
          <cell r="B3980" t="str">
            <v>ARMAÇÃO DE BLOCO E SAPATA UTILIZANDO AÇO CA-50 DE 25 MM - MONTAGEM. AF_01/2024</v>
          </cell>
          <cell r="C3980">
            <v>10.33</v>
          </cell>
        </row>
        <row r="3981">
          <cell r="A3981">
            <v>96546</v>
          </cell>
          <cell r="B3981" t="str">
            <v>ARMAÇÃO DE BLOCO UTILIZANDO AÇO CA-50 DE 10 MM - MONTAGEM. AF_01/2024</v>
          </cell>
          <cell r="C3981">
            <v>13.9</v>
          </cell>
        </row>
        <row r="3982">
          <cell r="A3982">
            <v>96544</v>
          </cell>
          <cell r="B3982" t="str">
            <v>ARMAÇÃO DE BLOCO UTILIZANDO AÇO CA-50 DE 6,3 MM - MONTAGEM. AF_01/2024</v>
          </cell>
          <cell r="C3982">
            <v>17.489999999999998</v>
          </cell>
        </row>
        <row r="3983">
          <cell r="A3983">
            <v>96545</v>
          </cell>
          <cell r="B3983" t="str">
            <v>ARMAÇÃO DE BLOCO UTILIZANDO AÇO CA-50 DE 8 MM - MONTAGEM. AF_01/2024</v>
          </cell>
          <cell r="C3983">
            <v>15.85</v>
          </cell>
        </row>
        <row r="3984">
          <cell r="A3984">
            <v>96543</v>
          </cell>
          <cell r="B3984" t="str">
            <v>ARMAÇÃO DE BLOCO UTILIZANDO AÇO CA-60 DE 5 MM - MONTAGEM. AF_01/2024</v>
          </cell>
          <cell r="C3984">
            <v>19.28</v>
          </cell>
        </row>
        <row r="3985">
          <cell r="A3985">
            <v>104922</v>
          </cell>
          <cell r="B3985" t="str">
            <v>ARMAÇÃO DE BLOCO, SAPATA ISOLADA E SAPATA CORRIDA UTILIZANDO AÇO CA-50 DE 20 MM - MONTAGEM. AF_01/2024</v>
          </cell>
          <cell r="C3985">
            <v>11.27</v>
          </cell>
        </row>
        <row r="3986">
          <cell r="A3986">
            <v>104920</v>
          </cell>
          <cell r="B3986" t="str">
            <v>ARMAÇÃO DE BLOCO, SAPATA ISOLADA, VIGA BALDRAME E SAPATA CORRIDA UTILIZANDO AÇO CA-50 DE 12,5 MM - MONTAGEM. AF_01/2024</v>
          </cell>
          <cell r="C3986">
            <v>10.78</v>
          </cell>
        </row>
        <row r="3987">
          <cell r="A3987">
            <v>104921</v>
          </cell>
          <cell r="B3987" t="str">
            <v>ARMAÇÃO DE BLOCO, SAPATA ISOLADA, VIGA BALDRAME E SAPATA CORRIDA UTILIZANDO AÇO CA-50 DE 16 MM - MONTAGEM. AF_01/2024</v>
          </cell>
          <cell r="C3987">
            <v>10.19</v>
          </cell>
        </row>
        <row r="3988">
          <cell r="A3988">
            <v>104919</v>
          </cell>
          <cell r="B3988" t="str">
            <v>ARMAÇÃO DE SAPATA ISOLADA, VIGA BALDRAME E SAPATA CORRIDA UTILIZANDO AÇO CA-50 DE 10 MM - MONTAGEM. AF_01/2024</v>
          </cell>
          <cell r="C3988">
            <v>12.71</v>
          </cell>
        </row>
        <row r="3989">
          <cell r="A3989">
            <v>104917</v>
          </cell>
          <cell r="B3989" t="str">
            <v>ARMAÇÃO DE SAPATA ISOLADA, VIGA BALDRAME E SAPATA CORRIDA UTILIZANDO AÇO CA-50 DE 6,3 MM - MONTAGEM. AF_01/2024</v>
          </cell>
          <cell r="C3989">
            <v>15.25</v>
          </cell>
        </row>
        <row r="3990">
          <cell r="A3990">
            <v>104918</v>
          </cell>
          <cell r="B3990" t="str">
            <v>ARMAÇÃO DE SAPATA ISOLADA, VIGA BALDRAME E SAPATA CORRIDA UTILIZANDO AÇO CA-50 DE 8 MM - MONTAGEM. AF_01/2024</v>
          </cell>
          <cell r="C3990">
            <v>14.21</v>
          </cell>
        </row>
        <row r="3991">
          <cell r="A3991">
            <v>104916</v>
          </cell>
          <cell r="B3991" t="str">
            <v>ARMAÇÃO DE SAPATA ISOLADA, VIGA BALDRAME E SAPATA CORRIDA UTILIZANDO AÇO CA-60 DE 5 MM - MONTAGEM. AF_01/2024</v>
          </cell>
          <cell r="C3991">
            <v>16.3</v>
          </cell>
        </row>
        <row r="3992">
          <cell r="A3992">
            <v>96557</v>
          </cell>
          <cell r="B3992" t="str">
            <v>CONCRETAGEM DE BLOCO DE COROAMENTO OU VIGA BALDRAME, FCK 30 MPA, COM USO DE BOMBA - LANÇAMENTO, ADENSAMENTO E ACABAMENTO. AF_01/2024</v>
          </cell>
          <cell r="C3992">
            <v>781.74</v>
          </cell>
        </row>
        <row r="3993">
          <cell r="A3993">
            <v>96555</v>
          </cell>
          <cell r="B3993" t="str">
            <v>CONCRETAGEM DE BLOCO DE COROAMENTO OU VIGA BALDRAME, FCK 30 MPA, COM USO DE JERICA - LANÇAMENTO, ADENSAMENTO E ACABAMENTO. AF_01/2024</v>
          </cell>
          <cell r="C3993">
            <v>713.08</v>
          </cell>
        </row>
        <row r="3994">
          <cell r="A3994">
            <v>104924</v>
          </cell>
          <cell r="B3994" t="str">
            <v>CONCRETAGEM DE SAPATA CORRIDA, FCK 30 MPA, COM USO DE BOMBA - LANÇAMENTO, ADENSAMENTO E ACABAMENTO. AF_01/2024</v>
          </cell>
          <cell r="C3994">
            <v>806.41</v>
          </cell>
        </row>
        <row r="3995">
          <cell r="A3995">
            <v>104923</v>
          </cell>
          <cell r="B3995" t="str">
            <v>CONCRETAGEM DE SAPATA CORRIDA, FCK 30 MPA, COM USO DE JERICA - LANÇAMENTO, ADENSAMENTO E ACABAMENTO. AF_01/2024</v>
          </cell>
          <cell r="C3995">
            <v>765.77</v>
          </cell>
        </row>
        <row r="3996">
          <cell r="A3996">
            <v>96558</v>
          </cell>
          <cell r="B3996" t="str">
            <v>CONCRETAGEM DE SAPATA, FCK 30 MPA, COM USO DE BOMBA - LANÇAMENTO, ADENSAMENTO E ACABAMENTO. AF_01/2024</v>
          </cell>
          <cell r="C3996">
            <v>814.86</v>
          </cell>
        </row>
        <row r="3997">
          <cell r="A3997">
            <v>96556</v>
          </cell>
          <cell r="B3997" t="str">
            <v>CONCRETAGEM DE SAPATA, FCK 30 MPA, COM USO DE JERICA - LANÇAMENTO, ADENSAMENTO E ACABAMENTO. AF_01/2024</v>
          </cell>
          <cell r="C3997">
            <v>856.25</v>
          </cell>
        </row>
        <row r="3998">
          <cell r="A3998">
            <v>96523</v>
          </cell>
          <cell r="B3998" t="str">
            <v>ESCAVAÇÃO MANUAL PARA BLOCO DE COROAMENTO OU SAPATA (INCLUINDO ESCAVAÇÃO PARA COLOCAÇÃO DE FÔRMAS). AF_01/2024</v>
          </cell>
          <cell r="C3998">
            <v>89.7</v>
          </cell>
        </row>
        <row r="3999">
          <cell r="A3999">
            <v>96522</v>
          </cell>
          <cell r="B3999" t="str">
            <v>ESCAVAÇÃO MANUAL PARA BLOCO DE COROAMENTO OU SAPATA (SEM ESCAVAÇÃO PARA COLOCAÇÃO DE FÔRMAS). AF_01/2024</v>
          </cell>
          <cell r="C3999">
            <v>135.43</v>
          </cell>
        </row>
        <row r="4000">
          <cell r="A4000">
            <v>96527</v>
          </cell>
          <cell r="B4000" t="str">
            <v>ESCAVAÇÃO MANUAL PARA VIGA BALDRAME OU SAPATA CORRIDA (INCLUINDO ESCAVAÇÃO PARA COLOCAÇÃO DE FÔRMAS). AF_01/2024</v>
          </cell>
          <cell r="C4000">
            <v>98.75</v>
          </cell>
        </row>
        <row r="4001">
          <cell r="A4001">
            <v>96526</v>
          </cell>
          <cell r="B4001" t="str">
            <v>ESCAVAÇÃO MANUAL PARA VIGA BALDRAME OU SAPATA CORRIDA (SEM ESCAVAÇÃO PARA COLOCAÇÃO DE FÔRMAS). AF_01/2024</v>
          </cell>
          <cell r="C4001">
            <v>193.51</v>
          </cell>
        </row>
        <row r="4002">
          <cell r="A4002">
            <v>96521</v>
          </cell>
          <cell r="B4002" t="str">
            <v>ESCAVAÇÃO MECANIZADA PARA BLOCO DE COROAMENTO OU SAPATA COM RETROESCAVADEIRA (INCLUINDO ESCAVAÇÃO PARA COLOCAÇÃO DE FÔRMAS). AF_01/2024</v>
          </cell>
          <cell r="C4002">
            <v>40.72</v>
          </cell>
        </row>
        <row r="4003">
          <cell r="A4003">
            <v>96520</v>
          </cell>
          <cell r="B4003" t="str">
            <v>ESCAVAÇÃO MECANIZADA PARA BLOCO DE COROAMENTO OU SAPATA COM RETROESCAVADEIRA (SEM ESCAVAÇÃO PARA COLOCAÇÃO DE FÔRMAS). AF_01/2024</v>
          </cell>
          <cell r="C4003">
            <v>88.37</v>
          </cell>
        </row>
        <row r="4004">
          <cell r="A4004">
            <v>96525</v>
          </cell>
          <cell r="B4004" t="str">
            <v>ESCAVAÇÃO MECANIZADA PARA VIGA BALDRAME OU SAPATA CORRIDA COM MINI-ESCAVADEIRA (INCLUINDO ESCAVAÇÃO PARA COLOCAÇÃO DE FÔRMAS). AF_01/2024</v>
          </cell>
          <cell r="C4004">
            <v>58.78</v>
          </cell>
        </row>
        <row r="4005">
          <cell r="A4005">
            <v>96524</v>
          </cell>
          <cell r="B4005" t="str">
            <v>ESCAVAÇÃO MECANIZADA PARA VIGA BALDRAME OU SAPATA CORRIDA COM MINI-ESCAVADEIRA (SEM ESCAVAÇÃO PARA COLOCAÇÃO DE FÔRMAS). AF_01/2024</v>
          </cell>
          <cell r="C4005">
            <v>152.5</v>
          </cell>
        </row>
        <row r="4006">
          <cell r="A4006">
            <v>96537</v>
          </cell>
          <cell r="B4006" t="str">
            <v>FABRICAÇÃO, MONTAGEM E DESMONTAGEM DE FÔRMA PARA BLOCO DE COROAMENTO, EM CHAPA DE MADEIRA COMPENSADA RESINADA, E=17 MM, 2 UTILIZAÇÕES. AF_01/2024</v>
          </cell>
          <cell r="C4006">
            <v>171.66</v>
          </cell>
        </row>
        <row r="4007">
          <cell r="A4007">
            <v>96540</v>
          </cell>
          <cell r="B4007" t="str">
            <v>FABRICAÇÃO, MONTAGEM E DESMONTAGEM DE FÔRMA PARA BLOCO DE COROAMENTO, EM CHAPA DE MADEIRA COMPENSADA RESINADA, E=17 MM, 4 UTILIZAÇÕES. AF_01/2024</v>
          </cell>
          <cell r="C4007">
            <v>120.2</v>
          </cell>
        </row>
        <row r="4008">
          <cell r="A4008">
            <v>96528</v>
          </cell>
          <cell r="B4008" t="str">
            <v>FABRICAÇÃO, MONTAGEM E DESMONTAGEM DE FÔRMA PARA BLOCO DE COROAMENTO, EM MADEIRA SERRADA, E=25 MM, 1 UTILIZAÇÃO. AF_01/2024</v>
          </cell>
          <cell r="C4008">
            <v>136.88999999999999</v>
          </cell>
        </row>
        <row r="4009">
          <cell r="A4009">
            <v>96531</v>
          </cell>
          <cell r="B4009" t="str">
            <v>FABRICAÇÃO, MONTAGEM E DESMONTAGEM DE FÔRMA PARA BLOCO DE COROAMENTO, EM MADEIRA SERRADA, E=25 MM, 2 UTILIZAÇÕES. AF_01/2024</v>
          </cell>
          <cell r="C4009">
            <v>92.25</v>
          </cell>
        </row>
        <row r="4010">
          <cell r="A4010">
            <v>96534</v>
          </cell>
          <cell r="B4010" t="str">
            <v>FABRICAÇÃO, MONTAGEM E DESMONTAGEM DE FÔRMA PARA BLOCO DE COROAMENTO, EM MADEIRA SERRADA, E=25 MM, 4 UTILIZAÇÕES. AF_01/2024</v>
          </cell>
          <cell r="C4010">
            <v>69.040000000000006</v>
          </cell>
        </row>
        <row r="4011">
          <cell r="A4011">
            <v>104928</v>
          </cell>
          <cell r="B4011" t="str">
            <v>FABRICAÇÃO, MONTAGEM E DESMONTAGEM DE FÔRMA PARA SAPATA CORRIDA, EM CHAPA DE MADEIRA COMPENSADA RESINADA, E=17 MM, 2 UTILIZAÇÕES. AF_01/2024</v>
          </cell>
          <cell r="C4011">
            <v>141.35</v>
          </cell>
        </row>
        <row r="4012">
          <cell r="A4012">
            <v>104929</v>
          </cell>
          <cell r="B4012" t="str">
            <v>FABRICAÇÃO, MONTAGEM E DESMONTAGEM DE FÔRMA PARA SAPATA CORRIDA, EM CHAPA DE MADEIRA COMPENSADA RESINADA, E=17 MM, 4 UTILIZAÇÕES. AF_01/2024</v>
          </cell>
          <cell r="C4012">
            <v>86.08</v>
          </cell>
        </row>
        <row r="4013">
          <cell r="A4013">
            <v>104925</v>
          </cell>
          <cell r="B4013" t="str">
            <v>FABRICAÇÃO, MONTAGEM E DESMONTAGEM DE FÔRMA PARA SAPATA CORRIDA, EM MADEIRA SERRADA, E=25 MM, 1 UTILIZAÇÃO. AF_01/2024</v>
          </cell>
          <cell r="C4013">
            <v>140.86000000000001</v>
          </cell>
        </row>
        <row r="4014">
          <cell r="A4014">
            <v>104926</v>
          </cell>
          <cell r="B4014" t="str">
            <v>FABRICAÇÃO, MONTAGEM E DESMONTAGEM DE FÔRMA PARA SAPATA CORRIDA, EM MADEIRA SERRADA, E=25 MM, 2 UTILIZAÇÕES. AF_01/2024</v>
          </cell>
          <cell r="C4014">
            <v>90.81</v>
          </cell>
        </row>
        <row r="4015">
          <cell r="A4015">
            <v>104927</v>
          </cell>
          <cell r="B4015" t="str">
            <v>FABRICAÇÃO, MONTAGEM E DESMONTAGEM DE FÔRMA PARA SAPATA CORRIDA, EM MADEIRA SERRADA, E=25 MM, 4 UTILIZAÇÕES. AF_01/2024</v>
          </cell>
          <cell r="C4015">
            <v>64.790000000000006</v>
          </cell>
        </row>
        <row r="4016">
          <cell r="A4016">
            <v>96538</v>
          </cell>
          <cell r="B4016" t="str">
            <v>FABRICAÇÃO, MONTAGEM E DESMONTAGEM DE FÔRMA PARA SAPATA, EM CHAPA DE MADEIRA COMPENSADA RESINADA, E=17 MM, 2 UTILIZAÇÕES. AF_01/2024</v>
          </cell>
          <cell r="C4016">
            <v>229.07</v>
          </cell>
        </row>
        <row r="4017">
          <cell r="A4017">
            <v>96541</v>
          </cell>
          <cell r="B4017" t="str">
            <v>FABRICAÇÃO, MONTAGEM E DESMONTAGEM DE FÔRMA PARA SAPATA, EM CHAPA DE MADEIRA COMPENSADA RESINADA, E=17 MM, 4 UTILIZAÇÕES. AF_01/2024</v>
          </cell>
          <cell r="C4017">
            <v>166.94</v>
          </cell>
        </row>
        <row r="4018">
          <cell r="A4018">
            <v>96529</v>
          </cell>
          <cell r="B4018" t="str">
            <v>FABRICAÇÃO, MONTAGEM E DESMONTAGEM DE FÔRMA PARA SAPATA, EM MADEIRA SERRADA, E=25 MM, 1 UTILIZAÇÃO. AF_01/2024</v>
          </cell>
          <cell r="C4018">
            <v>231.64</v>
          </cell>
        </row>
        <row r="4019">
          <cell r="A4019">
            <v>96532</v>
          </cell>
          <cell r="B4019" t="str">
            <v>FABRICAÇÃO, MONTAGEM E DESMONTAGEM DE FÔRMA PARA SAPATA, EM MADEIRA SERRADA, E=25 MM, 2 UTILIZAÇÕES. AF_01/2024</v>
          </cell>
          <cell r="C4019">
            <v>157.34</v>
          </cell>
        </row>
        <row r="4020">
          <cell r="A4020">
            <v>96535</v>
          </cell>
          <cell r="B4020" t="str">
            <v>FABRICAÇÃO, MONTAGEM E DESMONTAGEM DE FÔRMA PARA SAPATA, EM MADEIRA SERRADA, E=25 MM, 4 UTILIZAÇÕES. AF_01/2024</v>
          </cell>
          <cell r="C4020">
            <v>118.67</v>
          </cell>
        </row>
        <row r="4021">
          <cell r="A4021">
            <v>96539</v>
          </cell>
          <cell r="B4021" t="str">
            <v>FABRICAÇÃO, MONTAGEM E DESMONTAGEM DE FÔRMA PARA VIGA BALDRAME, EM CHAPA DE MADEIRA COMPENSADA RESINADA, E=17 MM, 2 UTILIZAÇÕES. AF_01/2024</v>
          </cell>
          <cell r="C4021">
            <v>124.18</v>
          </cell>
        </row>
        <row r="4022">
          <cell r="A4022">
            <v>96542</v>
          </cell>
          <cell r="B4022" t="str">
            <v>FABRICAÇÃO, MONTAGEM E DESMONTAGEM DE FÔRMA PARA VIGA BALDRAME, EM CHAPA DE MADEIRA COMPENSADA RESINADA, E=17 MM, 4 UTILIZAÇÕES. AF_01/2024</v>
          </cell>
          <cell r="C4022">
            <v>90.74</v>
          </cell>
        </row>
        <row r="4023">
          <cell r="A4023">
            <v>96530</v>
          </cell>
          <cell r="B4023" t="str">
            <v>FABRICAÇÃO, MONTAGEM E DESMONTAGEM DE FÔRMA PARA VIGA BALDRAME, EM MADEIRA SERRADA, E=25 MM, 1 UTILIZAÇÃO. AF_01/2024</v>
          </cell>
          <cell r="C4023">
            <v>125.39</v>
          </cell>
        </row>
        <row r="4024">
          <cell r="A4024">
            <v>96533</v>
          </cell>
          <cell r="B4024" t="str">
            <v>FABRICAÇÃO, MONTAGEM E DESMONTAGEM DE FÔRMA PARA VIGA BALDRAME, EM MADEIRA SERRADA, E=25 MM, 2 UTILIZAÇÕES. AF_01/2024</v>
          </cell>
          <cell r="C4024">
            <v>82.42</v>
          </cell>
        </row>
        <row r="4025">
          <cell r="A4025">
            <v>96536</v>
          </cell>
          <cell r="B4025" t="str">
            <v>FABRICAÇÃO, MONTAGEM E DESMONTAGEM DE FÔRMA PARA VIGA BALDRAME, EM MADEIRA SERRADA, E=25 MM, 4 UTILIZAÇÕES. AF_01/2024</v>
          </cell>
          <cell r="C4025">
            <v>60.05</v>
          </cell>
        </row>
        <row r="4026">
          <cell r="A4026">
            <v>105518</v>
          </cell>
          <cell r="B4026" t="str">
            <v>MONTAGEM E DESMONTAGEM DE FÔRMA PARA ESTRUTURA CIRCULAR, COM INSTALAÇÃO EXCLUSIVAMENTE NA FACE INTERNA DA ESTRUTURA, COM AUXÍLIO DE GUINDASTE. AF_07/2024</v>
          </cell>
          <cell r="C4026">
            <v>0</v>
          </cell>
        </row>
        <row r="4027">
          <cell r="A4027">
            <v>105517</v>
          </cell>
          <cell r="B4027" t="str">
            <v>MONTAGEM E DESMONTAGEM DE FÔRMA PARA ESTRUTURA CIRCULAR, COM INSTALAÇÃO EXCLUSIVAMENTE NA FACE INTERNA DA ESTRUTURA, SEM AUXÍLIO DE GUINDASTE. AF_07/2024</v>
          </cell>
          <cell r="C4027">
            <v>0</v>
          </cell>
        </row>
        <row r="4028">
          <cell r="A4028">
            <v>105520</v>
          </cell>
          <cell r="B4028" t="str">
            <v>MONTAGEM E DESMONTAGEM DE FÔRMA PARA ESTRUTURA CIRCULAR, COM INSTALAÇÃO NA FACE INTERNA E EXTERNA DA EXTRUTURA, COM AUXÍLIO DE GUINDASTE. AF_07/2024</v>
          </cell>
          <cell r="C4028">
            <v>0</v>
          </cell>
        </row>
        <row r="4029">
          <cell r="A4029">
            <v>105519</v>
          </cell>
          <cell r="B4029" t="str">
            <v>MONTAGEM E DESMONTAGEM DE FÔRMA PARA ESTRUTURA CIRCULAR, COM INSTALAÇÃO NA FACE INTERNA E EXTERNA DA EXTRUTURA, SEM AUXÍLIO DE GUINDASTE. AF_07/2024</v>
          </cell>
          <cell r="C4029">
            <v>0</v>
          </cell>
        </row>
        <row r="4030">
          <cell r="A4030">
            <v>101793</v>
          </cell>
          <cell r="B4030" t="str">
            <v>ESCORAMENTO DE FÔRMAS DE LAJE EM MADEIRA NÃO APARELHADA, PÉ-DIREITO DUPLO, INCLUSO TRAVAMENTO, 4 UTILIZAÇÕES. AF_09/2020</v>
          </cell>
          <cell r="C4030">
            <v>22.93</v>
          </cell>
        </row>
        <row r="4031">
          <cell r="A4031">
            <v>101792</v>
          </cell>
          <cell r="B4031" t="str">
            <v>ESCORAMENTO DE FÔRMAS DE LAJE EM MADEIRA NÃO APARELHADA, PÉ-DIREITO SIMPLES, INCLUSO TRAVAMENTO, 4 UTILIZAÇÕES. AF_09/2020</v>
          </cell>
          <cell r="C4031">
            <v>15.4</v>
          </cell>
        </row>
        <row r="4032">
          <cell r="A4032">
            <v>92272</v>
          </cell>
          <cell r="B4032" t="str">
            <v>FABRICAÇÃO DE ESCORAS DE VIGA DO TIPO GARFO, EM MADEIRA. AF_09/2020</v>
          </cell>
          <cell r="C4032">
            <v>36.19</v>
          </cell>
        </row>
        <row r="4033">
          <cell r="A4033">
            <v>101791</v>
          </cell>
          <cell r="B4033" t="str">
            <v>FABRICAÇÃO DE ESCORAS DO TIPO PONTALETE, EM MADEIRA, PARA PÉ-DIREITO DUPLO. AF_09/2020</v>
          </cell>
          <cell r="C4033">
            <v>22.23</v>
          </cell>
        </row>
        <row r="4034">
          <cell r="A4034">
            <v>92273</v>
          </cell>
          <cell r="B4034" t="str">
            <v>FABRICAÇÃO DE ESCORAS DO TIPO PONTALETE, EM MADEIRA, PARA PÉ-DIREITO SIMPLES. AF_09/2020</v>
          </cell>
          <cell r="C4034">
            <v>13.34</v>
          </cell>
        </row>
        <row r="4035">
          <cell r="A4035">
            <v>92268</v>
          </cell>
          <cell r="B4035" t="str">
            <v>FABRICAÇÃO DE FÔRMA PARA LAJES, EM CHAPA DE MADEIRA COMPENSADA PLASTIFICADA, E = 18 MM. AF_09/2020</v>
          </cell>
          <cell r="C4035">
            <v>107.14</v>
          </cell>
        </row>
        <row r="4036">
          <cell r="A4036">
            <v>92267</v>
          </cell>
          <cell r="B4036" t="str">
            <v>FABRICAÇÃO DE FÔRMA PARA LAJES, EM CHAPA DE MADEIRA COMPENSADA RESINADA, E = 17 MM. AF_09/2020</v>
          </cell>
          <cell r="C4036">
            <v>63.67</v>
          </cell>
        </row>
        <row r="4037">
          <cell r="A4037">
            <v>92271</v>
          </cell>
          <cell r="B4037" t="str">
            <v>FABRICAÇÃO DE FÔRMA PARA LAJES, EM MADEIRA SERRADA, E=25 MM. AF_09/2020</v>
          </cell>
          <cell r="C4037">
            <v>109.42</v>
          </cell>
        </row>
        <row r="4038">
          <cell r="A4038">
            <v>92264</v>
          </cell>
          <cell r="B4038" t="str">
            <v>FABRICAÇÃO DE FÔRMA PARA PILARES E ESTRUTURAS SIMILARES, EM CHAPA DE MADEIRA COMPENSADA PLASTIFICADA, E = 18 MM. AF_09/2020</v>
          </cell>
          <cell r="C4038">
            <v>222.03</v>
          </cell>
        </row>
        <row r="4039">
          <cell r="A4039">
            <v>92263</v>
          </cell>
          <cell r="B4039" t="str">
            <v>FABRICAÇÃO DE FÔRMA PARA PILARES E ESTRUTURAS SIMILARES, EM CHAPA DE MADEIRA COMPENSADA RESINADA, E = 17 MM. AF_09/2020</v>
          </cell>
          <cell r="C4039">
            <v>166.72</v>
          </cell>
        </row>
        <row r="4040">
          <cell r="A4040">
            <v>92269</v>
          </cell>
          <cell r="B4040" t="str">
            <v>FABRICAÇÃO DE FÔRMA PARA PILARES E ESTRUTURAS SIMILARES, EM MADEIRA SERRADA, E=25 MM. AF_09/2020</v>
          </cell>
          <cell r="C4040">
            <v>113.26</v>
          </cell>
        </row>
        <row r="4041">
          <cell r="A4041">
            <v>92270</v>
          </cell>
          <cell r="B4041" t="str">
            <v>FABRICAÇÃO DE FÔRMA PARA VIGAS, COM MADEIRA SERRADA, E = 25 MM. AF_09/2020</v>
          </cell>
          <cell r="C4041">
            <v>170.47</v>
          </cell>
        </row>
        <row r="4042">
          <cell r="A4042">
            <v>92266</v>
          </cell>
          <cell r="B4042" t="str">
            <v>FABRICAÇÃO DE FÔRMA PARA VIGAS, EM CHAPA DE MADEIRA COMPENSADA PLASTIFICADA, E = 18 MM. AF_09/2020</v>
          </cell>
          <cell r="C4042">
            <v>172.72</v>
          </cell>
        </row>
        <row r="4043">
          <cell r="A4043">
            <v>92265</v>
          </cell>
          <cell r="B4043" t="str">
            <v>FABRICAÇÃO DE FÔRMA PARA VIGAS, EM CHAPA DE MADEIRA COMPENSADA RESINADA, E = 17 MM. AF_09/2020</v>
          </cell>
          <cell r="C4043">
            <v>125.28</v>
          </cell>
        </row>
        <row r="4044">
          <cell r="A4044">
            <v>92524</v>
          </cell>
          <cell r="B4044" t="str">
            <v>MONTAGEM E DESMONTAGEM DE FÔRMA DE LAJE MACIÇA, PÉ-DIREITO DUPLO, EM CHAPA DE MADEIRA COMPENSADA PLASTIFICADA, 10 UTILIZAÇÕES. AF_09/2020</v>
          </cell>
          <cell r="C4044">
            <v>89.95</v>
          </cell>
        </row>
        <row r="4045">
          <cell r="A4045">
            <v>92528</v>
          </cell>
          <cell r="B4045" t="str">
            <v>MONTAGEM E DESMONTAGEM DE FÔRMA DE LAJE MACIÇA, PÉ-DIREITO DUPLO, EM CHAPA DE MADEIRA COMPENSADA PLASTIFICADA, 12 UTILIZAÇÕES. AF_09/2020</v>
          </cell>
          <cell r="C4045">
            <v>86.53</v>
          </cell>
        </row>
        <row r="4046">
          <cell r="A4046">
            <v>92532</v>
          </cell>
          <cell r="B4046" t="str">
            <v>MONTAGEM E DESMONTAGEM DE FÔRMA DE LAJE MACIÇA, PÉ-DIREITO DUPLO, EM CHAPA DE MADEIRA COMPENSADA PLASTIFICADA, 14 UTILIZAÇÕES. AF_09/2020</v>
          </cell>
          <cell r="C4046">
            <v>83.59</v>
          </cell>
        </row>
        <row r="4047">
          <cell r="A4047">
            <v>92536</v>
          </cell>
          <cell r="B4047" t="str">
            <v>MONTAGEM E DESMONTAGEM DE FÔRMA DE LAJE MACIÇA, PÉ-DIREITO DUPLO, EM CHAPA DE MADEIRA COMPENSADA PLASTIFICADA, 18 UTILIZAÇÕES. AF_09/2020</v>
          </cell>
          <cell r="C4047">
            <v>77.87</v>
          </cell>
        </row>
        <row r="4048">
          <cell r="A4048">
            <v>92508</v>
          </cell>
          <cell r="B4048" t="str">
            <v>MONTAGEM E DESMONTAGEM DE FÔRMA DE LAJE MACIÇA, PÉ-DIREITO DUPLO, EM CHAPA DE MADEIRA COMPENSADA RESINADA, 2 UTILIZAÇÕES. AF_09/2020</v>
          </cell>
          <cell r="C4048">
            <v>121.51</v>
          </cell>
        </row>
        <row r="4049">
          <cell r="A4049">
            <v>92512</v>
          </cell>
          <cell r="B4049" t="str">
            <v>MONTAGEM E DESMONTAGEM DE FÔRMA DE LAJE MACIÇA, PÉ-DIREITO DUPLO, EM CHAPA DE MADEIRA COMPENSADA RESINADA, 4 UTILIZAÇÕES. AF_09/2020</v>
          </cell>
          <cell r="C4049">
            <v>103.87</v>
          </cell>
        </row>
        <row r="4050">
          <cell r="A4050">
            <v>92515</v>
          </cell>
          <cell r="B4050" t="str">
            <v>MONTAGEM E DESMONTAGEM DE FÔRMA DE LAJE MACIÇA, PÉ-DIREITO DUPLO, EM CHAPA DE MADEIRA COMPENSADA RESINADA, 6 UTILIZAÇÕES. AF_09/2020</v>
          </cell>
          <cell r="C4050">
            <v>95.33</v>
          </cell>
        </row>
        <row r="4051">
          <cell r="A4051">
            <v>92520</v>
          </cell>
          <cell r="B4051" t="str">
            <v>MONTAGEM E DESMONTAGEM DE FÔRMA DE LAJE MACIÇA, PÉ-DIREITO DUPLO, EM CHAPA DE MADEIRA COMPENSADA RESINADA, 8 UTILIZAÇÕES. AF_09/2020</v>
          </cell>
          <cell r="C4051">
            <v>89.91</v>
          </cell>
        </row>
        <row r="4052">
          <cell r="A4052">
            <v>92526</v>
          </cell>
          <cell r="B4052" t="str">
            <v>MONTAGEM E DESMONTAGEM DE FÔRMA DE LAJE MACIÇA, PÉ-DIREITO SIMPLES, EM CHAPA DE MADEIRA COMPENSADA PLASTIFICADA, 10 UTILIZAÇÕES. AF_09/2020</v>
          </cell>
          <cell r="C4052">
            <v>46.94</v>
          </cell>
        </row>
        <row r="4053">
          <cell r="A4053">
            <v>92530</v>
          </cell>
          <cell r="B4053" t="str">
            <v>MONTAGEM E DESMONTAGEM DE FÔRMA DE LAJE MACIÇA, PÉ-DIREITO SIMPLES, EM CHAPA DE MADEIRA COMPENSADA PLASTIFICADA, 12 UTILIZAÇÕES. AF_09/2020</v>
          </cell>
          <cell r="C4053">
            <v>44.34</v>
          </cell>
        </row>
        <row r="4054">
          <cell r="A4054">
            <v>92534</v>
          </cell>
          <cell r="B4054" t="str">
            <v>MONTAGEM E DESMONTAGEM DE FÔRMA DE LAJE MACIÇA, PÉ-DIREITO SIMPLES, EM CHAPA DE MADEIRA COMPENSADA PLASTIFICADA, 14 UTILIZAÇÕES. AF_09/2020</v>
          </cell>
          <cell r="C4054">
            <v>42.14</v>
          </cell>
        </row>
        <row r="4055">
          <cell r="A4055">
            <v>92538</v>
          </cell>
          <cell r="B4055" t="str">
            <v>MONTAGEM E DESMONTAGEM DE FÔRMA DE LAJE MACIÇA, PÉ-DIREITO SIMPLES, EM CHAPA DE MADEIRA COMPENSADA PLASTIFICADA, 18 UTILIZAÇÕES. AF_09/2020</v>
          </cell>
          <cell r="C4055">
            <v>37.72</v>
          </cell>
        </row>
        <row r="4056">
          <cell r="A4056">
            <v>103760</v>
          </cell>
          <cell r="B4056" t="str">
            <v>MONTAGEM E DESMONTAGEM DE FÔRMA DE LAJE MACIÇA, PÉ-DIREITO SIMPLES, EM CHAPA DE MADEIRA COMPENSADA RESINADA E CIMBRAMENTO DE MADEIRA, 2 UTILIZAÇÕES. AF_03/2022</v>
          </cell>
          <cell r="C4056">
            <v>119.34</v>
          </cell>
        </row>
        <row r="4057">
          <cell r="A4057">
            <v>103761</v>
          </cell>
          <cell r="B4057" t="str">
            <v>MONTAGEM E DESMONTAGEM DE FÔRMA DE LAJE MACIÇA, PÉ-DIREITO SIMPLES, EM CHAPA DE MADEIRA COMPENSADA RESINADA E CIMBRAMENTO DE MADEIRA, 4 UTILIZAÇÕES. AF_03/2022</v>
          </cell>
          <cell r="C4057">
            <v>79.45</v>
          </cell>
        </row>
        <row r="4058">
          <cell r="A4058">
            <v>103762</v>
          </cell>
          <cell r="B4058" t="str">
            <v>MONTAGEM E DESMONTAGEM DE FÔRMA DE LAJE MACIÇA, PÉ-DIREITO SIMPLES, EM CHAPA DE MADEIRA COMPENSADA RESINADA E CIMBRAMENTO DE MADEIRA, 6 UTILIZAÇÕES. AF_03/2022</v>
          </cell>
          <cell r="C4058">
            <v>67.14</v>
          </cell>
        </row>
        <row r="4059">
          <cell r="A4059">
            <v>103763</v>
          </cell>
          <cell r="B4059" t="str">
            <v>MONTAGEM E DESMONTAGEM DE FÔRMA DE LAJE MACIÇA, PÉ-DIREITO SIMPLES, EM CHAPA DE MADEIRA COMPENSADA RESINADA E CIMBRAMENTO DE MADEIRA, 8 UTILIZAÇÕES. AF_03/2022</v>
          </cell>
          <cell r="C4059">
            <v>58.77</v>
          </cell>
        </row>
        <row r="4060">
          <cell r="A4060">
            <v>92510</v>
          </cell>
          <cell r="B4060" t="str">
            <v>MONTAGEM E DESMONTAGEM DE FÔRMA DE LAJE MACIÇA, PÉ-DIREITO SIMPLES, EM CHAPA DE MADEIRA COMPENSADA RESINADA, 2 UTILIZAÇÕES. AF_09/2020</v>
          </cell>
          <cell r="C4060">
            <v>74.55</v>
          </cell>
        </row>
        <row r="4061">
          <cell r="A4061">
            <v>92514</v>
          </cell>
          <cell r="B4061" t="str">
            <v>MONTAGEM E DESMONTAGEM DE FÔRMA DE LAJE MACIÇA, PÉ-DIREITO SIMPLES, EM CHAPA DE MADEIRA COMPENSADA RESINADA, 4 UTILIZAÇÕES. AF_09/2020</v>
          </cell>
          <cell r="C4061">
            <v>58</v>
          </cell>
        </row>
        <row r="4062">
          <cell r="A4062">
            <v>92518</v>
          </cell>
          <cell r="B4062" t="str">
            <v>MONTAGEM E DESMONTAGEM DE FÔRMA DE LAJE MACIÇA, PÉ-DIREITO SIMPLES, EM CHAPA DE MADEIRA COMPENSADA RESINADA, 6 UTILIZAÇÕES. AF_09/2020</v>
          </cell>
          <cell r="C4062">
            <v>50.5</v>
          </cell>
        </row>
        <row r="4063">
          <cell r="A4063">
            <v>92522</v>
          </cell>
          <cell r="B4063" t="str">
            <v>MONTAGEM E DESMONTAGEM DE FÔRMA DE LAJE MACIÇA, PÉ-DIREITO SIMPLES, EM CHAPA DE MADEIRA COMPENSADA RESINADA, 8 UTILIZAÇÕES. AF_09/2020</v>
          </cell>
          <cell r="C4063">
            <v>46.01</v>
          </cell>
        </row>
        <row r="4064">
          <cell r="A4064">
            <v>92482</v>
          </cell>
          <cell r="B4064" t="str">
            <v>MONTAGEM E DESMONTAGEM DE FÔRMA DE LAJE MACIÇA, PÉ-DIREITO SIMPLES, EM MADEIRA SERRADA, 1 UTILIZAÇÃO. AF_09/2020</v>
          </cell>
          <cell r="C4064">
            <v>322.01</v>
          </cell>
        </row>
        <row r="4065">
          <cell r="A4065">
            <v>92484</v>
          </cell>
          <cell r="B4065" t="str">
            <v>MONTAGEM E DESMONTAGEM DE FÔRMA DE LAJE MACIÇA, PÉ-DIREITO SIMPLES, EM MADEIRA SERRADA, 2 UTILIZAÇÕES. AF_09/2020</v>
          </cell>
          <cell r="C4065">
            <v>220.35</v>
          </cell>
        </row>
        <row r="4066">
          <cell r="A4066">
            <v>92486</v>
          </cell>
          <cell r="B4066" t="str">
            <v>MONTAGEM E DESMONTAGEM DE FÔRMA DE LAJE MACIÇA, PÉ-DIREITO SIMPLES, EM MADEIRA SERRADA, 4 UTILIZAÇÕES. AF_09/2020</v>
          </cell>
          <cell r="C4066">
            <v>155.94</v>
          </cell>
        </row>
        <row r="4067">
          <cell r="A4067">
            <v>92492</v>
          </cell>
          <cell r="B4067" t="str">
            <v>MONTAGEM E DESMONTAGEM DE FÔRMA DE LAJE NERVURADA COM CUBETA E ASSOALHO, PÉ-DIREITO DUPLO, EM CHAPA DE MADEIRA COMPENSADA RESINADA, 10 UTILIZAÇÕES. AF_09/2020</v>
          </cell>
          <cell r="C4067">
            <v>118.82</v>
          </cell>
        </row>
        <row r="4068">
          <cell r="A4068">
            <v>92496</v>
          </cell>
          <cell r="B4068" t="str">
            <v>MONTAGEM E DESMONTAGEM DE FÔRMA DE LAJE NERVURADA COM CUBETA E ASSOALHO, PÉ-DIREITO DUPLO, EM CHAPA DE MADEIRA COMPENSADA RESINADA, 12 UTILIZAÇÕES. AF_09/2020</v>
          </cell>
          <cell r="C4068">
            <v>114.12</v>
          </cell>
        </row>
        <row r="4069">
          <cell r="A4069">
            <v>92500</v>
          </cell>
          <cell r="B4069" t="str">
            <v>MONTAGEM E DESMONTAGEM DE FÔRMA DE LAJE NERVURADA COM CUBETA E ASSOALHO, PÉ-DIREITO DUPLO, EM CHAPA DE MADEIRA COMPENSADA RESINADA, 14 UTILIZAÇÕES. AF_09/2020</v>
          </cell>
          <cell r="C4069">
            <v>110.48</v>
          </cell>
        </row>
        <row r="4070">
          <cell r="A4070">
            <v>92504</v>
          </cell>
          <cell r="B4070" t="str">
            <v>MONTAGEM E DESMONTAGEM DE FÔRMA DE LAJE NERVURADA COM CUBETA E ASSOALHO, PÉ-DIREITO DUPLO, EM CHAPA DE MADEIRA COMPENSADA RESINADA, 18 UTILIZAÇÕES. AF_09/2020</v>
          </cell>
          <cell r="C4070">
            <v>103.79</v>
          </cell>
        </row>
        <row r="4071">
          <cell r="A4071">
            <v>92488</v>
          </cell>
          <cell r="B4071" t="str">
            <v>MONTAGEM E DESMONTAGEM DE FÔRMA DE LAJE NERVURADA COM CUBETA E ASSOALHO, PÉ-DIREITO DUPLO, EM CHAPA DE MADEIRA COMPENSADA RESINADA, 8 UTILIZAÇÕES. AF_09/2020</v>
          </cell>
          <cell r="C4071">
            <v>124.54</v>
          </cell>
        </row>
        <row r="4072">
          <cell r="A4072">
            <v>92494</v>
          </cell>
          <cell r="B4072" t="str">
            <v>MONTAGEM E DESMONTAGEM DE FÔRMA DE LAJE NERVURADA COM CUBETA E ASSOALHO, PÉ-DIREITO SIMPLES, EM CHAPA DE MADEIRA COMPENSADA RESINADA, 10 UTILIZAÇÕES. AF_09/2020</v>
          </cell>
          <cell r="C4072">
            <v>74.62</v>
          </cell>
        </row>
        <row r="4073">
          <cell r="A4073">
            <v>92498</v>
          </cell>
          <cell r="B4073" t="str">
            <v>MONTAGEM E DESMONTAGEM DE FÔRMA DE LAJE NERVURADA COM CUBETA E ASSOALHO, PÉ-DIREITO SIMPLES, EM CHAPA DE MADEIRA COMPENSADA RESINADA, 12 UTILIZAÇÕES. AF_09/2020</v>
          </cell>
          <cell r="C4073">
            <v>70.790000000000006</v>
          </cell>
        </row>
        <row r="4074">
          <cell r="A4074">
            <v>92502</v>
          </cell>
          <cell r="B4074" t="str">
            <v>MONTAGEM E DESMONTAGEM DE FÔRMA DE LAJE NERVURADA COM CUBETA E ASSOALHO, PÉ-DIREITO SIMPLES, EM CHAPA DE MADEIRA COMPENSADA RESINADA, 14 UTILIZAÇÕES. AF_09/2020</v>
          </cell>
          <cell r="C4074">
            <v>67.989999999999995</v>
          </cell>
        </row>
        <row r="4075">
          <cell r="A4075">
            <v>92506</v>
          </cell>
          <cell r="B4075" t="str">
            <v>MONTAGEM E DESMONTAGEM DE FÔRMA DE LAJE NERVURADA COM CUBETA E ASSOALHO, PÉ-DIREITO SIMPLES, EM CHAPA DE MADEIRA COMPENSADA RESINADA, 18 UTILIZAÇÕES. AF_09/2020</v>
          </cell>
          <cell r="C4075">
            <v>62.76</v>
          </cell>
        </row>
        <row r="4076">
          <cell r="A4076">
            <v>92490</v>
          </cell>
          <cell r="B4076" t="str">
            <v>MONTAGEM E DESMONTAGEM DE FÔRMA DE LAJE NERVURADA COM CUBETA E ASSOALHO, PÉ-DIREITO SIMPLES, EM CHAPA DE MADEIRA COMPENSADA RESINADA, 8 UTILIZAÇÕES. AF_09/2020</v>
          </cell>
          <cell r="C4076">
            <v>79.349999999999994</v>
          </cell>
        </row>
        <row r="4077">
          <cell r="A4077">
            <v>92433</v>
          </cell>
          <cell r="B4077" t="str">
            <v>MONTAGEM E DESMONTAGEM DE FÔRMA DE PILARES RETANGULARES E ESTRUTURAS SIMILARES, PÉ-DIREITO DUPLO, EM CHAPA DE MADEIRA COMPENSADA PLASTIFICADA, 10 UTILIZAÇÕES. AF_09/2020</v>
          </cell>
          <cell r="C4077">
            <v>80.59</v>
          </cell>
        </row>
        <row r="4078">
          <cell r="A4078">
            <v>92437</v>
          </cell>
          <cell r="B4078" t="str">
            <v>MONTAGEM E DESMONTAGEM DE FÔRMA DE PILARES RETANGULARES E ESTRUTURAS SIMILARES, PÉ-DIREITO DUPLO, EM CHAPA DE MADEIRA COMPENSADA PLASTIFICADA, 12 UTILIZAÇÕES. AF_09/2020</v>
          </cell>
          <cell r="C4078">
            <v>77.05</v>
          </cell>
        </row>
        <row r="4079">
          <cell r="A4079">
            <v>92441</v>
          </cell>
          <cell r="B4079" t="str">
            <v>MONTAGEM E DESMONTAGEM DE FÔRMA DE PILARES RETANGULARES E ESTRUTURAS SIMILARES, PÉ-DIREITO DUPLO, EM CHAPA DE MADEIRA COMPENSADA PLASTIFICADA, 14 UTILIZAÇÕES. AF_09/2020</v>
          </cell>
          <cell r="C4079">
            <v>74.5</v>
          </cell>
        </row>
        <row r="4080">
          <cell r="A4080">
            <v>92445</v>
          </cell>
          <cell r="B4080" t="str">
            <v>MONTAGEM E DESMONTAGEM DE FÔRMA DE PILARES RETANGULARES E ESTRUTURAS SIMILARES, PÉ-DIREITO DUPLO, EM CHAPA DE MADEIRA COMPENSADA PLASTIFICADA, 18 UTILIZAÇÕES. AF_09/2020</v>
          </cell>
          <cell r="C4080">
            <v>69.23</v>
          </cell>
        </row>
        <row r="4081">
          <cell r="A4081">
            <v>92417</v>
          </cell>
          <cell r="B4081" t="str">
            <v>MONTAGEM E DESMONTAGEM DE FÔRMA DE PILARES RETANGULARES E ESTRUTURAS SIMILARES, PÉ-DIREITO DUPLO, EM CHAPA DE MADEIRA COMPENSADA RESINADA, 2 UTILIZAÇÕES. AF_09/2020</v>
          </cell>
          <cell r="C4081">
            <v>167.17</v>
          </cell>
        </row>
        <row r="4082">
          <cell r="A4082">
            <v>92421</v>
          </cell>
          <cell r="B4082" t="str">
            <v>MONTAGEM E DESMONTAGEM DE FÔRMA DE PILARES RETANGULARES E ESTRUTURAS SIMILARES, PÉ-DIREITO DUPLO, EM CHAPA DE MADEIRA COMPENSADA RESINADA, 4 UTILIZAÇÕES. AF_09/2020</v>
          </cell>
          <cell r="C4082">
            <v>110.97</v>
          </cell>
        </row>
        <row r="4083">
          <cell r="A4083">
            <v>92425</v>
          </cell>
          <cell r="B4083" t="str">
            <v>MONTAGEM E DESMONTAGEM DE FÔRMA DE PILARES RETANGULARES E ESTRUTURAS SIMILARES, PÉ-DIREITO DUPLO, EM CHAPA DE MADEIRA COMPENSADA RESINADA, 6 UTILIZAÇÕES. AF_09/2020</v>
          </cell>
          <cell r="C4083">
            <v>93.02</v>
          </cell>
        </row>
        <row r="4084">
          <cell r="A4084">
            <v>92429</v>
          </cell>
          <cell r="B4084" t="str">
            <v>MONTAGEM E DESMONTAGEM DE FÔRMA DE PILARES RETANGULARES E ESTRUTURAS SIMILARES, PÉ-DIREITO DUPLO, EM CHAPA DE MADEIRA COMPENSADA RESINADA, 8 UTILIZAÇÕES. AF_09/2020</v>
          </cell>
          <cell r="C4084">
            <v>83.97</v>
          </cell>
        </row>
        <row r="4085">
          <cell r="A4085">
            <v>92431</v>
          </cell>
          <cell r="B4085" t="str">
            <v>MONTAGEM E DESMONTAGEM DE FÔRMA DE PILARES RETANGULARES E ESTRUTURAS SIMILARES, PÉ-DIREITO SIMPLES, EM CHAPA DE MADEIRA COMPENSADA PLASTIFICADA, 10 UTILIZAÇÕES. AF_09/2020</v>
          </cell>
          <cell r="C4085">
            <v>68.11</v>
          </cell>
        </row>
        <row r="4086">
          <cell r="A4086">
            <v>92435</v>
          </cell>
          <cell r="B4086" t="str">
            <v>MONTAGEM E DESMONTAGEM DE FÔRMA DE PILARES RETANGULARES E ESTRUTURAS SIMILARES, PÉ-DIREITO SIMPLES, EM CHAPA DE MADEIRA COMPENSADA PLASTIFICADA, 12 UTILIZAÇÕES. AF_09/2020</v>
          </cell>
          <cell r="C4086">
            <v>65.010000000000005</v>
          </cell>
        </row>
        <row r="4087">
          <cell r="A4087">
            <v>92439</v>
          </cell>
          <cell r="B4087" t="str">
            <v>MONTAGEM E DESMONTAGEM DE FÔRMA DE PILARES RETANGULARES E ESTRUTURAS SIMILARES, PÉ-DIREITO SIMPLES, EM CHAPA DE MADEIRA COMPENSADA PLASTIFICADA, 14 UTILIZAÇÕES. AF_09/2020</v>
          </cell>
          <cell r="C4087">
            <v>62.76</v>
          </cell>
        </row>
        <row r="4088">
          <cell r="A4088">
            <v>92443</v>
          </cell>
          <cell r="B4088" t="str">
            <v>MONTAGEM E DESMONTAGEM DE FÔRMA DE PILARES RETANGULARES E ESTRUTURAS SIMILARES, PÉ-DIREITO SIMPLES, EM CHAPA DE MADEIRA COMPENSADA PLASTIFICADA, 18 UTILIZAÇÕES. AF_09/2020</v>
          </cell>
          <cell r="C4088">
            <v>57.9</v>
          </cell>
        </row>
        <row r="4089">
          <cell r="A4089">
            <v>92415</v>
          </cell>
          <cell r="B4089" t="str">
            <v>MONTAGEM E DESMONTAGEM DE FÔRMA DE PILARES RETANGULARES E ESTRUTURAS SIMILARES, PÉ-DIREITO SIMPLES, EM CHAPA DE MADEIRA COMPENSADA RESINADA, 2 UTILIZAÇÕES. AF_09/2020</v>
          </cell>
          <cell r="C4089">
            <v>145.91</v>
          </cell>
        </row>
        <row r="4090">
          <cell r="A4090">
            <v>92419</v>
          </cell>
          <cell r="B4090" t="str">
            <v>MONTAGEM E DESMONTAGEM DE FÔRMA DE PILARES RETANGULARES E ESTRUTURAS SIMILARES, PÉ-DIREITO SIMPLES, EM CHAPA DE MADEIRA COMPENSADA RESINADA, 4 UTILIZAÇÕES. AF_09/2020</v>
          </cell>
          <cell r="C4090">
            <v>94.68</v>
          </cell>
        </row>
        <row r="4091">
          <cell r="A4091">
            <v>92423</v>
          </cell>
          <cell r="B4091" t="str">
            <v>MONTAGEM E DESMONTAGEM DE FÔRMA DE PILARES RETANGULARES E ESTRUTURAS SIMILARES, PÉ-DIREITO SIMPLES, EM CHAPA DE MADEIRA COMPENSADA RESINADA, 6 UTILIZAÇÕES. AF_09/2020</v>
          </cell>
          <cell r="C4091">
            <v>78.849999999999994</v>
          </cell>
        </row>
        <row r="4092">
          <cell r="A4092">
            <v>92427</v>
          </cell>
          <cell r="B4092" t="str">
            <v>MONTAGEM E DESMONTAGEM DE FÔRMA DE PILARES RETANGULARES E ESTRUTURAS SIMILARES, PÉ-DIREITO SIMPLES, EM CHAPA DE MADEIRA COMPENSADA RESINADA, 8 UTILIZAÇÕES. AF_09/2020</v>
          </cell>
          <cell r="C4092">
            <v>70.83</v>
          </cell>
        </row>
        <row r="4093">
          <cell r="A4093">
            <v>92409</v>
          </cell>
          <cell r="B4093" t="str">
            <v>MONTAGEM E DESMONTAGEM DE FÔRMA DE PILARES RETANGULARES E ESTRUTURAS SIMILARES, PÉ-DIREITO SIMPLES, EM MADEIRA SERRADA, 1 UTILIZAÇÃO. AF_09/2020</v>
          </cell>
          <cell r="C4093">
            <v>204.59</v>
          </cell>
        </row>
        <row r="4094">
          <cell r="A4094">
            <v>92411</v>
          </cell>
          <cell r="B4094" t="str">
            <v>MONTAGEM E DESMONTAGEM DE FÔRMA DE PILARES RETANGULARES E ESTRUTURAS SIMILARES, PÉ-DIREITO SIMPLES, EM MADEIRA SERRADA, 2 UTILIZAÇÕES. AF_09/2020</v>
          </cell>
          <cell r="C4094">
            <v>138.72</v>
          </cell>
        </row>
        <row r="4095">
          <cell r="A4095">
            <v>92413</v>
          </cell>
          <cell r="B4095" t="str">
            <v>MONTAGEM E DESMONTAGEM DE FÔRMA DE PILARES RETANGULARES E ESTRUTURAS SIMILARES, PÉ-DIREITO SIMPLES, EM MADEIRA SERRADA, 4 UTILIZAÇÕES. AF_09/2020</v>
          </cell>
          <cell r="C4095">
            <v>91.84</v>
          </cell>
        </row>
        <row r="4096">
          <cell r="A4096">
            <v>92465</v>
          </cell>
          <cell r="B4096" t="str">
            <v>MONTAGEM E DESMONTAGEM DE FÔRMA DE VIGA, ESCORAMENTO COM GARFO DE MADEIRA, PÉ-DIREITO DUPLO, EM CHAPA DE MADEIRA PLASTIFICADA, 10 UTILIZAÇÕES. AF_09/2020</v>
          </cell>
          <cell r="C4096">
            <v>149.51</v>
          </cell>
        </row>
        <row r="4097">
          <cell r="A4097">
            <v>92469</v>
          </cell>
          <cell r="B4097" t="str">
            <v>MONTAGEM E DESMONTAGEM DE FÔRMA DE VIGA, ESCORAMENTO COM GARFO DE MADEIRA, PÉ-DIREITO DUPLO, EM CHAPA DE MADEIRA PLASTIFICADA, 12 UTILIZAÇÕES. AF_09/2020</v>
          </cell>
          <cell r="C4097">
            <v>136.13999999999999</v>
          </cell>
        </row>
        <row r="4098">
          <cell r="A4098">
            <v>92473</v>
          </cell>
          <cell r="B4098" t="str">
            <v>MONTAGEM E DESMONTAGEM DE FÔRMA DE VIGA, ESCORAMENTO COM GARFO DE MADEIRA, PÉ-DIREITO DUPLO, EM CHAPA DE MADEIRA PLASTIFICADA, 14 UTILIZAÇÕES. AF_09/2020</v>
          </cell>
          <cell r="C4098">
            <v>125.37</v>
          </cell>
        </row>
        <row r="4099">
          <cell r="A4099">
            <v>92477</v>
          </cell>
          <cell r="B4099" t="str">
            <v>MONTAGEM E DESMONTAGEM DE FÔRMA DE VIGA, ESCORAMENTO COM GARFO DE MADEIRA, PÉ-DIREITO DUPLO, EM CHAPA DE MADEIRA PLASTIFICADA, 18 UTILIZAÇÕES. AF_09/2020</v>
          </cell>
          <cell r="C4099">
            <v>102.2</v>
          </cell>
        </row>
        <row r="4100">
          <cell r="A4100">
            <v>92449</v>
          </cell>
          <cell r="B4100" t="str">
            <v>MONTAGEM E DESMONTAGEM DE FÔRMA DE VIGA, ESCORAMENTO COM GARFO DE MADEIRA, PÉ-DIREITO DUPLO, EM CHAPA DE MADEIRA RESINADA, 2 UTILIZAÇÕES. AF_09/2020</v>
          </cell>
          <cell r="C4100">
            <v>273.04000000000002</v>
          </cell>
        </row>
        <row r="4101">
          <cell r="A4101">
            <v>92453</v>
          </cell>
          <cell r="B4101" t="str">
            <v>MONTAGEM E DESMONTAGEM DE FÔRMA DE VIGA, ESCORAMENTO COM GARFO DE MADEIRA, PÉ-DIREITO DUPLO, EM CHAPA DE MADEIRA RESINADA, 4 UTILIZAÇÕES. AF_09/2020</v>
          </cell>
          <cell r="C4101">
            <v>232.38</v>
          </cell>
        </row>
        <row r="4102">
          <cell r="A4102">
            <v>92457</v>
          </cell>
          <cell r="B4102" t="str">
            <v>MONTAGEM E DESMONTAGEM DE FÔRMA DE VIGA, ESCORAMENTO COM GARFO DE MADEIRA, PÉ-DIREITO DUPLO, EM CHAPA DE MADEIRA RESINADA, 6 UTILIZAÇÕES. AF_09/2020</v>
          </cell>
          <cell r="C4102">
            <v>201.44</v>
          </cell>
        </row>
        <row r="4103">
          <cell r="A4103">
            <v>92461</v>
          </cell>
          <cell r="B4103" t="str">
            <v>MONTAGEM E DESMONTAGEM DE FÔRMA DE VIGA, ESCORAMENTO COM GARFO DE MADEIRA, PÉ-DIREITO DUPLO, EM CHAPA DE MADEIRA RESINADA, 8 UTILIZAÇÕES. AF_09/2020</v>
          </cell>
          <cell r="C4103">
            <v>185.68</v>
          </cell>
        </row>
        <row r="4104">
          <cell r="A4104">
            <v>92467</v>
          </cell>
          <cell r="B4104" t="str">
            <v>MONTAGEM E DESMONTAGEM DE FÔRMA DE VIGA, ESCORAMENTO COM GARFO DE MADEIRA, PÉ-DIREITO SIMPLES, EM CHAPA DE MADEIRA PLASTIFICADA, 10 UTILIZAÇÕES. AF_09/2020</v>
          </cell>
          <cell r="C4104">
            <v>97.5</v>
          </cell>
        </row>
        <row r="4105">
          <cell r="A4105">
            <v>92471</v>
          </cell>
          <cell r="B4105" t="str">
            <v>MONTAGEM E DESMONTAGEM DE FÔRMA DE VIGA, ESCORAMENTO COM GARFO DE MADEIRA, PÉ-DIREITO SIMPLES, EM CHAPA DE MADEIRA PLASTIFICADA, 12 UTILIZAÇÕES. AF_09/2020</v>
          </cell>
          <cell r="C4105">
            <v>88.89</v>
          </cell>
        </row>
        <row r="4106">
          <cell r="A4106">
            <v>92475</v>
          </cell>
          <cell r="B4106" t="str">
            <v>MONTAGEM E DESMONTAGEM DE FÔRMA DE VIGA, ESCORAMENTO COM GARFO DE MADEIRA, PÉ-DIREITO SIMPLES, EM CHAPA DE MADEIRA PLASTIFICADA, 14 UTILIZAÇÕES. AF_09/2020</v>
          </cell>
          <cell r="C4106">
            <v>81.93</v>
          </cell>
        </row>
        <row r="4107">
          <cell r="A4107">
            <v>92479</v>
          </cell>
          <cell r="B4107" t="str">
            <v>MONTAGEM E DESMONTAGEM DE FÔRMA DE VIGA, ESCORAMENTO COM GARFO DE MADEIRA, PÉ-DIREITO SIMPLES, EM CHAPA DE MADEIRA PLASTIFICADA, 18 UTILIZAÇÕES. AF_09/2020</v>
          </cell>
          <cell r="C4107">
            <v>66.95</v>
          </cell>
        </row>
        <row r="4108">
          <cell r="A4108">
            <v>92451</v>
          </cell>
          <cell r="B4108" t="str">
            <v>MONTAGEM E DESMONTAGEM DE FÔRMA DE VIGA, ESCORAMENTO COM GARFO DE MADEIRA, PÉ-DIREITO SIMPLES, EM CHAPA DE MADEIRA RESINADA, 2 UTILIZAÇÕES. AF_09/2020</v>
          </cell>
          <cell r="C4108">
            <v>187.29</v>
          </cell>
        </row>
        <row r="4109">
          <cell r="A4109">
            <v>92455</v>
          </cell>
          <cell r="B4109" t="str">
            <v>MONTAGEM E DESMONTAGEM DE FÔRMA DE VIGA, ESCORAMENTO COM GARFO DE MADEIRA, PÉ-DIREITO SIMPLES, EM CHAPA DE MADEIRA RESINADA, 4 UTILIZAÇÕES. AF_09/2020</v>
          </cell>
          <cell r="C4109">
            <v>152.29</v>
          </cell>
        </row>
        <row r="4110">
          <cell r="A4110">
            <v>92459</v>
          </cell>
          <cell r="B4110" t="str">
            <v>MONTAGEM E DESMONTAGEM DE FÔRMA DE VIGA, ESCORAMENTO COM GARFO DE MADEIRA, PÉ-DIREITO SIMPLES, EM CHAPA DE MADEIRA RESINADA, 6 UTILIZAÇÕES. AF_09/2020</v>
          </cell>
          <cell r="C4110">
            <v>128.88999999999999</v>
          </cell>
        </row>
        <row r="4111">
          <cell r="A4111">
            <v>92463</v>
          </cell>
          <cell r="B4111" t="str">
            <v>MONTAGEM E DESMONTAGEM DE FÔRMA DE VIGA, ESCORAMENTO COM GARFO DE MADEIRA, PÉ-DIREITO SIMPLES, EM CHAPA DE MADEIRA RESINADA, 8 UTILIZAÇÕES. AF_09/2020</v>
          </cell>
          <cell r="C4111">
            <v>116.63</v>
          </cell>
        </row>
        <row r="4112">
          <cell r="A4112">
            <v>92446</v>
          </cell>
          <cell r="B4112" t="str">
            <v>MONTAGEM E DESMONTAGEM DE FÔRMA DE VIGA, ESCORAMENTO COM PONTALETE DE MADEIRA, PÉ-DIREITO SIMPLES, EM MADEIRA SERRADA, 1 UTILIZAÇÃO. AF_09/2020</v>
          </cell>
          <cell r="C4112">
            <v>288.19</v>
          </cell>
        </row>
        <row r="4113">
          <cell r="A4113">
            <v>92447</v>
          </cell>
          <cell r="B4113" t="str">
            <v>MONTAGEM E DESMONTAGEM DE FÔRMA DE VIGA, ESCORAMENTO COM PONTALETE DE MADEIRA, PÉ-DIREITO SIMPLES, EM MADEIRA SERRADA, 2 UTILIZAÇÕES. AF_09/2020</v>
          </cell>
          <cell r="C4113">
            <v>198.78</v>
          </cell>
        </row>
        <row r="4114">
          <cell r="A4114">
            <v>92448</v>
          </cell>
          <cell r="B4114" t="str">
            <v>MONTAGEM E DESMONTAGEM DE FÔRMA DE VIGA, ESCORAMENTO COM PONTALETE DE MADEIRA, PÉ-DIREITO SIMPLES, EM MADEIRA SERRADA, 4 UTILIZAÇÕES. AF_09/2020</v>
          </cell>
          <cell r="C4114">
            <v>153.82</v>
          </cell>
        </row>
        <row r="4115">
          <cell r="A4115">
            <v>92466</v>
          </cell>
          <cell r="B4115" t="str">
            <v>MONTAGEM E DESMONTAGEM DE FÔRMA DE VIGA, ESCORAMENTO METÁLICO, PÉ-DIREITO DUPLO, EM CHAPA DE MADEIRA PLASTIFICADA, 10 UTILIZAÇÕES. AF_09/2020</v>
          </cell>
          <cell r="C4115">
            <v>312.88</v>
          </cell>
        </row>
        <row r="4116">
          <cell r="A4116">
            <v>92470</v>
          </cell>
          <cell r="B4116" t="str">
            <v>MONTAGEM E DESMONTAGEM DE FÔRMA DE VIGA, ESCORAMENTO METÁLICO, PÉ-DIREITO DUPLO, EM CHAPA DE MADEIRA PLASTIFICADA, 12 UTILIZAÇÕES. AF_09/2020</v>
          </cell>
          <cell r="C4116">
            <v>306.14</v>
          </cell>
        </row>
        <row r="4117">
          <cell r="A4117">
            <v>92474</v>
          </cell>
          <cell r="B4117" t="str">
            <v>MONTAGEM E DESMONTAGEM DE FÔRMA DE VIGA, ESCORAMENTO METÁLICO, PÉ-DIREITO DUPLO, EM CHAPA DE MADEIRA PLASTIFICADA, 14 UTILIZAÇÕES. AF_09/2020</v>
          </cell>
          <cell r="C4117">
            <v>300.39</v>
          </cell>
        </row>
        <row r="4118">
          <cell r="A4118">
            <v>92478</v>
          </cell>
          <cell r="B4118" t="str">
            <v>MONTAGEM E DESMONTAGEM DE FÔRMA DE VIGA, ESCORAMENTO METÁLICO, PÉ-DIREITO DUPLO, EM CHAPA DE MADEIRA PLASTIFICADA, 18 UTILIZAÇÕES. AF_09/2020</v>
          </cell>
          <cell r="C4118">
            <v>288.92</v>
          </cell>
        </row>
        <row r="4119">
          <cell r="A4119">
            <v>92450</v>
          </cell>
          <cell r="B4119" t="str">
            <v>MONTAGEM E DESMONTAGEM DE FÔRMA DE VIGA, ESCORAMENTO METÁLICO, PÉ-DIREITO DUPLO, EM CHAPA DE MADEIRA RESINADA, 2 UTILIZAÇÕES. AF_09/2020</v>
          </cell>
          <cell r="C4119">
            <v>381.43</v>
          </cell>
        </row>
        <row r="4120">
          <cell r="A4120">
            <v>92454</v>
          </cell>
          <cell r="B4120" t="str">
            <v>MONTAGEM E DESMONTAGEM DE FÔRMA DE VIGA, ESCORAMENTO METÁLICO, PÉ-DIREITO DUPLO, EM CHAPA DE MADEIRA RESINADA, 4 UTILIZAÇÕES. AF_09/2020</v>
          </cell>
          <cell r="C4120">
            <v>349.69</v>
          </cell>
        </row>
        <row r="4121">
          <cell r="A4121">
            <v>92458</v>
          </cell>
          <cell r="B4121" t="str">
            <v>MONTAGEM E DESMONTAGEM DE FÔRMA DE VIGA, ESCORAMENTO METÁLICO, PÉ-DIREITO DUPLO, EM CHAPA DE MADEIRA RESINADA, 6 UTILIZAÇÕES. AF_09/2020</v>
          </cell>
          <cell r="C4121">
            <v>330.2</v>
          </cell>
        </row>
        <row r="4122">
          <cell r="A4122">
            <v>92462</v>
          </cell>
          <cell r="B4122" t="str">
            <v>MONTAGEM E DESMONTAGEM DE FÔRMA DE VIGA, ESCORAMENTO METÁLICO, PÉ-DIREITO DUPLO, EM CHAPA DE MADEIRA RESINADA, 8 UTILIZAÇÕES. AF_09/2020</v>
          </cell>
          <cell r="C4122">
            <v>318.08999999999997</v>
          </cell>
        </row>
        <row r="4123">
          <cell r="A4123">
            <v>92468</v>
          </cell>
          <cell r="B4123" t="str">
            <v>MONTAGEM E DESMONTAGEM DE FÔRMA DE VIGA, ESCORAMENTO METÁLICO, PÉ-DIREITO SIMPLES, EM CHAPA DE MADEIRA PLASTIFICADA, 10 UTILIZAÇÕES. AF_09/2020</v>
          </cell>
          <cell r="C4123">
            <v>133.09</v>
          </cell>
        </row>
        <row r="4124">
          <cell r="A4124">
            <v>92472</v>
          </cell>
          <cell r="B4124" t="str">
            <v>MONTAGEM E DESMONTAGEM DE FÔRMA DE VIGA, ESCORAMENTO METÁLICO, PÉ-DIREITO SIMPLES, EM CHAPA DE MADEIRA PLASTIFICADA, 12 UTILIZAÇÕES. AF_09/2020</v>
          </cell>
          <cell r="C4124">
            <v>127.14</v>
          </cell>
        </row>
        <row r="4125">
          <cell r="A4125">
            <v>92476</v>
          </cell>
          <cell r="B4125" t="str">
            <v>MONTAGEM E DESMONTAGEM DE FÔRMA DE VIGA, ESCORAMENTO METÁLICO, PÉ-DIREITO SIMPLES, EM CHAPA DE MADEIRA PLASTIFICADA, 14 UTILIZAÇÕES. AF_09/2020</v>
          </cell>
          <cell r="C4125">
            <v>122.14</v>
          </cell>
        </row>
        <row r="4126">
          <cell r="A4126">
            <v>92480</v>
          </cell>
          <cell r="B4126" t="str">
            <v>MONTAGEM E DESMONTAGEM DE FÔRMA DE VIGA, ESCORAMENTO METÁLICO, PÉ-DIREITO SIMPLES, EM CHAPA DE MADEIRA PLASTIFICADA, 18 UTILIZAÇÕES. AF_09/2020</v>
          </cell>
          <cell r="C4126">
            <v>112</v>
          </cell>
        </row>
        <row r="4127">
          <cell r="A4127">
            <v>92452</v>
          </cell>
          <cell r="B4127" t="str">
            <v>MONTAGEM E DESMONTAGEM DE FÔRMA DE VIGA, ESCORAMENTO METÁLICO, PÉ-DIREITO SIMPLES, EM CHAPA DE MADEIRA RESINADA, 2 UTILIZAÇÕES. AF_09/2020</v>
          </cell>
          <cell r="C4127">
            <v>200.6</v>
          </cell>
        </row>
        <row r="4128">
          <cell r="A4128">
            <v>92456</v>
          </cell>
          <cell r="B4128" t="str">
            <v>MONTAGEM E DESMONTAGEM DE FÔRMA DE VIGA, ESCORAMENTO METÁLICO, PÉ-DIREITO SIMPLES, EM CHAPA DE MADEIRA RESINADA, 4 UTILIZAÇÕES. AF_09/2020</v>
          </cell>
          <cell r="C4128">
            <v>168.69</v>
          </cell>
        </row>
        <row r="4129">
          <cell r="A4129">
            <v>92460</v>
          </cell>
          <cell r="B4129" t="str">
            <v>MONTAGEM E DESMONTAGEM DE FÔRMA DE VIGA, ESCORAMENTO METÁLICO, PÉ-DIREITO SIMPLES, EM CHAPA DE MADEIRA RESINADA, 6 UTILIZAÇÕES. AF_09/2020</v>
          </cell>
          <cell r="C4129">
            <v>141.74</v>
          </cell>
        </row>
        <row r="4130">
          <cell r="A4130">
            <v>92464</v>
          </cell>
          <cell r="B4130" t="str">
            <v>MONTAGEM E DESMONTAGEM DE FÔRMA DE VIGA, ESCORAMENTO METÁLICO, PÉ-DIREITO SIMPLES, EM CHAPA DE MADEIRA RESINADA, 8 UTILIZAÇÕES. AF_09/2020</v>
          </cell>
          <cell r="C4130">
            <v>137.9</v>
          </cell>
        </row>
        <row r="4131">
          <cell r="A4131">
            <v>105403</v>
          </cell>
          <cell r="B4131" t="str">
            <v>FABRICAÇÃO DE FÔRMA PARA PILARES CIRCULARES, EM CHAPA DE MADEIRA COMPENSADA RESINADA, PÉ-DIREITO DUPLO. AF_05/2024</v>
          </cell>
          <cell r="C4131">
            <v>191.39</v>
          </cell>
        </row>
        <row r="4132">
          <cell r="A4132">
            <v>96252</v>
          </cell>
          <cell r="B4132" t="str">
            <v>FABRICAÇÃO DE FÔRMA PARA PILARES CIRCULARES, EM CHAPA DE MADEIRA COMPENSADA RESINADA, PÉ-DIREITO SIMPLES. AF_05/2024</v>
          </cell>
          <cell r="C4132">
            <v>155.03</v>
          </cell>
        </row>
        <row r="4133">
          <cell r="A4133">
            <v>96254</v>
          </cell>
          <cell r="B4133" t="str">
            <v>MONTAGEM E DESMONTAGEM DE FÔRMA DE PILARES CIRCULARES, COM ÁREA MÉDIA DAS SEÇÕES MAIOR QUE 0,28 M², EM PAPELÃO. AF_05/2024</v>
          </cell>
          <cell r="C4133">
            <v>0</v>
          </cell>
        </row>
        <row r="4134">
          <cell r="A4134">
            <v>96253</v>
          </cell>
          <cell r="B4134" t="str">
            <v>MONTAGEM E DESMONTAGEM DE FÔRMA DE PILARES CIRCULARES, COM ÁREA MÉDIA DAS SEÇÕES MENOR OU IGUAL A 0,28 M², EM PAPELÃO. AF_05/2024</v>
          </cell>
          <cell r="C4134">
            <v>0</v>
          </cell>
        </row>
        <row r="4135">
          <cell r="A4135">
            <v>105406</v>
          </cell>
          <cell r="B4135" t="str">
            <v>MONTAGEM E DESMONTAGEM DE FÔRMA DE PILARES CIRCULARES, PÉ-DIREITO DUPLO, EM MADEIRA, 2 UTILIZAÇÕES. AF_05/2024</v>
          </cell>
          <cell r="C4135">
            <v>197.45</v>
          </cell>
        </row>
        <row r="4136">
          <cell r="A4136">
            <v>96264</v>
          </cell>
          <cell r="B4136" t="str">
            <v>MONTAGEM E DESMONTAGEM DE FÔRMA DE PILARES CIRCULARES, PÉ-DIREITO DUPLO, METÁLICA. AF_05/2024</v>
          </cell>
          <cell r="C4136">
            <v>0</v>
          </cell>
        </row>
        <row r="4137">
          <cell r="A4137">
            <v>105405</v>
          </cell>
          <cell r="B4137" t="str">
            <v>MONTAGEM E DESMONTAGEM DE FÔRMA DE PILARES CIRCULARES, PÉ-DIREITO DUPLO, PLÁSTICA. AF_05/2024</v>
          </cell>
          <cell r="C4137">
            <v>0</v>
          </cell>
        </row>
        <row r="4138">
          <cell r="A4138">
            <v>96258</v>
          </cell>
          <cell r="B4138" t="str">
            <v>MONTAGEM E DESMONTAGEM DE FÔRMA DE PILARES CIRCULARES, PÉ-DIREITO SIMPLES, EM MADEIRA, 2 UTILIZAÇÕES. AF_05/2024</v>
          </cell>
          <cell r="C4138">
            <v>139.6</v>
          </cell>
        </row>
        <row r="4139">
          <cell r="A4139">
            <v>96262</v>
          </cell>
          <cell r="B4139" t="str">
            <v>MONTAGEM E DESMONTAGEM DE FÔRMA DE PILARES CIRCULARES, PÉ-DIREITO SIMPLES, METÁLICA. AF_05/2024</v>
          </cell>
          <cell r="C4139">
            <v>0</v>
          </cell>
        </row>
        <row r="4140">
          <cell r="A4140">
            <v>105404</v>
          </cell>
          <cell r="B4140" t="str">
            <v>MONTAGEM E DESMONTAGEM DE FÔRMA DE PILARES CIRCULARES, PÉ-DIREITO SIMPLES, PLÁSTICA. AF_05/2024</v>
          </cell>
          <cell r="C4140">
            <v>0</v>
          </cell>
        </row>
        <row r="4141">
          <cell r="A4141">
            <v>92751</v>
          </cell>
          <cell r="B4141" t="str">
            <v>MURO DE GABIÃO, ENCHIMENTO COM PEDRA DE MÃO TIPO RACHÃO, COM SOLO REFORÇADO, PARA MUROS COM ALTURA MAIOR QUE 12 M E MENOR OU IGUAL A 20 M - FORNECIMENTO E EXECUÇÃO. AF_03/2024</v>
          </cell>
          <cell r="C4141">
            <v>1762.43</v>
          </cell>
        </row>
        <row r="4142">
          <cell r="A4142">
            <v>92752</v>
          </cell>
          <cell r="B4142" t="str">
            <v>MURO DE GABIÃO, ENCHIMENTO COM PEDRA DE MÃO TIPO RACHÃO, COM SOLO REFORÇADO, PARA MUROS COM ALTURA MAIOR QUE 20 M E MENOR OU IGUAL A 28 M - FORNECIMENTO E EXECUÇÃO. AF_03/2024</v>
          </cell>
          <cell r="C4142">
            <v>2089.5500000000002</v>
          </cell>
        </row>
        <row r="4143">
          <cell r="A4143">
            <v>92750</v>
          </cell>
          <cell r="B4143" t="str">
            <v>MURO DE GABIÃO, ENCHIMENTO COM PEDRA DE MÃO TIPO RACHÃO, COM SOLO REFORÇADO, PARA MUROS COM ALTURA MAIOR QUE 4 M E MENOR OU IGUAL A 12 M - FORNECIMENTO E EXECUÇÃO. AF_03/2024</v>
          </cell>
          <cell r="C4143">
            <v>1432.92</v>
          </cell>
        </row>
        <row r="4144">
          <cell r="A4144">
            <v>92749</v>
          </cell>
          <cell r="B4144" t="str">
            <v>MURO DE GABIÃO, ENCHIMENTO COM PEDRA DE MÃO TIPO RACHÃO, COM SOLO REFORÇADO, PARA MUROS COM ALTURA MENOR OU IGUAL A 4 M - FORNECIMENTO E EXECUÇÃO. AF_03/2024</v>
          </cell>
          <cell r="C4144">
            <v>869.44</v>
          </cell>
        </row>
        <row r="4145">
          <cell r="A4145">
            <v>92745</v>
          </cell>
          <cell r="B4145" t="str">
            <v>MURO DE GABIÃO, ENCHIMENTO COM PEDRA DE MÃO TIPO RACHÃO, DE GRAVIDADE, COM GAIOLAS DE COMPRIMENTO IGUAL A 2 M, PARA MUROS COM ALTURA MAIOR QUE 4 M E MENOR OU IGUAL A 6 M - FORNECIMENTO E EXECUÇÃO. AF_03/2024</v>
          </cell>
          <cell r="C4145">
            <v>744.59</v>
          </cell>
        </row>
        <row r="4146">
          <cell r="A4146">
            <v>92747</v>
          </cell>
          <cell r="B4146" t="str">
            <v>MURO DE GABIÃO, ENCHIMENTO COM PEDRA DE MÃO TIPO RACHÃO, DE GRAVIDADE, COM GAIOLAS DE COMPRIMENTO IGUAL A 2 M, PARA MUROS COM ALTURA MAIOR QUE 6 M E MENOR OU IGUAL A 10 M - FORNECIMENTO E EXECUÇÃO. AF_03/2024</v>
          </cell>
          <cell r="C4146">
            <v>824.58</v>
          </cell>
        </row>
        <row r="4147">
          <cell r="A4147">
            <v>92743</v>
          </cell>
          <cell r="B4147" t="str">
            <v>MURO DE GABIÃO, ENCHIMENTO COM PEDRA DE MÃO TIPO RACHÃO, DE GRAVIDADE, COM GAIOLAS DE COMPRIMENTO IGUAL A 2 M, PARA MUROS COM ALTURA MENOR OU IGUAL A 4 M - FORNECIMENTO E EXECUÇÃO. AF_03/2024</v>
          </cell>
          <cell r="C4147">
            <v>616.87</v>
          </cell>
        </row>
        <row r="4148">
          <cell r="A4148">
            <v>92746</v>
          </cell>
          <cell r="B4148" t="str">
            <v>MURO DE GABIÃO, ENCHIMENTO COM PEDRA DE MÃO TIPO RACHÃO, DE GRAVIDADE, COM GAIOLAS DE COMPRIMENTO IGUAL A 5 M, PARA MUROS COM ALTURA MAIOR QUE 4 M E MENOR OU IGUAL A 6 M - FORNECIMENTO E EXECUÇÃO. AF_03/2024</v>
          </cell>
          <cell r="C4148">
            <v>672.99</v>
          </cell>
        </row>
        <row r="4149">
          <cell r="A4149">
            <v>92748</v>
          </cell>
          <cell r="B4149" t="str">
            <v>MURO DE GABIÃO, ENCHIMENTO COM PEDRA DE MÃO TIPO RACHÃO, DE GRAVIDADE, COM GAIOLAS DE COMPRIMENTO IGUAL A 5 M, PARA MUROS COM ALTURA MAIOR QUE 6 M E MENOR OU IGUAL A 10 M- FORNECIMENTO E EXECUÇÃO. AF_03/2024</v>
          </cell>
          <cell r="C4149">
            <v>736.32</v>
          </cell>
        </row>
        <row r="4150">
          <cell r="A4150">
            <v>92744</v>
          </cell>
          <cell r="B4150" t="str">
            <v>MURO DE GABIÃO, ENCHIMENTO COM PEDRA DE MÃO TIPO RACHÃO, DE GRAVIDADE, COM GAIOLAS DE COMPRIMENTO IGUAL A 5 M, PARA MUROS COM ALTURA MENOR OU IGUAL A 4 M - FORNECIMENTO E EXECUÇÃO. AF_03/2024</v>
          </cell>
          <cell r="C4150">
            <v>568.53</v>
          </cell>
        </row>
        <row r="4151">
          <cell r="A4151">
            <v>92754</v>
          </cell>
          <cell r="B4151" t="str">
            <v>MURO DE GABIÃO, ENCHIMENTO COM RESÍDUO DE CONSTRUÇÃO E DEMOLIÇÃO, DE GRAVIDADE, COM GAIOLA TRAPEZOIDAL DE COMPRIMENTO IGUAL A 2 M, PARA MUROS COM ALTURA MAIOR QUE 2 M E MENOR OU IGUAL A 4 M - FORNECIMENTO E EXECUÇÃO. AF_03/2024</v>
          </cell>
          <cell r="C4151">
            <v>571.29</v>
          </cell>
        </row>
        <row r="4152">
          <cell r="A4152">
            <v>92753</v>
          </cell>
          <cell r="B4152" t="str">
            <v>MURO DE GABIÃO, ENCHIMENTO COM RESÍDUO DE CONSTRUÇÃO E DEMOLIÇÃO, DE GRAVIDADE, COM GAIOLA TRAPEZOIDAL DE COMPRIMENTO IGUAL A 2 M, PARA MUROS COM ALTURA MENOR OU IGUAL A 2 M - FORNECIMENTO E EXECUÇÃO. AF_03/2024</v>
          </cell>
          <cell r="C4152">
            <v>582.91</v>
          </cell>
        </row>
        <row r="4153">
          <cell r="A4153">
            <v>92755</v>
          </cell>
          <cell r="B4153" t="str">
            <v>PROTEÇÃO SUPERFICIAL DE CANAL EM GABIÃO TIPO COLCHÃO, ALTURA DE 17 CENTÍMETROS, ENCHIMENTO COM PEDRA DE MÃO TIPO RACHÃO - FORNECIMENTO E EXECUÇÃO. AF_03/2024</v>
          </cell>
          <cell r="C4153">
            <v>223.59</v>
          </cell>
        </row>
        <row r="4154">
          <cell r="A4154">
            <v>92756</v>
          </cell>
          <cell r="B4154" t="str">
            <v>PROTEÇÃO SUPERFICIAL DE CANAL EM GABIÃO TIPO COLCHÃO, ALTURA DE 23 CENTÍMETROS, ENCHIMENTO COM PEDRA DE MÃO TIPO RACHÃO - FORNECIMENTO E EXECUÇÃO. AF_03/2024</v>
          </cell>
          <cell r="C4154">
            <v>257.37</v>
          </cell>
        </row>
        <row r="4155">
          <cell r="A4155">
            <v>92757</v>
          </cell>
          <cell r="B4155" t="str">
            <v>PROTEÇÃO SUPERFICIAL DE CANAL EM GABIÃO TIPO COLCHÃO, ALTURA DE 30 CENTÍMETROS, ENCHIMENTO COM PEDRA DE MÃO TIPO RACHÃO - FORNECIMENTO E EXECUÇÃO. AF_03/2024</v>
          </cell>
          <cell r="C4155">
            <v>297.77</v>
          </cell>
        </row>
        <row r="4156">
          <cell r="A4156">
            <v>92758</v>
          </cell>
          <cell r="B4156" t="str">
            <v>PROTEÇÃO SUPERFICIAL DE CANAL EM GABIÃO TIPO SACO, DIÂMETRO DE 65 CENTÍMETROS, ENCHIMENTO MANUAL COM PEDRA DE MÃO TIPO RACHÃO - FORNECIMENTO E EXECUÇÃO. AF_03/2024</v>
          </cell>
          <cell r="C4156">
            <v>620.83000000000004</v>
          </cell>
        </row>
        <row r="4157">
          <cell r="A4157">
            <v>104500</v>
          </cell>
          <cell r="B4157" t="str">
            <v>ADUELA/ GALERIA ABERTA PRE-MOLDADA DE CONCRETO ARMADO, SECAO QUADRANGULAR INTERNA DE 1,50 X 1,50 M (L X A), MISULA DE 20 X 20 CM, C = 1,00 M, ESPESSURA MIN = 15 CM, TB-45 E FCK DO CONCRETO = 30 MPA FORNECIMENTO E ASSENTAMENTO. AF_01/2023</v>
          </cell>
          <cell r="C4157">
            <v>0</v>
          </cell>
        </row>
        <row r="4158">
          <cell r="A4158">
            <v>104503</v>
          </cell>
          <cell r="B4158" t="str">
            <v>ADUELA/ GALERIA ABERTA PRE-MOLDADA DE CONCRETO ARMADO, SECAO QUADRANGULAR INTERNA DE 2,00 X 2,00 M (L X A), MISULA DE 20 X 20 CM, C = 1,00 M, ESPESSURA MIN = 15 CM, TB-45 E FCK DO CONCRETO = 30 MPA FORNECIMENTO E ASSENTAMENTO. AF_01/2023</v>
          </cell>
          <cell r="C4158">
            <v>0</v>
          </cell>
        </row>
        <row r="4159">
          <cell r="A4159">
            <v>104504</v>
          </cell>
          <cell r="B4159" t="str">
            <v>ADUELA/ GALERIA ABERTA PRE-MOLDADA DE CONCRETO ARMADO, SECAO QUADRANGULAR INTERNA DE 2,00 X 2,00 M (L X A), MISULA DE 20 X 20 CM, C = 1,00 M, ESPESSURA MIN = 20 CM, TB-45 E FCK DO CONCRETO = 30 MPA FORNECIMENTO E ASSENTAMENTO. AF_01/2023</v>
          </cell>
          <cell r="C4159">
            <v>0</v>
          </cell>
        </row>
        <row r="4160">
          <cell r="A4160">
            <v>104507</v>
          </cell>
          <cell r="B4160" t="str">
            <v>ADUELA/ GALERIA ABERTA PRE-MOLDADA DE CONCRETO ARMADO, SECAO QUADRANGULAR INTERNA DE 2,50 X 2,50 M (L X A), MISULA DE 20 X 20 CM, C = 1,00 M, ESPESSURA MIN = 15 CM, TB-45 E FCK DO CONCRETO = 30 MPA FORNECIMENTO E ASSENTAMENTO. AF_01/2023</v>
          </cell>
          <cell r="C4160">
            <v>0</v>
          </cell>
        </row>
        <row r="4161">
          <cell r="A4161">
            <v>104508</v>
          </cell>
          <cell r="B4161" t="str">
            <v>ADUELA/ GALERIA ABERTA PRE-MOLDADA DE CONCRETO ARMADO, SECAO QUADRANGULAR INTERNA DE 2,50 X 2,50 M (L X A), MISULA DE 20 X 20 CM, C = 1,00 M, ESPESSURA MIN = 20 CM, TB-45 E FCK DO CONCRETO = 30 MPA FORNECIMENTO E ASSENTAMENTO. AF_01/2023</v>
          </cell>
          <cell r="C4161">
            <v>0</v>
          </cell>
        </row>
        <row r="4162">
          <cell r="A4162">
            <v>104509</v>
          </cell>
          <cell r="B4162" t="str">
            <v>ADUELA/ GALERIA ABERTA PRE-MOLDADA DE CONCRETO ARMADO, SECAO QUADRANGULAR INTERNA DE 2,50 X 2,50 M (L X A), MISULA DE 20 X 20 CM, C = 1,00 M, ESPESSURA MIN = 25 CM, TB-45 E FCK DO CONCRETO = 30 MPA FORNECIMENTO E ASSENTAMENTO. AF_01/2023</v>
          </cell>
          <cell r="C4162">
            <v>0</v>
          </cell>
        </row>
        <row r="4163">
          <cell r="A4163">
            <v>104512</v>
          </cell>
          <cell r="B4163" t="str">
            <v>ADUELA/ GALERIA ABERTA PRE-MOLDADA DE CONCRETO ARMADO, SECAO QUADRANGULAR INTERNA DE 3,00 X 3,00 M (L X A), MISULA DE 20 X 20 CM, C = 1,00 M, ESPESSURA MIN = 20 CM, TB-45 E FCK DO CONCRETO = 30 MPA FORNECIMENTO E ASSENTAMENTO. AF_01/2023</v>
          </cell>
          <cell r="C4163">
            <v>0</v>
          </cell>
        </row>
        <row r="4164">
          <cell r="A4164">
            <v>104513</v>
          </cell>
          <cell r="B4164" t="str">
            <v>ADUELA/ GALERIA ABERTA PRE-MOLDADA DE CONCRETO ARMADO, SECAO QUADRANGULAR INTERNA DE 3,00 X 3,00 M (L X A), MISULA DE 20 X 20 CM, C = 1,00 M, ESPESSURA MIN = 25 CM, TB-45 E FCK DO CONCRETO = 30 MPA FORNECIMENTO E ASSENTAMENTO. AF_01/2023</v>
          </cell>
          <cell r="C4164">
            <v>0</v>
          </cell>
        </row>
        <row r="4165">
          <cell r="A4165">
            <v>104514</v>
          </cell>
          <cell r="B4165" t="str">
            <v>ADUELA/ GALERIA ABERTA PRE-MOLDADA DE CONCRETO ARMADO, SECAO QUADRANGULAR INTERNA DE 3,00 X 3,00 M (L X A), MISULA DE 20 X 20 CM, C = 1,00 M, ESPESSURA MIN = 35 CM, TB-45 E FCK DO CONCRETO = 30 MPA FORNECIMENTO E ASSENTAMENTO. AF_01/2023</v>
          </cell>
          <cell r="C4165">
            <v>0</v>
          </cell>
        </row>
        <row r="4166">
          <cell r="A4166">
            <v>104501</v>
          </cell>
          <cell r="B4166" t="str">
            <v>ADUELA/ GALERIA ABERTA PRE-MOLDADA DE CONCRETO ARMADO, SECAO RETANGULAR INTERNA DE 2,00 X 1,50 M (L X A), MISULA DE 20 X 20 CM, C = 1,00 M, ESPESSURA MIN = 20 CM, TB-45 E FCK DO CONCRETO = 30 MPA FORNECIMENTO E ASSENTAMENTO. AF_01/2023</v>
          </cell>
          <cell r="C4166">
            <v>0</v>
          </cell>
        </row>
        <row r="4167">
          <cell r="A4167">
            <v>104502</v>
          </cell>
          <cell r="B4167" t="str">
            <v>ADUELA/ GALERIA ABERTA PRE-MOLDADA DE CONCRETO ARMADO, SECAO RETANGULAR INTERNA DE 2,50 X 1,50 M (L X A), MISULA DE 20 X 20 CM, C = 1,00 M, ESPESSURA MIN = 15 CM, TB-45 E FCK DO CONCRETO = 30 MPA FORNECIMENTO E ASSENTAMENTO. AF_01/2023</v>
          </cell>
          <cell r="C4167">
            <v>0</v>
          </cell>
        </row>
        <row r="4168">
          <cell r="A4168">
            <v>104505</v>
          </cell>
          <cell r="B4168" t="str">
            <v>ADUELA/ GALERIA ABERTA PRE-MOLDADA DE CONCRETO ARMADO, SECAO RETANGULAR INTERNA DE 2,50 X 2,00 M (L X A), MISULA DE 20 X 20 CM, C = 1,00 M, ESPESSURA MIN = 15 CM, TB-45 E FCK DO CONCRETO = 30 MPA FORNECIMENTO E ASSENTAMENTO. AF_01/2023</v>
          </cell>
          <cell r="C4168">
            <v>0</v>
          </cell>
        </row>
        <row r="4169">
          <cell r="A4169">
            <v>104506</v>
          </cell>
          <cell r="B4169" t="str">
            <v>ADUELA/ GALERIA ABERTA PRE-MOLDADA DE CONCRETO ARMADO, SECAO RETANGULAR INTERNA DE 2,50 X 2,00 M (L X A), MISULA DE 20 X 20 CM, C = 1,00 M, ESPESSURA MIN = 20 CM, TB-45 E FCK DO CONCRETO = 30 MPA FORNECIMENTO E ASSENTAMENTO. AF_01/2023</v>
          </cell>
          <cell r="C4169">
            <v>0</v>
          </cell>
        </row>
        <row r="4170">
          <cell r="A4170">
            <v>104510</v>
          </cell>
          <cell r="B4170" t="str">
            <v>ADUELA/ GALERIA ABERTA PRE-MOLDADA DE CONCRETO ARMADO, SECAO RETANGULAR INTERNA DE 3,00 X 2,00 M (L X A), MISULA DE 20 X 20 CM, C = 1,00 M, ESPESSURA MIN = 15 CM, TB-45 E FCK DO CONCRETO = 30 MPA FORNECIMENTO E ASSENTAMENTO. AF_01/2023</v>
          </cell>
          <cell r="C4170">
            <v>0</v>
          </cell>
        </row>
        <row r="4171">
          <cell r="A4171">
            <v>104511</v>
          </cell>
          <cell r="B4171" t="str">
            <v>ADUELA/ GALERIA ABERTA PRE-MOLDADA DE CONCRETO ARMADO, SECAO RETANGULAR INTERNA DE 3,00 X 2,00 M (L X A), MISULA DE 20 X 20 CM, C = 1,00 M, ESPESSURA MIN = 20 CM, TB-45 E FCK DO CONCRETO = 30 MPA FORNECIMENTO E ASSENTAMENTO. AF_01/2023</v>
          </cell>
          <cell r="C4171">
            <v>0</v>
          </cell>
        </row>
        <row r="4172">
          <cell r="A4172">
            <v>104491</v>
          </cell>
          <cell r="B4172" t="str">
            <v>ADUELA/ GALERIA FECHADA PRE-MOLDADA DE CONCRETO ARMADO, SECAO QUADRANGULAR INTERNA DE 1,50 X 1,50 M (L X A), MISULA DE 20 X 20 CM, C = 1,00 M, ESPESSURA MIN = 15 CM, TB-45 E FCK DO CONCRETO = 30 MPA FORNECIMENTO E ASSENTAMENTO. AF_01/2023</v>
          </cell>
          <cell r="C4172">
            <v>4244.79</v>
          </cell>
        </row>
        <row r="4173">
          <cell r="A4173">
            <v>104492</v>
          </cell>
          <cell r="B4173" t="str">
            <v>ADUELA/ GALERIA FECHADA PRE-MOLDADA DE CONCRETO ARMADO, SECAO QUADRANGULAR INTERNA DE 2,00 X 2,00 M (L X A), MISULA DE 20 X 20 CM, C = 1,00 M, ESPESSURA MIN = 15 CM, TB-45 E FCK DO CONCRETO = 30 MPA FORNECIMENTO E ASSENTAMENTO. AF_01/2023</v>
          </cell>
          <cell r="C4173">
            <v>5308.09</v>
          </cell>
        </row>
        <row r="4174">
          <cell r="A4174">
            <v>104493</v>
          </cell>
          <cell r="B4174" t="str">
            <v>ADUELA/ GALERIA FECHADA PRE-MOLDADA DE CONCRETO ARMADO, SECAO QUADRANGULAR INTERNA DE 2,00 X 2,00 M (L X A), MISULA DE 20 X 20 CM, C = 1,00 M, ESPESSURA MIN = 20 CM, TB-45 E FCK DO CONCRETO = 30 MPA FORNECIMENTO E ASSENTAMENTO. AF_01/2023</v>
          </cell>
          <cell r="C4174">
            <v>0</v>
          </cell>
        </row>
        <row r="4175">
          <cell r="A4175">
            <v>104494</v>
          </cell>
          <cell r="B4175" t="str">
            <v>ADUELA/ GALERIA FECHADA PRE-MOLDADA DE CONCRETO ARMADO, SECAO QUADRANGULAR INTERNA DE 2,50 X 2,50 M (L X A), MISULA DE 20 X 20 CM, C = 1,00 M, ESPESSURA MIN = 15 CM, TB-45 E FCK DO CONCRETO = 30 MPA FORNECIMENTO E ASSENTAMENTO. AF_01/2023</v>
          </cell>
          <cell r="C4175">
            <v>7172.51</v>
          </cell>
        </row>
        <row r="4176">
          <cell r="A4176">
            <v>104495</v>
          </cell>
          <cell r="B4176" t="str">
            <v>ADUELA/ GALERIA FECHADA PRE-MOLDADA DE CONCRETO ARMADO, SECAO QUADRANGULAR INTERNA DE 2,50 X 2,50 M (L X A), MISULA DE 20 X 20 CM, C = 1,00 M, ESPESSURA MIN = 20 CM, TB-45 E FCK DO CONCRETO = 30 MPA FORNECIMENTO E ASSENTAMENTO. AF_01/2023</v>
          </cell>
          <cell r="C4176">
            <v>0</v>
          </cell>
        </row>
        <row r="4177">
          <cell r="A4177">
            <v>104496</v>
          </cell>
          <cell r="B4177" t="str">
            <v>ADUELA/ GALERIA FECHADA PRE-MOLDADA DE CONCRETO ARMADO, SECAO QUADRANGULAR INTERNA DE 2,50 X 2,50 M (L X A), MISULA DE 20 X 20 CM, C = 1,00 M, ESPESSURA MIN = 25 CM, TB-45 E FCK DO CONCRETO = 30 MPA FORNECIMENTO E ASSENTAMENTO. AF_01/2023</v>
          </cell>
          <cell r="C4177">
            <v>0</v>
          </cell>
        </row>
        <row r="4178">
          <cell r="A4178">
            <v>104497</v>
          </cell>
          <cell r="B4178" t="str">
            <v>ADUELA/ GALERIA FECHADA PRE-MOLDADA DE CONCRETO ARMADO, SECAO QUADRANGULAR INTERNA DE 3,00 X 3,00 M (L X A), MISULA DE 20 X 20 CM, C = 1,00 M, ESPESSURA MIN = 20 CM, TB-45 E FCK DO CONCRETO = 30 MPA FORNECIMENTO E ASSENTAMENTO. AF_01/2023</v>
          </cell>
          <cell r="C4178">
            <v>8595.08</v>
          </cell>
        </row>
        <row r="4179">
          <cell r="A4179">
            <v>104498</v>
          </cell>
          <cell r="B4179" t="str">
            <v>ADUELA/ GALERIA FECHADA PRE-MOLDADA DE CONCRETO ARMADO, SECAO QUADRANGULAR INTERNA DE 3,00 X 3,00 M (L X A), MISULA DE 20 X 20 CM, C = 1,00 M, ESPESSURA MIN = 25 CM, TB-45 E FCK DO CONCRETO = 30 MPA FORNECIMENTO E ASSENTAMENTO. AF_01/2023</v>
          </cell>
          <cell r="C4179">
            <v>0</v>
          </cell>
        </row>
        <row r="4180">
          <cell r="A4180">
            <v>104499</v>
          </cell>
          <cell r="B4180" t="str">
            <v>ADUELA/ GALERIA FECHADA PRE-MOLDADA DE CONCRETO ARMADO, SECAO QUADRANGULAR INTERNA DE 3,00 X 3,00 M (L X A), MISULA DE 20 X 20 CM, C = 1,00 M, ESPESSURA MIN = 35 CM, TB-45 E FCK DO CONCRETO = 30 MPA FORNECIMENTO E ASSENTAMENTO. AF_01/2023</v>
          </cell>
          <cell r="C4180">
            <v>0</v>
          </cell>
        </row>
        <row r="4181">
          <cell r="A4181">
            <v>104515</v>
          </cell>
          <cell r="B4181" t="str">
            <v>APLICAÇÃO DE MANTA GEOTÊXTIL NAS JUNTAS RÍGIDAS DE ADUELAS PRÉ-MOLDADAS DE CONCRETO ARMADO. AF_01/2023</v>
          </cell>
          <cell r="C4181">
            <v>23.85</v>
          </cell>
        </row>
        <row r="4182">
          <cell r="A4182">
            <v>87430</v>
          </cell>
          <cell r="B4182" t="str">
            <v>APLICAÇÃO DE GESSO PROJETADO COM EQUIPAMENTO DE PROJEÇÃO EM PAREDES, DESEMPENADO (SEM TALISCAS), ESPESSURA DE 0,5CM. AF_03/2023</v>
          </cell>
          <cell r="C4182">
            <v>19.77</v>
          </cell>
        </row>
        <row r="4183">
          <cell r="A4183">
            <v>87433</v>
          </cell>
          <cell r="B4183" t="str">
            <v>APLICAÇÃO DE GESSO PROJETADO COM EQUIPAMENTO DE PROJEÇÃO EM PAREDES, DESEMPENADO (SEM TALISCAS), ESPESSURA DE 1,0CM. AF_03/2023</v>
          </cell>
          <cell r="C4183">
            <v>28.85</v>
          </cell>
        </row>
        <row r="4184">
          <cell r="A4184">
            <v>87436</v>
          </cell>
          <cell r="B4184" t="str">
            <v>APLICAÇÃO DE GESSO PROJETADO COM EQUIPAMENTO DE PROJEÇÃO EM PAREDES, SARRAFEADO (COM TALISCAS), ESPESSURA DE 1,0CM. AF_03/2023</v>
          </cell>
          <cell r="C4184">
            <v>32.61</v>
          </cell>
        </row>
        <row r="4185">
          <cell r="A4185">
            <v>87439</v>
          </cell>
          <cell r="B4185" t="str">
            <v>APLICAÇÃO DE GESSO PROJETADO COM EQUIPAMENTO DE PROJEÇÃO EM PAREDES, SARRAFEADO (COM TALISCAS), ESPESSURA DE 1,5CM. AF_03/2023</v>
          </cell>
          <cell r="C4185">
            <v>40.07</v>
          </cell>
        </row>
        <row r="4186">
          <cell r="A4186">
            <v>104633</v>
          </cell>
          <cell r="B4186" t="str">
            <v>APLICAÇÃO MANUAL DE GESSO DESEMPENADO (SEM TALISCAS) EM PAREDES COM PÉ DIREITO DUPLO, ESPESSURA DE 0,5CM. AF_03/2023</v>
          </cell>
          <cell r="C4186">
            <v>27.11</v>
          </cell>
        </row>
        <row r="4187">
          <cell r="A4187">
            <v>104634</v>
          </cell>
          <cell r="B4187" t="str">
            <v>APLICAÇÃO MANUAL DE GESSO DESEMPENADO (SEM TALISCAS) EM PAREDES COM PÉ DIREITO DUPLO, ESPESSURA DE 1,0CM. AF_03/2023</v>
          </cell>
          <cell r="C4187">
            <v>40.21</v>
          </cell>
        </row>
        <row r="4188">
          <cell r="A4188">
            <v>87418</v>
          </cell>
          <cell r="B4188" t="str">
            <v>APLICAÇÃO MANUAL DE GESSO DESEMPENADO (SEM TALISCAS) EM PAREDES, ESPESSURA DE 0,5CM. AF_03/2023</v>
          </cell>
          <cell r="C4188">
            <v>19.899999999999999</v>
          </cell>
        </row>
        <row r="4189">
          <cell r="A4189">
            <v>87421</v>
          </cell>
          <cell r="B4189" t="str">
            <v>APLICAÇÃO MANUAL DE GESSO DESEMPENADO (SEM TALISCAS) EM PAREDES, ESPESSURA DE 1,0CM. AF_03/2023</v>
          </cell>
          <cell r="C4189">
            <v>30.61</v>
          </cell>
        </row>
        <row r="4190">
          <cell r="A4190">
            <v>104628</v>
          </cell>
          <cell r="B4190" t="str">
            <v>APLICAÇÃO MANUAL DE GESSO DESEMPENADO (SEM TALISCAS) EM TETO DE AMBIENTES COM PAREDES EM PÉ DIREITO DUPLO E ÁREA ENTRE 5M² E 10M², ESPESSURA DE 0,5CM. AF_03/2023</v>
          </cell>
          <cell r="C4190">
            <v>30.64</v>
          </cell>
        </row>
        <row r="4191">
          <cell r="A4191">
            <v>104631</v>
          </cell>
          <cell r="B4191" t="str">
            <v>APLICAÇÃO MANUAL DE GESSO DESEMPENADO (SEM TALISCAS) EM TETO DE AMBIENTES COM PAREDES EM PÉ DIREITO DUPLO E ÁREA ENTRE 5M² E 10M², ESPESSURA DE 1,0CM. AF_03/2023</v>
          </cell>
          <cell r="C4191">
            <v>42.1</v>
          </cell>
        </row>
        <row r="4192">
          <cell r="A4192">
            <v>104627</v>
          </cell>
          <cell r="B4192" t="str">
            <v>APLICAÇÃO MANUAL DE GESSO DESEMPENADO (SEM TALISCAS) EM TETO DE AMBIENTES COM PAREDES EM PÉ DIREITO DUPLO E ÁREA MAIOR QUE 10M², ESPESSURA DE 0,5CM. AF_03/2023</v>
          </cell>
          <cell r="C4192">
            <v>19.88</v>
          </cell>
        </row>
        <row r="4193">
          <cell r="A4193">
            <v>104630</v>
          </cell>
          <cell r="B4193" t="str">
            <v>APLICAÇÃO MANUAL DE GESSO DESEMPENADO (SEM TALISCAS) EM TETO DE AMBIENTES COM PAREDES EM PÉ DIREITO DUPLO E ÁREA MAIOR QUE 10M², ESPESSURA DE 1,0CM. AF_03/2023</v>
          </cell>
          <cell r="C4193">
            <v>31.35</v>
          </cell>
        </row>
        <row r="4194">
          <cell r="A4194">
            <v>104629</v>
          </cell>
          <cell r="B4194" t="str">
            <v>APLICAÇÃO MANUAL DE GESSO DESEMPENADO (SEM TALISCAS) EM TETO DE AMBIENTES COM PAREDES EM PÉ DIREITO DUPLO E ÁREA MENOR QUE 5M², ESPESSURA DE 0,5CM. AF_03/2023</v>
          </cell>
          <cell r="C4194">
            <v>36.81</v>
          </cell>
        </row>
        <row r="4195">
          <cell r="A4195">
            <v>104632</v>
          </cell>
          <cell r="B4195" t="str">
            <v>APLICAÇÃO MANUAL DE GESSO DESEMPENADO (SEM TALISCAS) EM TETO DE AMBIENTES COM PAREDES EM PÉ DIREITO DUPLO E ÁREA MENOR QUE 5M², ESPESSURA DE 1,0CM. AF_03/2023</v>
          </cell>
          <cell r="C4195">
            <v>48.28</v>
          </cell>
        </row>
        <row r="4196">
          <cell r="A4196">
            <v>87412</v>
          </cell>
          <cell r="B4196" t="str">
            <v>APLICAÇÃO MANUAL DE GESSO DESEMPENADO (SEM TALISCAS) EM TETO DE AMBIENTES DE ÁREA ENTRE 5M² E 10M², ESPESSURA DE 0,5CM. AF_03/2023</v>
          </cell>
          <cell r="C4196">
            <v>25.56</v>
          </cell>
        </row>
        <row r="4197">
          <cell r="A4197">
            <v>87415</v>
          </cell>
          <cell r="B4197" t="str">
            <v>APLICAÇÃO MANUAL DE GESSO DESEMPENADO (SEM TALISCAS) EM TETO DE AMBIENTES DE ÁREA ENTRE 5M² E 10M², ESPESSURA DE 1,0CM. AF_03/2023</v>
          </cell>
          <cell r="C4197">
            <v>35.89</v>
          </cell>
        </row>
        <row r="4198">
          <cell r="A4198">
            <v>87411</v>
          </cell>
          <cell r="B4198" t="str">
            <v>APLICAÇÃO MANUAL DE GESSO DESEMPENADO (SEM TALISCAS) EM TETO DE AMBIENTES DE ÁREA MAIOR QUE 10M², ESPESSURA DE 0,5CM. AF_03/2023</v>
          </cell>
          <cell r="C4198">
            <v>17.27</v>
          </cell>
        </row>
        <row r="4199">
          <cell r="A4199">
            <v>87414</v>
          </cell>
          <cell r="B4199" t="str">
            <v>APLICAÇÃO MANUAL DE GESSO DESEMPENADO (SEM TALISCAS) EM TETO DE AMBIENTES DE ÁREA MAIOR QUE 10M², ESPESSURA DE 1,0CM. AF_03/2023</v>
          </cell>
          <cell r="C4199">
            <v>27.61</v>
          </cell>
        </row>
        <row r="4200">
          <cell r="A4200">
            <v>87413</v>
          </cell>
          <cell r="B4200" t="str">
            <v>APLICAÇÃO MANUAL DE GESSO DESEMPENADO (SEM TALISCAS) EM TETO DE AMBIENTES DE ÁREA MENOR QUE 5M², ESPESSURA DE 0,5CM. AF_03/2023</v>
          </cell>
          <cell r="C4200">
            <v>30.32</v>
          </cell>
        </row>
        <row r="4201">
          <cell r="A4201">
            <v>87416</v>
          </cell>
          <cell r="B4201" t="str">
            <v>APLICAÇÃO MANUAL DE GESSO DESEMPENADO (SEM TALISCAS) EM TETO DE AMBIENTES DE ÁREA MENOR QUE 5M², ESPESSURA DE 1,0CM. AF_03/2023</v>
          </cell>
          <cell r="C4201">
            <v>40.65</v>
          </cell>
        </row>
        <row r="4202">
          <cell r="A4202">
            <v>104635</v>
          </cell>
          <cell r="B4202" t="str">
            <v>APLICAÇÃO MANUAL DE GESSO SARRAFEADO (COM TALISCAS) EM PAREDES COM PÉ DIREITO DUPLO, ESPESSURA DE 1,0CM. AF_03/2023</v>
          </cell>
          <cell r="C4202">
            <v>55.18</v>
          </cell>
        </row>
        <row r="4203">
          <cell r="A4203">
            <v>104636</v>
          </cell>
          <cell r="B4203" t="str">
            <v>APLICAÇÃO MANUAL DE GESSO SARRAFEADO (COM TALISCAS) EM PAREDES COM PÉ DIREITO DUPLO, ESPESSURA DE 1,5CM. AF_03/2023</v>
          </cell>
          <cell r="C4203">
            <v>64.3</v>
          </cell>
        </row>
        <row r="4204">
          <cell r="A4204">
            <v>87424</v>
          </cell>
          <cell r="B4204" t="str">
            <v>APLICAÇÃO MANUAL DE GESSO SARRAFEADO (COM TALISCAS) EM PAREDES, ESPESSURA DE 1,0CM. AF_03/2023</v>
          </cell>
          <cell r="C4204">
            <v>39.869999999999997</v>
          </cell>
        </row>
        <row r="4205">
          <cell r="A4205">
            <v>87427</v>
          </cell>
          <cell r="B4205" t="str">
            <v>APLICAÇÃO MANUAL DE GESSO SARRAFEADO (COM TALISCAS) EM PAREDES, ESPESSURA DE 1,5CM. AF_03/2023</v>
          </cell>
          <cell r="C4205">
            <v>47.33</v>
          </cell>
        </row>
        <row r="4206">
          <cell r="A4206">
            <v>89998</v>
          </cell>
          <cell r="B4206" t="str">
            <v>ARMAÇÃO DE CINTA DE ALVENARIA ESTRUTURAL; DIÂMETRO DE 10,0 MM. AF_09/2021</v>
          </cell>
          <cell r="C4206">
            <v>10.210000000000001</v>
          </cell>
        </row>
        <row r="4207">
          <cell r="A4207">
            <v>102920</v>
          </cell>
          <cell r="B4207" t="str">
            <v>ARMAÇÃO DE CINTA DE ALVENARIA ESTRUTURAL; DIÂMETRO DE 12,5 MM. AF_09/2021</v>
          </cell>
          <cell r="C4207">
            <v>8.41</v>
          </cell>
        </row>
        <row r="4208">
          <cell r="A4208">
            <v>102923</v>
          </cell>
          <cell r="B4208" t="str">
            <v>ARMAÇÃO DE CINTA DE ALVENARIA ESTRUTURAL; DIÂMETRO DE 16,0 MM. AF_09/2021</v>
          </cell>
          <cell r="C4208">
            <v>7.91</v>
          </cell>
        </row>
        <row r="4209">
          <cell r="A4209">
            <v>90000</v>
          </cell>
          <cell r="B4209" t="str">
            <v>ARMAÇÃO DE VERGA E CONTRAVERGA DE ALVENARIA ESTRUTURAL; DIÂMETRO DE 10,0 MM. AF_09/2021</v>
          </cell>
          <cell r="C4209">
            <v>12.83</v>
          </cell>
        </row>
        <row r="4210">
          <cell r="A4210">
            <v>103088</v>
          </cell>
          <cell r="B4210" t="str">
            <v>ARMAÇÃO DE VERGA E CONTRAVERGA DE ALVENARIA ESTRUTURAL; DIÂMETRO DE 12,5 MM. AF_09/2021</v>
          </cell>
          <cell r="C4210">
            <v>10.08</v>
          </cell>
        </row>
        <row r="4211">
          <cell r="A4211">
            <v>102922</v>
          </cell>
          <cell r="B4211" t="str">
            <v>ARMAÇÃO DE VERGA E CONTRAVERGA DE ALVENARIA ESTRUTURAL; DIÂMETRO DE 16,0 MM. AF_09/2021</v>
          </cell>
          <cell r="C4211">
            <v>8.94</v>
          </cell>
        </row>
        <row r="4212">
          <cell r="A4212">
            <v>89999</v>
          </cell>
          <cell r="B4212" t="str">
            <v>ARMAÇÃO DE VERGA E CONTRAVERGA DE ALVENARIA ESTRUTURAL; DIÂMETRO DE 8,0 MM. AF_09/2021</v>
          </cell>
          <cell r="C4212">
            <v>15.89</v>
          </cell>
        </row>
        <row r="4213">
          <cell r="A4213">
            <v>89996</v>
          </cell>
          <cell r="B4213" t="str">
            <v>ARMAÇÃO VERTICAL DE ALVENARIA ESTRUTURAL; DIÂMETRO DE 10,0 MM. AF_09/2021</v>
          </cell>
          <cell r="C4213">
            <v>10.72</v>
          </cell>
        </row>
        <row r="4214">
          <cell r="A4214">
            <v>89997</v>
          </cell>
          <cell r="B4214" t="str">
            <v>ARMAÇÃO VERTICAL DE ALVENARIA ESTRUTURAL; DIÂMETRO DE 12,5 MM. AF_09/2021</v>
          </cell>
          <cell r="C4214">
            <v>8.7200000000000006</v>
          </cell>
        </row>
        <row r="4215">
          <cell r="A4215">
            <v>102921</v>
          </cell>
          <cell r="B4215" t="str">
            <v>ARMAÇÃO VERTICAL DE ALVENARIA ESTRUTURAL; DIÂMETRO DE 16,0 MM. AF_09/2021</v>
          </cell>
          <cell r="C4215">
            <v>8.11</v>
          </cell>
        </row>
        <row r="4216">
          <cell r="A4216">
            <v>90278</v>
          </cell>
          <cell r="B4216" t="str">
            <v>GRAUTE FGK=15 MPA; TRAÇO 1:0,04:2,2:2,5 (EM MASSA SECA DE CIMENTO/CAL/AREIA GROSSA/BRITA 0) - PREPARO MECÂNICO COM BETONEIRA 400 L. AF_09/2021</v>
          </cell>
          <cell r="C4216">
            <v>514.57000000000005</v>
          </cell>
        </row>
        <row r="4217">
          <cell r="A4217">
            <v>90282</v>
          </cell>
          <cell r="B4217" t="str">
            <v>GRAUTE FGK=15 MPA; TRAÇO 1:2,2:2,5:0,3 (EM MASSA SECA DE CIMENTO/ AREIA GROSSA/ BRITA 0/ ADITIVO) - PREPARO MECÂNICO COM BETONEIRA 400 L. AF_09/2021</v>
          </cell>
          <cell r="C4217">
            <v>501.68</v>
          </cell>
        </row>
        <row r="4218">
          <cell r="A4218">
            <v>90279</v>
          </cell>
          <cell r="B4218" t="str">
            <v>GRAUTE FGK=20 MPA; TRAÇO 1:0,04:1,8:2,1 (EM MASSA SECA DE CIMENTO/ CAL/ AREIA GROSSA/ BRITA 0) - PREPARO MECÂNICO COM BETONEIRA 400 L. AF_09/2021</v>
          </cell>
          <cell r="C4218">
            <v>572.19000000000005</v>
          </cell>
        </row>
        <row r="4219">
          <cell r="A4219">
            <v>90283</v>
          </cell>
          <cell r="B4219" t="str">
            <v>GRAUTE FGK=20 MPA; TRAÇO 1:1,8:2,1:0,4 (EM MASSA SECA DE CIMENTO/ AREIA GROSSA/ BRITA 0/ ADITIVO) - PREPARO MECÂNICO COM BETONEIRA 400 L. AF_09/2021</v>
          </cell>
          <cell r="C4219">
            <v>559</v>
          </cell>
        </row>
        <row r="4220">
          <cell r="A4220">
            <v>90280</v>
          </cell>
          <cell r="B4220" t="str">
            <v>GRAUTE FGK=25 MPA; TRAÇO 1:0,02:1,3:1,6 (EM MASSA SECA DE CIMENTO/ CAL/ AREIA GROSSA/ BRITA 0) - PREPARO MECÂNICO COM BETONEIRA 400 L. AF_09/2021</v>
          </cell>
          <cell r="C4220">
            <v>638.29999999999995</v>
          </cell>
        </row>
        <row r="4221">
          <cell r="A4221">
            <v>90284</v>
          </cell>
          <cell r="B4221" t="str">
            <v>GRAUTE FGK=25 MPA; TRAÇO 1:1,3:1,6:0,4 (EM MASSA SECA DE CIMENTO/ AREIA GROSSA/ BRITA 0/ ADITIVO) - PREPARO MECÂNICO COM BETONEIRA 400 L. AF_09/2021</v>
          </cell>
          <cell r="C4221">
            <v>629.79</v>
          </cell>
        </row>
        <row r="4222">
          <cell r="A4222">
            <v>90281</v>
          </cell>
          <cell r="B4222" t="str">
            <v>GRAUTE FGK=30 MPA; TRAÇO 1:0,02:0,9:1,2 (EM MASSA SECA DE CIMENTO/ CAL/ AREIA GROSSA/ BRITA 0) - PREPARO MECÂNICO COM BETONEIRA 400 L. AF_09/2021</v>
          </cell>
          <cell r="C4222">
            <v>748.96</v>
          </cell>
        </row>
        <row r="4223">
          <cell r="A4223">
            <v>90285</v>
          </cell>
          <cell r="B4223" t="str">
            <v>GRAUTE FGK=30 MPA; TRAÇO 1:0,9:1,2:0,6 (EM MASSA SECA DE CIMENTO/ AREIA GROSSA/ BRITA 0/ ADITIVO) - PREPARO MECÂNICO COM BETONEIRA 400 L. AF_09/2021</v>
          </cell>
          <cell r="C4223">
            <v>745.93</v>
          </cell>
        </row>
        <row r="4224">
          <cell r="A4224">
            <v>89994</v>
          </cell>
          <cell r="B4224" t="str">
            <v>GRAUTEAMENTO DE CINTA INTERMEDIÁRIA OU DE CONTRAVERGA EM ALVENARIA ESTRUTURAL. AF_09/2021</v>
          </cell>
          <cell r="C4224">
            <v>880.15</v>
          </cell>
        </row>
        <row r="4225">
          <cell r="A4225">
            <v>89995</v>
          </cell>
          <cell r="B4225" t="str">
            <v>GRAUTEAMENTO DE CINTA SUPERIOR OU DE VERGA EM ALVENARIA ESTRUTURAL. AF_09/2021</v>
          </cell>
          <cell r="C4225">
            <v>981.79</v>
          </cell>
        </row>
        <row r="4226">
          <cell r="A4226">
            <v>89993</v>
          </cell>
          <cell r="B4226" t="str">
            <v>GRAUTEAMENTO VERTICAL EM ALVENARIA ESTRUTURAL. AF_09/2021</v>
          </cell>
          <cell r="C4226">
            <v>1016.71</v>
          </cell>
        </row>
        <row r="4227">
          <cell r="A4227">
            <v>99860</v>
          </cell>
          <cell r="B4227" t="str">
            <v>CORRIMÃO DUPLO, DIÂMETRO EXTERNO = 1 1/2", EM ALUMÍNIO. AF_04/2019</v>
          </cell>
          <cell r="C4227">
            <v>0</v>
          </cell>
        </row>
        <row r="4228">
          <cell r="A4228">
            <v>99858</v>
          </cell>
          <cell r="B4228" t="str">
            <v>CORRIMÃO DUPLO, DIÂMETRO EXTERNO = 1 1/2", EM AÇO GALVANIZADO. AF_04/2019</v>
          </cell>
          <cell r="C4228">
            <v>0</v>
          </cell>
        </row>
        <row r="4229">
          <cell r="A4229">
            <v>99859</v>
          </cell>
          <cell r="B4229" t="str">
            <v>CORRIMÃO DUPLO, DIÂMETRO EXTERNO = 1 1/2", EM AÇO INOX. AF_04/2019</v>
          </cell>
          <cell r="C4229">
            <v>0</v>
          </cell>
        </row>
        <row r="4230">
          <cell r="A4230">
            <v>99857</v>
          </cell>
          <cell r="B4230" t="str">
            <v>CORRIMÃO SIMPLES, DIÂMETRO EXTERNO = 1 1/2", EM ALUMÍNIO. AF_04/2019_PS</v>
          </cell>
          <cell r="C4230">
            <v>102.67</v>
          </cell>
        </row>
        <row r="4231">
          <cell r="A4231">
            <v>99855</v>
          </cell>
          <cell r="B4231" t="str">
            <v>CORRIMÃO SIMPLES, DIÂMETRO EXTERNO = 1 1/2", EM AÇO GALVANIZADO. AF_04/2019_PS</v>
          </cell>
          <cell r="C4231">
            <v>101.85</v>
          </cell>
        </row>
        <row r="4232">
          <cell r="A4232">
            <v>99856</v>
          </cell>
          <cell r="B4232" t="str">
            <v>CORRIMÃO SIMPLES, DIÂMETRO EXTERNO = 1 1/2", EM AÇO INOX. AF_04/2019</v>
          </cell>
          <cell r="C4232">
            <v>0</v>
          </cell>
        </row>
        <row r="4233">
          <cell r="A4233">
            <v>99862</v>
          </cell>
          <cell r="B4233" t="str">
            <v>GRADIL EM ALUMÍNIO FIXADO EM VÃOS DE JANELAS, FORMADO POR TUBOS DE 3/4". AF_04/2019</v>
          </cell>
          <cell r="C4233">
            <v>730.62</v>
          </cell>
        </row>
        <row r="4234">
          <cell r="A4234">
            <v>99861</v>
          </cell>
          <cell r="B4234" t="str">
            <v>GRADIL EM FERRO FIXADO EM VÃOS DE JANELAS, FORMADO POR BARRAS CHATAS DE 25X4,8 MM. AF_04/2019</v>
          </cell>
          <cell r="C4234">
            <v>609.07000000000005</v>
          </cell>
        </row>
        <row r="4235">
          <cell r="A4235">
            <v>99839</v>
          </cell>
          <cell r="B4235" t="str">
            <v>GUARDA-CORPO DE AÇO GALVANIZADO DE 1,10M DE ALTURA, MONTANTES TUBULARES DE 1.1/2 ESPAÇADOS DE 1,20M, TRAVESSA SUPERIOR DE 2, GRADIL FORMADO POR BARRAS CHATAS EM FERRO DE 32X4,8MM, FIXADO COM CHUMBADOR MECÂNICO. AF_04/2019_PS</v>
          </cell>
          <cell r="C4235">
            <v>481.48</v>
          </cell>
        </row>
        <row r="4236">
          <cell r="A4236">
            <v>99849</v>
          </cell>
          <cell r="B4236" t="str">
            <v>GUARDA-CORPO DE AÇO GALVANIZADO DE 1,10M DE ALTURA,DUPLO CORRIMÃO, MONTANTES TUBULARES DE 1.1/2" ESPAÇADOS 1,20M, TRAVESSA SUPERIOR DE 2", GRADIL DE BARRAS CHATAS DE 32X4,8MM, FIXADO COM CHUMBADOR MECÂNICO. AF_04/2019</v>
          </cell>
          <cell r="C4236">
            <v>0</v>
          </cell>
        </row>
        <row r="4237">
          <cell r="A4237">
            <v>99853</v>
          </cell>
          <cell r="B4237" t="str">
            <v>GUARDA-CORPO DE AÇO GALVANIZADO DE 1,10M, DUPLO CORRIMÃO, MONTANTES TUBULARES DE 1.1/2" ESPAÇADOS DE 1,20M, TRAVESSA SUPERIOR DE 2", GRADIL DE BARRAS CHATAS DE 32X4,8MM, FIXADO COM ADESIVO ESTRUTURAL EPOXI. AF_04/2019</v>
          </cell>
          <cell r="C4237">
            <v>0</v>
          </cell>
        </row>
        <row r="4238">
          <cell r="A4238">
            <v>99847</v>
          </cell>
          <cell r="B4238" t="str">
            <v>GUARDA-CORPO DE AÇO GALVANIZADO DE 1,10M, DUPLO CORRIMÃO, MONTANTES TUBULARES DE 1.1/4" ESPAÇADOS 1,20M, TRAVESSA SUPERIOR DE 1.1/2", GRADIL DE TUBOS HORIZONTAIS DE 1" E VERTICAIS DE 3/4", FIXADO COM CHUMBADOR MECÂNICO. AF_04/2019</v>
          </cell>
          <cell r="C4238">
            <v>0</v>
          </cell>
        </row>
        <row r="4239">
          <cell r="A4239">
            <v>99851</v>
          </cell>
          <cell r="B4239" t="str">
            <v>GUARDA-CORPO DE AÇO GALVANIZADO DE 1,10M, DUPLO CORRIMÃO, MONTANTES TUBULARES DE 1.1/4" ESPAÇADOS DE 1,20M, TRAVESSA SUPERIOR DE 1.1/2", GRADIL EM TUBOS HORIZONTAIS DE 1" E VERTICAIS DE 3/4", FIXADO COM ADESIVO ESTRUTURAL EPOXI. AF_04/2019</v>
          </cell>
          <cell r="C4239">
            <v>0</v>
          </cell>
        </row>
        <row r="4240">
          <cell r="A4240">
            <v>99850</v>
          </cell>
          <cell r="B4240" t="str">
            <v>GUARDA-CORPO DE AÇO GALVANIZADO DE 1,10M, DUPLO CORRIMÃO, MONTANTES TUBULARES DE 100X50MM ESPAÇADOS 1,20M, TRAVESSA SUPERIOR DE 3", GRADIL EM CANTONEIRA 51X51X4,8 MM E BARRAS CHATAS NA VERTICAL DE 32X4,8 MM, FIXADO COM CHUMBADOR MECÂNICO. AF_04/2019</v>
          </cell>
          <cell r="C4240">
            <v>0</v>
          </cell>
        </row>
        <row r="4241">
          <cell r="A4241">
            <v>99854</v>
          </cell>
          <cell r="B4241" t="str">
            <v>GUARDA-CORPO DE AÇO GALVANIZADO DE 1,10M, DUPLO CORRIMÃO, MONTANTES TUBULARES DE 100X50MM ESPAÇADOS DE 1,20M, TRAVESSA SUPERIOR DE 3?, GRADIL EM CANTONEIRA 51X51X4,8 MM E BARRAS CHATAS NA VERTICAL DE 32X4,8 MM, FIXADO COM ADESIVO EPOXI. AF_04/2019</v>
          </cell>
          <cell r="C4241">
            <v>0</v>
          </cell>
        </row>
        <row r="4242">
          <cell r="A4242">
            <v>99848</v>
          </cell>
          <cell r="B4242" t="str">
            <v>GUARDA-CORPO DE AÇO GALVANIZADO DE 1,10M, DUPLO CORRIMÃO, MONTANTES TUBULARES DE 30X30 MM ESPAÇADOS DE 1,20M, TRAVESSA SUPERIOR DE 1.1/2", GRADIL DE TUBOS HORIZONTAIS DE 25X25MM E VERTICAIS DE 20X20MM, FIXADO COM CHUMBADOR MECÂNICO. AF_04/2019</v>
          </cell>
          <cell r="C4242">
            <v>0</v>
          </cell>
        </row>
        <row r="4243">
          <cell r="A4243">
            <v>99852</v>
          </cell>
          <cell r="B4243" t="str">
            <v>GUARDA-CORPO DE AÇO GALVANIZADO DE 1,10M, DUPLO CORRIMÃO, MONTANTES TUBULARES DE 30X30 MM ESPAÇADOS DE 1,20M, TRAVESSA SUPERIOR DE 1.1/2", GRADIL EM TUBOS HORIZONTAIS DE 25X25MM E VERTICAIS DE 20X20MM, FIXADO COM ADESIVO ESTRUTURAL EPOXI. AF_04/2019</v>
          </cell>
          <cell r="C4243">
            <v>0</v>
          </cell>
        </row>
        <row r="4244">
          <cell r="A4244">
            <v>99844</v>
          </cell>
          <cell r="B4244" t="str">
            <v>GUARDA-CORPO DE AÇO GALVANIZADO DE 1,10M, MONTANTES TUBULARES DE 1.1/2" ESPAÇADOS 1,20M, TRAVESSA SUPERIOR DE 2", GRADIL FORMADO POR BARRAS CHATAS DE 32X4,8MM, FIXADO COM ADESIVO ESTRUTURAL EPOXI. AF_04/2019</v>
          </cell>
          <cell r="C4244">
            <v>0</v>
          </cell>
        </row>
        <row r="4245">
          <cell r="A4245">
            <v>99842</v>
          </cell>
          <cell r="B4245" t="str">
            <v>GUARDA-CORPO DE AÇO GALVANIZADO DE 1,10M, MONTANTES TUBULARES DE 1.1/4" ESPAÇADOS 1,20M, TRAVESSA SUPERIOR DE 1.1/2", GRADIL FORMADO POR TUBOS HORIZONTAIS DE 1" E VERTICAIS DE 3/4", FIXADO COM ADESIVO ESTRUTURAL EPOXI. AF_04/2019</v>
          </cell>
          <cell r="C4245">
            <v>0</v>
          </cell>
        </row>
        <row r="4246">
          <cell r="A4246">
            <v>99837</v>
          </cell>
          <cell r="B4246" t="str">
            <v>GUARDA-CORPO DE AÇO GALVANIZADO DE 1,10M, MONTANTES TUBULARES DE 1.1/4" ESPAÇADOS DE 1,20M, TRAVESSA SUPERIOR DE 1.1/2", GRADIL FORMADO POR TUBOS HORIZONTAIS DE 1" E VERTICAIS DE 3/4", FIXADO COM CHUMBADOR MECÂNICO. AF_04/2019_PS</v>
          </cell>
          <cell r="C4246">
            <v>567.57000000000005</v>
          </cell>
        </row>
        <row r="4247">
          <cell r="A4247">
            <v>99840</v>
          </cell>
          <cell r="B4247" t="str">
            <v>GUARDA-CORPO DE AÇO GALVANIZADO DE 1,10M, MONTANTES TUBULARES DE 100X50MM ESPAÇADOS 1,20M, TRAVESSA SUPERIOR DE 3", GRADIL COM CANTONEIRA 51X51X4,8 MM E BARRAS CHATAS NA VERTICAL DE 32X4,8 MM, FIXADO COM CHUMBADOR MECÂNICO. AF_04/2019</v>
          </cell>
          <cell r="C4247">
            <v>0</v>
          </cell>
        </row>
        <row r="4248">
          <cell r="A4248">
            <v>99845</v>
          </cell>
          <cell r="B4248" t="str">
            <v>GUARDA-CORPO DE AÇO GALVANIZADO DE 1,10M, MONTANTES TUBULARES DE 100X50MM ESPAÇADOS DE 1,20M, TRAVESSA SUPERIOR DE 3", GRADIL EM CANTONEIRA 51X51X4,8 MM E BARRAS CHATAS NA VERTICAL DE 32X4,8 MM, FIXADO COM ADESIVO ESTRUTURAL EPOXI. AF_04/2019</v>
          </cell>
          <cell r="C4248">
            <v>0</v>
          </cell>
        </row>
        <row r="4249">
          <cell r="A4249">
            <v>99843</v>
          </cell>
          <cell r="B4249" t="str">
            <v>GUARDA-CORPO DE AÇO GALVANIZADO DE 1,10M, MONTANTES TUBULARES DE 30X30 MM ESPAÇADOS 1,20M, TRAVESSA SUPERIOR DE 1.1/2", GRADIL DE TUBOS HORIZONTAIS DE 25X25MM E VERTICAIS DE 20X20MM, FIXADO COM ADESIVO ESTRUTURAL EPOXI. AF_04/2019</v>
          </cell>
          <cell r="C4249">
            <v>0</v>
          </cell>
        </row>
        <row r="4250">
          <cell r="A4250">
            <v>99838</v>
          </cell>
          <cell r="B4250" t="str">
            <v>GUARDA-CORPO DE AÇO GALVANIZADO DE 1,10M, MONTANTES TUBULARES DE 30X30 MM ESPAÇADOS 1,20M, TRAVESSA SUPERIOR DE 1.1/2", GRADIL FORMADO POR TUBOS HORIZONTAIS DE 25X25MM E VERTICAIS DE 20X20MM, FIXADO COM CHUMBADOR MECÂNICO. AF_04/2019</v>
          </cell>
          <cell r="C4250">
            <v>0</v>
          </cell>
        </row>
        <row r="4251">
          <cell r="A4251">
            <v>99846</v>
          </cell>
          <cell r="B4251" t="str">
            <v>GUARDA-CORPO PANORÂMICO COM PERFIS DE ALUMÍNIO E VIDRO LAMINADO 8 MM, FIXADO COM ADESIVO ESTRUTURAL EPOXI. AF_04/2019</v>
          </cell>
          <cell r="C4251">
            <v>0</v>
          </cell>
        </row>
        <row r="4252">
          <cell r="A4252">
            <v>99841</v>
          </cell>
          <cell r="B4252" t="str">
            <v>GUARDA-CORPO PANORÂMICO COM PERFIS DE ALUMÍNIO E VIDRO LAMINADO 8 MM, FIXADO COM CHUMBADOR MECÂNICO. AF_04/2019_PS</v>
          </cell>
          <cell r="C4252">
            <v>1264.73</v>
          </cell>
        </row>
        <row r="4253">
          <cell r="A4253">
            <v>94276</v>
          </cell>
          <cell r="B4253" t="str">
            <v>ASSENTAMENTO DE GUIA (MEIO-FIO) EM TRECHO CURVO, CONFECCIONADA EM CONCRETO PRÉ-FABRICADO, DIMENSÕES 100X15X13X20 CM (COMPRIMENTO X BASE INFERIOR X BASE SUPERIOR X ALTURA). AF_01/2024</v>
          </cell>
          <cell r="C4253">
            <v>43</v>
          </cell>
        </row>
        <row r="4254">
          <cell r="A4254">
            <v>94274</v>
          </cell>
          <cell r="B4254" t="str">
            <v>ASSENTAMENTO DE GUIA (MEIO-FIO) EM TRECHO CURVO, CONFECCIONADA EM CONCRETO PRÉ-FABRICADO, DIMENSÕES 100X15X13X30 CM (COMPRIMENTO X BASE INFERIOR X BASE SUPERIOR X ALTURA). AF_01/2024</v>
          </cell>
          <cell r="C4254">
            <v>47.09</v>
          </cell>
        </row>
        <row r="4255">
          <cell r="A4255">
            <v>94280</v>
          </cell>
          <cell r="B4255" t="str">
            <v>ASSENTAMENTO DE GUIA (MEIO-FIO) EM TRECHO CURVO, CONFECCIONADA EM CONCRETO PRÉ-FABRICADO, DIMENSÕES 39X6,5X6,5X19 CM (COMPRIMENTO X BASE INFERIOR X BASE SUPERIOR X ALTURA), PARA DELIMITAÇÃO DE JARDINS, PRAÇAS OU PASSEIOS. AF_01/2024</v>
          </cell>
          <cell r="C4255">
            <v>45.55</v>
          </cell>
        </row>
        <row r="4256">
          <cell r="A4256">
            <v>94278</v>
          </cell>
          <cell r="B4256" t="str">
            <v>ASSENTAMENTO DE GUIA (MEIO-FIO) EM TRECHO CURVO, CONFECCIONADA EM CONCRETO PRÉ-FABRICADO, DIMENSÕES 80X08X08X25 CM (COMPRIMENTO X BASE INFERIOR X BASE SUPERIOR X ALTURA). AF_01/2024</v>
          </cell>
          <cell r="C4256">
            <v>38.130000000000003</v>
          </cell>
        </row>
        <row r="4257">
          <cell r="A4257">
            <v>94275</v>
          </cell>
          <cell r="B4257" t="str">
            <v>ASSENTAMENTO DE GUIA (MEIO-FIO) EM TRECHO RETO, CONFECCIONADA EM CONCRETO PRÉ-FABRICADO, DIMENSÕES 100X15X13X20 CM (COMPRIMENTO X BASE INFERIOR X BASE SUPERIOR X ALTURA). AF_01/2024</v>
          </cell>
          <cell r="C4257">
            <v>40.369999999999997</v>
          </cell>
        </row>
        <row r="4258">
          <cell r="A4258">
            <v>94273</v>
          </cell>
          <cell r="B4258" t="str">
            <v>ASSENTAMENTO DE GUIA (MEIO-FIO) EM TRECHO RETO, CONFECCIONADA EM CONCRETO PRÉ-FABRICADO, DIMENSÕES 100X15X13X30 CM (COMPRIMENTO X BASE INFERIOR X BASE SUPERIOR X ALTURA). AF_01/2024</v>
          </cell>
          <cell r="C4258">
            <v>44.47</v>
          </cell>
        </row>
        <row r="4259">
          <cell r="A4259">
            <v>94279</v>
          </cell>
          <cell r="B4259" t="str">
            <v>ASSENTAMENTO DE GUIA (MEIO-FIO) EM TRECHO RETO, CONFECCIONADA EM CONCRETO PRÉ-FABRICADO, DIMENSÕES 39X6,5X6,5X19 CM (COMPRIMENTO X BASE INFERIOR X BASE SUPERIOR X ALTURA), PARA DELIMITAÇÃO DE JARDINS, PRAÇAS OU PASSEIOS. AF_01/2024</v>
          </cell>
          <cell r="C4259">
            <v>42.93</v>
          </cell>
        </row>
        <row r="4260">
          <cell r="A4260">
            <v>94277</v>
          </cell>
          <cell r="B4260" t="str">
            <v>ASSENTAMENTO DE GUIA (MEIO-FIO) EM TRECHO RETO, CONFECCIONADA EM CONCRETO PRÉ-FABRICADO, DIMENSÕES 80X08X08X25 CM (COMPRIMENTO X BASE INFERIOR X BASE SUPERIOR X ALTURA). AF_01/2024</v>
          </cell>
          <cell r="C4260">
            <v>35.51</v>
          </cell>
        </row>
        <row r="4261">
          <cell r="A4261">
            <v>104930</v>
          </cell>
          <cell r="B4261" t="str">
            <v>ASSENTAMENTO DE GUIA (MEIO-FIO), TIPO PAVER (FINCADINHA) EM TRECHO RETO, EM CONCRETO PRÉ-FABRICADO, DIMENSÕES 45X08X608X19 CM (COMPRIMENTO X BASE INFERIOR X BASE SUPERIOR X ALTURA), PARA DELIMITAÇÃO DE JARDINS, PRAÇAS OU PASSEIOS. AF_01/2024</v>
          </cell>
          <cell r="C4261">
            <v>0</v>
          </cell>
        </row>
        <row r="4262">
          <cell r="A4262">
            <v>104931</v>
          </cell>
          <cell r="B4262" t="str">
            <v>ASSENTAMENTO DE GUIA (MEIO-FIO), TIPO PAVER, FINCADINHA, EM TRECHO CURVO, EM CONCRETO PRÉ-FABRICADO, DIMENSÕES 45X08X08X19 CM (COMPRIMENTO X BASE INFERIOR X BASE SUPERIOR X ALTURA), PARA DELIMITAÇÃO DE JARDINS, PRAÇAS OU PASSEIOS. AF_01/2024</v>
          </cell>
          <cell r="C4262">
            <v>0</v>
          </cell>
        </row>
        <row r="4263">
          <cell r="A4263">
            <v>94294</v>
          </cell>
          <cell r="B4263" t="str">
            <v>EXECUÇÃO DE ESCORAS DE CONCRETO PARA CONTENÇÃO DE GUIAS PRÉ-FABRICADAS. AF_01/2024</v>
          </cell>
          <cell r="C4263">
            <v>7.79</v>
          </cell>
        </row>
        <row r="4264">
          <cell r="A4264">
            <v>94288</v>
          </cell>
          <cell r="B4264" t="str">
            <v>EXECUÇÃO DE SARJETA DE CONCRETO USINADO, MOLDADA IN LOCO EM TRECHO CURVO, 30 CM BASE X 10 CM ALTURA. AF_01/2024</v>
          </cell>
          <cell r="C4264">
            <v>39.520000000000003</v>
          </cell>
        </row>
        <row r="4265">
          <cell r="A4265">
            <v>94282</v>
          </cell>
          <cell r="B4265" t="str">
            <v>EXECUÇÃO DE SARJETA DE CONCRETO USINADO, MOLDADA IN LOCO EM TRECHO CURVO, 30 CM BASE X 15 CM ALTURA. AF_01/2024</v>
          </cell>
          <cell r="C4265">
            <v>51.68</v>
          </cell>
        </row>
        <row r="4266">
          <cell r="A4266">
            <v>94290</v>
          </cell>
          <cell r="B4266" t="str">
            <v>EXECUÇÃO DE SARJETA DE CONCRETO USINADO, MOLDADA IN LOCO EM TRECHO CURVO, 45 CM BASE X 10 CM ALTURA. AF_01/2024</v>
          </cell>
          <cell r="C4266">
            <v>50.3</v>
          </cell>
        </row>
        <row r="4267">
          <cell r="A4267">
            <v>94284</v>
          </cell>
          <cell r="B4267" t="str">
            <v>EXECUÇÃO DE SARJETA DE CONCRETO USINADO, MOLDADA IN LOCO EM TRECHO CURVO, 45 CM BASE X 15 CM ALTURA. AF_01/2024</v>
          </cell>
          <cell r="C4267">
            <v>68.61</v>
          </cell>
        </row>
        <row r="4268">
          <cell r="A4268">
            <v>94292</v>
          </cell>
          <cell r="B4268" t="str">
            <v>EXECUÇÃO DE SARJETA DE CONCRETO USINADO, MOLDADA IN LOCO EM TRECHO CURVO, 60 CM BASE X 10 CM ALTURA. AF_01/2024</v>
          </cell>
          <cell r="C4268">
            <v>61.53</v>
          </cell>
        </row>
        <row r="4269">
          <cell r="A4269">
            <v>94286</v>
          </cell>
          <cell r="B4269" t="str">
            <v>EXECUÇÃO DE SARJETA DE CONCRETO USINADO, MOLDADA IN LOCO EM TRECHO CURVO, 60 CM BASE X 15 CM ALTURA. AF_01/2024</v>
          </cell>
          <cell r="C4269">
            <v>87.68</v>
          </cell>
        </row>
        <row r="4270">
          <cell r="A4270">
            <v>94287</v>
          </cell>
          <cell r="B4270" t="str">
            <v>EXECUÇÃO DE SARJETA DE CONCRETO USINADO, MOLDADA IN LOCO EM TRECHO RETO, 30 CM BASE X 10 CM ALTURA. AF_01/2024</v>
          </cell>
          <cell r="C4270">
            <v>33.36</v>
          </cell>
        </row>
        <row r="4271">
          <cell r="A4271">
            <v>94281</v>
          </cell>
          <cell r="B4271" t="str">
            <v>EXECUÇÃO DE SARJETA DE CONCRETO USINADO, MOLDADA IN LOCO EM TRECHO RETO, 30 CM BASE X 15 CM ALTURA. AF_01/2024</v>
          </cell>
          <cell r="C4271">
            <v>44.76</v>
          </cell>
        </row>
        <row r="4272">
          <cell r="A4272">
            <v>94289</v>
          </cell>
          <cell r="B4272" t="str">
            <v>EXECUÇÃO DE SARJETA DE CONCRETO USINADO, MOLDADA IN LOCO EM TRECHO RETO, 45 CM BASE X 10 CM ALTURA. AF_01/2024</v>
          </cell>
          <cell r="C4272">
            <v>44.13</v>
          </cell>
        </row>
        <row r="4273">
          <cell r="A4273">
            <v>94283</v>
          </cell>
          <cell r="B4273" t="str">
            <v>EXECUÇÃO DE SARJETA DE CONCRETO USINADO, MOLDADA IN LOCO EM TRECHO RETO, 45 CM BASE X 15 CM ALTURA. AF_01/2024</v>
          </cell>
          <cell r="C4273">
            <v>61.68</v>
          </cell>
        </row>
        <row r="4274">
          <cell r="A4274">
            <v>94291</v>
          </cell>
          <cell r="B4274" t="str">
            <v>EXECUÇÃO DE SARJETA DE CONCRETO USINADO, MOLDADA IN LOCO EM TRECHO RETO, 60 CM BASE X 10 CM ALTURA. AF_01/2024</v>
          </cell>
          <cell r="C4274">
            <v>55.37</v>
          </cell>
        </row>
        <row r="4275">
          <cell r="A4275">
            <v>94285</v>
          </cell>
          <cell r="B4275" t="str">
            <v>EXECUÇÃO DE SARJETA DE CONCRETO USINADO, MOLDADA IN LOCO EM TRECHO RETO, 60 CM BASE X 15 CM ALTURA. AF_01/2024</v>
          </cell>
          <cell r="C4275">
            <v>80.760000000000005</v>
          </cell>
        </row>
        <row r="4276">
          <cell r="A4276">
            <v>94293</v>
          </cell>
          <cell r="B4276" t="str">
            <v>EXECUÇÃO DE SARJETÃO DE CONCRETO USINADO, MOLDADA IN LOCO EM TRECHO RETO, 100 CM BASE X 20 CM ALTURA. AF_01/2024</v>
          </cell>
          <cell r="C4276">
            <v>180.66</v>
          </cell>
        </row>
        <row r="4277">
          <cell r="A4277">
            <v>94264</v>
          </cell>
          <cell r="B4277" t="str">
            <v>GUIA (MEIO-FIO) CONCRETO, MOLDADA IN LOCO EM TRECHO CURVO COM EXTRUSORA, 13 CM BASE X 22 CM ALTURA. AF_01/2024</v>
          </cell>
          <cell r="C4277">
            <v>38.99</v>
          </cell>
        </row>
        <row r="4278">
          <cell r="A4278">
            <v>94266</v>
          </cell>
          <cell r="B4278" t="str">
            <v>GUIA (MEIO-FIO) CONCRETO, MOLDADA IN LOCO EM TRECHO CURVO COM EXTRUSORA, 15 CM BASE X 30 CM ALTURA. AF_01/2024</v>
          </cell>
          <cell r="C4278">
            <v>53</v>
          </cell>
        </row>
        <row r="4279">
          <cell r="A4279">
            <v>94263</v>
          </cell>
          <cell r="B4279" t="str">
            <v>GUIA (MEIO-FIO) CONCRETO, MOLDADA IN LOCO EM TRECHO RETO COM EXTRUSORA, 13 CM BASE X 22 CM ALTURA. AF_01/2024</v>
          </cell>
          <cell r="C4279">
            <v>34.64</v>
          </cell>
        </row>
        <row r="4280">
          <cell r="A4280">
            <v>94265</v>
          </cell>
          <cell r="B4280" t="str">
            <v>GUIA (MEIO-FIO) CONCRETO, MOLDADA IN LOCO EM TRECHO RETO COM EXTRUSORA, 15 CM BASE X 30 CM ALTURA. AF_01/2024</v>
          </cell>
          <cell r="C4280">
            <v>48.04</v>
          </cell>
        </row>
        <row r="4281">
          <cell r="A4281">
            <v>94268</v>
          </cell>
          <cell r="B4281" t="str">
            <v>GUIA (MEIO-FIO) E SARJETA CONJUGADOS DE CONCRETO, MOLDADA IN LOCO EM TRECHO CURVO COM EXTRUSORA, 45 CM BASE (15 CM BASE DA GUIA + 30 CM BASE DA SARJETA) X 22 CM ALTURA. AF_01/2024</v>
          </cell>
          <cell r="C4281">
            <v>63.38</v>
          </cell>
        </row>
        <row r="4282">
          <cell r="A4282">
            <v>94270</v>
          </cell>
          <cell r="B4282" t="str">
            <v>GUIA (MEIO-FIO) E SARJETA CONJUGADOS DE CONCRETO, MOLDADA IN LOCO EM TRECHO CURVO COM EXTRUSORA, 60 CM BASE (15 CM BASE DA GUIA + 45 CM BASE DA SARJETA) X 26 CM ALTURA. AF_01/2024</v>
          </cell>
          <cell r="C4282">
            <v>91.55</v>
          </cell>
        </row>
        <row r="4283">
          <cell r="A4283">
            <v>94272</v>
          </cell>
          <cell r="B4283" t="str">
            <v>GUIA (MEIO-FIO) E SARJETA CONJUGADOS DE CONCRETO, MOLDADA IN LOCO EM TRECHO CURVO COM EXTRUSORA, 65 CM BASE (15 CM BASE DA GUIA + 50 CM BASE DA SARJETA) X 26 CM ALTURA. AF_01/2024</v>
          </cell>
          <cell r="C4283">
            <v>112.84</v>
          </cell>
        </row>
        <row r="4284">
          <cell r="A4284">
            <v>94267</v>
          </cell>
          <cell r="B4284" t="str">
            <v>GUIA (MEIO-FIO) E SARJETA CONJUGADOS DE CONCRETO, MOLDADA IN LOCO EM TRECHO RETO COM EXTRUSORA, 45 CM BASE (15 CM BASE DA GUIA + 30 CM BASE DA SARJETA) X 22 CM ALTURA. AF_01/2024</v>
          </cell>
          <cell r="C4284">
            <v>57.92</v>
          </cell>
        </row>
        <row r="4285">
          <cell r="A4285">
            <v>94269</v>
          </cell>
          <cell r="B4285" t="str">
            <v>GUIA (MEIO-FIO) E SARJETA CONJUGADOS DE CONCRETO, MOLDADA IN LOCO EM TRECHO RETO COM EXTRUSORA, 60 CM BASE (15 CM BASE DA GUIA + 45 CM BASE DA SARJETA) X 26 CM ALTURA. AF_01/2024</v>
          </cell>
          <cell r="C4285">
            <v>83.94</v>
          </cell>
        </row>
        <row r="4286">
          <cell r="A4286">
            <v>94271</v>
          </cell>
          <cell r="B4286" t="str">
            <v>GUIA (MEIO-FIO) E SARJETA CONJUGADOS DE CONCRETO, MOLDADA IN LOCO EM TRECHO RETO COM EXTRUSORA, 65 CM BASE (15 CM BASE DA GUIA + 50 CM BASE DA SARJETA) X 26 CM ALTURA. AF_01/2024</v>
          </cell>
          <cell r="C4286">
            <v>102.67</v>
          </cell>
        </row>
        <row r="4287">
          <cell r="A4287">
            <v>105555</v>
          </cell>
          <cell r="B4287" t="str">
            <v>BLOCO AUTÔNOMO DE ILUMINAÇÃO DE EMERGÊNCIA COM DOIS REFLETORES - FORNECIMENTO E INSTALAÇÃO. AF_09/2024</v>
          </cell>
          <cell r="C4287">
            <v>0</v>
          </cell>
        </row>
        <row r="4288">
          <cell r="A4288">
            <v>97603</v>
          </cell>
          <cell r="B4288" t="str">
            <v>CÂMERA DE MONITORAMENTO COM ATÉ 25 METROS DE ALCANCE TIPO BULLET - FORNECIMENTO E INSTALAÇÃO. AF_09/2024</v>
          </cell>
          <cell r="C4288">
            <v>0</v>
          </cell>
        </row>
        <row r="4289">
          <cell r="A4289">
            <v>97602</v>
          </cell>
          <cell r="B4289" t="str">
            <v>CÂMERA DE MONITORAMENTO COM ATÉ 25 METROS DE ALCANCE TIPO DOME - FORNECIMENTO E INSTALAÇÃO. AF_09/2024</v>
          </cell>
          <cell r="C4289">
            <v>0</v>
          </cell>
        </row>
        <row r="4290">
          <cell r="A4290">
            <v>97604</v>
          </cell>
          <cell r="B4290" t="str">
            <v>CÂMERA DE MONITORAMENTO COM MAIS DE 25 METROS DE ALCANCE TIPO BULLET - FORNECIMENTO E INSTALAÇÃO. AF_09/2024</v>
          </cell>
          <cell r="C4290">
            <v>0</v>
          </cell>
        </row>
        <row r="4291">
          <cell r="A4291">
            <v>105553</v>
          </cell>
          <cell r="B4291" t="str">
            <v>CÂMERA IP BULLET - FORNECIMENTO E INSTALAÇÃO. AF_09/2024</v>
          </cell>
          <cell r="C4291">
            <v>0</v>
          </cell>
        </row>
        <row r="4292">
          <cell r="A4292">
            <v>105552</v>
          </cell>
          <cell r="B4292" t="str">
            <v>CÂMERA IP DOME RESOLUCAO 1MP - FORNECIMENTO E INSTALAÇÃO. AF_09/2024</v>
          </cell>
          <cell r="C4292">
            <v>0</v>
          </cell>
        </row>
        <row r="4293">
          <cell r="A4293">
            <v>105550</v>
          </cell>
          <cell r="B4293" t="str">
            <v>CÂMERA IP SPEED DOME - FORNECIMENTO E INSTALAÇÃO. AF_09/2024</v>
          </cell>
          <cell r="C4293">
            <v>0</v>
          </cell>
        </row>
        <row r="4294">
          <cell r="A4294">
            <v>105551</v>
          </cell>
          <cell r="B4294" t="str">
            <v>CÂMERA IP WIFI - FORNECIMENTO E INSTALAÇÃO. AF_09/2024</v>
          </cell>
          <cell r="C4294">
            <v>0</v>
          </cell>
        </row>
        <row r="4295">
          <cell r="A4295">
            <v>105549</v>
          </cell>
          <cell r="B4295" t="str">
            <v>DRIVER SLIM PARA FITA LED - FORNECIMENTO E INSTALAÇÃO. AF_09/2024</v>
          </cell>
          <cell r="C4295">
            <v>0</v>
          </cell>
        </row>
        <row r="4296">
          <cell r="A4296">
            <v>105547</v>
          </cell>
          <cell r="B4296" t="str">
            <v>FITA LED - FORNECIMENTO E INSTALAÇÃO. AF_09/2024</v>
          </cell>
          <cell r="C4296">
            <v>0</v>
          </cell>
        </row>
        <row r="4297">
          <cell r="A4297">
            <v>97605</v>
          </cell>
          <cell r="B4297" t="str">
            <v>LUMINÁRIA ARANDELA TIPO MEIA LUA, DE SOBREPOR, COM 1 LÂMPADA LED DE 6 W, SEM REATOR - FORNECIMENTO E INSTALAÇÃO. AF_09/2024</v>
          </cell>
          <cell r="C4297">
            <v>83.19</v>
          </cell>
        </row>
        <row r="4298">
          <cell r="A4298">
            <v>97607</v>
          </cell>
          <cell r="B4298" t="str">
            <v>LUMINÁRIA ARANDELA TIPO TARTARUGA, DE SOBREPOR, COM 1 LÂMPADA LED DE 6 W, SEM REATOR - FORNECIMENTO E INSTALAÇÃO. AF_09/2024</v>
          </cell>
          <cell r="C4298">
            <v>105.63</v>
          </cell>
        </row>
        <row r="4299">
          <cell r="A4299">
            <v>97599</v>
          </cell>
          <cell r="B4299" t="str">
            <v>LUMINÁRIA DE EMERGÊNCIA, COM 30 LÂMPADAS LED DE 2 W, SEM REATOR - FORNECIMENTO E INSTALAÇÃO. AF_09/2024</v>
          </cell>
          <cell r="C4299">
            <v>18.420000000000002</v>
          </cell>
        </row>
        <row r="4300">
          <cell r="A4300">
            <v>105542</v>
          </cell>
          <cell r="B4300" t="str">
            <v>LUMINÁRIA LED DE EMBUTIR - QUADRADA 60X60CM, INCLUSO DRIVER - FORNECIMENTO E INSTALAÇÃO. AF_09/2024</v>
          </cell>
          <cell r="C4300">
            <v>0</v>
          </cell>
        </row>
        <row r="4301">
          <cell r="A4301">
            <v>105543</v>
          </cell>
          <cell r="B4301" t="str">
            <v>LUMINÁRIA LED DE SOBREPOR - QUADRADA *60X60*CM, INCLUSO DRIVER - FORNECIMENTO E INSTALAÇÃO. AF_09/2024</v>
          </cell>
          <cell r="C4301">
            <v>0</v>
          </cell>
        </row>
        <row r="4302">
          <cell r="A4302">
            <v>105544</v>
          </cell>
          <cell r="B4302" t="str">
            <v>LUMINÁRIA LED DE SOBREPOR HERMÉTICA - *60X15CM*, INCLUSO DRIVER - FORNECIMENTO E INSTALAÇÃO. AF_09/2024</v>
          </cell>
          <cell r="C4302">
            <v>0</v>
          </cell>
        </row>
        <row r="4303">
          <cell r="A4303">
            <v>100913</v>
          </cell>
          <cell r="B4303" t="str">
            <v>LUMINÁRIA TIPO CALHA, DE EMBUTIR, COM 1 LÂMPADA TUBULAR LED DE 18 W, SEM REATOR - FORNECIMENTO E INSTALAÇÃO. AF_09/2024</v>
          </cell>
          <cell r="C4303">
            <v>0</v>
          </cell>
        </row>
        <row r="4304">
          <cell r="A4304">
            <v>100916</v>
          </cell>
          <cell r="B4304" t="str">
            <v>LUMINÁRIA TIPO CALHA, DE EMBUTIR, COM 2 LÂMPADAS TUBULARES LED DE 18 W, SEM REATOR - FORNECIMENTO E INSTALAÇÃO. AF_09/2024</v>
          </cell>
          <cell r="C4304">
            <v>0</v>
          </cell>
        </row>
        <row r="4305">
          <cell r="A4305">
            <v>100918</v>
          </cell>
          <cell r="B4305" t="str">
            <v>LUMINÁRIA TIPO CALHA, DE EMBUTIR, COM 2 LÂMPADAS TUBULARES LED DE 9 W, SEM REATOR - FORNECIMENTO E INSTALAÇÃO. AF_09/2024</v>
          </cell>
          <cell r="C4305">
            <v>0</v>
          </cell>
        </row>
        <row r="4306">
          <cell r="A4306">
            <v>100914</v>
          </cell>
          <cell r="B4306" t="str">
            <v>LUMINÁRIA TIPO CALHA, DE EMBUTIR, PARA 1 LÂMPADA TUBULAR LED DE 36 W, SEM LÂMPADA E SEM REATOR - FORNECIMENTO E INSTALAÇÃO. AF_09/2024</v>
          </cell>
          <cell r="C4306">
            <v>0</v>
          </cell>
        </row>
        <row r="4307">
          <cell r="A4307">
            <v>100917</v>
          </cell>
          <cell r="B4307" t="str">
            <v>LUMINÁRIA TIPO CALHA, DE EMBUTIR, PARA 2 LÂMPADAS TUBULARES LED DE 36 W, SEM LÂMPADA E SEM REATOR - FORNECIMENTO E INSTALAÇÃO. AF_09/2024</v>
          </cell>
          <cell r="C4307">
            <v>0</v>
          </cell>
        </row>
        <row r="4308">
          <cell r="A4308">
            <v>100907</v>
          </cell>
          <cell r="B4308" t="str">
            <v>LUMINÁRIA TIPO CALHA, DE SOBREPOR, COM 1 LÂMPADA TUBULAR LED DE 18 W, SEM REATOR - FORNECIMENTO E INSTALAÇÃO. AF_09/2024</v>
          </cell>
          <cell r="C4308">
            <v>0</v>
          </cell>
        </row>
        <row r="4309">
          <cell r="A4309">
            <v>102467</v>
          </cell>
          <cell r="B4309" t="str">
            <v>LUMINÁRIA TIPO CALHA, DE SOBREPOR, COM 1 LÂMPADA TUBULAR LED DE 9 W SEM REATOR - FORNECIMENTO E INSTALAÇÃO. AF_09/2024</v>
          </cell>
          <cell r="C4309">
            <v>0</v>
          </cell>
        </row>
        <row r="4310">
          <cell r="A4310">
            <v>100910</v>
          </cell>
          <cell r="B4310" t="str">
            <v>LUMINÁRIA TIPO CALHA, DE SOBREPOR, COM 2 LÂMPADAS TUBULARES LED DE 18 W, SEM REATOR - FORNECIMENTO E INSTALAÇÃO. AF_09/2024</v>
          </cell>
          <cell r="C4310">
            <v>0</v>
          </cell>
        </row>
        <row r="4311">
          <cell r="A4311">
            <v>105541</v>
          </cell>
          <cell r="B4311" t="str">
            <v>LUMINÁRIA TIPO CALHA, DE SOBREPOR, COM 2 LÂMPADAS TUBULARES LED DE 9 W SEM REATOR - FORNECIMENTO E INSTALAÇÃO. AF_09/2024</v>
          </cell>
          <cell r="C4311">
            <v>0</v>
          </cell>
        </row>
        <row r="4312">
          <cell r="A4312">
            <v>100908</v>
          </cell>
          <cell r="B4312" t="str">
            <v>LUMINÁRIA TIPO CALHA, DE SOBREPOR, PARA 1 LÂMPADA TUBULAR LED DE 36 W, SEM LÂMPADA E SEM REATOR - FORNECIMENTO E INSTALAÇÃO. AF_09/2024</v>
          </cell>
          <cell r="C4312">
            <v>0</v>
          </cell>
        </row>
        <row r="4313">
          <cell r="A4313">
            <v>100911</v>
          </cell>
          <cell r="B4313" t="str">
            <v>LUMINÁRIA TIPO CALHA, DE SOBREPOR, PARA 2 LÂMPADAS TUBULARES LED DE 36 W, SEM LÂMPADA E SEM REATOR - FORNECIMENTO E INSTALAÇÃO. AF_09/2024</v>
          </cell>
          <cell r="C4313">
            <v>0</v>
          </cell>
        </row>
        <row r="4314">
          <cell r="A4314">
            <v>103782</v>
          </cell>
          <cell r="B4314" t="str">
            <v>LUMINÁRIA TIPO PLAFON CIRCULAR, DE SOBREPOR, COM LED DE 12/13 W - FORNECIMENTO E INSTALAÇÃO. AF_09/2024</v>
          </cell>
          <cell r="C4314">
            <v>28.36</v>
          </cell>
        </row>
        <row r="4315">
          <cell r="A4315">
            <v>103786</v>
          </cell>
          <cell r="B4315" t="str">
            <v>LUMINÁRIA TIPO PLAFON QUADRADA, DE EMBUTIR, COM LED DE 12 W - FORNECIMENTO E INSTALAÇÃO. AF_09/2024</v>
          </cell>
          <cell r="C4315">
            <v>0</v>
          </cell>
        </row>
        <row r="4316">
          <cell r="A4316">
            <v>103787</v>
          </cell>
          <cell r="B4316" t="str">
            <v>LUMINÁRIA TIPO PLAFON QUADRADA, DE EMBUTIR, COM LED DE 18 W - FORNECIMENTO E INSTALAÇÃO. AF_09/2024</v>
          </cell>
          <cell r="C4316">
            <v>0</v>
          </cell>
        </row>
        <row r="4317">
          <cell r="A4317">
            <v>103788</v>
          </cell>
          <cell r="B4317" t="str">
            <v>LUMINÁRIA TIPO PLAFON QUADRADA, DE EMBUTIR, COM LED DE 24 W - FORNECIMENTO E INSTALAÇÃO. AF_09/2024</v>
          </cell>
          <cell r="C4317">
            <v>0</v>
          </cell>
        </row>
        <row r="4318">
          <cell r="A4318">
            <v>103783</v>
          </cell>
          <cell r="B4318" t="str">
            <v>LUMINÁRIA TIPO PLAFON QUADRADA, DE SOBREPOR, COM LED DE 12 W - FORNECIMENTO E INSTALAÇÃO. AF_09/2024</v>
          </cell>
          <cell r="C4318">
            <v>0</v>
          </cell>
        </row>
        <row r="4319">
          <cell r="A4319">
            <v>103784</v>
          </cell>
          <cell r="B4319" t="str">
            <v>LUMINÁRIA TIPO PLAFON QUADRADA, DE SOBREPOR, COM LED DE 18 W - FORNECIMENTO E INSTALAÇÃO. AF_09/2024</v>
          </cell>
          <cell r="C4319">
            <v>0</v>
          </cell>
        </row>
        <row r="4320">
          <cell r="A4320">
            <v>103785</v>
          </cell>
          <cell r="B4320" t="str">
            <v>LUMINÁRIA TIPO PLAFON QUADRADA, DE SOBREPOR, COM LED DE 24 W - FORNECIMENTO E INSTALAÇÃO. AF_09/2024</v>
          </cell>
          <cell r="C4320">
            <v>0</v>
          </cell>
        </row>
        <row r="4321">
          <cell r="A4321">
            <v>105546</v>
          </cell>
          <cell r="B4321" t="str">
            <v>LUMINÁRIA TIPO SPOT, DE EMBUTIR, COM 1 LÂMPADA LED PAR20 - FORNECIMENTO E INSTALAÇÃO. AF_09/2024</v>
          </cell>
          <cell r="C4321">
            <v>0</v>
          </cell>
        </row>
        <row r="4322">
          <cell r="A4322">
            <v>105545</v>
          </cell>
          <cell r="B4322" t="str">
            <v>LUMINÁRIA TIPO SPOT, DE SOBREPOR, COM 1 LÂMPADA LED PAR20 - FORNECIMENTO E INSTALAÇÃO. AF_09/2024</v>
          </cell>
          <cell r="C4322">
            <v>0</v>
          </cell>
        </row>
        <row r="4323">
          <cell r="A4323">
            <v>97610</v>
          </cell>
          <cell r="B4323" t="str">
            <v>LÂMPADA COMPACTA DE LED 10 W, BASE E27 - FORNECIMENTO E INSTALAÇÃO. AF_09/2024</v>
          </cell>
          <cell r="C4323">
            <v>13.44</v>
          </cell>
        </row>
        <row r="4324">
          <cell r="A4324">
            <v>97609</v>
          </cell>
          <cell r="B4324" t="str">
            <v>LÂMPADA COMPACTA DE LED 6 W, BASE E27 - FORNECIMENTO E INSTALAÇÃO. AF_09/2024</v>
          </cell>
          <cell r="C4324">
            <v>12.81</v>
          </cell>
        </row>
        <row r="4325">
          <cell r="A4325">
            <v>105554</v>
          </cell>
          <cell r="B4325" t="str">
            <v>LÂMPADA TUBULAR LED 9/10W SEM SOQUETE - FORNECIMENTO E INSTALAÇÃO. AF_09/2024</v>
          </cell>
          <cell r="C4325">
            <v>15</v>
          </cell>
        </row>
        <row r="4326">
          <cell r="A4326">
            <v>100903</v>
          </cell>
          <cell r="B4326" t="str">
            <v>LÂMPADA TUBULAR LED DE 18/20 W, COM SOQUETE, BASE G13 - FORNECIMENTO E INSTALAÇÃO. AF_09/2024_PS</v>
          </cell>
          <cell r="C4326">
            <v>29.14</v>
          </cell>
        </row>
        <row r="4327">
          <cell r="A4327">
            <v>100902</v>
          </cell>
          <cell r="B4327" t="str">
            <v>LÂMPADA TUBULAR LED DE 9/10 W, COM SOQUETE, BASE G13 - FORNECIMENTO E INSTALAÇÃO. AF_09/2024_PS</v>
          </cell>
          <cell r="C4327">
            <v>26.34</v>
          </cell>
        </row>
        <row r="4328">
          <cell r="A4328">
            <v>105548</v>
          </cell>
          <cell r="B4328" t="str">
            <v>PERFIL COM FITA LED - FORNECIMENTO E INSTALAÇÃO. AF_09/2024</v>
          </cell>
          <cell r="C4328">
            <v>0</v>
          </cell>
        </row>
        <row r="4329">
          <cell r="A4329">
            <v>97595</v>
          </cell>
          <cell r="B4329" t="str">
            <v>SENSOR DE PRESENÇA COM FOTOCÉLULA, FIXAÇÃO EM PAREDE - FORNECIMENTO E INSTALAÇÃO. AF_09/2024</v>
          </cell>
          <cell r="C4329">
            <v>100.82</v>
          </cell>
        </row>
        <row r="4330">
          <cell r="A4330">
            <v>97597</v>
          </cell>
          <cell r="B4330" t="str">
            <v>SENSOR DE PRESENÇA COM FOTOCÉLULA, FIXAÇÃO EM TETO - FORNECIMENTO E INSTALAÇÃO. AF_09/2024</v>
          </cell>
          <cell r="C4330">
            <v>71.02</v>
          </cell>
        </row>
        <row r="4331">
          <cell r="A4331">
            <v>97596</v>
          </cell>
          <cell r="B4331" t="str">
            <v>SENSOR DE PRESENÇA SEM FOTOCÉLULA, FIXAÇÃO EM PAREDE - FORNECIMENTO E INSTALAÇÃO. AF_09/2024</v>
          </cell>
          <cell r="C4331">
            <v>70.930000000000007</v>
          </cell>
        </row>
        <row r="4332">
          <cell r="A4332">
            <v>97598</v>
          </cell>
          <cell r="B4332" t="str">
            <v>SENSOR DE PRESENÇA SEM FOTOCÉLULA, FIXAÇÃO EM TETO - FORNECIMENTO E INSTALAÇÃO. AF_09/2024</v>
          </cell>
          <cell r="C4332">
            <v>67.2</v>
          </cell>
        </row>
        <row r="4333">
          <cell r="A4333">
            <v>98549</v>
          </cell>
          <cell r="B4333" t="str">
            <v>IMPERMEABILIZAÇÃO COM MANTA ASFÁLTICA COLADA COM ASFALTO DERRETIDO, DUAS CAMADAS, E = 3MM E E=4MM. AF_09/2023</v>
          </cell>
          <cell r="C4333">
            <v>0</v>
          </cell>
        </row>
        <row r="4334">
          <cell r="A4334">
            <v>98562</v>
          </cell>
          <cell r="B4334" t="str">
            <v>IMPERMEABILIZAÇÃO DE SUPERFÍCIE COM ARGAMASSA DE CIMENTO E AREIA, COM ADITIVO IMPERMEABILIZANTE, E = 1,5CM. AF_09/2023</v>
          </cell>
          <cell r="C4334">
            <v>46.94</v>
          </cell>
        </row>
        <row r="4335">
          <cell r="A4335">
            <v>98555</v>
          </cell>
          <cell r="B4335" t="str">
            <v>IMPERMEABILIZAÇÃO DE SUPERFÍCIE COM ARGAMASSA POLIMÉRICA / MEMBRANA ACRÍLICA, 3 DEMÃOS. AF_09/2023</v>
          </cell>
          <cell r="C4335">
            <v>29.89</v>
          </cell>
        </row>
        <row r="4336">
          <cell r="A4336">
            <v>98556</v>
          </cell>
          <cell r="B4336" t="str">
            <v>IMPERMEABILIZAÇÃO DE SUPERFÍCIE COM ARGAMASSA POLIMÉRICA / MEMBRANA ACRÍLICA, 4 DEMÃOS, REFORÇADA COM VÉU DE POLIÉSTER (MAV). AF_09/2023</v>
          </cell>
          <cell r="C4336">
            <v>54.78</v>
          </cell>
        </row>
        <row r="4337">
          <cell r="A4337">
            <v>98557</v>
          </cell>
          <cell r="B4337" t="str">
            <v>IMPERMEABILIZAÇÃO DE SUPERFÍCIE COM EMULSÃO ASFÁLTICA, 2 DEMÃOS. AF_09/2023</v>
          </cell>
          <cell r="C4337">
            <v>43.77</v>
          </cell>
        </row>
        <row r="4338">
          <cell r="A4338">
            <v>98548</v>
          </cell>
          <cell r="B4338" t="str">
            <v>IMPERMEABILIZAÇÃO DE SUPERFÍCIE COM MANTA ASFÁLTICA COLADA COM ASFALTO DERRETIDO, UMA CAMADA, E=4MM. AF_09/2023</v>
          </cell>
          <cell r="C4338">
            <v>0</v>
          </cell>
        </row>
        <row r="4339">
          <cell r="A4339">
            <v>98547</v>
          </cell>
          <cell r="B4339" t="str">
            <v>IMPERMEABILIZAÇÃO DE SUPERFÍCIE COM MANTA ASFÁLTICA, DUAS CAMADAS, INCLUSIVE APLICAÇÃO DE PRIMER ASFÁLTICO, E=3MM E E=4MM. AF_09/2023</v>
          </cell>
          <cell r="C4339">
            <v>193.43</v>
          </cell>
        </row>
        <row r="4340">
          <cell r="A4340">
            <v>98546</v>
          </cell>
          <cell r="B4340" t="str">
            <v>IMPERMEABILIZAÇÃO DE SUPERFÍCIE COM MANTA ASFÁLTICA, UMA CAMADA, INCLUSIVE APLICAÇÃO DE PRIMER ASFÁLTICO, E=4MM. AF_09/2023</v>
          </cell>
          <cell r="C4340">
            <v>114.55</v>
          </cell>
        </row>
        <row r="4341">
          <cell r="A4341">
            <v>98552</v>
          </cell>
          <cell r="B4341" t="str">
            <v>IMPERMEABILIZAÇÃO DE SUPERFÍCIE COM MEMBRANA A BASE DE POLIURÉIA, 2 DEMÃOS. AF_09/2023</v>
          </cell>
          <cell r="C4341">
            <v>0</v>
          </cell>
        </row>
        <row r="4342">
          <cell r="A4342">
            <v>98553</v>
          </cell>
          <cell r="B4342" t="str">
            <v>IMPERMEABILIZAÇÃO DE SUPERFÍCIE COM MEMBRANA À BASE DE POLIURETANO, 2 DEMÃOS. AF_09/2023</v>
          </cell>
          <cell r="C4342">
            <v>171.66</v>
          </cell>
        </row>
        <row r="4343">
          <cell r="A4343">
            <v>98554</v>
          </cell>
          <cell r="B4343" t="str">
            <v>IMPERMEABILIZAÇÃO DE SUPERFÍCIE COM MEMBRANA À BASE DE RESINA ACRÍLICA, 3 DEMÃOS. AF_09/2023</v>
          </cell>
          <cell r="C4343">
            <v>45.4</v>
          </cell>
        </row>
        <row r="4344">
          <cell r="A4344">
            <v>98565</v>
          </cell>
          <cell r="B4344" t="str">
            <v>PROTEÇÃO MECÂNICA DE SUPERFICIE HORIZONTAL COM ARGAMASSA DE CIMENTO E AREIA, TRAÇO 1:3, E=3CM. AF_09/2023</v>
          </cell>
          <cell r="C4344">
            <v>51.05</v>
          </cell>
        </row>
        <row r="4345">
          <cell r="A4345">
            <v>98567</v>
          </cell>
          <cell r="B4345" t="str">
            <v>PROTEÇÃO MECÂNICA DE SUPERFICIE HORIZONTAL COM ARGAMASSA DE CIMENTO E AREIA, TRAÇO 1:3, E=4CM. AF_09/2023</v>
          </cell>
          <cell r="C4345">
            <v>65.44</v>
          </cell>
        </row>
        <row r="4346">
          <cell r="A4346">
            <v>98569</v>
          </cell>
          <cell r="B4346" t="str">
            <v>PROTEÇÃO MECÂNICA DE SUPERFICIE HORIZONTAL COM ARGAMASSA DE CIMENTO E AREIA, TRAÇO 1:3, E=5CM. AF_09/2023</v>
          </cell>
          <cell r="C4346">
            <v>80.63</v>
          </cell>
        </row>
        <row r="4347">
          <cell r="A4347">
            <v>98571</v>
          </cell>
          <cell r="B4347" t="str">
            <v>PROTEÇÃO MECÂNICA DE SUPERFICIE HORIZONTAL COM CONCRETO 15 MPA, E=4CM. AF_09/2023</v>
          </cell>
          <cell r="C4347">
            <v>45.17</v>
          </cell>
        </row>
        <row r="4348">
          <cell r="A4348">
            <v>98572</v>
          </cell>
          <cell r="B4348" t="str">
            <v>PROTEÇÃO MECÂNICA DE SUPERFICIE HORIZONTAL COM CONCRETO 15 MPA, E=5CM. AF_09/2023</v>
          </cell>
          <cell r="C4348">
            <v>55.41</v>
          </cell>
        </row>
        <row r="4349">
          <cell r="A4349">
            <v>98563</v>
          </cell>
          <cell r="B4349" t="str">
            <v>PROTEÇÃO MECÂNICA DE SUPERFÍCIE HORIZONTAL COM ARGAMASSA DE CIMENTO E AREIA, TRAÇO 1:3, E=2CM. AF_09/2023</v>
          </cell>
          <cell r="C4349">
            <v>35.86</v>
          </cell>
        </row>
        <row r="4350">
          <cell r="A4350">
            <v>98564</v>
          </cell>
          <cell r="B4350" t="str">
            <v>PROTEÇÃO MECÂNICA DE SUPERFÍCIE VERTICAL COM ARGAMASSA DE CIMENTO E AREIA, TRAÇO 1:3, E=2CM. AF_09/2023</v>
          </cell>
          <cell r="C4350">
            <v>48.51</v>
          </cell>
        </row>
        <row r="4351">
          <cell r="A4351">
            <v>98566</v>
          </cell>
          <cell r="B4351" t="str">
            <v>PROTEÇÃO MECÂNICA DE SUPERFÍCIE VERTICAL COM ARGAMASSA DE CIMENTO E AREIA, TRAÇO 1:3, E=3CM. AF_09/2023</v>
          </cell>
          <cell r="C4351">
            <v>63.7</v>
          </cell>
        </row>
        <row r="4352">
          <cell r="A4352">
            <v>98568</v>
          </cell>
          <cell r="B4352" t="str">
            <v>PROTEÇÃO MECÂNICA DE SUPERFÍCIE VERTICAL COM ARGAMASSA DE CIMENTO E AREIA, TRAÇO 1:3, E=4CM. AF_09/2023</v>
          </cell>
          <cell r="C4352">
            <v>78.09</v>
          </cell>
        </row>
        <row r="4353">
          <cell r="A4353">
            <v>98570</v>
          </cell>
          <cell r="B4353" t="str">
            <v>PROTEÇÃO MECÂNICA DE SUPERFÍCIE VERTICAL COM ARGAMASSA DE CIMENTO E AREIA, TRAÇO 1:3, E=5CM. AF_09/2023</v>
          </cell>
          <cell r="C4353">
            <v>93.28</v>
          </cell>
        </row>
        <row r="4354">
          <cell r="A4354">
            <v>98573</v>
          </cell>
          <cell r="B4354" t="str">
            <v>PROTEÇÃO MECÂNICA DE SUPERFÍCIE VERTICAL COM CONCRETO 15 MPA, E=5CM. AF_09/2023</v>
          </cell>
          <cell r="C4354">
            <v>67.540000000000006</v>
          </cell>
        </row>
        <row r="4355">
          <cell r="A4355">
            <v>98576</v>
          </cell>
          <cell r="B4355" t="str">
            <v>TRATAMENTO DE JUNTA DE DILATAÇÃO COM MANTA ASFÁLTICA ADERIDA COM MAÇARICO. AF_09/2023</v>
          </cell>
          <cell r="C4355">
            <v>22.01</v>
          </cell>
        </row>
        <row r="4356">
          <cell r="A4356">
            <v>98575</v>
          </cell>
          <cell r="B4356" t="str">
            <v>TRATAMENTO DE JUNTA DE DILATAÇÃO, COM TARUGO DE POLIETILENO E SELANTE PU, INCLUSO PREENCHIMENTO COM ESPUMA EXPANSIVA PU. AF_09/2023</v>
          </cell>
          <cell r="C4356">
            <v>66.239999999999995</v>
          </cell>
        </row>
        <row r="4357">
          <cell r="A4357">
            <v>98577</v>
          </cell>
          <cell r="B4357" t="str">
            <v>TRATAMENTO DE JUNTA SERRADA, COM TARUGO DE POLIETILENO E SELANTE À BASE DE SILICONE. AF_09/2023</v>
          </cell>
          <cell r="C4357">
            <v>44.09</v>
          </cell>
        </row>
        <row r="4358">
          <cell r="A4358">
            <v>98558</v>
          </cell>
          <cell r="B4358" t="str">
            <v>TRATAMENTO DE RALO OU PONTO EMERGENTE COM ARGAMASSA POLIMÉRICA / MEMBRANA ACRÍLICA REFORÇADO COM TELA DE POLIÉSTER (MAV). AF_09/2023</v>
          </cell>
          <cell r="C4358">
            <v>9.0500000000000007</v>
          </cell>
        </row>
        <row r="4359">
          <cell r="A4359">
            <v>98550</v>
          </cell>
          <cell r="B4359" t="str">
            <v>TRATAMENTO DE RALO OU PONTO EMERGENTE COM MANTA ASFÁLTICA COLADA COM ASFÁLTO DERRETIDO, E=4MM. AF_09/2023</v>
          </cell>
          <cell r="C4359">
            <v>0</v>
          </cell>
        </row>
        <row r="4360">
          <cell r="A4360">
            <v>98551</v>
          </cell>
          <cell r="B4360" t="str">
            <v>TRATAMENTO DE RODAPÉ COM MANTA ASFÁLTICA COLADA COM ASFALTO DERRETIDO, E=4MM. AF_09/2023</v>
          </cell>
          <cell r="C4360">
            <v>0</v>
          </cell>
        </row>
        <row r="4361">
          <cell r="A4361">
            <v>98559</v>
          </cell>
          <cell r="B4361" t="str">
            <v>TRATAMENTO DE RODAPÉ COM TELA DE POLIÉSTER. AF_09/2023</v>
          </cell>
          <cell r="C4361">
            <v>4.63</v>
          </cell>
        </row>
        <row r="4362">
          <cell r="A4362">
            <v>91925</v>
          </cell>
          <cell r="B4362" t="str">
            <v>CABO DE COBRE FLEXÍVEL ISOLADO, 1,5 MM², ANTI-CHAMA 0,6/1,0 KV, PARA CIRCUITOS TERMINAIS - FORNECIMENTO E INSTALAÇÃO. AF_03/2023</v>
          </cell>
          <cell r="C4362">
            <v>3.68</v>
          </cell>
        </row>
        <row r="4363">
          <cell r="A4363">
            <v>91924</v>
          </cell>
          <cell r="B4363" t="str">
            <v>CABO DE COBRE FLEXÍVEL ISOLADO, 1,5 MM², ANTI-CHAMA 450/750 V, PARA CIRCUITOS TERMINAIS - FORNECIMENTO E INSTALAÇÃO. AF_03/2023</v>
          </cell>
          <cell r="C4363">
            <v>3.04</v>
          </cell>
        </row>
        <row r="4364">
          <cell r="A4364">
            <v>91933</v>
          </cell>
          <cell r="B4364" t="str">
            <v>CABO DE COBRE FLEXÍVEL ISOLADO, 10 MM², ANTI-CHAMA 0,6/1,0 KV, PARA CIRCUITOS TERMINAIS - FORNECIMENTO E INSTALAÇÃO. AF_03/2023</v>
          </cell>
          <cell r="C4364">
            <v>16.64</v>
          </cell>
        </row>
        <row r="4365">
          <cell r="A4365">
            <v>91932</v>
          </cell>
          <cell r="B4365" t="str">
            <v>CABO DE COBRE FLEXÍVEL ISOLADO, 10 MM², ANTI-CHAMA 450/750 V, PARA CIRCUITOS TERMINAIS - FORNECIMENTO E INSTALAÇÃO. AF_03/2023</v>
          </cell>
          <cell r="C4365">
            <v>17.27</v>
          </cell>
        </row>
        <row r="4366">
          <cell r="A4366">
            <v>91935</v>
          </cell>
          <cell r="B4366" t="str">
            <v>CABO DE COBRE FLEXÍVEL ISOLADO, 16 MM², ANTI-CHAMA 0,6/1,0 KV, PARA CIRCUITOS TERMINAIS - FORNECIMENTO E INSTALAÇÃO. AF_03/2023</v>
          </cell>
          <cell r="C4366">
            <v>26.13</v>
          </cell>
        </row>
        <row r="4367">
          <cell r="A4367">
            <v>91934</v>
          </cell>
          <cell r="B4367" t="str">
            <v>CABO DE COBRE FLEXÍVEL ISOLADO, 16 MM², ANTI-CHAMA 450/750 V, PARA CIRCUITOS TERMINAIS - FORNECIMENTO E INSTALAÇÃO. AF_03/2023</v>
          </cell>
          <cell r="C4367">
            <v>24.94</v>
          </cell>
        </row>
        <row r="4368">
          <cell r="A4368">
            <v>91927</v>
          </cell>
          <cell r="B4368" t="str">
            <v>CABO DE COBRE FLEXÍVEL ISOLADO, 2,5 MM², ANTI-CHAMA 0,6/1,0 KV, PARA CIRCUITOS TERMINAIS - FORNECIMENTO E INSTALAÇÃO. AF_03/2023</v>
          </cell>
          <cell r="C4368">
            <v>4.99</v>
          </cell>
        </row>
        <row r="4369">
          <cell r="A4369">
            <v>91926</v>
          </cell>
          <cell r="B4369" t="str">
            <v>CABO DE COBRE FLEXÍVEL ISOLADO, 2,5 MM², ANTI-CHAMA 450/750 V, PARA CIRCUITOS TERMINAIS - FORNECIMENTO E INSTALAÇÃO. AF_03/2023</v>
          </cell>
          <cell r="C4369">
            <v>4.43</v>
          </cell>
        </row>
        <row r="4370">
          <cell r="A4370">
            <v>91929</v>
          </cell>
          <cell r="B4370" t="str">
            <v>CABO DE COBRE FLEXÍVEL ISOLADO, 4 MM², ANTI-CHAMA 0,6/1,0 KV, PARA CIRCUITOS TERMINAIS - FORNECIMENTO E INSTALAÇÃO. AF_03/2023</v>
          </cell>
          <cell r="C4370">
            <v>7.36</v>
          </cell>
        </row>
        <row r="4371">
          <cell r="A4371">
            <v>91928</v>
          </cell>
          <cell r="B4371" t="str">
            <v>CABO DE COBRE FLEXÍVEL ISOLADO, 4 MM², ANTI-CHAMA 450/750 V, PARA CIRCUITOS TERMINAIS - FORNECIMENTO E INSTALAÇÃO. AF_03/2023</v>
          </cell>
          <cell r="C4371">
            <v>6.88</v>
          </cell>
        </row>
        <row r="4372">
          <cell r="A4372">
            <v>91931</v>
          </cell>
          <cell r="B4372" t="str">
            <v>CABO DE COBRE FLEXÍVEL ISOLADO, 6 MM², ANTI-CHAMA 0,6/1,0 KV, PARA CIRCUITOS TERMINAIS - FORNECIMENTO E INSTALAÇÃO. AF_03/2023</v>
          </cell>
          <cell r="C4372">
            <v>10.4</v>
          </cell>
        </row>
        <row r="4373">
          <cell r="A4373">
            <v>91930</v>
          </cell>
          <cell r="B4373" t="str">
            <v>CABO DE COBRE FLEXÍVEL ISOLADO, 6 MM², ANTI-CHAMA 450/750 V, PARA CIRCUITOS TERMINAIS - FORNECIMENTO E INSTALAÇÃO. AF_03/2023</v>
          </cell>
          <cell r="C4373">
            <v>9.6199999999999992</v>
          </cell>
        </row>
        <row r="4374">
          <cell r="A4374">
            <v>104620</v>
          </cell>
          <cell r="B4374" t="str">
            <v>CAIXA ELÉTRICA 4"X2" AUTOTRAVANTE PARA FURO CIRCULAR ALTA (2,00 M DO PISO), PVC, INSTALADA EM PAREDE - FORNECIMENTO E INSTALAÇÃO. AF_03/2023</v>
          </cell>
          <cell r="C4374">
            <v>0</v>
          </cell>
        </row>
        <row r="4375">
          <cell r="A4375">
            <v>104624</v>
          </cell>
          <cell r="B4375" t="str">
            <v>CAIXA ELÉTRICA 4"X2" AUTOTRAVANTE PARA FURO CIRCULAR BAIXA (0,30 M DO PISO), PVC, INSTALADA EM PAREDE - FORNECIMENTO E INSTALAÇÃO. AF_03/2023</v>
          </cell>
          <cell r="C4375">
            <v>0</v>
          </cell>
        </row>
        <row r="4376">
          <cell r="A4376">
            <v>104622</v>
          </cell>
          <cell r="B4376" t="str">
            <v>CAIXA ELÉTRICA 4"X2" AUTOTRAVANTE PARA FURO CIRCULAR MÉDIA (1,30 M DO PISO), PVC, INSTALADA EM PAREDE - FORNECIMENTO E INSTALAÇÃO. AF_03/2023</v>
          </cell>
          <cell r="C4376">
            <v>0</v>
          </cell>
        </row>
        <row r="4377">
          <cell r="A4377">
            <v>104621</v>
          </cell>
          <cell r="B4377" t="str">
            <v>CAIXA ELÉTRICA 4"X4" AUTOTRAVANTE PARA FURO CIRCULAR ALTA (2,00 M DO PISO), PVC, INSTALADA EM PAREDE - FORNECIMENTO E INSTALAÇÃO. AF_03/2023</v>
          </cell>
          <cell r="C4377">
            <v>0</v>
          </cell>
        </row>
        <row r="4378">
          <cell r="A4378">
            <v>104625</v>
          </cell>
          <cell r="B4378" t="str">
            <v>CAIXA ELÉTRICA 4"X4" AUTOTRAVANTE PARA FURO CIRCULAR BAIXA (0,30 M DO PISO), PVC, INSTALADA EM PAREDE - FORNECIMENTO E INSTALAÇÃO. AF_03/2023</v>
          </cell>
          <cell r="C4378">
            <v>0</v>
          </cell>
        </row>
        <row r="4379">
          <cell r="A4379">
            <v>104623</v>
          </cell>
          <cell r="B4379" t="str">
            <v>CAIXA ELÉTRICA 4"X4" AUTOTRAVANTE PARA FURO CIRCULAR MÉDIA (1,30 M DO PISO), PVC, INSTALADA EM PAREDE - FORNECIMENTO E INSTALAÇÃO. AF_03/2023</v>
          </cell>
          <cell r="C4379">
            <v>0</v>
          </cell>
        </row>
        <row r="4380">
          <cell r="A4380">
            <v>91937</v>
          </cell>
          <cell r="B4380" t="str">
            <v>CAIXA OCTOGONAL 3" X 3", PVC, INSTALADA EM LAJE - FORNECIMENTO E INSTALAÇÃO. AF_03/2023</v>
          </cell>
          <cell r="C4380">
            <v>14.5</v>
          </cell>
        </row>
        <row r="4381">
          <cell r="A4381">
            <v>92865</v>
          </cell>
          <cell r="B4381" t="str">
            <v>CAIXA OCTOGONAL 4" X 4", METÁLICA, INSTALADA EM LAJE - FORNECIMENTO E INSTALAÇÃO. AF_03/2023</v>
          </cell>
          <cell r="C4381">
            <v>14.03</v>
          </cell>
        </row>
        <row r="4382">
          <cell r="A4382">
            <v>91936</v>
          </cell>
          <cell r="B4382" t="str">
            <v>CAIXA OCTOGONAL 4" X 4", PVC, INSTALADA EM LAJE - FORNECIMENTO E INSTALAÇÃO. AF_03/2023</v>
          </cell>
          <cell r="C4382">
            <v>15.95</v>
          </cell>
        </row>
        <row r="4383">
          <cell r="A4383">
            <v>92867</v>
          </cell>
          <cell r="B4383" t="str">
            <v>CAIXA RETANGULAR 4" X 2" ALTA (2,00 M DO PISO), METÁLICA, INSTALADA EM PAREDE - FORNECIMENTO E INSTALAÇÃO. AF_03/2023</v>
          </cell>
          <cell r="C4383">
            <v>29.78</v>
          </cell>
        </row>
        <row r="4384">
          <cell r="A4384">
            <v>91939</v>
          </cell>
          <cell r="B4384" t="str">
            <v>CAIXA RETANGULAR 4" X 2" ALTA (2,00 M DO PISO), PVC, INSTALADA EM PAREDE - FORNECIMENTO E INSTALAÇÃO. AF_03/2023</v>
          </cell>
          <cell r="C4384">
            <v>30.28</v>
          </cell>
        </row>
        <row r="4385">
          <cell r="A4385">
            <v>92869</v>
          </cell>
          <cell r="B4385" t="str">
            <v>CAIXA RETANGULAR 4" X 2" BAIXA (0,30 M DO PISO), METÁLICA, INSTALADA EM PAREDE - FORNECIMENTO E INSTALAÇÃO. AF_03/2023</v>
          </cell>
          <cell r="C4385">
            <v>10.210000000000001</v>
          </cell>
        </row>
        <row r="4386">
          <cell r="A4386">
            <v>91941</v>
          </cell>
          <cell r="B4386" t="str">
            <v>CAIXA RETANGULAR 4" X 2" BAIXA (0,30 M DO PISO), PVC, INSTALADA EM PAREDE - FORNECIMENTO E INSTALAÇÃO. AF_03/2023</v>
          </cell>
          <cell r="C4386">
            <v>10.71</v>
          </cell>
        </row>
        <row r="4387">
          <cell r="A4387">
            <v>92868</v>
          </cell>
          <cell r="B4387" t="str">
            <v>CAIXA RETANGULAR 4" X 2" MÉDIA (1,30 M DO PISO), METÁLICA, INSTALADA EM PAREDE - FORNECIMENTO E INSTALAÇÃO. AF_03/2023</v>
          </cell>
          <cell r="C4387">
            <v>16.649999999999999</v>
          </cell>
        </row>
        <row r="4388">
          <cell r="A4388">
            <v>91940</v>
          </cell>
          <cell r="B4388" t="str">
            <v>CAIXA RETANGULAR 4" X 2" MÉDIA (1,30 M DO PISO), PVC, INSTALADA EM PAREDE - FORNECIMENTO E INSTALAÇÃO. AF_03/2023</v>
          </cell>
          <cell r="C4388">
            <v>17.149999999999999</v>
          </cell>
        </row>
        <row r="4389">
          <cell r="A4389">
            <v>92870</v>
          </cell>
          <cell r="B4389" t="str">
            <v>CAIXA RETANGULAR 4" X 4" ALTA (2,00 M DO PISO), METÁLICA, INSTALADA EM PAREDE - FORNECIMENTO E INSTALAÇÃO. AF_03/2023</v>
          </cell>
          <cell r="C4389">
            <v>32.4</v>
          </cell>
        </row>
        <row r="4390">
          <cell r="A4390">
            <v>91942</v>
          </cell>
          <cell r="B4390" t="str">
            <v>CAIXA RETANGULAR 4" X 4" ALTA (2,00 M DO PISO), PVC, INSTALADA EM PAREDE - FORNECIMENTO E INSTALAÇÃO. AF_03/2023</v>
          </cell>
          <cell r="C4390">
            <v>33.229999999999997</v>
          </cell>
        </row>
        <row r="4391">
          <cell r="A4391">
            <v>92872</v>
          </cell>
          <cell r="B4391" t="str">
            <v>CAIXA RETANGULAR 4" X 4" BAIXA (0,30 M DO PISO), METÁLICA, INSTALADA EM PAREDE - FORNECIMENTO E INSTALAÇÃO. AF_03/2023</v>
          </cell>
          <cell r="C4391">
            <v>12.12</v>
          </cell>
        </row>
        <row r="4392">
          <cell r="A4392">
            <v>91944</v>
          </cell>
          <cell r="B4392" t="str">
            <v>CAIXA RETANGULAR 4" X 4" BAIXA (0,30 M DO PISO), PVC, INSTALADA EM PAREDE - FORNECIMENTO E INSTALAÇÃO. AF_03/2023</v>
          </cell>
          <cell r="C4392">
            <v>12.95</v>
          </cell>
        </row>
        <row r="4393">
          <cell r="A4393">
            <v>92871</v>
          </cell>
          <cell r="B4393" t="str">
            <v>CAIXA RETANGULAR 4" X 4" MÉDIA (1,30 M DO PISO), METÁLICA, INSTALADA EM PAREDE - FORNECIMENTO E INSTALAÇÃO. AF_03/2023</v>
          </cell>
          <cell r="C4393">
            <v>18.809999999999999</v>
          </cell>
        </row>
        <row r="4394">
          <cell r="A4394">
            <v>91943</v>
          </cell>
          <cell r="B4394" t="str">
            <v>CAIXA RETANGULAR 4" X 4" MÉDIA (1,30 M DO PISO), PVC, INSTALADA EM PAREDE - FORNECIMENTO E INSTALAÇÃO. AF_03/2023</v>
          </cell>
          <cell r="C4394">
            <v>19.64</v>
          </cell>
        </row>
        <row r="4395">
          <cell r="A4395">
            <v>92866</v>
          </cell>
          <cell r="B4395" t="str">
            <v>CAIXA SEXTAVADA 3" X 3", METÁLICA, INSTALADA EM LAJE - FORNECIMENTO E INSTALAÇÃO. AF_03/2023</v>
          </cell>
          <cell r="C4395">
            <v>12.52</v>
          </cell>
        </row>
        <row r="4396">
          <cell r="A4396">
            <v>91987</v>
          </cell>
          <cell r="B4396" t="str">
            <v>CAMPAINHA CIGARRA (1 MÓDULO), 10A/250V, INCLUINDO SUPORTE E PLACA - FORNECIMENTO E INSTALAÇÃO. AF_03/2023</v>
          </cell>
          <cell r="C4396">
            <v>44.65</v>
          </cell>
        </row>
        <row r="4397">
          <cell r="A4397">
            <v>91986</v>
          </cell>
          <cell r="B4397" t="str">
            <v>CAMPAINHA CIGARRA (1 MÓDULO), 10A/250V, SEM SUPORTE E SEM PLACA - FORNECIMENTO E INSTALAÇÃO. AF_03/2023</v>
          </cell>
          <cell r="C4397">
            <v>34.33</v>
          </cell>
        </row>
        <row r="4398">
          <cell r="A4398">
            <v>97559</v>
          </cell>
          <cell r="B4398" t="str">
            <v>CURVA 135 GRAUS PARA ELETRODUTO, PVC, ROSCÁVEL, DN 25 MM (3/4"), PARA CIRCUITOS TERMINAIS, INSTALADA EM FORRO - FORNECIMENTO E INSTALAÇÃO. AF_03/2023</v>
          </cell>
          <cell r="C4398">
            <v>12.37</v>
          </cell>
        </row>
        <row r="4399">
          <cell r="A4399">
            <v>97562</v>
          </cell>
          <cell r="B4399" t="str">
            <v>CURVA 135 GRAUS PARA ELETRODUTO, PVC, ROSCÁVEL, DN 25 MM (3/4"), PARA CIRCUITOS TERMINAIS, INSTALADA EM LAJE - FORNECIMENTO E INSTALAÇÃO. AF_03/2023</v>
          </cell>
          <cell r="C4399">
            <v>10.14</v>
          </cell>
        </row>
        <row r="4400">
          <cell r="A4400">
            <v>97564</v>
          </cell>
          <cell r="B4400" t="str">
            <v>CURVA 135 GRAUS PARA ELETRODUTO, PVC, ROSCÁVEL, DN 25 MM (3/4"), PARA CIRCUITOS TERMINAIS, INSTALADA EM PAREDE - FORNECIMENTO E INSTALAÇÃO. AF_03/2023</v>
          </cell>
          <cell r="C4400">
            <v>16.89</v>
          </cell>
        </row>
        <row r="4401">
          <cell r="A4401">
            <v>91889</v>
          </cell>
          <cell r="B4401" t="str">
            <v>CURVA 180 GRAUS PARA ELETRODUTO, PVC, ROSCÁVEL, DN 20 MM (1/2"), PARA CIRCUITOS TERMINAIS, INSTALADA EM FORRO - FORNECIMENTO E INSTALAÇÃO. AF_03/2023</v>
          </cell>
          <cell r="C4401">
            <v>11.07</v>
          </cell>
        </row>
        <row r="4402">
          <cell r="A4402">
            <v>91901</v>
          </cell>
          <cell r="B4402" t="str">
            <v>CURVA 180 GRAUS PARA ELETRODUTO, PVC, ROSCÁVEL, DN 20 MM (1/2"), PARA CIRCUITOS TERMINAIS, INSTALADA EM LAJE - FORNECIMENTO E INSTALAÇÃO. AF_03/2023</v>
          </cell>
          <cell r="C4402">
            <v>8.84</v>
          </cell>
        </row>
        <row r="4403">
          <cell r="A4403">
            <v>91913</v>
          </cell>
          <cell r="B4403" t="str">
            <v>CURVA 180 GRAUS PARA ELETRODUTO, PVC, ROSCÁVEL, DN 20 MM (1/2"), PARA CIRCUITOS TERMINAIS, INSTALADA EM PAREDE - FORNECIMENTO E INSTALAÇÃO. AF_03/2023</v>
          </cell>
          <cell r="C4403">
            <v>15.63</v>
          </cell>
        </row>
        <row r="4404">
          <cell r="A4404">
            <v>91892</v>
          </cell>
          <cell r="B4404" t="str">
            <v>CURVA 180 GRAUS PARA ELETRODUTO, PVC, ROSCÁVEL, DN 25 MM (3/4"), PARA CIRCUITOS TERMINAIS, INSTALADA EM FORRO - FORNECIMENTO E INSTALAÇÃO. AF_03/2023</v>
          </cell>
          <cell r="C4404">
            <v>14.04</v>
          </cell>
        </row>
        <row r="4405">
          <cell r="A4405">
            <v>91904</v>
          </cell>
          <cell r="B4405" t="str">
            <v>CURVA 180 GRAUS PARA ELETRODUTO, PVC, ROSCÁVEL, DN 25 MM (3/4"), PARA CIRCUITOS TERMINAIS, INSTALADA EM LAJE - FORNECIMENTO E INSTALAÇÃO. AF_03/2023</v>
          </cell>
          <cell r="C4405">
            <v>11.81</v>
          </cell>
        </row>
        <row r="4406">
          <cell r="A4406">
            <v>91916</v>
          </cell>
          <cell r="B4406" t="str">
            <v>CURVA 180 GRAUS PARA ELETRODUTO, PVC, ROSCÁVEL, DN 25 MM (3/4"), PARA CIRCUITOS TERMINAIS, INSTALADA EM PAREDE - FORNECIMENTO E INSTALAÇÃO. AF_03/2023</v>
          </cell>
          <cell r="C4406">
            <v>18.559999999999999</v>
          </cell>
        </row>
        <row r="4407">
          <cell r="A4407">
            <v>91895</v>
          </cell>
          <cell r="B4407" t="str">
            <v>CURVA 180 GRAUS PARA ELETRODUTO, PVC, ROSCÁVEL, DN 32 MM (1"), PARA CIRCUITOS TERMINAIS, INSTALADA EM FORRO - FORNECIMENTO E INSTALAÇÃO. AF_03/2023</v>
          </cell>
          <cell r="C4407">
            <v>16.88</v>
          </cell>
        </row>
        <row r="4408">
          <cell r="A4408">
            <v>91907</v>
          </cell>
          <cell r="B4408" t="str">
            <v>CURVA 180 GRAUS PARA ELETRODUTO, PVC, ROSCÁVEL, DN 32 MM (1"), PARA CIRCUITOS TERMINAIS, INSTALADA EM LAJE - FORNECIMENTO E INSTALAÇÃO. AF_03/2023</v>
          </cell>
          <cell r="C4408">
            <v>14.65</v>
          </cell>
        </row>
        <row r="4409">
          <cell r="A4409">
            <v>91919</v>
          </cell>
          <cell r="B4409" t="str">
            <v>CURVA 180 GRAUS PARA ELETRODUTO, PVC, ROSCÁVEL, DN 32 MM (1"), PARA CIRCUITOS TERMINAIS, INSTALADA EM PAREDE - FORNECIMENTO E INSTALAÇÃO. AF_03/2023</v>
          </cell>
          <cell r="C4409">
            <v>21.35</v>
          </cell>
        </row>
        <row r="4410">
          <cell r="A4410">
            <v>91898</v>
          </cell>
          <cell r="B4410" t="str">
            <v>CURVA 180 GRAUS PARA ELETRODUTO, PVC, ROSCÁVEL, DN 40 MM (1 1/4"), PARA CIRCUITOS TERMINAIS, INSTALADA EM FORRO - FORNECIMENTO E INSTALAÇÃO. AF_03/2023</v>
          </cell>
          <cell r="C4410">
            <v>19.32</v>
          </cell>
        </row>
        <row r="4411">
          <cell r="A4411">
            <v>91910</v>
          </cell>
          <cell r="B4411" t="str">
            <v>CURVA 180 GRAUS PARA ELETRODUTO, PVC, ROSCÁVEL, DN 40 MM (1 1/4"), PARA CIRCUITOS TERMINAIS, INSTALADA EM LAJE - FORNECIMENTO E INSTALAÇÃO. AF_03/2023</v>
          </cell>
          <cell r="C4411">
            <v>17.14</v>
          </cell>
        </row>
        <row r="4412">
          <cell r="A4412">
            <v>91922</v>
          </cell>
          <cell r="B4412" t="str">
            <v>CURVA 180 GRAUS PARA ELETRODUTO, PVC, ROSCÁVEL, DN 40 MM (1 1/4"), PARA CIRCUITOS TERMINAIS, INSTALADA EM PAREDE - FORNECIMENTO E INSTALAÇÃO. AF_03/2023</v>
          </cell>
          <cell r="C4412">
            <v>23.74</v>
          </cell>
        </row>
        <row r="4413">
          <cell r="A4413">
            <v>91887</v>
          </cell>
          <cell r="B4413" t="str">
            <v>CURVA 90 GRAUS PARA ELETRODUTO, PVC, ROSCÁVEL, DN 20 MM (1/2"), PARA CIRCUITOS TERMINAIS, INSTALADA EM FORRO - FORNECIMENTO E INSTALAÇÃO. AF_03/2023</v>
          </cell>
          <cell r="C4413">
            <v>11.3</v>
          </cell>
        </row>
        <row r="4414">
          <cell r="A4414">
            <v>91899</v>
          </cell>
          <cell r="B4414" t="str">
            <v>CURVA 90 GRAUS PARA ELETRODUTO, PVC, ROSCÁVEL, DN 20 MM (1/2"), PARA CIRCUITOS TERMINAIS, INSTALADA EM LAJE - FORNECIMENTO E INSTALAÇÃO. AF_03/2023</v>
          </cell>
          <cell r="C4414">
            <v>9.07</v>
          </cell>
        </row>
        <row r="4415">
          <cell r="A4415">
            <v>91911</v>
          </cell>
          <cell r="B4415" t="str">
            <v>CURVA 90 GRAUS PARA ELETRODUTO, PVC, ROSCÁVEL, DN 20 MM (1/2"), PARA CIRCUITOS TERMINAIS, INSTALADA EM PAREDE - FORNECIMENTO E INSTALAÇÃO. AF_03/2023</v>
          </cell>
          <cell r="C4415">
            <v>15.86</v>
          </cell>
        </row>
        <row r="4416">
          <cell r="A4416">
            <v>91890</v>
          </cell>
          <cell r="B4416" t="str">
            <v>CURVA 90 GRAUS PARA ELETRODUTO, PVC, ROSCÁVEL, DN 25 MM (3/4"), PARA CIRCUITOS TERMINAIS, INSTALADA EM FORRO - FORNECIMENTO E INSTALAÇÃO. AF_03/2023</v>
          </cell>
          <cell r="C4416">
            <v>12.54</v>
          </cell>
        </row>
        <row r="4417">
          <cell r="A4417">
            <v>91902</v>
          </cell>
          <cell r="B4417" t="str">
            <v>CURVA 90 GRAUS PARA ELETRODUTO, PVC, ROSCÁVEL, DN 25 MM (3/4"), PARA CIRCUITOS TERMINAIS, INSTALADA EM LAJE - FORNECIMENTO E INSTALAÇÃO. AF_03/2023</v>
          </cell>
          <cell r="C4417">
            <v>10.31</v>
          </cell>
        </row>
        <row r="4418">
          <cell r="A4418">
            <v>91914</v>
          </cell>
          <cell r="B4418" t="str">
            <v>CURVA 90 GRAUS PARA ELETRODUTO, PVC, ROSCÁVEL, DN 25 MM (3/4"), PARA CIRCUITOS TERMINAIS, INSTALADA EM PAREDE - FORNECIMENTO E INSTALAÇÃO. AF_03/2023</v>
          </cell>
          <cell r="C4418">
            <v>17.059999999999999</v>
          </cell>
        </row>
        <row r="4419">
          <cell r="A4419">
            <v>91893</v>
          </cell>
          <cell r="B4419" t="str">
            <v>CURVA 90 GRAUS PARA ELETRODUTO, PVC, ROSCÁVEL, DN 32 MM (1"), PARA CIRCUITOS TERMINAIS, INSTALADA EM FORRO - FORNECIMENTO E INSTALAÇÃO. AF_03/2023</v>
          </cell>
          <cell r="C4419">
            <v>15.35</v>
          </cell>
        </row>
        <row r="4420">
          <cell r="A4420">
            <v>91905</v>
          </cell>
          <cell r="B4420" t="str">
            <v>CURVA 90 GRAUS PARA ELETRODUTO, PVC, ROSCÁVEL, DN 32 MM (1"), PARA CIRCUITOS TERMINAIS, INSTALADA EM LAJE - FORNECIMENTO E INSTALAÇÃO. AF_03/2023</v>
          </cell>
          <cell r="C4420">
            <v>13.12</v>
          </cell>
        </row>
        <row r="4421">
          <cell r="A4421">
            <v>91917</v>
          </cell>
          <cell r="B4421" t="str">
            <v>CURVA 90 GRAUS PARA ELETRODUTO, PVC, ROSCÁVEL, DN 32 MM (1"), PARA CIRCUITOS TERMINAIS, INSTALADA EM PAREDE - FORNECIMENTO E INSTALAÇÃO. AF_03/2023</v>
          </cell>
          <cell r="C4421">
            <v>19.82</v>
          </cell>
        </row>
        <row r="4422">
          <cell r="A4422">
            <v>91896</v>
          </cell>
          <cell r="B4422" t="str">
            <v>CURVA 90 GRAUS PARA ELETRODUTO, PVC, ROSCÁVEL, DN 40 MM (1 1/4"), PARA CIRCUITOS TERMINAIS, INSTALADA EM FORRO - FORNECIMENTO E INSTALAÇÃO. AF_03/2023</v>
          </cell>
          <cell r="C4422">
            <v>17.68</v>
          </cell>
        </row>
        <row r="4423">
          <cell r="A4423">
            <v>91908</v>
          </cell>
          <cell r="B4423" t="str">
            <v>CURVA 90 GRAUS PARA ELETRODUTO, PVC, ROSCÁVEL, DN 40 MM (1 1/4"), PARA CIRCUITOS TERMINAIS, INSTALADA EM LAJE - FORNECIMENTO E INSTALAÇÃO. AF_03/2023</v>
          </cell>
          <cell r="C4423">
            <v>15.5</v>
          </cell>
        </row>
        <row r="4424">
          <cell r="A4424">
            <v>91920</v>
          </cell>
          <cell r="B4424" t="str">
            <v>CURVA 90 GRAUS PARA ELETRODUTO, PVC, ROSCÁVEL, DN 40 MM (1 1/4"), PARA CIRCUITOS TERMINAIS, INSTALADA EM PAREDE - FORNECIMENTO E INSTALAÇÃO. AF_03/2023</v>
          </cell>
          <cell r="C4424">
            <v>22.1</v>
          </cell>
        </row>
        <row r="4425">
          <cell r="A4425">
            <v>91983</v>
          </cell>
          <cell r="B4425" t="str">
            <v>DIMMER ROTATIVO (1 MÓDULO), 220V/600W, INCLUINDO SUPORTE E PLACA - FORNECIMENTO E INSTALAÇÃO. AF_03/2023</v>
          </cell>
          <cell r="C4425">
            <v>88.67</v>
          </cell>
        </row>
        <row r="4426">
          <cell r="A4426">
            <v>91982</v>
          </cell>
          <cell r="B4426" t="str">
            <v>DIMMER ROTATIVO (1 MÓDULO), 220V/600W, SEM SUPORTE E SEM PLACA - FORNECIMENTO E INSTALAÇÃO. AF_03/2023</v>
          </cell>
          <cell r="C4426">
            <v>78.349999999999994</v>
          </cell>
        </row>
        <row r="4427">
          <cell r="A4427">
            <v>91833</v>
          </cell>
          <cell r="B4427" t="str">
            <v>ELETRODUTO FLEXÍVEL CORRUGADO REFORÇADO, PVC, DN 20 MM (1/2"), PARA CIRCUITOS TERMINAIS, INSTALADO EM FORRO - FORNECIMENTO E INSTALAÇÃO. AF_03/2023</v>
          </cell>
          <cell r="C4427">
            <v>18.829999999999998</v>
          </cell>
        </row>
        <row r="4428">
          <cell r="A4428">
            <v>91843</v>
          </cell>
          <cell r="B4428" t="str">
            <v>ELETRODUTO FLEXÍVEL CORRUGADO REFORÇADO, PVC, DN 20 MM (1/2"), PARA CIRCUITOS TERMINAIS, INSTALADO EM LAJE - FORNECIMENTO E INSTALAÇÃO. AF_03/2023</v>
          </cell>
          <cell r="C4428">
            <v>6.57</v>
          </cell>
        </row>
        <row r="4429">
          <cell r="A4429">
            <v>91853</v>
          </cell>
          <cell r="B4429" t="str">
            <v>ELETRODUTO FLEXÍVEL CORRUGADO REFORÇADO, PVC, DN 20 MM (1/2"), PARA CIRCUITOS TERMINAIS, INSTALADO EM PAREDE - FORNECIMENTO E INSTALAÇÃO. AF_03/2023</v>
          </cell>
          <cell r="C4429">
            <v>9.4700000000000006</v>
          </cell>
        </row>
        <row r="4430">
          <cell r="A4430">
            <v>91835</v>
          </cell>
          <cell r="B4430" t="str">
            <v>ELETRODUTO FLEXÍVEL CORRUGADO REFORÇADO, PVC, DN 25 MM (3/4"), PARA CIRCUITOS TERMINAIS, INSTALADO EM FORRO - FORNECIMENTO E INSTALAÇÃO. AF_03/2023</v>
          </cell>
          <cell r="C4430">
            <v>20.6</v>
          </cell>
        </row>
        <row r="4431">
          <cell r="A4431">
            <v>91845</v>
          </cell>
          <cell r="B4431" t="str">
            <v>ELETRODUTO FLEXÍVEL CORRUGADO REFORÇADO, PVC, DN 25 MM (3/4"), PARA CIRCUITOS TERMINAIS, INSTALADO EM LAJE - FORNECIMENTO E INSTALAÇÃO. AF_03/2023</v>
          </cell>
          <cell r="C4431">
            <v>8.2799999999999994</v>
          </cell>
        </row>
        <row r="4432">
          <cell r="A4432">
            <v>91855</v>
          </cell>
          <cell r="B4432" t="str">
            <v>ELETRODUTO FLEXÍVEL CORRUGADO REFORÇADO, PVC, DN 25 MM (3/4"), PARA CIRCUITOS TERMINAIS, INSTALADO EM PAREDE - FORNECIMENTO E INSTALAÇÃO. AF_03/2023</v>
          </cell>
          <cell r="C4432">
            <v>11.1</v>
          </cell>
        </row>
        <row r="4433">
          <cell r="A4433">
            <v>91837</v>
          </cell>
          <cell r="B4433" t="str">
            <v>ELETRODUTO FLEXÍVEL CORRUGADO REFORÇADO, PVC, DN 32 MM (1"), PARA CIRCUITOS TERMINAIS, INSTALADO EM FORRO - FORNECIMENTO E INSTALAÇÃO. AF_03/2023</v>
          </cell>
          <cell r="C4433">
            <v>25.62</v>
          </cell>
        </row>
        <row r="4434">
          <cell r="A4434">
            <v>91847</v>
          </cell>
          <cell r="B4434" t="str">
            <v>ELETRODUTO FLEXÍVEL CORRUGADO REFORÇADO, PVC, DN 32 MM (1"), PARA CIRCUITOS TERMINAIS, INSTALADO EM LAJE - FORNECIMENTO E INSTALAÇÃO. AF_03/2023</v>
          </cell>
          <cell r="C4434">
            <v>13.35</v>
          </cell>
        </row>
        <row r="4435">
          <cell r="A4435">
            <v>91857</v>
          </cell>
          <cell r="B4435" t="str">
            <v>ELETRODUTO FLEXÍVEL CORRUGADO REFORÇADO, PVC, DN 32 MM (1"), PARA CIRCUITOS TERMINAIS, INSTALADO EM PAREDE - FORNECIMENTO E INSTALAÇÃO. AF_03/2023</v>
          </cell>
          <cell r="C4435">
            <v>15.83</v>
          </cell>
        </row>
        <row r="4436">
          <cell r="A4436">
            <v>91838</v>
          </cell>
          <cell r="B4436" t="str">
            <v>ELETRODUTO FLEXÍVEL CORRUGADO, PEAD, DN 32 MM (1"), PARA CIRCUITOS TERMINAIS, INSTALADO EM FORRO - FORNECIMENTO E INSTALAÇÃO. AF_03/2023</v>
          </cell>
          <cell r="C4436">
            <v>0</v>
          </cell>
        </row>
        <row r="4437">
          <cell r="A4437">
            <v>91848</v>
          </cell>
          <cell r="B4437" t="str">
            <v>ELETRODUTO FLEXÍVEL CORRUGADO, PEAD, DN 32 MM (1"), PARA CIRCUITOS TERMINAIS, INSTALADO EM LAJE - FORNECIMENTO E INSTALAÇÃO. AF_03/2023</v>
          </cell>
          <cell r="C4437">
            <v>0</v>
          </cell>
        </row>
        <row r="4438">
          <cell r="A4438">
            <v>91858</v>
          </cell>
          <cell r="B4438" t="str">
            <v>ELETRODUTO FLEXÍVEL CORRUGADO, PEAD, DN 32 MM (1"), PARA CIRCUITOS TERMINAIS, INSTALADO EM PAREDE - FORNECIMENTO E INSTALAÇÃO. AF_03/2023</v>
          </cell>
          <cell r="C4438">
            <v>0</v>
          </cell>
        </row>
        <row r="4439">
          <cell r="A4439">
            <v>91840</v>
          </cell>
          <cell r="B4439" t="str">
            <v>ELETRODUTO FLEXÍVEL CORRUGADO, PEAD, DN 40 MM (1 1/4"), PARA CIRCUITOS TERMINAIS, INSTALADO EM FORRO - FORNECIMENTO E INSTALAÇÃO. AF_03/2023</v>
          </cell>
          <cell r="C4439">
            <v>22.84</v>
          </cell>
        </row>
        <row r="4440">
          <cell r="A4440">
            <v>91850</v>
          </cell>
          <cell r="B4440" t="str">
            <v>ELETRODUTO FLEXÍVEL CORRUGADO, PEAD, DN 40 MM (1 1/4"), PARA CIRCUITOS TERMINAIS, INSTALADO EM LAJE - FORNECIMENTO E INSTALAÇÃO. AF_03/2023</v>
          </cell>
          <cell r="C4440">
            <v>10.53</v>
          </cell>
        </row>
        <row r="4441">
          <cell r="A4441">
            <v>91860</v>
          </cell>
          <cell r="B4441" t="str">
            <v>ELETRODUTO FLEXÍVEL CORRUGADO, PEAD, DN 40 MM (1 1/4"), PARA CIRCUITOS TERMINAIS, INSTALADO EM PAREDE - FORNECIMENTO E INSTALAÇÃO. AF_03/2023</v>
          </cell>
          <cell r="C4441">
            <v>13.29</v>
          </cell>
        </row>
        <row r="4442">
          <cell r="A4442">
            <v>91831</v>
          </cell>
          <cell r="B4442" t="str">
            <v>ELETRODUTO FLEXÍVEL CORRUGADO, PVC, DN 20 MM (1/2"), PARA CIRCUITOS TERMINAIS, INSTALADO EM FORRO - FORNECIMENTO E INSTALAÇÃO. AF_03/2023</v>
          </cell>
          <cell r="C4442">
            <v>18.2</v>
          </cell>
        </row>
        <row r="4443">
          <cell r="A4443">
            <v>91852</v>
          </cell>
          <cell r="B4443" t="str">
            <v>ELETRODUTO FLEXÍVEL CORRUGADO, PVC, DN 20 MM (1/2"), PARA CIRCUITOS TERMINAIS, INSTALADO EM PAREDE - FORNECIMENTO E INSTALAÇÃO. AF_03/2023</v>
          </cell>
          <cell r="C4443">
            <v>8.89</v>
          </cell>
        </row>
        <row r="4444">
          <cell r="A4444">
            <v>91834</v>
          </cell>
          <cell r="B4444" t="str">
            <v>ELETRODUTO FLEXÍVEL CORRUGADO, PVC, DN 25 MM (3/4"), PARA CIRCUITOS TERMINAIS, INSTALADO EM FORRO - FORNECIMENTO E INSTALAÇÃO. AF_03/2023</v>
          </cell>
          <cell r="C4444">
            <v>18.989999999999998</v>
          </cell>
        </row>
        <row r="4445">
          <cell r="A4445">
            <v>91854</v>
          </cell>
          <cell r="B4445" t="str">
            <v>ELETRODUTO FLEXÍVEL CORRUGADO, PVC, DN 25 MM (3/4"), PARA CIRCUITOS TERMINAIS, INSTALADO EM PAREDE - FORNECIMENTO E INSTALAÇÃO. AF_03/2023</v>
          </cell>
          <cell r="C4445">
            <v>9.61</v>
          </cell>
        </row>
        <row r="4446">
          <cell r="A4446">
            <v>91836</v>
          </cell>
          <cell r="B4446" t="str">
            <v>ELETRODUTO FLEXÍVEL CORRUGADO, PVC, DN 32 MM (1"), PARA CIRCUITOS TERMINAIS, INSTALADO EM FORRO - FORNECIMENTO E INSTALAÇÃO. AF_03/2023</v>
          </cell>
          <cell r="C4446">
            <v>21.88</v>
          </cell>
        </row>
        <row r="4447">
          <cell r="A4447">
            <v>91856</v>
          </cell>
          <cell r="B4447" t="str">
            <v>ELETRODUTO FLEXÍVEL CORRUGADO, PVC, DN 32 MM (1"), PARA CIRCUITOS TERMINAIS, INSTALADO EM PAREDE - FORNECIMENTO E INSTALAÇÃO. AF_03/2023</v>
          </cell>
          <cell r="C4447">
            <v>12.38</v>
          </cell>
        </row>
        <row r="4448">
          <cell r="A4448">
            <v>91839</v>
          </cell>
          <cell r="B4448" t="str">
            <v>ELETRODUTO FLEXÍVEL LISO, PEAD, DN 32 MM (1"), PARA CIRCUITOS TERMINAIS, INSTALADO EM FORRO - FORNECIMENTO E INSTALAÇÃO. AF_03/2023</v>
          </cell>
          <cell r="C4448">
            <v>20.13</v>
          </cell>
        </row>
        <row r="4449">
          <cell r="A4449">
            <v>91849</v>
          </cell>
          <cell r="B4449" t="str">
            <v>ELETRODUTO FLEXÍVEL LISO, PEAD, DN 32 MM (1"), PARA CIRCUITOS TERMINAIS, INSTALADO EM LAJE - FORNECIMENTO E INSTALAÇÃO. AF_03/2023</v>
          </cell>
          <cell r="C4449">
            <v>7.86</v>
          </cell>
        </row>
        <row r="4450">
          <cell r="A4450">
            <v>91859</v>
          </cell>
          <cell r="B4450" t="str">
            <v>ELETRODUTO FLEXÍVEL LISO, PEAD, DN 32 MM (1"), PARA CIRCUITOS TERMINAIS, INSTALADO EM PAREDE - FORNECIMENTO E INSTALAÇÃO. AF_03/2023</v>
          </cell>
          <cell r="C4450">
            <v>10.76</v>
          </cell>
        </row>
        <row r="4451">
          <cell r="A4451">
            <v>91841</v>
          </cell>
          <cell r="B4451" t="str">
            <v>ELETRODUTO FLEXÍVEL LISO, PEAD, DN 40 MM (1 1/4"), PARA CIRCUITOS TERMINAIS, INSTALADO EM FORRO - FORNECIMENTO E INSTALAÇÃO. AF_03/2023</v>
          </cell>
          <cell r="C4451">
            <v>22.02</v>
          </cell>
        </row>
        <row r="4452">
          <cell r="A4452">
            <v>91851</v>
          </cell>
          <cell r="B4452" t="str">
            <v>ELETRODUTO FLEXÍVEL LISO, PEAD, DN 40 MM (1 1/4"), PARA CIRCUITOS TERMINAIS, INSTALADO EM LAJE - FORNECIMENTO E INSTALAÇÃO. AF_03/2023</v>
          </cell>
          <cell r="C4452">
            <v>9.7100000000000009</v>
          </cell>
        </row>
        <row r="4453">
          <cell r="A4453">
            <v>91861</v>
          </cell>
          <cell r="B4453" t="str">
            <v>ELETRODUTO FLEXÍVEL LISO, PEAD, DN 40 MM (1 1/4"), PARA CIRCUITOS TERMINAIS, INSTALADO EM PAREDE - FORNECIMENTO E INSTALAÇÃO. AF_03/2023</v>
          </cell>
          <cell r="C4453">
            <v>12.53</v>
          </cell>
        </row>
        <row r="4454">
          <cell r="A4454">
            <v>91862</v>
          </cell>
          <cell r="B4454" t="str">
            <v>ELETRODUTO RÍGIDO ROSCÁVEL, PVC, DN 20 MM (1/2"), PARA CIRCUITOS TERMINAIS, INSTALADO EM FORRO - FORNECIMENTO E INSTALAÇÃO. AF_03/2023</v>
          </cell>
          <cell r="C4454">
            <v>9.64</v>
          </cell>
        </row>
        <row r="4455">
          <cell r="A4455">
            <v>91866</v>
          </cell>
          <cell r="B4455" t="str">
            <v>ELETRODUTO RÍGIDO ROSCÁVEL, PVC, DN 20 MM (1/2"), PARA CIRCUITOS TERMINAIS, INSTALADO EM LAJE - FORNECIMENTO E INSTALAÇÃO. AF_03/2023</v>
          </cell>
          <cell r="C4455">
            <v>8.4</v>
          </cell>
        </row>
        <row r="4456">
          <cell r="A4456">
            <v>91870</v>
          </cell>
          <cell r="B4456" t="str">
            <v>ELETRODUTO RÍGIDO ROSCÁVEL, PVC, DN 20 MM (1/2"), PARA CIRCUITOS TERMINAIS, INSTALADO EM PAREDE - FORNECIMENTO E INSTALAÇÃO. AF_03/2023</v>
          </cell>
          <cell r="C4456">
            <v>12.57</v>
          </cell>
        </row>
        <row r="4457">
          <cell r="A4457">
            <v>91863</v>
          </cell>
          <cell r="B4457" t="str">
            <v>ELETRODUTO RÍGIDO ROSCÁVEL, PVC, DN 25 MM (3/4"), PARA CIRCUITOS TERMINAIS, INSTALADO EM FORRO - FORNECIMENTO E INSTALAÇÃO. AF_03/2023</v>
          </cell>
          <cell r="C4457">
            <v>11.39</v>
          </cell>
        </row>
        <row r="4458">
          <cell r="A4458">
            <v>91867</v>
          </cell>
          <cell r="B4458" t="str">
            <v>ELETRODUTO RÍGIDO ROSCÁVEL, PVC, DN 25 MM (3/4"), PARA CIRCUITOS TERMINAIS, INSTALADO EM LAJE - FORNECIMENTO E INSTALAÇÃO. AF_03/2023</v>
          </cell>
          <cell r="C4458">
            <v>10.16</v>
          </cell>
        </row>
        <row r="4459">
          <cell r="A4459">
            <v>91871</v>
          </cell>
          <cell r="B4459" t="str">
            <v>ELETRODUTO RÍGIDO ROSCÁVEL, PVC, DN 25 MM (3/4"), PARA CIRCUITOS TERMINAIS, INSTALADO EM PAREDE - FORNECIMENTO E INSTALAÇÃO. AF_03/2023</v>
          </cell>
          <cell r="C4459">
            <v>14.34</v>
          </cell>
        </row>
        <row r="4460">
          <cell r="A4460">
            <v>91864</v>
          </cell>
          <cell r="B4460" t="str">
            <v>ELETRODUTO RÍGIDO ROSCÁVEL, PVC, DN 32 MM (1"), PARA CIRCUITOS TERMINAIS, INSTALADO EM FORRO - FORNECIMENTO E INSTALAÇÃO. AF_03/2023</v>
          </cell>
          <cell r="C4460">
            <v>15.44</v>
          </cell>
        </row>
        <row r="4461">
          <cell r="A4461">
            <v>91868</v>
          </cell>
          <cell r="B4461" t="str">
            <v>ELETRODUTO RÍGIDO ROSCÁVEL, PVC, DN 32 MM (1"), PARA CIRCUITOS TERMINAIS, INSTALADO EM LAJE - FORNECIMENTO E INSTALAÇÃO. AF_03/2023</v>
          </cell>
          <cell r="C4461">
            <v>14.21</v>
          </cell>
        </row>
        <row r="4462">
          <cell r="A4462">
            <v>91872</v>
          </cell>
          <cell r="B4462" t="str">
            <v>ELETRODUTO RÍGIDO ROSCÁVEL, PVC, DN 32 MM (1"), PARA CIRCUITOS TERMINAIS, INSTALADO EM PAREDE - FORNECIMENTO E INSTALAÇÃO. AF_03/2023</v>
          </cell>
          <cell r="C4462">
            <v>18.39</v>
          </cell>
        </row>
        <row r="4463">
          <cell r="A4463">
            <v>91865</v>
          </cell>
          <cell r="B4463" t="str">
            <v>ELETRODUTO RÍGIDO ROSCÁVEL, PVC, DN 40 MM (1 1/4"), PARA CIRCUITOS TERMINAIS, INSTALADO EM FORRO - FORNECIMENTO E INSTALAÇÃO. AF_03/2023</v>
          </cell>
          <cell r="C4463">
            <v>19.39</v>
          </cell>
        </row>
        <row r="4464">
          <cell r="A4464">
            <v>91869</v>
          </cell>
          <cell r="B4464" t="str">
            <v>ELETRODUTO RÍGIDO ROSCÁVEL, PVC, DN 40 MM (1 1/4"), PARA CIRCUITOS TERMINAIS, INSTALADO EM LAJE - FORNECIMENTO E INSTALAÇÃO. AF_03/2023</v>
          </cell>
          <cell r="C4464">
            <v>18.12</v>
          </cell>
        </row>
        <row r="4465">
          <cell r="A4465">
            <v>91873</v>
          </cell>
          <cell r="B4465" t="str">
            <v>ELETRODUTO RÍGIDO ROSCÁVEL, PVC, DN 40 MM (1 1/4"), PARA CIRCUITOS TERMINAIS, INSTALADO EM PAREDE - FORNECIMENTO E INSTALAÇÃO. AF_03/2023</v>
          </cell>
          <cell r="C4465">
            <v>22.29</v>
          </cell>
        </row>
        <row r="4466">
          <cell r="A4466">
            <v>91981</v>
          </cell>
          <cell r="B4466" t="str">
            <v>INTERRUPTOR BIPOLAR (1 MÓDULO), 10A/250V, INCLUINDO SUPORTE E PLACA - FORNECIMENTO E INSTALAÇÃO. AF_03/2023</v>
          </cell>
          <cell r="C4466">
            <v>46.2</v>
          </cell>
        </row>
        <row r="4467">
          <cell r="A4467">
            <v>91980</v>
          </cell>
          <cell r="B4467" t="str">
            <v>INTERRUPTOR BIPOLAR (1 MÓDULO), 10A/250V, SEM SUPORTE E SEM PLACA - FORNECIMENTO E INSTALAÇÃO. AF_03/2023</v>
          </cell>
          <cell r="C4467">
            <v>35.880000000000003</v>
          </cell>
        </row>
        <row r="4468">
          <cell r="A4468">
            <v>91979</v>
          </cell>
          <cell r="B4468" t="str">
            <v>INTERRUPTOR INTERMEDIÁRIO (1 MÓDULO), 10A/250V, INCLUINDO SUPORTE E PLACA - FORNECIMENTO E INSTALAÇÃO. AF_03/2023</v>
          </cell>
          <cell r="C4468">
            <v>47.25</v>
          </cell>
        </row>
        <row r="4469">
          <cell r="A4469">
            <v>91978</v>
          </cell>
          <cell r="B4469" t="str">
            <v>INTERRUPTOR INTERMEDIÁRIO (1 MÓDULO), 10A/250V, SEM SUPORTE E SEM PLACA - FORNECIMENTO E INSTALAÇÃO. AF_03/2023</v>
          </cell>
          <cell r="C4469">
            <v>36.93</v>
          </cell>
        </row>
        <row r="4470">
          <cell r="A4470">
            <v>92029</v>
          </cell>
          <cell r="B4470" t="str">
            <v>INTERRUPTOR PARALELO (1 MÓDULO) COM 1 TOMADA DE EMBUTIR 2P+T 10 A, INCLUINDO SUPORTE E PLACA - FORNECIMENTO E INSTALAÇÃO. AF_03/2023</v>
          </cell>
          <cell r="C4470">
            <v>53.92</v>
          </cell>
        </row>
        <row r="4471">
          <cell r="A4471">
            <v>92028</v>
          </cell>
          <cell r="B4471" t="str">
            <v>INTERRUPTOR PARALELO (1 MÓDULO) COM 1 TOMADA DE EMBUTIR 2P+T 10 A, SEM SUPORTE E SEM PLACA - FORNECIMENTO E INSTALAÇÃO. AF_03/2023</v>
          </cell>
          <cell r="C4471">
            <v>43.6</v>
          </cell>
        </row>
        <row r="4472">
          <cell r="A4472">
            <v>92031</v>
          </cell>
          <cell r="B4472" t="str">
            <v>INTERRUPTOR PARALELO (1 MÓDULO) COM 2 TOMADAS DE EMBUTIR 2P+T 10 A, INCLUINDO SUPORTE E PLACA - FORNECIMENTO E INSTALAÇÃO. AF_03/2023</v>
          </cell>
          <cell r="C4472">
            <v>73.61</v>
          </cell>
        </row>
        <row r="4473">
          <cell r="A4473">
            <v>92030</v>
          </cell>
          <cell r="B4473" t="str">
            <v>INTERRUPTOR PARALELO (1 MÓDULO) COM 2 TOMADAS DE EMBUTIR 2P+T 10 A, SEM SUPORTE E SEM PLACA - FORNECIMENTO E INSTALAÇÃO. AF_03/2023</v>
          </cell>
          <cell r="C4473">
            <v>63.29</v>
          </cell>
        </row>
        <row r="4474">
          <cell r="A4474">
            <v>91955</v>
          </cell>
          <cell r="B4474" t="str">
            <v>INTERRUPTOR PARALELO (1 MÓDULO), 10A/250V, INCLUINDO SUPORTE E PLACA - FORNECIMENTO E INSTALAÇÃO. AF_03/2023</v>
          </cell>
          <cell r="C4474">
            <v>34.18</v>
          </cell>
        </row>
        <row r="4475">
          <cell r="A4475">
            <v>91954</v>
          </cell>
          <cell r="B4475" t="str">
            <v>INTERRUPTOR PARALELO (1 MÓDULO), 10A/250V, SEM SUPORTE E SEM PLACA - FORNECIMENTO E INSTALAÇÃO. AF_03/2023</v>
          </cell>
          <cell r="C4475">
            <v>23.86</v>
          </cell>
        </row>
        <row r="4476">
          <cell r="A4476">
            <v>92033</v>
          </cell>
          <cell r="B4476" t="str">
            <v>INTERRUPTOR PARALELO (2 MÓDULOS) COM 1 TOMADA DE EMBUTIR 2P+T 10 A, INCLUINDO SUPORTE E PLACA - FORNECIMENTO E INSTALAÇÃO. AF_03/2023</v>
          </cell>
          <cell r="C4476">
            <v>74.59</v>
          </cell>
        </row>
        <row r="4477">
          <cell r="A4477">
            <v>92032</v>
          </cell>
          <cell r="B4477" t="str">
            <v>INTERRUPTOR PARALELO (2 MÓDULOS) COM 1 TOMADA DE EMBUTIR 2P+T 10 A, SEM SUPORTE E SEM PLACA - FORNECIMENTO E INSTALAÇÃO. AF_03/2023</v>
          </cell>
          <cell r="C4477">
            <v>64.27</v>
          </cell>
        </row>
        <row r="4478">
          <cell r="A4478">
            <v>91961</v>
          </cell>
          <cell r="B4478" t="str">
            <v>INTERRUPTOR PARALELO (2 MÓDULOS), 10A/250V, INCLUINDO SUPORTE E PLACA - FORNECIMENTO E INSTALAÇÃO. AF_03/2023</v>
          </cell>
          <cell r="C4478">
            <v>54.9</v>
          </cell>
        </row>
        <row r="4479">
          <cell r="A4479">
            <v>91960</v>
          </cell>
          <cell r="B4479" t="str">
            <v>INTERRUPTOR PARALELO (2 MÓDULOS), 10A/250V, SEM SUPORTE E SEM PLACA - FORNECIMENTO E INSTALAÇÃO. AF_03/2023</v>
          </cell>
          <cell r="C4479">
            <v>44.58</v>
          </cell>
        </row>
        <row r="4480">
          <cell r="A4480">
            <v>91969</v>
          </cell>
          <cell r="B4480" t="str">
            <v>INTERRUPTOR PARALELO (3 MÓDULOS), 10A/250V, INCLUINDO SUPORTE E PLACA - FORNECIMENTO E INSTALAÇÃO. AF_03/2023</v>
          </cell>
          <cell r="C4480">
            <v>75.569999999999993</v>
          </cell>
        </row>
        <row r="4481">
          <cell r="A4481">
            <v>91968</v>
          </cell>
          <cell r="B4481" t="str">
            <v>INTERRUPTOR PARALELO (3 MÓDULOS), 10A/250V, SEM SUPORTE E SEM PLACA - FORNECIMENTO E INSTALAÇÃO. AF_03/2023</v>
          </cell>
          <cell r="C4481">
            <v>65.25</v>
          </cell>
        </row>
        <row r="4482">
          <cell r="A4482">
            <v>91985</v>
          </cell>
          <cell r="B4482" t="str">
            <v>INTERRUPTOR PULSADOR CAMPAINHA (1 MÓDULO), 10A/250V, INCLUINDO SUPORTE E PLACA - FORNECIMENTO E INSTALAÇÃO. AF_03/2023</v>
          </cell>
          <cell r="C4482">
            <v>27.09</v>
          </cell>
        </row>
        <row r="4483">
          <cell r="A4483">
            <v>91984</v>
          </cell>
          <cell r="B4483" t="str">
            <v>INTERRUPTOR PULSADOR CAMPAINHA (1 MÓDULO), 10A/250V, SEM SUPORTE E SEM PLACA - FORNECIMENTO E INSTALAÇÃO. AF_03/2023</v>
          </cell>
          <cell r="C4483">
            <v>16.77</v>
          </cell>
        </row>
        <row r="4484">
          <cell r="A4484">
            <v>91989</v>
          </cell>
          <cell r="B4484" t="str">
            <v>INTERRUPTOR PULSADOR MINUTERIA (1 MÓDULO), 10A/250V, INCLUINDO SUPORTE E PLACA - FORNECIMENTO E INSTALAÇÃO. AF_03/2023</v>
          </cell>
          <cell r="C4484">
            <v>30.61</v>
          </cell>
        </row>
        <row r="4485">
          <cell r="A4485">
            <v>91988</v>
          </cell>
          <cell r="B4485" t="str">
            <v>INTERRUPTOR PULSADOR MINUTERIA (1 MÓDULO), 10A/250V, SEM SUPORTE E SEM PLACA - FORNECIMENTO E INSTALAÇÃO. AF_03/2023</v>
          </cell>
          <cell r="C4485">
            <v>20.29</v>
          </cell>
        </row>
        <row r="4486">
          <cell r="A4486">
            <v>92023</v>
          </cell>
          <cell r="B4486" t="str">
            <v>INTERRUPTOR SIMPLES (1 MÓDULO) COM 1 TOMADA DE EMBUTIR 2P+T 10 A, INCLUINDO SUPORTE E PLACA - FORNECIMENTO E INSTALAÇÃO. AF_03/2023</v>
          </cell>
          <cell r="C4486">
            <v>47.75</v>
          </cell>
        </row>
        <row r="4487">
          <cell r="A4487">
            <v>92022</v>
          </cell>
          <cell r="B4487" t="str">
            <v>INTERRUPTOR SIMPLES (1 MÓDULO) COM 1 TOMADA DE EMBUTIR 2P+T 10 A, SEM SUPORTE E SEM PLACA - FORNECIMENTO E INSTALAÇÃO. AF_03/2023</v>
          </cell>
          <cell r="C4487">
            <v>37.43</v>
          </cell>
        </row>
        <row r="4488">
          <cell r="A4488">
            <v>92025</v>
          </cell>
          <cell r="B4488" t="str">
            <v>INTERRUPTOR SIMPLES (1 MÓDULO) COM 2 TOMADAS DE EMBUTIR 2P+T 10 A, INCLUINDO SUPORTE E PLACA - FORNECIMENTO E INSTALAÇÃO. AF_03/2023</v>
          </cell>
          <cell r="C4488">
            <v>67.489999999999995</v>
          </cell>
        </row>
        <row r="4489">
          <cell r="A4489">
            <v>92024</v>
          </cell>
          <cell r="B4489" t="str">
            <v>INTERRUPTOR SIMPLES (1 MÓDULO) COM 2 TOMADAS DE EMBUTIR 2P+T 10 A, SEM SUPORTE E SEM PLACA - FORNECIMENTO E INSTALAÇÃO. AF_03/2023</v>
          </cell>
          <cell r="C4489">
            <v>57.17</v>
          </cell>
        </row>
        <row r="4490">
          <cell r="A4490">
            <v>91957</v>
          </cell>
          <cell r="B4490" t="str">
            <v>INTERRUPTOR SIMPLES (1 MÓDULO) COM INTERRUPTOR PARALELO (1 MÓDULO), 10A/250V, INCLUINDO SUPORTE E PLACA - FORNECIMENTO E INSTALAÇÃO. AF_03/2023</v>
          </cell>
          <cell r="C4490">
            <v>48.73</v>
          </cell>
        </row>
        <row r="4491">
          <cell r="A4491">
            <v>91956</v>
          </cell>
          <cell r="B4491" t="str">
            <v>INTERRUPTOR SIMPLES (1 MÓDULO) COM INTERRUPTOR PARALELO (1 MÓDULO), 10A/250V, SEM SUPORTE E SEM PLACA - FORNECIMENTO E INSTALAÇÃO. AF_03/2023</v>
          </cell>
          <cell r="C4491">
            <v>38.409999999999997</v>
          </cell>
        </row>
        <row r="4492">
          <cell r="A4492">
            <v>91963</v>
          </cell>
          <cell r="B4492" t="str">
            <v>INTERRUPTOR SIMPLES (1 MÓDULO) COM INTERRUPTOR PARALELO (2 MÓDULOS), 10A/250V, INCLUINDO SUPORTE E PLACA - FORNECIMENTO E INSTALAÇÃO. AF_03/2023</v>
          </cell>
          <cell r="C4492">
            <v>69.45</v>
          </cell>
        </row>
        <row r="4493">
          <cell r="A4493">
            <v>91962</v>
          </cell>
          <cell r="B4493" t="str">
            <v>INTERRUPTOR SIMPLES (1 MÓDULO) COM INTERRUPTOR PARALELO (2 MÓDULOS), 10A/250V, SEM SUPORTE E SEM PLACA - FORNECIMENTO E INSTALAÇÃO. AF_03/2023</v>
          </cell>
          <cell r="C4493">
            <v>59.13</v>
          </cell>
        </row>
        <row r="4494">
          <cell r="A4494">
            <v>91953</v>
          </cell>
          <cell r="B4494" t="str">
            <v>INTERRUPTOR SIMPLES (1 MÓDULO), 10A/250V, INCLUINDO SUPORTE E PLACA - FORNECIMENTO E INSTALAÇÃO. AF_03/2023</v>
          </cell>
          <cell r="C4494">
            <v>28.06</v>
          </cell>
        </row>
        <row r="4495">
          <cell r="A4495">
            <v>91952</v>
          </cell>
          <cell r="B4495" t="str">
            <v>INTERRUPTOR SIMPLES (1 MÓDULO), 10A/250V, SEM SUPORTE E SEM PLACA - FORNECIMENTO E INSTALAÇÃO. AF_03/2023</v>
          </cell>
          <cell r="C4495">
            <v>17.739999999999998</v>
          </cell>
        </row>
        <row r="4496">
          <cell r="A4496">
            <v>92035</v>
          </cell>
          <cell r="B4496" t="str">
            <v>INTERRUPTOR SIMPLES (1 MÓDULO), INTERRUPTOR PARALELO (1 MÓDULO) E 1 TOMADA DE EMBUTIR 2P+T 10 A, INCLUINDO SUPORTE E PLACA - FORNECIMENTO E INSTALAÇÃO. AF_03/2023</v>
          </cell>
          <cell r="C4496">
            <v>68.47</v>
          </cell>
        </row>
        <row r="4497">
          <cell r="A4497">
            <v>92034</v>
          </cell>
          <cell r="B4497" t="str">
            <v>INTERRUPTOR SIMPLES (1 MÓDULO), INTERRUPTOR PARALELO (1 MÓDULO) E 1 TOMADA DE EMBUTIR 2P+T 10 A, SEM SUPORTE E SEM PLACA - FORNECIMENTO E INSTALAÇÃO. AF_03/2023</v>
          </cell>
          <cell r="C4497">
            <v>58.15</v>
          </cell>
        </row>
        <row r="4498">
          <cell r="A4498">
            <v>92027</v>
          </cell>
          <cell r="B4498" t="str">
            <v>INTERRUPTOR SIMPLES (2 MÓDULOS) COM 1 TOMADA DE EMBUTIR 2P+T 10 A, INCLUINDO SUPORTE E PLACA - FORNECIMENTO E INSTALAÇÃO. AF_03/2023</v>
          </cell>
          <cell r="C4498">
            <v>62.35</v>
          </cell>
        </row>
        <row r="4499">
          <cell r="A4499">
            <v>92026</v>
          </cell>
          <cell r="B4499" t="str">
            <v>INTERRUPTOR SIMPLES (2 MÓDULOS) COM 1 TOMADA DE EMBUTIR 2P+T 10 A, SEM SUPORTE E SEM PLACA - FORNECIMENTO E INSTALAÇÃO. AF_03/2023</v>
          </cell>
          <cell r="C4499">
            <v>52.03</v>
          </cell>
        </row>
        <row r="4500">
          <cell r="A4500">
            <v>91965</v>
          </cell>
          <cell r="B4500" t="str">
            <v>INTERRUPTOR SIMPLES (2 MÓDULOS) COM INTERRUPTOR PARALELO (1 MÓDULO), 10A/250V, INCLUINDO SUPORTE E PLACA - FORNECIMENTO E INSTALAÇÃO. AF_03/2023</v>
          </cell>
          <cell r="C4500">
            <v>63.33</v>
          </cell>
        </row>
        <row r="4501">
          <cell r="A4501">
            <v>91964</v>
          </cell>
          <cell r="B4501" t="str">
            <v>INTERRUPTOR SIMPLES (2 MÓDULOS) COM INTERRUPTOR PARALELO (1 MÓDULO), 10A/250V, SEM SUPORTE E SEM PLACA - FORNECIMENTO E INSTALAÇÃO. AF_03/2023</v>
          </cell>
          <cell r="C4501">
            <v>53.01</v>
          </cell>
        </row>
        <row r="4502">
          <cell r="A4502">
            <v>91973</v>
          </cell>
          <cell r="B4502" t="str">
            <v>INTERRUPTOR SIMPLES (2 MÓDULOS) COM INTERRUPTOR PARALELO (2 MÓDULOS), 10A/250V, INCLUINDO SUPORTE E PLACA - FORNECIMENTO E INSTALAÇÃO. AF_03/2023</v>
          </cell>
          <cell r="C4502">
            <v>89.02</v>
          </cell>
        </row>
        <row r="4503">
          <cell r="A4503">
            <v>91972</v>
          </cell>
          <cell r="B4503" t="str">
            <v>INTERRUPTOR SIMPLES (2 MÓDULOS) COM INTERRUPTOR PARALELO (2 MÓDULOS), 10A/250V, SEM SUPORTE E SEM PLACA - FORNECIMENTO E INSTALAÇÃO. AF_03/2023</v>
          </cell>
          <cell r="C4503">
            <v>74.13</v>
          </cell>
        </row>
        <row r="4504">
          <cell r="A4504">
            <v>91959</v>
          </cell>
          <cell r="B4504" t="str">
            <v>INTERRUPTOR SIMPLES (2 MÓDULOS), 10A/250V, INCLUINDO SUPORTE E PLACA - FORNECIMENTO E INSTALAÇÃO. AF_03/2023</v>
          </cell>
          <cell r="C4504">
            <v>42.66</v>
          </cell>
        </row>
        <row r="4505">
          <cell r="A4505">
            <v>91958</v>
          </cell>
          <cell r="B4505" t="str">
            <v>INTERRUPTOR SIMPLES (2 MÓDULOS), 10A/250V, SEM SUPORTE E SEM PLACA - FORNECIMENTO E INSTALAÇÃO. AF_03/2023</v>
          </cell>
          <cell r="C4505">
            <v>32.340000000000003</v>
          </cell>
        </row>
        <row r="4506">
          <cell r="A4506">
            <v>91971</v>
          </cell>
          <cell r="B4506" t="str">
            <v>INTERRUPTOR SIMPLES (3 MÓDULOS) COM INTERRUPTOR PARALELO (1 MÓDULO), 10A/250V, INCLUINDO SUPORTE E PLACA - FORNECIMENTO E INSTALAÇÃO. AF_03/2023</v>
          </cell>
          <cell r="C4506">
            <v>82.85</v>
          </cell>
        </row>
        <row r="4507">
          <cell r="A4507">
            <v>91970</v>
          </cell>
          <cell r="B4507" t="str">
            <v>INTERRUPTOR SIMPLES (3 MÓDULOS) COM INTERRUPTOR PARALELO (1 MÓDULO), 10A/250V, SEM SUPORTE E SEM PLACA - FORNECIMENTO E INSTALAÇÃO. AF_03/2023</v>
          </cell>
          <cell r="C4507">
            <v>67.959999999999994</v>
          </cell>
        </row>
        <row r="4508">
          <cell r="A4508">
            <v>91967</v>
          </cell>
          <cell r="B4508" t="str">
            <v>INTERRUPTOR SIMPLES (3 MÓDULOS), 10A/250V, INCLUINDO SUPORTE E PLACA - FORNECIMENTO E INSTALAÇÃO. AF_03/2023</v>
          </cell>
          <cell r="C4508">
            <v>57.26</v>
          </cell>
        </row>
        <row r="4509">
          <cell r="A4509">
            <v>91966</v>
          </cell>
          <cell r="B4509" t="str">
            <v>INTERRUPTOR SIMPLES (3 MÓDULOS), 10A/250V, SEM SUPORTE E SEM PLACA - FORNECIMENTO E INSTALAÇÃO. AF_03/2023</v>
          </cell>
          <cell r="C4509">
            <v>46.94</v>
          </cell>
        </row>
        <row r="4510">
          <cell r="A4510">
            <v>91975</v>
          </cell>
          <cell r="B4510" t="str">
            <v>INTERRUPTOR SIMPLES (4 MÓDULOS), 10A/250V, INCLUINDO SUPORTE E PLACA - FORNECIMENTO E INSTALAÇÃO. AF_03/2023</v>
          </cell>
          <cell r="C4510">
            <v>76.73</v>
          </cell>
        </row>
        <row r="4511">
          <cell r="A4511">
            <v>91974</v>
          </cell>
          <cell r="B4511" t="str">
            <v>INTERRUPTOR SIMPLES (4 MÓDULOS), 10A/250V, SEM SUPORTE E SEM PLACA - FORNECIMENTO E INSTALAÇÃO. AF_03/2023</v>
          </cell>
          <cell r="C4511">
            <v>61.84</v>
          </cell>
        </row>
        <row r="4512">
          <cell r="A4512">
            <v>91977</v>
          </cell>
          <cell r="B4512" t="str">
            <v>INTERRUPTOR SIMPLES (6 MÓDULOS), 10A/250V, INCLUINDO SUPORTE E PLACA - FORNECIMENTO E INSTALAÇÃO. AF_03/2023</v>
          </cell>
          <cell r="C4512">
            <v>105.98</v>
          </cell>
        </row>
        <row r="4513">
          <cell r="A4513">
            <v>91976</v>
          </cell>
          <cell r="B4513" t="str">
            <v>INTERRUPTOR SIMPLES (6 MÓDULOS), 10A/250V, SEM SUPORTE E SEM PLACA - FORNECIMENTO E INSTALAÇÃO. AF_03/2023</v>
          </cell>
          <cell r="C4513">
            <v>91.09</v>
          </cell>
        </row>
        <row r="4514">
          <cell r="A4514">
            <v>91874</v>
          </cell>
          <cell r="B4514" t="str">
            <v>LUVA PARA ELETRODUTO, PVC, ROSCÁVEL, DN 20 MM (1/2"), PARA CIRCUITOS TERMINAIS, INSTALADA EM FORRO - FORNECIMENTO E INSTALAÇÃO. AF_03/2023</v>
          </cell>
          <cell r="C4514">
            <v>6.74</v>
          </cell>
        </row>
        <row r="4515">
          <cell r="A4515">
            <v>91878</v>
          </cell>
          <cell r="B4515" t="str">
            <v>LUVA PARA ELETRODUTO, PVC, ROSCÁVEL, DN 20 MM (1/2"), PARA CIRCUITOS TERMINAIS, INSTALADA EM LAJE - FORNECIMENTO E INSTALAÇÃO. AF_03/2023</v>
          </cell>
          <cell r="C4515">
            <v>5.28</v>
          </cell>
        </row>
        <row r="4516">
          <cell r="A4516">
            <v>91882</v>
          </cell>
          <cell r="B4516" t="str">
            <v>LUVA PARA ELETRODUTO, PVC, ROSCÁVEL, DN 20 MM (1/2"), PARA CIRCUITOS TERMINAIS, INSTALADA EM PAREDE - FORNECIMENTO E INSTALAÇÃO. AF_03/2023</v>
          </cell>
          <cell r="C4516">
            <v>9.7799999999999994</v>
          </cell>
        </row>
        <row r="4517">
          <cell r="A4517">
            <v>91875</v>
          </cell>
          <cell r="B4517" t="str">
            <v>LUVA PARA ELETRODUTO, PVC, ROSCÁVEL, DN 25 MM (3/4"), PARA CIRCUITOS TERMINAIS, INSTALADA EM FORRO - FORNECIMENTO E INSTALAÇÃO. AF_03/2023</v>
          </cell>
          <cell r="C4517">
            <v>7.85</v>
          </cell>
        </row>
        <row r="4518">
          <cell r="A4518">
            <v>91879</v>
          </cell>
          <cell r="B4518" t="str">
            <v>LUVA PARA ELETRODUTO, PVC, ROSCÁVEL, DN 25 MM (3/4"), PARA CIRCUITOS TERMINAIS, INSTALADA EM LAJE - FORNECIMENTO E INSTALAÇÃO. AF_03/2023</v>
          </cell>
          <cell r="C4518">
            <v>6.37</v>
          </cell>
        </row>
        <row r="4519">
          <cell r="A4519">
            <v>91884</v>
          </cell>
          <cell r="B4519" t="str">
            <v>LUVA PARA ELETRODUTO, PVC, ROSCÁVEL, DN 25 MM (3/4"), PARA CIRCUITOS TERMINAIS, INSTALADA EM PAREDE - FORNECIMENTO E INSTALAÇÃO. AF_03/2023</v>
          </cell>
          <cell r="C4519">
            <v>10.89</v>
          </cell>
        </row>
        <row r="4520">
          <cell r="A4520">
            <v>91876</v>
          </cell>
          <cell r="B4520" t="str">
            <v>LUVA PARA ELETRODUTO, PVC, ROSCÁVEL, DN 32 MM (1"), PARA CIRCUITOS TERMINAIS, INSTALADA EM FORRO - FORNECIMENTO E INSTALAÇÃO. AF_03/2023</v>
          </cell>
          <cell r="C4520">
            <v>9.3699999999999992</v>
          </cell>
        </row>
        <row r="4521">
          <cell r="A4521">
            <v>91880</v>
          </cell>
          <cell r="B4521" t="str">
            <v>LUVA PARA ELETRODUTO, PVC, ROSCÁVEL, DN 32 MM (1"), PARA CIRCUITOS TERMINAIS, INSTALADA EM LAJE - FORNECIMENTO E INSTALAÇÃO. AF_03/2023</v>
          </cell>
          <cell r="C4521">
            <v>7.9</v>
          </cell>
        </row>
        <row r="4522">
          <cell r="A4522">
            <v>91885</v>
          </cell>
          <cell r="B4522" t="str">
            <v>LUVA PARA ELETRODUTO, PVC, ROSCÁVEL, DN 32 MM (1"), PARA CIRCUITOS TERMINAIS, INSTALADA EM PAREDE - FORNECIMENTO E INSTALAÇÃO. AF_03/2023</v>
          </cell>
          <cell r="C4522">
            <v>12.37</v>
          </cell>
        </row>
        <row r="4523">
          <cell r="A4523">
            <v>91877</v>
          </cell>
          <cell r="B4523" t="str">
            <v>LUVA PARA ELETRODUTO, PVC, ROSCÁVEL, DN 40 MM (1 1/4"), PARA CIRCUITOS TERMINAIS, INSTALADA EM FORRO - FORNECIMENTO E INSTALAÇÃO. AF_03/2023</v>
          </cell>
          <cell r="C4523">
            <v>11.4</v>
          </cell>
        </row>
        <row r="4524">
          <cell r="A4524">
            <v>91881</v>
          </cell>
          <cell r="B4524" t="str">
            <v>LUVA PARA ELETRODUTO, PVC, ROSCÁVEL, DN 40 MM (1 1/4"), PARA CIRCUITOS TERMINAIS, INSTALADA EM LAJE - FORNECIMENTO E INSTALAÇÃO. AF_03/2023</v>
          </cell>
          <cell r="C4524">
            <v>9.93</v>
          </cell>
        </row>
        <row r="4525">
          <cell r="A4525">
            <v>91886</v>
          </cell>
          <cell r="B4525" t="str">
            <v>LUVA PARA ELETRODUTO, PVC, ROSCÁVEL, DN 40 MM (1 1/4"), PARA CIRCUITOS TERMINAIS, INSTALADA EM PAREDE - FORNECIMENTO E INSTALAÇÃO. AF_03/2023</v>
          </cell>
          <cell r="C4525">
            <v>14.35</v>
          </cell>
        </row>
        <row r="4526">
          <cell r="A4526">
            <v>91945</v>
          </cell>
          <cell r="B4526" t="str">
            <v>SUPORTE PARAFUSADO COM PLACA DE ENCAIXE 4" X 2" ALTO (2,00 M DO PISO) PARA PONTO ELÉTRICO - FORNECIMENTO E INSTALAÇÃO. AF_03/2023</v>
          </cell>
          <cell r="C4526">
            <v>13.31</v>
          </cell>
        </row>
        <row r="4527">
          <cell r="A4527">
            <v>91947</v>
          </cell>
          <cell r="B4527" t="str">
            <v>SUPORTE PARAFUSADO COM PLACA DE ENCAIXE 4" X 2" BAIXO (0,30 M DO PISO) PARA PONTO ELÉTRICO - FORNECIMENTO E INSTALAÇÃO. AF_03/2023</v>
          </cell>
          <cell r="C4527">
            <v>8.4499999999999993</v>
          </cell>
        </row>
        <row r="4528">
          <cell r="A4528">
            <v>91946</v>
          </cell>
          <cell r="B4528" t="str">
            <v>SUPORTE PARAFUSADO COM PLACA DE ENCAIXE 4" X 2" MÉDIO (1,30 M DO PISO) PARA PONTO ELÉTRICO - FORNECIMENTO E INSTALAÇÃO. AF_03/2023</v>
          </cell>
          <cell r="C4528">
            <v>10.32</v>
          </cell>
        </row>
        <row r="4529">
          <cell r="A4529">
            <v>91949</v>
          </cell>
          <cell r="B4529" t="str">
            <v>SUPORTE PARAFUSADO COM PLACA DE ENCAIXE 4" X 4" ALTO (2,00 M DO PISO) PARA PONTO ELÉTRICO - FORNECIMENTO E INSTALAÇÃO. AF_03/2023</v>
          </cell>
          <cell r="C4529">
            <v>18.55</v>
          </cell>
        </row>
        <row r="4530">
          <cell r="A4530">
            <v>91951</v>
          </cell>
          <cell r="B4530" t="str">
            <v>SUPORTE PARAFUSADO COM PLACA DE ENCAIXE 4" X 4" BAIXO (0,30 M DO PISO) PARA PONTO ELÉTRICO - FORNECIMENTO E INSTALAÇÃO. AF_03/2023</v>
          </cell>
          <cell r="C4530">
            <v>12.71</v>
          </cell>
        </row>
        <row r="4531">
          <cell r="A4531">
            <v>91950</v>
          </cell>
          <cell r="B4531" t="str">
            <v>SUPORTE PARAFUSADO COM PLACA DE ENCAIXE 4" X 4" MÉDIO (1,30 M DO PISO) PARA PONTO ELÉTRICO - FORNECIMENTO E INSTALAÇÃO. AF_03/2023</v>
          </cell>
          <cell r="C4531">
            <v>14.89</v>
          </cell>
        </row>
        <row r="4532">
          <cell r="A4532">
            <v>91992</v>
          </cell>
          <cell r="B4532" t="str">
            <v>TOMADA ALTA DE EMBUTIR (1 MÓDULO), 2P+T 10 A, INCLUINDO SUPORTE E PLACA - FORNECIMENTO E INSTALAÇÃO. AF_03/2023</v>
          </cell>
          <cell r="C4532">
            <v>43.03</v>
          </cell>
        </row>
        <row r="4533">
          <cell r="A4533">
            <v>91990</v>
          </cell>
          <cell r="B4533" t="str">
            <v>TOMADA ALTA DE EMBUTIR (1 MÓDULO), 2P+T 10 A, SEM SUPORTE E SEM PLACA - FORNECIMENTO E INSTALAÇÃO. AF_03/2023</v>
          </cell>
          <cell r="C4533">
            <v>32.71</v>
          </cell>
        </row>
        <row r="4534">
          <cell r="A4534">
            <v>91993</v>
          </cell>
          <cell r="B4534" t="str">
            <v>TOMADA ALTA DE EMBUTIR (1 MÓDULO), 2P+T 20 A, INCLUINDO SUPORTE E PLACA - FORNECIMENTO E INSTALAÇÃO. AF_03/2023</v>
          </cell>
          <cell r="C4534">
            <v>44.93</v>
          </cell>
        </row>
        <row r="4535">
          <cell r="A4535">
            <v>91991</v>
          </cell>
          <cell r="B4535" t="str">
            <v>TOMADA ALTA DE EMBUTIR (1 MÓDULO), 2P+T 20 A, SEM SUPORTE E SEM PLACA - FORNECIMENTO E INSTALAÇÃO. AF_03/2023</v>
          </cell>
          <cell r="C4535">
            <v>34.61</v>
          </cell>
        </row>
        <row r="4536">
          <cell r="A4536">
            <v>92000</v>
          </cell>
          <cell r="B4536" t="str">
            <v>TOMADA BAIXA DE EMBUTIR (1 MÓDULO), 2P+T 10 A, INCLUINDO SUPORTE E PLACA - FORNECIMENTO E INSTALAÇÃO. AF_03/2023</v>
          </cell>
          <cell r="C4536">
            <v>29.39</v>
          </cell>
        </row>
        <row r="4537">
          <cell r="A4537">
            <v>91998</v>
          </cell>
          <cell r="B4537" t="str">
            <v>TOMADA BAIXA DE EMBUTIR (1 MÓDULO), 2P+T 10 A, SEM SUPORTE E SEM PLACA - FORNECIMENTO E INSTALAÇÃO. AF_03/2023</v>
          </cell>
          <cell r="C4537">
            <v>19.07</v>
          </cell>
        </row>
        <row r="4538">
          <cell r="A4538">
            <v>92001</v>
          </cell>
          <cell r="B4538" t="str">
            <v>TOMADA BAIXA DE EMBUTIR (1 MÓDULO), 2P+T 20 A, INCLUINDO SUPORTE E PLACA - FORNECIMENTO E INSTALAÇÃO. AF_03/2023</v>
          </cell>
          <cell r="C4538">
            <v>31.29</v>
          </cell>
        </row>
        <row r="4539">
          <cell r="A4539">
            <v>91999</v>
          </cell>
          <cell r="B4539" t="str">
            <v>TOMADA BAIXA DE EMBUTIR (1 MÓDULO), 2P+T 20 A, SEM SUPORTE E SEM PLACA - FORNECIMENTO E INSTALAÇÃO. AF_03/2023</v>
          </cell>
          <cell r="C4539">
            <v>20.97</v>
          </cell>
        </row>
        <row r="4540">
          <cell r="A4540">
            <v>92008</v>
          </cell>
          <cell r="B4540" t="str">
            <v>TOMADA BAIXA DE EMBUTIR (2 MÓDULOS), 2P+T 10 A, INCLUINDO SUPORTE E PLACA - FORNECIMENTO E INSTALAÇÃO. AF_03/2023</v>
          </cell>
          <cell r="C4540">
            <v>45.28</v>
          </cell>
        </row>
        <row r="4541">
          <cell r="A4541">
            <v>92006</v>
          </cell>
          <cell r="B4541" t="str">
            <v>TOMADA BAIXA DE EMBUTIR (2 MÓDULOS), 2P+T 10 A, SEM SUPORTE E SEM PLACA - FORNECIMENTO E INSTALAÇÃO. AF_03/2023</v>
          </cell>
          <cell r="C4541">
            <v>34.96</v>
          </cell>
        </row>
        <row r="4542">
          <cell r="A4542">
            <v>92009</v>
          </cell>
          <cell r="B4542" t="str">
            <v>TOMADA BAIXA DE EMBUTIR (2 MÓDULOS), 2P+T 20 A, INCLUINDO SUPORTE E PLACA - FORNECIMENTO E INSTALAÇÃO. AF_03/2023</v>
          </cell>
          <cell r="C4542">
            <v>49.08</v>
          </cell>
        </row>
        <row r="4543">
          <cell r="A4543">
            <v>92007</v>
          </cell>
          <cell r="B4543" t="str">
            <v>TOMADA BAIXA DE EMBUTIR (2 MÓDULOS), 2P+T 20 A, SEM SUPORTE E SEM PLACA - FORNECIMENTO E INSTALAÇÃO. AF_03/2023</v>
          </cell>
          <cell r="C4543">
            <v>38.76</v>
          </cell>
        </row>
        <row r="4544">
          <cell r="A4544">
            <v>92016</v>
          </cell>
          <cell r="B4544" t="str">
            <v>TOMADA BAIXA DE EMBUTIR (3 MÓDULOS), 2P+T 10 A, INCLUINDO SUPORTE E PLACA - FORNECIMENTO E INSTALAÇÃO. AF_03/2023</v>
          </cell>
          <cell r="C4544">
            <v>61.17</v>
          </cell>
        </row>
        <row r="4545">
          <cell r="A4545">
            <v>92014</v>
          </cell>
          <cell r="B4545" t="str">
            <v>TOMADA BAIXA DE EMBUTIR (3 MÓDULOS), 2P+T 10 A, SEM SUPORTE E SEM PLACA - FORNECIMENTO E INSTALAÇÃO. AF_03/2023</v>
          </cell>
          <cell r="C4545">
            <v>50.85</v>
          </cell>
        </row>
        <row r="4546">
          <cell r="A4546">
            <v>92017</v>
          </cell>
          <cell r="B4546" t="str">
            <v>TOMADA BAIXA DE EMBUTIR (3 MÓDULOS), 2P+T 20 A, INCLUINDO SUPORTE E PLACA - FORNECIMENTO E INSTALAÇÃO. AF_03/2023</v>
          </cell>
          <cell r="C4546">
            <v>66.87</v>
          </cell>
        </row>
        <row r="4547">
          <cell r="A4547">
            <v>92015</v>
          </cell>
          <cell r="B4547" t="str">
            <v>TOMADA BAIXA DE EMBUTIR (3 MÓDULOS), 2P+T 20 A, SEM SUPORTE E SEM PLACA - FORNECIMENTO E INSTALAÇÃO. AF_03/2023</v>
          </cell>
          <cell r="C4547">
            <v>56.55</v>
          </cell>
        </row>
        <row r="4548">
          <cell r="A4548">
            <v>92019</v>
          </cell>
          <cell r="B4548" t="str">
            <v>TOMADA BAIXA DE EMBUTIR (4 MÓDULOS), 2P+T 10 A, INCLUINDO SUPORTE E PLACA - FORNECIMENTO E INSTALAÇÃO. AF_03/2023</v>
          </cell>
          <cell r="C4548">
            <v>82.18</v>
          </cell>
        </row>
        <row r="4549">
          <cell r="A4549">
            <v>92018</v>
          </cell>
          <cell r="B4549" t="str">
            <v>TOMADA BAIXA DE EMBUTIR (4 MÓDULOS), 2P+T 10 A, SEM SUPORTE E SEM PLACA - FORNECIMENTO E INSTALAÇÃO. AF_03/2023</v>
          </cell>
          <cell r="C4549">
            <v>67.290000000000006</v>
          </cell>
        </row>
        <row r="4550">
          <cell r="A4550">
            <v>92021</v>
          </cell>
          <cell r="B4550" t="str">
            <v>TOMADA BAIXA DE EMBUTIR (6 MÓDULOS), 2P+T 10 A, INCLUINDO SUPORTE E PLACA - FORNECIMENTO E INSTALAÇÃO. AF_03/2023</v>
          </cell>
          <cell r="C4550">
            <v>114.21</v>
          </cell>
        </row>
        <row r="4551">
          <cell r="A4551">
            <v>92020</v>
          </cell>
          <cell r="B4551" t="str">
            <v>TOMADA BAIXA DE EMBUTIR (6 MÓDULOS), 2P+T 10 A, SEM SUPORTE E SEM PLACA - FORNECIMENTO E INSTALAÇÃO. AF_03/2023</v>
          </cell>
          <cell r="C4551">
            <v>99.32</v>
          </cell>
        </row>
        <row r="4552">
          <cell r="A4552">
            <v>91996</v>
          </cell>
          <cell r="B4552" t="str">
            <v>TOMADA MÉDIA DE EMBUTIR (1 MÓDULO), 2P+T 10 A, INCLUINDO SUPORTE E PLACA - FORNECIMENTO E INSTALAÇÃO. AF_03/2023</v>
          </cell>
          <cell r="C4552">
            <v>33.200000000000003</v>
          </cell>
        </row>
        <row r="4553">
          <cell r="A4553">
            <v>91994</v>
          </cell>
          <cell r="B4553" t="str">
            <v>TOMADA MÉDIA DE EMBUTIR (1 MÓDULO), 2P+T 10 A, SEM SUPORTE E SEM PLACA - FORNECIMENTO E INSTALAÇÃO. AF_03/2023</v>
          </cell>
          <cell r="C4553">
            <v>22.88</v>
          </cell>
        </row>
        <row r="4554">
          <cell r="A4554">
            <v>91997</v>
          </cell>
          <cell r="B4554" t="str">
            <v>TOMADA MÉDIA DE EMBUTIR (1 MÓDULO), 2P+T 20 A, INCLUINDO SUPORTE E PLACA - FORNECIMENTO E INSTALAÇÃO. AF_03/2023</v>
          </cell>
          <cell r="C4554">
            <v>35.1</v>
          </cell>
        </row>
        <row r="4555">
          <cell r="A4555">
            <v>91995</v>
          </cell>
          <cell r="B4555" t="str">
            <v>TOMADA MÉDIA DE EMBUTIR (1 MÓDULO), 2P+T 20 A, SEM SUPORTE E SEM PLACA - FORNECIMENTO E INSTALAÇÃO. AF_03/2023</v>
          </cell>
          <cell r="C4555">
            <v>24.78</v>
          </cell>
        </row>
        <row r="4556">
          <cell r="A4556">
            <v>92004</v>
          </cell>
          <cell r="B4556" t="str">
            <v>TOMADA MÉDIA DE EMBUTIR (2 MÓDULOS), 2P+T 10 A, INCLUINDO SUPORTE E PLACA - FORNECIMENTO E INSTALAÇÃO. AF_03/2023</v>
          </cell>
          <cell r="C4556">
            <v>52.94</v>
          </cell>
        </row>
        <row r="4557">
          <cell r="A4557">
            <v>92002</v>
          </cell>
          <cell r="B4557" t="str">
            <v>TOMADA MÉDIA DE EMBUTIR (2 MÓDULOS), 2P+T 10 A, SEM SUPORTE E SEM PLACA - FORNECIMENTO E INSTALAÇÃO. AF_03/2023</v>
          </cell>
          <cell r="C4557">
            <v>42.62</v>
          </cell>
        </row>
        <row r="4558">
          <cell r="A4558">
            <v>92005</v>
          </cell>
          <cell r="B4558" t="str">
            <v>TOMADA MÉDIA DE EMBUTIR (2 MÓDULOS), 2P+T 20 A, INCLUINDO SUPORTE E PLACA - FORNECIMENTO E INSTALAÇÃO. AF_03/2023</v>
          </cell>
          <cell r="C4558">
            <v>56.74</v>
          </cell>
        </row>
        <row r="4559">
          <cell r="A4559">
            <v>92003</v>
          </cell>
          <cell r="B4559" t="str">
            <v>TOMADA MÉDIA DE EMBUTIR (2 MÓDULOS), 2P+T 20 A, SEM SUPORTE E SEM PLACA - FORNECIMENTO E INSTALAÇÃO. AF_03/2023</v>
          </cell>
          <cell r="C4559">
            <v>46.42</v>
          </cell>
        </row>
        <row r="4560">
          <cell r="A4560">
            <v>92012</v>
          </cell>
          <cell r="B4560" t="str">
            <v>TOMADA MÉDIA DE EMBUTIR (3 MÓDULOS), 2P+T 10 A, INCLUINDO SUPORTE E PLACA - FORNECIMENTO E INSTALAÇÃO. AF_03/2023</v>
          </cell>
          <cell r="C4560">
            <v>72.63</v>
          </cell>
        </row>
        <row r="4561">
          <cell r="A4561">
            <v>92010</v>
          </cell>
          <cell r="B4561" t="str">
            <v>TOMADA MÉDIA DE EMBUTIR (3 MÓDULOS), 2P+T 10 A, SEM SUPORTE E SEM PLACA - FORNECIMENTO E INSTALAÇÃO. AF_03/2023</v>
          </cell>
          <cell r="C4561">
            <v>62.31</v>
          </cell>
        </row>
        <row r="4562">
          <cell r="A4562">
            <v>92013</v>
          </cell>
          <cell r="B4562" t="str">
            <v>TOMADA MÉDIA DE EMBUTIR (3 MÓDULOS), 2P+T 20 A, INCLUINDO SUPORTE E PLACA - FORNECIMENTO E INSTALAÇÃO. AF_03/2023</v>
          </cell>
          <cell r="C4562">
            <v>78.33</v>
          </cell>
        </row>
        <row r="4563">
          <cell r="A4563">
            <v>92011</v>
          </cell>
          <cell r="B4563" t="str">
            <v>TOMADA MÉDIA DE EMBUTIR (3 MÓDULOS), 2P+T 20 A, SEM SUPORTE E SEM PLACA - FORNECIMENTO E INSTALAÇÃO. AF_03/2023</v>
          </cell>
          <cell r="C4563">
            <v>68.010000000000005</v>
          </cell>
        </row>
        <row r="4564">
          <cell r="A4564">
            <v>95777</v>
          </cell>
          <cell r="B4564" t="str">
            <v>CONDULETE DE ALUMÍNIO, TIPO B, PARA ELETRODUTO DE AÇO GALVANIZADO DN 20 MM (3/4''), APARENTE - FORNECIMENTO E INSTALAÇÃO. AF_10/2022</v>
          </cell>
          <cell r="C4564">
            <v>25.91</v>
          </cell>
        </row>
        <row r="4565">
          <cell r="A4565">
            <v>95780</v>
          </cell>
          <cell r="B4565" t="str">
            <v>CONDULETE DE ALUMÍNIO, TIPO B, PARA ELETRODUTO DE AÇO GALVANIZADO DN 25 MM (1''), APARENTE - FORNECIMENTO E INSTALAÇÃO. AF_10/2022</v>
          </cell>
          <cell r="C4565">
            <v>31.1</v>
          </cell>
        </row>
        <row r="4566">
          <cell r="A4566">
            <v>95783</v>
          </cell>
          <cell r="B4566" t="str">
            <v>CONDULETE DE ALUMÍNIO, TIPO B, PARA ELETRODUTO DE AÇO GALVANIZADO DN 32 MM (1 1/4''), APARENTE - FORNECIMENTO E INSTALAÇÃO. AF_10/2022</v>
          </cell>
          <cell r="C4566">
            <v>0</v>
          </cell>
        </row>
        <row r="4567">
          <cell r="A4567">
            <v>95778</v>
          </cell>
          <cell r="B4567" t="str">
            <v>CONDULETE DE ALUMÍNIO, TIPO C, PARA ELETRODUTO DE AÇO GALVANIZADO DN 20 MM (3/4''), APARENTE - FORNECIMENTO E INSTALAÇÃO. AF_10/2022</v>
          </cell>
          <cell r="C4567">
            <v>28.91</v>
          </cell>
        </row>
        <row r="4568">
          <cell r="A4568">
            <v>95781</v>
          </cell>
          <cell r="B4568" t="str">
            <v>CONDULETE DE ALUMÍNIO, TIPO C, PARA ELETRODUTO DE AÇO GALVANIZADO DN 25 MM (1''), APARENTE - FORNECIMENTO E INSTALAÇÃO. AF_10/2022</v>
          </cell>
          <cell r="C4568">
            <v>35.15</v>
          </cell>
        </row>
        <row r="4569">
          <cell r="A4569">
            <v>95784</v>
          </cell>
          <cell r="B4569" t="str">
            <v>CONDULETE DE ALUMÍNIO, TIPO C, PARA ELETRODUTO DE AÇO GALVANIZADO DN 32 MM (1 1/4''), APARENTE - FORNECIMENTO E INSTALAÇÃO. AF_10/2022</v>
          </cell>
          <cell r="C4569">
            <v>0</v>
          </cell>
        </row>
        <row r="4570">
          <cell r="A4570">
            <v>95782</v>
          </cell>
          <cell r="B4570" t="str">
            <v>CONDULETE DE ALUMÍNIO, TIPO E, ELETRODUTO DE AÇO GALVANIZADO DN 25 MM (1''), APARENTE - FORNECIMENTO E INSTALAÇÃO. AF_10/2022</v>
          </cell>
          <cell r="C4570">
            <v>33.36</v>
          </cell>
        </row>
        <row r="4571">
          <cell r="A4571">
            <v>95779</v>
          </cell>
          <cell r="B4571" t="str">
            <v>CONDULETE DE ALUMÍNIO, TIPO E, PARA ELETRODUTO DE AÇO GALVANIZADO DN 20 MM (3/4''), APARENTE - FORNECIMENTO E INSTALAÇÃO. AF_10/2022</v>
          </cell>
          <cell r="C4571">
            <v>23.94</v>
          </cell>
        </row>
        <row r="4572">
          <cell r="A4572">
            <v>95785</v>
          </cell>
          <cell r="B4572" t="str">
            <v>CONDULETE DE ALUMÍNIO, TIPO E, PARA ELETRODUTO DE AÇO GALVANIZADO DN 32 MM (1 1/4''), APARENTE - FORNECIMENTO E INSTALAÇÃO. AF_10/2022</v>
          </cell>
          <cell r="C4572">
            <v>39.68</v>
          </cell>
        </row>
        <row r="4573">
          <cell r="A4573">
            <v>95792</v>
          </cell>
          <cell r="B4573" t="str">
            <v>CONDULETE DE ALUMÍNIO, TIPO LB, PARA ELETRODUTO DE AÇO GALVANIZADO DN 20 MM (3/4''), APARENTE - FORNECIMENTO E INSTALAÇÃO. AF_10/2022</v>
          </cell>
          <cell r="C4573">
            <v>0</v>
          </cell>
        </row>
        <row r="4574">
          <cell r="A4574">
            <v>95793</v>
          </cell>
          <cell r="B4574" t="str">
            <v>CONDULETE DE ALUMÍNIO, TIPO LB, PARA ELETRODUTO DE AÇO GALVANIZADO DN 25 MM (1''), APARENTE - FORNECIMENTO E INSTALAÇÃO. AF_10/2022</v>
          </cell>
          <cell r="C4574">
            <v>0</v>
          </cell>
        </row>
        <row r="4575">
          <cell r="A4575">
            <v>95794</v>
          </cell>
          <cell r="B4575" t="str">
            <v>CONDULETE DE ALUMÍNIO, TIPO LB, PARA ELETRODUTO DE AÇO GALVANIZADO DN 32 MM (1 1/4''), APARENTE - FORNECIMENTO E INSTALAÇÃO. AF_10/2022</v>
          </cell>
          <cell r="C4575">
            <v>0</v>
          </cell>
        </row>
        <row r="4576">
          <cell r="A4576">
            <v>95786</v>
          </cell>
          <cell r="B4576" t="str">
            <v>CONDULETE DE ALUMÍNIO, TIPO LL, PARA ELETRODUTO DE AÇO GALVANIZADO DN 20 MM (3/4''), APARENTE - FORNECIMENTO E INSTALAÇÃO. AF_10/2022</v>
          </cell>
          <cell r="C4576">
            <v>0</v>
          </cell>
        </row>
        <row r="4577">
          <cell r="A4577">
            <v>95788</v>
          </cell>
          <cell r="B4577" t="str">
            <v>CONDULETE DE ALUMÍNIO, TIPO LL, PARA ELETRODUTO DE AÇO GALVANIZADO DN 25 MM (1''), APARENTE - FORNECIMENTO E INSTALAÇÃO. AF_10/2022</v>
          </cell>
          <cell r="C4577">
            <v>0</v>
          </cell>
        </row>
        <row r="4578">
          <cell r="A4578">
            <v>95790</v>
          </cell>
          <cell r="B4578" t="str">
            <v>CONDULETE DE ALUMÍNIO, TIPO LL, PARA ELETRODUTO DE AÇO GALVANIZADO DN 32 MM (1 1/4''), APARENTE - FORNECIMENTO E INSTALAÇÃO. AF_10/2022</v>
          </cell>
          <cell r="C4578">
            <v>0</v>
          </cell>
        </row>
        <row r="4579">
          <cell r="A4579">
            <v>95787</v>
          </cell>
          <cell r="B4579" t="str">
            <v>CONDULETE DE ALUMÍNIO, TIPO LR, PARA ELETRODUTO DE AÇO GALVANIZADO DN 20 MM (3/4''), APARENTE - FORNECIMENTO E INSTALAÇÃO. AF_10/2022</v>
          </cell>
          <cell r="C4579">
            <v>28.65</v>
          </cell>
        </row>
        <row r="4580">
          <cell r="A4580">
            <v>95789</v>
          </cell>
          <cell r="B4580" t="str">
            <v>CONDULETE DE ALUMÍNIO, TIPO LR, PARA ELETRODUTO DE AÇO GALVANIZADO DN 25 MM (1''), APARENTE - FORNECIMENTO E INSTALAÇÃO. AF_10/2022</v>
          </cell>
          <cell r="C4580">
            <v>39.54</v>
          </cell>
        </row>
        <row r="4581">
          <cell r="A4581">
            <v>95791</v>
          </cell>
          <cell r="B4581" t="str">
            <v>CONDULETE DE ALUMÍNIO, TIPO LR, PARA ELETRODUTO DE AÇO GALVANIZADO DN 32 MM (1 1/4''), APARENTE - FORNECIMENTO E INSTALAÇÃO. AF_10/2022</v>
          </cell>
          <cell r="C4581">
            <v>55.53</v>
          </cell>
        </row>
        <row r="4582">
          <cell r="A4582">
            <v>95795</v>
          </cell>
          <cell r="B4582" t="str">
            <v>CONDULETE DE ALUMÍNIO, TIPO T, PARA ELETRODUTO DE AÇO GALVANIZADO DN 20 MM (3/4''), APARENTE - FORNECIMENTO E INSTALAÇÃO. AF_10/2022</v>
          </cell>
          <cell r="C4582">
            <v>32.729999999999997</v>
          </cell>
        </row>
        <row r="4583">
          <cell r="A4583">
            <v>95796</v>
          </cell>
          <cell r="B4583" t="str">
            <v>CONDULETE DE ALUMÍNIO, TIPO T, PARA ELETRODUTO DE AÇO GALVANIZADO DN 25 MM (1''), APARENTE - FORNECIMENTO E INSTALAÇÃO. AF_10/2022</v>
          </cell>
          <cell r="C4583">
            <v>46.51</v>
          </cell>
        </row>
        <row r="4584">
          <cell r="A4584">
            <v>95797</v>
          </cell>
          <cell r="B4584" t="str">
            <v>CONDULETE DE ALUMÍNIO, TIPO T, PARA ELETRODUTO DE AÇO GALVANIZADO DN 32 MM (1 1/4''), APARENTE - FORNECIMENTO E INSTALAÇÃO. AF_10/2022</v>
          </cell>
          <cell r="C4584">
            <v>64.760000000000005</v>
          </cell>
        </row>
        <row r="4585">
          <cell r="A4585">
            <v>95798</v>
          </cell>
          <cell r="B4585" t="str">
            <v>CONDULETE DE ALUMÍNIO, TIPO TB, PARA ELETRODUTO DE AÇO GALVANIZADO DN 20 MM (3/4''), APARENTE - FORNECIMENTO E INSTALAÇÃO. AF_10/2022</v>
          </cell>
          <cell r="C4585">
            <v>0</v>
          </cell>
        </row>
        <row r="4586">
          <cell r="A4586">
            <v>95799</v>
          </cell>
          <cell r="B4586" t="str">
            <v>CONDULETE DE ALUMÍNIO, TIPO TB, PARA ELETRODUTO DE AÇO GALVANIZADO DN 25 MM (1''), APARENTE - FORNECIMENTO E INSTALAÇÃO. AF_10/2022</v>
          </cell>
          <cell r="C4586">
            <v>0</v>
          </cell>
        </row>
        <row r="4587">
          <cell r="A4587">
            <v>95800</v>
          </cell>
          <cell r="B4587" t="str">
            <v>CONDULETE DE ALUMÍNIO, TIPO TB, PARA ELETRODUTO DE AÇO GALVANIZADO DN 32 MM (1 1/4''), APARENTE - FORNECIMENTO E INSTALAÇÃO. AF_10/2022</v>
          </cell>
          <cell r="C4587">
            <v>0</v>
          </cell>
        </row>
        <row r="4588">
          <cell r="A4588">
            <v>95801</v>
          </cell>
          <cell r="B4588" t="str">
            <v>CONDULETE DE ALUMÍNIO, TIPO X, PARA ELETRODUTO DE AÇO GALVANIZADO DN 20 MM (3/4''), APARENTE - FORNECIMENTO E INSTALAÇÃO. AF_10/2022</v>
          </cell>
          <cell r="C4588">
            <v>39.46</v>
          </cell>
        </row>
        <row r="4589">
          <cell r="A4589">
            <v>95802</v>
          </cell>
          <cell r="B4589" t="str">
            <v>CONDULETE DE ALUMÍNIO, TIPO X, PARA ELETRODUTO DE AÇO GALVANIZADO DN 25 MM (1''), APARENTE - FORNECIMENTO E INSTALAÇÃO. AF_10/2022</v>
          </cell>
          <cell r="C4589">
            <v>48.94</v>
          </cell>
        </row>
        <row r="4590">
          <cell r="A4590">
            <v>95803</v>
          </cell>
          <cell r="B4590" t="str">
            <v>CONDULETE DE ALUMÍNIO, TIPO X, PARA ELETRODUTO DE AÇO GALVANIZADO DN 32 MM (1 1/4''), APARENTE - FORNECIMENTO E INSTALAÇÃO. AF_10/2022</v>
          </cell>
          <cell r="C4590">
            <v>71.930000000000007</v>
          </cell>
        </row>
        <row r="4591">
          <cell r="A4591">
            <v>95804</v>
          </cell>
          <cell r="B4591" t="str">
            <v>CONDULETE DE PVC, TIPO B, PARA ELETRODUTO DE PVC SOLDÁVEL DN 20 MM (1/2''), APARENTE - FORNECIMENTO E INSTALAÇÃO. AF_10/2022</v>
          </cell>
          <cell r="C4591">
            <v>18.809999999999999</v>
          </cell>
        </row>
        <row r="4592">
          <cell r="A4592">
            <v>95805</v>
          </cell>
          <cell r="B4592" t="str">
            <v>CONDULETE DE PVC, TIPO B, PARA ELETRODUTO DE PVC SOLDÁVEL DN 25 MM (3/4''), APARENTE - FORNECIMENTO E INSTALAÇÃO. AF_10/2022</v>
          </cell>
          <cell r="C4592">
            <v>20.059999999999999</v>
          </cell>
        </row>
        <row r="4593">
          <cell r="A4593">
            <v>95806</v>
          </cell>
          <cell r="B4593" t="str">
            <v>CONDULETE DE PVC, TIPO B, PARA ELETRODUTO DE PVC SOLDÁVEL DN 32 MM (1''), APARENTE - FORNECIMENTO E INSTALAÇÃO. AF_10/2022</v>
          </cell>
          <cell r="C4593">
            <v>22.18</v>
          </cell>
        </row>
        <row r="4594">
          <cell r="A4594">
            <v>104401</v>
          </cell>
          <cell r="B4594" t="str">
            <v>CONDULETE DE PVC, TIPO C, PARA ELETRODUTO DE PVC SOLDÁVEL DN 20 MM (1/2''), APARENTE - FORNECIMENTO E INSTALAÇÃO. AF_10/2022</v>
          </cell>
          <cell r="C4594">
            <v>20.96</v>
          </cell>
        </row>
        <row r="4595">
          <cell r="A4595">
            <v>104402</v>
          </cell>
          <cell r="B4595" t="str">
            <v>CONDULETE DE PVC, TIPO C, PARA ELETRODUTO DE PVC SOLDÁVEL DN 25 MM (3/4''), APARENTE - FORNECIMENTO E INSTALAÇÃO. AF_10/2022</v>
          </cell>
          <cell r="C4595">
            <v>22.56</v>
          </cell>
        </row>
        <row r="4596">
          <cell r="A4596">
            <v>104403</v>
          </cell>
          <cell r="B4596" t="str">
            <v>CONDULETE DE PVC, TIPO C, PARA ELETRODUTO DE PVC SOLDÁVEL DN 32 MM (1''), APARENTE - FORNECIMENTO E INSTALAÇÃO. AF_10/2022</v>
          </cell>
          <cell r="C4596">
            <v>28.01</v>
          </cell>
        </row>
        <row r="4597">
          <cell r="A4597">
            <v>104395</v>
          </cell>
          <cell r="B4597" t="str">
            <v>CONDULETE DE PVC, TIPO E, PARA ELETRODUTO DE PVC SOLDÁVEL DN 20 MM (1/2''), APARENTE - FORNECIMENTO E INSTALAÇÃO. AF_10/2022</v>
          </cell>
          <cell r="C4597">
            <v>18.46</v>
          </cell>
        </row>
        <row r="4598">
          <cell r="A4598">
            <v>104396</v>
          </cell>
          <cell r="B4598" t="str">
            <v>CONDULETE DE PVC, TIPO E, PARA ELETRODUTO DE PVC SOLDÁVEL DN 25 MM (3/4''), APARENTE - FORNECIMENTO E INSTALAÇÃO. AF_10/2022</v>
          </cell>
          <cell r="C4598">
            <v>19.13</v>
          </cell>
        </row>
        <row r="4599">
          <cell r="A4599">
            <v>104397</v>
          </cell>
          <cell r="B4599" t="str">
            <v>CONDULETE DE PVC, TIPO E, PARA ELETRODUTO DE PVC SOLDÁVEL DN 32 MM (1''), APARENTE - FORNECIMENTO E INSTALAÇÃO. AF_10/2022</v>
          </cell>
          <cell r="C4599">
            <v>22.63</v>
          </cell>
        </row>
        <row r="4600">
          <cell r="A4600">
            <v>95810</v>
          </cell>
          <cell r="B4600" t="str">
            <v>CONDULETE DE PVC, TIPO LB, PARA ELETRODUTO DE PVC SOLDÁVEL DN 20 MM (1/2''), APARENTE - FORNECIMENTO E INSTALAÇÃO. AF_10/2022</v>
          </cell>
          <cell r="C4600">
            <v>12.57</v>
          </cell>
        </row>
        <row r="4601">
          <cell r="A4601">
            <v>95811</v>
          </cell>
          <cell r="B4601" t="str">
            <v>CONDULETE DE PVC, TIPO LB, PARA ELETRODUTO DE PVC SOLDÁVEL DN 25 MM (3/4''), APARENTE - FORNECIMENTO E INSTALAÇÃO. AF_10/2022</v>
          </cell>
          <cell r="C4601">
            <v>16.37</v>
          </cell>
        </row>
        <row r="4602">
          <cell r="A4602">
            <v>95812</v>
          </cell>
          <cell r="B4602" t="str">
            <v>CONDULETE DE PVC, TIPO LB, PARA ELETRODUTO DE PVC SOLDÁVEL DN 32 MM (1''), APARENTE - FORNECIMENTO E INSTALAÇÃO. AF_10/2022</v>
          </cell>
          <cell r="C4602">
            <v>23.06</v>
          </cell>
        </row>
        <row r="4603">
          <cell r="A4603">
            <v>95807</v>
          </cell>
          <cell r="B4603" t="str">
            <v>CONDULETE DE PVC, TIPO LL, PARA ELETRODUTO DE PVC SOLDÁVEL DN 20 MM (1/2''), APARENTE - FORNECIMENTO E INSTALAÇÃO. AF_10/2022</v>
          </cell>
          <cell r="C4603">
            <v>22.36</v>
          </cell>
        </row>
        <row r="4604">
          <cell r="A4604">
            <v>95808</v>
          </cell>
          <cell r="B4604" t="str">
            <v>CONDULETE DE PVC, TIPO LL, PARA ELETRODUTO DE PVC SOLDÁVEL DN 25 MM (3/4''), APARENTE - FORNECIMENTO E INSTALAÇÃO. AF_10/2022</v>
          </cell>
          <cell r="C4604">
            <v>26.15</v>
          </cell>
        </row>
        <row r="4605">
          <cell r="A4605">
            <v>95809</v>
          </cell>
          <cell r="B4605" t="str">
            <v>CONDULETE DE PVC, TIPO LL, PARA ELETRODUTO DE PVC SOLDÁVEL DN 32 MM (1''), APARENTE - FORNECIMENTO E INSTALAÇÃO. AF_10/2022</v>
          </cell>
          <cell r="C4605">
            <v>32.840000000000003</v>
          </cell>
        </row>
        <row r="4606">
          <cell r="A4606">
            <v>104398</v>
          </cell>
          <cell r="B4606" t="str">
            <v>CONDULETE DE PVC, TIPO LR, PARA ELETRODUTO DE PVC SOLDÁVEL DN 20 MM (1/2''), APARENTE - FORNECIMENTO E INSTALAÇÃO. AF_10/2022</v>
          </cell>
          <cell r="C4606">
            <v>22.35</v>
          </cell>
        </row>
        <row r="4607">
          <cell r="A4607">
            <v>104399</v>
          </cell>
          <cell r="B4607" t="str">
            <v>CONDULETE DE PVC, TIPO LR, PARA ELETRODUTO DE PVC SOLDÁVEL DN 25 MM (3/4''), APARENTE - FORNECIMENTO E INSTALAÇÃO. AF_10/2022</v>
          </cell>
          <cell r="C4607">
            <v>25.21</v>
          </cell>
        </row>
        <row r="4608">
          <cell r="A4608">
            <v>104400</v>
          </cell>
          <cell r="B4608" t="str">
            <v>CONDULETE DE PVC, TIPO LR, PARA ELETRODUTO DE PVC SOLDÁVEL DN 32 MM (1''), APARENTE - FORNECIMENTO E INSTALAÇÃO. AF_10/2022</v>
          </cell>
          <cell r="C4608">
            <v>32.43</v>
          </cell>
        </row>
        <row r="4609">
          <cell r="A4609">
            <v>104404</v>
          </cell>
          <cell r="B4609" t="str">
            <v>CONDULETE DE PVC, TIPO T, PARA ELETRODUTO DE PVC SOLDÁVEL DN 25 MM (3/4''), APARENTE - FORNECIMENTO E INSTALAÇÃO. AF_10/2022</v>
          </cell>
          <cell r="C4609">
            <v>29.37</v>
          </cell>
        </row>
        <row r="4610">
          <cell r="A4610">
            <v>104405</v>
          </cell>
          <cell r="B4610" t="str">
            <v>CONDULETE DE PVC, TIPO T, PARA ELETRODUTO DE PVC SOLDÁVEL DN 32 MM (1''), APARENTE - FORNECIMENTO E INSTALAÇÃO. AF_10/2022</v>
          </cell>
          <cell r="C4610">
            <v>39.71</v>
          </cell>
        </row>
        <row r="4611">
          <cell r="A4611">
            <v>95813</v>
          </cell>
          <cell r="B4611" t="str">
            <v>CONDULETE DE PVC, TIPO TB, PARA ELETRODUTO DE PVC SOLDÁVEL DN 20 MM (1/2''), APARENTE - FORNECIMENTO E INSTALAÇÃO. AF_10/2022</v>
          </cell>
          <cell r="C4611">
            <v>14.84</v>
          </cell>
        </row>
        <row r="4612">
          <cell r="A4612">
            <v>95814</v>
          </cell>
          <cell r="B4612" t="str">
            <v>CONDULETE DE PVC, TIPO TB, PARA ELETRODUTO DE PVC SOLDÁVEL DN 25 MM (3/4''), APARENTE - FORNECIMENTO E INSTALAÇÃO. AF_10/2022</v>
          </cell>
          <cell r="C4612">
            <v>19.899999999999999</v>
          </cell>
        </row>
        <row r="4613">
          <cell r="A4613">
            <v>95815</v>
          </cell>
          <cell r="B4613" t="str">
            <v>CONDULETE DE PVC, TIPO TB, PARA ELETRODUTO DE PVC SOLDÁVEL DN 32 MM (1''), APARENTE - FORNECIMENTO E INSTALAÇÃO. AF_10/2022</v>
          </cell>
          <cell r="C4613">
            <v>29.93</v>
          </cell>
        </row>
        <row r="4614">
          <cell r="A4614">
            <v>95816</v>
          </cell>
          <cell r="B4614" t="str">
            <v>CONDULETE DE PVC, TIPO X, PARA ELETRODUTO DE PVC SOLDÁVEL DN 20 MM (1/2''), APARENTE - FORNECIMENTO E INSTALAÇÃO. AF_10/2022</v>
          </cell>
          <cell r="C4614">
            <v>27.06</v>
          </cell>
        </row>
        <row r="4615">
          <cell r="A4615">
            <v>95817</v>
          </cell>
          <cell r="B4615" t="str">
            <v>CONDULETE DE PVC, TIPO X, PARA ELETRODUTO DE PVC SOLDÁVEL DN 25 MM (3/4"), APARENTE - FORNECIMENTO E INSTALAÇÃO. AF_10/2022</v>
          </cell>
          <cell r="C4615">
            <v>33.04</v>
          </cell>
        </row>
        <row r="4616">
          <cell r="A4616">
            <v>95818</v>
          </cell>
          <cell r="B4616" t="str">
            <v>CONDULETE DE PVC, TIPO X, PARA ELETRODUTO DE PVC SOLDÁVEL DN 32 MM (1''), APARENTE - FORNECIMENTO E INSTALAÇÃO. AF_10/2022</v>
          </cell>
          <cell r="C4616">
            <v>45.87</v>
          </cell>
        </row>
        <row r="4617">
          <cell r="A4617">
            <v>104391</v>
          </cell>
          <cell r="B4617" t="str">
            <v>CURVA 135 GRAUS PARA ELETRODUTO, AÇO GALVANIZADO, DN 20 MM (3/4''), APARENTE - FORNECIMENTO E INSTALAÇÃO. AF_10/2022</v>
          </cell>
          <cell r="C4617">
            <v>0</v>
          </cell>
        </row>
        <row r="4618">
          <cell r="A4618">
            <v>104392</v>
          </cell>
          <cell r="B4618" t="str">
            <v>CURVA 135 GRAUS PARA ELETRODUTO, AÇO GALVANIZADO, DN 25 MM (1''), APARENTE - FORNECIMENTO E INSTALAÇÃO. AF_10/2022</v>
          </cell>
          <cell r="C4618">
            <v>0</v>
          </cell>
        </row>
        <row r="4619">
          <cell r="A4619">
            <v>104393</v>
          </cell>
          <cell r="B4619" t="str">
            <v>CURVA 135 GRAUS PARA ELETRODUTO, AÇO GALVANIZADO, DN 32 MM (1 1/4''), APARENTE - FORNECIMENTO E INSTALAÇÃO. AF_10/2022</v>
          </cell>
          <cell r="C4619">
            <v>0</v>
          </cell>
        </row>
        <row r="4620">
          <cell r="A4620">
            <v>104394</v>
          </cell>
          <cell r="B4620" t="str">
            <v>CURVA 135 GRAUS PARA ELETRODUTO, AÇO GALVANIZADO, DN 40 MM (1 1/2''), APARENTE - FORNECIMENTO E INSTALAÇÃO. AF_10/2022</v>
          </cell>
          <cell r="C4620">
            <v>0</v>
          </cell>
        </row>
        <row r="4621">
          <cell r="A4621">
            <v>95761</v>
          </cell>
          <cell r="B4621" t="str">
            <v>CURVA 45 GRAUS PARA ELETRODUTO, AÇO GALVANIZADO, DN 20 MM (3/4''), APARENTE - FORNECIMENTO E INSTALAÇÃO. AF_10/2022</v>
          </cell>
          <cell r="C4621">
            <v>0</v>
          </cell>
        </row>
        <row r="4622">
          <cell r="A4622">
            <v>95763</v>
          </cell>
          <cell r="B4622" t="str">
            <v>CURVA 45 GRAUS PARA ELETRODUTO, AÇO GALVANIZADO, DN 25 MM (1''), APARENTE - FORNECIMENTO E INSTALAÇÃO. AF_10/2022</v>
          </cell>
          <cell r="C4622">
            <v>0</v>
          </cell>
        </row>
        <row r="4623">
          <cell r="A4623">
            <v>95765</v>
          </cell>
          <cell r="B4623" t="str">
            <v>CURVA 45 GRAUS PARA ELETRODUTO, AÇO GALVANIZADO, DN 32 MM (1 1/4''), APARENTE - FORNECIMENTO E INSTALAÇÃO. AF_10/2022</v>
          </cell>
          <cell r="C4623">
            <v>0</v>
          </cell>
        </row>
        <row r="4624">
          <cell r="A4624">
            <v>95767</v>
          </cell>
          <cell r="B4624" t="str">
            <v>CURVA 45 GRAUS PARA ELETRODUTO, AÇO GALVANIZADO, DN 40 MM (1 1/2''), APARENTE - FORNECIMENTO E INSTALAÇÃO. AF_10/2022</v>
          </cell>
          <cell r="C4624">
            <v>0</v>
          </cell>
        </row>
        <row r="4625">
          <cell r="A4625">
            <v>95762</v>
          </cell>
          <cell r="B4625" t="str">
            <v>CURVA 90 GRAUS PARA ELETRODUTO, AÇO GALVANIZADO, DN 20 MM (3/4''), APARENTE - FORNECIMENTO E INSTALAÇÃO. AF_10/2022</v>
          </cell>
          <cell r="C4625">
            <v>0</v>
          </cell>
        </row>
        <row r="4626">
          <cell r="A4626">
            <v>95764</v>
          </cell>
          <cell r="B4626" t="str">
            <v>CURVA 90 GRAUS PARA ELETRODUTO, AÇO GALVANIZADO, DN 25 MM (1"), APARENTE - FORNECIMENTO E INSTALAÇÃO. AF_10/2022</v>
          </cell>
          <cell r="C4626">
            <v>0</v>
          </cell>
        </row>
        <row r="4627">
          <cell r="A4627">
            <v>95766</v>
          </cell>
          <cell r="B4627" t="str">
            <v>CURVA 90 GRAUS PARA ELETRODUTO, AÇO GALVANIZADO, DN 32 MM (1 1/4''), APARENTE - FORNECIMENTO E INSTALAÇÃO. AF_10/2022</v>
          </cell>
          <cell r="C4627">
            <v>0</v>
          </cell>
        </row>
        <row r="4628">
          <cell r="A4628">
            <v>95768</v>
          </cell>
          <cell r="B4628" t="str">
            <v>CURVA 90 GRAUS PARA ELETRODUTO, AÇO GALVANIZADO, DN 40 MM (1 1/2''), APARENTE - FORNECIMENTO E INSTALAÇÃO. AF_10/2022</v>
          </cell>
          <cell r="C4628">
            <v>0</v>
          </cell>
        </row>
        <row r="4629">
          <cell r="A4629">
            <v>95739</v>
          </cell>
          <cell r="B4629" t="str">
            <v>CURVA 90 GRAUS PARA ELETRODUTO, PVC, SOLDÁVEL, DN 20 MM (1/2''), APARENTE - FORNECIMENTO E INSTALAÇÃO. AF_10/2022</v>
          </cell>
          <cell r="C4629">
            <v>0</v>
          </cell>
        </row>
        <row r="4630">
          <cell r="A4630">
            <v>95740</v>
          </cell>
          <cell r="B4630" t="str">
            <v>CURVA 90 GRAUS PARA ELETRODUTO, PVC, SOLDÁVEL, DN 25 MM (3/4''), APARENTE - FORNECIMENTO E INSTALAÇÃO. AF_10/2022</v>
          </cell>
          <cell r="C4630">
            <v>0</v>
          </cell>
        </row>
        <row r="4631">
          <cell r="A4631">
            <v>95741</v>
          </cell>
          <cell r="B4631" t="str">
            <v>CURVA 90 GRAUS PARA ELETRODUTO, PVC, SOLDÁVEL, DN 32 MM (1''), APARENTE - FORNECIMENTO E INSTALAÇÃO. AF_10/2022</v>
          </cell>
          <cell r="C4631">
            <v>0</v>
          </cell>
        </row>
        <row r="4632">
          <cell r="A4632">
            <v>104409</v>
          </cell>
          <cell r="B4632" t="str">
            <v>ELETRODUTO RIGIDO, EM ACO ZINCADO OU GALVANIZADO, TIPO PESADO, DN=1 1/2", APARENTE - FORNECIMENTO E INSTALAÇÃO. AF_10/2022</v>
          </cell>
          <cell r="C4632">
            <v>0</v>
          </cell>
        </row>
        <row r="4633">
          <cell r="A4633">
            <v>104408</v>
          </cell>
          <cell r="B4633" t="str">
            <v>ELETRODUTO RIGIDO, EM ACO ZINCADO OU GALVANIZADO, TIPO PESADO, DN=1 1/4", APARENTE- FORNECIMENTO E INSTALAÇÃO. AF_10/2022</v>
          </cell>
          <cell r="C4633">
            <v>0</v>
          </cell>
        </row>
        <row r="4634">
          <cell r="A4634">
            <v>104407</v>
          </cell>
          <cell r="B4634" t="str">
            <v>ELETRODUTO RIGIDO, EM ACO ZINCADO OU GALVANIZADO, TIPO PESADO, DN=1", APARENTE - FORNECIMENTO E INSTALAÇÃO. AF_10/2022</v>
          </cell>
          <cell r="C4634">
            <v>0</v>
          </cell>
        </row>
        <row r="4635">
          <cell r="A4635">
            <v>104406</v>
          </cell>
          <cell r="B4635" t="str">
            <v>ELETRODUTO RIGIDO, EM ACO ZINCADO OU GALVANIZADO, TIPO PESADO, DN=3/4", APARENTE - FORNECIMENTO E INSTALAÇÃO. AF_10/2022</v>
          </cell>
          <cell r="C4635">
            <v>0</v>
          </cell>
        </row>
        <row r="4636">
          <cell r="A4636">
            <v>95726</v>
          </cell>
          <cell r="B4636" t="str">
            <v>ELETRODUTO RÍGIDO SOLDÁVEL, PVC, DN 20 MM (1/2"), APARENTE - FORNECIMENTO E INSTALAÇÃO. AF_10/2022</v>
          </cell>
          <cell r="C4636">
            <v>17.16</v>
          </cell>
        </row>
        <row r="4637">
          <cell r="A4637">
            <v>95727</v>
          </cell>
          <cell r="B4637" t="str">
            <v>ELETRODUTO RÍGIDO SOLDÁVEL, PVC, DN 25 MM (3/4"), APARENTE - FORNECIMENTO E INSTALAÇÃO. AF_10/2022</v>
          </cell>
          <cell r="C4637">
            <v>20.76</v>
          </cell>
        </row>
        <row r="4638">
          <cell r="A4638">
            <v>95728</v>
          </cell>
          <cell r="B4638" t="str">
            <v>ELETRODUTO RÍGIDO SOLDÁVEL, PVC, DN 32 MM (1"), APARENTE - FORNECIMENTO E INSTALAÇÃO. AF_10/2022</v>
          </cell>
          <cell r="C4638">
            <v>26.63</v>
          </cell>
        </row>
        <row r="4639">
          <cell r="A4639">
            <v>104452</v>
          </cell>
          <cell r="B4639" t="str">
            <v>LUVA DE EMENDA PARA ELETRODUTO, AÇO GALVANIZADO, DN 20 MM (3/4''), APARENTE - FORNECIMENTO E INSTALAÇÃO. AF_10/2022</v>
          </cell>
          <cell r="C4639">
            <v>0</v>
          </cell>
        </row>
        <row r="4640">
          <cell r="A4640">
            <v>104448</v>
          </cell>
          <cell r="B4640" t="str">
            <v>LUVA DE EMENDA PARA ELETRODUTO, AÇO GALVANIZADO, DN 25 MM (1''), APARENTE - FORNECIMENTO E INSTALAÇÃO. AF_10/2022</v>
          </cell>
          <cell r="C4640">
            <v>0</v>
          </cell>
        </row>
        <row r="4641">
          <cell r="A4641">
            <v>104449</v>
          </cell>
          <cell r="B4641" t="str">
            <v>LUVA DE EMENDA PARA ELETRODUTO, AÇO GALVANIZADO, DN 32 MM (1 1/4''), APARENTE - FORNECIMENTO E INSTALAÇÃO. AF_10/2022</v>
          </cell>
          <cell r="C4641">
            <v>0</v>
          </cell>
        </row>
        <row r="4642">
          <cell r="A4642">
            <v>104450</v>
          </cell>
          <cell r="B4642" t="str">
            <v>LUVA DE EMENDA PARA ELETRODUTO, AÇO GALVANIZADO, DN 40 MM (1 1/2''), APARENTE - FORNECIMENTO E INSTALAÇÃO. AF_10/2022</v>
          </cell>
          <cell r="C4642">
            <v>0</v>
          </cell>
        </row>
        <row r="4643">
          <cell r="A4643">
            <v>104445</v>
          </cell>
          <cell r="B4643" t="str">
            <v>LUVA PARA ELETRODUTO, PVC, SOLDÁVEL, DN 20 MM (1/2''), APARENTE - FORNECIMENTO E INSTALAÇÃO. AF_10/2022</v>
          </cell>
          <cell r="C4643">
            <v>0</v>
          </cell>
        </row>
        <row r="4644">
          <cell r="A4644">
            <v>104446</v>
          </cell>
          <cell r="B4644" t="str">
            <v>LUVA PARA ELETRODUTO, PVC, SOLDÁVEL, DN 25 MM (3/4''), APARENTE - FORNECIMENTO E INSTALAÇÃO. AF_10/2022</v>
          </cell>
          <cell r="C4644">
            <v>0</v>
          </cell>
        </row>
        <row r="4645">
          <cell r="A4645">
            <v>104447</v>
          </cell>
          <cell r="B4645" t="str">
            <v>LUVA PARA ELETRODUTO, PVC, SOLDÁVEL, DN 32 MM (1''), APARENTE - FORNECIMENTO E INSTALAÇÃO. AF_10/2022</v>
          </cell>
          <cell r="C4645">
            <v>0</v>
          </cell>
        </row>
        <row r="4646">
          <cell r="A4646">
            <v>92980</v>
          </cell>
          <cell r="B4646" t="str">
            <v>CABO DE COBRE FLEXÍVEL ISOLADO, 10 MM², ANTI-CHAMA 0,6/1,0 KV, PARA DISTRIBUIÇÃO - FORNECIMENTO E INSTALAÇÃO. AF_10/2020</v>
          </cell>
          <cell r="C4646">
            <v>11.03</v>
          </cell>
        </row>
        <row r="4647">
          <cell r="A4647">
            <v>92979</v>
          </cell>
          <cell r="B4647" t="str">
            <v>CABO DE COBRE FLEXÍVEL ISOLADO, 10 MM², ANTI-CHAMA 450/750 V, PARA DISTRIBUIÇÃO - FORNECIMENTO E INSTALAÇÃO. AF_10/2020</v>
          </cell>
          <cell r="C4647">
            <v>11.55</v>
          </cell>
        </row>
        <row r="4648">
          <cell r="A4648">
            <v>92982</v>
          </cell>
          <cell r="B4648" t="str">
            <v>CABO DE COBRE FLEXÍVEL ISOLADO, 16 MM², ANTI-CHAMA 0,6/1,0 KV, PARA DISTRIBUIÇÃO - FORNECIMENTO E INSTALAÇÃO. AF_10/2020</v>
          </cell>
          <cell r="C4648">
            <v>17.48</v>
          </cell>
        </row>
        <row r="4649">
          <cell r="A4649">
            <v>92981</v>
          </cell>
          <cell r="B4649" t="str">
            <v>CABO DE COBRE FLEXÍVEL ISOLADO, 16 MM², ANTI-CHAMA 450/750 V, PARA DISTRIBUIÇÃO - FORNECIMENTO E INSTALAÇÃO. AF_10/2020</v>
          </cell>
          <cell r="C4649">
            <v>16.489999999999998</v>
          </cell>
        </row>
        <row r="4650">
          <cell r="A4650">
            <v>101885</v>
          </cell>
          <cell r="B4650" t="str">
            <v>CABO DE COBRE ISOLADO, 10 MM², ANTI-CHAMA 0,6/1 KV, INSTALADO EM ELETROCALHA OU PERFILADO - FORNECIMENTO E INSTALAÇÃO. AF_10/2020</v>
          </cell>
          <cell r="C4650">
            <v>10.77</v>
          </cell>
        </row>
        <row r="4651">
          <cell r="A4651">
            <v>101884</v>
          </cell>
          <cell r="B4651" t="str">
            <v>CABO DE COBRE ISOLADO, 10 MM², ANTI-CHAMA 450/750 V, INSTALADO EM ELETROCALHA OU PERFILADO - FORNECIMENTO E INSTALAÇÃO. AF_10/2020</v>
          </cell>
          <cell r="C4651">
            <v>11.29</v>
          </cell>
        </row>
        <row r="4652">
          <cell r="A4652">
            <v>101887</v>
          </cell>
          <cell r="B4652" t="str">
            <v>CABO DE COBRE ISOLADO, 16 MM², ANTI-CHAMA 0,6/1 KV, INSTALADO EM ELETROCALHA OU PERFILADO - FORNECIMENTO E INSTALAÇÃO. AF_10/2020</v>
          </cell>
          <cell r="C4652">
            <v>17.18</v>
          </cell>
        </row>
        <row r="4653">
          <cell r="A4653">
            <v>101886</v>
          </cell>
          <cell r="B4653" t="str">
            <v>CABO DE COBRE ISOLADO, 16 MM², ANTI-CHAMA 450/750 V, INSTALADO EM ELETROCALHA OU PERFILADO - FORNECIMENTO E INSTALAÇÃO. AF_10/2020</v>
          </cell>
          <cell r="C4653">
            <v>16.190000000000001</v>
          </cell>
        </row>
        <row r="4654">
          <cell r="A4654">
            <v>101889</v>
          </cell>
          <cell r="B4654" t="str">
            <v>CABO DE COBRE ISOLADO, 25 MM², ANTI-CHAMA 0,6/1 KV, INSTALADO EM ELETROCALHA OU PERFILADO - FORNECIMENTO E INSTALAÇÃO. AF_10/2020</v>
          </cell>
          <cell r="C4654">
            <v>26.66</v>
          </cell>
        </row>
        <row r="4655">
          <cell r="A4655">
            <v>101888</v>
          </cell>
          <cell r="B4655" t="str">
            <v>CABO DE COBRE ISOLADO, 25 MM², ANTI-CHAMA 450/750 V, INSTALADO EM ELETROCALHA OU PERFILADO - FORNECIMENTO E INSTALAÇÃO. AF_10/2020</v>
          </cell>
          <cell r="C4655">
            <v>25.37</v>
          </cell>
        </row>
        <row r="4656">
          <cell r="A4656">
            <v>101938</v>
          </cell>
          <cell r="B4656" t="str">
            <v>CAIXA DE PROTEÇÃO PARA MEDIDOR MONOFÁSICO DE EMBUTIR - FORNECIMENTO E INSTALAÇÃO. AF_10/2020</v>
          </cell>
          <cell r="C4656">
            <v>101.78</v>
          </cell>
        </row>
        <row r="4657">
          <cell r="A4657">
            <v>101904</v>
          </cell>
          <cell r="B4657" t="str">
            <v>CONTATOR TRIPOLAR I NOMIMAL 95A - FORNECIMENTO E INSTALAÇÃO. AF_10/2020</v>
          </cell>
          <cell r="C4657">
            <v>1969.23</v>
          </cell>
        </row>
        <row r="4658">
          <cell r="A4658">
            <v>101901</v>
          </cell>
          <cell r="B4658" t="str">
            <v>CONTATOR TRIPOLAR I NOMINAL 12A - FORNECIMENTO E INSTALAÇÃO. AF_10/2020</v>
          </cell>
          <cell r="C4658">
            <v>206.2</v>
          </cell>
        </row>
        <row r="4659">
          <cell r="A4659">
            <v>101902</v>
          </cell>
          <cell r="B4659" t="str">
            <v>CONTATOR TRIPOLAR I NOMINAL 22A - FORNECIMENTO E INSTALAÇÃO. AF_10/2020</v>
          </cell>
          <cell r="C4659">
            <v>254.32</v>
          </cell>
        </row>
        <row r="4660">
          <cell r="A4660">
            <v>101903</v>
          </cell>
          <cell r="B4660" t="str">
            <v>CONTATOR TRIPOLAR I NOMINAL 38A - FORNECIMENTO E INSTALAÇÃO. AF_10/2020</v>
          </cell>
          <cell r="C4660">
            <v>531.27</v>
          </cell>
        </row>
        <row r="4661">
          <cell r="A4661">
            <v>97400</v>
          </cell>
          <cell r="B4661" t="str">
            <v>COTOVELO HORIZONTAL PARA BARRAMENTO BLINDADO, 1000A - FORNECIMENTO E INSTALAÇÃO. AF_10/2020</v>
          </cell>
          <cell r="C4661">
            <v>0</v>
          </cell>
        </row>
        <row r="4662">
          <cell r="A4662">
            <v>97401</v>
          </cell>
          <cell r="B4662" t="str">
            <v>COTOVELO HORIZONTAL PARA BARRAMENTO BLINDADO, 1250A - FORNECIMENTO E INSTALAÇÃO. AF_10/2020</v>
          </cell>
          <cell r="C4662">
            <v>0</v>
          </cell>
        </row>
        <row r="4663">
          <cell r="A4663">
            <v>97403</v>
          </cell>
          <cell r="B4663" t="str">
            <v>COTOVELO HORIZONTAL PARA BARRAMENTO BLINDADO, 1600A - FORNECIMENTO E INSTALAÇÃO. AF_10/2020</v>
          </cell>
          <cell r="C4663">
            <v>0</v>
          </cell>
        </row>
        <row r="4664">
          <cell r="A4664">
            <v>97404</v>
          </cell>
          <cell r="B4664" t="str">
            <v>COTOVELO HORIZONTAL PARA BARRAMENTO BLINDADO, 2000A - FORNECIMENTO E INSTALAÇÃO. AF_10/2020</v>
          </cell>
          <cell r="C4664">
            <v>0</v>
          </cell>
        </row>
        <row r="4665">
          <cell r="A4665">
            <v>97406</v>
          </cell>
          <cell r="B4665" t="str">
            <v>COTOVELO HORIZONTAL PARA BARRAMENTO BLINDADO, 2500A - FORNECIMENTO E INSTALAÇÃO. AF_10/2020</v>
          </cell>
          <cell r="C4665">
            <v>0</v>
          </cell>
        </row>
        <row r="4666">
          <cell r="A4666">
            <v>97393</v>
          </cell>
          <cell r="B4666" t="str">
            <v>COTOVELO HORIZONTAL PARA BARRAMENTO BLINDADO, 250A - FORNECIMENTO E INSTALAÇÃO. AF_10/2020</v>
          </cell>
          <cell r="C4666">
            <v>0</v>
          </cell>
        </row>
        <row r="4667">
          <cell r="A4667">
            <v>97407</v>
          </cell>
          <cell r="B4667" t="str">
            <v>COTOVELO HORIZONTAL PARA BARRAMENTO BLINDADO, 3000A - FORNECIMENTO E INSTALAÇÃO. AF_10/2020</v>
          </cell>
          <cell r="C4667">
            <v>0</v>
          </cell>
        </row>
        <row r="4668">
          <cell r="A4668">
            <v>97408</v>
          </cell>
          <cell r="B4668" t="str">
            <v>COTOVELO HORIZONTAL PARA BARRAMENTO BLINDADO, 3500A. - FORNECIMENTO E INSTALAÇÃO. AF_10/2020</v>
          </cell>
          <cell r="C4668">
            <v>0</v>
          </cell>
        </row>
        <row r="4669">
          <cell r="A4669">
            <v>97394</v>
          </cell>
          <cell r="B4669" t="str">
            <v>COTOVELO HORIZONTAL PARA BARRAMENTO BLINDADO, 350A - FORNECIMENTO E INSTALAÇÃO. AF_10/2020</v>
          </cell>
          <cell r="C4669">
            <v>0</v>
          </cell>
        </row>
        <row r="4670">
          <cell r="A4670">
            <v>97395</v>
          </cell>
          <cell r="B4670" t="str">
            <v>COTOVELO HORIZONTAL PARA BARRAMENTO BLINDADO, 450A - FORNECIMENTO E INSTALAÇÃO. AF_10/2020</v>
          </cell>
          <cell r="C4670">
            <v>0</v>
          </cell>
        </row>
        <row r="4671">
          <cell r="A4671">
            <v>97398</v>
          </cell>
          <cell r="B4671" t="str">
            <v>COTOVELO HORIZONTAL PARA BARRAMENTO BLINDADO, 550A - FORNECIMENTO E INSTALAÇÃO. AF_10/2020</v>
          </cell>
          <cell r="C4671">
            <v>0</v>
          </cell>
        </row>
        <row r="4672">
          <cell r="A4672">
            <v>97399</v>
          </cell>
          <cell r="B4672" t="str">
            <v>COTOVELO HORIZONTAL PARA BARRAMENTO BLINDADO, 630A - FORNECIMENTO E INSTALAÇÃO. AF_10/2020</v>
          </cell>
          <cell r="C4672">
            <v>0</v>
          </cell>
        </row>
        <row r="4673">
          <cell r="A4673">
            <v>97414</v>
          </cell>
          <cell r="B4673" t="str">
            <v>COTOVELO VERTICAL PARA BARRAMENTO BLINDADO, 1000A - FORNECIMENTO E INSTALAÇÃO. AF_10/2020</v>
          </cell>
          <cell r="C4673">
            <v>0</v>
          </cell>
        </row>
        <row r="4674">
          <cell r="A4674">
            <v>97415</v>
          </cell>
          <cell r="B4674" t="str">
            <v>COTOVELO VERTICAL PARA BARRAMENTO BLINDADO, 1250A - FORNECIMENTO E INSTALAÇÃO. AF_10/2020</v>
          </cell>
          <cell r="C4674">
            <v>0</v>
          </cell>
        </row>
        <row r="4675">
          <cell r="A4675">
            <v>97416</v>
          </cell>
          <cell r="B4675" t="str">
            <v>COTOVELO VERTICAL PARA BARRAMENTO BLINDADO, 1600A - FORNECIMENTO E INSTALAÇÃO. AF_10/2020</v>
          </cell>
          <cell r="C4675">
            <v>0</v>
          </cell>
        </row>
        <row r="4676">
          <cell r="A4676">
            <v>97417</v>
          </cell>
          <cell r="B4676" t="str">
            <v>COTOVELO VERTICAL PARA BARRAMENTO BLINDADO, 2000A - FORNECIMENTO E INSTALAÇÃO. AF_10/2020</v>
          </cell>
          <cell r="C4676">
            <v>0</v>
          </cell>
        </row>
        <row r="4677">
          <cell r="A4677">
            <v>97418</v>
          </cell>
          <cell r="B4677" t="str">
            <v>COTOVELO VERTICAL PARA BARRAMENTO BLINDADO, 2500A - FORNECIMENTO E INSTALAÇÃO. AF_10/2020</v>
          </cell>
          <cell r="C4677">
            <v>0</v>
          </cell>
        </row>
        <row r="4678">
          <cell r="A4678">
            <v>97409</v>
          </cell>
          <cell r="B4678" t="str">
            <v>COTOVELO VERTICAL PARA BARRAMENTO BLINDADO, 250A - FORNECIMENTO E INSTALAÇÃO. AF_10/2020</v>
          </cell>
          <cell r="C4678">
            <v>0</v>
          </cell>
        </row>
        <row r="4679">
          <cell r="A4679">
            <v>97419</v>
          </cell>
          <cell r="B4679" t="str">
            <v>COTOVELO VERTICAL PARA BARRAMENTO BLINDADO, 3000A - FORNECIMENTO E INSTALAÇÃO. AF_10/2020</v>
          </cell>
          <cell r="C4679">
            <v>0</v>
          </cell>
        </row>
        <row r="4680">
          <cell r="A4680">
            <v>97420</v>
          </cell>
          <cell r="B4680" t="str">
            <v>COTOVELO VERTICAL PARA BARRAMENTO BLINDADO, 3500A - FORNECIMENTO E INSTALAÇÃO. AF_10/2020</v>
          </cell>
          <cell r="C4680">
            <v>0</v>
          </cell>
        </row>
        <row r="4681">
          <cell r="A4681">
            <v>97410</v>
          </cell>
          <cell r="B4681" t="str">
            <v>COTOVELO VERTICAL PARA BARRAMENTO BLINDADO, 350A - FORNECIMENTO E INSTALAÇÃO. AF_10/2020</v>
          </cell>
          <cell r="C4681">
            <v>0</v>
          </cell>
        </row>
        <row r="4682">
          <cell r="A4682">
            <v>97411</v>
          </cell>
          <cell r="B4682" t="str">
            <v>COTOVELO VERTICAL PARA BARRAMENTO BLINDADO, 450A - FORNECIMENTO E INSTALAÇÃO. AF_10/2020</v>
          </cell>
          <cell r="C4682">
            <v>0</v>
          </cell>
        </row>
        <row r="4683">
          <cell r="A4683">
            <v>97412</v>
          </cell>
          <cell r="B4683" t="str">
            <v>COTOVELO VERTICAL PARA BARRAMENTO BLINDADO, 550A - FORNECIMENTO E INSTALAÇÃO. AF_10/2020</v>
          </cell>
          <cell r="C4683">
            <v>0</v>
          </cell>
        </row>
        <row r="4684">
          <cell r="A4684">
            <v>97413</v>
          </cell>
          <cell r="B4684" t="str">
            <v>COTOVELO VERTICAL PARA BARRAMENTO BLINDADO, 630A - FORNECIMENTO E INSTALAÇÃO. AF_10/2020</v>
          </cell>
          <cell r="C4684">
            <v>0</v>
          </cell>
        </row>
        <row r="4685">
          <cell r="A4685">
            <v>101900</v>
          </cell>
          <cell r="B4685" t="str">
            <v>DISJUNTOR BAIXA TENSÃO TRIPOLAR A SECO 800A/600V - FORNECIMENTO E INSTALAÇÃO. AF_10/2020</v>
          </cell>
          <cell r="C4685">
            <v>4537.2</v>
          </cell>
        </row>
        <row r="4686">
          <cell r="A4686">
            <v>93660</v>
          </cell>
          <cell r="B4686" t="str">
            <v>DISJUNTOR BIPOLAR TIPO DIN, CORRENTE NOMINAL DE 10A - FORNECIMENTO E INSTALAÇÃO. AF_10/2020</v>
          </cell>
          <cell r="C4686">
            <v>57.34</v>
          </cell>
        </row>
        <row r="4687">
          <cell r="A4687">
            <v>93661</v>
          </cell>
          <cell r="B4687" t="str">
            <v>DISJUNTOR BIPOLAR TIPO DIN, CORRENTE NOMINAL DE 16A - FORNECIMENTO E INSTALAÇÃO. AF_10/2020</v>
          </cell>
          <cell r="C4687">
            <v>58.6</v>
          </cell>
        </row>
        <row r="4688">
          <cell r="A4688">
            <v>93662</v>
          </cell>
          <cell r="B4688" t="str">
            <v>DISJUNTOR BIPOLAR TIPO DIN, CORRENTE NOMINAL DE 20A - FORNECIMENTO E INSTALAÇÃO. AF_10/2020</v>
          </cell>
          <cell r="C4688">
            <v>61.21</v>
          </cell>
        </row>
        <row r="4689">
          <cell r="A4689">
            <v>93663</v>
          </cell>
          <cell r="B4689" t="str">
            <v>DISJUNTOR BIPOLAR TIPO DIN, CORRENTE NOMINAL DE 25A - FORNECIMENTO E INSTALAÇÃO. AF_10/2020</v>
          </cell>
          <cell r="C4689">
            <v>61.21</v>
          </cell>
        </row>
        <row r="4690">
          <cell r="A4690">
            <v>93664</v>
          </cell>
          <cell r="B4690" t="str">
            <v>DISJUNTOR BIPOLAR TIPO DIN, CORRENTE NOMINAL DE 32A - FORNECIMENTO E INSTALAÇÃO. AF_10/2020</v>
          </cell>
          <cell r="C4690">
            <v>64.33</v>
          </cell>
        </row>
        <row r="4691">
          <cell r="A4691">
            <v>93665</v>
          </cell>
          <cell r="B4691" t="str">
            <v>DISJUNTOR BIPOLAR TIPO DIN, CORRENTE NOMINAL DE 40A - FORNECIMENTO E INSTALAÇÃO. AF_10/2020</v>
          </cell>
          <cell r="C4691">
            <v>68.34</v>
          </cell>
        </row>
        <row r="4692">
          <cell r="A4692">
            <v>93666</v>
          </cell>
          <cell r="B4692" t="str">
            <v>DISJUNTOR BIPOLAR TIPO DIN, CORRENTE NOMINAL DE 50A - FORNECIMENTO E INSTALAÇÃO. AF_10/2020</v>
          </cell>
          <cell r="C4692">
            <v>74.55</v>
          </cell>
        </row>
        <row r="4693">
          <cell r="A4693">
            <v>93674</v>
          </cell>
          <cell r="B4693" t="str">
            <v>DISJUNTOR BIPOLAR TIPO DR, CORRENTE NOMINAL DE 25A - FORNECIMENTO E INSTALAÇÃO. AF_10/2020</v>
          </cell>
          <cell r="C4693">
            <v>0</v>
          </cell>
        </row>
        <row r="4694">
          <cell r="A4694">
            <v>93675</v>
          </cell>
          <cell r="B4694" t="str">
            <v>DISJUNTOR BIPOLAR TIPO DR, CORRENTE NOMINAL DE 40A - FORNECIMENTO E INSTALAÇÃO. AF_10/2020</v>
          </cell>
          <cell r="C4694">
            <v>0</v>
          </cell>
        </row>
        <row r="4695">
          <cell r="A4695">
            <v>101892</v>
          </cell>
          <cell r="B4695" t="str">
            <v>DISJUNTOR BIPOLAR TIPO NEMA, CORRENTE NOMINAL DE 10 ATÉ 50A - FORNECIMENTO E INSTALAÇÃO. AF_10/2020</v>
          </cell>
          <cell r="C4695">
            <v>72.31</v>
          </cell>
        </row>
        <row r="4696">
          <cell r="A4696">
            <v>93653</v>
          </cell>
          <cell r="B4696" t="str">
            <v>DISJUNTOR MONOPOLAR TIPO DIN, CORRENTE NOMINAL DE 10A - FORNECIMENTO E INSTALAÇÃO. AF_10/2020</v>
          </cell>
          <cell r="C4696">
            <v>11.94</v>
          </cell>
        </row>
        <row r="4697">
          <cell r="A4697">
            <v>93654</v>
          </cell>
          <cell r="B4697" t="str">
            <v>DISJUNTOR MONOPOLAR TIPO DIN, CORRENTE NOMINAL DE 16A - FORNECIMENTO E INSTALAÇÃO. AF_10/2020</v>
          </cell>
          <cell r="C4697">
            <v>12.57</v>
          </cell>
        </row>
        <row r="4698">
          <cell r="A4698">
            <v>93655</v>
          </cell>
          <cell r="B4698" t="str">
            <v>DISJUNTOR MONOPOLAR TIPO DIN, CORRENTE NOMINAL DE 20A - FORNECIMENTO E INSTALAÇÃO. AF_10/2020</v>
          </cell>
          <cell r="C4698">
            <v>13.87</v>
          </cell>
        </row>
        <row r="4699">
          <cell r="A4699">
            <v>93656</v>
          </cell>
          <cell r="B4699" t="str">
            <v>DISJUNTOR MONOPOLAR TIPO DIN, CORRENTE NOMINAL DE 25A - FORNECIMENTO E INSTALAÇÃO. AF_10/2020</v>
          </cell>
          <cell r="C4699">
            <v>13.87</v>
          </cell>
        </row>
        <row r="4700">
          <cell r="A4700">
            <v>93657</v>
          </cell>
          <cell r="B4700" t="str">
            <v>DISJUNTOR MONOPOLAR TIPO DIN, CORRENTE NOMINAL DE 32A - FORNECIMENTO E INSTALAÇÃO. AF_10/2020</v>
          </cell>
          <cell r="C4700">
            <v>15.43</v>
          </cell>
        </row>
        <row r="4701">
          <cell r="A4701">
            <v>93658</v>
          </cell>
          <cell r="B4701" t="str">
            <v>DISJUNTOR MONOPOLAR TIPO DIN, CORRENTE NOMINAL DE 40A - FORNECIMENTO E INSTALAÇÃO. AF_10/2020</v>
          </cell>
          <cell r="C4701">
            <v>22.15</v>
          </cell>
        </row>
        <row r="4702">
          <cell r="A4702">
            <v>93659</v>
          </cell>
          <cell r="B4702" t="str">
            <v>DISJUNTOR MONOPOLAR TIPO DIN, CORRENTE NOMINAL DE 50A - FORNECIMENTO E INSTALAÇÃO. AF_10/2020</v>
          </cell>
          <cell r="C4702">
            <v>25.26</v>
          </cell>
        </row>
        <row r="4703">
          <cell r="A4703">
            <v>101890</v>
          </cell>
          <cell r="B4703" t="str">
            <v>DISJUNTOR MONOPOLAR TIPO NEMA, CORRENTE NOMINAL DE 10 ATÉ 30A - FORNECIMENTO E INSTALAÇÃO. AF_10/2020</v>
          </cell>
          <cell r="C4703">
            <v>16.52</v>
          </cell>
        </row>
        <row r="4704">
          <cell r="A4704">
            <v>101891</v>
          </cell>
          <cell r="B4704" t="str">
            <v>DISJUNTOR MONOPOLAR TIPO NEMA, CORRENTE NOMINAL DE 35 ATÉ 50A - FORNECIMENTO E INSTALAÇÃO. AF_10/2020</v>
          </cell>
          <cell r="C4704">
            <v>28.33</v>
          </cell>
        </row>
        <row r="4705">
          <cell r="A4705">
            <v>101895</v>
          </cell>
          <cell r="B4705" t="str">
            <v>DISJUNTOR TERMOMAGNÉTICO TRIPOLAR, CORRENTE NOMINAL DE 125A - FORNECIMENTO E INSTALAÇÃO. AF_10/2020</v>
          </cell>
          <cell r="C4705">
            <v>429.92</v>
          </cell>
        </row>
        <row r="4706">
          <cell r="A4706">
            <v>101896</v>
          </cell>
          <cell r="B4706" t="str">
            <v>DISJUNTOR TERMOMAGNÉTICO TRIPOLAR, CORRENTE NOMINAL DE 200A - FORNECIMENTO E INSTALAÇÃO. AF_10/2020</v>
          </cell>
          <cell r="C4706">
            <v>643.66</v>
          </cell>
        </row>
        <row r="4707">
          <cell r="A4707">
            <v>101897</v>
          </cell>
          <cell r="B4707" t="str">
            <v>DISJUNTOR TERMOMAGNÉTICO TRIPOLAR, CORRENTE NOMINAL DE 250A - FORNECIMENTO E INSTALAÇÃO. AF_10/2020</v>
          </cell>
          <cell r="C4707">
            <v>1024.6199999999999</v>
          </cell>
        </row>
        <row r="4708">
          <cell r="A4708">
            <v>101898</v>
          </cell>
          <cell r="B4708" t="str">
            <v>DISJUNTOR TERMOMAGNÉTICO TRIPOLAR, CORRENTE NOMINAL DE 400A - FORNECIMENTO E INSTALAÇÃO. AF_10/2020</v>
          </cell>
          <cell r="C4708">
            <v>1366.71</v>
          </cell>
        </row>
        <row r="4709">
          <cell r="A4709">
            <v>101899</v>
          </cell>
          <cell r="B4709" t="str">
            <v>DISJUNTOR TERMOMAGNÉTICO TRIPOLAR, CORRENTE NOMINAL DE 600A - FORNECIMENTO E INSTALAÇÃO. AF_10/2020</v>
          </cell>
          <cell r="C4709">
            <v>2180.4</v>
          </cell>
        </row>
        <row r="4710">
          <cell r="A4710">
            <v>93676</v>
          </cell>
          <cell r="B4710" t="str">
            <v>DISJUNTOR TETRAPOLAR TIPO DR, CORRENTE NOMINAL DE 25A - FORNECIMENTO E INSTALAÇÃO. AF_10/2020</v>
          </cell>
          <cell r="C4710">
            <v>0</v>
          </cell>
        </row>
        <row r="4711">
          <cell r="A4711">
            <v>97711</v>
          </cell>
          <cell r="B4711" t="str">
            <v>DISJUNTOR TETRAPOLAR TIPO DR, CORRENTE NOMINAL DE 40A - FORNECIMENTO E INSTALAÇÃO. AF_10/2020</v>
          </cell>
          <cell r="C4711">
            <v>0</v>
          </cell>
        </row>
        <row r="4712">
          <cell r="A4712">
            <v>93667</v>
          </cell>
          <cell r="B4712" t="str">
            <v>DISJUNTOR TRIPOLAR TIPO DIN, CORRENTE NOMINAL DE 10A - FORNECIMENTO E INSTALAÇÃO. AF_10/2020</v>
          </cell>
          <cell r="C4712">
            <v>71.89</v>
          </cell>
        </row>
        <row r="4713">
          <cell r="A4713">
            <v>93668</v>
          </cell>
          <cell r="B4713" t="str">
            <v>DISJUNTOR TRIPOLAR TIPO DIN, CORRENTE NOMINAL DE 16A - FORNECIMENTO E INSTALAÇÃO. AF_10/2020</v>
          </cell>
          <cell r="C4713">
            <v>73.78</v>
          </cell>
        </row>
        <row r="4714">
          <cell r="A4714">
            <v>93669</v>
          </cell>
          <cell r="B4714" t="str">
            <v>DISJUNTOR TRIPOLAR TIPO DIN, CORRENTE NOMINAL DE 20A - FORNECIMENTO E INSTALAÇÃO. AF_10/2020</v>
          </cell>
          <cell r="C4714">
            <v>77.7</v>
          </cell>
        </row>
        <row r="4715">
          <cell r="A4715">
            <v>93670</v>
          </cell>
          <cell r="B4715" t="str">
            <v>DISJUNTOR TRIPOLAR TIPO DIN, CORRENTE NOMINAL DE 25A - FORNECIMENTO E INSTALAÇÃO. AF_10/2020</v>
          </cell>
          <cell r="C4715">
            <v>77.7</v>
          </cell>
        </row>
        <row r="4716">
          <cell r="A4716">
            <v>93671</v>
          </cell>
          <cell r="B4716" t="str">
            <v>DISJUNTOR TRIPOLAR TIPO DIN, CORRENTE NOMINAL DE 32A - FORNECIMENTO E INSTALAÇÃO. AF_10/2020</v>
          </cell>
          <cell r="C4716">
            <v>82.38</v>
          </cell>
        </row>
        <row r="4717">
          <cell r="A4717">
            <v>93672</v>
          </cell>
          <cell r="B4717" t="str">
            <v>DISJUNTOR TRIPOLAR TIPO DIN, CORRENTE NOMINAL DE 40A - FORNECIMENTO E INSTALAÇÃO. AF_10/2020</v>
          </cell>
          <cell r="C4717">
            <v>89.57</v>
          </cell>
        </row>
        <row r="4718">
          <cell r="A4718">
            <v>93673</v>
          </cell>
          <cell r="B4718" t="str">
            <v>DISJUNTOR TRIPOLAR TIPO DIN, CORRENTE NOMINAL DE 50A - FORNECIMENTO E INSTALAÇÃO. AF_10/2020</v>
          </cell>
          <cell r="C4718">
            <v>98.9</v>
          </cell>
        </row>
        <row r="4719">
          <cell r="A4719">
            <v>101893</v>
          </cell>
          <cell r="B4719" t="str">
            <v>DISJUNTOR TRIPOLAR TIPO NEMA, CORRENTE NOMINAL DE 10 ATÉ 50A - FORNECIMENTO E INSTALAÇÃO. AF_10/2020</v>
          </cell>
          <cell r="C4719">
            <v>92.68</v>
          </cell>
        </row>
        <row r="4720">
          <cell r="A4720">
            <v>101894</v>
          </cell>
          <cell r="B4720" t="str">
            <v>DISJUNTOR TRIPOLAR TIPO NEMA, CORRENTE NOMINAL DE 60 ATÉ 100A - FORNECIMENTO E INSTALAÇÃO. AF_10/2020</v>
          </cell>
          <cell r="C4720">
            <v>159.43</v>
          </cell>
        </row>
        <row r="4721">
          <cell r="A4721">
            <v>97421</v>
          </cell>
          <cell r="B4721" t="str">
            <v>GABARITO PARA BARRAMENTO BLINDADO - FORNECIMENTO E INSTALAÇÃO. AF_10/2020</v>
          </cell>
          <cell r="C4721">
            <v>0</v>
          </cell>
        </row>
        <row r="4722">
          <cell r="A4722">
            <v>97373</v>
          </cell>
          <cell r="B4722" t="str">
            <v>PEÇA RETA DE BARRAMENTO BLINDADO, 1000A - FORNECIMENTO E INSTALAÇÃO. AF_10/2020</v>
          </cell>
          <cell r="C4722">
            <v>0</v>
          </cell>
        </row>
        <row r="4723">
          <cell r="A4723">
            <v>97374</v>
          </cell>
          <cell r="B4723" t="str">
            <v>PEÇA RETA DE BARRAMENTO BLINDADO, 1250A - FORNECIMENTO E INSTALAÇÃO. AF_10/2020</v>
          </cell>
          <cell r="C4723">
            <v>0</v>
          </cell>
        </row>
        <row r="4724">
          <cell r="A4724">
            <v>97375</v>
          </cell>
          <cell r="B4724" t="str">
            <v>PEÇA RETA DE BARRAMENTO BLINDADO, 1600A - FORNECIMENTO E INSTALAÇÃO. AF_10/2020</v>
          </cell>
          <cell r="C4724">
            <v>0</v>
          </cell>
        </row>
        <row r="4725">
          <cell r="A4725">
            <v>97376</v>
          </cell>
          <cell r="B4725" t="str">
            <v>PEÇA RETA DE BARRAMENTO BLINDADO, 2000A - FORNECIMENTO E INSTALAÇÃO. AF_10/2020</v>
          </cell>
          <cell r="C4725">
            <v>0</v>
          </cell>
        </row>
        <row r="4726">
          <cell r="A4726">
            <v>97377</v>
          </cell>
          <cell r="B4726" t="str">
            <v>PEÇA RETA DE BARRAMENTO BLINDADO, 2500A - FORNECIMENTO E INSTALAÇÃO. AF_10/2020</v>
          </cell>
          <cell r="C4726">
            <v>0</v>
          </cell>
        </row>
        <row r="4727">
          <cell r="A4727">
            <v>97368</v>
          </cell>
          <cell r="B4727" t="str">
            <v>PEÇA RETA DE BARRAMENTO BLINDADO, 250A - FORNECIMENTO E INSTALAÇÃO. AF_10/2020</v>
          </cell>
          <cell r="C4727">
            <v>0</v>
          </cell>
        </row>
        <row r="4728">
          <cell r="A4728">
            <v>97369</v>
          </cell>
          <cell r="B4728" t="str">
            <v>PEÇA RETA DE BARRAMENTO BLINDADO, 350A - FORNECIMENTO E INSTALAÇÃO. AF_10/2020</v>
          </cell>
          <cell r="C4728">
            <v>0</v>
          </cell>
        </row>
        <row r="4729">
          <cell r="A4729">
            <v>97370</v>
          </cell>
          <cell r="B4729" t="str">
            <v>PEÇA RETA DE BARRAMENTO BLINDADO, 450A - FORNECIMENTO E INSTALAÇÃO. AF_10/2020</v>
          </cell>
          <cell r="C4729">
            <v>0</v>
          </cell>
        </row>
        <row r="4730">
          <cell r="A4730">
            <v>97371</v>
          </cell>
          <cell r="B4730" t="str">
            <v>PEÇA RETA DE BARRAMENTO BLINDADO, 550A - FORNECIMENTO E INSTALAÇÃO. AF_10/2020</v>
          </cell>
          <cell r="C4730">
            <v>0</v>
          </cell>
        </row>
        <row r="4731">
          <cell r="A4731">
            <v>97372</v>
          </cell>
          <cell r="B4731" t="str">
            <v>PEÇA RETA DE BARRAMENTO BLINDADO, 630A - FORNECIMENTO E INSTALAÇÃO. AF_10/2020</v>
          </cell>
          <cell r="C4731">
            <v>0</v>
          </cell>
        </row>
        <row r="4732">
          <cell r="A4732">
            <v>101875</v>
          </cell>
          <cell r="B4732" t="str">
            <v>QUADRO DE DISTRIBUIÇÃO DE ENERGIA EM CHAPA DE AÇO GALVANIZADO, DE EMBUTIR, COM BARRAMENTO TRIFÁSICO, PARA 12 DISJUNTORES DIN 100A - FORNECIMENTO E INSTALAÇÃO. AF_10/2020</v>
          </cell>
          <cell r="C4732">
            <v>330.75</v>
          </cell>
        </row>
        <row r="4733">
          <cell r="A4733">
            <v>101883</v>
          </cell>
          <cell r="B4733" t="str">
            <v>QUADRO DE DISTRIBUIÇÃO DE ENERGIA EM CHAPA DE AÇO GALVANIZADO, DE EMBUTIR, COM BARRAMENTO TRIFÁSICO, PARA 18 DISJUNTORES DIN 100A - FORNECIMENTO E INSTALAÇÃO. AF_10/2020</v>
          </cell>
          <cell r="C4733">
            <v>454.33</v>
          </cell>
        </row>
        <row r="4734">
          <cell r="A4734">
            <v>101879</v>
          </cell>
          <cell r="B4734" t="str">
            <v>QUADRO DE DISTRIBUIÇÃO DE ENERGIA EM CHAPA DE AÇO GALVANIZADO, DE EMBUTIR, COM BARRAMENTO TRIFÁSICO, PARA 24 DISJUNTORES DIN 100A - FORNECIMENTO E INSTALAÇÃO. AF_10/2020</v>
          </cell>
          <cell r="C4734">
            <v>476.34</v>
          </cell>
        </row>
        <row r="4735">
          <cell r="A4735">
            <v>101880</v>
          </cell>
          <cell r="B4735" t="str">
            <v>QUADRO DE DISTRIBUIÇÃO DE ENERGIA EM CHAPA DE AÇO GALVANIZADO, DE EMBUTIR, COM BARRAMENTO TRIFÁSICO, PARA 30 DISJUNTORES DIN 150A - FORNECIMENTO E INSTALAÇÃO. AF_10/2020</v>
          </cell>
          <cell r="C4735">
            <v>549.15</v>
          </cell>
        </row>
        <row r="4736">
          <cell r="A4736">
            <v>101882</v>
          </cell>
          <cell r="B4736" t="str">
            <v>QUADRO DE DISTRIBUIÇÃO DE ENERGIA EM CHAPA DE AÇO GALVANIZADO, DE EMBUTIR, COM BARRAMENTO TRIFÁSICO, PARA 30 DISJUNTORES DIN 225A - FORNECIMENTO E INSTALAÇÃO. AF_10/2020</v>
          </cell>
          <cell r="C4736">
            <v>1109.3499999999999</v>
          </cell>
        </row>
        <row r="4737">
          <cell r="A4737">
            <v>101881</v>
          </cell>
          <cell r="B4737" t="str">
            <v>QUADRO DE DISTRIBUIÇÃO DE ENERGIA EM CHAPA DE AÇO GALVANIZADO, DE EMBUTIR, COM BARRAMENTO TRIFÁSICO, PARA 40 DISJUNTORES DIN 100A - FORNECIMENTO E INSTALAÇÃO. AF_10/2020</v>
          </cell>
          <cell r="C4737">
            <v>784.7</v>
          </cell>
        </row>
        <row r="4738">
          <cell r="A4738">
            <v>101878</v>
          </cell>
          <cell r="B4738" t="str">
            <v>QUADRO DE DISTRIBUIÇÃO DE ENERGIA EM CHAPA DE AÇO GALVANIZADO, DE SOBREPOR, COM BARRAMENTO TRIFÁSICO, PARA 18 DISJUNTORES DIN 100A - FORNECIMENTO E INSTALAÇÃO. AF_10/2020</v>
          </cell>
          <cell r="C4738">
            <v>464.22</v>
          </cell>
        </row>
        <row r="4739">
          <cell r="A4739">
            <v>101877</v>
          </cell>
          <cell r="B4739" t="str">
            <v>QUADRO DE DISTRIBUIÇÃO DE ENERGIA EM PVC, DE EMBUTIR, SEM BARRAMENTO, PARA 3 DISJUNTORES - FORNECIMENTO E INSTALAÇÃO. AF_10/2020</v>
          </cell>
          <cell r="C4739">
            <v>52.74</v>
          </cell>
        </row>
        <row r="4740">
          <cell r="A4740">
            <v>101876</v>
          </cell>
          <cell r="B4740" t="str">
            <v>QUADRO DE DISTRIBUIÇÃO DE ENERGIA EM PVC, DE EMBUTIR, SEM BARRAMENTO, PARA 6 DISJUNTORES - FORNECIMENTO E INSTALAÇÃO. AF_10/2020</v>
          </cell>
          <cell r="C4740">
            <v>75.86</v>
          </cell>
        </row>
        <row r="4741">
          <cell r="A4741">
            <v>101873</v>
          </cell>
          <cell r="B4741" t="str">
            <v>QUADRO DE DISTRIBUIÇÃO DE LUZ EM PVC PARA 12 DISJUNTORES - FORNECIMENTO E INSTALAÇÃO. AF_10/2020</v>
          </cell>
          <cell r="C4741">
            <v>0</v>
          </cell>
        </row>
        <row r="4742">
          <cell r="A4742">
            <v>101874</v>
          </cell>
          <cell r="B4742" t="str">
            <v>QUADRO DE DISTRIBUIÇÃO DE LUZ EM PVC PARA 24 DISJUNTORES - FORNECIMENTO E INSTALAÇÃO. AF_10/2020</v>
          </cell>
          <cell r="C4742">
            <v>0</v>
          </cell>
        </row>
        <row r="4743">
          <cell r="A4743">
            <v>101871</v>
          </cell>
          <cell r="B4743" t="str">
            <v>QUADRO DE DISTRIBUIÇÃO DE LUZ EM PVC PARA 4 DISJUNTORES - FORNECIMENTO E INSTALAÇÃO. AF_10/2020</v>
          </cell>
          <cell r="C4743">
            <v>0</v>
          </cell>
        </row>
        <row r="4744">
          <cell r="A4744">
            <v>101872</v>
          </cell>
          <cell r="B4744" t="str">
            <v>QUADRO DE DISTRIBUIÇÃO DE LUZ EM PVC PARA 8 DISJUNTORES - FORNECIMENTO E INSTALAÇÃO. AF_10/2020</v>
          </cell>
          <cell r="C4744">
            <v>0</v>
          </cell>
        </row>
        <row r="4745">
          <cell r="A4745">
            <v>97360</v>
          </cell>
          <cell r="B4745" t="str">
            <v>QUADRO DE MEDIÇÃO GERAL DE ENERGIA COM 12 MEDIDORES - FORNECIMENTO E INSTALAÇÃO. AF_10/2020</v>
          </cell>
          <cell r="C4745">
            <v>6351.27</v>
          </cell>
        </row>
        <row r="4746">
          <cell r="A4746">
            <v>97361</v>
          </cell>
          <cell r="B4746" t="str">
            <v>QUADRO DE MEDIÇÃO GERAL DE ENERGIA COM 16 MEDIDORES - FORNECIMENTO E INSTALAÇÃO. AF_10/2020</v>
          </cell>
          <cell r="C4746">
            <v>8468.36</v>
          </cell>
        </row>
        <row r="4747">
          <cell r="A4747">
            <v>97359</v>
          </cell>
          <cell r="B4747" t="str">
            <v>QUADRO DE MEDIÇÃO GERAL DE ENERGIA COM 8 MEDIDORES - FORNECIMENTO E INSTALAÇÃO. AF_10/2020</v>
          </cell>
          <cell r="C4747">
            <v>3299.89</v>
          </cell>
        </row>
        <row r="4748">
          <cell r="A4748">
            <v>101946</v>
          </cell>
          <cell r="B4748" t="str">
            <v>QUADRO DE MEDIÇÃO GERAL DE ENERGIA PARA 1 MEDIDOR DE SOBREPOR - FORNECIMENTO E INSTALAÇÃO. AF_10/2020</v>
          </cell>
          <cell r="C4748">
            <v>153.69999999999999</v>
          </cell>
        </row>
        <row r="4749">
          <cell r="A4749">
            <v>97362</v>
          </cell>
          <cell r="B4749" t="str">
            <v>QUADRO DE MEDIÇÃO GERAL DE ENERGIA PARA BARRAMENTO BLINDADO COM 4 MEDIDORES - FORNECIMENTO E INSTALAÇÃO. AF_10/2020</v>
          </cell>
          <cell r="C4749">
            <v>1515.69</v>
          </cell>
        </row>
        <row r="4750">
          <cell r="A4750">
            <v>101553</v>
          </cell>
          <cell r="B4750" t="str">
            <v>ALÇA PREFORMADA DE DISTRIBUIÇÃO, EM AÇO GALVANIZADO, AWG 1 - FORNECIMENTO E INSTALAÇÃO. AF_07/2020</v>
          </cell>
          <cell r="C4750">
            <v>23.79</v>
          </cell>
        </row>
        <row r="4751">
          <cell r="A4751">
            <v>101554</v>
          </cell>
          <cell r="B4751" t="str">
            <v>ALÇA PREFORMADA DE DISTRIBUIÇÃO, EM AÇO GALVANIZADO, AWG 2 - FORNECIMENTO E INSTALAÇÃO. AF_07/2020</v>
          </cell>
          <cell r="C4751">
            <v>16.309999999999999</v>
          </cell>
        </row>
        <row r="4752">
          <cell r="A4752">
            <v>101555</v>
          </cell>
          <cell r="B4752" t="str">
            <v>ALÇA PREFORMADA DE DISTRIBUIÇÃO, EM AÇO GALVANIZADO, AWG 4 - FORNECIMENTO E INSTALAÇÃO. AF_07/2020</v>
          </cell>
          <cell r="C4752">
            <v>9.5</v>
          </cell>
        </row>
        <row r="4753">
          <cell r="A4753">
            <v>101556</v>
          </cell>
          <cell r="B4753" t="str">
            <v>ALÇA PREFORMADA DE DISTRIBUIÇÃO, EM AÇO GALVANIZADO, AWG 6 - FORNECIMENTO E INSTALAÇÃO. AF_07/2020</v>
          </cell>
          <cell r="C4753">
            <v>8.41</v>
          </cell>
        </row>
        <row r="4754">
          <cell r="A4754">
            <v>101537</v>
          </cell>
          <cell r="B4754" t="str">
            <v>APARELHO SINALIZADOR DE SAÍDA DE GARAGEM, COM CÉLULA FOTOELÉTRICA - FORNECIMENTO E INSTALAÇÃO. AF_07/2020</v>
          </cell>
          <cell r="C4754">
            <v>95.19</v>
          </cell>
        </row>
        <row r="4755">
          <cell r="A4755">
            <v>101538</v>
          </cell>
          <cell r="B4755" t="str">
            <v>ARMAÇÃO SECUNDÁRIA, COM 1 ESTRIBO E 1 ISOLADOR - FORNECIMENTO E INSTALAÇÃO. AF_07/2020</v>
          </cell>
          <cell r="C4755">
            <v>67.3</v>
          </cell>
        </row>
        <row r="4756">
          <cell r="A4756">
            <v>101542</v>
          </cell>
          <cell r="B4756" t="str">
            <v>ARMAÇÃO SECUNDÁRIA, COM 1 ESTRIBO, SEM ISOLADOR - FORNECIMENTO E INSTALAÇÃO. AF_07/2020</v>
          </cell>
          <cell r="C4756">
            <v>49.91</v>
          </cell>
        </row>
        <row r="4757">
          <cell r="A4757">
            <v>101539</v>
          </cell>
          <cell r="B4757" t="str">
            <v>ARMAÇÃO SECUNDÁRIA, COM 2 ESTRIBOS E 2 ISOLADORES - FORNECIMENTO E INSTALAÇÃO. AF_07/2020</v>
          </cell>
          <cell r="C4757">
            <v>108.23</v>
          </cell>
        </row>
        <row r="4758">
          <cell r="A4758">
            <v>101543</v>
          </cell>
          <cell r="B4758" t="str">
            <v>ARMAÇÃO SECUNDÁRIA, COM 2 ESTRIBOS, SEM ISOLADOR - FORNECIMENTO E INSTALAÇÃO. AF_07/2020</v>
          </cell>
          <cell r="C4758">
            <v>87.06</v>
          </cell>
        </row>
        <row r="4759">
          <cell r="A4759">
            <v>101540</v>
          </cell>
          <cell r="B4759" t="str">
            <v>ARMAÇÃO SECUNDÁRIA, COM 3 ESTRIBOS E 3 ISOLADORES - FORNECIMENTO E INSTALAÇÃO. AF_07/2020</v>
          </cell>
          <cell r="C4759">
            <v>185.79</v>
          </cell>
        </row>
        <row r="4760">
          <cell r="A4760">
            <v>101544</v>
          </cell>
          <cell r="B4760" t="str">
            <v>ARMAÇÃO SECUNDÁRIA, COM 3 ESTRIBOS, SEM ISOLADOR - FORNECIMENTO E INSTALAÇÃO. AF_07/2020</v>
          </cell>
          <cell r="C4760">
            <v>140.76</v>
          </cell>
        </row>
        <row r="4761">
          <cell r="A4761">
            <v>101541</v>
          </cell>
          <cell r="B4761" t="str">
            <v>ARMAÇÃO SECUNDÁRIA, COM 4 ESTRIBOS E 4 ISOLADORES - FORNECIMENTO E INSTALAÇÃO. AF_07/2020</v>
          </cell>
          <cell r="C4761">
            <v>241.54</v>
          </cell>
        </row>
        <row r="4762">
          <cell r="A4762">
            <v>101545</v>
          </cell>
          <cell r="B4762" t="str">
            <v>ARMAÇÃO SECUNDÁRIA, COM 4 ESTRIBOS, SEM ISOLADOR - FORNECIMENTO E INSTALAÇÃO. AF_07/2020</v>
          </cell>
          <cell r="C4762">
            <v>206.88</v>
          </cell>
        </row>
        <row r="4763">
          <cell r="A4763">
            <v>101560</v>
          </cell>
          <cell r="B4763" t="str">
            <v>CABO DE COBRE FLEXÍVEL ISOLADO, 10 MM², 0,6/1,0 KV, PARA REDE AÉREA DE DISTRIBUIÇÃO DE ENERGIA ELÉTRICA DE BAIXA TENSÃO - FORNECIMENTO E INSTALAÇÃO. AF_07/2020</v>
          </cell>
          <cell r="C4763">
            <v>10.76</v>
          </cell>
        </row>
        <row r="4764">
          <cell r="A4764">
            <v>101568</v>
          </cell>
          <cell r="B4764" t="str">
            <v>CABO DE COBRE FLEXÍVEL ISOLADO, 120 MM², 0,6/1,0 KV, PARA REDE AÉREA DE DISTRIBUIÇÃO DE ENERGIA ELÉTRICA DE BAIXA TENSÃO - FORNECIMENTO E INSTALAÇÃO. AF_07/2020</v>
          </cell>
          <cell r="C4764">
            <v>130.97</v>
          </cell>
        </row>
        <row r="4765">
          <cell r="A4765">
            <v>101561</v>
          </cell>
          <cell r="B4765" t="str">
            <v>CABO DE COBRE FLEXÍVEL ISOLADO, 16 MM², 0,6/1,0 KV, PARA REDE AÉREA DE DISTRIBUIÇÃO DE ENERGIA ELÉTRICA DE BAIXA TENSÃO - FORNECIMENTO E INSTALAÇÃO. AF_07/2020</v>
          </cell>
          <cell r="C4765">
            <v>17.079999999999998</v>
          </cell>
        </row>
        <row r="4766">
          <cell r="A4766">
            <v>101562</v>
          </cell>
          <cell r="B4766" t="str">
            <v>CABO DE COBRE FLEXÍVEL ISOLADO, 25 MM², 0,6/1,0 KV, PARA REDE AÉREA DE DISTRIBUIÇÃO DE ENERGIA ELÉTRICA DE BAIXA TENSÃO - FORNECIMENTO E INSTALAÇÃO. AF_07/2020</v>
          </cell>
          <cell r="C4766">
            <v>26.44</v>
          </cell>
        </row>
        <row r="4767">
          <cell r="A4767">
            <v>101563</v>
          </cell>
          <cell r="B4767" t="str">
            <v>CABO DE COBRE FLEXÍVEL ISOLADO, 35 MM², 0,6/1,0 KV, PARA REDE AÉREA DE DISTRIBUIÇÃO DE ENERGIA ELÉTRICA DE BAIXA TENSÃO - FORNECIMENTO E INSTALAÇÃO. AF_07/2020</v>
          </cell>
          <cell r="C4767">
            <v>37.340000000000003</v>
          </cell>
        </row>
        <row r="4768">
          <cell r="A4768">
            <v>101564</v>
          </cell>
          <cell r="B4768" t="str">
            <v>CABO DE COBRE FLEXÍVEL ISOLADO, 50 MM², 0,6/1,0 KV, PARA REDE AÉREA DE DISTRIBUIÇÃO DE ENERGIA ELÉTRICA DE BAIXA TENSÃO - FORNECIMENTO E INSTALAÇÃO. AF_07/2020</v>
          </cell>
          <cell r="C4768">
            <v>55.18</v>
          </cell>
        </row>
        <row r="4769">
          <cell r="A4769">
            <v>101565</v>
          </cell>
          <cell r="B4769" t="str">
            <v>CABO DE COBRE FLEXÍVEL ISOLADO, 70 MM², 0,6/1,0 KV, PARA REDE AÉREA DE DISTRIBUIÇÃO DE ENERGIA ELÉTRICA DE BAIXA TENSÃO - FORNECIMENTO E INSTALAÇÃO. AF_07/2020</v>
          </cell>
          <cell r="C4769">
            <v>77.180000000000007</v>
          </cell>
        </row>
        <row r="4770">
          <cell r="A4770">
            <v>101567</v>
          </cell>
          <cell r="B4770" t="str">
            <v>CABO DE COBRE FLEXÍVEL ISOLADO, 95 MM², 0,6/1,0 KV, PARA REDE AÉREA DE DISTRIBUIÇÃO DE ENERGIA ELÉTRICA DE BAIXA TENSÃO - FORNECIMENTO E INSTALAÇÃO. AF_07/2020</v>
          </cell>
          <cell r="C4770">
            <v>100.17</v>
          </cell>
        </row>
        <row r="4771">
          <cell r="A4771">
            <v>101551</v>
          </cell>
          <cell r="B4771" t="str">
            <v>CONECTOR CUNHA, PARA REDES AÉREAS DE DISTRIBUIÇÃO DE ENERGIA ELÉTRICA DE BAIXA TENSÃO - FORNECIMENTO E INSTALAÇÃO. AF_07/2020</v>
          </cell>
          <cell r="C4771">
            <v>0</v>
          </cell>
        </row>
        <row r="4772">
          <cell r="A4772">
            <v>101552</v>
          </cell>
          <cell r="B4772" t="str">
            <v>CONECTOR H, PARA REDES AÉREAS DE DISTRIBUIÇÃO DE ENERGIA ELÉTRICA DE BAIXA TENSÃO - FORNECIMENTO E INSTALAÇÃO. AF_07/2020</v>
          </cell>
          <cell r="C4772">
            <v>0</v>
          </cell>
        </row>
        <row r="4773">
          <cell r="A4773">
            <v>101550</v>
          </cell>
          <cell r="B4773" t="str">
            <v>CONECTOR PERFURANTE, PARA REDES AÉREAS DE DISTRIBUIÇÃO DE ENERGIA ELÉTRICA DE BAIXA TENSÃO - FORNECIMENTO E INSTALAÇÃO. AF_07/2020</v>
          </cell>
          <cell r="C4773">
            <v>0</v>
          </cell>
        </row>
        <row r="4774">
          <cell r="A4774">
            <v>101501</v>
          </cell>
          <cell r="B4774" t="str">
            <v>ENTRADA DE ENERGIA ELÉTRICA, AÉREA, BIFÁSICA, COM CAIXA DE EMBUTIR, CABO DE 10 MM2 E DISJUNTOR DIN 50A (NÃO INCLUSO O POSTE DE CONCRETO). AF_07/2020_PS</v>
          </cell>
          <cell r="C4774">
            <v>1746.11</v>
          </cell>
        </row>
        <row r="4775">
          <cell r="A4775">
            <v>101502</v>
          </cell>
          <cell r="B4775" t="str">
            <v>ENTRADA DE ENERGIA ELÉTRICA, AÉREA, BIFÁSICA, COM CAIXA DE EMBUTIR, CABO DE 16 MM2 E DISJUNTOR DIN 50A (NÃO INCLUSO O POSTE DE CONCRETO). AF_07/2020_PS</v>
          </cell>
          <cell r="C4775">
            <v>1904.12</v>
          </cell>
        </row>
        <row r="4776">
          <cell r="A4776">
            <v>101503</v>
          </cell>
          <cell r="B4776" t="str">
            <v>ENTRADA DE ENERGIA ELÉTRICA, AÉREA, BIFÁSICA, COM CAIXA DE EMBUTIR, CABO DE 25 MM2 E DISJUNTOR DIN 50A (NÃO INCLUSO O POSTE DE CONCRETO). AF_07/2020_PS</v>
          </cell>
          <cell r="C4776">
            <v>1949.24</v>
          </cell>
        </row>
        <row r="4777">
          <cell r="A4777">
            <v>101504</v>
          </cell>
          <cell r="B4777" t="str">
            <v>ENTRADA DE ENERGIA ELÉTRICA, AÉREA, BIFÁSICA, COM CAIXA DE EMBUTIR, CABO DE 35 MM2 E DISJUNTOR DIN 50A (NÃO INCLUSO O POSTE DE CONCRETO). AF_07/2020_PS</v>
          </cell>
          <cell r="C4777">
            <v>2163.9699999999998</v>
          </cell>
        </row>
        <row r="4778">
          <cell r="A4778">
            <v>101497</v>
          </cell>
          <cell r="B4778" t="str">
            <v>ENTRADA DE ENERGIA ELÉTRICA, AÉREA, BIFÁSICA, COM CAIXA DE SOBREPOR, CABO DE 10 MM2 E DISJUNTOR DIN 50A (NÃO INCLUSO O POSTE DE CONCRETO). AF_07/2020_PS</v>
          </cell>
          <cell r="C4778">
            <v>1754.14</v>
          </cell>
        </row>
        <row r="4779">
          <cell r="A4779">
            <v>101498</v>
          </cell>
          <cell r="B4779" t="str">
            <v>ENTRADA DE ENERGIA ELÉTRICA, AÉREA, BIFÁSICA, COM CAIXA DE SOBREPOR, CABO DE 16 MM2 E DISJUNTOR DIN 50A (NÃO INCLUSO O POSTE DE CONCRETO). AF_07/2020_PS</v>
          </cell>
          <cell r="C4779">
            <v>1912.15</v>
          </cell>
        </row>
        <row r="4780">
          <cell r="A4780">
            <v>101499</v>
          </cell>
          <cell r="B4780" t="str">
            <v>ENTRADA DE ENERGIA ELÉTRICA, AÉREA, BIFÁSICA, COM CAIXA DE SOBREPOR, CABO DE 25 MM2 E DISJUNTOR DIN 50A (NÃO INCLUSO O POSTE DE CONCRETO). AF_07/2020_PS</v>
          </cell>
          <cell r="C4780">
            <v>1957.27</v>
          </cell>
        </row>
        <row r="4781">
          <cell r="A4781">
            <v>101500</v>
          </cell>
          <cell r="B4781" t="str">
            <v>ENTRADA DE ENERGIA ELÉTRICA, AÉREA, BIFÁSICA, COM CAIXA DE SOBREPOR, CABO DE 35 MM2 E DISJUNTOR DIN 50A (NÃO INCLUSO O POSTE DE CONCRETO). AF_07/2020_PS</v>
          </cell>
          <cell r="C4781">
            <v>2172</v>
          </cell>
        </row>
        <row r="4782">
          <cell r="A4782">
            <v>101493</v>
          </cell>
          <cell r="B4782" t="str">
            <v>ENTRADA DE ENERGIA ELÉTRICA, AÉREA, MONOFÁSICA, COM CAIXA DE EMBUTIR, CABO DE 10 MM2 E DISJUNTOR DIN 50A (NÃO INCLUSO O POSTE DE CONCRETO). AF_07/2020_PS</v>
          </cell>
          <cell r="C4782">
            <v>1490.8</v>
          </cell>
        </row>
        <row r="4783">
          <cell r="A4783">
            <v>101494</v>
          </cell>
          <cell r="B4783" t="str">
            <v>ENTRADA DE ENERGIA ELÉTRICA, AÉREA, MONOFÁSICA, COM CAIXA DE EMBUTIR, CABO DE 16 MM2 E DISJUNTOR DIN 50A (NÃO INCLUSO O POSTE DE CONCRETO). AF_07/2020_PS</v>
          </cell>
          <cell r="C4783">
            <v>1595.19</v>
          </cell>
        </row>
        <row r="4784">
          <cell r="A4784">
            <v>101495</v>
          </cell>
          <cell r="B4784" t="str">
            <v>ENTRADA DE ENERGIA ELÉTRICA, AÉREA, MONOFÁSICA, COM CAIXA DE EMBUTIR, CABO DE 25 MM2 E DISJUNTOR DIN 50A (NÃO INCLUSO O POSTE DE CONCRETO). AF_07/2020_PS</v>
          </cell>
          <cell r="C4784">
            <v>1625</v>
          </cell>
        </row>
        <row r="4785">
          <cell r="A4785">
            <v>101496</v>
          </cell>
          <cell r="B4785" t="str">
            <v>ENTRADA DE ENERGIA ELÉTRICA, AÉREA, MONOFÁSICA, COM CAIXA DE EMBUTIR, CABO DE 35 MM2 E DISJUNTOR DIN 50A (NÃO INCLUSO O POSTE DE CONCRETO). AF_07/2020_PS</v>
          </cell>
          <cell r="C4785">
            <v>1777.13</v>
          </cell>
        </row>
        <row r="4786">
          <cell r="A4786">
            <v>101489</v>
          </cell>
          <cell r="B4786" t="str">
            <v>ENTRADA DE ENERGIA ELÉTRICA, AÉREA, MONOFÁSICA, COM CAIXA DE SOBREPOR, CABO DE 10 MM2 E DISJUNTOR DIN 50A (NÃO INCLUSO O POSTE DE CONCRETO). AF_07/2020_PS</v>
          </cell>
          <cell r="C4786">
            <v>1506.71</v>
          </cell>
        </row>
        <row r="4787">
          <cell r="A4787">
            <v>101490</v>
          </cell>
          <cell r="B4787" t="str">
            <v>ENTRADA DE ENERGIA ELÉTRICA, AÉREA, MONOFÁSICA, COM CAIXA DE SOBREPOR, CABO DE 16 MM2 E DISJUNTOR DIN 50A (NÃO INCLUSO O POSTE DE CONCRETO). AF_07/2020_PS</v>
          </cell>
          <cell r="C4787">
            <v>1611.1</v>
          </cell>
        </row>
        <row r="4788">
          <cell r="A4788">
            <v>101491</v>
          </cell>
          <cell r="B4788" t="str">
            <v>ENTRADA DE ENERGIA ELÉTRICA, AÉREA, MONOFÁSICA, COM CAIXA DE SOBREPOR, CABO DE 25 MM2 E DISJUNTOR DIN 50A (NÃO INCLUSO O POSTE DE CONCRETO). AF_07/2020_PS</v>
          </cell>
          <cell r="C4788">
            <v>1640.91</v>
          </cell>
        </row>
        <row r="4789">
          <cell r="A4789">
            <v>101492</v>
          </cell>
          <cell r="B4789" t="str">
            <v>ENTRADA DE ENERGIA ELÉTRICA, AÉREA, MONOFÁSICA, COM CAIXA DE SOBREPOR, CABO DE 35 MM2 E DISJUNTOR DIN 50A (NÃO INCLUSO O POSTE DE CONCRETO). AF_07/2020_PS</v>
          </cell>
          <cell r="C4789">
            <v>1793.04</v>
          </cell>
        </row>
        <row r="4790">
          <cell r="A4790">
            <v>101509</v>
          </cell>
          <cell r="B4790" t="str">
            <v>ENTRADA DE ENERGIA ELÉTRICA, AÉREA, TRIFÁSICA, COM CAIXA DE EMBUTIR, CABO DE 10 MM2 E DISJUNTOR DIN 50A (NÃO INCLUSO O POSTE DE CONCRETO). AF_07/2020</v>
          </cell>
          <cell r="C4790">
            <v>1907.95</v>
          </cell>
        </row>
        <row r="4791">
          <cell r="A4791">
            <v>101510</v>
          </cell>
          <cell r="B4791" t="str">
            <v>ENTRADA DE ENERGIA ELÉTRICA, AÉREA, TRIFÁSICA, COM CAIXA DE EMBUTIR, CABO DE 16 MM2 E DISJUNTOR DIN 50A (NÃO INCLUSO O POSTE DE CONCRETO). AF_07/2020</v>
          </cell>
          <cell r="C4791">
            <v>2118.63</v>
          </cell>
        </row>
        <row r="4792">
          <cell r="A4792">
            <v>101511</v>
          </cell>
          <cell r="B4792" t="str">
            <v>ENTRADA DE ENERGIA ELÉTRICA, AÉREA, TRIFÁSICA, COM CAIXA DE EMBUTIR, CABO DE 25 MM2 E DISJUNTOR DIN 50A (NÃO INCLUSO O POSTE DE CONCRETO). AF_07/2020</v>
          </cell>
          <cell r="C4792">
            <v>2178.79</v>
          </cell>
        </row>
        <row r="4793">
          <cell r="A4793">
            <v>101512</v>
          </cell>
          <cell r="B4793" t="str">
            <v>ENTRADA DE ENERGIA ELÉTRICA, AÉREA, TRIFÁSICA, COM CAIXA DE EMBUTIR, CABO DE 35 MM2 E DISJUNTOR DIN 50A (NÃO INCLUSO O POSTE DE CONCRETO). AF_07/2020</v>
          </cell>
          <cell r="C4793">
            <v>2455.02</v>
          </cell>
        </row>
        <row r="4794">
          <cell r="A4794">
            <v>101505</v>
          </cell>
          <cell r="B4794" t="str">
            <v>ENTRADA DE ENERGIA ELÉTRICA, AÉREA, TRIFÁSICA, COM CAIXA DE SOBREPOR, CABO DE 10 MM2 E DISJUNTOR DIN 50A (NÃO INCLUSO O POSTE DE CONCRETO). AF_07/2020_PS</v>
          </cell>
          <cell r="C4794">
            <v>1870.84</v>
          </cell>
        </row>
        <row r="4795">
          <cell r="A4795">
            <v>101506</v>
          </cell>
          <cell r="B4795" t="str">
            <v>ENTRADA DE ENERGIA ELÉTRICA, AÉREA, TRIFÁSICA, COM CAIXA DE SOBREPOR, CABO DE 16 MM2 E DISJUNTOR DIN 50A (NÃO INCLUSO O POSTE DE CONCRETO). AF_07/2020_PS</v>
          </cell>
          <cell r="C4795">
            <v>2081.52</v>
          </cell>
        </row>
        <row r="4796">
          <cell r="A4796">
            <v>101507</v>
          </cell>
          <cell r="B4796" t="str">
            <v>ENTRADA DE ENERGIA ELÉTRICA, AÉREA, TRIFÁSICA, COM CAIXA DE SOBREPOR, CABO DE 25 MM2 E DISJUNTOR DIN 50A (NÃO INCLUSO O POSTE DE CONCRETO). AF_07/2020_PS</v>
          </cell>
          <cell r="C4796">
            <v>2141.6799999999998</v>
          </cell>
        </row>
        <row r="4797">
          <cell r="A4797">
            <v>101508</v>
          </cell>
          <cell r="B4797" t="str">
            <v>ENTRADA DE ENERGIA ELÉTRICA, AÉREA, TRIFÁSICA, COM CAIXA DE SOBREPOR, CABO DE 35 MM2 E DISJUNTOR DIN 50A (NÃO INCLUSO O POSTE DE CONCRETO). AF_07/2020_PS</v>
          </cell>
          <cell r="C4797">
            <v>2417.91</v>
          </cell>
        </row>
        <row r="4798">
          <cell r="A4798">
            <v>101525</v>
          </cell>
          <cell r="B4798" t="str">
            <v>ENTRADA DE ENERGIA ELÉTRICA, SUBTERRÂNEA, BIFÁSICA, COM CAIXA DE EMBUTIR, CABO DE 10 MM2 E DISJUNTOR DIN 50A (NÃO INCLUSA MURETA DE ALVENARIA). AF_07/2020_PS</v>
          </cell>
          <cell r="C4798">
            <v>1031.9000000000001</v>
          </cell>
        </row>
        <row r="4799">
          <cell r="A4799">
            <v>101526</v>
          </cell>
          <cell r="B4799" t="str">
            <v>ENTRADA DE ENERGIA ELÉTRICA, SUBTERRÂNEA, BIFÁSICA, COM CAIXA DE EMBUTIR, CABO DE 16 MM2 E DISJUNTOR DIN 50A (NÃO INCLUSA MURETA DE ALVENARIA). AF_07/2020_PS</v>
          </cell>
          <cell r="C4799">
            <v>1219.8</v>
          </cell>
        </row>
        <row r="4800">
          <cell r="A4800">
            <v>101527</v>
          </cell>
          <cell r="B4800" t="str">
            <v>ENTRADA DE ENERGIA ELÉTRICA, SUBTERRÂNEA, BIFÁSICA, COM CAIXA DE EMBUTIR, CABO DE 25 MM2 E DISJUNTOR DIN 50A (NÃO INCLUSA MURETA DE ALVENARIA). AF_07/2020_PS</v>
          </cell>
          <cell r="C4800">
            <v>1273.46</v>
          </cell>
        </row>
        <row r="4801">
          <cell r="A4801">
            <v>101528</v>
          </cell>
          <cell r="B4801" t="str">
            <v>ENTRADA DE ENERGIA ELÉTRICA, SUBTERRÂNEA, BIFÁSICA, COM CAIXA DE EMBUTIR, CABO DE 35 MM2 E DISJUNTOR DIN 50A (NÃO INCLUSA MURETA DE ALVENARIA). AF_07/2020_PS</v>
          </cell>
          <cell r="C4801">
            <v>1492.84</v>
          </cell>
        </row>
        <row r="4802">
          <cell r="A4802">
            <v>101521</v>
          </cell>
          <cell r="B4802" t="str">
            <v>ENTRADA DE ENERGIA ELÉTRICA, SUBTERRÂNEA, BIFÁSICA, COM CAIXA DE SOBREPOR, CABO DE 10 MM2 E DISJUNTOR DIN 50A (NÃO INCLUSA MURETA DE ALVENARIA). AF_07/2020_PS</v>
          </cell>
          <cell r="C4802">
            <v>1039.94</v>
          </cell>
        </row>
        <row r="4803">
          <cell r="A4803">
            <v>101522</v>
          </cell>
          <cell r="B4803" t="str">
            <v>ENTRADA DE ENERGIA ELÉTRICA, SUBTERRÂNEA, BIFÁSICA, COM CAIXA DE SOBREPOR, CABO DE 16 MM2 E DISJUNTOR DIN 50A (NÃO INCLUSA MURETA DE ALVENARIA). AF_07/2020_PS</v>
          </cell>
          <cell r="C4803">
            <v>1227.8399999999999</v>
          </cell>
        </row>
        <row r="4804">
          <cell r="A4804">
            <v>101523</v>
          </cell>
          <cell r="B4804" t="str">
            <v>ENTRADA DE ENERGIA ELÉTRICA, SUBTERRÂNEA, BIFÁSICA, COM CAIXA DE SOBREPOR, CABO DE 25 MM2 E DISJUNTOR DIN 50A (NÃO INCLUSA MURETA DE ALVENARIA). AF_07/2020_PS</v>
          </cell>
          <cell r="C4804">
            <v>1281.5</v>
          </cell>
        </row>
        <row r="4805">
          <cell r="A4805">
            <v>101524</v>
          </cell>
          <cell r="B4805" t="str">
            <v>ENTRADA DE ENERGIA ELÉTRICA, SUBTERRÂNEA, BIFÁSICA, COM CAIXA DE SOBREPOR, CABO DE 35 MM2 E DISJUNTOR DIN 50A (NÃO INCLUSA MURETA DE ALVENARIA). AF_07/2020_PS</v>
          </cell>
          <cell r="C4805">
            <v>1500.88</v>
          </cell>
        </row>
        <row r="4806">
          <cell r="A4806">
            <v>101517</v>
          </cell>
          <cell r="B4806" t="str">
            <v>ENTRADA DE ENERGIA ELÉTRICA, SUBTERRÂNEA, MONOFÁSICA, COM CAIXA DE EMBUTIR, CABO DE 10 MM2 E DISJUNTOR DIN 50A (NÃO INCLUSA MURETA DE ALVENARIA). AF_07/2020_PS</v>
          </cell>
          <cell r="C4806">
            <v>760.77</v>
          </cell>
        </row>
        <row r="4807">
          <cell r="A4807">
            <v>101518</v>
          </cell>
          <cell r="B4807" t="str">
            <v>ENTRADA DE ENERGIA ELÉTRICA, SUBTERRÂNEA, MONOFÁSICA, COM CAIXA DE EMBUTIR, CABO DE 16 MM2 E DISJUNTOR DIN 50A (NÃO INCLUSA MURETA DE ALVENARIA). AF_07/2020_PS</v>
          </cell>
          <cell r="C4807">
            <v>886.04</v>
          </cell>
        </row>
        <row r="4808">
          <cell r="A4808">
            <v>101519</v>
          </cell>
          <cell r="B4808" t="str">
            <v>ENTRADA DE ENERGIA ELÉTRICA, SUBTERRÂNEA, MONOFÁSICA, COM CAIXA DE EMBUTIR, CABO DE 25 MM2 E DISJUNTOR DIN 50A (NÃO INCLUSA MURETA DE ALVENARIA). AF_07/2020_PS</v>
          </cell>
          <cell r="C4808">
            <v>921.81</v>
          </cell>
        </row>
        <row r="4809">
          <cell r="A4809">
            <v>101520</v>
          </cell>
          <cell r="B4809" t="str">
            <v>ENTRADA DE ENERGIA ELÉTRICA, SUBTERRÂNEA, MONOFÁSICA, COM CAIXA DE EMBUTIR, CABO DE 35 MM2 E DISJUNTOR DIN 50A (NÃO INCLUSA MURETA DE ALVENARIA). AF_07/2020_PS</v>
          </cell>
          <cell r="C4809">
            <v>1068.07</v>
          </cell>
        </row>
        <row r="4810">
          <cell r="A4810">
            <v>101513</v>
          </cell>
          <cell r="B4810" t="str">
            <v>ENTRADA DE ENERGIA ELÉTRICA, SUBTERRÂNEA, MONOFÁSICA, COM CAIXA DE SOBREPOR, CABO DE 10 MM2 E DISJUNTOR DIN 50A (NÃO INCLUSA MURETA DE ALVENARIA). AF_07/2020_PS</v>
          </cell>
          <cell r="C4810">
            <v>776.69</v>
          </cell>
        </row>
        <row r="4811">
          <cell r="A4811">
            <v>101514</v>
          </cell>
          <cell r="B4811" t="str">
            <v>ENTRADA DE ENERGIA ELÉTRICA, SUBTERRÂNEA, MONOFÁSICA, COM CAIXA DE SOBREPOR, CABO DE 16 MM2 E DISJUNTOR DIN 50A (NÃO INCLUSA MURETA DE ALVENARIA). AF_07/2020_PS</v>
          </cell>
          <cell r="C4811">
            <v>901.96</v>
          </cell>
        </row>
        <row r="4812">
          <cell r="A4812">
            <v>101515</v>
          </cell>
          <cell r="B4812" t="str">
            <v>ENTRADA DE ENERGIA ELÉTRICA, SUBTERRÂNEA, MONOFÁSICA, COM CAIXA DE SOBREPOR, CABO DE 25 MM2 E DISJUNTOR DIN 50A (NÃO INCLUSA MURETA DE ALVENARIA). AF_07/2020_PS</v>
          </cell>
          <cell r="C4812">
            <v>937.73</v>
          </cell>
        </row>
        <row r="4813">
          <cell r="A4813">
            <v>101516</v>
          </cell>
          <cell r="B4813" t="str">
            <v>ENTRADA DE ENERGIA ELÉTRICA, SUBTERRÂNEA, MONOFÁSICA, COM CAIXA DE SOBREPOR, CABO DE 35 MM2 E DISJUNTOR DIN 50A (NÃO INCLUSA MURETA DE ALVENARIA). AF_07/2020_PS</v>
          </cell>
          <cell r="C4813">
            <v>1083.99</v>
          </cell>
        </row>
        <row r="4814">
          <cell r="A4814">
            <v>101533</v>
          </cell>
          <cell r="B4814" t="str">
            <v>ENTRADA DE ENERGIA ELÉTRICA, SUBTERRÂNEA, TRIFÁSICA, COM CAIXA DE EMBUTIR, CABO DE 10 MM2 E DISJUNTOR DIN 50A (NÃO INCLUSA MURETA DE ALVENARIA). AF_07/2020</v>
          </cell>
          <cell r="C4814">
            <v>1211.21</v>
          </cell>
        </row>
        <row r="4815">
          <cell r="A4815">
            <v>101534</v>
          </cell>
          <cell r="B4815" t="str">
            <v>ENTRADA DE ENERGIA ELÉTRICA, SUBTERRÂNEA, TRIFÁSICA, COM CAIXA DE EMBUTIR, CABO DE 16 MM2 E DISJUNTOR DIN 50A (NÃO INCLUSA MURETA DE ALVENARIA). AF_07/2020</v>
          </cell>
          <cell r="C4815">
            <v>1461.75</v>
          </cell>
        </row>
        <row r="4816">
          <cell r="A4816">
            <v>101535</v>
          </cell>
          <cell r="B4816" t="str">
            <v>ENTRADA DE ENERGIA ELÉTRICA, SUBTERRÂNEA, TRIFÁSICA, COM CAIXA DE EMBUTIR, CABO DE 25 MM2 E DISJUNTOR DIN 50A (NÃO INCLUSA MURETA DE ALVENARIA). AF_07/2020</v>
          </cell>
          <cell r="C4816">
            <v>1533.29</v>
          </cell>
        </row>
        <row r="4817">
          <cell r="A4817">
            <v>101536</v>
          </cell>
          <cell r="B4817" t="str">
            <v>ENTRADA DE ENERGIA ELÉTRICA, SUBTERRÂNEA, TRIFÁSICA, COM CAIXA DE EMBUTIR, CABO DE 35 MM2 E DISJUNTOR DIN 50A (NÃO INCLUSA MURETA DE ALVENARIA). AF_07/2020</v>
          </cell>
          <cell r="C4817">
            <v>1825.8</v>
          </cell>
        </row>
        <row r="4818">
          <cell r="A4818">
            <v>101529</v>
          </cell>
          <cell r="B4818" t="str">
            <v>ENTRADA DE ENERGIA ELÉTRICA, SUBTERRÂNEA, TRIFÁSICA, COM CAIXA DE SOBREPOR, CABO DE 10 MM2 E DISJUNTOR DIN 50A (NÃO INCLUSA MURETA DE ALVENARIA). AF_07/2020_PS</v>
          </cell>
          <cell r="C4818">
            <v>1174.1099999999999</v>
          </cell>
        </row>
        <row r="4819">
          <cell r="A4819">
            <v>101530</v>
          </cell>
          <cell r="B4819" t="str">
            <v>ENTRADA DE ENERGIA ELÉTRICA, SUBTERRÂNEA, TRIFÁSICA, COM CAIXA DE SOBREPOR, CABO DE 16 MM2 E DISJUNTOR DIN 50A (NÃO INCLUSA MURETA DE ALVENARIA). AF_07/2020_PS</v>
          </cell>
          <cell r="C4819">
            <v>1424.65</v>
          </cell>
        </row>
        <row r="4820">
          <cell r="A4820">
            <v>101531</v>
          </cell>
          <cell r="B4820" t="str">
            <v>ENTRADA DE ENERGIA ELÉTRICA, SUBTERRÂNEA, TRIFÁSICA, COM CAIXA DE SOBREPOR, CABO DE 25 MM2 E DISJUNTOR DIN 50A (NÃO INCLUSA MURETA DE ALVENARIA). AF_07/2020_PS</v>
          </cell>
          <cell r="C4820">
            <v>1496.19</v>
          </cell>
        </row>
        <row r="4821">
          <cell r="A4821">
            <v>101532</v>
          </cell>
          <cell r="B4821" t="str">
            <v>ENTRADA DE ENERGIA ELÉTRICA, SUBTERRÂNEA, TRIFÁSICA, COM CAIXA DE SOBREPOR, CABO DE 35 MM2 E DISJUNTOR DIN 50A (NÃO INCLUSA MURETA DE ALVENARIA). AF_07/2020_PS</v>
          </cell>
          <cell r="C4821">
            <v>1788.7</v>
          </cell>
        </row>
        <row r="4822">
          <cell r="A4822">
            <v>101549</v>
          </cell>
          <cell r="B4822" t="str">
            <v>GRAMPO PARALELO METÁLICO, PARA REDES AÉREAS DE DISTRIBUIÇÃO DE ENERGIA ELÉTRICA DE BAIXA TENSÃO - FORNECIMENTO E INSTALAÇÃO. AF_07/2020</v>
          </cell>
          <cell r="C4822">
            <v>17.809999999999999</v>
          </cell>
        </row>
        <row r="4823">
          <cell r="A4823">
            <v>101547</v>
          </cell>
          <cell r="B4823" t="str">
            <v>ISOLADOR, TIPO DISCO, PARA TENSÃO 15 KV - FORNECIMENTO E INSTALAÇÃO. AF_07/2020</v>
          </cell>
          <cell r="C4823">
            <v>79.94</v>
          </cell>
        </row>
        <row r="4824">
          <cell r="A4824">
            <v>101546</v>
          </cell>
          <cell r="B4824" t="str">
            <v>ISOLADOR, TIPO PINO, PARA TENSÃO 15 KV - FORNECIMENTO E INSTALAÇÃO. AF_07/2020</v>
          </cell>
          <cell r="C4824">
            <v>25.81</v>
          </cell>
        </row>
        <row r="4825">
          <cell r="A4825">
            <v>101548</v>
          </cell>
          <cell r="B4825" t="str">
            <v>ISOLADOR, TIPO ROLDANA, PARA BAIXA TENSÃO - FORNECIMENTO E INSTALAÇÃO. AF_07/2020</v>
          </cell>
          <cell r="C4825">
            <v>6.72</v>
          </cell>
        </row>
        <row r="4826">
          <cell r="A4826">
            <v>94764</v>
          </cell>
          <cell r="B4826" t="str">
            <v>ADAPTADOR COM FLANGE E ANEL DE VEDAÇÃO, CPVC, ROSCÁVEL, DN 15 MM, INSTALADO EM RESERVAÇÃO PREDIAL DE ÁGUA - FORNECIMENTO E INSTALAÇÃO. AF_04/2024</v>
          </cell>
          <cell r="C4826">
            <v>39.74</v>
          </cell>
        </row>
        <row r="4827">
          <cell r="A4827">
            <v>94765</v>
          </cell>
          <cell r="B4827" t="str">
            <v>ADAPTADOR COM FLANGE E ANEL DE VEDAÇÃO, CPVC, ROSCÁVEL, DN 22 MM, INSTALADO EM RESERVAÇÃO PREDIAL DE ÁGUA - FORNECIMENTO E INSTALAÇÃO. AF_04/2024</v>
          </cell>
          <cell r="C4827">
            <v>43.96</v>
          </cell>
        </row>
        <row r="4828">
          <cell r="A4828">
            <v>94766</v>
          </cell>
          <cell r="B4828" t="str">
            <v>ADAPTADOR COM FLANGE E ANEL DE VEDAÇÃO, CPVC, ROSCÁVEL, DN 28 MM, INSTALADO EM RESERVAÇÃO PREDIAL DE ÁGUA - FORNECIMENTO E INSTALAÇÃO. AF_04/2024</v>
          </cell>
          <cell r="C4828">
            <v>49.31</v>
          </cell>
        </row>
        <row r="4829">
          <cell r="A4829">
            <v>94767</v>
          </cell>
          <cell r="B4829" t="str">
            <v>ADAPTADOR COM FLANGE E ANEL DE VEDAÇÃO, CPVC, ROSCÁVEL, DN 35 MM, INSTALADO EM RESERVAÇÃO PREDIAL DE ÁGUA - FORNECIMENTO E INSTALAÇÃO. AF_04/2024</v>
          </cell>
          <cell r="C4829">
            <v>73.94</v>
          </cell>
        </row>
        <row r="4830">
          <cell r="A4830">
            <v>94768</v>
          </cell>
          <cell r="B4830" t="str">
            <v>ADAPTADOR COM FLANGE E ANEL DE VEDAÇÃO, CPVC, ROSCÁVEL, DN 42 MM, INSTALADO EM RESERVAÇÃO PREDIAL DE ÁGUA - FORNECIMENTO E INSTALAÇÃO. AF_04/2024</v>
          </cell>
          <cell r="C4830">
            <v>83.96</v>
          </cell>
        </row>
        <row r="4831">
          <cell r="A4831">
            <v>94769</v>
          </cell>
          <cell r="B4831" t="str">
            <v>ADAPTADOR COM FLANGE E ANEL DE VEDAÇÃO, CPVC, ROSCÁVEL, DN 54 MM, INSTALADO EM RESERVAÇÃO PREDIAL DE ÁGUA - FORNECIMENTO E INSTALAÇÃO. AF_04/2024</v>
          </cell>
          <cell r="C4831">
            <v>112.67</v>
          </cell>
        </row>
        <row r="4832">
          <cell r="A4832">
            <v>94783</v>
          </cell>
          <cell r="B4832" t="str">
            <v>ADAPTADOR COM FLANGE E ANEL DE VEDAÇÃO, PVC, SOLDÁVEL, DN 20 MM X 1/2", INSTALADO EM RESERVAÇÃO PREDIAL DE ÁGUA - FORNECIMENTO E INSTALAÇÃO. AF_04/2024</v>
          </cell>
          <cell r="C4832">
            <v>17.579999999999998</v>
          </cell>
        </row>
        <row r="4833">
          <cell r="A4833">
            <v>94703</v>
          </cell>
          <cell r="B4833" t="str">
            <v>ADAPTADOR COM FLANGE E ANEL DE VEDAÇÃO, PVC, SOLDÁVEL, DN 25 MM X 3/4", INSTALADO EM RESERVAÇÃO PREDIAL DE ÁGUA - FORNECIMENTO E INSTALAÇÃO. AF_04/2024</v>
          </cell>
          <cell r="C4833">
            <v>18.84</v>
          </cell>
        </row>
        <row r="4834">
          <cell r="A4834">
            <v>94704</v>
          </cell>
          <cell r="B4834" t="str">
            <v>ADAPTADOR COM FLANGE E ANEL DE VEDAÇÃO, PVC, SOLDÁVEL, DN 32 MM X 1", INSTALADO EM RESERVAÇÃO PREDIAL DE ÁGUA - FORNECIMENTO E INSTALAÇÃO. AF_04/2024</v>
          </cell>
          <cell r="C4834">
            <v>25.35</v>
          </cell>
        </row>
        <row r="4835">
          <cell r="A4835">
            <v>94705</v>
          </cell>
          <cell r="B4835" t="str">
            <v>ADAPTADOR COM FLANGE E ANEL DE VEDAÇÃO, PVC, SOLDÁVEL, DN 40 MM X 1 1/4", INSTALADO EM RESERVAÇÃO PREDIAL DE ÁGUA - FORNECIMENTO E INSTALAÇÃO. AF_04/2024</v>
          </cell>
          <cell r="C4835">
            <v>34.86</v>
          </cell>
        </row>
        <row r="4836">
          <cell r="A4836">
            <v>94706</v>
          </cell>
          <cell r="B4836" t="str">
            <v>ADAPTADOR COM FLANGE E ANEL DE VEDAÇÃO, PVC, SOLDÁVEL, DN 50 MM X 1 1/2", INSTALADO EM RESERVAÇÃO PREDIAL DE ÁGUA - FORNECIMENTO E INSTALAÇÃO. AF_04/2024</v>
          </cell>
          <cell r="C4836">
            <v>34.130000000000003</v>
          </cell>
        </row>
        <row r="4837">
          <cell r="A4837">
            <v>94707</v>
          </cell>
          <cell r="B4837" t="str">
            <v>ADAPTADOR COM FLANGE E ANEL DE VEDAÇÃO, PVC, SOLDÁVEL, DN 60 MM X 2", INSTALADO EM RESERVAÇÃO PREDIAL DE ÁGUA - FORNECIMENTO E INSTALAÇÃO. AF_04/2024</v>
          </cell>
          <cell r="C4837">
            <v>54.22</v>
          </cell>
        </row>
        <row r="4838">
          <cell r="A4838">
            <v>94715</v>
          </cell>
          <cell r="B4838" t="str">
            <v>ADAPTADOR COM FLANGES LIVRES, PVC, SOLDÁVEL, DN 110 MM X 4", INSTALADO EM RESERVAÇÃO PREDIAL DE ÁGUA - FORNECIMENTO E INSTALAÇÃO. AF_04/2024</v>
          </cell>
          <cell r="C4838">
            <v>282.32</v>
          </cell>
        </row>
        <row r="4839">
          <cell r="A4839">
            <v>94713</v>
          </cell>
          <cell r="B4839" t="str">
            <v>ADAPTADOR COM FLANGES LIVRES, PVC, SOLDÁVEL, DN 75 MM X 2 1/2", INSTALADO EM RESERVAÇÃO PREDIAL DE ÁGUA - FORNECIMENTO E INSTALAÇÃO. AF_04/2024</v>
          </cell>
          <cell r="C4839">
            <v>225.95</v>
          </cell>
        </row>
        <row r="4840">
          <cell r="A4840">
            <v>94714</v>
          </cell>
          <cell r="B4840" t="str">
            <v>ADAPTADOR COM FLANGES LIVRES, PVC, SOLDÁVEL, DN 85 MM X 3", INSTALADO EM RESERVAÇÃO PREDIAL DE ÁGUA - FORNECIMENTO E INSTALAÇÃO. AF_04/2024</v>
          </cell>
          <cell r="C4840">
            <v>317.55</v>
          </cell>
        </row>
        <row r="4841">
          <cell r="A4841">
            <v>94670</v>
          </cell>
          <cell r="B4841" t="str">
            <v>ADAPTADOR CURTO COM BOLSA E ROSCA PARA REGISTRO, PVC, SOLDÁVEL, DN 110 MM X 4", INSTALADO EM RESERVAÇÃO PREDIAL DE ÁGUA - FORNECIMENTO E INSTALAÇÃO. AF_04/2024</v>
          </cell>
          <cell r="C4841">
            <v>65.489999999999995</v>
          </cell>
        </row>
        <row r="4842">
          <cell r="A4842">
            <v>94656</v>
          </cell>
          <cell r="B4842" t="str">
            <v>ADAPTADOR CURTO COM BOLSA E ROSCA PARA REGISTRO, PVC, SOLDÁVEL, DN 25 MM X 3/4", INSTALADO EM RESERVAÇÃO PREDIAL DE ÁGUA - FORNECIMENTO E INSTALAÇÃO. AF_04/2024</v>
          </cell>
          <cell r="C4842">
            <v>3.32</v>
          </cell>
        </row>
        <row r="4843">
          <cell r="A4843">
            <v>94658</v>
          </cell>
          <cell r="B4843" t="str">
            <v>ADAPTADOR CURTO COM BOLSA E ROSCA PARA REGISTRO, PVC, SOLDÁVEL, DN 32 MM X 1", INSTALADO EM RESERVAÇÃO PREDIAL DE ÁGUA - FORNECIMENTO E INSTALAÇÃO. AF_04/2024</v>
          </cell>
          <cell r="C4843">
            <v>4.99</v>
          </cell>
        </row>
        <row r="4844">
          <cell r="A4844">
            <v>94660</v>
          </cell>
          <cell r="B4844" t="str">
            <v>ADAPTADOR CURTO COM BOLSA E ROSCA PARA REGISTRO, PVC, SOLDÁVEL, DN 40 MM X 1 1/4", INSTALADO EM RESERVAÇÃO PREDIAL DE ÁGUA - FORNECIMENTO E INSTALAÇÃO. AF_04/2024</v>
          </cell>
          <cell r="C4844">
            <v>7.91</v>
          </cell>
        </row>
        <row r="4845">
          <cell r="A4845">
            <v>94662</v>
          </cell>
          <cell r="B4845" t="str">
            <v>ADAPTADOR CURTO COM BOLSA E ROSCA PARA REGISTRO, PVC, SOLDÁVEL, DN 50 MM X 1 1/2", INSTALADO EM RESERVAÇÃO PREDIAL DE ÁGUA - FORNECIMENTO E INSTALAÇÃO. AF_04/2024</v>
          </cell>
          <cell r="C4845">
            <v>10.41</v>
          </cell>
        </row>
        <row r="4846">
          <cell r="A4846">
            <v>94664</v>
          </cell>
          <cell r="B4846" t="str">
            <v>ADAPTADOR CURTO COM BOLSA E ROSCA PARA REGISTRO, PVC, SOLDÁVEL, DN 60 MM X 2", INSTALADO EM RESERVAÇÃO PREDIAL DE ÁGUA - FORNECIMENTO E INSTALAÇÃO. AF_04/2024</v>
          </cell>
          <cell r="C4846">
            <v>19.09</v>
          </cell>
        </row>
        <row r="4847">
          <cell r="A4847">
            <v>94666</v>
          </cell>
          <cell r="B4847" t="str">
            <v>ADAPTADOR CURTO COM BOLSA E ROSCA PARA REGISTRO, PVC, SOLDÁVEL, DN 75 MM X 2 1/2", INSTALADO EM RESERVAÇÃO PREDIAL DE ÁGUA - FORNECIMENTO E INSTALAÇÃO. AF_04/2024</v>
          </cell>
          <cell r="C4847">
            <v>31.04</v>
          </cell>
        </row>
        <row r="4848">
          <cell r="A4848">
            <v>94668</v>
          </cell>
          <cell r="B4848" t="str">
            <v>ADAPTADOR CURTO COM BOLSA E ROSCA PARA REGISTRO, PVC, SOLDÁVEL, DN 85 MM X 3", INSTALADO EM RESERVAÇÃO PREDIAL DE ÁGUA - FORNECIMENTO E INSTALAÇÃO. AF_04/2024</v>
          </cell>
          <cell r="C4848">
            <v>41.29</v>
          </cell>
        </row>
        <row r="4849">
          <cell r="A4849">
            <v>105215</v>
          </cell>
          <cell r="B4849" t="str">
            <v>BUCHA DE REDUÇÃO CPVC, SOLDÁVEL, DN 28 X 22 MM, INSTALADO EM RESERVAÇÃO PREDIAL DE ÁGUA - FORNECIMENTO E INSTALAÇÃO. AF_04/2024</v>
          </cell>
          <cell r="C4849">
            <v>10.09</v>
          </cell>
        </row>
        <row r="4850">
          <cell r="A4850">
            <v>105216</v>
          </cell>
          <cell r="B4850" t="str">
            <v>BUCHA DE REDUÇÃO CPVC, SOLDÁVEL, DN 35 X 28 MM, INSTALADO EM RESERVAÇÃO PREDIAL DE ÁGUA - FORNECIMENTO E INSTALAÇÃO. AF_04/2024</v>
          </cell>
          <cell r="C4850">
            <v>38.94</v>
          </cell>
        </row>
        <row r="4851">
          <cell r="A4851">
            <v>105217</v>
          </cell>
          <cell r="B4851" t="str">
            <v>BUCHA DE REDUÇÃO CPVC, SOLDÁVEL, DN 42 X 22 MM, INSTALADO EM RESERVAÇÃO PREDIAL DE ÁGUA - FORNECIMENTO E INSTALAÇÃO. AF_04/2024</v>
          </cell>
          <cell r="C4851">
            <v>43.9</v>
          </cell>
        </row>
        <row r="4852">
          <cell r="A4852">
            <v>105214</v>
          </cell>
          <cell r="B4852" t="str">
            <v>BUCHA DE REDUÇÃO CPVC, SOLDÁVEL, DN 54 X 28 MM, INSTALADO EM RESERVAÇÃO PREDIAL DE ÁGUA - FORNECIMENTO E INSTALAÇÃO. AF_04/2024</v>
          </cell>
          <cell r="C4852">
            <v>45.68</v>
          </cell>
        </row>
        <row r="4853">
          <cell r="A4853">
            <v>105218</v>
          </cell>
          <cell r="B4853" t="str">
            <v>BUCHA DE REDUÇÃO CPVC, SOLDÁVEL, DN 54 X 35 MM, INSTALADO EM RESERVAÇÃO PREDIAL DE ÁGUA - FORNECIMENTO E INSTALAÇÃO. AF_04/2024</v>
          </cell>
          <cell r="C4853">
            <v>76.25</v>
          </cell>
        </row>
        <row r="4854">
          <cell r="A4854">
            <v>105213</v>
          </cell>
          <cell r="B4854" t="str">
            <v>BUCHA DE REDUÇÃO EM COBRE, PONTA X BOLSA, 66 X 54 MM, INSTALADO EM RESERVAÇÃO PREDIAL DE ÁGUA - FORNECIMENTO E INSTALAÇÃO. AF_04/2024</v>
          </cell>
          <cell r="C4854">
            <v>190.32</v>
          </cell>
        </row>
        <row r="4855">
          <cell r="A4855">
            <v>105233</v>
          </cell>
          <cell r="B4855" t="str">
            <v>BUCHA DE REDUÇÃO PVC, SOLDÁVEL, LONGA, DN 40 X 25 MM, INSTALADO EM RESERVAÇÃO PREDIAL DE ÁGUA - FORNECIMENTO E INSTALAÇÃO. AF_04/2024</v>
          </cell>
          <cell r="C4855">
            <v>7.67</v>
          </cell>
        </row>
        <row r="4856">
          <cell r="A4856">
            <v>105234</v>
          </cell>
          <cell r="B4856" t="str">
            <v>BUCHA DE REDUÇÃO PVC, SOLDÁVEL, LONGA, DN 50 X 25 MM, INSTALADO EM RESERVAÇÃO PREDIAL DE ÁGUA - FORNECIMENTO E INSTALAÇÃO. AF_04/2024</v>
          </cell>
          <cell r="C4856">
            <v>9.42</v>
          </cell>
        </row>
        <row r="4857">
          <cell r="A4857">
            <v>105228</v>
          </cell>
          <cell r="B4857" t="str">
            <v>BUCHA DE REDUÇÃO PVC, SOLDÁVEL, LONGA, DN 50 X 32 MM, INSTALADO EM RESERVAÇÃO PREDIAL DE ÁGUA - FORNECIMENTO E INSTALAÇÃO. AF_04/2024</v>
          </cell>
          <cell r="C4857">
            <v>11.34</v>
          </cell>
        </row>
        <row r="4858">
          <cell r="A4858">
            <v>105138</v>
          </cell>
          <cell r="B4858" t="str">
            <v>BUCHA DE REDUÇÃO PVC, SOLDÁVEL, LONGA, DN 60 X 25 MM, INSTALADO EM RESERVAÇÃO PREDIAL DE ÁGUA - FORNECIMENTO E INSTALAÇÃO. AF_04/2024</v>
          </cell>
          <cell r="C4858">
            <v>16.52</v>
          </cell>
        </row>
        <row r="4859">
          <cell r="A4859">
            <v>105139</v>
          </cell>
          <cell r="B4859" t="str">
            <v>BUCHA DE REDUÇÃO PVC, SOLDÁVEL, LONGA, DN 60 X 32 MM, INSTALADO EM RESERVAÇÃO PREDIAL DE ÁGUA - FORNECIMENTO E INSTALAÇÃO. AF_04/2024</v>
          </cell>
          <cell r="C4859">
            <v>19.440000000000001</v>
          </cell>
        </row>
        <row r="4860">
          <cell r="A4860">
            <v>105140</v>
          </cell>
          <cell r="B4860" t="str">
            <v>BUCHA DE REDUÇÃO PVC, SOLDÁVEL, LONGA, DN 60 X 50 MM, INSTALADO EM RESERVAÇÃO PREDIAL DE ÁGUA - FORNECIMENTO E INSTALAÇÃO. AF_04/2024</v>
          </cell>
          <cell r="C4860">
            <v>24.99</v>
          </cell>
        </row>
        <row r="4861">
          <cell r="A4861">
            <v>105141</v>
          </cell>
          <cell r="B4861" t="str">
            <v>BUCHA DE REDUÇÃO PVC, SOLDÁVEL, LONGA, DN 75 X 50 MM, INSTALADO EM RESERVAÇÃO PREDIAL DE ÁGUA - FORNECIMENTO E INSTALAÇÃO. AF_04/2024</v>
          </cell>
          <cell r="C4861">
            <v>29.75</v>
          </cell>
        </row>
        <row r="4862">
          <cell r="A4862">
            <v>105172</v>
          </cell>
          <cell r="B4862" t="str">
            <v>BUCHA DE REDUÇÃO, EM FERRO GALVANIZADO, CONEXÃO ROSQUEADA, DN 80 MM X 50 MM (3" X 2"), INSTALADO EM RESERVAÇÃO PREDIAL DE ÁGUA - FORNECIMENTO E INSTALAÇÃO. AF_04/2024</v>
          </cell>
          <cell r="C4862">
            <v>86.78</v>
          </cell>
        </row>
        <row r="4863">
          <cell r="A4863">
            <v>105169</v>
          </cell>
          <cell r="B4863" t="str">
            <v>BUCHA DE REDUÇÃO, EM FERRO GALVANIZADO, CONEXÃO ROSQUEADA, DN 80 MM X 65 MM (3" X 2 1/2"), INSTALADO EM RESERVAÇÃO PREDIAL DE ÁGUA - FORNECIMENTO E INSTALAÇÃO. AF_04/2024</v>
          </cell>
          <cell r="C4863">
            <v>86.5</v>
          </cell>
        </row>
        <row r="4864">
          <cell r="A4864">
            <v>105230</v>
          </cell>
          <cell r="B4864" t="str">
            <v>BUCHA DE REDUÇÃO, PPR, DN 25 X 20 MM, INSTALADO EM RESERVAÇÃO PREDIAL DE ÁGUA - FORNECIMENTO E INSTALAÇÃO. AF_04/2024</v>
          </cell>
          <cell r="C4864">
            <v>7.53</v>
          </cell>
        </row>
        <row r="4865">
          <cell r="A4865">
            <v>105231</v>
          </cell>
          <cell r="B4865" t="str">
            <v>BUCHA DE REDUÇÃO, PPR, DN 32 X 25 MM, INSTALADO EM RESERVAÇÃO PREDIAL DE ÁGUA - FORNECIMENTO E INSTALAÇÃO. AF_04/2024</v>
          </cell>
          <cell r="C4865">
            <v>8.86</v>
          </cell>
        </row>
        <row r="4866">
          <cell r="A4866">
            <v>105232</v>
          </cell>
          <cell r="B4866" t="str">
            <v>BUCHA DE REDUÇÃO, PPR, DN 40 X 25 MM, INSTALADO EM RESERVAÇÃO PREDIAL DE ÁGUA - FORNECIMENTO E INSTALAÇÃO. AF_04/2024</v>
          </cell>
          <cell r="C4866">
            <v>17.579999999999998</v>
          </cell>
        </row>
        <row r="4867">
          <cell r="A4867">
            <v>105229</v>
          </cell>
          <cell r="B4867" t="str">
            <v>BUCHA DE REDUÇÃO, PPR, DN 50 X 25 MM, INSTALADO EM RESERVAÇÃO PREDIAL DE ÁGUA - FORNECIMENTO E INSTALAÇÃO. AF_04/2024</v>
          </cell>
          <cell r="C4867">
            <v>28.25</v>
          </cell>
        </row>
        <row r="4868">
          <cell r="A4868">
            <v>105146</v>
          </cell>
          <cell r="B4868" t="str">
            <v>BUCHA DE REDUÇÃO, PPR, DN 50 X 32 MM, INSTALADO EM RESERVAÇÃO PREDIAL DE ÁGUA - FORNECIMENTO E INSTALAÇÃO. AF_04/2024</v>
          </cell>
          <cell r="C4868">
            <v>22.56</v>
          </cell>
        </row>
        <row r="4869">
          <cell r="A4869">
            <v>94613</v>
          </cell>
          <cell r="B4869" t="str">
            <v>CONECTOR EM BRONZE/LATÃO, DN 104 MM X 4", SEM ANEL DE SOLDA, BOLSA X ROSCA, INSTALADO EM RESERVAÇÃO PREDIAL DE ÁGUA - FORNECIMENTO E INSTALAÇÃO. AF_04/2024</v>
          </cell>
          <cell r="C4869">
            <v>0</v>
          </cell>
        </row>
        <row r="4870">
          <cell r="A4870">
            <v>94607</v>
          </cell>
          <cell r="B4870" t="str">
            <v>CONECTOR EM BRONZE/LATÃO, DN 54 MM X 2", SEM ANEL DE SOLDA, BOLSA X ROSCA, INSTALADO EM RESERVAÇÃO PREDIAL DE ÁGUA - FORNECIMENTO E INSTALAÇÃO. AF_04/2024</v>
          </cell>
          <cell r="C4870">
            <v>0</v>
          </cell>
        </row>
        <row r="4871">
          <cell r="A4871">
            <v>94609</v>
          </cell>
          <cell r="B4871" t="str">
            <v>CONECTOR EM BRONZE/LATÃO, DN 66 MM X 2 1/2", SEM ANEL DE SOLDA, BOLSA X ROSCA, INSTALADO EM RESERVAÇÃO PREDIAL DE ÁGUA - FORNECIMENTO E INSTALAÇÃO. AF_04/2024</v>
          </cell>
          <cell r="C4871">
            <v>0</v>
          </cell>
        </row>
        <row r="4872">
          <cell r="A4872">
            <v>94611</v>
          </cell>
          <cell r="B4872" t="str">
            <v>CONECTOR EM BRONZE/LATÃO, DN 79 MM X 3", SEM ANEL DE SOLDA, BOLSA X ROSCA, INSTALADO EM RESERVAÇÃO PREDIAL DE ÁGUA - FORNECIMENTO E INSTALAÇÃO. AF_04/2024</v>
          </cell>
          <cell r="C4872">
            <v>0</v>
          </cell>
        </row>
        <row r="4873">
          <cell r="A4873">
            <v>96738</v>
          </cell>
          <cell r="B4873" t="str">
            <v>CONECTOR MACHO, PPR, 25 MM X 1/2'', INSTALADO EM RESERVAÇÃO PREDIAL DE ÁGUA - FORNECIMENTO E INSTALAÇÃO. AF_04/2024</v>
          </cell>
          <cell r="C4873">
            <v>23.76</v>
          </cell>
        </row>
        <row r="4874">
          <cell r="A4874">
            <v>96740</v>
          </cell>
          <cell r="B4874" t="str">
            <v>CONECTOR MACHO, PPR, 32 MM X 3/4'', INSTALADO EM RESERVAÇÃO PREDIAL DE ÁGUA - FORNECIMENTO E INSTALAÇÃO. AF_04/2024</v>
          </cell>
          <cell r="C4874">
            <v>33.06</v>
          </cell>
        </row>
        <row r="4875">
          <cell r="A4875">
            <v>94738</v>
          </cell>
          <cell r="B4875" t="str">
            <v>CONECTOR, CPVC, SOLDÁVEL, DN 114 MM X 4", INSTALADO EM RESERVAÇÃO PREDIAL DE ÁGUA - FORNECIMENTO E INSTALAÇÃO. AF_04/2024</v>
          </cell>
          <cell r="C4875">
            <v>1835.57</v>
          </cell>
        </row>
        <row r="4876">
          <cell r="A4876">
            <v>94724</v>
          </cell>
          <cell r="B4876" t="str">
            <v>CONECTOR, CPVC, SOLDÁVEL, DN 22 MM X 3/4", INSTALADO EM RESERVAÇÃO PREDIAL DE ÁGUA - FORNECIMENTO E INSTALAÇÃO. AF_04/2024</v>
          </cell>
          <cell r="C4876">
            <v>28.73</v>
          </cell>
        </row>
        <row r="4877">
          <cell r="A4877">
            <v>94726</v>
          </cell>
          <cell r="B4877" t="str">
            <v>CONECTOR, CPVC, SOLDÁVEL, DN 28 MM X 1", INSTALADO EM RESERVAÇÃO PREDIAL DE ÁGUA - FORNECIMENTO E INSTALAÇÃO. AF_04/2024</v>
          </cell>
          <cell r="C4877">
            <v>37.04</v>
          </cell>
        </row>
        <row r="4878">
          <cell r="A4878">
            <v>94728</v>
          </cell>
          <cell r="B4878" t="str">
            <v>CONECTOR, CPVC, SOLDÁVEL, DN 35 MM X 1 1/4", INSTALADO EM RESERVAÇÃO PREDIAL DE ÁGUA - FORNECIMENTO E INSTALAÇÃO. AF_04/2024</v>
          </cell>
          <cell r="C4878">
            <v>57.93</v>
          </cell>
        </row>
        <row r="4879">
          <cell r="A4879">
            <v>94730</v>
          </cell>
          <cell r="B4879" t="str">
            <v>CONECTOR, CPVC, SOLDÁVEL, DN 42 MM X 1 1/2", INSTALADO EM RESERVAÇÃO PREDIAL DE ÁGUA - FORNECIMENTO E INSTALAÇÃO. AF_04/2024</v>
          </cell>
          <cell r="C4879">
            <v>71</v>
          </cell>
        </row>
        <row r="4880">
          <cell r="A4880">
            <v>94732</v>
          </cell>
          <cell r="B4880" t="str">
            <v>CONECTOR, CPVC, SOLDÁVEL, DN 54 MM X 2", INSTALADO EM RESERVAÇÃO PREDIAL DE ÁGUA - FORNECIMENTO E INSTALAÇÃO. AF_04/2024</v>
          </cell>
          <cell r="C4880">
            <v>113.96</v>
          </cell>
        </row>
        <row r="4881">
          <cell r="A4881">
            <v>94734</v>
          </cell>
          <cell r="B4881" t="str">
            <v>CONECTOR, CPVC, SOLDÁVEL, DN 73 MM X 2 1/2", INSTALADO EM RESERVAÇÃO PREDIAL DE ÁGUA - FORNECIMENTO E INSTALAÇÃO. AF_04/2024</v>
          </cell>
          <cell r="C4881">
            <v>418.13</v>
          </cell>
        </row>
        <row r="4882">
          <cell r="A4882">
            <v>94736</v>
          </cell>
          <cell r="B4882" t="str">
            <v>CONECTOR, CPVC, SOLDÁVEL, DN 89 MM X 3", INSTALADO EM RESERVAÇÃO PREDIAL DE ÁGUA - FORNECIMENTO E INSTALAÇÃO. AF_04/2024</v>
          </cell>
          <cell r="C4882">
            <v>607.99</v>
          </cell>
        </row>
        <row r="4883">
          <cell r="A4883">
            <v>94483</v>
          </cell>
          <cell r="B4883" t="str">
            <v>CONJUNTO HIDRÁULICO EM AÇO ROSCÁVEL PARA INSTALAÇÃO DE BOMBA, DN SUCÇÃO 32 MM (1 1/4") E DN RECALQUE 25 MM (1"), PARA EDIFICAÇÃO COM 4 PAVIMENTOS - FORNECIMENTO E INSTALAÇÃO. AF_04/2024</v>
          </cell>
          <cell r="C4883">
            <v>1227.6500000000001</v>
          </cell>
        </row>
        <row r="4884">
          <cell r="A4884">
            <v>94482</v>
          </cell>
          <cell r="B4884" t="str">
            <v>CONJUNTO HIDRÁULICO EM AÇO ROSCÁVEL PARA INSTALAÇÃO DE BOMBA, DN SUCÇÃO 40 MM (1 1/2") E DN RECALQUE 32 MM (1 1/4"), PARA EDIFICAÇÃO COM 8 PAVIMENTOS - FORNECIMENTO E INSTALAÇÃO. AF_04/2024</v>
          </cell>
          <cell r="C4884">
            <v>1475.01</v>
          </cell>
        </row>
        <row r="4885">
          <cell r="A4885">
            <v>94481</v>
          </cell>
          <cell r="B4885" t="str">
            <v>CONJUNTO HIDRÁULICO EM AÇO ROSCÁVEL PARA INSTALAÇÃO DE BOMBA, DN SUCÇÃO 50 MM (2") E DN RECALQUE 40 MM (1 1/2"), PARA EDIFICAÇÃO COM 12 PAVIMENTOS - FORNECIMENTO E INSTALAÇÃO. AF_04/2024</v>
          </cell>
          <cell r="C4885">
            <v>1899.21</v>
          </cell>
        </row>
        <row r="4886">
          <cell r="A4886">
            <v>94480</v>
          </cell>
          <cell r="B4886" t="str">
            <v>CONJUNTO HIDRÁULICO EM AÇO ROSCÁVEL PARA INSTALAÇÃO DE BOMBA, DN SUCÇÃO 65 MM (2½") E DN RECALQUE 50 MM (2"), PARA EDIFICAÇÃO COM 18 PAVIMENTOS - FORNECIMENTO E INSTALAÇÃO. AF_04/2024</v>
          </cell>
          <cell r="C4886">
            <v>2705.77</v>
          </cell>
        </row>
        <row r="4887">
          <cell r="A4887">
            <v>94472</v>
          </cell>
          <cell r="B4887" t="str">
            <v>COTOVELO 45 GRAUS, EM FERRO GALVANIZADO, CONEXÃO ROSQUEADA, DN 50 MM (2"), INSTALADO EM RESERVAÇÃO PREDIAL DE ÁGUA - FORNECIMENTO E INSTALAÇÃO. AF_04/2024</v>
          </cell>
          <cell r="C4887">
            <v>76.739999999999995</v>
          </cell>
        </row>
        <row r="4888">
          <cell r="A4888">
            <v>94474</v>
          </cell>
          <cell r="B4888" t="str">
            <v>COTOVELO 45 GRAUS, EM FERRO GALVANIZADO, CONEXÃO ROSQUEADA, DN 65 MM (2 1/2"), INSTALADO EM RESERVAÇÃO PREDIAL DE ÁGUA - FORNECIMENTO E INSTALAÇÃO. AF_04/2024</v>
          </cell>
          <cell r="C4888">
            <v>131.47</v>
          </cell>
        </row>
        <row r="4889">
          <cell r="A4889">
            <v>94476</v>
          </cell>
          <cell r="B4889" t="str">
            <v>COTOVELO 45 GRAUS, EM FERRO GALVANIZADO, CONEXÃO ROSQUEADA, DN 80 MM (3"), INSTALADO EM RESERVAÇÃO PREDIAL DE ÁGUA - FORNECIMENTO E INSTALAÇÃO. AF_04/2024</v>
          </cell>
          <cell r="C4889">
            <v>184.9</v>
          </cell>
        </row>
        <row r="4890">
          <cell r="A4890">
            <v>94471</v>
          </cell>
          <cell r="B4890" t="str">
            <v>COTOVELO 90 GRAUS, EM FERRO GALVANIZADO, CONEXÃO ROSQUEADA, DN 50 MM (2"), INSTALADO EM RESERVAÇÃO PREDIAL DE ÁGUA - FORNECIMENTO E INSTALAÇÃO. AF_04/2024</v>
          </cell>
          <cell r="C4890">
            <v>74.349999999999994</v>
          </cell>
        </row>
        <row r="4891">
          <cell r="A4891">
            <v>94473</v>
          </cell>
          <cell r="B4891" t="str">
            <v>COTOVELO 90 GRAUS, EM FERRO GALVANIZADO, CONEXÃO ROSQUEADA, DN 65 MM (2 1/2"), INSTALADO EM RESERVAÇÃO PREDIAL DE ÁGUA - FORNECIMENTO E INSTALAÇÃO. AF_04/2024</v>
          </cell>
          <cell r="C4891">
            <v>120.95</v>
          </cell>
        </row>
        <row r="4892">
          <cell r="A4892">
            <v>94475</v>
          </cell>
          <cell r="B4892" t="str">
            <v>COTOVELO 90 GRAUS, EM FERRO GALVANIZADO, CONEXÃO ROSQUEADA, DN 80 MM (3"), INSTALADO EM RESERVAÇÃO PREDIAL DE ÁGUA - FORNECIMENTO E INSTALAÇÃO. AF_04/2024</v>
          </cell>
          <cell r="C4892">
            <v>164.62</v>
          </cell>
        </row>
        <row r="4893">
          <cell r="A4893">
            <v>105194</v>
          </cell>
          <cell r="B4893" t="str">
            <v>COTOVELO 90 GRAUS, EM FERRO GALVANIZADO, MACHO/FÊMEA, CONEXÃO ROSQUEADA, DN 50 MM (2"), INSTALADO EM RESERVAÇÃO PREDIAL DE ÁGUA - FORNECIMENTO E INSTALAÇÃO. AF_04/2024</v>
          </cell>
          <cell r="C4893">
            <v>83.3</v>
          </cell>
        </row>
        <row r="4894">
          <cell r="A4894">
            <v>105195</v>
          </cell>
          <cell r="B4894" t="str">
            <v>COTOVELO 90 GRAUS, EM FERRO GALVANIZADO, MACHO/FÊMEA, CONEXÃO ROSQUEADA, DN 80 MM (3"), INSTALADO EM RESERVAÇÃO PREDIAL DE ÁGUA - FORNECIMENTO E INSTALAÇÃO. AF_04/2024</v>
          </cell>
          <cell r="C4894">
            <v>219.07</v>
          </cell>
        </row>
        <row r="4895">
          <cell r="A4895">
            <v>105178</v>
          </cell>
          <cell r="B4895" t="str">
            <v>COTOVELO DE REDUÇÃO, 90 GRAUS, EM FERRO GALVANIZADO, CONEXÃO ROSQUEADA, DN 65 MM X 50 MM (2 1/2" X 2"), INSTALADO EM RESERVAÇÃO PREDIAL DE ÁGUA - FORNECIMENTO E INSTALAÇÃO. AF_04/2024</v>
          </cell>
          <cell r="C4895">
            <v>136.80000000000001</v>
          </cell>
        </row>
        <row r="4896">
          <cell r="A4896">
            <v>94620</v>
          </cell>
          <cell r="B4896" t="str">
            <v>COTOVELO EM COBRE, DN 104 MM, 90 GRAUS, SEM ANEL DE SOLDA, INSTALADO EM RESERVAÇÃO PREDIAL DE ÁGUA - FORNECIMENTO E INSTALAÇÃO. AF_04/2024</v>
          </cell>
          <cell r="C4896">
            <v>887.51</v>
          </cell>
        </row>
        <row r="4897">
          <cell r="A4897">
            <v>94614</v>
          </cell>
          <cell r="B4897" t="str">
            <v>COTOVELO EM COBRE, DN 54 MM, 90 GRAUS, SEM ANEL DE SOLDA, INSTALADO EM RESERVAÇÃO PREDIAL DE ÁGUA - FORNECIMENTO E INSTALAÇÃO. AF_04/2024</v>
          </cell>
          <cell r="C4897">
            <v>137.75</v>
          </cell>
        </row>
        <row r="4898">
          <cell r="A4898">
            <v>94616</v>
          </cell>
          <cell r="B4898" t="str">
            <v>COTOVELO EM COBRE, DN 66 MM, 90 GRAUS, SEM ANEL DE SOLDA, INSTALADO EM RESERVAÇÃO PREDIAL DE ÁGUA - FORNECIMENTO E INSTALAÇÃO. AF_04/2024</v>
          </cell>
          <cell r="C4898">
            <v>393.5</v>
          </cell>
        </row>
        <row r="4899">
          <cell r="A4899">
            <v>94618</v>
          </cell>
          <cell r="B4899" t="str">
            <v>COTOVELO EM COBRE, DN 79 MM, 90 GRAUS, SEM ANEL DE SOLDA, INSTALADO EM RESERVAÇÃO PREDIAL DE ÁGUA - FORNECIMENTO E INSTALAÇÃO. AF_04/2024</v>
          </cell>
          <cell r="C4899">
            <v>382.16</v>
          </cell>
        </row>
        <row r="4900">
          <cell r="A4900">
            <v>105193</v>
          </cell>
          <cell r="B4900" t="str">
            <v>COTOVELO, 90 GRAUS, EM FERRO GALVANIZADO, MACHO/FÊMEA, CONEXÃO ROSQUEADA, DN 65 MM (2 1/2"), INSTALADO EM RESERVAÇÃO PREDIAL DE ÁGUA - FORNECIMENTO E INSTALAÇÃO. AF_04/2024</v>
          </cell>
          <cell r="C4900">
            <v>149.84</v>
          </cell>
        </row>
        <row r="4901">
          <cell r="A4901">
            <v>105197</v>
          </cell>
          <cell r="B4901" t="str">
            <v>CURVA 45 GRAUS, EM FERRO GALVANIZADO, FÊMEA, CONEXÃO ROSQUEADA, DN 50 MM (2"), INSTALADO EM RESERVAÇÃO PREDIAL DE ÁGUA - FORNECIMENTO E INSTALAÇÃO. AF_04/2024</v>
          </cell>
          <cell r="C4901">
            <v>161.16</v>
          </cell>
        </row>
        <row r="4902">
          <cell r="A4902">
            <v>105196</v>
          </cell>
          <cell r="B4902" t="str">
            <v>CURVA 45 GRAUS, EM FERRO GALVANIZADO, FÊMEA, CONEXÃO ROSQUEADA, DN 65 MM (2 1/2"), INSTALADO EM RESERVAÇÃO PREDIAL DE ÁGUA - FORNECIMENTO E INSTALAÇÃO. AF_04/2024</v>
          </cell>
          <cell r="C4902">
            <v>235.37</v>
          </cell>
        </row>
        <row r="4903">
          <cell r="A4903">
            <v>105198</v>
          </cell>
          <cell r="B4903" t="str">
            <v>CURVA 45 GRAUS, EM FERRO GALVANIZADO, FÊMEA, CONEXÃO ROSQUEADA, DN 80 MM (3"), INSTALADO EM RESERVAÇÃO PREDIAL DE ÁGUA - FORNECIMENTO E INSTALAÇÃO. AF_04/2024</v>
          </cell>
          <cell r="C4903">
            <v>335.19</v>
          </cell>
        </row>
        <row r="4904">
          <cell r="A4904">
            <v>105200</v>
          </cell>
          <cell r="B4904" t="str">
            <v>CURVA 45 GRAUS, EM FERRO GALVANIZADO, MACHO/FÊMEA, CONEXÃO ROSQUEADA, DN 50 MM (2"), INSTALADO EM RESERVAÇÃO PREDIAL DE ÁGUA - FORNECIMENTO E INSTALAÇÃO. AF_04/2024</v>
          </cell>
          <cell r="C4904">
            <v>126.12</v>
          </cell>
        </row>
        <row r="4905">
          <cell r="A4905">
            <v>105199</v>
          </cell>
          <cell r="B4905" t="str">
            <v>CURVA 45 GRAUS, EM FERRO GALVANIZADO, MACHO/FÊMEA, CONEXÃO ROSQUEADA, DN 65 MM (2 1/2"), INSTALADO EM RESERVAÇÃO PREDIAL DE ÁGUA - FORNECIMENTO E INSTALAÇÃO. AF_04/2024</v>
          </cell>
          <cell r="C4905">
            <v>213.4</v>
          </cell>
        </row>
        <row r="4906">
          <cell r="A4906">
            <v>105201</v>
          </cell>
          <cell r="B4906" t="str">
            <v>CURVA 45 GRAUS, EM FERRO GALVANIZADO, MACHO/FÊMEA, CONEXÃO ROSQUEADA, DN 80 MM (3"), INSTALADO EM RESERVAÇÃO PREDIAL DE ÁGUA - FORNECIMENTO E INSTALAÇÃO. AF_04/2024</v>
          </cell>
          <cell r="C4906">
            <v>293.10000000000002</v>
          </cell>
        </row>
        <row r="4907">
          <cell r="A4907">
            <v>94755</v>
          </cell>
          <cell r="B4907" t="str">
            <v>CURVA 90 GRAUS, CPVC, SOLDÁVEL, DN 114 MM, INSTALADO EM RESERVAÇÃO PREDIAL DE ÁGUA - FORNECIMENTO E INSTALAÇÃO. AF_04/2024</v>
          </cell>
          <cell r="C4907">
            <v>0</v>
          </cell>
        </row>
        <row r="4908">
          <cell r="A4908">
            <v>94741</v>
          </cell>
          <cell r="B4908" t="str">
            <v>CURVA 90 GRAUS, CPVC, SOLDÁVEL, DN 22 MM, INSTALADO EM RESERVAÇÃO PREDIAL DE ÁGUA - FORNECIMENTO E INSTALAÇÃO. AF_04/2024</v>
          </cell>
          <cell r="C4908">
            <v>13.75</v>
          </cell>
        </row>
        <row r="4909">
          <cell r="A4909">
            <v>94743</v>
          </cell>
          <cell r="B4909" t="str">
            <v>CURVA 90 GRAUS, CPVC, SOLDÁVEL, DN 28 MM, INSTALADO EM RESERVAÇÃO PREDIAL DE ÁGUA - FORNECIMENTO E INSTALAÇÃO. AF_04/2024</v>
          </cell>
          <cell r="C4909">
            <v>22.65</v>
          </cell>
        </row>
        <row r="4910">
          <cell r="A4910">
            <v>94745</v>
          </cell>
          <cell r="B4910" t="str">
            <v>CURVA 90 GRAUS, CPVC, SOLDÁVEL, DN 35 MM, INSTALADO EM RESERVAÇÃO PREDIAL DE ÁGUA - FORNECIMENTO E INSTALAÇÃO. AF_04/2024</v>
          </cell>
          <cell r="C4910">
            <v>0</v>
          </cell>
        </row>
        <row r="4911">
          <cell r="A4911">
            <v>94747</v>
          </cell>
          <cell r="B4911" t="str">
            <v>CURVA 90 GRAUS, CPVC, SOLDÁVEL, DN 42 MM, INSTALADO EM RESERVAÇÃO PREDIAL DE ÁGUA - FORNECIMENTO E INSTALAÇÃO. AF_04/2024</v>
          </cell>
          <cell r="C4911">
            <v>0</v>
          </cell>
        </row>
        <row r="4912">
          <cell r="A4912">
            <v>94749</v>
          </cell>
          <cell r="B4912" t="str">
            <v>CURVA 90 GRAUS, CPVC, SOLDÁVEL, DN 54 MM, INSTALADO EM RESERVAÇÃO PREDIAL DE ÁGUA - FORNECIMENTO E INSTALAÇÃO. AF_04/2024</v>
          </cell>
          <cell r="C4912">
            <v>0</v>
          </cell>
        </row>
        <row r="4913">
          <cell r="A4913">
            <v>94751</v>
          </cell>
          <cell r="B4913" t="str">
            <v>CURVA 90 GRAUS, CPVC, SOLDÁVEL, DN 73 MM, INSTALADO EM RESERVAÇÃO PREDIAL DE ÁGUA - FORNECIMENTO E INSTALAÇÃO. AF_04/2024</v>
          </cell>
          <cell r="C4913">
            <v>0</v>
          </cell>
        </row>
        <row r="4914">
          <cell r="A4914">
            <v>94753</v>
          </cell>
          <cell r="B4914" t="str">
            <v>CURVA 90 GRAUS, CPVC, SOLDÁVEL, DN 89 MM, INSTALADO EM RESERVAÇÃO PREDIAL DE ÁGUA - FORNECIMENTO E INSTALAÇÃO. AF_04/2024</v>
          </cell>
          <cell r="C4914">
            <v>0</v>
          </cell>
        </row>
        <row r="4915">
          <cell r="A4915">
            <v>105209</v>
          </cell>
          <cell r="B4915" t="str">
            <v>CURVA 90 GRAUS, EM FERRO GALVANIZADO, CONEXÃO ROSQUEADA, DN 50 MM (2"), INSTALADO EM RESERVAÇÃO PREDIAL DE ÁGUA - FORNECIMENTO E INSTALAÇÃO. AF_04/2024</v>
          </cell>
          <cell r="C4915">
            <v>155.91999999999999</v>
          </cell>
        </row>
        <row r="4916">
          <cell r="A4916">
            <v>105208</v>
          </cell>
          <cell r="B4916" t="str">
            <v>CURVA 90 GRAUS, EM FERRO GALVANIZADO, CONEXÃO ROSQUEADA, DN 65 MM (2 1/2"), INSTALADO EM RESERVAÇÃO PREDIAL DE ÁGUA - FORNECIMENTO E INSTALAÇÃO. AF_04/2024</v>
          </cell>
          <cell r="C4916">
            <v>324.89999999999998</v>
          </cell>
        </row>
        <row r="4917">
          <cell r="A4917">
            <v>105210</v>
          </cell>
          <cell r="B4917" t="str">
            <v>CURVA 90 GRAUS, EM FERRO GALVANIZADO, CONEXÃO ROSQUEADA, DN 80 MM (3"), INSTALADO EM RESERVAÇÃO PREDIAL DE ÁGUA - FORNECIMENTO E INSTALAÇÃO. AF_04/2024</v>
          </cell>
          <cell r="C4917">
            <v>419.99</v>
          </cell>
        </row>
        <row r="4918">
          <cell r="A4918">
            <v>105203</v>
          </cell>
          <cell r="B4918" t="str">
            <v>CURVA 90 GRAUS, EM FERRO GALVANIZADO, FÊMEA, CONEXÃO ROSQUEADA, DN 50 MM (2"), INSTALADO EM RESERVAÇÃO PREDIAL DE ÁGUA - FORNECIMENTO E INSTALAÇÃO. AF_04/2024</v>
          </cell>
          <cell r="C4918">
            <v>160.44</v>
          </cell>
        </row>
        <row r="4919">
          <cell r="A4919">
            <v>105202</v>
          </cell>
          <cell r="B4919" t="str">
            <v>CURVA 90 GRAUS, EM FERRO GALVANIZADO, FÊMEA, CONEXÃO ROSQUEADA, DN 65 MM (2 1/2"), INSTALADO EM RESERVAÇÃO PREDIAL DE ÁGUA - FORNECIMENTO E INSTALAÇÃO. AF_04/2024</v>
          </cell>
          <cell r="C4919">
            <v>265.93</v>
          </cell>
        </row>
        <row r="4920">
          <cell r="A4920">
            <v>105204</v>
          </cell>
          <cell r="B4920" t="str">
            <v>CURVA 90 GRAUS, EM FERRO GALVANIZADO, FÊMEA, CONEXÃO ROSQUEADA, DN 80 (3"), INSTALADO EM RESERVAÇÃO PREDIAL DE ÁGUA - FORNECIMENTO E INSTALAÇÃO. AF_04/2024</v>
          </cell>
          <cell r="C4920">
            <v>354.56</v>
          </cell>
        </row>
        <row r="4921">
          <cell r="A4921">
            <v>105206</v>
          </cell>
          <cell r="B4921" t="str">
            <v>CURVA 90 GRAUS, EM FERRO GALVANIZADO, MACHO/FÊMEA, CONEXÃO ROSQUEADA, DN 50 MM (2"), INSTALADO EM RESERVAÇÃO PREDIAL DE ÁGUA - FORNECIMENTO E INSTALAÇÃO. AF_04/2024</v>
          </cell>
          <cell r="C4921">
            <v>152.65</v>
          </cell>
        </row>
        <row r="4922">
          <cell r="A4922">
            <v>105205</v>
          </cell>
          <cell r="B4922" t="str">
            <v>CURVA 90 GRAUS, EM FERRO GALVANIZADO, MACHO/FÊMEA, CONEXÃO ROSQUEADA, DN 65 MM (2 1/2"), INSTALADO EM RESERVAÇÃO PREDIAL DE ÁGUA - FORNECIMENTO E INSTALAÇÃO. AF_04/2024</v>
          </cell>
          <cell r="C4922">
            <v>245.2</v>
          </cell>
        </row>
        <row r="4923">
          <cell r="A4923">
            <v>105207</v>
          </cell>
          <cell r="B4923" t="str">
            <v>CURVA 90 GRAUS, EM FERRO GALVANIZADO, MACHO/FÊMEA, CONEXÃO ROSQUEADA, DN 80 MM (3"), INSTALADO EM RESERVAÇÃO PREDIAL DE ÁGUA - FORNECIMENTO E INSTALAÇÃO. AF_04/2024</v>
          </cell>
          <cell r="C4923">
            <v>344.2</v>
          </cell>
        </row>
        <row r="4924">
          <cell r="A4924">
            <v>94687</v>
          </cell>
          <cell r="B4924" t="str">
            <v>CURVA 90 GRAUS, PVC, SOLDÁVEL, DN 110 MM, INSTALADO EM RESERVAÇÃO PREDIAL DE ÁGUA - FORNECIMENTO E INSTALAÇÃO. AF_04/2024</v>
          </cell>
          <cell r="C4924">
            <v>217.23</v>
          </cell>
        </row>
        <row r="4925">
          <cell r="A4925">
            <v>94673</v>
          </cell>
          <cell r="B4925" t="str">
            <v>CURVA 90 GRAUS, PVC, SOLDÁVEL, DN 25 MM, INSTALADO EM RESERVAÇÃO PREDIAL DE ÁGUA - FORNECIMENTO E INSTALAÇÃO. AF_04/2024</v>
          </cell>
          <cell r="C4925">
            <v>6.81</v>
          </cell>
        </row>
        <row r="4926">
          <cell r="A4926">
            <v>94675</v>
          </cell>
          <cell r="B4926" t="str">
            <v>CURVA 90 GRAUS, PVC, SOLDÁVEL, DN 32 MM, INSTALADO EM RESERVAÇÃO PREDIAL DE ÁGUA - FORNECIMENTO E INSTALAÇÃO. AF_04/2024</v>
          </cell>
          <cell r="C4926">
            <v>11.47</v>
          </cell>
        </row>
        <row r="4927">
          <cell r="A4927">
            <v>94677</v>
          </cell>
          <cell r="B4927" t="str">
            <v>CURVA 90 GRAUS, PVC, SOLDÁVEL, DN 40 MM, INSTALADO EM RESERVAÇÃO PREDIAL DE ÁGUA - FORNECIMENTO E INSTALAÇÃO. AF_04/2024</v>
          </cell>
          <cell r="C4927">
            <v>18.559999999999999</v>
          </cell>
        </row>
        <row r="4928">
          <cell r="A4928">
            <v>94679</v>
          </cell>
          <cell r="B4928" t="str">
            <v>CURVA 90 GRAUS, PVC, SOLDÁVEL, DN 50 MM, INSTALADO EM RESERVAÇÃO PREDIAL DE ÁGUA - FORNECIMENTO E INSTALAÇÃO. AF_04/2024</v>
          </cell>
          <cell r="C4928">
            <v>22.44</v>
          </cell>
        </row>
        <row r="4929">
          <cell r="A4929">
            <v>94681</v>
          </cell>
          <cell r="B4929" t="str">
            <v>CURVA 90 GRAUS, PVC, SOLDÁVEL, DN 60 MM, INSTALADO EM RESERVAÇÃO PREDIAL DE ÁGUA - FORNECIMENTO E INSTALAÇÃO. AF_04/2024</v>
          </cell>
          <cell r="C4929">
            <v>46.46</v>
          </cell>
        </row>
        <row r="4930">
          <cell r="A4930">
            <v>94683</v>
          </cell>
          <cell r="B4930" t="str">
            <v>CURVA 90 GRAUS, PVC, SOLDÁVEL, DN 75 MM, INSTALADO EM RESERVAÇÃO PREDIAL DE ÁGUA - FORNECIMENTO E INSTALAÇÃO. AF_04/2024</v>
          </cell>
          <cell r="C4930">
            <v>70.650000000000006</v>
          </cell>
        </row>
        <row r="4931">
          <cell r="A4931">
            <v>94685</v>
          </cell>
          <cell r="B4931" t="str">
            <v>CURVA 90 GRAUS, PVC, SOLDÁVEL, DN 85 MM, INSTALADO EM RESERVAÇÃO PREDIAL DE ÁGUA - FORNECIMENTO E INSTALAÇÃO. AF_04/2024</v>
          </cell>
          <cell r="C4931">
            <v>89.96</v>
          </cell>
        </row>
        <row r="4932">
          <cell r="A4932">
            <v>94621</v>
          </cell>
          <cell r="B4932" t="str">
            <v>CURVA EM COBRE, DN 104 MM, 45 GRAUS, SEM ANEL DE SOLDA, BOLSA X BOLSA, INSTALADO EM RESERVAÇÃO PREDIAL DE ÁGUA - FORNECIMENTO E INSTALAÇÃO. AF_04/2024</v>
          </cell>
          <cell r="C4932">
            <v>0</v>
          </cell>
        </row>
        <row r="4933">
          <cell r="A4933">
            <v>94615</v>
          </cell>
          <cell r="B4933" t="str">
            <v>CURVA EM COBRE, DN 54 MM, 45 GRAUS, SEM ANEL DE SOLDA, BOLSA X BOLSA, INSTALADO EM RESERVAÇÃO PREDIAL DE ÁGUA - FORNECIMENTO E INSTALAÇÃO. AF_04/2024</v>
          </cell>
          <cell r="C4933">
            <v>156.97</v>
          </cell>
        </row>
        <row r="4934">
          <cell r="A4934">
            <v>94617</v>
          </cell>
          <cell r="B4934" t="str">
            <v>CURVA EM COBRE, DN 66 MM, 45 GRAUS, SEM ANEL DE SOLDA, BOLSA X BOLSA, INSTALADO EM RESERVAÇÃO PREDIAL DE ÁGUA - FORNECIMENTO E INSTALAÇÃO. AF_04/2024</v>
          </cell>
          <cell r="C4934">
            <v>326.67</v>
          </cell>
        </row>
        <row r="4935">
          <cell r="A4935">
            <v>94619</v>
          </cell>
          <cell r="B4935" t="str">
            <v>CURVA EM COBRE, DN 79 MM, 45 GRAUS, SEM ANEL DE SOLDA, BOLSA X BOLSA, INSTALADO EM RESERVAÇÃO PREDIAL DE ÁGUA - FORNECIMENTO E INSTALAÇÃO. AF_04/2024</v>
          </cell>
          <cell r="C4935">
            <v>0</v>
          </cell>
        </row>
        <row r="4936">
          <cell r="A4936">
            <v>105147</v>
          </cell>
          <cell r="B4936" t="str">
            <v>CURVA PPR 90 GRAUS, DN 20 MM, INSTALADO EM RESERVAÇÃO PREDIAL DE ÁGUA - FORNECIMENTO E INSTALAÇÃO. AF_04/2024</v>
          </cell>
          <cell r="C4936">
            <v>15.44</v>
          </cell>
        </row>
        <row r="4937">
          <cell r="A4937">
            <v>105148</v>
          </cell>
          <cell r="B4937" t="str">
            <v>CURVA PPR 90 GRAUS, DN 25 MM, INSTALADO EM RESERVAÇÃO PREDIAL DE ÁGUA - FORNECIMENTO E INSTALAÇÃO. AF_04/2024</v>
          </cell>
          <cell r="C4937">
            <v>22.47</v>
          </cell>
        </row>
        <row r="4938">
          <cell r="A4938">
            <v>105154</v>
          </cell>
          <cell r="B4938" t="str">
            <v>CURVA PVC 45 GRAUS, SOLDÁVEL, DN 25 MM, INSTALADO EM RESERVAÇÃO PREDIAL DE ÁGUA - FORNECIMENTO E INSTALAÇÃO. AF_04/2024</v>
          </cell>
          <cell r="C4938">
            <v>6.28</v>
          </cell>
        </row>
        <row r="4939">
          <cell r="A4939">
            <v>105155</v>
          </cell>
          <cell r="B4939" t="str">
            <v>CURVA PVC 45 GRAUS, SOLDÁVEL, DN 32 MM, INSTALADO EM RESERVAÇÃO PREDIAL DE ÁGUA - FORNECIMENTO E INSTALAÇÃO. AF_04/2024</v>
          </cell>
          <cell r="C4939">
            <v>9.51</v>
          </cell>
        </row>
        <row r="4940">
          <cell r="A4940">
            <v>105156</v>
          </cell>
          <cell r="B4940" t="str">
            <v>CURVA PVC 45 GRAUS, SOLDÁVEL, DN 40 MM, INSTALADO EM RESERVAÇÃO PREDIAL DE ÁGUA - FORNECIMENTO E INSTALAÇÃO. AF_04/2024</v>
          </cell>
          <cell r="C4940">
            <v>12.06</v>
          </cell>
        </row>
        <row r="4941">
          <cell r="A4941">
            <v>105157</v>
          </cell>
          <cell r="B4941" t="str">
            <v>CURVA PVC 45 GRAUS, SOLDÁVEL, DN 50 MM, INSTALADO EM RESERVAÇÃO PREDIAL DE ÁGUA - FORNECIMENTO E INSTALAÇÃO. AF_04/2024</v>
          </cell>
          <cell r="C4941">
            <v>18.72</v>
          </cell>
        </row>
        <row r="4942">
          <cell r="A4942">
            <v>105158</v>
          </cell>
          <cell r="B4942" t="str">
            <v>CURVA PVC 45 GRAUS, SOLDÁVEL, DN 60 MM, INSTALADO EM RESERVAÇÃO PREDIAL DE ÁGUA - FORNECIMENTO E INSTALAÇÃO. AF_04/2024</v>
          </cell>
          <cell r="C4942">
            <v>27.63</v>
          </cell>
        </row>
        <row r="4943">
          <cell r="A4943">
            <v>105159</v>
          </cell>
          <cell r="B4943" t="str">
            <v>CURVA PVC 45 GRAUS, SOLDÁVEL, DN 75 MM, INSTALADO EM RESERVAÇÃO PREDIAL DE ÁGUA - FORNECIMENTO E INSTALAÇÃO. AF_04/2024</v>
          </cell>
          <cell r="C4943">
            <v>49.57</v>
          </cell>
        </row>
        <row r="4944">
          <cell r="A4944">
            <v>105160</v>
          </cell>
          <cell r="B4944" t="str">
            <v>CURVA PVC 45 GRAUS, SOLDÁVEL, DN 85 MM, INSTALADO EM RESERVAÇÃO PREDIAL DE ÁGUA - FORNECIMENTO E INSTALAÇÃO. AF_04/2024</v>
          </cell>
          <cell r="C4944">
            <v>61.12</v>
          </cell>
        </row>
        <row r="4945">
          <cell r="A4945">
            <v>94634</v>
          </cell>
          <cell r="B4945" t="str">
            <v>FLANGE CURTA EM COBRE, DN 104 MM X 4", INSTALADO EM RESERVAÇÃO PREDIAL DE ÁGUA - FORNECIMENTO E INSTALAÇÃO. AF_04/2024</v>
          </cell>
          <cell r="C4945">
            <v>0</v>
          </cell>
        </row>
        <row r="4946">
          <cell r="A4946">
            <v>94631</v>
          </cell>
          <cell r="B4946" t="str">
            <v>FLANGE CURTA EM COBRE, DN 54 MM X 2", INSTALADO EM RESERVAÇÃO PREDIAL DE ÁGUA - FORNECIMENTO E INSTALAÇÃO. AF_04/2024</v>
          </cell>
          <cell r="C4946">
            <v>0</v>
          </cell>
        </row>
        <row r="4947">
          <cell r="A4947">
            <v>94632</v>
          </cell>
          <cell r="B4947" t="str">
            <v>FLANGE CURTA EM COBRE, DN 66 MM X 2 1/2", INSTALADO EM RESERVAÇÃO PREDIAL DE ÁGUA - FORNECIMENTO E INSTALAÇÃO. AF_04/2024</v>
          </cell>
          <cell r="C4947">
            <v>0</v>
          </cell>
        </row>
        <row r="4948">
          <cell r="A4948">
            <v>94633</v>
          </cell>
          <cell r="B4948" t="str">
            <v>FLANGE CURTA EM COBRE, DN 79 MM X 3", INSTALADO EM RESERVAÇÃO PREDIAL DE ÁGUA - FORNECIMENTO E INSTALAÇÃO. AF_04/2024</v>
          </cell>
          <cell r="C4948">
            <v>0</v>
          </cell>
        </row>
        <row r="4949">
          <cell r="A4949">
            <v>94672</v>
          </cell>
          <cell r="B4949" t="str">
            <v>JOELHO 90 GRAUS COM BUCHA DE LATÃO, PVC, SOLDÁVEL, DN 25 MM X 3/4", INSTALADO EM RESERVAÇÃO PREDIAL DE ÁGUA - FORNECIMENTO E INSTALAÇÃO. AF_04/2024</v>
          </cell>
          <cell r="C4949">
            <v>5.71</v>
          </cell>
        </row>
        <row r="4950">
          <cell r="A4950">
            <v>94754</v>
          </cell>
          <cell r="B4950" t="str">
            <v>JOELHO 90 GRAUS, CPVC, SOLDÁVEL, DN 114 MM, INSTALADO EM RESERVAÇÃO PREDIAL DE ÁGUA - FORNECIMENTO E INSTALAÇÃO. AF_04/2024</v>
          </cell>
          <cell r="C4950">
            <v>313.33999999999997</v>
          </cell>
        </row>
        <row r="4951">
          <cell r="A4951">
            <v>94740</v>
          </cell>
          <cell r="B4951" t="str">
            <v>JOELHO 90 GRAUS, CPVC, SOLDÁVEL, DN 22 MM, INSTALADO EM RESERVAÇÃO PREDIAL DE ÁGUA - FORNECIMENTO E INSTALAÇÃO. AF_04/2024</v>
          </cell>
          <cell r="C4951">
            <v>10.45</v>
          </cell>
        </row>
        <row r="4952">
          <cell r="A4952">
            <v>94742</v>
          </cell>
          <cell r="B4952" t="str">
            <v>JOELHO 90 GRAUS, CPVC, SOLDÁVEL, DN 28 MM, INSTALADO EM RESERVAÇÃO PREDIAL DE ÁGUA - FORNECIMENTO E INSTALAÇÃO. AF_04/2024</v>
          </cell>
          <cell r="C4952">
            <v>17.690000000000001</v>
          </cell>
        </row>
        <row r="4953">
          <cell r="A4953">
            <v>94744</v>
          </cell>
          <cell r="B4953" t="str">
            <v>JOELHO 90 GRAUS, CPVC, SOLDÁVEL, DN 35 MM, INSTALADO EM RESERVAÇÃO PREDIAL DE ÁGUA - FORNECIMENTO E INSTALAÇÃO. AF_04/2024</v>
          </cell>
          <cell r="C4953">
            <v>28.17</v>
          </cell>
        </row>
        <row r="4954">
          <cell r="A4954">
            <v>94746</v>
          </cell>
          <cell r="B4954" t="str">
            <v>JOELHO 90 GRAUS, CPVC, SOLDÁVEL, DN 42 MM, INSTALADO EM RESERVAÇÃO PREDIAL DE ÁGUA - FORNECIMENTO E INSTALAÇÃO. AF_04/2024</v>
          </cell>
          <cell r="C4954">
            <v>40.61</v>
          </cell>
        </row>
        <row r="4955">
          <cell r="A4955">
            <v>94748</v>
          </cell>
          <cell r="B4955" t="str">
            <v>JOELHO 90 GRAUS, CPVC, SOLDÁVEL, DN 54 MM, INSTALADO EM RESERVAÇÃO PREDIAL DE ÁGUA - FORNECIMENTO E INSTALAÇÃO. AF_04/2024</v>
          </cell>
          <cell r="C4955">
            <v>90.26</v>
          </cell>
        </row>
        <row r="4956">
          <cell r="A4956">
            <v>94750</v>
          </cell>
          <cell r="B4956" t="str">
            <v>JOELHO 90 GRAUS, CPVC, SOLDÁVEL, DN 73 MM, INSTALADO EM RESERVAÇÃO PREDIAL DE ÁGUA - FORNECIMENTO E INSTALAÇÃO. AF_04/2024</v>
          </cell>
          <cell r="C4956">
            <v>183.08</v>
          </cell>
        </row>
        <row r="4957">
          <cell r="A4957">
            <v>94752</v>
          </cell>
          <cell r="B4957" t="str">
            <v>JOELHO 90 GRAUS, CPVC, SOLDÁVEL, DN 89 MM, INSTALADO EM RESERVAÇÃO PREDIAL DE ÁGUA - FORNECIMENTO E INSTALAÇÃO. AF_04/2024</v>
          </cell>
          <cell r="C4957">
            <v>219.27</v>
          </cell>
        </row>
        <row r="4958">
          <cell r="A4958">
            <v>96755</v>
          </cell>
          <cell r="B4958" t="str">
            <v>JOELHO 90 GRAUS, PPR, DN 110 MM, INSTALADO EM RESERVAÇÃO PREDIAL DE ÁGUA - FORNECIMENTO E INSTALAÇÃO. AF_04/2024</v>
          </cell>
          <cell r="C4958">
            <v>346.59</v>
          </cell>
        </row>
        <row r="4959">
          <cell r="A4959">
            <v>96747</v>
          </cell>
          <cell r="B4959" t="str">
            <v>JOELHO 90 GRAUS, PPR, DN 20 MM, INSTALADO EM RESERVAÇÃO PREDIAL DE ÁGUA - FORNECIMENTO E INSTALAÇÃO. AF_04/2024</v>
          </cell>
          <cell r="C4959">
            <v>6.64</v>
          </cell>
        </row>
        <row r="4960">
          <cell r="A4960">
            <v>96748</v>
          </cell>
          <cell r="B4960" t="str">
            <v>JOELHO 90 GRAUS, PPR, DN 25 MM, INSTALADO EM RESERVAÇÃO PREDIAL DE ÁGUA - FORNECIMENTO E INSTALAÇÃO. AF_04/2024</v>
          </cell>
          <cell r="C4960">
            <v>7.78</v>
          </cell>
        </row>
        <row r="4961">
          <cell r="A4961">
            <v>96749</v>
          </cell>
          <cell r="B4961" t="str">
            <v>JOELHO 90 GRAUS, PPR, DN 32 MM, INSTALADO EM RESERVAÇÃO PREDIAL DE ÁGUA - FORNECIMENTO E INSTALAÇÃO. AF_04/2024</v>
          </cell>
          <cell r="C4961">
            <v>9.99</v>
          </cell>
        </row>
        <row r="4962">
          <cell r="A4962">
            <v>96750</v>
          </cell>
          <cell r="B4962" t="str">
            <v>JOELHO 90 GRAUS, PPR, DN 40 MM, INSTALADO EM RESERVAÇÃO PREDIAL DE ÁGUA - FORNECIMENTO E INSTALAÇÃO. AF_04/2024</v>
          </cell>
          <cell r="C4962">
            <v>16.239999999999998</v>
          </cell>
        </row>
        <row r="4963">
          <cell r="A4963">
            <v>96751</v>
          </cell>
          <cell r="B4963" t="str">
            <v>JOELHO 90 GRAUS, PPR, DN 50 MM, INSTALADO EM RESERVAÇÃO PREDIAL DE ÁGUA - FORNECIMENTO E INSTALAÇÃO. AF_04/2024</v>
          </cell>
          <cell r="C4963">
            <v>24.11</v>
          </cell>
        </row>
        <row r="4964">
          <cell r="A4964">
            <v>96752</v>
          </cell>
          <cell r="B4964" t="str">
            <v>JOELHO 90 GRAUS, PPR, DN 63 MM, INSTALADO EM RESERVAÇÃO PREDIAL DE ÁGUA - FORNECIMENTO E INSTALAÇÃO. AF_04/2024</v>
          </cell>
          <cell r="C4964">
            <v>36.53</v>
          </cell>
        </row>
        <row r="4965">
          <cell r="A4965">
            <v>96753</v>
          </cell>
          <cell r="B4965" t="str">
            <v>JOELHO 90 GRAUS, PPR, DN 75 MM, INSTALADO EM RESERVAÇÃO PREDIAL DE ÁGUA - FORNECIMENTO E INSTALAÇÃO. AF_04/2024</v>
          </cell>
          <cell r="C4965">
            <v>86.74</v>
          </cell>
        </row>
        <row r="4966">
          <cell r="A4966">
            <v>96754</v>
          </cell>
          <cell r="B4966" t="str">
            <v>JOELHO 90 GRAUS, PPR, DN 90 MM, INSTALADO EM RESERVAÇÃO PREDIAL DE ÁGUA - FORNECIMENTO E INSTALAÇÃO. AF_04/2024</v>
          </cell>
          <cell r="C4966">
            <v>111.11</v>
          </cell>
        </row>
        <row r="4967">
          <cell r="A4967">
            <v>94686</v>
          </cell>
          <cell r="B4967" t="str">
            <v>JOELHO 90 GRAUS, PVC, SOLDÁVEL, DN 110 MM INSTALADO EM RESERVAÇÃO PREDIAL DE ÁGUA - FORNECIMENTO E INSTALAÇÃO. AF_04/2024</v>
          </cell>
          <cell r="C4967">
            <v>240.11</v>
          </cell>
        </row>
        <row r="4968">
          <cell r="A4968">
            <v>94674</v>
          </cell>
          <cell r="B4968" t="str">
            <v>JOELHO 90 GRAUS, PVC, SOLDÁVEL, DN 32 MM INSTALADO EM RESERVAÇÃO PREDIAL DE ÁGUA - FORNECIMENTO E INSTALAÇÃO. AF_04/2024</v>
          </cell>
          <cell r="C4968">
            <v>7.5</v>
          </cell>
        </row>
        <row r="4969">
          <cell r="A4969">
            <v>94676</v>
          </cell>
          <cell r="B4969" t="str">
            <v>JOELHO 90 GRAUS, PVC, SOLDÁVEL, DN 40 MM INSTALADO EM RESERVAÇÃO PREDIAL DE ÁGUA - FORNECIMENTO E INSTALAÇÃO. AF_04/2024</v>
          </cell>
          <cell r="C4969">
            <v>12.53</v>
          </cell>
        </row>
        <row r="4970">
          <cell r="A4970">
            <v>94678</v>
          </cell>
          <cell r="B4970" t="str">
            <v>JOELHO 90 GRAUS, PVC, SOLDÁVEL, DN 50 MM INSTALADO EM RESERVAÇÃO PREDIAL DE ÁGUA - FORNECIMENTO E INSTALAÇÃO. AF_04/2024</v>
          </cell>
          <cell r="C4970">
            <v>14.51</v>
          </cell>
        </row>
        <row r="4971">
          <cell r="A4971">
            <v>94680</v>
          </cell>
          <cell r="B4971" t="str">
            <v>JOELHO 90 GRAUS, PVC, SOLDÁVEL, DN 60 MM INSTALADO EM RESERVAÇÃO PREDIAL DE ÁGUA - FORNECIMENTO E INSTALAÇÃO. AF_04/2024</v>
          </cell>
          <cell r="C4971">
            <v>41.4</v>
          </cell>
        </row>
        <row r="4972">
          <cell r="A4972">
            <v>94682</v>
          </cell>
          <cell r="B4972" t="str">
            <v>JOELHO 90 GRAUS, PVC, SOLDÁVEL, DN 75 MM INSTALADO EM RESERVAÇÃO PREDIAL DE ÁGUA - FORNECIMENTO E INSTALAÇÃO. AF_04/2024</v>
          </cell>
          <cell r="C4972">
            <v>103.16</v>
          </cell>
        </row>
        <row r="4973">
          <cell r="A4973">
            <v>94684</v>
          </cell>
          <cell r="B4973" t="str">
            <v>JOELHO 90 GRAUS, PVC, SOLDÁVEL, DN 85 MM INSTALADO EM RESERVAÇÃO PREDIAL DE ÁGUA - FORNECIMENTO E INSTALAÇÃO. AF_04/2024</v>
          </cell>
          <cell r="C4973">
            <v>124.43</v>
          </cell>
        </row>
        <row r="4974">
          <cell r="A4974">
            <v>105219</v>
          </cell>
          <cell r="B4974" t="str">
            <v>JOELHO CPVC, SOLDÁVEL, 45 GRAUS, DN 22 MM, INSTALADO EM RESERVAÇÃO PREDIAL DE ÁGUA - FORNECIMENTO E INSTALAÇÃO. AF_04/2024</v>
          </cell>
          <cell r="C4974">
            <v>12.29</v>
          </cell>
        </row>
        <row r="4975">
          <cell r="A4975">
            <v>105220</v>
          </cell>
          <cell r="B4975" t="str">
            <v>JOELHO CPVC, SOLDÁVEL, 45 GRAUS, DN 28 MM, INSTALADO EM RESERVAÇÃO PREDIAL DE ÁGUA - FORNECIMENTO E INSTALAÇÃO. AF_04/2024</v>
          </cell>
          <cell r="C4975">
            <v>16.940000000000001</v>
          </cell>
        </row>
        <row r="4976">
          <cell r="A4976">
            <v>105221</v>
          </cell>
          <cell r="B4976" t="str">
            <v>JOELHO CPVC, SOLDÁVEL, 45 GRAUS, DN 35 MM, INSTALADO EM RESERVAÇÃO PREDIAL DE ÁGUA - FORNECIMENTO E INSTALAÇÃO. AF_04/2024</v>
          </cell>
          <cell r="C4976">
            <v>26.3</v>
          </cell>
        </row>
        <row r="4977">
          <cell r="A4977">
            <v>105166</v>
          </cell>
          <cell r="B4977" t="str">
            <v>JOELHO CPVC, SOLDÁVEL, 45 GRAUS, DN 42 MM, INSTALADO EM RESERVAÇÃO PREDIAL DE ÁGUA - FORNECIMENTO E INSTALAÇÃO. AF_04/2024</v>
          </cell>
          <cell r="C4977">
            <v>40.15</v>
          </cell>
        </row>
        <row r="4978">
          <cell r="A4978">
            <v>105222</v>
          </cell>
          <cell r="B4978" t="str">
            <v>JOELHO CPVC, SOLDÁVEL, 45 GRAUS, DN 54 MM, INSTALADO EM RESERVAÇÃO PREDIAL DE ÁGUA - FORNECIMENTO E INSTALAÇÃO. AF_04/2024</v>
          </cell>
          <cell r="C4978">
            <v>76.569999999999993</v>
          </cell>
        </row>
        <row r="4979">
          <cell r="A4979">
            <v>105223</v>
          </cell>
          <cell r="B4979" t="str">
            <v>JOELHO CPVC, SOLDÁVEL, 45 GRAUS, DN 73 MM, INSTALADO EM RESERVAÇÃO PREDIAL DE ÁGUA - FORNECIMENTO E INSTALAÇÃO. AF_04/2024</v>
          </cell>
          <cell r="C4979">
            <v>176.88</v>
          </cell>
        </row>
        <row r="4980">
          <cell r="A4980">
            <v>105224</v>
          </cell>
          <cell r="B4980" t="str">
            <v>JOELHO CPVC, SOLDÁVEL, 45 GRAUS, DN 89 MM, INSTALADO EM RESERVAÇÃO PREDIAL DE ÁGUA - FORNECIMENTO E INSTALAÇÃO. AF_04/2024</v>
          </cell>
          <cell r="C4980">
            <v>257.8</v>
          </cell>
        </row>
        <row r="4981">
          <cell r="A4981">
            <v>105149</v>
          </cell>
          <cell r="B4981" t="str">
            <v>JOELHO PPR 45 GRAUS, SOLDÁVEL, DN 20 MM, INSTALADO EM RESERVAÇÃO PREDIAL DE ÁGUA - FORNECIMENTO E INSTALAÇÃO. AF_04/2024</v>
          </cell>
          <cell r="C4981">
            <v>6.89</v>
          </cell>
        </row>
        <row r="4982">
          <cell r="A4982">
            <v>105150</v>
          </cell>
          <cell r="B4982" t="str">
            <v>JOELHO PPR 45 GRAUS, SOLDÁVEL, DN 25 MM, INSTALADO EM RESERVAÇÃO PREDIAL DE ÁGUA - FORNECIMENTO E INSTALAÇÃO. AF_04/2024</v>
          </cell>
          <cell r="C4982">
            <v>8.1999999999999993</v>
          </cell>
        </row>
        <row r="4983">
          <cell r="A4983">
            <v>105151</v>
          </cell>
          <cell r="B4983" t="str">
            <v>JOELHO PPR 45 GRAUS, SOLDÁVEL, DN 40 MM, INSTALADO EM RESERVAÇÃO PREDIAL DE ÁGUA - FORNECIMENTO E INSTALAÇÃO. AF_04/2024</v>
          </cell>
          <cell r="C4983">
            <v>21.9</v>
          </cell>
        </row>
        <row r="4984">
          <cell r="A4984">
            <v>105152</v>
          </cell>
          <cell r="B4984" t="str">
            <v>JOELHO PPR 45 GRAUS, SOLDÁVEL, DN 50 MM, INSTALADO EM RESERVAÇÃO PREDIAL DE ÁGUA - FORNECIMENTO E INSTALAÇÃO. AF_04/2024</v>
          </cell>
          <cell r="C4984">
            <v>33.06</v>
          </cell>
        </row>
        <row r="4985">
          <cell r="A4985">
            <v>105153</v>
          </cell>
          <cell r="B4985" t="str">
            <v>JOELHO PPR 45 GRAUS, SOLDÁVEL, DN 63 MM, INSTALADO EM RESERVAÇÃO PREDIAL DE ÁGUA - FORNECIMENTO E INSTALAÇÃO. AF_04/2024</v>
          </cell>
          <cell r="C4985">
            <v>52.51</v>
          </cell>
        </row>
        <row r="4986">
          <cell r="A4986">
            <v>105161</v>
          </cell>
          <cell r="B4986" t="str">
            <v>JOELHO PPR 45 GRAUS, SOLDÁVEL, DN 75 MM, INSTALADO EM RESERVAÇÃO PREDIAL DE ÁGUA - FORNECIMENTO E INSTALAÇÃO. AF_04/2024</v>
          </cell>
          <cell r="C4986">
            <v>96.48</v>
          </cell>
        </row>
        <row r="4987">
          <cell r="A4987">
            <v>105162</v>
          </cell>
          <cell r="B4987" t="str">
            <v>JOELHO PPR 45 GRAUS, SOLDÁVEL, DN 90 MM, INSTALADO EM RESERVAÇÃO PREDIAL DE ÁGUA - FORNECIMENTO E INSTALAÇÃO. AF_04/2024</v>
          </cell>
          <cell r="C4987">
            <v>166.36</v>
          </cell>
        </row>
        <row r="4988">
          <cell r="A4988">
            <v>105163</v>
          </cell>
          <cell r="B4988" t="str">
            <v>JOELHO PPR, 45 GRAUS, SOLDÁVEL, DN 32 MM, INSTALADO EM RESERVAÇÃO PREDIAL DE ÁGUA - FORNECIMENTO E INSTALAÇÃO. AF_04/2024</v>
          </cell>
          <cell r="C4988">
            <v>13.47</v>
          </cell>
        </row>
        <row r="4989">
          <cell r="A4989">
            <v>105170</v>
          </cell>
          <cell r="B4989" t="str">
            <v>JOELHO PVC, SOLDÁVEL, 45 GRAUS, DN 25 MM, INSTALADO EM RESERVAÇÃO PREDIAL DE ÁGUA - FORNECIMENTO E INSTALAÇÃO. AF_04/2024</v>
          </cell>
          <cell r="C4989">
            <v>5.35</v>
          </cell>
        </row>
        <row r="4990">
          <cell r="A4990">
            <v>105179</v>
          </cell>
          <cell r="B4990" t="str">
            <v>JOELHO PVC, SOLDÁVEL, 45 GRAUS, DN 32 MM, INSTALADO EM RESERVAÇÃO PREDIAL DE ÁGUA - FORNECIMENTO E INSTALAÇÃO. AF_04/2024</v>
          </cell>
          <cell r="C4990">
            <v>9.19</v>
          </cell>
        </row>
        <row r="4991">
          <cell r="A4991">
            <v>105180</v>
          </cell>
          <cell r="B4991" t="str">
            <v>JOELHO PVC, SOLDÁVEL, 45 GRAUS, DN 40 MM, INSTALADO EM RESERVAÇÃO PREDIAL DE ÁGUA - FORNECIMENTO E INSTALAÇÃO. AF_04/2024</v>
          </cell>
          <cell r="C4991">
            <v>12.59</v>
          </cell>
        </row>
        <row r="4992">
          <cell r="A4992">
            <v>105181</v>
          </cell>
          <cell r="B4992" t="str">
            <v>JOELHO PVC, SOLDÁVEL, 45 GRAUS, DN 50 MM, INSTALADO EM RESERVAÇÃO PREDIAL DE ÁGUA - FORNECIMENTO E INSTALAÇÃO. AF_04/2024</v>
          </cell>
          <cell r="C4992">
            <v>16.96</v>
          </cell>
        </row>
        <row r="4993">
          <cell r="A4993">
            <v>105182</v>
          </cell>
          <cell r="B4993" t="str">
            <v>JOELHO PVC, SOLDÁVEL, 45 GRAUS, DN 60 MM, INSTALADO EM RESERVAÇÃO PREDIAL DE ÁGUA - FORNECIMENTO E INSTALAÇÃO. AF_04/2024</v>
          </cell>
          <cell r="C4993">
            <v>39.68</v>
          </cell>
        </row>
        <row r="4994">
          <cell r="A4994">
            <v>105183</v>
          </cell>
          <cell r="B4994" t="str">
            <v>JOELHO PVC, SOLDÁVEL, 45 GRAUS, DN 75 MM, INSTALADO EM RESERVAÇÃO PREDIAL DE ÁGUA - FORNECIMENTO E INSTALAÇÃO. AF_04/2024</v>
          </cell>
          <cell r="C4994">
            <v>83.32</v>
          </cell>
        </row>
        <row r="4995">
          <cell r="A4995">
            <v>105184</v>
          </cell>
          <cell r="B4995" t="str">
            <v>JOELHO PVC, SOLDÁVEL, 45 GRAUS, DN 85 MM, INSTALADO EM RESERVAÇÃO PREDIAL DE ÁGUA - FORNECIMENTO E INSTALAÇÃO. AF_04/2024</v>
          </cell>
          <cell r="C4995">
            <v>103.17</v>
          </cell>
        </row>
        <row r="4996">
          <cell r="A4996">
            <v>94612</v>
          </cell>
          <cell r="B4996" t="str">
            <v>LUVA DE COBRE, DN 104 MM, SEM ANEL DE SOLDA, INSTALADO EM RESERVAÇÃO PREDIAL DE ÁGUA - FORNECIMENTO E INSTALAÇÃO. AF_04/2024</v>
          </cell>
          <cell r="C4996">
            <v>430.15</v>
          </cell>
        </row>
        <row r="4997">
          <cell r="A4997">
            <v>105142</v>
          </cell>
          <cell r="B4997" t="str">
            <v>LUVA DE REDUÇÃO SOLDÁVEL, PVC, DN 32 MM X 25 MM, INSTALADO EM RESERVAÇÃO PREDIAL DE ÁGUA - FORNECIMENTO E INSTALAÇÃO. AF_04/2024</v>
          </cell>
          <cell r="C4997">
            <v>6.54</v>
          </cell>
        </row>
        <row r="4998">
          <cell r="A4998">
            <v>105143</v>
          </cell>
          <cell r="B4998" t="str">
            <v>LUVA DE REDUÇÃO SOLDÁVEL, PVC, DN 40 MM X 32 MM, INSTALADO EM RESERVAÇÃO PREDIAL DE ÁGUA - FORNECIMENTO E INSTALAÇÃO. AF_04/2024</v>
          </cell>
          <cell r="C4998">
            <v>9.81</v>
          </cell>
        </row>
        <row r="4999">
          <cell r="A4999">
            <v>105144</v>
          </cell>
          <cell r="B4999" t="str">
            <v>LUVA DE REDUÇÃO SOLDÁVEL, PVC, DN 60 MM X 50 MM, INSTALADO EM RESERVAÇÃO PREDIAL DE ÁGUA - FORNECIMENTO E INSTALAÇÃO. AF_04/2024</v>
          </cell>
          <cell r="C4999">
            <v>20.78</v>
          </cell>
        </row>
        <row r="5000">
          <cell r="A5000">
            <v>105173</v>
          </cell>
          <cell r="B5000" t="str">
            <v>LUVA DE REDUÇÃO, EM FERRO GALVANIZADO, CONEXÃO ROSQUEADA, DN 65 MM X 50 MM (2 1/2" X 2"), INSTALADO EM RESERVAÇÃO PREDIAL DE ÁGUA - FORNECIMENTO E INSTALAÇÃO. AF_04/2024</v>
          </cell>
          <cell r="C5000">
            <v>87.86</v>
          </cell>
        </row>
        <row r="5001">
          <cell r="A5001">
            <v>105175</v>
          </cell>
          <cell r="B5001" t="str">
            <v>LUVA DE REDUÇÃO, EM FERRO GALVANIZADO, CONEXÃO ROSQUEADA, DN 80 MM X 50 MM (3" X 2"), INSTALADO EM RESERVAÇÃO PREDIAL DE ÁGUA - FORNECIMENTO E INSTALAÇÃO. AF_04/2024</v>
          </cell>
          <cell r="C5001">
            <v>126.92</v>
          </cell>
        </row>
        <row r="5002">
          <cell r="A5002">
            <v>105174</v>
          </cell>
          <cell r="B5002" t="str">
            <v>LUVA DE REDUÇÃO, EM FERRO GALVANIZADO, CONEXÃO ROSQUEADA, DN 80 MM X 65 MM (3" X 2 1/2"), INSTALADO EM RESERVAÇÃO PREDIAL DE ÁGUA - FORNECIMENTO E INSTALAÇÃO. AF_04/2024</v>
          </cell>
          <cell r="C5002">
            <v>128.22</v>
          </cell>
        </row>
        <row r="5003">
          <cell r="A5003">
            <v>105145</v>
          </cell>
          <cell r="B5003" t="str">
            <v>LUVA DE REDUÇÃO, SOLDÁVEL, PVC, DN 50 X 25 MM, INSTALADO EM RESERVAÇÃO PREDIAL DE ÁGUA - FORNECIMENTO E INSTALAÇÃO. AF_04/2024</v>
          </cell>
          <cell r="C5003">
            <v>11.37</v>
          </cell>
        </row>
        <row r="5004">
          <cell r="A5004">
            <v>94606</v>
          </cell>
          <cell r="B5004" t="str">
            <v>LUVA EM COBRE, DN 54 MM, SEM ANEL DE SOLDA, INSTALADO EM RESERVAÇÃO PREDIAL DE ÁGUA - FORNECIMENTO E INSTALAÇÃO. AF_04/2024</v>
          </cell>
          <cell r="C5004">
            <v>80.42</v>
          </cell>
        </row>
        <row r="5005">
          <cell r="A5005">
            <v>94608</v>
          </cell>
          <cell r="B5005" t="str">
            <v>LUVA EM COBRE, DN 66 MM, SEM ANEL DE SOLDA, INSTALADO EM RESERVAÇÃO PREDIAL DE ÁGUA - FORNECIMENTO E INSTALAÇÃO. AF_04/2024</v>
          </cell>
          <cell r="C5005">
            <v>205.59</v>
          </cell>
        </row>
        <row r="5006">
          <cell r="A5006">
            <v>94610</v>
          </cell>
          <cell r="B5006" t="str">
            <v>LUVA EM COBRE, DN 79 MM, SEM ANEL DE SOLDA, INSTALADO EM RESERVAÇÃO PREDIAL DE ÁGUA - FORNECIMENTO E INSTALAÇÃO. AF_04/2024</v>
          </cell>
          <cell r="C5006">
            <v>301.94</v>
          </cell>
        </row>
        <row r="5007">
          <cell r="A5007">
            <v>94657</v>
          </cell>
          <cell r="B5007" t="str">
            <v>LUVA PVC, SOLDÁVEL, DN 25 MM, INSTALADO EM RESERVAÇÃO PREDIAL DE ÁGUA - FORNECIMENTO E INSTALAÇÃO. AF_04/2024</v>
          </cell>
          <cell r="C5007">
            <v>3.8</v>
          </cell>
        </row>
        <row r="5008">
          <cell r="A5008">
            <v>94659</v>
          </cell>
          <cell r="B5008" t="str">
            <v>LUVA PVC, SOLDÁVEL, DN 32 MM, INSTALADO EM RESERVAÇÃO PREDIAL DE ÁGUA - FORNECIMENTO E INSTALAÇÃO. AF_04/2024</v>
          </cell>
          <cell r="C5008">
            <v>5.93</v>
          </cell>
        </row>
        <row r="5009">
          <cell r="A5009">
            <v>94739</v>
          </cell>
          <cell r="B5009" t="str">
            <v>LUVA, CPVC, SOLDÁVEL, DN 114 MM, INSTALADO EM RESERVAÇÃO PREDIAL DE ÁGUA - FORNECIMENTO E INSTALAÇÃO. AF_04/2024</v>
          </cell>
          <cell r="C5009">
            <v>257.01</v>
          </cell>
        </row>
        <row r="5010">
          <cell r="A5010">
            <v>94725</v>
          </cell>
          <cell r="B5010" t="str">
            <v>LUVA, CPVC, SOLDÁVEL, DN 22 MM, INSTALADO EM RESERVAÇÃO PREDIAL DE ÁGUA - FORNECIMENTO E INSTALAÇÃO. AF_04/2024</v>
          </cell>
          <cell r="C5010">
            <v>7.45</v>
          </cell>
        </row>
        <row r="5011">
          <cell r="A5011">
            <v>94727</v>
          </cell>
          <cell r="B5011" t="str">
            <v>LUVA, CPVC, SOLDÁVEL, DN 28 MM, INSTALADO EM RESERVAÇÃO PREDIAL DE ÁGUA - FORNECIMENTO E INSTALAÇÃO. AF_04/2024</v>
          </cell>
          <cell r="C5011">
            <v>12.27</v>
          </cell>
        </row>
        <row r="5012">
          <cell r="A5012">
            <v>94729</v>
          </cell>
          <cell r="B5012" t="str">
            <v>LUVA, CPVC, SOLDÁVEL, DN 35 MM, INSTALADO EM RESERVAÇÃO PREDIAL DE ÁGUA - FORNECIMENTO E INSTALAÇÃO. AF_04/2024</v>
          </cell>
          <cell r="C5012">
            <v>21.44</v>
          </cell>
        </row>
        <row r="5013">
          <cell r="A5013">
            <v>94731</v>
          </cell>
          <cell r="B5013" t="str">
            <v>LUVA, CPVC, SOLDÁVEL, DN 42 MM, INSTALADO EM RESERVAÇÃO PREDIAL DE ÁGUA - FORNECIMENTO E INSTALAÇÃO. AF_04/2024</v>
          </cell>
          <cell r="C5013">
            <v>28.46</v>
          </cell>
        </row>
        <row r="5014">
          <cell r="A5014">
            <v>94733</v>
          </cell>
          <cell r="B5014" t="str">
            <v>LUVA, CPVC, SOLDÁVEL, DN 54 MM, INSTALADO EM RESERVAÇÃO PREDIAL DE ÁGUA - FORNECIMENTO E INSTALAÇÃO. AF_04/2024</v>
          </cell>
          <cell r="C5014">
            <v>50.16</v>
          </cell>
        </row>
        <row r="5015">
          <cell r="A5015">
            <v>94863</v>
          </cell>
          <cell r="B5015" t="str">
            <v>LUVA, CPVC, SOLDÁVEL, DN 73 MM, INSTALADO EM RESERVAÇÃO PREDIAL DE ÁGUA - FORNECIMENTO E INSTALAÇÃO. AF_04/2024</v>
          </cell>
          <cell r="C5015">
            <v>176.56</v>
          </cell>
        </row>
        <row r="5016">
          <cell r="A5016">
            <v>94737</v>
          </cell>
          <cell r="B5016" t="str">
            <v>LUVA, CPVC, SOLDÁVEL, DN 89 MM, INSTALADO EM RESERVAÇÃO PREDIAL DE ÁGUA - FORNECIMENTO E INSTALAÇÃO. AF_04/2024</v>
          </cell>
          <cell r="C5016">
            <v>209.98</v>
          </cell>
        </row>
        <row r="5017">
          <cell r="A5017">
            <v>94465</v>
          </cell>
          <cell r="B5017" t="str">
            <v>LUVA, EM FERRO GALVANIZADO, CONEXÃO ROSQUEADA, DN 50 MM (2"), INSTALADO EM RESERVAÇÃO PREDIAL DE ÁGUA - FORNECIMENTO E INSTALAÇÃO. AF_04/2024</v>
          </cell>
          <cell r="C5017">
            <v>51.73</v>
          </cell>
        </row>
        <row r="5018">
          <cell r="A5018">
            <v>94467</v>
          </cell>
          <cell r="B5018" t="str">
            <v>LUVA, EM FERRO GALVANIZADO, CONEXÃO ROSQUEADA, DN 65 MM (2 1/2"), INSTALADO EM RESERVAÇÃO PREDIAL DE ÁGUA - FORNECIMENTO E INSTALAÇÃO. AF_04/2024</v>
          </cell>
          <cell r="C5018">
            <v>84.61</v>
          </cell>
        </row>
        <row r="5019">
          <cell r="A5019">
            <v>94469</v>
          </cell>
          <cell r="B5019" t="str">
            <v>LUVA, EM FERRO GALVANIZADO, CONEXÃO ROSQUEADA, DN 80 MM (3"), INSTALADO EM RESERVAÇÃO PREDIAL DE ÁGUA - FORNECIMENTO E INSTALAÇÃO. AF_04/2024</v>
          </cell>
          <cell r="C5019">
            <v>121.88</v>
          </cell>
        </row>
        <row r="5020">
          <cell r="A5020">
            <v>96746</v>
          </cell>
          <cell r="B5020" t="str">
            <v>LUVA, PPR, DN 110 MM, CLASSE PN 25, INSTALADO EM RESERVAÇÃO PREDIAL DE ÁGUA - FORNECIMENTO E INSTALAÇÃO. AF_04/2024</v>
          </cell>
          <cell r="C5020">
            <v>112.17</v>
          </cell>
        </row>
        <row r="5021">
          <cell r="A5021">
            <v>96736</v>
          </cell>
          <cell r="B5021" t="str">
            <v>LUVA, PPR, DN 20 MM, INSTALADO EM RESERVAÇÃO PREDIAL DE ÁGUA - FORNECIMENTO E INSTALAÇÃO. AF_04/2024</v>
          </cell>
          <cell r="C5021">
            <v>5.6</v>
          </cell>
        </row>
        <row r="5022">
          <cell r="A5022">
            <v>96737</v>
          </cell>
          <cell r="B5022" t="str">
            <v>LUVA, PPR, DN 25 MM, INSTALADO EM RESERVAÇÃO PREDIAL DE ÁGUA - FORNECIMENTO E INSTALAÇÃO. AF_04/2024</v>
          </cell>
          <cell r="C5022">
            <v>5.68</v>
          </cell>
        </row>
        <row r="5023">
          <cell r="A5023">
            <v>96739</v>
          </cell>
          <cell r="B5023" t="str">
            <v>LUVA, PPR, DN 32 MM, CLASSE PN 25, INSTALADO EM RESERVAÇÃO PREDIAL DE ÁGUA - FORNECIMENTO E INSTALAÇÃO. AF_04/2024</v>
          </cell>
          <cell r="C5023">
            <v>8.0399999999999991</v>
          </cell>
        </row>
        <row r="5024">
          <cell r="A5024">
            <v>96741</v>
          </cell>
          <cell r="B5024" t="str">
            <v>LUVA, PPR, DN 40 MM, CLASSE PN 25, INSTALADO EM RESERVAÇÃO PREDIAL DE ÁGUA - FORNECIMENTO E INSTALAÇÃO. AF_04/2024</v>
          </cell>
          <cell r="C5024">
            <v>16.36</v>
          </cell>
        </row>
        <row r="5025">
          <cell r="A5025">
            <v>96742</v>
          </cell>
          <cell r="B5025" t="str">
            <v>LUVA, PPR, DN 50 MM, CLASSE PN 25, INSTALADO EM RESERVAÇÃO PREDIAL DE ÁGUA - FORNECIMENTO E INSTALAÇÃO. AF_04/2024</v>
          </cell>
          <cell r="C5025">
            <v>20.07</v>
          </cell>
        </row>
        <row r="5026">
          <cell r="A5026">
            <v>96743</v>
          </cell>
          <cell r="B5026" t="str">
            <v>LUVA, PPR, DN 63 MM, CLASSE PN 25, INSTALADO EM RESERVAÇÃO PREDIAL DE ÁGUA - FORNECIMENTO E INSTALAÇÃO. AF_04/2024</v>
          </cell>
          <cell r="C5026">
            <v>31.64</v>
          </cell>
        </row>
        <row r="5027">
          <cell r="A5027">
            <v>96744</v>
          </cell>
          <cell r="B5027" t="str">
            <v>LUVA, PPR, DN 75 MM, CLASSE PN 25, INSTALADO EM RESERVAÇÃO PREDIAL DE ÁGUA - FORNECIMENTO E INSTALAÇÃO. AF_04/2024</v>
          </cell>
          <cell r="C5027">
            <v>54.19</v>
          </cell>
        </row>
        <row r="5028">
          <cell r="A5028">
            <v>96745</v>
          </cell>
          <cell r="B5028" t="str">
            <v>LUVA, PPR, DN 90 MM, CLASSE PN 25, INSTALADO EM RESERVAÇÃO PREDIAL DE ÁGUA - FORNECIMENTO E INSTALAÇÃO. AF_04/2024</v>
          </cell>
          <cell r="C5028">
            <v>85.55</v>
          </cell>
        </row>
        <row r="5029">
          <cell r="A5029">
            <v>94671</v>
          </cell>
          <cell r="B5029" t="str">
            <v>LUVA, PVC, SOLDÁVEL, DN 110 MM, INSTALADO EM RESERVAÇÃO PREDIAL DE ÁGUA - FORNECIMENTO E INSTALAÇÃO. AF_04/2024</v>
          </cell>
          <cell r="C5029">
            <v>101.2</v>
          </cell>
        </row>
        <row r="5030">
          <cell r="A5030">
            <v>94661</v>
          </cell>
          <cell r="B5030" t="str">
            <v>LUVA, PVC, SOLDÁVEL, DN 40 MM, INSTALADO EM RESERVAÇÃO PREDIAL DE ÁGUA - FORNECIMENTO E INSTALAÇÃO. AF_04/2024</v>
          </cell>
          <cell r="C5030">
            <v>9.3800000000000008</v>
          </cell>
        </row>
        <row r="5031">
          <cell r="A5031">
            <v>94663</v>
          </cell>
          <cell r="B5031" t="str">
            <v>LUVA, PVC, SOLDÁVEL, DN 50 MM, INSTALADO EM RESERVAÇÃO PREDIAL DE ÁGUA - FORNECIMENTO E INSTALAÇÃO. AF_04/2024</v>
          </cell>
          <cell r="C5031">
            <v>11.75</v>
          </cell>
        </row>
        <row r="5032">
          <cell r="A5032">
            <v>94665</v>
          </cell>
          <cell r="B5032" t="str">
            <v>LUVA, PVC, SOLDÁVEL, DN 60 MM, INSTALADO EM RESERVAÇÃO PREDIAL DE ÁGUA - FORNECIMENTO E INSTALAÇÃO. AF_04/2024</v>
          </cell>
          <cell r="C5032">
            <v>23.16</v>
          </cell>
        </row>
        <row r="5033">
          <cell r="A5033">
            <v>94667</v>
          </cell>
          <cell r="B5033" t="str">
            <v>LUVA, PVC, SOLDÁVEL, DN 75 MM, INSTALADO EM RESERVAÇÃO PREDIAL DE ÁGUA - FORNECIMENTO E INSTALAÇÃO. AF_04/2024</v>
          </cell>
          <cell r="C5033">
            <v>34.090000000000003</v>
          </cell>
        </row>
        <row r="5034">
          <cell r="A5034">
            <v>94669</v>
          </cell>
          <cell r="B5034" t="str">
            <v>LUVA, PVC, SOLDÁVEL, DN 85 MM, INSTALADO EM RESERVAÇÃO PREDIAL DE ÁGUA - FORNECIMENTO E INSTALAÇÃO. AF_04/2024</v>
          </cell>
          <cell r="C5034">
            <v>61.79</v>
          </cell>
        </row>
        <row r="5035">
          <cell r="A5035">
            <v>105177</v>
          </cell>
          <cell r="B5035" t="str">
            <v>NIPLE DE REDUÇÃO, EM FERRO GALVANIZADO, CONEXÃO ROSQUEADA, DN 80 MM X 50 MM (3" X 2"), INSTALADO EM RESERVAÇÃO PREDIAL DE ÁGUA - FORNECIMENTO E INSTALAÇÃO. AF_04/2024</v>
          </cell>
          <cell r="C5035">
            <v>143.61000000000001</v>
          </cell>
        </row>
        <row r="5036">
          <cell r="A5036">
            <v>105176</v>
          </cell>
          <cell r="B5036" t="str">
            <v>NIPLE DE REDUÇÃO, EM FERRO GALVANIZADO, CONEXÃO ROSQUEADA, DN 80 MM X 65 MM (3" X 2 1/2"), INSTALADO EM RESERVAÇÃO PREDIAL DE ÁGUA - FORNECIMENTO E INSTALAÇÃO. AF_04/2024</v>
          </cell>
          <cell r="C5036">
            <v>161.55000000000001</v>
          </cell>
        </row>
        <row r="5037">
          <cell r="A5037">
            <v>94466</v>
          </cell>
          <cell r="B5037" t="str">
            <v>NIPLE, EM FERRO GALVANIZADO, CONEXÃO ROSQUEADA, DN 50 MM (2"), INSTALADO EM RESERVAÇÃO PREDIAL DE ÁGUA - FORNECIMENTO E INSTALAÇÃO. AF_04/2024</v>
          </cell>
          <cell r="C5037">
            <v>51.76</v>
          </cell>
        </row>
        <row r="5038">
          <cell r="A5038">
            <v>94468</v>
          </cell>
          <cell r="B5038" t="str">
            <v>NIPLE, EM FERRO GALVANIZADO, CONEXÃO ROSQUEADA, DN 65 MM (2 1/2"), INSTALADO EM RESERVAÇÃO PREDIAL DE ÁGUA - FORNECIMENTO E INSTALAÇÃO. AF_04/2024</v>
          </cell>
          <cell r="C5038">
            <v>73.86</v>
          </cell>
        </row>
        <row r="5039">
          <cell r="A5039">
            <v>94470</v>
          </cell>
          <cell r="B5039" t="str">
            <v>NIPLE, EM FERRO GALVANIZADO, CONEXÃO ROSQUEADA, DN 80 MM (3"), INSTALADO EM RESERVAÇÃO PREDIAL DE ÁGUA - FORNECIMENTO E INSTALAÇÃO. AF_04/2024</v>
          </cell>
          <cell r="C5039">
            <v>112.31</v>
          </cell>
        </row>
        <row r="5040">
          <cell r="A5040">
            <v>105225</v>
          </cell>
          <cell r="B5040" t="str">
            <v>TE DE REDUÇÃO, CPVC, DN 28 X 22 MM, INSTALADO EM RESERVAÇÃO PREDIAL DE ÁGUA - FORNECIMENTO E INSTALAÇÃO. AF_04/2024</v>
          </cell>
          <cell r="C5040">
            <v>18.23</v>
          </cell>
        </row>
        <row r="5041">
          <cell r="A5041">
            <v>105226</v>
          </cell>
          <cell r="B5041" t="str">
            <v>TE DE REDUÇÃO, CPVC, DN 35 X 28 MM, INSTALADO EM RESERVAÇÃO PREDIAL DE ÁGUA - FORNECIMENTO E INSTALAÇÃO. AF_04/2024</v>
          </cell>
          <cell r="C5041">
            <v>43.72</v>
          </cell>
        </row>
        <row r="5042">
          <cell r="A5042">
            <v>105227</v>
          </cell>
          <cell r="B5042" t="str">
            <v>TE DE REDUÇÃO, CPVC, DN 42 X 35 MM, INSTALADO EM RESERVAÇÃO PREDIAL DE ÁGUA - FORNECIMENTO E INSTALAÇÃO. AF_04/2024</v>
          </cell>
          <cell r="C5042">
            <v>62.79</v>
          </cell>
        </row>
        <row r="5043">
          <cell r="A5043">
            <v>105212</v>
          </cell>
          <cell r="B5043" t="str">
            <v>TE DE REDUÇÃO, EM FERRO GALVANIZADO, CONEXÃO ROSQUEADA, DN 80 MM X 50 MM (3" X 2"), INSTALADO EM RESERVAÇÃO PREDIAL DE ÁGUA - FORNECIMENTO E INSTALAÇÃO. AF_04/2024</v>
          </cell>
          <cell r="C5043">
            <v>242.11</v>
          </cell>
        </row>
        <row r="5044">
          <cell r="A5044">
            <v>105211</v>
          </cell>
          <cell r="B5044" t="str">
            <v>TE DE REDUÇÃO, EM FERRO GALVANIZADO, CONEXÃO ROSQUEADA, DN 80 MM X 65 MM (3" X 2 1/2"), INSTALADO EM RESERVAÇÃO PREDIAL DE ÁGUA - FORNECIMENTO E INSTALAÇÃO. AF_04/2024</v>
          </cell>
          <cell r="C5044">
            <v>243.81</v>
          </cell>
        </row>
        <row r="5045">
          <cell r="A5045">
            <v>105189</v>
          </cell>
          <cell r="B5045" t="str">
            <v>TE DE REDUÇÃO, PVC, SOLDÁVEL, 90 GRAUS, DN 50 MM X 25 MM, INSTALADO EM RESERVAÇÃO PREDIAL DE ÁGUA - FORNECIMENTO E INSTALAÇÃO. AF_04/2024</v>
          </cell>
          <cell r="C5045">
            <v>20.7</v>
          </cell>
        </row>
        <row r="5046">
          <cell r="A5046">
            <v>105190</v>
          </cell>
          <cell r="B5046" t="str">
            <v>TE DE REDUÇÃO, PVC, SOLDÁVEL, 90 GRAUS, DN 50 MM X 32 MM, INSTALADO EM RESERVAÇÃO PREDIAL DE ÁGUA - FORNECIMENTO E INSTALAÇÃO. AF_04/2024</v>
          </cell>
          <cell r="C5046">
            <v>25.84</v>
          </cell>
        </row>
        <row r="5047">
          <cell r="A5047">
            <v>94625</v>
          </cell>
          <cell r="B5047" t="str">
            <v>TE EM COBRE, DN 104 MM, SEM ANEL DE SOLDA, INSTALADO EM RESERVAÇÃO PREDIAL DE ÁGUA - FORNECIMENTO E INSTALAÇÃO. AF_04/2024</v>
          </cell>
          <cell r="C5047">
            <v>1547.94</v>
          </cell>
        </row>
        <row r="5048">
          <cell r="A5048">
            <v>94622</v>
          </cell>
          <cell r="B5048" t="str">
            <v>TE EM COBRE, DN 54 MM, SEM ANEL DE SOLDA, INSTALADO EM RESERVAÇÃO PREDIAL DE ÁGUA - FORNECIMENTO E INSTALAÇÃO. AF_04/2024</v>
          </cell>
          <cell r="C5048">
            <v>201.49</v>
          </cell>
        </row>
        <row r="5049">
          <cell r="A5049">
            <v>94623</v>
          </cell>
          <cell r="B5049" t="str">
            <v>TE EM COBRE, DN 66 MM, SEM ANEL DE SOLDA, INSTALADO EM RESERVAÇÃO PREDIAL DE ÁGUA - FORNECIMENTO E INSTALAÇÃO. AF_04/2024</v>
          </cell>
          <cell r="C5049">
            <v>486.97</v>
          </cell>
        </row>
        <row r="5050">
          <cell r="A5050">
            <v>94624</v>
          </cell>
          <cell r="B5050" t="str">
            <v>TE EM COBRE, DN 79 MM, SEM ANEL DE SOLDA, INSTALADO EM RESERVAÇÃO PREDIAL DE ÁGUA - FORNECIMENTO E INSTALAÇÃO. AF_04/2024</v>
          </cell>
          <cell r="C5050">
            <v>736.14</v>
          </cell>
        </row>
        <row r="5051">
          <cell r="A5051">
            <v>94763</v>
          </cell>
          <cell r="B5051" t="str">
            <v>TE, CPVC, SOLDÁVEL, DN 114 MM, INSTALADO EM RESERVAÇÃO PREDIAL DE ÁGUA - FORNECIMENTO E INSTALAÇÃO. AF_04/2024</v>
          </cell>
          <cell r="C5051">
            <v>389.86</v>
          </cell>
        </row>
        <row r="5052">
          <cell r="A5052">
            <v>94756</v>
          </cell>
          <cell r="B5052" t="str">
            <v>TE, CPVC, SOLDÁVEL, DN 22 MM, INSTALADO EM RESERVAÇÃO PREDIAL DE ÁGUA - FORNECIMENTO E INSTALAÇÃO. AF_04/2024</v>
          </cell>
          <cell r="C5052">
            <v>13.44</v>
          </cell>
        </row>
        <row r="5053">
          <cell r="A5053">
            <v>94757</v>
          </cell>
          <cell r="B5053" t="str">
            <v>TE, CPVC, SOLDÁVEL, DN 28 MM, INSTALADO EM RESERVAÇÃO PREDIAL DE ÁGUA - FORNECIMENTO E INSTALAÇÃO. AF_04/2024</v>
          </cell>
          <cell r="C5053">
            <v>21.45</v>
          </cell>
        </row>
        <row r="5054">
          <cell r="A5054">
            <v>94758</v>
          </cell>
          <cell r="B5054" t="str">
            <v>TE, CPVC, SOLDÁVEL, DN 35 MM, INSTALADO EM RESERVAÇÃO PREDIAL DE ÁGUA - FORNECIMENTO E INSTALAÇÃO. AF_04/2024</v>
          </cell>
          <cell r="C5054">
            <v>55.81</v>
          </cell>
        </row>
        <row r="5055">
          <cell r="A5055">
            <v>94759</v>
          </cell>
          <cell r="B5055" t="str">
            <v>TE, CPVC, SOLDÁVEL, DN 42 MM, INSTALADO EM RESERVAÇÃO PREDIAL DE ÁGUA - FORNECIMENTO E INSTALAÇÃO. AF_04/2024</v>
          </cell>
          <cell r="C5055">
            <v>71.02</v>
          </cell>
        </row>
        <row r="5056">
          <cell r="A5056">
            <v>94760</v>
          </cell>
          <cell r="B5056" t="str">
            <v>TE, CPVC, SOLDÁVEL, DN 54 MM, INSTALADO EM RESERVAÇÃO PREDIAL DE ÁGUA - FORNECIMENTO E INSTALAÇÃO. AF_04/2024</v>
          </cell>
          <cell r="C5056">
            <v>113.34</v>
          </cell>
        </row>
        <row r="5057">
          <cell r="A5057">
            <v>94761</v>
          </cell>
          <cell r="B5057" t="str">
            <v>TE, CPVC, SOLDÁVEL, DN 73 MM, INSTALADO EM RESERVAÇÃO PREDIAL DE ÁGUA - FORNECIMENTO E INSTALAÇÃO. AF_04/2024</v>
          </cell>
          <cell r="C5057">
            <v>246.38</v>
          </cell>
        </row>
        <row r="5058">
          <cell r="A5058">
            <v>94762</v>
          </cell>
          <cell r="B5058" t="str">
            <v>TE, CPVC, SOLDÁVEL, DN 89 MM, INSTALADO EM RESERVAÇÃO PREDIAL DE ÁGUA - FORNECIMENTO E INSTALAÇÃO. AF_04/2024</v>
          </cell>
          <cell r="C5058">
            <v>297.95</v>
          </cell>
        </row>
        <row r="5059">
          <cell r="A5059">
            <v>94462</v>
          </cell>
          <cell r="B5059" t="str">
            <v>TUBO DE AÇO GALVANIZADO COM COSTURA, CLASSE MÉDIA, DN 50 MM (2"), CONEXÃO ROSQUEADA, INSTALADO EM RESERVAÇÃO PREDIAL DE ÁGUA - FORNECIMENTO E INSTALAÇÃO. AF_04/2024</v>
          </cell>
          <cell r="C5059">
            <v>94.52</v>
          </cell>
        </row>
        <row r="5060">
          <cell r="A5060">
            <v>94463</v>
          </cell>
          <cell r="B5060" t="str">
            <v>TUBO DE AÇO GALVANIZADO COM COSTURA, CLASSE MÉDIA, DN 65 MM (2 1/2"), CONEXÃO ROSQUEADA, INSTALADO EM RESERVAÇÃO PREDIAL DE ÁGUA - FORNECIMENTO E INSTALAÇÃO. AF_04/2024</v>
          </cell>
          <cell r="C5060">
            <v>116.03</v>
          </cell>
        </row>
        <row r="5061">
          <cell r="A5061">
            <v>94464</v>
          </cell>
          <cell r="B5061" t="str">
            <v>TUBO DE AÇO GALVANIZADO COM COSTURA, CLASSE MÉDIA, DN 80 MM (3"), CONEXÃO ROSQUEADA, INSTALADO EM RESERVAÇÃO PREDIAL DE ÁGUA - FORNECIMENTO E INSTALAÇÃO. AF_04/2024</v>
          </cell>
          <cell r="C5061">
            <v>152.80000000000001</v>
          </cell>
        </row>
        <row r="5062">
          <cell r="A5062">
            <v>94605</v>
          </cell>
          <cell r="B5062" t="str">
            <v>TUBO EM COBRE RÍGIDO, DN 104 MM, CLASSE E, SEM ISOLAMENTO, INSTALADO EM RESERVAÇÃO PREDIAL DE ÁGUA - FORNECIMENTO E INSTALAÇÃO. AF_04/2024</v>
          </cell>
          <cell r="C5062">
            <v>656.09</v>
          </cell>
        </row>
        <row r="5063">
          <cell r="A5063">
            <v>94602</v>
          </cell>
          <cell r="B5063" t="str">
            <v>TUBO EM COBRE RÍGIDO, DN 54 MM, CLASSE E, SEM ISOLAMENTO, INSTALADO EM RESERVAÇÃO PREDIAL DE ÁGUA - FORNECIMENTO E INSTALAÇÃO. AF_04/2024</v>
          </cell>
          <cell r="C5063">
            <v>229.94</v>
          </cell>
        </row>
        <row r="5064">
          <cell r="A5064">
            <v>94603</v>
          </cell>
          <cell r="B5064" t="str">
            <v>TUBO EM COBRE RÍGIDO, DN 66 MM, CLASSE E, SEM ISOLAMENTO, INSTALADO EM RESERVAÇÃO PREDIAL DE ÁGUA - FORNECIMENTO E INSTALAÇÃO. AF_04/2024</v>
          </cell>
          <cell r="C5064">
            <v>315.64</v>
          </cell>
        </row>
        <row r="5065">
          <cell r="A5065">
            <v>94604</v>
          </cell>
          <cell r="B5065" t="str">
            <v>TUBO EM COBRE RÍGIDO, DN 79 MM, CLASSE E, SEM ISOLAMENTO, INSTALADO EM RESERVAÇÃO PREDIAL DE ÁGUA - FORNECIMENTO E INSTALAÇÃO. AF_04/2024</v>
          </cell>
          <cell r="C5065">
            <v>451.53</v>
          </cell>
        </row>
        <row r="5066">
          <cell r="A5066">
            <v>94723</v>
          </cell>
          <cell r="B5066" t="str">
            <v>TUBO, CPVC, SOLDÁVEL, DN 114 MM, INSTALADO EM RESERVAÇÃO PREDIAL DE ÁGUA - FORNECIMENTO E INSTALAÇÃO. AF_04/2024</v>
          </cell>
          <cell r="C5066">
            <v>507.13</v>
          </cell>
        </row>
        <row r="5067">
          <cell r="A5067">
            <v>94716</v>
          </cell>
          <cell r="B5067" t="str">
            <v>TUBO, CPVC, SOLDÁVEL, DN 22 MM, INSTALADO EM RESERVAÇÃO PREDIAL DE ÁGUA - FORNECIMENTO E INSTALAÇÃO. AF_04/2024</v>
          </cell>
          <cell r="C5067">
            <v>24.66</v>
          </cell>
        </row>
        <row r="5068">
          <cell r="A5068">
            <v>94717</v>
          </cell>
          <cell r="B5068" t="str">
            <v>TUBO, CPVC, SOLDÁVEL, DN 28 MM, INSTALADO EM RESERVAÇÃO PREDIAL DE ÁGUA - FORNECIMENTO E INSTALAÇÃO. AF_04/2024</v>
          </cell>
          <cell r="C5068">
            <v>41.6</v>
          </cell>
        </row>
        <row r="5069">
          <cell r="A5069">
            <v>94718</v>
          </cell>
          <cell r="B5069" t="str">
            <v>TUBO, CPVC, SOLDÁVEL, DN 35 MM, INSTALADO EM RESERVAÇÃO PREDIAL DE ÁGUA - FORNECIMENTO E INSTALAÇÃO. AF_04/2024</v>
          </cell>
          <cell r="C5069">
            <v>54.31</v>
          </cell>
        </row>
        <row r="5070">
          <cell r="A5070">
            <v>94719</v>
          </cell>
          <cell r="B5070" t="str">
            <v>TUBO, CPVC, SOLDÁVEL, DN 42 MM, INSTALADO EM RESERVAÇÃO PREDIAL DE ÁGUA - FORNECIMENTO E INSTALAÇÃO. AF_04/2024</v>
          </cell>
          <cell r="C5070">
            <v>72.56</v>
          </cell>
        </row>
        <row r="5071">
          <cell r="A5071">
            <v>94720</v>
          </cell>
          <cell r="B5071" t="str">
            <v>TUBO, CPVC, SOLDÁVEL, DN 54 MM, INSTALADO EM RESERVAÇÃO PREDIAL DE ÁGUA - FORNECIMENTO E INSTALAÇÃO. AF_04/2024</v>
          </cell>
          <cell r="C5071">
            <v>106.22</v>
          </cell>
        </row>
        <row r="5072">
          <cell r="A5072">
            <v>94721</v>
          </cell>
          <cell r="B5072" t="str">
            <v>TUBO, CPVC, SOLDÁVEL, DN 73 MM, INSTALADO EM RESERVAÇÃO PREDIAL DE ÁGUA - FORNECIMENTO E INSTALAÇÃO. AF_04/2024</v>
          </cell>
          <cell r="C5072">
            <v>172.08</v>
          </cell>
        </row>
        <row r="5073">
          <cell r="A5073">
            <v>94722</v>
          </cell>
          <cell r="B5073" t="str">
            <v>TUBO, CPVC, SOLDÁVEL, DN 89 MM, INSTALADO EM RESERVAÇÃO PREDIAL DE ÁGUA - FORNECIMENTO E INSTALAÇÃO. AF_04/2024</v>
          </cell>
          <cell r="C5073">
            <v>268.76</v>
          </cell>
        </row>
        <row r="5074">
          <cell r="A5074">
            <v>96726</v>
          </cell>
          <cell r="B5074" t="str">
            <v>TUBO, PPR, DN 110 MM, CLASSE PN 12, INSTALADO EM RESERVAÇÃO PREDIAL DE ÁGUA - FORNECIMENTO E INSTALAÇÃO. AF_04/2024</v>
          </cell>
          <cell r="C5074">
            <v>167.29</v>
          </cell>
        </row>
        <row r="5075">
          <cell r="A5075">
            <v>96735</v>
          </cell>
          <cell r="B5075" t="str">
            <v>TUBO, PPR, DN 110 MM, CLASSE PN 25, INSTALADO EM RESERVAÇÃO PREDIAL DE ÁGUA - FORNECIMENTO E INSTALAÇÃO. AF_04/2024</v>
          </cell>
          <cell r="C5075">
            <v>319.72000000000003</v>
          </cell>
        </row>
        <row r="5076">
          <cell r="A5076">
            <v>96718</v>
          </cell>
          <cell r="B5076" t="str">
            <v>TUBO, PPR, DN 20 MM, CLASSE PN 20, INSTALADO EM RESERVAÇÃO PREDIAL DE ÁGUA - FORNECIMENTO E INSTALAÇÃO. AF_04/2024</v>
          </cell>
          <cell r="C5076">
            <v>14.61</v>
          </cell>
        </row>
        <row r="5077">
          <cell r="A5077">
            <v>96727</v>
          </cell>
          <cell r="B5077" t="str">
            <v>TUBO, PPR, DN 20 MM, CLASSE PN 25, INSTALADO EM RESERVAÇÃO PREDIAL DE ÁGUA - FORNECIMENTO E INSTALAÇÃO. AF_04/2024</v>
          </cell>
          <cell r="C5077">
            <v>16.55</v>
          </cell>
        </row>
        <row r="5078">
          <cell r="A5078">
            <v>96719</v>
          </cell>
          <cell r="B5078" t="str">
            <v>TUBO, PPR, DN 25 MM, CLASSE PN 20, INSTALADO EM RESERVAÇÃO PREDIAL DE ÁGUA - FORNECIMENTO E INSTALAÇÃO. AF_04/2024</v>
          </cell>
          <cell r="C5078">
            <v>18.86</v>
          </cell>
        </row>
        <row r="5079">
          <cell r="A5079">
            <v>96728</v>
          </cell>
          <cell r="B5079" t="str">
            <v>TUBO, PPR, DN 25 MM, CLASSE PN 25, INSTALADO EM RESERVAÇÃO PREDIAL DE ÁGUA - FORNECIMENTO E INSTALAÇÃO. AF_04/2024</v>
          </cell>
          <cell r="C5079">
            <v>21.58</v>
          </cell>
        </row>
        <row r="5080">
          <cell r="A5080">
            <v>96720</v>
          </cell>
          <cell r="B5080" t="str">
            <v>TUBO, PPR, DN 32 MM, CLASSE PN 12, INSTALADO EM RESERVAÇÃO PREDIAL DE ÁGUA - FORNECIMENTO E INSTALAÇÃO. AF_04/2024</v>
          </cell>
          <cell r="C5080">
            <v>16.86</v>
          </cell>
        </row>
        <row r="5081">
          <cell r="A5081">
            <v>96729</v>
          </cell>
          <cell r="B5081" t="str">
            <v>TUBO, PPR, DN 32 MM, CLASSE PN 25, INSTALADO EM RESERVAÇÃO PREDIAL DE ÁGUA - FORNECIMENTO E INSTALAÇÃO. AF_04/2024</v>
          </cell>
          <cell r="C5081">
            <v>27.98</v>
          </cell>
        </row>
        <row r="5082">
          <cell r="A5082">
            <v>96721</v>
          </cell>
          <cell r="B5082" t="str">
            <v>TUBO, PPR, DN 40 MM, CLASSE PN 12, INSTALADO EM RESERVAÇÃO PREDIAL DE ÁGUA - FORNECIMENTO E INSTALAÇÃO. AF_04/2024</v>
          </cell>
          <cell r="C5082">
            <v>22.01</v>
          </cell>
        </row>
        <row r="5083">
          <cell r="A5083">
            <v>96730</v>
          </cell>
          <cell r="B5083" t="str">
            <v>TUBO, PPR, DN 40 MM, CLASSE PN 25, INSTALADO EM RESERVAÇÃO PREDIAL DE ÁGUA - FORNECIMENTO E INSTALAÇÃO. AF_04/2024</v>
          </cell>
          <cell r="C5083">
            <v>38.93</v>
          </cell>
        </row>
        <row r="5084">
          <cell r="A5084">
            <v>96722</v>
          </cell>
          <cell r="B5084" t="str">
            <v>TUBO, PPR, DN 50 MM, CLASSE PN 12, INSTALADO EM RESERVAÇÃO PREDIAL DE ÁGUA - FORNECIMENTO E INSTALAÇÃO. AF_04/2024</v>
          </cell>
          <cell r="C5084">
            <v>34.15</v>
          </cell>
        </row>
        <row r="5085">
          <cell r="A5085">
            <v>96731</v>
          </cell>
          <cell r="B5085" t="str">
            <v>TUBO, PPR, DN 50 MM, CLASSE PN 25, INSTALADO EM RESERVAÇÃO PREDIAL DE ÁGUA - FORNECIMENTO E INSTALAÇÃO. AF_04/2024</v>
          </cell>
          <cell r="C5085">
            <v>59.25</v>
          </cell>
        </row>
        <row r="5086">
          <cell r="A5086">
            <v>96723</v>
          </cell>
          <cell r="B5086" t="str">
            <v>TUBO, PPR, DN 63 MM, CLASSE PN 12, INSTALADO EM RESERVAÇÃO PREDIAL DE ÁGUA - FORNECIMENTO E INSTALAÇÃO. AF_04/2024</v>
          </cell>
          <cell r="C5086">
            <v>53.37</v>
          </cell>
        </row>
        <row r="5087">
          <cell r="A5087">
            <v>96732</v>
          </cell>
          <cell r="B5087" t="str">
            <v>TUBO, PPR, DN 63 MM, CLASSE PN 25, INSTALADO EM RESERVAÇÃO PREDIAL DE ÁGUA - FORNECIMENTO E INSTALAÇÃO. AF_04/2024</v>
          </cell>
          <cell r="C5087">
            <v>100.51</v>
          </cell>
        </row>
        <row r="5088">
          <cell r="A5088">
            <v>96724</v>
          </cell>
          <cell r="B5088" t="str">
            <v>TUBO, PPR, DN 75 MM, CLASSE PN 12, INSTALADO EM RESERVAÇÃO PREDIAL DE ÁGUA - FORNECIMENTO E INSTALAÇÃO. AF_04/2024</v>
          </cell>
          <cell r="C5088">
            <v>68.540000000000006</v>
          </cell>
        </row>
        <row r="5089">
          <cell r="A5089">
            <v>96733</v>
          </cell>
          <cell r="B5089" t="str">
            <v>TUBO, PPR, DN 75 MM, CLASSE PN 25, INSTALADO EM RESERVAÇÃO PREDIAL DE ÁGUA - FORNECIMENTO E INSTALAÇÃO. AF_04/2024</v>
          </cell>
          <cell r="C5089">
            <v>137.18</v>
          </cell>
        </row>
        <row r="5090">
          <cell r="A5090">
            <v>96725</v>
          </cell>
          <cell r="B5090" t="str">
            <v>TUBO, PPR, DN 90 MM, CLASSE PN 12, INSTALADO EM RESERVAÇÃO PREDIAL DE ÁGUA - FORNECIMENTO E INSTALAÇÃO. AF_04/2024</v>
          </cell>
          <cell r="C5090">
            <v>113.01</v>
          </cell>
        </row>
        <row r="5091">
          <cell r="A5091">
            <v>96734</v>
          </cell>
          <cell r="B5091" t="str">
            <v>TUBO, PPR, DN 90 MM, CLASSE PN 25, INSTALADO EM RESERVAÇÃO PREDIAL DE ÁGUA - FORNECIMENTO E INSTALAÇÃO. AF_04/2024</v>
          </cell>
          <cell r="C5091">
            <v>229.92</v>
          </cell>
        </row>
        <row r="5092">
          <cell r="A5092">
            <v>94655</v>
          </cell>
          <cell r="B5092" t="str">
            <v>TUBO, PVC, SOLDÁVEL, DE 110MM, INSTALADO EM RESERVAÇÃO PREDIAL DE ÁGUA - FORNECIMENTO E INSTALAÇÃO. AF_04/2024</v>
          </cell>
          <cell r="C5092">
            <v>115.51</v>
          </cell>
        </row>
        <row r="5093">
          <cell r="A5093">
            <v>94648</v>
          </cell>
          <cell r="B5093" t="str">
            <v>TUBO, PVC, SOLDÁVEL, DE 25MM, INSTALADO EM RESERVAÇÃO PREDIAL DE ÁGUA - FORNECIMENTO E INSTALAÇÃO. AF_04/2024</v>
          </cell>
          <cell r="C5093">
            <v>6.4</v>
          </cell>
        </row>
        <row r="5094">
          <cell r="A5094">
            <v>94649</v>
          </cell>
          <cell r="B5094" t="str">
            <v>TUBO, PVC, SOLDÁVEL, DE 32MM, INSTALADO EM RESERVAÇÃO PREDIAL DE ÁGUA - FORNECIMENTO E INSTALAÇÃO. AF_04/2024</v>
          </cell>
          <cell r="C5094">
            <v>12.04</v>
          </cell>
        </row>
        <row r="5095">
          <cell r="A5095">
            <v>94650</v>
          </cell>
          <cell r="B5095" t="str">
            <v>TUBO, PVC, SOLDÁVEL, DE 40MM, INSTALADO EM RESERVAÇÃO PREDIAL DE ÁGUA - FORNECIMENTO E INSTALAÇÃO. AF_04/2024</v>
          </cell>
          <cell r="C5095">
            <v>18.25</v>
          </cell>
        </row>
        <row r="5096">
          <cell r="A5096">
            <v>94651</v>
          </cell>
          <cell r="B5096" t="str">
            <v>TUBO, PVC, SOLDÁVEL, DE 50MM, INSTALADO EM RESERVAÇÃO PREDIAL DE ÁGUA - FORNECIMENTO E INSTALAÇÃO. AF_04/2024</v>
          </cell>
          <cell r="C5096">
            <v>21.12</v>
          </cell>
        </row>
        <row r="5097">
          <cell r="A5097">
            <v>94652</v>
          </cell>
          <cell r="B5097" t="str">
            <v>TUBO, PVC, SOLDÁVEL, DE 60MM, INSTALADO EM RESERVAÇÃO PREDIAL DE ÁGUA - FORNECIMENTO E INSTALAÇÃO. AF_04/2024</v>
          </cell>
          <cell r="C5097">
            <v>33.21</v>
          </cell>
        </row>
        <row r="5098">
          <cell r="A5098">
            <v>94653</v>
          </cell>
          <cell r="B5098" t="str">
            <v>TUBO, PVC, SOLDÁVEL, DE 75MM, INSTALADO EM RESERVAÇÃO PREDIAL DE ÁGUA - FORNECIMENTO E INSTALAÇÃO. AF_04/2024</v>
          </cell>
          <cell r="C5098">
            <v>53.76</v>
          </cell>
        </row>
        <row r="5099">
          <cell r="A5099">
            <v>94654</v>
          </cell>
          <cell r="B5099" t="str">
            <v>TUBO, PVC, SOLDÁVEL, DE 85MM, INSTALADO EM RESERVAÇÃO PREDIAL DE ÁGUA - FORNECIMENTO E INSTALAÇÃO. AF_04/2024</v>
          </cell>
          <cell r="C5099">
            <v>73.39</v>
          </cell>
        </row>
        <row r="5100">
          <cell r="A5100">
            <v>94689</v>
          </cell>
          <cell r="B5100" t="str">
            <v>TÊ COM BUCHA DE LATÃO NA BOLSA CENTRAL, PVC, SOLDÁVEL, DN 25 MM X 3/4", INSTALADO EM RESERVAÇÃO PREDIAL DE ÁGUA - FORNECIMENTO E INSTALAÇÃO. AF_04/2024</v>
          </cell>
          <cell r="C5100">
            <v>8.99</v>
          </cell>
        </row>
        <row r="5101">
          <cell r="A5101">
            <v>94702</v>
          </cell>
          <cell r="B5101" t="str">
            <v>TÊ DE REDUÇÃO, PVC, SOLDÁVEL, DN 110 MM X 60 MM, INSTALADO EM RESERVAÇÃO PREDIAL DE ÁGUA - FORNECIMENTO E INSTALAÇÃO. AF_04/2024</v>
          </cell>
          <cell r="C5101">
            <v>179.77</v>
          </cell>
        </row>
        <row r="5102">
          <cell r="A5102">
            <v>94691</v>
          </cell>
          <cell r="B5102" t="str">
            <v>TÊ DE REDUÇÃO, PVC, SOLDÁVEL, DN 32 MM X 25 MM, INSTALADO EM RESERVAÇÃO PREDIAL DE ÁGUA - FORNECIMENTO E INSTALAÇÃO. AF_04/2024</v>
          </cell>
          <cell r="C5102">
            <v>13.01</v>
          </cell>
        </row>
        <row r="5103">
          <cell r="A5103">
            <v>94693</v>
          </cell>
          <cell r="B5103" t="str">
            <v>TÊ DE REDUÇÃO, PVC, SOLDÁVEL, DN 40 MM X 32 MM, INSTALADO EM RESERVAÇÃO PREDIAL DE ÁGUA - FORNECIMENTO E INSTALAÇÃO. AF_04/2024</v>
          </cell>
          <cell r="C5103">
            <v>17.02</v>
          </cell>
        </row>
        <row r="5104">
          <cell r="A5104">
            <v>94695</v>
          </cell>
          <cell r="B5104" t="str">
            <v>TÊ DE REDUÇÃO, PVC, SOLDÁVEL, DN 50 MM X 40 MM, INSTALADO EM RESERVAÇÃO PREDIAL DE ÁGUA - FORNECIMENTO E INSTALAÇÃO. AF_04/2024</v>
          </cell>
          <cell r="C5104">
            <v>29.8</v>
          </cell>
        </row>
        <row r="5105">
          <cell r="A5105">
            <v>94698</v>
          </cell>
          <cell r="B5105" t="str">
            <v>TÊ DE REDUÇÃO, PVC, SOLDÁVEL, DN 75 MM X 50 MM, INSTALADO EM RESERVAÇÃO PREDIAL DE ÁGUA - FORNECIMENTO E INSTALAÇÃO. AF_04/2024</v>
          </cell>
          <cell r="C5105">
            <v>64.069999999999993</v>
          </cell>
        </row>
        <row r="5106">
          <cell r="A5106">
            <v>94700</v>
          </cell>
          <cell r="B5106" t="str">
            <v>TÊ DE REDUÇÃO, PVC, SOLDÁVEL, DN 85 MM X 60 MM, INSTALADO EM RESERVAÇÃO PREDIAL DE ÁGUA - FORNECIMENTO E INSTALAÇÃO. AF_04/2024</v>
          </cell>
          <cell r="C5106">
            <v>125.04</v>
          </cell>
        </row>
        <row r="5107">
          <cell r="A5107">
            <v>94477</v>
          </cell>
          <cell r="B5107" t="str">
            <v>TÊ, EM FERRO GALVANIZADO, CONEXÃO ROSQUEADA, DN 50 MM (2"), INSTALADO EM RESERVAÇÃO PREDIAL DE ÁGUA - FORNECIMENTO E INSTALAÇÃO. AF_04/2024</v>
          </cell>
          <cell r="C5107">
            <v>99.04</v>
          </cell>
        </row>
        <row r="5108">
          <cell r="A5108">
            <v>94478</v>
          </cell>
          <cell r="B5108" t="str">
            <v>TÊ, EM FERRO GALVANIZADO, CONEXÃO ROSQUEADA, DN 65 MM (2 1/2"), INSTALADO EM RESERVAÇÃO PREDIAL DE ÁGUA - FORNECIMENTO E INSTALAÇÃO. AF_04/2024</v>
          </cell>
          <cell r="C5108">
            <v>166.52</v>
          </cell>
        </row>
        <row r="5109">
          <cell r="A5109">
            <v>94479</v>
          </cell>
          <cell r="B5109" t="str">
            <v>TÊ, EM FERRO GALVANIZADO, CONEXÃO ROSQUEADA, DN 80 MM (3"), INSTALADO EM RESERVAÇÃO PREDIAL DE ÁGUA - FORNECIMENTO E INSTALAÇÃO. AF_04/2024</v>
          </cell>
          <cell r="C5109">
            <v>217.5</v>
          </cell>
        </row>
        <row r="5110">
          <cell r="A5110">
            <v>96764</v>
          </cell>
          <cell r="B5110" t="str">
            <v>TÊ, PPR, DN 110 MM, INSTALADO EM RESERVAÇÃO PREDIAL DE ÁGUA - FORNECIMENTO E INSTALAÇÃO. AF_04/2024</v>
          </cell>
          <cell r="C5110">
            <v>313.05</v>
          </cell>
        </row>
        <row r="5111">
          <cell r="A5111">
            <v>105164</v>
          </cell>
          <cell r="B5111" t="str">
            <v>TÊ, PPR, DN 20 MM, INSTALADO EM RESERVAÇÃO PREDIAL DE ÁGUA - FORNECIMENTO E INSTALAÇÃO. AF_04/2024</v>
          </cell>
          <cell r="C5111">
            <v>10.01</v>
          </cell>
        </row>
        <row r="5112">
          <cell r="A5112">
            <v>105165</v>
          </cell>
          <cell r="B5112" t="str">
            <v>TÊ, PPR, DN 25 MM, INSTALADO EM RESERVAÇÃO PREDIAL DE ÁGUA - FORNECIMENTO E INSTALAÇÃO. AF_04/2024</v>
          </cell>
          <cell r="C5112">
            <v>10.09</v>
          </cell>
        </row>
        <row r="5113">
          <cell r="A5113">
            <v>96758</v>
          </cell>
          <cell r="B5113" t="str">
            <v>TÊ, PPR, DN 32 MM, INSTALADO EM RESERVAÇÃO PREDIAL DE ÁGUA - FORNECIMENTO E INSTALAÇÃO. AF_04/2024</v>
          </cell>
          <cell r="C5113">
            <v>16.03</v>
          </cell>
        </row>
        <row r="5114">
          <cell r="A5114">
            <v>96759</v>
          </cell>
          <cell r="B5114" t="str">
            <v>TÊ, PPR, DN 40 MM, INSTALADO EM RESERVAÇÃO PREDIAL DE ÁGUA - FORNECIMENTO E INSTALAÇÃO. AF_04/2024</v>
          </cell>
          <cell r="C5114">
            <v>24.29</v>
          </cell>
        </row>
        <row r="5115">
          <cell r="A5115">
            <v>96760</v>
          </cell>
          <cell r="B5115" t="str">
            <v>TÊ, PPR, DN 50 MM, INSTALADO EM RESERVAÇÃO PREDIAL DE ÁGUA - FORNECIMENTO E INSTALAÇÃO. AF_04/2024</v>
          </cell>
          <cell r="C5115">
            <v>40.450000000000003</v>
          </cell>
        </row>
        <row r="5116">
          <cell r="A5116">
            <v>96761</v>
          </cell>
          <cell r="B5116" t="str">
            <v>TÊ, PPR, DN 63 MM, INSTALADO EM RESERVAÇÃO PREDIAL DE ÁGUA - FORNECIMENTO E INSTALAÇÃO. AF_04/2024</v>
          </cell>
          <cell r="C5116">
            <v>60.77</v>
          </cell>
        </row>
        <row r="5117">
          <cell r="A5117">
            <v>96762</v>
          </cell>
          <cell r="B5117" t="str">
            <v>TÊ, PPR, DN 75 MM, INSTALADO EM RESERVAÇÃO PREDIAL DE ÁGUA - FORNECIMENTO E INSTALAÇÃO. AF_04/2024</v>
          </cell>
          <cell r="C5117">
            <v>116.73</v>
          </cell>
        </row>
        <row r="5118">
          <cell r="A5118">
            <v>96763</v>
          </cell>
          <cell r="B5118" t="str">
            <v>TÊ, PPR, DN 90 MM, INSTALADO EM RESERVAÇÃO PREDIAL DE ÁGUA - FORNECIMENTO E INSTALAÇÃO. AF_04/2024</v>
          </cell>
          <cell r="C5118">
            <v>156.4</v>
          </cell>
        </row>
        <row r="5119">
          <cell r="A5119">
            <v>94701</v>
          </cell>
          <cell r="B5119" t="str">
            <v>TÊ, PVC, SOLDÁVEL, DN 110 MM INSTALADO EM RESERVAÇÃO PREDIAL DE ÁGUA - FORNECIMENTO E INSTALAÇÃO. AF_04/2024</v>
          </cell>
          <cell r="C5119">
            <v>215.5</v>
          </cell>
        </row>
        <row r="5120">
          <cell r="A5120">
            <v>94688</v>
          </cell>
          <cell r="B5120" t="str">
            <v>TÊ, PVC, SOLDÁVEL, DN 25 MM INSTALADO EM RESERVAÇÃO PREDIAL DE ÁGUA - FORNECIMENTO E INSTALAÇÃO. AF_04/2024</v>
          </cell>
          <cell r="C5120">
            <v>6.55</v>
          </cell>
        </row>
        <row r="5121">
          <cell r="A5121">
            <v>94690</v>
          </cell>
          <cell r="B5121" t="str">
            <v>TÊ, PVC, SOLDÁVEL, DN 32 MM INSTALADO EM RESERVAÇÃO PREDIAL DE ÁGUA - FORNECIMENTO E INSTALAÇÃO. AF_04/2024</v>
          </cell>
          <cell r="C5121">
            <v>10.81</v>
          </cell>
        </row>
        <row r="5122">
          <cell r="A5122">
            <v>94692</v>
          </cell>
          <cell r="B5122" t="str">
            <v>TÊ, PVC, SOLDÁVEL, DN 40 MM INSTALADO EM RESERVAÇÃO PREDIAL DE ÁGUA - FORNECIMENTO E INSTALAÇÃO. AF_04/2024</v>
          </cell>
          <cell r="C5122">
            <v>18.399999999999999</v>
          </cell>
        </row>
        <row r="5123">
          <cell r="A5123">
            <v>94694</v>
          </cell>
          <cell r="B5123" t="str">
            <v>TÊ, PVC, SOLDÁVEL, DN 50 MM INSTALADO EM RESERVAÇÃO PREDIAL DE ÁGUA - FORNECIMENTO E INSTALAÇÃO. AF_04/2024</v>
          </cell>
          <cell r="C5123">
            <v>22.85</v>
          </cell>
        </row>
        <row r="5124">
          <cell r="A5124">
            <v>94696</v>
          </cell>
          <cell r="B5124" t="str">
            <v>TÊ, PVC, SOLDÁVEL, DN 60 MM INSTALADO EM RESERVAÇÃO PREDIAL DE ÁGUA - FORNECIMENTO E INSTALAÇÃO. AF_04/2024</v>
          </cell>
          <cell r="C5124">
            <v>48.38</v>
          </cell>
        </row>
        <row r="5125">
          <cell r="A5125">
            <v>94697</v>
          </cell>
          <cell r="B5125" t="str">
            <v>TÊ, PVC, SOLDÁVEL, DN 75 MM INSTALADO EM RESERVAÇÃO PREDIAL DE ÁGUA - FORNECIMENTO E INSTALAÇÃO. AF_04/2024</v>
          </cell>
          <cell r="C5125">
            <v>83.08</v>
          </cell>
        </row>
        <row r="5126">
          <cell r="A5126">
            <v>94699</v>
          </cell>
          <cell r="B5126" t="str">
            <v>TÊ, PVC, SOLDÁVEL, DN 85 MM INSTALADO EM RESERVAÇÃO PREDIAL DE ÁGUA - FORNECIMENTO E INSTALAÇÃO. AF_04/2024</v>
          </cell>
          <cell r="C5126">
            <v>110.12</v>
          </cell>
        </row>
        <row r="5127">
          <cell r="A5127">
            <v>105167</v>
          </cell>
          <cell r="B5127" t="str">
            <v>UNIÃO FLANGE, PPR, COM PARAFUSOS, DN 40 MM, INSTALADO EM RESERVAÇÃO PREDIAL DE ÁGUA - FORNECIMENTO E INSTALAÇÃO. AF_04/2024</v>
          </cell>
          <cell r="C5127">
            <v>212.65</v>
          </cell>
        </row>
        <row r="5128">
          <cell r="A5128">
            <v>105168</v>
          </cell>
          <cell r="B5128" t="str">
            <v>UNIÃO FLANGE, PPR, COM PARAFUSOS, DN 50 MM, INSTALADO EM RESERVAÇÃO PREDIAL DE ÁGUA - FORNECIMENTO E INSTALAÇÃO. AF_04/2024</v>
          </cell>
          <cell r="C5128">
            <v>0</v>
          </cell>
        </row>
        <row r="5129">
          <cell r="A5129">
            <v>105171</v>
          </cell>
          <cell r="B5129" t="str">
            <v>UNIÃO FLANGE, PPR, COM PARAFUSOS, DN 63 MM, INSTALADO EM RESERVAÇÃO PREDIAL DE ÁGUA - FORNECIMENTO E INSTALAÇÃO. AF_04/2024</v>
          </cell>
          <cell r="C5129">
            <v>0</v>
          </cell>
        </row>
        <row r="5130">
          <cell r="A5130">
            <v>105191</v>
          </cell>
          <cell r="B5130" t="str">
            <v>UNIÃO FLANGE, PPR, COM PARAFUSOS, DN 75 MM, INSTALADO EM RESERVAÇÃO PREDIAL DE ÁGUA - FORNECIMENTO E INSTALAÇÃO. AF_04/2024</v>
          </cell>
          <cell r="C5130">
            <v>0</v>
          </cell>
        </row>
        <row r="5131">
          <cell r="A5131">
            <v>105192</v>
          </cell>
          <cell r="B5131" t="str">
            <v>UNIÃO FLANGE, PPR, COM PARAFUSOS, DN 90 MM, INSTALADO EM RESERVAÇÃO PREDIAL DE ÁGUA - FORNECIMENTO E INSTALAÇÃO. AF_04/2024</v>
          </cell>
          <cell r="C5131">
            <v>0</v>
          </cell>
        </row>
        <row r="5132">
          <cell r="A5132">
            <v>96809</v>
          </cell>
          <cell r="B5132" t="str">
            <v>CONEXÃO FIXA, ROSCA FÊMEA, METÁLICA, PARA INSTALAÇÕES EM PEX ÁGUA, DN 16 MM X 1/2", COM ANEL DESLIZANTE. FORNECIMENTO E INSTALAÇÃO. AF_02/2023</v>
          </cell>
          <cell r="C5132">
            <v>17.84</v>
          </cell>
        </row>
        <row r="5133">
          <cell r="A5133">
            <v>96812</v>
          </cell>
          <cell r="B5133" t="str">
            <v>CONEXÃO FIXA, ROSCA FÊMEA, METÁLICA, PARA INSTALAÇÕES EM PEX ÁGUA, DN 20 MM X 1/2", COM ANEL DESLIZANTE. FORNECIMENTO E INSTALAÇÃO. AF_02/2023</v>
          </cell>
          <cell r="C5133">
            <v>18.55</v>
          </cell>
        </row>
        <row r="5134">
          <cell r="A5134">
            <v>96813</v>
          </cell>
          <cell r="B5134" t="str">
            <v>CONEXÃO FIXA, ROSCA FÊMEA, METÁLICA, PARA INSTALAÇÕES EM PEX ÁGUA, DN 20 MM X 3/4", COM ANEL DESLIZANTE. FORNECIMENTO E INSTALAÇÃO. AF_02/2023</v>
          </cell>
          <cell r="C5134">
            <v>21.2</v>
          </cell>
        </row>
        <row r="5135">
          <cell r="A5135">
            <v>96817</v>
          </cell>
          <cell r="B5135" t="str">
            <v>CONEXÃO FIXA, ROSCA FÊMEA, METÁLICA, PARA INSTALAÇÕES EM PEX ÁGUA, DN 25 MM X 1", COM ANEL DESLIZANTE - FORNECIMENTO E INSTALAÇÃO. AF_02/2023</v>
          </cell>
          <cell r="C5135">
            <v>32.57</v>
          </cell>
        </row>
        <row r="5136">
          <cell r="A5136">
            <v>96816</v>
          </cell>
          <cell r="B5136" t="str">
            <v>CONEXÃO FIXA, ROSCA FÊMEA, METÁLICA, PARA INSTALAÇÕES EM PEX ÁGUA, DN 25 MM X 3/4", COM ANEL DESLIZANTE - FORNECIMENTO E INSTALAÇÃO. AF_02/2023</v>
          </cell>
          <cell r="C5136">
            <v>24.06</v>
          </cell>
        </row>
        <row r="5137">
          <cell r="A5137">
            <v>96821</v>
          </cell>
          <cell r="B5137" t="str">
            <v>CONEXÃO FIXA, ROSCA FÊMEA, METÁLICA, PARA INSTALAÇÕES EM PEX ÁGUA, DN 32 MM X 1", COM ANEL DESLIZANTE - FORNECIMENTO E INSTALAÇÃO. AF_02/2023</v>
          </cell>
          <cell r="C5137">
            <v>36.31</v>
          </cell>
        </row>
        <row r="5138">
          <cell r="A5138">
            <v>96824</v>
          </cell>
          <cell r="B5138" t="str">
            <v>CONEXÃO FIXA, ROSCA FÊMEA, PARA INSTALAÇÕES EM PEX ÁGUA, DN 16MM X 1/2", CONEXÃO POR CRIMPAGEM - FORNECIMENTO E INSTALAÇÃO. AF_02/2023</v>
          </cell>
          <cell r="C5138">
            <v>16.8</v>
          </cell>
        </row>
        <row r="5139">
          <cell r="A5139">
            <v>96827</v>
          </cell>
          <cell r="B5139" t="str">
            <v>CONEXÃO FIXA, ROSCA FÊMEA, PARA INSTALAÇÕES EM PEX ÁGUA, DN 20MM X 1/2", CONEXÃO POR CRIMPAGEM - FORNECIMENTO E INSTALAÇÃO. AF_02/2023</v>
          </cell>
          <cell r="C5139">
            <v>18.36</v>
          </cell>
        </row>
        <row r="5140">
          <cell r="A5140">
            <v>96828</v>
          </cell>
          <cell r="B5140" t="str">
            <v>CONEXÃO FIXA, ROSCA FÊMEA, PARA INSTALAÇÕES EM PEX ÁGUA, DN 20MM X 3/4", CONEXÃO POR CRIMPAGEM - FORNECIMENTO E INSTALAÇÃO. AF_02/2023</v>
          </cell>
          <cell r="C5140">
            <v>22.8</v>
          </cell>
        </row>
        <row r="5141">
          <cell r="A5141">
            <v>96832</v>
          </cell>
          <cell r="B5141" t="str">
            <v>CONEXÃO FIXA, ROSCA FÊMEA, PARA INSTALAÇÕES EM PEX ÁGUA, DN 25MM X 3/4", CONEXÃO POR CRIMPAGEM - FORNECIMENTO E INSTALAÇÃO. AF_02/2023</v>
          </cell>
          <cell r="C5141">
            <v>29.01</v>
          </cell>
        </row>
        <row r="5142">
          <cell r="A5142">
            <v>104525</v>
          </cell>
          <cell r="B5142" t="str">
            <v>CONEXÃO FIXA, ROSCA MACHO, PARA INSTALAÇÕES EM PEX ÁGUA, DN 16 MM X 1/2", COM ANEL DESLIZANTE - FORNECIMENTO E INSTALAÇÃO. AF_02/2023</v>
          </cell>
          <cell r="C5142">
            <v>0</v>
          </cell>
        </row>
        <row r="5143">
          <cell r="A5143">
            <v>104563</v>
          </cell>
          <cell r="B5143" t="str">
            <v>CONEXÃO FIXA, ROSCA MACHO, PARA INSTALAÇÕES EM PEX ÁGUA, DN 16 MM X 3/4", COM ANEL DESLIZANTE - FORNECIMENTO E INSTALAÇÃO. AF_02/2023</v>
          </cell>
          <cell r="C5143">
            <v>0</v>
          </cell>
        </row>
        <row r="5144">
          <cell r="A5144">
            <v>104531</v>
          </cell>
          <cell r="B5144" t="str">
            <v>CONEXÃO FIXA, ROSCA MACHO, PARA INSTALAÇÕES EM PEX ÁGUA, DN 20 MM X 1/2", COM ANEL DESLIZANTE - FORNECIMENTO E INSTALAÇÃO. AF_02/2023</v>
          </cell>
          <cell r="C5144">
            <v>0</v>
          </cell>
        </row>
        <row r="5145">
          <cell r="A5145">
            <v>104527</v>
          </cell>
          <cell r="B5145" t="str">
            <v>CONEXÃO FIXA, ROSCA MACHO, PARA INSTALAÇÕES EM PEX ÁGUA, DN 20 MM X 3/4", COM ANEL DESLIZANTE - FORNECIMENTO E INSTALAÇÃO. AF_02/2023</v>
          </cell>
          <cell r="C5145">
            <v>0</v>
          </cell>
        </row>
        <row r="5146">
          <cell r="A5146">
            <v>104529</v>
          </cell>
          <cell r="B5146" t="str">
            <v>CONEXÃO FIXA, ROSCA MACHO, PARA INSTALAÇÕES EM PEX ÁGUA, DN 25 MM X 1", COM ANEL DESLIZANTE - FORNECIMENTO E INSTALAÇÃO. AF_02/2023</v>
          </cell>
          <cell r="C5146">
            <v>0</v>
          </cell>
        </row>
        <row r="5147">
          <cell r="A5147">
            <v>104564</v>
          </cell>
          <cell r="B5147" t="str">
            <v>CONEXÃO FIXA, ROSCA MACHO, PARA INSTALAÇÕES EM PEX ÁGUA, DN 25 MM X 1/2", COM ANEL DESLIZANTE - FORNECIMENTO E INSTALAÇÃO. AF_02/2023</v>
          </cell>
          <cell r="C5147">
            <v>0</v>
          </cell>
        </row>
        <row r="5148">
          <cell r="A5148">
            <v>104533</v>
          </cell>
          <cell r="B5148" t="str">
            <v>CONEXÃO FIXA, ROSCA MACHO, PARA INSTALAÇÕES EM PEX ÁGUA, DN 25 MM X 3/4", COM ANEL DESLIZANTE - FORNECIMENTO E INSTALAÇÃO. AF_02/2023</v>
          </cell>
          <cell r="C5148">
            <v>0</v>
          </cell>
        </row>
        <row r="5149">
          <cell r="A5149">
            <v>104535</v>
          </cell>
          <cell r="B5149" t="str">
            <v>CONEXÃO FIXA, ROSCA MACHO, PARA INSTALAÇÕES EM PEX ÁGUA, DN 32 MM X 1", COM ANEL DESLIZANTE - FORNECIMENTO E INSTALAÇÃO. AF_02/2023</v>
          </cell>
          <cell r="C5149">
            <v>0</v>
          </cell>
        </row>
        <row r="5150">
          <cell r="A5150">
            <v>96810</v>
          </cell>
          <cell r="B5150" t="str">
            <v>CONEXÃO MÓVEL, ROSCA FÊMEA, METÁLICA, PARA INSTALAÇÕES EM PEX ÁGUA, DN 16 MM X 3/4", COM ANEL DESLIZANTE. FORNECIMENTO E INSTALAÇÃO. AF_02/2023</v>
          </cell>
          <cell r="C5150">
            <v>19.32</v>
          </cell>
        </row>
        <row r="5151">
          <cell r="A5151">
            <v>104524</v>
          </cell>
          <cell r="B5151" t="str">
            <v>CONEXÃO MÓVEL, ROSCA FÊMEA, PARA INSTALAÇÕES EM PEX ÁGUA, DN 16 MM X 1/2", COM ANEL DESLIZANTE - FORNECIMENTO E INSTALAÇÃO. AF_02/2023</v>
          </cell>
          <cell r="C5151">
            <v>0</v>
          </cell>
        </row>
        <row r="5152">
          <cell r="A5152">
            <v>104530</v>
          </cell>
          <cell r="B5152" t="str">
            <v>CONEXÃO MÓVEL, ROSCA FÊMEA, PARA INSTALAÇÕES EM PEX ÁGUA, DN 20 MM X 1/2", COM ANEL DESLIZANTE - FORNECIMENTO E INSTALAÇÃO. AF_02/2023</v>
          </cell>
          <cell r="C5152">
            <v>0</v>
          </cell>
        </row>
        <row r="5153">
          <cell r="A5153">
            <v>104526</v>
          </cell>
          <cell r="B5153" t="str">
            <v>CONEXÃO MÓVEL, ROSCA FÊMEA, PARA INSTALAÇÕES EM PEX ÁGUA, DN 20 MM X 3/4", COM ANEL DESLIZANTE - FORNECIMENTO E INSTALAÇÃO. AF_02/2023</v>
          </cell>
          <cell r="C5153">
            <v>0</v>
          </cell>
        </row>
        <row r="5154">
          <cell r="A5154">
            <v>104528</v>
          </cell>
          <cell r="B5154" t="str">
            <v>CONEXÃO MÓVEL, ROSCA FÊMEA, PARA INSTALAÇÕES EM PEX ÁGUA, DN 25 MM X 1", COM ANEL DESLIZANTE - FORNECIMENTO E INSTALAÇÃO. AF_02/2023</v>
          </cell>
          <cell r="C5154">
            <v>0</v>
          </cell>
        </row>
        <row r="5155">
          <cell r="A5155">
            <v>104532</v>
          </cell>
          <cell r="B5155" t="str">
            <v>CONEXÃO MÓVEL, ROSCA FÊMEA, PARA INSTALAÇÕES EM PEX ÁGUA, DN 25 MM X 3/4", COM ANEL DESLIZANTE - FORNECIMENTO E INSTALAÇÃO. AF_02/2023</v>
          </cell>
          <cell r="C5155">
            <v>0</v>
          </cell>
        </row>
        <row r="5156">
          <cell r="A5156">
            <v>104534</v>
          </cell>
          <cell r="B5156" t="str">
            <v>CONEXÃO MÓVEL, ROSCA FÊMEA, PARA INSTALAÇÕES EM PEX ÁGUA, DN 32 MM X 1", COM ANEL DESLIZANTE - FORNECIMENTO E INSTALAÇÃO. AF_02/2023</v>
          </cell>
          <cell r="C5156">
            <v>0</v>
          </cell>
        </row>
        <row r="5157">
          <cell r="A5157">
            <v>96873</v>
          </cell>
          <cell r="B5157" t="str">
            <v>DISTRIBUIDOR 2 SAÍDAS, METÁLICO, PARA INSTALAÇÕES EM PEX ÁGUA, ENTRADA DE 1" X 2 SAÍDAS DE 1/2", CONEXÃO POR ANEL DESLIZANTE - FORNECIMENTO E INSTALAÇÃO. AF_02/2023</v>
          </cell>
          <cell r="C5157">
            <v>61.96</v>
          </cell>
        </row>
        <row r="5158">
          <cell r="A5158">
            <v>96872</v>
          </cell>
          <cell r="B5158" t="str">
            <v>DISTRIBUIDOR 2 SAÍDAS, METÁLICO, PARA INSTALAÇÕES EM PEX ÁGUA, ENTRADA DE 3/4" X 2 SAÍDAS DE 1/2", CONEXÃO POR ANEL DESLIZANTE - FORNECIMENTO E INSTALAÇÃO. AF_02/2023</v>
          </cell>
          <cell r="C5158">
            <v>46</v>
          </cell>
        </row>
        <row r="5159">
          <cell r="A5159">
            <v>96876</v>
          </cell>
          <cell r="B5159" t="str">
            <v>DISTRIBUIDOR 2 SAÍDAS, PARA INSTALAÇÕES EM PEX ÁGUA, ENTRADA DE 32 MM X 2 SAÍDAS DE 16 MM, CONEXÃO POR CRIMPAGEM FORNECIMENTO E INSTALAÇÃO. AF_02/2023</v>
          </cell>
          <cell r="C5159">
            <v>178.4</v>
          </cell>
        </row>
        <row r="5160">
          <cell r="A5160">
            <v>96878</v>
          </cell>
          <cell r="B5160" t="str">
            <v>DISTRIBUIDOR 2 SAÍDAS, PARA INSTALAÇÕES EM PEX ÁGUA, ENTRADA DE 32 MM X 2 SAÍDAS DE 25 MM, CONEXÃO POR CRIMPAGEM - FORNECIMENTO E INSTALAÇÃO. AF_02/2023</v>
          </cell>
          <cell r="C5160">
            <v>200.45</v>
          </cell>
        </row>
        <row r="5161">
          <cell r="A5161">
            <v>96875</v>
          </cell>
          <cell r="B5161" t="str">
            <v>DISTRIBUIDOR 3 SAÍDAS, METÁLICO, PARA INSTALAÇÕES EM PEX ÁGUA, ENTRADA DE 1" X 3 SAÍDAS DE 1/2", CONEXÃO POR ANEL DESLIZANTE - FORNECIMENTO E INSTALAÇÃO. AF_02/2023</v>
          </cell>
          <cell r="C5161">
            <v>74.37</v>
          </cell>
        </row>
        <row r="5162">
          <cell r="A5162">
            <v>96874</v>
          </cell>
          <cell r="B5162" t="str">
            <v>DISTRIBUIDOR 3 SAÍDAS, METÁLICO, PARA INSTALAÇÕES EM PEX ÁGUA, ENTRADA DE 3/4" X 3 SAÍDAS DE 1/2", CONEXÃO POR ANEL DESLIZANTE - FORNECIMENTO E INSTALAÇÃO. AF_02/2023</v>
          </cell>
          <cell r="C5162">
            <v>56.04</v>
          </cell>
        </row>
        <row r="5163">
          <cell r="A5163">
            <v>96879</v>
          </cell>
          <cell r="B5163" t="str">
            <v>DISTRIBUIDOR 3 SAÍDAS, PARA INSTALAÇÕES EM PEX ÁGUA, ENTRADA DE 32 MM X 3 SAÍDAS DE 16 MM, CONEXÃO POR CRIMPAGEM - FORNECIMENTO E INSTALAÇÃO. AF_02/2023</v>
          </cell>
          <cell r="C5163">
            <v>194.03</v>
          </cell>
        </row>
        <row r="5164">
          <cell r="A5164">
            <v>96881</v>
          </cell>
          <cell r="B5164" t="str">
            <v>DISTRIBUIDOR 3 SAÍDAS, PARA INSTALAÇÕES EM PEX ÁGUA, ENTRADA DE 32 MM X 3 SAÍDAS DE 25 MM, CONEXÃO POR CRIMPAGEM - FORNECIMENTO E INSTALAÇÃO. AF_02/2023</v>
          </cell>
          <cell r="C5164">
            <v>230.47</v>
          </cell>
        </row>
        <row r="5165">
          <cell r="A5165">
            <v>96837</v>
          </cell>
          <cell r="B5165" t="str">
            <v>JOELHO 90 GRAUS, METÁLICO, PARA INSTALAÇÕES EM PEX ÁGUA, DN 16 MM, CONEXÃO POR ANEL DESLIZANTE - FORNECIMENTO E INSTALAÇÃO. AF_02/2023</v>
          </cell>
          <cell r="C5165">
            <v>19.86</v>
          </cell>
        </row>
        <row r="5166">
          <cell r="A5166">
            <v>96840</v>
          </cell>
          <cell r="B5166" t="str">
            <v>JOELHO 90 GRAUS, METÁLICO, PARA INSTALAÇÕES EM PEX ÁGUA, DN 20 MM, CONEXÃO POR ANEL DESLIZANTE - FORNECIMENTO E INSTALAÇÃO. AF_02/2023</v>
          </cell>
          <cell r="C5166">
            <v>24.02</v>
          </cell>
        </row>
        <row r="5167">
          <cell r="A5167">
            <v>96845</v>
          </cell>
          <cell r="B5167" t="str">
            <v>JOELHO 90 GRAUS, METÁLICO, PARA INSTALAÇÕES EM PEX ÁGUA, DN 25 MM, CONEXÃO POR ANEL DESLIZANTE - FORNECIMENTO E INSTALAÇÃO. AF_02/2023</v>
          </cell>
          <cell r="C5167">
            <v>38.6</v>
          </cell>
        </row>
        <row r="5168">
          <cell r="A5168">
            <v>96848</v>
          </cell>
          <cell r="B5168" t="str">
            <v>JOELHO 90 GRAUS, METÁLICO, PARA INSTALAÇÕES EM PEX ÁGUA, DN 32 MM, CONEXÃO POR ANEL DESLIZANTE - FORNECIMENTO E INSTALAÇÃO. AF_02/2023</v>
          </cell>
          <cell r="C5168">
            <v>51.49</v>
          </cell>
        </row>
        <row r="5169">
          <cell r="A5169">
            <v>96849</v>
          </cell>
          <cell r="B5169" t="str">
            <v>JOELHO 90 GRAUS, PARA INSTALAÇÕES EM PEX ÁGUA, DN 16 MM, CONEXÃO POR CRIMPAGEM - FORNECIMENTO E INSTALAÇÃO. AF_02/2023</v>
          </cell>
          <cell r="C5169">
            <v>16.010000000000002</v>
          </cell>
        </row>
        <row r="5170">
          <cell r="A5170">
            <v>96852</v>
          </cell>
          <cell r="B5170" t="str">
            <v>JOELHO 90 GRAUS, PARA INSTALAÇÕES EM PEX ÁGUA, DN 20 MM, CONEXÃO POR CRIMPAGEM - FORNECIMENTO E INSTALAÇÃO. AF_02/2023</v>
          </cell>
          <cell r="C5170">
            <v>20.49</v>
          </cell>
        </row>
        <row r="5171">
          <cell r="A5171">
            <v>96855</v>
          </cell>
          <cell r="B5171" t="str">
            <v>JOELHO 90 GRAUS, PARA INSTALAÇÕES EM PEX ÁGUA, DN 25 MM, CONEXÃO POR CRIMPAGEM - FORNECIMENTO E INSTALAÇÃO. AF_02/2023</v>
          </cell>
          <cell r="C5171">
            <v>32.69</v>
          </cell>
        </row>
        <row r="5172">
          <cell r="A5172">
            <v>96838</v>
          </cell>
          <cell r="B5172" t="str">
            <v>JOELHO 90 GRAUS, ROSCA FÊMEA TERMINAL, METÁLICO, PARA INSTALAÇÕES EM PEX ÁGUA, DN 16MM X 1/2", CONEXÃO POR ANEL DESLIZANTE - FORNECIMENTO E INSTALAÇÃO. AF_02/2023</v>
          </cell>
          <cell r="C5172">
            <v>23.67</v>
          </cell>
        </row>
        <row r="5173">
          <cell r="A5173">
            <v>96841</v>
          </cell>
          <cell r="B5173" t="str">
            <v>JOELHO 90 GRAUS, ROSCA FÊMEA TERMINAL, METÁLICO, PARA INSTALAÇÕES EM PEX ÁGUA, DN 20 MM X 1/2", CONEXÃO POR ANEL DESLIZANTE - FORNECIMENTO E INSTALAÇÃO. AF_02/2023</v>
          </cell>
          <cell r="C5173">
            <v>26.38</v>
          </cell>
        </row>
        <row r="5174">
          <cell r="A5174">
            <v>96842</v>
          </cell>
          <cell r="B5174" t="str">
            <v>JOELHO 90 GRAUS, ROSCA FÊMEA TERMINAL, METÁLICO, PARA INSTALAÇÕES EM PEX ÁGUA, DN 20 MM X 3/4", CONEXÃO POR ANEL DESLIZANTE - FORNECIMENTO E INSTALAÇÃO. AF_02/2023</v>
          </cell>
          <cell r="C5174">
            <v>30.32</v>
          </cell>
        </row>
        <row r="5175">
          <cell r="A5175">
            <v>96846</v>
          </cell>
          <cell r="B5175" t="str">
            <v>JOELHO 90 GRAUS, ROSCA FÊMEA TERMINAL, METÁLICO, PARA INSTALAÇÕES EM PEX ÁGUA, DN 25 MM X 3/4", CONEXÃO POR ANEL DESLIZANTE - FORNECIMENTO E INSTALAÇÃO. AF_02/2023</v>
          </cell>
          <cell r="C5175">
            <v>35.6</v>
          </cell>
        </row>
        <row r="5176">
          <cell r="A5176">
            <v>96850</v>
          </cell>
          <cell r="B5176" t="str">
            <v>JOELHO 90 GRAUS, ROSCA FÊMEA TERMINAL, PARA INSTALAÇÕES EM PEX ÁGUA, DN 16MM X 1/2", CONEXÃO POR CRIMPAGEM - FORNECIMENTO E INSTALAÇÃO. AF_02/2023</v>
          </cell>
          <cell r="C5176">
            <v>22.18</v>
          </cell>
        </row>
        <row r="5177">
          <cell r="A5177">
            <v>96853</v>
          </cell>
          <cell r="B5177" t="str">
            <v>JOELHO 90 GRAUS, ROSCA FÊMEA TERMINAL, PARA INSTALAÇÕES EM PEX ÁGUA, DN 20MM X 1/2", CONEXÃO POR CRIMPAGEM - FORNECIMENTO E INSTALAÇÃO. AF_02/2023</v>
          </cell>
          <cell r="C5177">
            <v>23.89</v>
          </cell>
        </row>
        <row r="5178">
          <cell r="A5178">
            <v>96854</v>
          </cell>
          <cell r="B5178" t="str">
            <v>JOELHO 90 GRAUS, ROSCA FÊMEA TERMINAL, PARA INSTALAÇÕES EM PEX ÁGUA, DN 20MM X 3/4", CONEXÃO POR CRIMPAGEM - FORNECIMENTO E INSTALAÇÃO. AF_02/2023</v>
          </cell>
          <cell r="C5178">
            <v>29.66</v>
          </cell>
        </row>
        <row r="5179">
          <cell r="A5179">
            <v>104571</v>
          </cell>
          <cell r="B5179" t="str">
            <v>JOELHO 90 GRAUS, ROSCA FÊMEA TERMINAL, PARA INSTALAÇÕES EM PEX ÁGUA, DN 25 MM X 3/4", FIXAÇÃO DAS CONEXÕES POR CRIMPAGEM - FORNECIMENTO E INSTALAÇÃO. AF_02/2023</v>
          </cell>
          <cell r="C5179">
            <v>0</v>
          </cell>
        </row>
        <row r="5180">
          <cell r="A5180">
            <v>96856</v>
          </cell>
          <cell r="B5180" t="str">
            <v>JOELHO 90 GRAUS, ROSCA FÊMEA TERMINAL, PARA INSTALAÇÕES EM PEX ÁGUA, DN 25MM X 1/2", CONEXÃO POR CRIMPAGEM - FORNECIMENTO E INSTALAÇÃO. AF_02/2023</v>
          </cell>
          <cell r="C5180">
            <v>34.51</v>
          </cell>
        </row>
        <row r="5181">
          <cell r="A5181">
            <v>104566</v>
          </cell>
          <cell r="B5181" t="str">
            <v>JOELHO 90 GRAUS, ROSCA MACHO TERMINAL, PARA INSTALAÇÕES EM PEX ÁGUA, DN 16 MM X 1/2", COM ANEL DESLIZANTE - FORNECIMENTO E INSTALAÇÃO. AF_02/2023</v>
          </cell>
          <cell r="C5181">
            <v>0</v>
          </cell>
        </row>
        <row r="5182">
          <cell r="A5182">
            <v>104536</v>
          </cell>
          <cell r="B5182" t="str">
            <v>JOELHO 90 GRAUS, ROSCA MACHO TERMINAL, PARA INSTALAÇÕES EM PEX ÁGUA, DN 20 MM X 1/2", FIXAÇÃO DAS CONEXÕES POR CRIMPAGEM - FORNECIMENTO E INSTALAÇÃO. AF_02/2023</v>
          </cell>
          <cell r="C5182">
            <v>0</v>
          </cell>
        </row>
        <row r="5183">
          <cell r="A5183">
            <v>104537</v>
          </cell>
          <cell r="B5183" t="str">
            <v>JOELHO 90 GRAUS, ROSCA MACHO TERMINAL, PARA INSTALAÇÕES EM PEX ÁGUA, DN 20 MM X 3/4", FIXAÇÃO DAS CONEXÕES POR CRIMPAGEM - FORNECIMENTO E INSTALAÇÃO. AF_02/2023</v>
          </cell>
          <cell r="C5183">
            <v>0</v>
          </cell>
        </row>
        <row r="5184">
          <cell r="A5184">
            <v>104572</v>
          </cell>
          <cell r="B5184" t="str">
            <v>JOELHO 90 GRAUS, ROSCA MACHO TERMINAL, PARA INSTALAÇÕES EM PEX ÁGUA, DN 25 MM X 1", COM ANEL DESLIZANTE - FORNECIMENTO E INSTALAÇÃO. AF_02/2023</v>
          </cell>
          <cell r="C5184">
            <v>0</v>
          </cell>
        </row>
        <row r="5185">
          <cell r="A5185">
            <v>104568</v>
          </cell>
          <cell r="B5185" t="str">
            <v>JOELHO 90 GRAUS, ROSCA MACHO TERMINAL, PARA INSTALAÇÕES EM PEX ÁGUA, DN 25 MM X 1/2", COM ANEL DESLIZANTE - FORNECIMENTO E INSTALAÇÃO. AF_02/2023</v>
          </cell>
          <cell r="C5185">
            <v>0</v>
          </cell>
        </row>
        <row r="5186">
          <cell r="A5186">
            <v>104538</v>
          </cell>
          <cell r="B5186" t="str">
            <v>JOELHO 90 GRAUS, ROSCA MACHO TERMINAL, PARA INSTALAÇÕES EM PEX ÁGUA, DN 25 MM X 3/4", FIXAÇÃO DAS CONEXÕES POR CRIMPAGEM - FORNECIMENTO E INSTALAÇÃO. AF_02/2023</v>
          </cell>
          <cell r="C5186">
            <v>0</v>
          </cell>
        </row>
        <row r="5187">
          <cell r="A5187">
            <v>104570</v>
          </cell>
          <cell r="B5187" t="str">
            <v>JOELHO 90 GRAUS, ROSCA MACHO TERMINAL, PARA INSTALAÇÕES EM PEX ÁGUA, DN 32 MM X 1", COM ANEL DESLIZANTE - FORNECIMENTO E INSTALAÇÃO. AF_02/2023</v>
          </cell>
          <cell r="C5187">
            <v>0</v>
          </cell>
        </row>
        <row r="5188">
          <cell r="A5188">
            <v>104565</v>
          </cell>
          <cell r="B5188" t="str">
            <v>JOELHO ROSCA FÊMEA MÓVEL, PARA INSTALAÇÕES EM PEX ÁGUA, DN 16 MM X 1/2", COM ANEL DESLIZANTE - FORNECIMENTO E INSTALAÇÃO. AF_02/2023</v>
          </cell>
          <cell r="C5188">
            <v>0</v>
          </cell>
        </row>
        <row r="5189">
          <cell r="A5189">
            <v>104567</v>
          </cell>
          <cell r="B5189" t="str">
            <v>JOELHO ROSCA FÊMEA MÓVEL, PARA INSTALAÇÕES EM PEX ÁGUA, DN 20 MM X 1/2", COM ANEL DESLIZANTE - FORNECIMENTO E INSTALAÇÃO. AF_02/2023</v>
          </cell>
          <cell r="C5189">
            <v>0</v>
          </cell>
        </row>
        <row r="5190">
          <cell r="A5190">
            <v>104569</v>
          </cell>
          <cell r="B5190" t="str">
            <v>JOELHO ROSCA FÊMEA MÓVEL, PARA INSTALAÇÕES EM PEX ÁGUA, DN 25 MM X 3/4", COM ANEL DESLIZANTE - FORNECIMENTO E INSTALAÇÃO. AF_02/2023</v>
          </cell>
          <cell r="C5190">
            <v>0</v>
          </cell>
        </row>
        <row r="5191">
          <cell r="A5191">
            <v>96843</v>
          </cell>
          <cell r="B5191" t="str">
            <v>JOELHO ROSCA FÊMEA, COM BASE FIXA, METÁLICO, PARA INSTALAÇÕES EM PEX ÁGUA, DN 20MM X 1/2", CONEXÃO POR ANEL DESLIZANTE - FORNECIMENTO E INSTALAÇÃO. AF_02/2023</v>
          </cell>
          <cell r="C5191">
            <v>27.58</v>
          </cell>
        </row>
        <row r="5192">
          <cell r="A5192">
            <v>96847</v>
          </cell>
          <cell r="B5192" t="str">
            <v>JOELHO ROSCA FÊMEA, COM BASE FIXA, METÁLICO, PARA INSTALAÇÕES EM PEX ÁGUA, DN 25MM X 3/4", CONEXÃO POR ANEL DESLIZANTE - FORNECIMENTO E INSTALAÇÃO. AF_02/2023</v>
          </cell>
          <cell r="C5192">
            <v>35.07</v>
          </cell>
        </row>
        <row r="5193">
          <cell r="A5193">
            <v>96844</v>
          </cell>
          <cell r="B5193" t="str">
            <v>JOELHO ROSCA FÊMEA, MÓVEL, METÁLICO, PARA INSTALAÇÕES EM PEX ÁGUA, DN 20MM X 3/4", CONEXÃO POR ANEL DESLIZANTE - FORNECIMENTO E INSTALAÇÃO. AF_02/2023</v>
          </cell>
          <cell r="C5193">
            <v>31.87</v>
          </cell>
        </row>
        <row r="5194">
          <cell r="A5194">
            <v>96839</v>
          </cell>
          <cell r="B5194" t="str">
            <v>JOELHO, ROSCA FÊMEA, COM BASE FIXA, METÁLICO, PARA INSTALAÇÕES EM PEX ÁGUA, DN 16MM X 1/2", CONEXÃO POR ANEL DESLIZANTE - FORNECIMENTO E INSTALAÇÃO. AF_02/2023</v>
          </cell>
          <cell r="C5194">
            <v>24.56</v>
          </cell>
        </row>
        <row r="5195">
          <cell r="A5195">
            <v>104574</v>
          </cell>
          <cell r="B5195" t="str">
            <v>JOELHO, ROSCA FÊMEA, COM BASE FIXA, PARA INSTALAÇÕES EM PEX ÁGUA, DN 16 MM X 3/4", FIXAÇÃO DAS CONEXÕES POR CRIMPAGEM - FORNECIMENTO E INSTALAÇÃO. AF_02/2023</v>
          </cell>
          <cell r="C5195">
            <v>0</v>
          </cell>
        </row>
        <row r="5196">
          <cell r="A5196">
            <v>104575</v>
          </cell>
          <cell r="B5196" t="str">
            <v>JOELHO, ROSCA FÊMEA, COM BASE FIXA, PARA INSTALAÇÕES EM PEX ÁGUA, DN 20 MM X 3/4", FIXAÇÃO DAS CONEXÕES POR CRIMPAGEM - FORNECIMENTO E INSTALAÇÃO. AF_02/2023</v>
          </cell>
          <cell r="C5196">
            <v>0</v>
          </cell>
        </row>
        <row r="5197">
          <cell r="A5197">
            <v>104573</v>
          </cell>
          <cell r="B5197" t="str">
            <v>JOELHO, ROSCA FÊMEA, COM BASE FIXA, PARA INSTALAÇÕES EM PEX ÁGUA, DN 25 MM X 1/2", FIXAÇÃO DAS CONEXÕES POR CRIMPAGEM - FORNECIMENTO E INSTALAÇÃO. AF_02/2023</v>
          </cell>
          <cell r="C5197">
            <v>0</v>
          </cell>
        </row>
        <row r="5198">
          <cell r="A5198">
            <v>96805</v>
          </cell>
          <cell r="B5198" t="str">
            <v>KIT CHASSI PEX, PRÉ-FABRICADO, PARA CHUVEIRO, INCLUSO QUADRO METÁLICO, TUBOS, REGISTROS DE PRESSÃO E CONEXÕES POR ANEL DESLIZANTE - FORNECIMENTO E INSTALAÇÃO. AF_02/2023</v>
          </cell>
          <cell r="C5198">
            <v>218.63</v>
          </cell>
        </row>
        <row r="5199">
          <cell r="A5199">
            <v>96802</v>
          </cell>
          <cell r="B5199" t="str">
            <v>KIT CHASSI PEX, PRÉ-FABRICADO, PARA CHUVEIRO, INCLUSO QUADRO METÁLICO, TUBOS, REGISTROS DE PRESSÃO E CONEXÕES POR CRIMPAGEM - FORNECIMENTO E INSTALAÇÃO. AF_02/2023</v>
          </cell>
          <cell r="C5199">
            <v>428.79</v>
          </cell>
        </row>
        <row r="5200">
          <cell r="A5200">
            <v>96806</v>
          </cell>
          <cell r="B5200" t="str">
            <v>KIT CHASSI PEX, PRÉ-FABRICADO, PARA COZINHA COM CUBA SIMPLES, INCLUSO QUADRO METÁLICO, TUBOS E CONEXÕES POR ANEL DESLIZANTE - FORNECIMENTO E INSTALAÇÃO. AF_02/2023</v>
          </cell>
          <cell r="C5200">
            <v>81.78</v>
          </cell>
        </row>
        <row r="5201">
          <cell r="A5201">
            <v>96803</v>
          </cell>
          <cell r="B5201" t="str">
            <v>KIT CHASSI PEX, PRÉ-FABRICADO, PARA COZINHA COM CUBA SIMPLES, INCLUSO QUADRO METÁLICO, TUBOS E CONEXÕES POR CRIMPAGEM - FORNECIMENTO E INSTALAÇÃO. AF_02/2023</v>
          </cell>
          <cell r="C5201">
            <v>75.75</v>
          </cell>
        </row>
        <row r="5202">
          <cell r="A5202">
            <v>96807</v>
          </cell>
          <cell r="B5202" t="str">
            <v>KIT CHASSI PEX, PRÉ-FABRICADO, PARA ÁREA DE SERVIÇO COM TANQUE E MÁQUINA DE LAVAR ROUPA, INCLUSO QUADRO METÁLICO, TUBOS E CONEXÕES POR ANEL DESLIZANTE - FORNECIMENTO E INSTALAÇÃO. AF_02/2023</v>
          </cell>
          <cell r="C5202">
            <v>129.79</v>
          </cell>
        </row>
        <row r="5203">
          <cell r="A5203">
            <v>96804</v>
          </cell>
          <cell r="B5203" t="str">
            <v>KIT CHASSI PEX, PRÉ-FABRICADO, PARA ÁREA DE SERVIÇO COM TANQUE E MÁQUINA DE LAVAR ROUPA, INCLUSO QUADRO METÁLICO, TUBOS E CONEXÕES POR CRIMPAGEM - FORNECIMENTO E INSTALAÇÃO. AF_02/2023</v>
          </cell>
          <cell r="C5203">
            <v>119.71</v>
          </cell>
        </row>
        <row r="5204">
          <cell r="A5204">
            <v>96829</v>
          </cell>
          <cell r="B5204" t="str">
            <v>LUVA DE REDUÇÃO PARA INSTALAÇÕES EM PEX ÁGUA, DN 20 X 16 MM, CONEXÃO POR CRIMPAGEM - FORNECIMENTO E INSTALAÇÃO. AF_02/2023</v>
          </cell>
          <cell r="C5204">
            <v>18.09</v>
          </cell>
        </row>
        <row r="5205">
          <cell r="A5205">
            <v>96833</v>
          </cell>
          <cell r="B5205" t="str">
            <v>LUVA DE REDUÇÃO PARA INSTALAÇÕES EM PEX ÁGUA, DN 25 X 16 MM, CONEXÃO POR CRIMPAGEM - FORNECIMENTO E INSTALAÇÃO. AF_02/2023</v>
          </cell>
          <cell r="C5205">
            <v>23.23</v>
          </cell>
        </row>
        <row r="5206">
          <cell r="A5206">
            <v>96836</v>
          </cell>
          <cell r="B5206" t="str">
            <v>LUVA DE REDUÇÃO PARA INSTALAÇÕES EM PEX ÁGUA, DN 32 X 25 MM, CONEXÃO POR CRIMPAGEM - FORNECIMENTO E INSTALAÇÃO. AF_02/2023</v>
          </cell>
          <cell r="C5206">
            <v>33.36</v>
          </cell>
        </row>
        <row r="5207">
          <cell r="A5207">
            <v>104576</v>
          </cell>
          <cell r="B5207" t="str">
            <v>LUVA DE REDUÇÃO, PARA INSTALAÇÕES EM PEX ÁGUA, DN 20 X 16 MM, COM ANEL DESLIZANTE - FORNECIMENTO E INSTALAÇÃO. AF_02/2023</v>
          </cell>
          <cell r="C5207">
            <v>15.31</v>
          </cell>
        </row>
        <row r="5208">
          <cell r="A5208">
            <v>104577</v>
          </cell>
          <cell r="B5208" t="str">
            <v>LUVA DE REDUÇÃO, PARA INSTALAÇÕES EM PEX ÁGUA, DN 25 X 16 MM, COM ANEL DESLIZANTE - FORNECIMENTO E INSTALAÇÃO. AF_02/2023</v>
          </cell>
          <cell r="C5208">
            <v>20.9</v>
          </cell>
        </row>
        <row r="5209">
          <cell r="A5209">
            <v>104578</v>
          </cell>
          <cell r="B5209" t="str">
            <v>LUVA DE REDUÇÃO, PARA INSTALAÇÕES EM PEX ÁGUA, DN 25 X 20 MM, COM ANEL DESLIZANTE - FORNECIMENTO E INSTALAÇÃO. AF_02/2023</v>
          </cell>
          <cell r="C5209">
            <v>22.39</v>
          </cell>
        </row>
        <row r="5210">
          <cell r="A5210">
            <v>104580</v>
          </cell>
          <cell r="B5210" t="str">
            <v>LUVA DE REDUÇÃO, PARA INSTALAÇÕES EM PEX ÁGUA, DN 32 X 20 MM, FIXAÇÃO DAS CONEXÕES POR CRIMPAGEM - FORNECIMENTO E INSTALAÇÃO. AF_02/2023</v>
          </cell>
          <cell r="C5210">
            <v>0</v>
          </cell>
        </row>
        <row r="5211">
          <cell r="A5211">
            <v>104579</v>
          </cell>
          <cell r="B5211" t="str">
            <v>LUVA DE REDUÇÃO, PARA INSTALAÇÕES EM PEX ÁGUA, DN 32 X 25 MM, COM ANEL DESLIZANTE - FORNECIMENTO E INSTALAÇÃO. AF_02/2023</v>
          </cell>
          <cell r="C5211">
            <v>29.56</v>
          </cell>
        </row>
        <row r="5212">
          <cell r="A5212">
            <v>96823</v>
          </cell>
          <cell r="B5212" t="str">
            <v>LUVA PARA INSTALAÇÕES EM PEX ÁGUA, DN 16 MM, CONEXÃO POR CRIMPAGEM - FORNECIMENTO E INSTALAÇÃO. AF_02/2023</v>
          </cell>
          <cell r="C5212">
            <v>10.85</v>
          </cell>
        </row>
        <row r="5213">
          <cell r="A5213">
            <v>96826</v>
          </cell>
          <cell r="B5213" t="str">
            <v>LUVA PARA INSTALAÇÕES EM PEX ÁGUA, DN 20 MM, CONEXÃO POR CRIMPAGEM - FORNECIMENTO E INSTALAÇÃO. AF_02/2023</v>
          </cell>
          <cell r="C5213">
            <v>12.56</v>
          </cell>
        </row>
        <row r="5214">
          <cell r="A5214">
            <v>96830</v>
          </cell>
          <cell r="B5214" t="str">
            <v>LUVA PARA INSTALAÇÕES EM PEX ÁGUA, DN 25 MM, CONEXÃO POR CRIMPAGEM - FORNECIMENTO E INSTALAÇÃO. AF_02/2023</v>
          </cell>
          <cell r="C5214">
            <v>20.170000000000002</v>
          </cell>
        </row>
        <row r="5215">
          <cell r="A5215">
            <v>96834</v>
          </cell>
          <cell r="B5215" t="str">
            <v>LUVA PARA INSTALAÇÕES EM PEX ÁGUA, DN 32 MM, CONEXÃO POR CRIMPAGEM - FORNECIMENTO E INSTALAÇÃO. AF_02/2023</v>
          </cell>
          <cell r="C5215">
            <v>27.48</v>
          </cell>
        </row>
        <row r="5216">
          <cell r="A5216">
            <v>104581</v>
          </cell>
          <cell r="B5216" t="str">
            <v>LUVA, PARA INSTALAÇÕES EM PEX ÁGUA, DN 16 MM, COM ANEL DESLIZANTE - FORNECIMENTO E INSTALAÇÃO. AF_02/2023</v>
          </cell>
          <cell r="C5216">
            <v>13.98</v>
          </cell>
        </row>
        <row r="5217">
          <cell r="A5217">
            <v>104582</v>
          </cell>
          <cell r="B5217" t="str">
            <v>LUVA, PARA INSTALAÇÕES EM PEX ÁGUA, DN 20 MM, COM ANEL DESLIZANTE - FORNECIMENTO E INSTALAÇÃO. AF_02/2023</v>
          </cell>
          <cell r="C5217">
            <v>17.940000000000001</v>
          </cell>
        </row>
        <row r="5218">
          <cell r="A5218">
            <v>104583</v>
          </cell>
          <cell r="B5218" t="str">
            <v>LUVA, PARA INSTALAÇÕES EM PEX ÁGUA, DN 25 MM, COM ANEL DESLIZANTE - FORNECIMENTO E INSTALAÇÃO. AF_02/2023</v>
          </cell>
          <cell r="C5218">
            <v>29.39</v>
          </cell>
        </row>
        <row r="5219">
          <cell r="A5219">
            <v>104584</v>
          </cell>
          <cell r="B5219" t="str">
            <v>LUVA, PARA INSTALAÇÕES EM PEX ÁGUA, DN 32 MM, COM ANEL DESLIZANTE - FORNECIMENTO E INSTALAÇÃO. AF_02/2023</v>
          </cell>
          <cell r="C5219">
            <v>35.200000000000003</v>
          </cell>
        </row>
        <row r="5220">
          <cell r="A5220">
            <v>104585</v>
          </cell>
          <cell r="B5220" t="str">
            <v>TAMPÃO / CAP, ROSCA FÊMEA, PARA INSTALAÇÕES EM PEX ÁGUA, DN 1/2" - FORNECIMENTO E INSTALAÇÃO. AF_02/2023</v>
          </cell>
          <cell r="C5220">
            <v>0</v>
          </cell>
        </row>
        <row r="5221">
          <cell r="A5221">
            <v>104587</v>
          </cell>
          <cell r="B5221" t="str">
            <v>TAMPÃO / CAP, ROSCA FÊMEA, PARA INSTALAÇÕES EM PEX ÁGUA, DN 3/4" - FORNECIMENTO E INSTALAÇÃO. AF_02/2023</v>
          </cell>
          <cell r="C5221">
            <v>0</v>
          </cell>
        </row>
        <row r="5222">
          <cell r="A5222">
            <v>104586</v>
          </cell>
          <cell r="B5222" t="str">
            <v>TAMPÃO / CAP, ROSCA MACHO, PARA INSTALAÇÕES EM PEX ÁGUA, DN 1/2" - FORNECIMENTO E INSTALAÇÃO. AF_02/2023</v>
          </cell>
          <cell r="C5222">
            <v>0</v>
          </cell>
        </row>
        <row r="5223">
          <cell r="A5223">
            <v>96798</v>
          </cell>
          <cell r="B5223" t="str">
            <v>TUBO, PEX, MONOCAMADA, DN 16, INSTALADO EM RAMAL/SUB-RAMAL OU DISTRIBUIÇÃO DE ÁGUA - FORNECIMENTO E INSTALAÇÃO. AF_02/2023</v>
          </cell>
          <cell r="C5223">
            <v>7.47</v>
          </cell>
        </row>
        <row r="5224">
          <cell r="A5224">
            <v>96799</v>
          </cell>
          <cell r="B5224" t="str">
            <v>TUBO, PEX, MONOCAMADA, DN 20, INSTALADO EM RAMAL/SUB-RAMAL OU DISTRIBUIÇÃO DE ÁGUA - FORNECIMENTO E INSTALAÇÃO. AF_02/2023</v>
          </cell>
          <cell r="C5224">
            <v>9.57</v>
          </cell>
        </row>
        <row r="5225">
          <cell r="A5225">
            <v>96800</v>
          </cell>
          <cell r="B5225" t="str">
            <v>TUBO, PEX, MONOCAMADA, DN 25, INSTALADO EM RAMAL/SUB-RAMAL OU DISTRIBUIÇÃO DE ÁGUA - FORNECIMENTO E INSTALAÇÃO. AF_02/2023</v>
          </cell>
          <cell r="C5225">
            <v>13.05</v>
          </cell>
        </row>
        <row r="5226">
          <cell r="A5226">
            <v>96801</v>
          </cell>
          <cell r="B5226" t="str">
            <v>TUBO, PEX, MONOCAMADA, DN 32, INSTALADO EM RAMAL/SUB-RAMAL OU DISTRIBUIÇÃO DE ÁGUA - FORNECIMENTO E INSTALAÇÃO. AF_02/2023</v>
          </cell>
          <cell r="C5226">
            <v>19.87</v>
          </cell>
        </row>
        <row r="5227">
          <cell r="A5227">
            <v>104539</v>
          </cell>
          <cell r="B5227" t="str">
            <v>TÊ DE REDUÇÃO, PARA INSTALAÇÕES EM PEX ÁGUA, DN 16 X 20 X 16 MM, COM ANEL DESLIZANTE - FORNECIMENTO E INSTALAÇÃO. AF_02/2023</v>
          </cell>
          <cell r="C5227">
            <v>0</v>
          </cell>
        </row>
        <row r="5228">
          <cell r="A5228">
            <v>104541</v>
          </cell>
          <cell r="B5228" t="str">
            <v>TÊ DE REDUÇÃO, PARA INSTALAÇÕES EM PEX ÁGUA, DN 16 X 25 X 16 MM, COM ANEL DESLIZANTE - FORNECIMENTO E INSTALAÇÃO. AF_02/2023</v>
          </cell>
          <cell r="C5228">
            <v>0</v>
          </cell>
        </row>
        <row r="5229">
          <cell r="A5229">
            <v>104540</v>
          </cell>
          <cell r="B5229" t="str">
            <v>TÊ DE REDUÇÃO, PARA INSTALAÇÕES EM PEX ÁGUA, DN 20 X 16 X 16 MM, COM ANEL DESLIZANTE - FORNECIMENTO E INSTALAÇÃO. AF_02/2023</v>
          </cell>
          <cell r="C5229">
            <v>0</v>
          </cell>
        </row>
        <row r="5230">
          <cell r="A5230">
            <v>104543</v>
          </cell>
          <cell r="B5230" t="str">
            <v>TÊ DE REDUÇÃO, PARA INSTALAÇÕES EM PEX ÁGUA, DN 20 X 16 X 20 MM, COM ANEL DESLIZANTE - FORNECIMENTO E INSTALAÇÃO. AF_02/2023</v>
          </cell>
          <cell r="C5230">
            <v>0</v>
          </cell>
        </row>
        <row r="5231">
          <cell r="A5231">
            <v>104544</v>
          </cell>
          <cell r="B5231" t="str">
            <v>TÊ DE REDUÇÃO, PARA INSTALAÇÕES EM PEX ÁGUA, DN 20 X 20 X 16 MM, COM ANEL DESLIZANTE - FORNECIMENTO E INSTALAÇÃO. AF_02/2023</v>
          </cell>
          <cell r="C5231">
            <v>0</v>
          </cell>
        </row>
        <row r="5232">
          <cell r="A5232">
            <v>104545</v>
          </cell>
          <cell r="B5232" t="str">
            <v>TÊ DE REDUÇÃO, PARA INSTALAÇÕES EM PEX ÁGUA, DN 20 X 25 X 20 MM, COM ANEL DESLIZANTE - FORNECIMENTO E INSTALAÇÃO. AF_02/2023</v>
          </cell>
          <cell r="C5232">
            <v>0</v>
          </cell>
        </row>
        <row r="5233">
          <cell r="A5233">
            <v>104542</v>
          </cell>
          <cell r="B5233" t="str">
            <v>TÊ DE REDUÇÃO, PARA INSTALAÇÕES EM PEX ÁGUA, DN 25 X 16 X 16 MM, COM ANEL DESLIZANTE - FORNECIMENTO E INSTALAÇÃO. AF_02/2023</v>
          </cell>
          <cell r="C5233">
            <v>0</v>
          </cell>
        </row>
        <row r="5234">
          <cell r="A5234">
            <v>104592</v>
          </cell>
          <cell r="B5234" t="str">
            <v>TÊ DE REDUÇÃO, PARA INSTALAÇÕES EM PEX ÁGUA, DN 25 X 16 X 20 MM, COM ANEL DESLIZANTE - FORNECIMENTO E INSTALAÇÃO. AF_02/2023</v>
          </cell>
          <cell r="C5234">
            <v>0</v>
          </cell>
        </row>
        <row r="5235">
          <cell r="A5235">
            <v>104548</v>
          </cell>
          <cell r="B5235" t="str">
            <v>TÊ DE REDUÇÃO, PARA INSTALAÇÕES EM PEX ÁGUA, DN 25 X 16 X 25 MM, COM ANEL DESLIZANTE - FORNECIMENTO E INSTALAÇÃO. AF_02/2023</v>
          </cell>
          <cell r="C5235">
            <v>0</v>
          </cell>
        </row>
        <row r="5236">
          <cell r="A5236">
            <v>104546</v>
          </cell>
          <cell r="B5236" t="str">
            <v>TÊ DE REDUÇÃO, PARA INSTALAÇÕES EM PEX ÁGUA, DN 25 X 20 X 20 MM, COM ANEL DESLIZANTE - FORNECIMENTO E INSTALAÇÃO. AF_02/2023</v>
          </cell>
          <cell r="C5236">
            <v>0</v>
          </cell>
        </row>
        <row r="5237">
          <cell r="A5237">
            <v>104549</v>
          </cell>
          <cell r="B5237" t="str">
            <v>TÊ DE REDUÇÃO, PARA INSTALAÇÕES EM PEX ÁGUA, DN 25 X 20 X 25 MM, COM ANEL DESLIZANTE - FORNECIMENTO E INSTALAÇÃO. AF_02/2023</v>
          </cell>
          <cell r="C5237">
            <v>0</v>
          </cell>
        </row>
        <row r="5238">
          <cell r="A5238">
            <v>104550</v>
          </cell>
          <cell r="B5238" t="str">
            <v>TÊ DE REDUÇÃO, PARA INSTALAÇÕES EM PEX ÁGUA, DN 25 X 32 X 25 MM, COM ANEL DESLIZANTE - FORNECIMENTO E INSTALAÇÃO. AF_02/2023</v>
          </cell>
          <cell r="C5238">
            <v>0</v>
          </cell>
        </row>
        <row r="5239">
          <cell r="A5239">
            <v>104552</v>
          </cell>
          <cell r="B5239" t="str">
            <v>TÊ DE REDUÇÃO, PARA INSTALAÇÕES EM PEX ÁGUA, DN 32 X 20 X 32 MM, COM ANEL DESLIZANTE - FORNECIMENTO E INSTALAÇÃO. AF_02/2023</v>
          </cell>
          <cell r="C5239">
            <v>0</v>
          </cell>
        </row>
        <row r="5240">
          <cell r="A5240">
            <v>104551</v>
          </cell>
          <cell r="B5240" t="str">
            <v>TÊ DE REDUÇÃO, PARA INSTALAÇÕES EM PEX ÁGUA, DN 32 X 25 X 25 MM, COM ANEL DESLIZANTE - FORNECIMENTO E INSTALAÇÃO. AF_02/2023</v>
          </cell>
          <cell r="C5240">
            <v>0</v>
          </cell>
        </row>
        <row r="5241">
          <cell r="A5241">
            <v>104553</v>
          </cell>
          <cell r="B5241" t="str">
            <v>TÊ DE REDUÇÃO, PARA INSTALAÇÕES EM PEX ÁGUA, DN 32 X 25 X 32 MM, COM ANEL DESLIZANTE - FORNECIMENTO E INSTALAÇÃO. AF_02/2023</v>
          </cell>
          <cell r="C5241">
            <v>0</v>
          </cell>
        </row>
        <row r="5242">
          <cell r="A5242">
            <v>104554</v>
          </cell>
          <cell r="B5242" t="str">
            <v>TÊ MISTURADOR, PARA INSTALAÇÕES EM PEX ÁGUA, DN 16 MM X 1/2", COM ANEL DESLIZANTE - FORNECIMENTO E INSTALAÇÃO. AF_02/2023</v>
          </cell>
          <cell r="C5242">
            <v>0</v>
          </cell>
        </row>
        <row r="5243">
          <cell r="A5243">
            <v>104555</v>
          </cell>
          <cell r="B5243" t="str">
            <v>TÊ MISTURADOR, PARA INSTALAÇÕES EM PEX ÁGUA, DN 20 MM X 3/4", COM ANEL DESLIZANTE - FORNECIMENTO E INSTALAÇÃO. AF_02/2023</v>
          </cell>
          <cell r="C5243">
            <v>0</v>
          </cell>
        </row>
        <row r="5244">
          <cell r="A5244">
            <v>104556</v>
          </cell>
          <cell r="B5244" t="str">
            <v>TÊ ROSCA FÊMEA, PARA INSTALAÇÕES EM PEX ÁGUA, DN 20 MM X 3/4", COM ANEL DESLIZANTE - FORNECIMENTO E INSTALAÇÃO. AF_02/2023</v>
          </cell>
          <cell r="C5244">
            <v>0</v>
          </cell>
        </row>
        <row r="5245">
          <cell r="A5245">
            <v>104558</v>
          </cell>
          <cell r="B5245" t="str">
            <v>TÊ ROSCA FÊMEA, PARA INSTALAÇÕES EM PEX ÁGUA, DN 25 MM X 1/2", COM ANEL DESLIZANTE - FORNECIMENTO E INSTALAÇÃO. AF_02/2023</v>
          </cell>
          <cell r="C5245">
            <v>0</v>
          </cell>
        </row>
        <row r="5246">
          <cell r="A5246">
            <v>104559</v>
          </cell>
          <cell r="B5246" t="str">
            <v>TÊ ROSCA MACHO, PARA INSTALAÇÕES EM PEX ÁGUA, DN 16 MM X 1/2", COM ANEL DESLIZANTE - FORNECIMENTO E INSTALAÇÃO. AF_02/2023</v>
          </cell>
          <cell r="C5246">
            <v>0</v>
          </cell>
        </row>
        <row r="5247">
          <cell r="A5247">
            <v>104560</v>
          </cell>
          <cell r="B5247" t="str">
            <v>TÊ ROSCA MACHO, PARA INSTALAÇÕES EM PEX ÁGUA, DN 20 MM X 1/2", COM ANEL DESLIZANTE - FORNECIMENTO E INSTALAÇÃO. AF_02/2023</v>
          </cell>
          <cell r="C5247">
            <v>0</v>
          </cell>
        </row>
        <row r="5248">
          <cell r="A5248">
            <v>104557</v>
          </cell>
          <cell r="B5248" t="str">
            <v>TÊ ROSCA MACHO, PARA INSTALAÇÕES EM PEX ÁGUA, DN 20 MM X 3/4", COM ANEL DESLIZANTE - FORNECIMENTO E INSTALAÇÃO. AF_02/2023</v>
          </cell>
          <cell r="C5248">
            <v>0</v>
          </cell>
        </row>
        <row r="5249">
          <cell r="A5249">
            <v>104561</v>
          </cell>
          <cell r="B5249" t="str">
            <v>TÊ ROSCA MACHO, PARA INSTALAÇÕES EM PEX ÁGUA, DN 25 MM X 3/4", COM ANEL DESLIZANTE - FORNECIMENTO E INSTALAÇÃO. AF_02/2023</v>
          </cell>
          <cell r="C5249">
            <v>0</v>
          </cell>
        </row>
        <row r="5250">
          <cell r="A5250">
            <v>104562</v>
          </cell>
          <cell r="B5250" t="str">
            <v>TÊ ROSCA MACHO, PARA INSTALAÇÕES EM PEX ÁGUA, DN 32 MM X 3/4", COM ANEL DESLIZANTE - FORNECIMENTO E INSTALAÇÃO. AF_02/2023</v>
          </cell>
          <cell r="C5250">
            <v>0</v>
          </cell>
        </row>
        <row r="5251">
          <cell r="A5251">
            <v>96860</v>
          </cell>
          <cell r="B5251" t="str">
            <v>TÊ, METÁLICO, PARA INSTALAÇÕES EM PEX ÁGUA, DN 16 MM, CONEXÃO POR ANEL DESLIZANTE - FORNECIMENTO E INSTALAÇÃO. AF_02/2023</v>
          </cell>
          <cell r="C5251">
            <v>28.58</v>
          </cell>
        </row>
        <row r="5252">
          <cell r="A5252">
            <v>96862</v>
          </cell>
          <cell r="B5252" t="str">
            <v>TÊ, METÁLICO, PARA INSTALAÇÕES EM PEX ÁGUA, DN 20 MM, CONEXÃO POR ANEL DESLIZANTE - FORNECIMENTO E INSTALAÇÃO. AF_02/2023</v>
          </cell>
          <cell r="C5252">
            <v>35.24</v>
          </cell>
        </row>
        <row r="5253">
          <cell r="A5253">
            <v>96864</v>
          </cell>
          <cell r="B5253" t="str">
            <v>TÊ, METÁLICO, PARA INSTALAÇÕES EM PEX ÁGUA, DN 25 MM, CONEXÃO POR ANEL DESLIZANTE - FORNECIMENTO E INSTALAÇÃO. AF_02/2023</v>
          </cell>
          <cell r="C5253">
            <v>50.39</v>
          </cell>
        </row>
        <row r="5254">
          <cell r="A5254">
            <v>96866</v>
          </cell>
          <cell r="B5254" t="str">
            <v>TÊ, METÁLICO, PARA INSTALAÇÕES EM PEX ÁGUA, DN 32 MM, CONEXÃO POR ANEL DESLIZANTE - FORNECIMENTO E INSTALAÇÃO. AF_02/2023</v>
          </cell>
          <cell r="C5254">
            <v>65.8</v>
          </cell>
        </row>
        <row r="5255">
          <cell r="A5255">
            <v>96868</v>
          </cell>
          <cell r="B5255" t="str">
            <v>TÊ, PARA INSTALAÇÕES EM PEX ÁGUA, DN 16 MM, CONEXÃO POR CRIMPAGEM - FORNECIMENTO E INSTALAÇÃO. AF_02/2023</v>
          </cell>
          <cell r="C5255">
            <v>18.57</v>
          </cell>
        </row>
        <row r="5256">
          <cell r="A5256">
            <v>96869</v>
          </cell>
          <cell r="B5256" t="str">
            <v>TÊ, PARA INSTALAÇÕES EM PEX ÁGUA, DN 20 MM, CONEXÃO POR CRIMPAGEM - FORNECIMENTO E INSTALAÇÃO. AF_02/2023</v>
          </cell>
          <cell r="C5256">
            <v>29.01</v>
          </cell>
        </row>
        <row r="5257">
          <cell r="A5257">
            <v>96870</v>
          </cell>
          <cell r="B5257" t="str">
            <v>TÊ, PARA INSTALAÇÕES EM PEX ÁGUA, DN 25 MM, CONEXÃO POR CRIMPAGEM - FORNECIMENTO E INSTALAÇÃO. AF_02/2023</v>
          </cell>
          <cell r="C5257">
            <v>44.17</v>
          </cell>
        </row>
        <row r="5258">
          <cell r="A5258">
            <v>96871</v>
          </cell>
          <cell r="B5258" t="str">
            <v>TÊ, PARA INSTALAÇÕES EM PEX ÁGUA, DN 32 MM, CONEXÃO POR CRIMPAGEM - FORNECIMENTO E INSTALAÇÃO. AF_02/2023</v>
          </cell>
          <cell r="C5258">
            <v>50.29</v>
          </cell>
        </row>
        <row r="5259">
          <cell r="A5259">
            <v>96861</v>
          </cell>
          <cell r="B5259" t="str">
            <v>TÊ, ROSCA FÊMEA, METÁLICO, PARA INSTALAÇÕES EM PEX ÁGUA, DN 16 MM X ½", CONEXÃO POR ANEL DESLIZANTE - FORNECIMENTO E INSTALAÇÃO. AF_02/2023</v>
          </cell>
          <cell r="C5259">
            <v>36.21</v>
          </cell>
        </row>
        <row r="5260">
          <cell r="A5260">
            <v>96863</v>
          </cell>
          <cell r="B5260" t="str">
            <v>TÊ, ROSCA FÊMEA, METÁLICO, PARA INSTALAÇÕES EM PEX ÁGUA, DN 20 MM X 1/2", CONEXÃO POR ANEL DESLIZANTE - FORNECIMENTO E INSTALAÇÃO. AF_02/2023</v>
          </cell>
          <cell r="C5260">
            <v>36.89</v>
          </cell>
        </row>
        <row r="5261">
          <cell r="A5261">
            <v>96865</v>
          </cell>
          <cell r="B5261" t="str">
            <v>TÊ, ROSCA FÊMEA, METÁLICO, PARA INSTALAÇÕES EM PEX ÁGUA, DN 25 MM X 3/4", CONEXÃO POR ANEL DESLIZANTE - FORNECIMENTO E INSTALAÇÃO. AF_02/2023</v>
          </cell>
          <cell r="C5261">
            <v>43.49</v>
          </cell>
        </row>
        <row r="5262">
          <cell r="A5262">
            <v>96814</v>
          </cell>
          <cell r="B5262" t="str">
            <v>UNIÃO DE REDUÇÃO, METÁLICA, PARA INSTALAÇÕES EM PEX ÁGUA, DN 20 X 16 MM, CONEXÃO POR ANEL DESLIZANTE - FORNECIMENTO E INSTALAÇÃO. AF_02/2023</v>
          </cell>
          <cell r="C5262">
            <v>15.31</v>
          </cell>
        </row>
        <row r="5263">
          <cell r="A5263">
            <v>96818</v>
          </cell>
          <cell r="B5263" t="str">
            <v>UNIÃO DE REDUÇÃO, METÁLICA, PARA INSTALAÇÕES EM PEX ÁGUA, DN 25 X 16 MM, CONEXÃO POR ANEL DESLIZANTE - FORNECIMENTO E INSTALAÇÃO. AF_02/2023</v>
          </cell>
          <cell r="C5263">
            <v>20.9</v>
          </cell>
        </row>
        <row r="5264">
          <cell r="A5264">
            <v>96819</v>
          </cell>
          <cell r="B5264" t="str">
            <v>UNIÃO DE REDUÇÃO, METÁLICA, PARA INSTALAÇÕES EM PEX ÁGUA, DN 25 X 20 MM, CONEXÃO POR ANEL DESLIZANTE - FORNECIMENTO E INSTALAÇÃO. AF_02/2023</v>
          </cell>
          <cell r="C5264">
            <v>22.39</v>
          </cell>
        </row>
        <row r="5265">
          <cell r="A5265">
            <v>96822</v>
          </cell>
          <cell r="B5265" t="str">
            <v>UNIÃO DE REDUÇÃO, METÁLICA, PARA INSTALAÇÕES EM PEX ÁGUA, DN 32 X 25 MM, CONEXÃO POR ANEL DESLIZANTE - FORNECIMENTO E INSTALAÇÃO. AF_02/2023</v>
          </cell>
          <cell r="C5265">
            <v>29.56</v>
          </cell>
        </row>
        <row r="5266">
          <cell r="A5266">
            <v>96808</v>
          </cell>
          <cell r="B5266" t="str">
            <v>UNIÃO METÁLICA PARA INSTALAÇÕES EM PEX ÁGUA, DN 16 MM, COM ANEL DESLIZANTE - FORNECIMENTO E INSTALAÇÃO. AF_02/2023</v>
          </cell>
          <cell r="C5266">
            <v>16.02</v>
          </cell>
        </row>
        <row r="5267">
          <cell r="A5267">
            <v>96811</v>
          </cell>
          <cell r="B5267" t="str">
            <v>UNIÃO METÁLICA PARA INSTALAÇÕES EM PEX ÁGUA, DN 20 MM, COM ANEL DESLIZANTE - FORNECIMENTO E INSTALAÇÃO. AF_02/2023</v>
          </cell>
          <cell r="C5267">
            <v>20.350000000000001</v>
          </cell>
        </row>
        <row r="5268">
          <cell r="A5268">
            <v>96815</v>
          </cell>
          <cell r="B5268" t="str">
            <v>UNIÃO METÁLICA PARA INSTALAÇÕES EM PEX ÁGUA, DN 25 MM, COM ANEL DESLIZANTE - FORNECIMENTO E INSTALAÇÃO. AF_02/2023</v>
          </cell>
          <cell r="C5268">
            <v>32.29</v>
          </cell>
        </row>
        <row r="5269">
          <cell r="A5269">
            <v>96820</v>
          </cell>
          <cell r="B5269" t="str">
            <v>UNIÃO METÁLICA PARA INSTALAÇÕES EM PEX ÁGUA, DN 32 MM, COM ANEL DESLIZANTE - FORNECIMENTO E INSTALAÇÃO. AF_02/2023</v>
          </cell>
          <cell r="C5269">
            <v>38.76</v>
          </cell>
        </row>
        <row r="5270">
          <cell r="A5270">
            <v>96702</v>
          </cell>
          <cell r="B5270" t="str">
            <v>BUCHA DE REDUÇÃO, PPR, 32 X 25, CLASSE PN 25, INSTALADO EM PRUMADA DE ÁGUA FORNECIMENTO E INSTALAÇÃO . AF_08/2022</v>
          </cell>
          <cell r="C5270">
            <v>11.12</v>
          </cell>
        </row>
        <row r="5271">
          <cell r="A5271">
            <v>96662</v>
          </cell>
          <cell r="B5271" t="str">
            <v>BUCHA DE REDUÇÃO, PPR, 32 X 25, CLASSE PN 25, INSTALADO EM RAMAL DE DISTRIBUIÇÃO DE ÁGUA FORNECIMENTO E INSTALAÇÃO. AF_08/2022</v>
          </cell>
          <cell r="C5271">
            <v>9.11</v>
          </cell>
        </row>
        <row r="5272">
          <cell r="A5272">
            <v>96704</v>
          </cell>
          <cell r="B5272" t="str">
            <v>BUCHA DE REDUÇÃO, PPR, 40 X 25, CLASSE PN 25, INSTALADO EM PRUMADA DE ÁGUA FORNECIMENTO E INSTALAÇÃO . AF_08/2022</v>
          </cell>
          <cell r="C5272">
            <v>20.100000000000001</v>
          </cell>
        </row>
        <row r="5273">
          <cell r="A5273">
            <v>96664</v>
          </cell>
          <cell r="B5273" t="str">
            <v>BUCHA DE REDUÇÃO, PPR, 40 X 25, CLASSE PN 25, INSTALADO EM RAMAL DE DISTRIBUIÇÃO DE ÁGUA FORNECIMENTO E INSTALAÇÃO. AF_08/2022</v>
          </cell>
          <cell r="C5273">
            <v>17.54</v>
          </cell>
        </row>
        <row r="5274">
          <cell r="A5274">
            <v>104191</v>
          </cell>
          <cell r="B5274" t="str">
            <v>BUCHA DE REDUÇÃO, PPR, DN 25 X 20 MM, INSTALADO EM RAMAL OU SUB-RAMAL DE ÁGUA - FORNECIMENTO E INSTALAÇÃO. AF_08/2022</v>
          </cell>
          <cell r="C5274">
            <v>9.9700000000000006</v>
          </cell>
        </row>
        <row r="5275">
          <cell r="A5275">
            <v>96700</v>
          </cell>
          <cell r="B5275" t="str">
            <v>CONECTOR FÊMEA, PPR, 25 X 1/2", CLASSE PN 25, INSTALADO EM PRUMADA DE ÁGUA FORNECIMENTO E INSTALAÇÃO . AF_08/2022</v>
          </cell>
          <cell r="C5275">
            <v>16.7</v>
          </cell>
        </row>
        <row r="5276">
          <cell r="A5276">
            <v>96658</v>
          </cell>
          <cell r="B5276" t="str">
            <v>CONECTOR FÊMEA, PPR, 25 X 1/2, CLASSE PN 25, INSTALADO EM RAMAL DE DISTRIBUIÇÃO DE ÁGUA FORNECIMENTO E INSTALAÇÃO. AF_08/2022</v>
          </cell>
          <cell r="C5276">
            <v>15.19</v>
          </cell>
        </row>
        <row r="5277">
          <cell r="A5277">
            <v>96641</v>
          </cell>
          <cell r="B5277" t="str">
            <v>CONECTOR FÊMEA, PPR, 25 X 1/2, CLASSE PN 25, INSTALADO EM RAMAL OU SUB-RAMAL DE ÁGUA FORNECIMENTO E INSTALAÇÃO. AF_08/2022</v>
          </cell>
          <cell r="C5277">
            <v>17.05</v>
          </cell>
        </row>
        <row r="5278">
          <cell r="A5278">
            <v>96661</v>
          </cell>
          <cell r="B5278" t="str">
            <v>CONECTOR FÊMEA, PPR, 32 X 3/4", CLASSE PN 25, INSTALADO EM RAMAL DE DISTRIBUIÇÃO DE ÁGUA FORNECIMENTO E INSTALAÇÃO. AF_08/2022</v>
          </cell>
          <cell r="C5278">
            <v>32.65</v>
          </cell>
        </row>
        <row r="5279">
          <cell r="A5279">
            <v>96699</v>
          </cell>
          <cell r="B5279" t="str">
            <v>CONECTOR MACHO, PPR, 25 X 1/2", CLASSE PN 25, INSTALADO EM PRUMADA DE ÁGUA FORNECIMENTO E INSTALAÇÃO . AF_08/2022</v>
          </cell>
          <cell r="C5279">
            <v>25.65</v>
          </cell>
        </row>
        <row r="5280">
          <cell r="A5280">
            <v>96657</v>
          </cell>
          <cell r="B5280" t="str">
            <v>CONECTOR MACHO, PPR, 25 X 1/2, CLASSE PN 25, INSTALADO EM RAMAL DE DISTRIBUIÇÃO DE ÁGUA FORNECIMENTO E INSTALAÇÃO. AF_08/2022</v>
          </cell>
          <cell r="C5280">
            <v>24.14</v>
          </cell>
        </row>
        <row r="5281">
          <cell r="A5281">
            <v>96640</v>
          </cell>
          <cell r="B5281" t="str">
            <v>CONECTOR MACHO, PPR, 25 X 1/2, CLASSE PN 25, INSTALADO EM RAMAL OU SUB-RAMAL DE ÁGUA FORNECIMENTO E INSTALAÇÃO. AF_08/2022</v>
          </cell>
          <cell r="C5281">
            <v>26</v>
          </cell>
        </row>
        <row r="5282">
          <cell r="A5282">
            <v>96660</v>
          </cell>
          <cell r="B5282" t="str">
            <v>CONECTOR MACHO, PPR, 32 X 3/4", CLASSE PN 25, INSTALADO EM RAMAL DE DISTRIBUIÇÃO DE ÁGUA FORNECIMENTO E INSTALAÇÃO. AF_08/2022</v>
          </cell>
          <cell r="C5282">
            <v>32.97</v>
          </cell>
        </row>
        <row r="5283">
          <cell r="A5283">
            <v>104196</v>
          </cell>
          <cell r="B5283" t="str">
            <v>CURVA 90 GRAUS, PPR, DN 20 MM, INSTALADO EM RAMAL OU SUB-RAMAL DE ÁGUA - FORNECIMENTO E INSTALAÇÃO. AF_08/2022</v>
          </cell>
          <cell r="C5283">
            <v>15.83</v>
          </cell>
        </row>
        <row r="5284">
          <cell r="A5284">
            <v>104197</v>
          </cell>
          <cell r="B5284" t="str">
            <v>CURVA 90 GRAUS, PPR, DN 25 MM, INSTALADO EM RAMAL OU SUB-RAMAL DE ÁGUA - FORNECIMENTO E INSTALAÇÃO. AF_08/2022</v>
          </cell>
          <cell r="C5284">
            <v>29.4</v>
          </cell>
        </row>
        <row r="5285">
          <cell r="A5285">
            <v>104198</v>
          </cell>
          <cell r="B5285" t="str">
            <v>JOELHO 45 GRAUS, PPR, DN 20 MM, INSTALADO EM RAMAL OU SUB-RAMAL DE ÁGUA - FORNECIMENTO E INSTALAÇÃO. AF_08/2022</v>
          </cell>
          <cell r="C5285">
            <v>7.28</v>
          </cell>
        </row>
        <row r="5286">
          <cell r="A5286">
            <v>96685</v>
          </cell>
          <cell r="B5286" t="str">
            <v>JOELHO 45 GRAUS, PPR, DN 25 MM, CLASSE PN 25, INSTALADO EM PRUMADA DE ÁGUA FORNECIMENTO E INSTALAÇÃO . AF_08/2022</v>
          </cell>
          <cell r="C5286">
            <v>11.09</v>
          </cell>
        </row>
        <row r="5287">
          <cell r="A5287">
            <v>96651</v>
          </cell>
          <cell r="B5287" t="str">
            <v>JOELHO 45 GRAUS, PPR, DN 25 MM, CLASSE PN 25, INSTALADO EM RAMAL DE DISTRIBUIÇÃO DE ÁGUA FORNECIMENTO E INSTALAÇÃO. AF_08/2022</v>
          </cell>
          <cell r="C5287">
            <v>8.81</v>
          </cell>
        </row>
        <row r="5288">
          <cell r="A5288">
            <v>96638</v>
          </cell>
          <cell r="B5288" t="str">
            <v>JOELHO 45 GRAUS, PPR, DN 25 MM, CLASSE PN 25, INSTALADO EM RAMAL OU SUB-RAMAL DE ÁGUA FORNECIMENTO E INSTALAÇÃO. AF_08/2022</v>
          </cell>
          <cell r="C5288">
            <v>15.13</v>
          </cell>
        </row>
        <row r="5289">
          <cell r="A5289">
            <v>96687</v>
          </cell>
          <cell r="B5289" t="str">
            <v>JOELHO 45 GRAUS, PPR, DN 32 MM, CLASSE PN 25, INSTALADO EM PRUMADA DE ÁGUA FORNECIMENTO E INSTALAÇÃO . AF_08/2022</v>
          </cell>
          <cell r="C5289">
            <v>17.309999999999999</v>
          </cell>
        </row>
        <row r="5290">
          <cell r="A5290">
            <v>96653</v>
          </cell>
          <cell r="B5290" t="str">
            <v>JOELHO 45 GRAUS, PPR, DN 32 MM, CLASSE PN 25, INSTALADO EM RAMAL DE DISTRIBUIÇÃO DE ÁGUA - FORNECIMENTO E INSTALAÇÃO. AF_08/2022</v>
          </cell>
          <cell r="C5290">
            <v>13.57</v>
          </cell>
        </row>
        <row r="5291">
          <cell r="A5291">
            <v>96689</v>
          </cell>
          <cell r="B5291" t="str">
            <v>JOELHO 45 GRAUS, PPR, DN 40 MM, CLASSE PN 25, INSTALADO EM PRUMADA DE ÁGUA FORNECIMENTO E INSTALAÇÃO . AF_08/2022</v>
          </cell>
          <cell r="C5291">
            <v>26.58</v>
          </cell>
        </row>
        <row r="5292">
          <cell r="A5292">
            <v>96655</v>
          </cell>
          <cell r="B5292" t="str">
            <v>JOELHO 45 GRAUS, PPR, DN 40 MM, CLASSE PN 25, INSTALADO EM RAMAL DE DISTRIBUIÇÃO DE ÁGUA - FORNECIMENTO E INSTALAÇÃO. AF_08/2022</v>
          </cell>
          <cell r="C5292">
            <v>21.18</v>
          </cell>
        </row>
        <row r="5293">
          <cell r="A5293">
            <v>96691</v>
          </cell>
          <cell r="B5293" t="str">
            <v>JOELHO 45 GRAUS, PPR, DN 50 MM, CLASSE PN 25, INSTALADO EM PRUMADA DE ÁGUA FORNECIMENTO E INSTALAÇÃO . AF_08/2022</v>
          </cell>
          <cell r="C5293">
            <v>38.409999999999997</v>
          </cell>
        </row>
        <row r="5294">
          <cell r="A5294">
            <v>96693</v>
          </cell>
          <cell r="B5294" t="str">
            <v>JOELHO 45 GRAUS, PPR, DN 63 MM, CLASSE PN 25, INSTALADO EM PRUMADA DE ÁGUA FORNECIMENTO E INSTALAÇÃO . AF_08/2022</v>
          </cell>
          <cell r="C5294">
            <v>58.14</v>
          </cell>
        </row>
        <row r="5295">
          <cell r="A5295">
            <v>96695</v>
          </cell>
          <cell r="B5295" t="str">
            <v>JOELHO 45 GRAUS, PPR, DN 75 MM, CLASSE PN 25, INSTALADO EM PRUMADA DE ÁGUA FORNECIMENTO E INSTALAÇÃO . AF_08/2022</v>
          </cell>
          <cell r="C5295">
            <v>101.77</v>
          </cell>
        </row>
        <row r="5296">
          <cell r="A5296">
            <v>104193</v>
          </cell>
          <cell r="B5296" t="str">
            <v>JOELHO 45 GRAUS, PPR, F/ F, DN 90 MM, INSTALADO EM PRUMADA DE ÁGUA - FORNECIMENTO E INSTALAÇÃO. AF_08/2022</v>
          </cell>
          <cell r="C5296">
            <v>170.37</v>
          </cell>
        </row>
        <row r="5297">
          <cell r="A5297">
            <v>96697</v>
          </cell>
          <cell r="B5297" t="str">
            <v>JOELHO 90 GRAUS, PPR, DN 110 MM, CLASSE PN 25, INSTALADO EM PRUMADA DE ÁGUA FORNECIMENTO E INSTALAÇÃO . AF_08/2022</v>
          </cell>
          <cell r="C5297">
            <v>347.47</v>
          </cell>
        </row>
        <row r="5298">
          <cell r="A5298">
            <v>104199</v>
          </cell>
          <cell r="B5298" t="str">
            <v>JOELHO 90 GRAUS, PPR, DN 20 MM, INSTALADO EM RAMAL OU SUB-RAMAL DE ÁGUA - FORNECIMENTO E INSTALAÇÃO. AF_08/2022</v>
          </cell>
          <cell r="C5298">
            <v>7.03</v>
          </cell>
        </row>
        <row r="5299">
          <cell r="A5299">
            <v>96684</v>
          </cell>
          <cell r="B5299" t="str">
            <v>JOELHO 90 GRAUS, PPR, DN 25 MM, CLASSE PN 25, INSTALADO EM PRUMADA DE ÁGUA FORNECIMENTO E INSTALAÇÃO . AF_08/2022</v>
          </cell>
          <cell r="C5299">
            <v>10.67</v>
          </cell>
        </row>
        <row r="5300">
          <cell r="A5300">
            <v>96650</v>
          </cell>
          <cell r="B5300" t="str">
            <v>JOELHO 90 GRAUS, PPR, DN 25 MM, CLASSE PN 25, INSTALADO EM RAMAL DE DISTRIBUIÇÃO FORNECIMENTO E INSTALAÇÃO. AF_08/2022</v>
          </cell>
          <cell r="C5300">
            <v>8.39</v>
          </cell>
        </row>
        <row r="5301">
          <cell r="A5301">
            <v>96637</v>
          </cell>
          <cell r="B5301" t="str">
            <v>JOELHO 90 GRAUS, PPR, DN 25 MM, CLASSE PN 25, INSTALADO EM RAMAL OU SUB-RAMAL DE ÁGUA FORNECIMENTO E INSTALAÇÃO. AF_08/2022</v>
          </cell>
          <cell r="C5301">
            <v>14.71</v>
          </cell>
        </row>
        <row r="5302">
          <cell r="A5302">
            <v>96686</v>
          </cell>
          <cell r="B5302" t="str">
            <v>JOELHO 90 GRAUS, PPR, DN 32 MM, CLASSE PN 25, INSTALADO EM PRUMADA DE ÁGUA FORNECIMENTO E INSTALAÇÃO . AF_08/2022</v>
          </cell>
          <cell r="C5302">
            <v>13.83</v>
          </cell>
        </row>
        <row r="5303">
          <cell r="A5303">
            <v>96652</v>
          </cell>
          <cell r="B5303" t="str">
            <v>JOELHO 90 GRAUS, PPR, DN 32 MM, CLASSE PN 25, INSTALADO EM RAMAL DE DISTRIBUIÇÃO - FORNECIMENTO E INSTALAÇÃO. AF_08/2022</v>
          </cell>
          <cell r="C5303">
            <v>10.09</v>
          </cell>
        </row>
        <row r="5304">
          <cell r="A5304">
            <v>96688</v>
          </cell>
          <cell r="B5304" t="str">
            <v>JOELHO 90 GRAUS, PPR, DN 40 MM, CLASSE PN 25, INSTALADO EM PRUMADA DE ÁGUA FORNECIMENTO E INSTALAÇÃO . AF_08/2022</v>
          </cell>
          <cell r="C5304">
            <v>20.92</v>
          </cell>
        </row>
        <row r="5305">
          <cell r="A5305">
            <v>96654</v>
          </cell>
          <cell r="B5305" t="str">
            <v>JOELHO 90 GRAUS, PPR, DN 40 MM, CLASSE PN 25, INSTALADO EM RAMAL DE DISTRIBUIÇÃO - FORNECIMENTO E INSTALAÇÃO. AF_08/2022</v>
          </cell>
          <cell r="C5305">
            <v>15.52</v>
          </cell>
        </row>
        <row r="5306">
          <cell r="A5306">
            <v>96690</v>
          </cell>
          <cell r="B5306" t="str">
            <v>JOELHO 90 GRAUS, PPR, DN 50 MM, CLASSE PN 25, INSTALADO EM PRUMADA DE ÁGUA FORNECIMENTO E INSTALAÇÃO . AF_08/2022</v>
          </cell>
          <cell r="C5306">
            <v>29.46</v>
          </cell>
        </row>
        <row r="5307">
          <cell r="A5307">
            <v>96692</v>
          </cell>
          <cell r="B5307" t="str">
            <v>JOELHO 90 GRAUS, PPR, DN 63 MM, CLASSE PN 25, INSTALADO EM PRUMADA DE ÁGUA FORNECIMENTO E INSTALAÇÃO . AF_08/2022</v>
          </cell>
          <cell r="C5307">
            <v>42.16</v>
          </cell>
        </row>
        <row r="5308">
          <cell r="A5308">
            <v>96694</v>
          </cell>
          <cell r="B5308" t="str">
            <v>JOELHO 90 GRAUS, PPR, DN 75 MM, CLASSE PN 25, INSTALADO EM PRUMADA DE ÁGUA FORNECIMENTO E INSTALAÇÃO . AF_08/2022</v>
          </cell>
          <cell r="C5308">
            <v>92.03</v>
          </cell>
        </row>
        <row r="5309">
          <cell r="A5309">
            <v>96696</v>
          </cell>
          <cell r="B5309" t="str">
            <v>JOELHO 90 GRAUS, PPR, DN 90 MM, CLASSE PN 25, INSTALADO EM PRUMADA DE ÁGUA FORNECIMENTO E INSTALAÇÃO . AF_08/2022</v>
          </cell>
          <cell r="C5309">
            <v>115.12</v>
          </cell>
        </row>
        <row r="5310">
          <cell r="A5310">
            <v>96709</v>
          </cell>
          <cell r="B5310" t="str">
            <v>LUVA, PPR, DN 110 MM, CLASSE PN 25, INSTALADO EM PRUMADA DE ÁGUA FORNECIMENTO E INSTALAÇÃO. AF_08/2022</v>
          </cell>
          <cell r="C5310">
            <v>112.77</v>
          </cell>
        </row>
        <row r="5311">
          <cell r="A5311">
            <v>104200</v>
          </cell>
          <cell r="B5311" t="str">
            <v>LUVA, PPR, DN 20 MM, INSTALADO EM RAMAL OU SUB-RAMAL DE ÁGUA - FORNECIMENTO E INSTALAÇÃO. AF_08/2022</v>
          </cell>
          <cell r="C5311">
            <v>5.86</v>
          </cell>
        </row>
        <row r="5312">
          <cell r="A5312">
            <v>96698</v>
          </cell>
          <cell r="B5312" t="str">
            <v>LUVA, PPR, DN 25 MM, CLASSE PN 25, INSTALADO EM PRUMADA DE ÁGUA FORNECIMENTO E INSTALAÇÃO . AF_08/2022</v>
          </cell>
          <cell r="C5312">
            <v>7.62</v>
          </cell>
        </row>
        <row r="5313">
          <cell r="A5313">
            <v>96656</v>
          </cell>
          <cell r="B5313" t="str">
            <v>LUVA, PPR, DN 25 MM, CLASSE PN 25, INSTALADO EM RAMAL DE DISTRIBUIÇÃO DE ÁGUA FORNECIMENTO E INSTALAÇÃO. AF_08/2022</v>
          </cell>
          <cell r="C5313">
            <v>6.11</v>
          </cell>
        </row>
        <row r="5314">
          <cell r="A5314">
            <v>96639</v>
          </cell>
          <cell r="B5314" t="str">
            <v>LUVA, PPR, DN 25 MM, CLASSE PN 25, INSTALADO EM RAMAL OU SUB-RAMAL DE ÁGUA FORNECIMENTO E INSTALAÇÃO. AF_08/2022</v>
          </cell>
          <cell r="C5314">
            <v>10.3</v>
          </cell>
        </row>
        <row r="5315">
          <cell r="A5315">
            <v>96701</v>
          </cell>
          <cell r="B5315" t="str">
            <v>LUVA, PPR, DN 32 MM, CLASSE PN 25, INSTALADO EM PRUMADA DE ÁGUA FORNECIMENTO E INSTALAÇÃO. AF_08/2022</v>
          </cell>
          <cell r="C5315">
            <v>10.6</v>
          </cell>
        </row>
        <row r="5316">
          <cell r="A5316">
            <v>96659</v>
          </cell>
          <cell r="B5316" t="str">
            <v>LUVA, PPR, DN 32 MM, CLASSE PN 25, INSTALADO EM RAMAL DE DISTRIBUIÇÃO DE ÁGUA FORNECIMENTO E INSTALAÇÃO. AF_08/2022</v>
          </cell>
          <cell r="C5316">
            <v>8.1</v>
          </cell>
        </row>
        <row r="5317">
          <cell r="A5317">
            <v>96703</v>
          </cell>
          <cell r="B5317" t="str">
            <v>LUVA, PPR, DN 40 MM, CLASSE PN 25, INSTALADO EM PRUMADA DE ÁGUA FORNECIMENTO E INSTALAÇÃO. AF_08/2022</v>
          </cell>
          <cell r="C5317">
            <v>19.47</v>
          </cell>
        </row>
        <row r="5318">
          <cell r="A5318">
            <v>96663</v>
          </cell>
          <cell r="B5318" t="str">
            <v>LUVA, PPR, DN 40 MM, CLASSE PN 25, INSTALADO EM RAMAL DE DISTRIBUIÇÃO DE ÁGUA FORNECIMENTO E INSTALAÇÃO. AF_08/2022</v>
          </cell>
          <cell r="C5318">
            <v>15.88</v>
          </cell>
        </row>
        <row r="5319">
          <cell r="A5319">
            <v>96705</v>
          </cell>
          <cell r="B5319" t="str">
            <v>LUVA, PPR, DN 50 MM, CLASSE PN 25, INSTALADO EM PRUMADA DE ÁGUA FORNECIMENTO E INSTALAÇÃO. AF_08/2022</v>
          </cell>
          <cell r="C5319">
            <v>23.63</v>
          </cell>
        </row>
        <row r="5320">
          <cell r="A5320">
            <v>96706</v>
          </cell>
          <cell r="B5320" t="str">
            <v>LUVA, PPR, DN 63 MM, CLASSE PN 25, INSTALADO EM PRUMADA DE ÁGUA FORNECIMENTO E INSTALAÇÃO. AF_08/2022</v>
          </cell>
          <cell r="C5320">
            <v>35.39</v>
          </cell>
        </row>
        <row r="5321">
          <cell r="A5321">
            <v>96707</v>
          </cell>
          <cell r="B5321" t="str">
            <v>LUVA, PPR, DN 75 MM, CLASSE PN 25, INSTALADO EM PRUMADA DE ÁGUA FORNECIMENTO E INSTALAÇÃO. AF_08/2022</v>
          </cell>
          <cell r="C5321">
            <v>57.72</v>
          </cell>
        </row>
        <row r="5322">
          <cell r="A5322">
            <v>96708</v>
          </cell>
          <cell r="B5322" t="str">
            <v>LUVA, PPR, DN 90 MM, CLASSE PN 25, INSTALADO EM PRUMADA DE ÁGUA FORNECIMENTO E INSTALAÇÃO. AF_08/2022</v>
          </cell>
          <cell r="C5322">
            <v>88.23</v>
          </cell>
        </row>
        <row r="5323">
          <cell r="A5323">
            <v>96675</v>
          </cell>
          <cell r="B5323" t="str">
            <v>TUBO, PPR, DN 110, CLASSE PN 12, INSTALADO EM PRUMADA DE ÁGUA FORNECIMENTO E INSTALAÇÃO. AF_08/2022</v>
          </cell>
          <cell r="C5323">
            <v>160.6</v>
          </cell>
        </row>
        <row r="5324">
          <cell r="A5324">
            <v>96683</v>
          </cell>
          <cell r="B5324" t="str">
            <v>TUBO, PPR, DN 110, CLASSE PN 25, INSTALADO EM PRUMADA DE ÁGUA FORNECIMENTO E INSTALAÇÃO. AF_08/2022</v>
          </cell>
          <cell r="C5324">
            <v>313.74</v>
          </cell>
        </row>
        <row r="5325">
          <cell r="A5325">
            <v>104194</v>
          </cell>
          <cell r="B5325" t="str">
            <v>TUBO, PPR, DN 20, CLASSE PN20, INSTALADO EM RAMAL OU SUB-RAMAL DE ÁGUA - FORNECIMENTO E INSTALAÇÃO. AF_08/2022</v>
          </cell>
          <cell r="C5325">
            <v>21.32</v>
          </cell>
        </row>
        <row r="5326">
          <cell r="A5326">
            <v>104195</v>
          </cell>
          <cell r="B5326" t="str">
            <v>TUBO, PPR, DN 20, CLASSE PN25, INSTALADO EM RAMAL OU SUB-RAMAL DE ÁGUA - FORNECIMENTO E INSTALAÇÃO. AF_08/2022</v>
          </cell>
          <cell r="C5326">
            <v>22.71</v>
          </cell>
        </row>
        <row r="5327">
          <cell r="A5327">
            <v>96668</v>
          </cell>
          <cell r="B5327" t="str">
            <v>TUBO, PPR, DN 25, CLASSE PN 20, INSTALADO EM PRUMADA DE ÁGUA FORNECIMENTO E INSTALAÇÃO. AF_08/2022</v>
          </cell>
          <cell r="C5327">
            <v>18.12</v>
          </cell>
        </row>
        <row r="5328">
          <cell r="A5328">
            <v>96644</v>
          </cell>
          <cell r="B5328" t="str">
            <v>TUBO, PPR, DN 25, CLASSE PN 20, INSTALADO EM RAMAL DE DISTRIBUIÇÃO DE ÁGUA FORNECIMENTO E INSTALAÇÃO. AF_08/2022</v>
          </cell>
          <cell r="C5328">
            <v>22.65</v>
          </cell>
        </row>
        <row r="5329">
          <cell r="A5329">
            <v>96635</v>
          </cell>
          <cell r="B5329" t="str">
            <v>TUBO, PPR, DN 25, CLASSE PN 20, INSTALADO EM RAMAL OU SUB-RAMAL DE ÁGUA FORNECIMENTO E INSTALAÇÃO. AF_08/2022</v>
          </cell>
          <cell r="C5329">
            <v>39.67</v>
          </cell>
        </row>
        <row r="5330">
          <cell r="A5330">
            <v>96636</v>
          </cell>
          <cell r="B5330" t="str">
            <v>TUBO, PPR, DN 25, CLASSE PN 25 INSTALADO EM RAMAL OU SUB-RAMAL DE ÁGUA FORNECIMENTO E INSTALAÇÃO. AF_08/2022</v>
          </cell>
          <cell r="C5330">
            <v>42.18</v>
          </cell>
        </row>
        <row r="5331">
          <cell r="A5331">
            <v>96676</v>
          </cell>
          <cell r="B5331" t="str">
            <v>TUBO, PPR, DN 25, CLASSE PN 25, INSTALADO EM PRUMADA DE ÁGUA FORNECIMENTO E INSTALAÇÃO. AF_08/2022</v>
          </cell>
          <cell r="C5331">
            <v>22.59</v>
          </cell>
        </row>
        <row r="5332">
          <cell r="A5332">
            <v>96647</v>
          </cell>
          <cell r="B5332" t="str">
            <v>TUBO, PPR, DN 25, CLASSE PN 25, INSTALADO EM RAMAL DE DISTRIBUIÇÃO DE ÁGUA FORNECIMENTO E INSTALAÇÃO. AF_08/2022</v>
          </cell>
          <cell r="C5332">
            <v>24.66</v>
          </cell>
        </row>
        <row r="5333">
          <cell r="A5333">
            <v>96669</v>
          </cell>
          <cell r="B5333" t="str">
            <v>TUBO, PPR, DN 32, CLASSE PN 12, INSTALADO EM PRUMADA DE ÁGUA FORNECIMENTO E INSTALAÇÃO. AF_08/2022</v>
          </cell>
          <cell r="C5333">
            <v>17.510000000000002</v>
          </cell>
        </row>
        <row r="5334">
          <cell r="A5334">
            <v>96645</v>
          </cell>
          <cell r="B5334" t="str">
            <v>TUBO, PPR, DN 32, CLASSE PN 12, INSTALADO EM RAMAL DE DISTRIBUIÇÃO DE ÁGUA FORNECIMENTO E INSTALAÇÃO. AF_08/2022</v>
          </cell>
          <cell r="C5334">
            <v>19.93</v>
          </cell>
        </row>
        <row r="5335">
          <cell r="A5335">
            <v>96677</v>
          </cell>
          <cell r="B5335" t="str">
            <v>TUBO, PPR, DN 32, CLASSE PN 25, INSTALADO EM PRUMADA DE ÁGUA FORNECIMENTO E INSTALAÇÃO. AF_08/2022</v>
          </cell>
          <cell r="C5335">
            <v>29.51</v>
          </cell>
        </row>
        <row r="5336">
          <cell r="A5336">
            <v>96648</v>
          </cell>
          <cell r="B5336" t="str">
            <v>TUBO, PPR, DN 32, CLASSE PN 25, INSTALADO EM RAMAL DE DISTRIBUIÇÃO DE ÁGUA FORNECIMENTO E INSTALAÇÃO. AF_08/2022</v>
          </cell>
          <cell r="C5336">
            <v>30.67</v>
          </cell>
        </row>
        <row r="5337">
          <cell r="A5337">
            <v>96670</v>
          </cell>
          <cell r="B5337" t="str">
            <v>TUBO, PPR, DN 40, CLASSE PN 12, INSTALADO EM PRUMADA DE ÁGUA FORNECIMENTO E INSTALAÇÃO. AF_08/2022</v>
          </cell>
          <cell r="C5337">
            <v>22.84</v>
          </cell>
        </row>
        <row r="5338">
          <cell r="A5338">
            <v>96646</v>
          </cell>
          <cell r="B5338" t="str">
            <v>TUBO, PPR, DN 40, CLASSE PN 12, INSTALADO EM RAMAL DE DISTRIBUIÇÃO DE ÁGUA FORNECIMENTO E INSTALAÇÃO. AF_08/2022</v>
          </cell>
          <cell r="C5338">
            <v>24.57</v>
          </cell>
        </row>
        <row r="5339">
          <cell r="A5339">
            <v>96678</v>
          </cell>
          <cell r="B5339" t="str">
            <v>TUBO, PPR, DN 40, CLASSE PN 25, INSTALADO EM PRUMADA DE ÁGUA FORNECIMENTO E INSTALAÇÃO. AF_08/2022</v>
          </cell>
          <cell r="C5339">
            <v>40.840000000000003</v>
          </cell>
        </row>
        <row r="5340">
          <cell r="A5340">
            <v>96649</v>
          </cell>
          <cell r="B5340" t="str">
            <v>TUBO, PPR, DN 40, CLASSE PN 25, INSTALADO EM RAMAL DE DISTRIBUIÇÃO DE ÁGUA FORNECIMENTO E INSTALAÇÃO. AF_08/2022</v>
          </cell>
          <cell r="C5340">
            <v>40.96</v>
          </cell>
        </row>
        <row r="5341">
          <cell r="A5341">
            <v>96671</v>
          </cell>
          <cell r="B5341" t="str">
            <v>TUBO, PPR, DN 50, CLASSE PN 12, INSTALADO EM PRUMADA DE ÁGUA FORNECIMENTO E INSTALAÇÃO. AF_08/2022</v>
          </cell>
          <cell r="C5341">
            <v>34.89</v>
          </cell>
        </row>
        <row r="5342">
          <cell r="A5342">
            <v>96679</v>
          </cell>
          <cell r="B5342" t="str">
            <v>TUBO, PPR, DN 50, CLASSE PN 25, INSTALADO EM PRUMADA DE ÁGUA FORNECIMENTO E INSTALAÇÃO. AF_08/2022</v>
          </cell>
          <cell r="C5342">
            <v>61.25</v>
          </cell>
        </row>
        <row r="5343">
          <cell r="A5343">
            <v>96672</v>
          </cell>
          <cell r="B5343" t="str">
            <v>TUBO, PPR, DN 63, CLASSE PN 12, INSTALADO EM PRUMADA DE ÁGUA FORNECIMENTO E INSTALAÇÃO. AF_08/2022</v>
          </cell>
          <cell r="C5343">
            <v>53.52</v>
          </cell>
        </row>
        <row r="5344">
          <cell r="A5344">
            <v>96680</v>
          </cell>
          <cell r="B5344" t="str">
            <v>TUBO, PPR, DN 63, CLASSE PN 25, INSTALADO EM PRUMADA DE ÁGUA FORNECIMENTO E INSTALAÇÃO. AF_08/2022</v>
          </cell>
          <cell r="C5344">
            <v>102.01</v>
          </cell>
        </row>
        <row r="5345">
          <cell r="A5345">
            <v>96673</v>
          </cell>
          <cell r="B5345" t="str">
            <v>TUBO, PPR, DN 75, CLASSE PN 12, INSTALADO EM PRUMADA DE ÁGUA FORNECIMENTO E INSTALAÇÃO. AF_08/2022</v>
          </cell>
          <cell r="C5345">
            <v>67.63</v>
          </cell>
        </row>
        <row r="5346">
          <cell r="A5346">
            <v>96681</v>
          </cell>
          <cell r="B5346" t="str">
            <v>TUBO, PPR, DN 75, CLASSE PN 25, INSTALADO EM PRUMADA DE ÁGUA FORNECIMENTO E INSTALAÇÃO. AF_08/2022</v>
          </cell>
          <cell r="C5346">
            <v>137.63</v>
          </cell>
        </row>
        <row r="5347">
          <cell r="A5347">
            <v>96674</v>
          </cell>
          <cell r="B5347" t="str">
            <v>TUBO, PPR, DN 90, CLASSE PN 12, INSTALADO EM PRUMADA DE ÁGUA FORNECIMENTO E INSTALAÇÃO. AF_08/2022</v>
          </cell>
          <cell r="C5347">
            <v>110.12</v>
          </cell>
        </row>
        <row r="5348">
          <cell r="A5348">
            <v>96682</v>
          </cell>
          <cell r="B5348" t="str">
            <v>TUBO, PPR, DN 90, CLASSE PN 25, INSTALADO EM PRUMADA DE ÁGUA FORNECIMENTO E INSTALAÇÃO. AF_08/2022</v>
          </cell>
          <cell r="C5348">
            <v>228.22</v>
          </cell>
        </row>
        <row r="5349">
          <cell r="A5349">
            <v>96643</v>
          </cell>
          <cell r="B5349" t="str">
            <v>TÊ MISTURADOR, PPR, 25 X 3/4, CLASSE PN 25, INSTALADO EM RAMAL OU SUB-RAMAL DE ÁGUA FORNECIMENTO E INSTALAÇÃO. AF_08/2022</v>
          </cell>
          <cell r="C5349">
            <v>45.36</v>
          </cell>
        </row>
        <row r="5350">
          <cell r="A5350">
            <v>104201</v>
          </cell>
          <cell r="B5350" t="str">
            <v>TÊ MISTURADOR, PPR, F M M, DN 20 X 20 MM, INSTALADO EM RAMAL OU SUB-RAMAL DE ÁGUA - FORNECIMENTO E INSTALAÇÃO. AF_08/2022</v>
          </cell>
          <cell r="C5350">
            <v>19.48</v>
          </cell>
        </row>
        <row r="5351">
          <cell r="A5351">
            <v>104192</v>
          </cell>
          <cell r="B5351" t="str">
            <v>TÊ MISTURADOR, PPR, F M M, DN 25 X 25 MM, INSTALADO EM RAMAL OU SUB-RAMAL DE ÁGUA - FORNECIMENTO E INSTALAÇÃO. AF_08/2022</v>
          </cell>
          <cell r="C5351">
            <v>28.45</v>
          </cell>
        </row>
        <row r="5352">
          <cell r="A5352">
            <v>104202</v>
          </cell>
          <cell r="B5352" t="str">
            <v>TÊ NORMAL, PPR, 90 GRAUS, DN 20 X 20 X 20 MM, INSTALADO EM RAMAL OU SUB-RAMAL DE ÁGUA - FORNECIMENTO E INSTALAÇÃO. AF_08/2022</v>
          </cell>
          <cell r="C5352">
            <v>10.54</v>
          </cell>
        </row>
        <row r="5353">
          <cell r="A5353">
            <v>96717</v>
          </cell>
          <cell r="B5353" t="str">
            <v>TÊ NORMAL, PPR, DN 110 MM, CLASSE PN 25, INSTALADO EM PRUMADA DE ÁGUA FORNECIMENTO E INSTALAÇÃO . AF_08/2022</v>
          </cell>
          <cell r="C5353">
            <v>314.23</v>
          </cell>
        </row>
        <row r="5354">
          <cell r="A5354">
            <v>96710</v>
          </cell>
          <cell r="B5354" t="str">
            <v>TÊ NORMAL, PPR, DN 25 MM, CLASSE PN 25, INSTALADO EM PRUMADA DE ÁGUA FORNECIMENTO E INSTALAÇÃO . AF_08/2022</v>
          </cell>
          <cell r="C5354">
            <v>13.95</v>
          </cell>
        </row>
        <row r="5355">
          <cell r="A5355">
            <v>96665</v>
          </cell>
          <cell r="B5355" t="str">
            <v>TÊ NORMAL, PPR, DN 25 MM, CLASSE PN 25, INSTALADO EM RAMAL DE DISTRIBUIÇÃO DE ÁGUA FORNECIMENTO E INSTALAÇÃO. AF_08/2022</v>
          </cell>
          <cell r="C5355">
            <v>10.92</v>
          </cell>
        </row>
        <row r="5356">
          <cell r="A5356">
            <v>96642</v>
          </cell>
          <cell r="B5356" t="str">
            <v>TÊ NORMAL, PPR, DN 25 MM, CLASSE PN 25, INSTALADO EM RAMAL OU SUB-RAMAL DE ÁGUA FORNECIMENTO E INSTALAÇÃO. AF_08/2022</v>
          </cell>
          <cell r="C5356">
            <v>19.329999999999998</v>
          </cell>
        </row>
        <row r="5357">
          <cell r="A5357">
            <v>96711</v>
          </cell>
          <cell r="B5357" t="str">
            <v>TÊ NORMAL, PPR, DN 32 MM, CLASSE PN 25, INSTALADO EM PRUMADA DE ÁGUA FORNECIMENTO E INSTALAÇÃO . AF_08/2022</v>
          </cell>
          <cell r="C5357">
            <v>21.16</v>
          </cell>
        </row>
        <row r="5358">
          <cell r="A5358">
            <v>96666</v>
          </cell>
          <cell r="B5358" t="str">
            <v>TÊ NORMAL, PPR, DN 32 MM, CLASSE PN 25, INSTALADO EM RAMAL DE DISTRIBUIÇÃO DE ÁGUA FORNECIMENTO E INSTALAÇÃO. AF_08/2022</v>
          </cell>
          <cell r="C5358">
            <v>16.16</v>
          </cell>
        </row>
        <row r="5359">
          <cell r="A5359">
            <v>96712</v>
          </cell>
          <cell r="B5359" t="str">
            <v>TÊ NORMAL, PPR, DN 40 MM, CLASSE PN 25, INSTALADO EM PRUMADA DE ÁGUA FORNECIMENTO E INSTALAÇÃO . AF_08/2022</v>
          </cell>
          <cell r="C5359">
            <v>30.52</v>
          </cell>
        </row>
        <row r="5360">
          <cell r="A5360">
            <v>96667</v>
          </cell>
          <cell r="B5360" t="str">
            <v>TÊ NORMAL, PPR, DN 40 MM, CLASSE PN 25, INSTALADO EM RAMAL DE DISTRIBUIÇÃO DE ÁGUA FORNECIMENTO E INSTALAÇÃO. AF_08/2022</v>
          </cell>
          <cell r="C5360">
            <v>23.32</v>
          </cell>
        </row>
        <row r="5361">
          <cell r="A5361">
            <v>96713</v>
          </cell>
          <cell r="B5361" t="str">
            <v>TÊ NORMAL, PPR, DN 50 MM, CLASSE PN 25, INSTALADO EM PRUMADA DE ÁGUA FORNECIMENTO E INSTALAÇÃO . AF_08/2022</v>
          </cell>
          <cell r="C5361">
            <v>47.6</v>
          </cell>
        </row>
        <row r="5362">
          <cell r="A5362">
            <v>96714</v>
          </cell>
          <cell r="B5362" t="str">
            <v>TÊ NORMAL, PPR, DN 63 MM, CLASSE PN 25, INSTALADO EM PRUMADA DE ÁGUA FORNECIMENTO E INSTALAÇÃO . AF_08/2022</v>
          </cell>
          <cell r="C5362">
            <v>68.28</v>
          </cell>
        </row>
        <row r="5363">
          <cell r="A5363">
            <v>96715</v>
          </cell>
          <cell r="B5363" t="str">
            <v>TÊ NORMAL, PPR, DN 75 MM, CLASSE PN 25, INSTALADO EM PRUMADA DE ÁGUA FORNECIMENTO E INSTALAÇÃO . AF_08/2022</v>
          </cell>
          <cell r="C5363">
            <v>123.81</v>
          </cell>
        </row>
        <row r="5364">
          <cell r="A5364">
            <v>96716</v>
          </cell>
          <cell r="B5364" t="str">
            <v>TÊ NORMAL, PPR, DN 90 MM, CLASSE PN 25, INSTALADO EM PRUMADA DE ÁGUA FORNECIMENTO E INSTALAÇÃO . AF_08/2022</v>
          </cell>
          <cell r="C5364">
            <v>161.76</v>
          </cell>
        </row>
        <row r="5365">
          <cell r="A5365">
            <v>104328</v>
          </cell>
          <cell r="B5365" t="str">
            <v>CAIXA SIFONADA, COM GRELHA QUADRADA, PVC, DN 150 X 150 X 50 MM, JUNTA SOLDÁVEL, FORNECIDA E INSTALADA EM RAMAL DE DESCARGA OU EM RAMAL DE ESGOTO SANITÁRIO. AF_08/2022</v>
          </cell>
          <cell r="C5365">
            <v>69.31</v>
          </cell>
        </row>
        <row r="5366">
          <cell r="A5366">
            <v>104329</v>
          </cell>
          <cell r="B5366" t="str">
            <v>CAIXA SIFONADA, COM GRELHA REDONDA, PVC, DN 150 X 150 X 50 MM, JUNTA SOLDÁVEL, FORNECIDA E INSTALADA EM RAMAL DE DESCARGA OU EM RAMAL DE ESGOTO SANITÁRIO. AF_08/2022</v>
          </cell>
          <cell r="C5366">
            <v>78.33</v>
          </cell>
        </row>
        <row r="5367">
          <cell r="A5367">
            <v>89707</v>
          </cell>
          <cell r="B5367" t="str">
            <v>CAIXA SIFONADA, PVC, DN 100 X 100 X 50 MM, JUNTA ELÁSTICA, FORNECIDA E INSTALADA EM RAMAL DE DESCARGA OU EM RAMAL DE ESGOTO SANITÁRIO. AF_08/2022</v>
          </cell>
          <cell r="C5367">
            <v>47.76</v>
          </cell>
        </row>
        <row r="5368">
          <cell r="A5368">
            <v>89708</v>
          </cell>
          <cell r="B5368" t="str">
            <v>CAIXA SIFONADA, PVC, DN 150 X 185 X 75 MM, JUNTA ELÁSTICA, FORNECIDA E INSTALADA EM RAMAL DE DESCARGA OU EM RAMAL DE ESGOTO SANITÁRIO. AF_08/2022</v>
          </cell>
          <cell r="C5368">
            <v>103.23</v>
          </cell>
        </row>
        <row r="5369">
          <cell r="A5369">
            <v>104330</v>
          </cell>
          <cell r="B5369" t="str">
            <v>RALO LINEAR, EM PVC COM GRELHA INOX, JUNTA SOLDÁVEL, FORNECIDO E INSTALADO EM RAMAL DE DESCARGA OU EM RAMAL DE ESGOTO SANITÁRIO. AF_08/2022</v>
          </cell>
          <cell r="C5369">
            <v>0</v>
          </cell>
        </row>
        <row r="5370">
          <cell r="A5370">
            <v>104326</v>
          </cell>
          <cell r="B5370" t="str">
            <v>RALO SECO CÔNICO, PVC, DN 100 X 40 MM, JUNTA SOLDÁVEL, FORNECIDO E INSTALADO EM RAMAL DE DESCARGA OU EM RAMAL DE ESGOTO SANITÁRIO. AF_08/2022</v>
          </cell>
          <cell r="C5370">
            <v>19.47</v>
          </cell>
        </row>
        <row r="5371">
          <cell r="A5371">
            <v>89710</v>
          </cell>
          <cell r="B5371" t="str">
            <v>RALO SECO, PVC, DN 100 X 40 MM, JUNTA SOLDÁVEL, FORNECIDO E INSTALADO EM RAMAL DE DESCARGA OU EM RAMAL DE ESGOTO SANITÁRIO. AF_08/2022</v>
          </cell>
          <cell r="C5371">
            <v>17.91</v>
          </cell>
        </row>
        <row r="5372">
          <cell r="A5372">
            <v>104327</v>
          </cell>
          <cell r="B5372" t="str">
            <v>RALO SIFONADO REDONDO, PVC, DN 100 X 40 MM, JUNTA SOLDÁVEL, FORNECIDO E INSTALADO EM RAMAL DE DESCARGA OU EM RAMAL DE ESGOTO SANITÁRIO. AF_08/2022</v>
          </cell>
          <cell r="C5372">
            <v>18.55</v>
          </cell>
        </row>
        <row r="5373">
          <cell r="A5373">
            <v>89709</v>
          </cell>
          <cell r="B5373" t="str">
            <v>RALO SIFONADO, PVC, DN 100 X 40 MM, JUNTA SOLDÁVEL, FORNECIDO E INSTALADO EM RAMAL DE DESCARGA OU EM RAMAL DE ESGOTO SANITÁRIO. AF_08/2022</v>
          </cell>
          <cell r="C5373">
            <v>20.440000000000001</v>
          </cell>
        </row>
        <row r="5374">
          <cell r="A5374">
            <v>104341</v>
          </cell>
          <cell r="B5374" t="str">
            <v>BUCHA DE REDUÇÃO LONGA, PVC, SÉRIE NORMAL, ESGOTO PREDIAL, DN 50 X 40 MM, JUNTA SOLDÁVEL E ELÁSTICA, FORNECIDO E INSTALADO EM RAMAL DE DESCARGA OU RAMAL DE ESGOTO SANITÁRIO. AF_08/2022</v>
          </cell>
          <cell r="C5374">
            <v>10.7</v>
          </cell>
        </row>
        <row r="5375">
          <cell r="A5375">
            <v>104357</v>
          </cell>
          <cell r="B5375" t="str">
            <v>CAP, PVC, SÉRIE NORMAL, ESGOTO PREDIAL, DN 100 MM, JUNTA ELÁSTICA, FORNECIDO E INSTALADO EM SUBCOLETOR AÉREO DE ESGOTO SANITÁRIO. AF_08/2022</v>
          </cell>
          <cell r="C5375">
            <v>18.93</v>
          </cell>
        </row>
        <row r="5376">
          <cell r="A5376">
            <v>89811</v>
          </cell>
          <cell r="B5376" t="str">
            <v>CURVA CURTA 90 GRAUS, PVC, SERIE NORMAL, ESGOTO PREDIAL, DN 100 MM, JUNTA ELÁSTICA, FORNECIDO E INSTALADO EM PRUMADA DE ESGOTO SANITÁRIO OU VENTILAÇÃO. AF_08/2022</v>
          </cell>
          <cell r="C5376">
            <v>43.47</v>
          </cell>
        </row>
        <row r="5377">
          <cell r="A5377">
            <v>89748</v>
          </cell>
          <cell r="B5377" t="str">
            <v>CURVA CURTA 90 GRAUS, PVC, SERIE NORMAL, ESGOTO PREDIAL, DN 100 MM, JUNTA ELÁSTICA, FORNECIDO E INSTALADO EM RAMAL DE DESCARGA OU RAMAL DE ESGOTO SANITÁRIO. AF_08/2022</v>
          </cell>
          <cell r="C5377">
            <v>42.35</v>
          </cell>
        </row>
        <row r="5378">
          <cell r="A5378">
            <v>89852</v>
          </cell>
          <cell r="B5378" t="str">
            <v>CURVA CURTA 90 GRAUS, PVC, SERIE NORMAL, ESGOTO PREDIAL, DN 100 MM, JUNTA ELÁSTICA, FORNECIDO E INSTALADO EM SUBCOLETOR AÉREO DE ESGOTO SANITÁRIO. AF_08/2022</v>
          </cell>
          <cell r="C5378">
            <v>46.22</v>
          </cell>
        </row>
        <row r="5379">
          <cell r="A5379">
            <v>89728</v>
          </cell>
          <cell r="B5379" t="str">
            <v>CURVA CURTA 90 GRAUS, PVC, SERIE NORMAL, ESGOTO PREDIAL, DN 40 MM, JUNTA SOLDÁVEL, FORNECIDO E INSTALADO EM RAMAL DE DESCARGA OU RAMAL DE ESGOTO SANITÁRIO. AF_08/2022</v>
          </cell>
          <cell r="C5379">
            <v>13.02</v>
          </cell>
        </row>
        <row r="5380">
          <cell r="A5380">
            <v>89803</v>
          </cell>
          <cell r="B5380" t="str">
            <v>CURVA CURTA 90 GRAUS, PVC, SERIE NORMAL, ESGOTO PREDIAL, DN 50 MM, JUNTA ELÁSTICA, FORNECIDO E INSTALADO EM PRUMADA DE ESGOTO SANITÁRIO OU VENTILAÇÃO. AF_08/2022</v>
          </cell>
          <cell r="C5380">
            <v>18.3</v>
          </cell>
        </row>
        <row r="5381">
          <cell r="A5381">
            <v>89733</v>
          </cell>
          <cell r="B5381" t="str">
            <v>CURVA CURTA 90 GRAUS, PVC, SERIE NORMAL, ESGOTO PREDIAL, DN 50 MM, JUNTA ELÁSTICA, FORNECIDO E INSTALADO EM RAMAL DE DESCARGA OU RAMAL DE ESGOTO SANITÁRIO. AF_08/2022</v>
          </cell>
          <cell r="C5381">
            <v>23.05</v>
          </cell>
        </row>
        <row r="5382">
          <cell r="A5382">
            <v>89807</v>
          </cell>
          <cell r="B5382" t="str">
            <v>CURVA CURTA 90 GRAUS, PVC, SERIE NORMAL, ESGOTO PREDIAL, DN 75 MM, JUNTA ELÁSTICA, FORNECIDO E INSTALADO EM PRUMADA DE ESGOTO SANITÁRIO OU VENTILAÇÃO. AF_08/2022</v>
          </cell>
          <cell r="C5382">
            <v>37.68</v>
          </cell>
        </row>
        <row r="5383">
          <cell r="A5383">
            <v>89742</v>
          </cell>
          <cell r="B5383" t="str">
            <v>CURVA CURTA 90 GRAUS, PVC, SERIE NORMAL, ESGOTO PREDIAL, DN 75 MM, JUNTA ELÁSTICA, FORNECIDO E INSTALADO EM RAMAL DE DESCARGA OU RAMAL DE ESGOTO SANITÁRIO. AF_08/2022</v>
          </cell>
          <cell r="C5383">
            <v>39.49</v>
          </cell>
        </row>
        <row r="5384">
          <cell r="A5384">
            <v>89812</v>
          </cell>
          <cell r="B5384" t="str">
            <v>CURVA LONGA 90 GRAUS, PVC, SERIE NORMAL, ESGOTO PREDIAL, DN 100 MM, JUNTA ELÁSTICA, FORNECIDO E INSTALADO EM PRUMADA DE ESGOTO SANITÁRIO OU VENTILAÇÃO. AF_08/2022</v>
          </cell>
          <cell r="C5384">
            <v>79.349999999999994</v>
          </cell>
        </row>
        <row r="5385">
          <cell r="A5385">
            <v>89750</v>
          </cell>
          <cell r="B5385" t="str">
            <v>CURVA LONGA 90 GRAUS, PVC, SERIE NORMAL, ESGOTO PREDIAL, DN 100 MM, JUNTA ELÁSTICA, FORNECIDO E INSTALADO EM RAMAL DE DESCARGA OU RAMAL DE ESGOTO SANITÁRIO. AF_08/2022</v>
          </cell>
          <cell r="C5385">
            <v>78.23</v>
          </cell>
        </row>
        <row r="5386">
          <cell r="A5386">
            <v>89853</v>
          </cell>
          <cell r="B5386" t="str">
            <v>CURVA LONGA 90 GRAUS, PVC, SERIE NORMAL, ESGOTO PREDIAL, DN 100 MM, JUNTA ELÁSTICA, FORNECIDO E INSTALADO EM SUBCOLETOR AÉREO DE ESGOTO SANITÁRIO. AF_08/2022</v>
          </cell>
          <cell r="C5386">
            <v>82.1</v>
          </cell>
        </row>
        <row r="5387">
          <cell r="A5387">
            <v>89730</v>
          </cell>
          <cell r="B5387" t="str">
            <v>CURVA LONGA 90 GRAUS, PVC, SERIE NORMAL, ESGOTO PREDIAL, DN 40 MM, JUNTA SOLDÁVEL, FORNECIDO E INSTALADO EM RAMAL DE DESCARGA OU RAMAL DE ESGOTO SANITÁRIO. AF_08/2022</v>
          </cell>
          <cell r="C5387">
            <v>14.97</v>
          </cell>
        </row>
        <row r="5388">
          <cell r="A5388">
            <v>89804</v>
          </cell>
          <cell r="B5388" t="str">
            <v>CURVA LONGA 90 GRAUS, PVC, SERIE NORMAL, ESGOTO PREDIAL, DN 50 MM, JUNTA ELÁSTICA, FORNECIDO E INSTALADO EM PRUMADA DE ESGOTO SANITÁRIO OU VENTILAÇÃO. AF_08/2022</v>
          </cell>
          <cell r="C5388">
            <v>20.53</v>
          </cell>
        </row>
        <row r="5389">
          <cell r="A5389">
            <v>89735</v>
          </cell>
          <cell r="B5389" t="str">
            <v>CURVA LONGA 90 GRAUS, PVC, SERIE NORMAL, ESGOTO PREDIAL, DN 50 MM, JUNTA ELÁSTICA, FORNECIDO E INSTALADO EM RAMAL DE DESCARGA OU RAMAL DE ESGOTO SANITÁRIO. AF_08/2022</v>
          </cell>
          <cell r="C5389">
            <v>25.28</v>
          </cell>
        </row>
        <row r="5390">
          <cell r="A5390">
            <v>89808</v>
          </cell>
          <cell r="B5390" t="str">
            <v>CURVA LONGA 90 GRAUS, PVC, SERIE NORMAL, ESGOTO PREDIAL, DN 75 MM, JUNTA ELÁSTICA, FORNECIDO E INSTALADO EM PRUMADA DE ESGOTO SANITÁRIO OU VENTILAÇÃO. AF_08/2022</v>
          </cell>
          <cell r="C5390">
            <v>58.76</v>
          </cell>
        </row>
        <row r="5391">
          <cell r="A5391">
            <v>89743</v>
          </cell>
          <cell r="B5391" t="str">
            <v>CURVA LONGA 90 GRAUS, PVC, SERIE NORMAL, ESGOTO PREDIAL, DN 75 MM, JUNTA ELÁSTICA, FORNECIDO E INSTALADO EM RAMAL DE DESCARGA OU RAMAL DE ESGOTO SANITÁRIO. AF_08/2022</v>
          </cell>
          <cell r="C5391">
            <v>60.57</v>
          </cell>
        </row>
        <row r="5392">
          <cell r="A5392">
            <v>89810</v>
          </cell>
          <cell r="B5392" t="str">
            <v>JOELHO 45 GRAUS, PVC, SERIE NORMAL, ESGOTO PREDIAL, DN 100 MM, JUNTA ELÁSTICA, FORNECIDO E INSTALADO EM PRUMADA DE ESGOTO SANITÁRIO OU VENTILAÇÃO. AF_08/2022</v>
          </cell>
          <cell r="C5392">
            <v>28.93</v>
          </cell>
        </row>
        <row r="5393">
          <cell r="A5393">
            <v>89746</v>
          </cell>
          <cell r="B5393" t="str">
            <v>JOELHO 45 GRAUS, PVC, SERIE NORMAL, ESGOTO PREDIAL, DN 100 MM, JUNTA ELÁSTICA, FORNECIDO E INSTALADO EM RAMAL DE DESCARGA OU RAMAL DE ESGOTO SANITÁRIO. AF_08/2022</v>
          </cell>
          <cell r="C5393">
            <v>27.81</v>
          </cell>
        </row>
        <row r="5394">
          <cell r="A5394">
            <v>89851</v>
          </cell>
          <cell r="B5394" t="str">
            <v>JOELHO 45 GRAUS, PVC, SERIE NORMAL, ESGOTO PREDIAL, DN 100 MM, JUNTA ELÁSTICA, FORNECIDO E INSTALADO EM SUBCOLETOR AÉREO DE ESGOTO SANITÁRIO. AF_08/2022</v>
          </cell>
          <cell r="C5394">
            <v>31.68</v>
          </cell>
        </row>
        <row r="5395">
          <cell r="A5395">
            <v>89855</v>
          </cell>
          <cell r="B5395" t="str">
            <v>JOELHO 45 GRAUS, PVC, SERIE NORMAL, ESGOTO PREDIAL, DN 150 MM, JUNTA ELÁSTICA, FORNECIDO E INSTALADO EM SUBCOLETOR AÉREO DE ESGOTO SANITÁRIO. AF_08/2022</v>
          </cell>
          <cell r="C5395">
            <v>110.11</v>
          </cell>
        </row>
        <row r="5396">
          <cell r="A5396">
            <v>89726</v>
          </cell>
          <cell r="B5396" t="str">
            <v>JOELHO 45 GRAUS, PVC, SERIE NORMAL, ESGOTO PREDIAL, DN 40 MM, JUNTA SOLDÁVEL, FORNECIDO E INSTALADO EM RAMAL DE DESCARGA OU RAMAL DE ESGOTO SANITÁRIO. AF_08/2022</v>
          </cell>
          <cell r="C5396">
            <v>10.27</v>
          </cell>
        </row>
        <row r="5397">
          <cell r="A5397">
            <v>89802</v>
          </cell>
          <cell r="B5397" t="str">
            <v>JOELHO 45 GRAUS, PVC, SERIE NORMAL, ESGOTO PREDIAL, DN 50 MM, JUNTA ELÁSTICA, FORNECIDO E INSTALADO EM PRUMADA DE ESGOTO SANITÁRIO OU VENTILAÇÃO. AF_08/2022</v>
          </cell>
          <cell r="C5397">
            <v>10.39</v>
          </cell>
        </row>
        <row r="5398">
          <cell r="A5398">
            <v>89732</v>
          </cell>
          <cell r="B5398" t="str">
            <v>JOELHO 45 GRAUS, PVC, SERIE NORMAL, ESGOTO PREDIAL, DN 50 MM, JUNTA ELÁSTICA, FORNECIDO E INSTALADO EM RAMAL DE DESCARGA OU RAMAL DE ESGOTO SANITÁRIO. AF_08/2022</v>
          </cell>
          <cell r="C5398">
            <v>15.14</v>
          </cell>
        </row>
        <row r="5399">
          <cell r="A5399">
            <v>89806</v>
          </cell>
          <cell r="B5399" t="str">
            <v>JOELHO 45 GRAUS, PVC, SERIE NORMAL, ESGOTO PREDIAL, DN 75 MM, JUNTA ELÁSTICA, FORNECIDO E INSTALADO EM PRUMADA DE ESGOTO SANITÁRIO OU VENTILAÇÃO. AF_08/2022</v>
          </cell>
          <cell r="C5399">
            <v>21.2</v>
          </cell>
        </row>
        <row r="5400">
          <cell r="A5400">
            <v>89739</v>
          </cell>
          <cell r="B5400" t="str">
            <v>JOELHO 45 GRAUS, PVC, SERIE NORMAL, ESGOTO PREDIAL, DN 75 MM, JUNTA ELÁSTICA, FORNECIDO E INSTALADO EM RAMAL DE DESCARGA OU RAMAL DE ESGOTO SANITÁRIO. AF_08/2022</v>
          </cell>
          <cell r="C5400">
            <v>23.01</v>
          </cell>
        </row>
        <row r="5401">
          <cell r="A5401">
            <v>89809</v>
          </cell>
          <cell r="B5401" t="str">
            <v>JOELHO 90 GRAUS, PVC, SERIE NORMAL, ESGOTO PREDIAL, DN 100 MM, JUNTA ELÁSTICA, FORNECIDO E INSTALADO EM PRUMADA DE ESGOTO SANITÁRIO OU VENTILAÇÃO. AF_08/2022</v>
          </cell>
          <cell r="C5401">
            <v>28.07</v>
          </cell>
        </row>
        <row r="5402">
          <cell r="A5402">
            <v>89744</v>
          </cell>
          <cell r="B5402" t="str">
            <v>JOELHO 90 GRAUS, PVC, SERIE NORMAL, ESGOTO PREDIAL, DN 100 MM, JUNTA ELÁSTICA, FORNECIDO E INSTALADO EM RAMAL DE DESCARGA OU RAMAL DE ESGOTO SANITÁRIO. AF_08/2022</v>
          </cell>
          <cell r="C5402">
            <v>26.95</v>
          </cell>
        </row>
        <row r="5403">
          <cell r="A5403">
            <v>89850</v>
          </cell>
          <cell r="B5403" t="str">
            <v>JOELHO 90 GRAUS, PVC, SERIE NORMAL, ESGOTO PREDIAL, DN 100 MM, JUNTA ELÁSTICA, FORNECIDO E INSTALADO EM SUBCOLETOR AÉREO DE ESGOTO SANITÁRIO. AF_08/2022</v>
          </cell>
          <cell r="C5403">
            <v>30.82</v>
          </cell>
        </row>
        <row r="5404">
          <cell r="A5404">
            <v>89854</v>
          </cell>
          <cell r="B5404" t="str">
            <v>JOELHO 90 GRAUS, PVC, SERIE NORMAL, ESGOTO PREDIAL, DN 150 MM, JUNTA ELÁSTICA, FORNECIDO E INSTALADO EM SUBCOLETOR AÉREO DE ESGOTO SANITÁRIO. AF_08/2022</v>
          </cell>
          <cell r="C5404">
            <v>104.77</v>
          </cell>
        </row>
        <row r="5405">
          <cell r="A5405">
            <v>89724</v>
          </cell>
          <cell r="B5405" t="str">
            <v>JOELHO 90 GRAUS, PVC, SERIE NORMAL, ESGOTO PREDIAL, DN 40 MM, JUNTA SOLDÁVEL, FORNECIDO E INSTALADO EM RAMAL DE DESCARGA OU RAMAL DE ESGOTO SANITÁRIO. AF_08/2022</v>
          </cell>
          <cell r="C5405">
            <v>10.039999999999999</v>
          </cell>
        </row>
        <row r="5406">
          <cell r="A5406">
            <v>89801</v>
          </cell>
          <cell r="B5406" t="str">
            <v>JOELHO 90 GRAUS, PVC, SERIE NORMAL, ESGOTO PREDIAL, DN 50 MM, JUNTA ELÁSTICA, FORNECIDO E INSTALADO EM PRUMADA DE ESGOTO SANITÁRIO OU VENTILAÇÃO. AF_08/2022</v>
          </cell>
          <cell r="C5406">
            <v>9.64</v>
          </cell>
        </row>
        <row r="5407">
          <cell r="A5407">
            <v>89731</v>
          </cell>
          <cell r="B5407" t="str">
            <v>JOELHO 90 GRAUS, PVC, SERIE NORMAL, ESGOTO PREDIAL, DN 50 MM, JUNTA ELÁSTICA, FORNECIDO E INSTALADO EM RAMAL DE DESCARGA OU RAMAL DE ESGOTO SANITÁRIO. AF_08/2022</v>
          </cell>
          <cell r="C5407">
            <v>14.39</v>
          </cell>
        </row>
        <row r="5408">
          <cell r="A5408">
            <v>89805</v>
          </cell>
          <cell r="B5408" t="str">
            <v>JOELHO 90 GRAUS, PVC, SERIE NORMAL, ESGOTO PREDIAL, DN 75 MM, JUNTA ELÁSTICA, FORNECIDO E INSTALADO EM PRUMADA DE ESGOTO SANITÁRIO OU VENTILAÇÃO. AF_08/2022</v>
          </cell>
          <cell r="C5408">
            <v>20.2</v>
          </cell>
        </row>
        <row r="5409">
          <cell r="A5409">
            <v>89737</v>
          </cell>
          <cell r="B5409" t="str">
            <v>JOELHO 90 GRAUS, PVC, SERIE NORMAL, ESGOTO PREDIAL, DN 75 MM, JUNTA ELÁSTICA, FORNECIDO E INSTALADO EM RAMAL DE DESCARGA OU RAMAL DE ESGOTO SANITÁRIO. AF_08/2022</v>
          </cell>
          <cell r="C5409">
            <v>22.01</v>
          </cell>
        </row>
        <row r="5410">
          <cell r="A5410">
            <v>104355</v>
          </cell>
          <cell r="B5410" t="str">
            <v>JUNÇÃO DE REDUCAO INVERTIDA, PVC, SÉRIE NORMAL, ESGOTO PREDIAL, DN 100 X 75 MM, JUNTA ELÁSTICA, FORNECIDO E INSTALADO EM PRUMADA DE ESGOTO SANITÁRIO OU VENTILAÇÃO. AF_08/2022</v>
          </cell>
          <cell r="C5410">
            <v>47.44</v>
          </cell>
        </row>
        <row r="5411">
          <cell r="A5411">
            <v>104347</v>
          </cell>
          <cell r="B5411" t="str">
            <v>JUNÇÃO DE REDUCAO INVERTIDA, PVC, SÉRIE NORMAL, ESGOTO PREDIAL, DN 100 X 75 MM, JUNTA ELÁSTICA, FORNECIDO E INSTALADO EM RAMAL DE DESCARGA OU RAMAL DE ESGOTO SANITÁRIO. AF_08/2022</v>
          </cell>
          <cell r="C5411">
            <v>47.24</v>
          </cell>
        </row>
        <row r="5412">
          <cell r="A5412">
            <v>104353</v>
          </cell>
          <cell r="B5412" t="str">
            <v>JUNÇÃO DE REDUÇÃO INVERTIDA, PVC, SÉRIE NORMAL, ESGOTO PREDIAL, DN 100 X 50 MM, JUNTA ELÁSTICA, FORNECIDO E INSTALADO EM PRUMADA DE ESGOTO SANITÁRIO OU VENTILAÇÃO. AF_08/2022</v>
          </cell>
          <cell r="C5412">
            <v>41.19</v>
          </cell>
        </row>
        <row r="5413">
          <cell r="A5413">
            <v>104345</v>
          </cell>
          <cell r="B5413" t="str">
            <v>JUNÇÃO DE REDUÇÃO INVERTIDA, PVC, SÉRIE NORMAL, ESGOTO PREDIAL, DN 100 X 50 MM, JUNTA ELÁSTICA, FORNECIDO E INSTALADO EM RAMAL DE DESCARGA OU RAMAL DE ESGOTO SANITÁRIO. AF_08/2022</v>
          </cell>
          <cell r="C5413">
            <v>42.3</v>
          </cell>
        </row>
        <row r="5414">
          <cell r="A5414">
            <v>104350</v>
          </cell>
          <cell r="B5414" t="str">
            <v>JUNÇÃO DE REDUÇÃO INVERTIDA, PVC, SÉRIE NORMAL, ESGOTO PREDIAL, DN 75 X 50 MM, JUNTA ELÁSTICA, FORNECIDO E INSTALADO EM PRUMADA DE ESGOTO SANITÁRIO OU VENTILAÇÃO. AF_08/2022</v>
          </cell>
          <cell r="C5414">
            <v>29.61</v>
          </cell>
        </row>
        <row r="5415">
          <cell r="A5415">
            <v>104343</v>
          </cell>
          <cell r="B5415" t="str">
            <v>JUNÇÃO DE REDUÇÃO INVERTIDA, PVC, SÉRIE NORMAL, ESGOTO PREDIAL, DN 75 X 50 MM, JUNTA ELÁSTICA, FORNECIDO E INSTALADO EM RAMAL DE DESCARGA OU RAMAL DE ESGOTO SANITÁRIO. AF_08/2022</v>
          </cell>
          <cell r="C5415">
            <v>33.32</v>
          </cell>
        </row>
        <row r="5416">
          <cell r="A5416">
            <v>89834</v>
          </cell>
          <cell r="B5416" t="str">
            <v>JUNÇÃO SIMPLES, PVC, SERIE NORMAL, ESGOTO PREDIAL, DN 100 X 100 MM, JUNTA ELÁSTICA, FORNECIDO E INSTALADO EM PRUMADA DE ESGOTO SANITÁRIO OU VENTILAÇÃO. AF_08/2022</v>
          </cell>
          <cell r="C5416">
            <v>52.31</v>
          </cell>
        </row>
        <row r="5417">
          <cell r="A5417">
            <v>89797</v>
          </cell>
          <cell r="B5417" t="str">
            <v>JUNÇÃO SIMPLES, PVC, SERIE NORMAL, ESGOTO PREDIAL, DN 100 X 100 MM, JUNTA ELÁSTICA, FORNECIDO E INSTALADO EM RAMAL DE DESCARGA OU RAMAL DE ESGOTO SANITÁRIO. AF_08/2022</v>
          </cell>
          <cell r="C5417">
            <v>50.82</v>
          </cell>
        </row>
        <row r="5418">
          <cell r="A5418">
            <v>89861</v>
          </cell>
          <cell r="B5418" t="str">
            <v>JUNÇÃO SIMPLES, PVC, SERIE NORMAL, ESGOTO PREDIAL, DN 100 X 100 MM, JUNTA ELÁSTICA, FORNECIDO E INSTALADO EM SUBCOLETOR AÉREO DE ESGOTO SANITÁRIO. AF_08/2022</v>
          </cell>
          <cell r="C5418">
            <v>55.97</v>
          </cell>
        </row>
        <row r="5419">
          <cell r="A5419">
            <v>89783</v>
          </cell>
          <cell r="B5419" t="str">
            <v>JUNÇÃO SIMPLES, PVC, SERIE NORMAL, ESGOTO PREDIAL, DN 40 MM, JUNTA SOLDÁVEL, FORNECIDO E INSTALADO EM RAMAL DE DESCARGA OU RAMAL DE ESGOTO SANITÁRIO. AF_08/2022</v>
          </cell>
          <cell r="C5419">
            <v>14.72</v>
          </cell>
        </row>
        <row r="5420">
          <cell r="A5420">
            <v>89827</v>
          </cell>
          <cell r="B5420" t="str">
            <v>JUNÇÃO SIMPLES, PVC, SERIE NORMAL, ESGOTO PREDIAL, DN 50 X 50 MM, JUNTA ELÁSTICA, FORNECIDO E INSTALADO EM PRUMADA DE ESGOTO SANITÁRIO OU VENTILAÇÃO. AF_08/2022</v>
          </cell>
          <cell r="C5420">
            <v>19.62</v>
          </cell>
        </row>
        <row r="5421">
          <cell r="A5421">
            <v>89785</v>
          </cell>
          <cell r="B5421" t="str">
            <v>JUNÇÃO SIMPLES, PVC, SERIE NORMAL, ESGOTO PREDIAL, DN 50 X 50 MM, JUNTA ELÁSTICA, FORNECIDO E INSTALADO EM RAMAL DE DESCARGA OU RAMAL DE ESGOTO SANITÁRIO. AF_08/2022</v>
          </cell>
          <cell r="C5421">
            <v>25.94</v>
          </cell>
        </row>
        <row r="5422">
          <cell r="A5422">
            <v>89830</v>
          </cell>
          <cell r="B5422" t="str">
            <v>JUNÇÃO SIMPLES, PVC, SERIE NORMAL, ESGOTO PREDIAL, DN 75 X 75 MM, JUNTA ELÁSTICA, FORNECIDO E INSTALADO EM PRUMADA DE ESGOTO SANITÁRIO OU VENTILAÇÃO. AF_08/2022</v>
          </cell>
          <cell r="C5422">
            <v>37.83</v>
          </cell>
        </row>
        <row r="5423">
          <cell r="A5423">
            <v>89795</v>
          </cell>
          <cell r="B5423" t="str">
            <v>JUNÇÃO SIMPLES, PVC, SERIE NORMAL, ESGOTO PREDIAL, DN 75 X 75 MM, JUNTA ELÁSTICA, FORNECIDO E INSTALADO EM RAMAL DE DESCARGA OU RAMAL DE ESGOTO SANITÁRIO. AF_08/2022</v>
          </cell>
          <cell r="C5423">
            <v>40.24</v>
          </cell>
        </row>
        <row r="5424">
          <cell r="A5424">
            <v>89823</v>
          </cell>
          <cell r="B5424" t="str">
            <v>LUVA DE CORRER, PVC, SERIE NORMAL, ESGOTO PREDIAL, DN 100 MM, JUNTA ELÁSTICA, FORNECIDO E INSTALADO EM PRUMADA DE ESGOTO SANITÁRIO OU VENTILAÇÃO. AF_08/2022</v>
          </cell>
          <cell r="C5424">
            <v>35.17</v>
          </cell>
        </row>
        <row r="5425">
          <cell r="A5425">
            <v>89779</v>
          </cell>
          <cell r="B5425" t="str">
            <v>LUVA DE CORRER, PVC, SERIE NORMAL, ESGOTO PREDIAL, DN 100 MM, JUNTA ELÁSTICA, FORNECIDO E INSTALADO EM RAMAL DE DESCARGA OU RAMAL DE ESGOTO SANITÁRIO. AF_08/2022</v>
          </cell>
          <cell r="C5425">
            <v>34.42</v>
          </cell>
        </row>
        <row r="5426">
          <cell r="A5426">
            <v>89857</v>
          </cell>
          <cell r="B5426" t="str">
            <v>LUVA DE CORRER, PVC, SERIE NORMAL, ESGOTO PREDIAL, DN 100 MM, JUNTA ELÁSTICA, FORNECIDO E INSTALADO EM SUBCOLETOR AÉREO DE ESGOTO SANITÁRIO. AF_08/2022</v>
          </cell>
          <cell r="C5426">
            <v>37</v>
          </cell>
        </row>
        <row r="5427">
          <cell r="A5427">
            <v>89814</v>
          </cell>
          <cell r="B5427" t="str">
            <v>LUVA DE CORRER, PVC, SERIE NORMAL, ESGOTO PREDIAL, DN 50 MM, JUNTA ELÁSTICA, FORNECIDO E INSTALADO EM PRUMADA DE ESGOTO SANITÁRIO OU VENTILAÇÃO. AF_08/2022</v>
          </cell>
          <cell r="C5427">
            <v>17.53</v>
          </cell>
        </row>
        <row r="5428">
          <cell r="A5428">
            <v>89754</v>
          </cell>
          <cell r="B5428" t="str">
            <v>LUVA DE CORRER, PVC, SERIE NORMAL, ESGOTO PREDIAL, DN 50 MM, JUNTA ELÁSTICA, FORNECIDO E INSTALADO EM RAMAL DE DESCARGA OU RAMAL DE ESGOTO SANITÁRIO. AF_08/2022</v>
          </cell>
          <cell r="C5428">
            <v>20.69</v>
          </cell>
        </row>
        <row r="5429">
          <cell r="A5429">
            <v>89819</v>
          </cell>
          <cell r="B5429" t="str">
            <v>LUVA DE CORRER, PVC, SERIE NORMAL, ESGOTO PREDIAL, DN 75 MM, JUNTA ELÁSTICA, FORNECIDO E INSTALADO EM PRUMADA DE ESGOTO SANITÁRIO OU VENTILAÇÃO. AF_08/2022</v>
          </cell>
          <cell r="C5429">
            <v>23.98</v>
          </cell>
        </row>
        <row r="5430">
          <cell r="A5430">
            <v>89776</v>
          </cell>
          <cell r="B5430" t="str">
            <v>LUVA DE CORRER, PVC, SERIE NORMAL, ESGOTO PREDIAL, DN 75 MM, JUNTA ELÁSTICA, FORNECIDO E INSTALADO EM RAMAL DE DESCARGA OU RAMAL DE ESGOTO SANITÁRIO. AF_08/2022</v>
          </cell>
          <cell r="C5430">
            <v>25.18</v>
          </cell>
        </row>
        <row r="5431">
          <cell r="A5431">
            <v>89821</v>
          </cell>
          <cell r="B5431" t="str">
            <v>LUVA SIMPLES, PVC, SERIE NORMAL, ESGOTO PREDIAL, DN 100 MM, JUNTA ELÁSTICA, FORNECIDO E INSTALADO EM PRUMADA DE ESGOTO SANITÁRIO OU VENTILAÇÃO. AF_08/2022</v>
          </cell>
          <cell r="C5431">
            <v>18.68</v>
          </cell>
        </row>
        <row r="5432">
          <cell r="A5432">
            <v>89778</v>
          </cell>
          <cell r="B5432" t="str">
            <v>LUVA SIMPLES, PVC, SERIE NORMAL, ESGOTO PREDIAL, DN 100 MM, JUNTA ELÁSTICA, FORNECIDO E INSTALADO EM RAMAL DE DESCARGA OU RAMAL DE ESGOTO SANITÁRIO. AF_08/2022</v>
          </cell>
          <cell r="C5432">
            <v>17.93</v>
          </cell>
        </row>
        <row r="5433">
          <cell r="A5433">
            <v>89856</v>
          </cell>
          <cell r="B5433" t="str">
            <v>LUVA SIMPLES, PVC, SERIE NORMAL, ESGOTO PREDIAL, DN 100 MM, JUNTA ELÁSTICA, FORNECIDO E INSTALADO EM SUBCOLETOR AÉREO DE ESGOTO SANITÁRIO. AF_08/2022</v>
          </cell>
          <cell r="C5433">
            <v>20.52</v>
          </cell>
        </row>
        <row r="5434">
          <cell r="A5434">
            <v>89752</v>
          </cell>
          <cell r="B5434" t="str">
            <v>LUVA SIMPLES, PVC, SERIE NORMAL, ESGOTO PREDIAL, DN 40 MM, JUNTA SOLDÁVEL, FORNECIDO E INSTALADO EM RAMAL DE DESCARGA OU RAMAL DE ESGOTO SANITÁRIO. AF_08/2022</v>
          </cell>
          <cell r="C5434">
            <v>7.56</v>
          </cell>
        </row>
        <row r="5435">
          <cell r="A5435">
            <v>89813</v>
          </cell>
          <cell r="B5435" t="str">
            <v>LUVA SIMPLES, PVC, SERIE NORMAL, ESGOTO PREDIAL, DN 50 MM, JUNTA ELÁSTICA, FORNECIDO E INSTALADO EM PRUMADA DE ESGOTO SANITÁRIO OU VENTILAÇÃO. AF_08/2022</v>
          </cell>
          <cell r="C5435">
            <v>5.95</v>
          </cell>
        </row>
        <row r="5436">
          <cell r="A5436">
            <v>89753</v>
          </cell>
          <cell r="B5436" t="str">
            <v>LUVA SIMPLES, PVC, SERIE NORMAL, ESGOTO PREDIAL, DN 50 MM, JUNTA ELÁSTICA, FORNECIDO E INSTALADO EM RAMAL DE DESCARGA OU RAMAL DE ESGOTO SANITÁRIO. AF_08/2022</v>
          </cell>
          <cell r="C5436">
            <v>9.2100000000000009</v>
          </cell>
        </row>
        <row r="5437">
          <cell r="A5437">
            <v>89817</v>
          </cell>
          <cell r="B5437" t="str">
            <v>LUVA SIMPLES, PVC, SERIE NORMAL, ESGOTO PREDIAL, DN 75 MM, JUNTA ELÁSTICA, FORNECIDO E INSTALADO EM PRUMADA DE ESGOTO SANITÁRIO OU VENTILAÇÃO. AF_08/2022</v>
          </cell>
          <cell r="C5437">
            <v>14.31</v>
          </cell>
        </row>
        <row r="5438">
          <cell r="A5438">
            <v>89774</v>
          </cell>
          <cell r="B5438" t="str">
            <v>LUVA SIMPLES, PVC, SERIE NORMAL, ESGOTO PREDIAL, DN 75 MM, JUNTA ELÁSTICA, FORNECIDO E INSTALADO EM RAMAL DE DESCARGA OU RAMAL DE ESGOTO SANITÁRIO. AF_08/2022</v>
          </cell>
          <cell r="C5438">
            <v>15.56</v>
          </cell>
        </row>
        <row r="5439">
          <cell r="A5439">
            <v>95693</v>
          </cell>
          <cell r="B5439" t="str">
            <v>LUVA SIMPLES, PVC, SÉRIE NORMAL, ESGOTO PREDIAL, DN 150 MM, JUNTA ELÁSTICA, FORNECIDO E INSTALADO EM SUBCOLETOR AÉREO DE ESGOTO SANITÁRIO. AF_08/2022</v>
          </cell>
          <cell r="C5439">
            <v>51.32</v>
          </cell>
        </row>
        <row r="5440">
          <cell r="A5440">
            <v>89833</v>
          </cell>
          <cell r="B5440" t="str">
            <v>TE, PVC, SERIE NORMAL, ESGOTO PREDIAL, DN 100 X 100 MM, JUNTA ELÁSTICA, FORNECIDO E INSTALADO EM PRUMADA DE ESGOTO SANITÁRIO OU VENTILAÇÃO. AF_08/2022</v>
          </cell>
          <cell r="C5440">
            <v>44.08</v>
          </cell>
        </row>
        <row r="5441">
          <cell r="A5441">
            <v>89796</v>
          </cell>
          <cell r="B5441" t="str">
            <v>TE, PVC, SERIE NORMAL, ESGOTO PREDIAL, DN 100 X 100 MM, JUNTA ELÁSTICA, FORNECIDO E INSTALADO EM RAMAL DE DESCARGA OU RAMAL DE ESGOTO SANITÁRIO. AF_08/2022</v>
          </cell>
          <cell r="C5441">
            <v>42.59</v>
          </cell>
        </row>
        <row r="5442">
          <cell r="A5442">
            <v>89860</v>
          </cell>
          <cell r="B5442" t="str">
            <v>TE, PVC, SERIE NORMAL, ESGOTO PREDIAL, DN 100 X 100 MM, JUNTA ELÁSTICA, FORNECIDO E INSTALADO EM SUBCOLETOR AÉREO DE ESGOTO SANITÁRIO. AF_08/2022</v>
          </cell>
          <cell r="C5442">
            <v>47.74</v>
          </cell>
        </row>
        <row r="5443">
          <cell r="A5443">
            <v>89782</v>
          </cell>
          <cell r="B5443" t="str">
            <v>TE, PVC, SERIE NORMAL, ESGOTO PREDIAL, DN 40 X 40 MM, JUNTA SOLDÁVEL, FORNECIDO E INSTALADO EM RAMAL DE DESCARGA OU RAMAL DE ESGOTO SANITÁRIO. AF_08/2022</v>
          </cell>
          <cell r="C5443">
            <v>14.61</v>
          </cell>
        </row>
        <row r="5444">
          <cell r="A5444">
            <v>89825</v>
          </cell>
          <cell r="B5444" t="str">
            <v>TE, PVC, SERIE NORMAL, ESGOTO PREDIAL, DN 50 X 50 MM, JUNTA ELÁSTICA, FORNECIDO E INSTALADO EM PRUMADA DE ESGOTO SANITÁRIO OU VENTILAÇÃO. AF_08/2022</v>
          </cell>
          <cell r="C5444">
            <v>17.22</v>
          </cell>
        </row>
        <row r="5445">
          <cell r="A5445">
            <v>89784</v>
          </cell>
          <cell r="B5445" t="str">
            <v>TE, PVC, SERIE NORMAL, ESGOTO PREDIAL, DN 50 X 50 MM, JUNTA ELÁSTICA, FORNECIDO E INSTALADO EM RAMAL DE DESCARGA OU RAMAL DE ESGOTO SANITÁRIO. AF_08/2022</v>
          </cell>
          <cell r="C5445">
            <v>23.54</v>
          </cell>
        </row>
        <row r="5446">
          <cell r="A5446">
            <v>89829</v>
          </cell>
          <cell r="B5446" t="str">
            <v>TE, PVC, SERIE NORMAL, ESGOTO PREDIAL, DN 75 X 75 MM, JUNTA ELÁSTICA, FORNECIDO E INSTALADO EM PRUMADA DE ESGOTO SANITÁRIO OU VENTILAÇÃO. AF_08/2022</v>
          </cell>
          <cell r="C5446">
            <v>35.71</v>
          </cell>
        </row>
        <row r="5447">
          <cell r="A5447">
            <v>89786</v>
          </cell>
          <cell r="B5447" t="str">
            <v>TE, PVC, SERIE NORMAL, ESGOTO PREDIAL, DN 75 X 75 MM, JUNTA ELÁSTICA, FORNECIDO E INSTALADO EM RAMAL DE DESCARGA OU RAMAL DE ESGOTO SANITÁRIO. AF_08/2022</v>
          </cell>
          <cell r="C5447">
            <v>38.119999999999997</v>
          </cell>
        </row>
        <row r="5448">
          <cell r="A5448">
            <v>104352</v>
          </cell>
          <cell r="B5448" t="str">
            <v>TE, PVC, SÉRIE NORMAL, ESGOTO PREDIAL, DN 100 X 50 MM, JUNTA ELÁSTICA, FORNECIDO E INSTALADO EM PRUMADA DE ESGOTO SANITÁRIO OU VENTILAÇÃO. AF_08/2022</v>
          </cell>
          <cell r="C5448">
            <v>39.07</v>
          </cell>
        </row>
        <row r="5449">
          <cell r="A5449">
            <v>104344</v>
          </cell>
          <cell r="B5449" t="str">
            <v>TE, PVC, SÉRIE NORMAL, ESGOTO PREDIAL, DN 100 X 50 MM, JUNTA ELÁSTICA, FORNECIDO E INSTALADO EM RAMAL DE DESCARGA OU RAMAL DE ESGOTO SANITÁRIO. AF_08/2022</v>
          </cell>
          <cell r="C5449">
            <v>40.18</v>
          </cell>
        </row>
        <row r="5450">
          <cell r="A5450">
            <v>104354</v>
          </cell>
          <cell r="B5450" t="str">
            <v>TE, PVC, SÉRIE NORMAL, ESGOTO PREDIAL, DN 100 X 75 MM, JUNTA ELÁSTICA, FORNECIDO E INSTALADO EM PRUMADA DE ESGOTO SANITÁRIO OU VENTILAÇÃO. AF_08/2022</v>
          </cell>
          <cell r="C5450">
            <v>44.7</v>
          </cell>
        </row>
        <row r="5451">
          <cell r="A5451">
            <v>104346</v>
          </cell>
          <cell r="B5451" t="str">
            <v>TE, PVC, SÉRIE NORMAL, ESGOTO PREDIAL, DN 100 X 75 MM, JUNTA ELÁSTICA, FORNECIDO E INSTALADO EM RAMAL DE DESCARGA OU RAMAL DE ESGOTO SANITÁRIO. AF_08/2022</v>
          </cell>
          <cell r="C5451">
            <v>44.5</v>
          </cell>
        </row>
        <row r="5452">
          <cell r="A5452">
            <v>104356</v>
          </cell>
          <cell r="B5452" t="str">
            <v>TERMINAL DE VENTILAÇÃO, PVC, SÉRIE NORMAL, ESGOTO PREDIAL, DN 100 MM, JUNTA SOLDÁVEL, FORNECIDO E INSTALADO EM PRUMADA DE ESGOTO SANITÁRIO OU VENTILAÇÃO. AF_08/2022</v>
          </cell>
          <cell r="C5452">
            <v>31.14</v>
          </cell>
        </row>
        <row r="5453">
          <cell r="A5453">
            <v>104348</v>
          </cell>
          <cell r="B5453" t="str">
            <v>TERMINAL DE VENTILAÇÃO, PVC, SÉRIE NORMAL, ESGOTO PREDIAL, DN 50 MM, JUNTA SOLDÁVEL, FORNECIDO E INSTALADO EM PRUMADA DE ESGOTO SANITÁRIO OU VENTILAÇÃO. AF_08/2022</v>
          </cell>
          <cell r="C5453">
            <v>11.39</v>
          </cell>
        </row>
        <row r="5454">
          <cell r="A5454">
            <v>104351</v>
          </cell>
          <cell r="B5454" t="str">
            <v>TERMINAL DE VENTILAÇÃO, PVC, SÉRIE NORMAL, ESGOTO PREDIAL, DN 75 MM, JUNTA SOLDÁVEL, FORNECIDO E INSTALADO EM PRUMADA DE ESGOTO SANITÁRIO OU VENTILAÇÃO. AF_08/2022</v>
          </cell>
          <cell r="C5454">
            <v>23.51</v>
          </cell>
        </row>
        <row r="5455">
          <cell r="A5455">
            <v>89800</v>
          </cell>
          <cell r="B5455" t="str">
            <v>TUBO PVC, SERIE NORMAL, ESGOTO PREDIAL, DN 100 MM, FORNECIDO E INSTALADO EM PRUMADA DE ESGOTO SANITÁRIO OU VENTILAÇÃO. AF_08/2022</v>
          </cell>
          <cell r="C5455">
            <v>28.19</v>
          </cell>
        </row>
        <row r="5456">
          <cell r="A5456">
            <v>89714</v>
          </cell>
          <cell r="B5456" t="str">
            <v>TUBO PVC, SERIE NORMAL, ESGOTO PREDIAL, DN 100 MM, FORNECIDO E INSTALADO EM RAMAL DE DESCARGA OU RAMAL DE ESGOTO SANITÁRIO. AF_08/2022</v>
          </cell>
          <cell r="C5456">
            <v>36.5</v>
          </cell>
        </row>
        <row r="5457">
          <cell r="A5457">
            <v>89848</v>
          </cell>
          <cell r="B5457" t="str">
            <v>TUBO PVC, SERIE NORMAL, ESGOTO PREDIAL, DN 100 MM, FORNECIDO E INSTALADO EM SUBCOLETOR AÉREO DE ESGOTO SANITÁRIO. AF_08/2022</v>
          </cell>
          <cell r="C5457">
            <v>27.1</v>
          </cell>
        </row>
        <row r="5458">
          <cell r="A5458">
            <v>89849</v>
          </cell>
          <cell r="B5458" t="str">
            <v>TUBO PVC, SERIE NORMAL, ESGOTO PREDIAL, DN 150 MM, FORNECIDO E INSTALADO EM SUBCOLETOR AÉREO DE ESGOTO SANITÁRIO. AF_08/2022</v>
          </cell>
          <cell r="C5458">
            <v>56.43</v>
          </cell>
        </row>
        <row r="5459">
          <cell r="A5459">
            <v>89711</v>
          </cell>
          <cell r="B5459" t="str">
            <v>TUBO PVC, SERIE NORMAL, ESGOTO PREDIAL, DN 40 MM, FORNECIDO E INSTALADO EM RAMAL DE DESCARGA OU RAMAL DE ESGOTO SANITÁRIO. AF_08/2022</v>
          </cell>
          <cell r="C5459">
            <v>20.47</v>
          </cell>
        </row>
        <row r="5460">
          <cell r="A5460">
            <v>89798</v>
          </cell>
          <cell r="B5460" t="str">
            <v>TUBO PVC, SERIE NORMAL, ESGOTO PREDIAL, DN 50 MM, FORNECIDO E INSTALADO EM PRUMADA DE ESGOTO SANITÁRIO OU VENTILAÇÃO. AF_08/2022</v>
          </cell>
          <cell r="C5460">
            <v>13.58</v>
          </cell>
        </row>
        <row r="5461">
          <cell r="A5461">
            <v>89712</v>
          </cell>
          <cell r="B5461" t="str">
            <v>TUBO PVC, SERIE NORMAL, ESGOTO PREDIAL, DN 50 MM, FORNECIDO E INSTALADO EM RAMAL DE DESCARGA OU RAMAL DE ESGOTO SANITÁRIO. AF_08/2022</v>
          </cell>
          <cell r="C5461">
            <v>26.22</v>
          </cell>
        </row>
        <row r="5462">
          <cell r="A5462">
            <v>89799</v>
          </cell>
          <cell r="B5462" t="str">
            <v>TUBO PVC, SERIE NORMAL, ESGOTO PREDIAL, DN 75 MM, FORNECIDO E INSTALADO EM PRUMADA DE ESGOTO SANITÁRIO OU VENTILAÇÃO. AF_08/2022</v>
          </cell>
          <cell r="C5462">
            <v>22.24</v>
          </cell>
        </row>
        <row r="5463">
          <cell r="A5463">
            <v>89713</v>
          </cell>
          <cell r="B5463" t="str">
            <v>TUBO PVC, SERIE NORMAL, ESGOTO PREDIAL, DN 75 MM, FORNECIDO E INSTALADO EM RAMAL DE DESCARGA OU RAMAL DE ESGOTO SANITÁRIO. AF_08/2022</v>
          </cell>
          <cell r="C5463">
            <v>32.74</v>
          </cell>
        </row>
        <row r="5464">
          <cell r="A5464">
            <v>89376</v>
          </cell>
          <cell r="B5464" t="str">
            <v>ADAPTADOR CURTO COM BOLSA E ROSCA PARA REGISTRO, PVC, SOLDÁVEL, DN 20MM X 1/2, INSTALADO EM RAMAL OU SUB-RAMAL DE ÁGUA - FORNECIMENTO E INSTALAÇÃO. AF_06/2022</v>
          </cell>
          <cell r="C5464">
            <v>5.42</v>
          </cell>
        </row>
        <row r="5465">
          <cell r="A5465">
            <v>89429</v>
          </cell>
          <cell r="B5465" t="str">
            <v>ADAPTADOR CURTO COM BOLSA E ROSCA PARA REGISTRO, PVC, SOLDÁVEL, DN 25MM X 3/4, INSTALADO EM RAMAL DE DISTRIBUIÇÃO DE ÁGUA - FORNECIMENTO E INSTALAÇÃO. AF_06/2022</v>
          </cell>
          <cell r="C5465">
            <v>5.86</v>
          </cell>
        </row>
        <row r="5466">
          <cell r="A5466">
            <v>89383</v>
          </cell>
          <cell r="B5466" t="str">
            <v>ADAPTADOR CURTO COM BOLSA E ROSCA PARA REGISTRO, PVC, SOLDÁVEL, DN 25MM X 3/4, INSTALADO EM RAMAL OU SUB-RAMAL DE ÁGUA - FORNECIMENTO E INSTALAÇÃO. AF_06/2022</v>
          </cell>
          <cell r="C5466">
            <v>6.33</v>
          </cell>
        </row>
        <row r="5467">
          <cell r="A5467">
            <v>89553</v>
          </cell>
          <cell r="B5467" t="str">
            <v>ADAPTADOR CURTO COM BOLSA E ROSCA PARA REGISTRO, PVC, SOLDÁVEL, DN 32MM X 1, INSTALADO EM PRUMADA DE ÁGUA - FORNECIMENTO E INSTALAÇÃO. AF_06/2022</v>
          </cell>
          <cell r="C5467">
            <v>5.62</v>
          </cell>
        </row>
        <row r="5468">
          <cell r="A5468">
            <v>89436</v>
          </cell>
          <cell r="B5468" t="str">
            <v>ADAPTADOR CURTO COM BOLSA E ROSCA PARA REGISTRO, PVC, SOLDÁVEL, DN 32MM X 1, INSTALADO EM RAMAL DE DISTRIBUIÇÃO DE ÁGUA - FORNECIMENTO E INSTALAÇÃO. AF_06/2022</v>
          </cell>
          <cell r="C5468">
            <v>7.83</v>
          </cell>
        </row>
        <row r="5469">
          <cell r="A5469">
            <v>89391</v>
          </cell>
          <cell r="B5469" t="str">
            <v>ADAPTADOR CURTO COM BOLSA E ROSCA PARA REGISTRO, PVC, SOLDÁVEL, DN 32MM X 1, INSTALADO EM RAMAL OU SUB-RAMAL DE ÁGUA - FORNECIMENTO E INSTALAÇÃO. AF_06/2022</v>
          </cell>
          <cell r="C5469">
            <v>8.3800000000000008</v>
          </cell>
        </row>
        <row r="5470">
          <cell r="A5470">
            <v>103994</v>
          </cell>
          <cell r="B5470" t="str">
            <v>ADAPTADOR CURTO COM BOLSA E ROSCA PARA REGISTRO, PVC, SOLDÁVEL, DN 40MM X 1.1/2", INSTALADO EM RAMAL DE DISTRIBUIÇÃO DE ÁGUA - FORNECIMENTO E INSTALAÇÃO. AF_06/2022</v>
          </cell>
          <cell r="C5470">
            <v>13.64</v>
          </cell>
        </row>
        <row r="5471">
          <cell r="A5471">
            <v>89570</v>
          </cell>
          <cell r="B5471" t="str">
            <v>ADAPTADOR CURTO COM BOLSA E ROSCA PARA REGISTRO, PVC, SOLDÁVEL, DN 40MM X 1.1/2, INSTALADO EM PRUMADA DE ÁGUA - FORNECIMENTO E INSTALAÇÃO. AF_06/2022</v>
          </cell>
          <cell r="C5471">
            <v>11.07</v>
          </cell>
        </row>
        <row r="5472">
          <cell r="A5472">
            <v>103992</v>
          </cell>
          <cell r="B5472" t="str">
            <v>ADAPTADOR CURTO COM BOLSA E ROSCA PARA REGISTRO, PVC, SOLDÁVEL, DN 40MM X 1.1/4", INSTALADO EM RAMAL DE DISTRIBUIÇÃO DE ÁGUA - FORNECIMENTO E INSTALAÇÃO. AF_06/2022</v>
          </cell>
          <cell r="C5472">
            <v>11.05</v>
          </cell>
        </row>
        <row r="5473">
          <cell r="A5473">
            <v>89572</v>
          </cell>
          <cell r="B5473" t="str">
            <v>ADAPTADOR CURTO COM BOLSA E ROSCA PARA REGISTRO, PVC, SOLDÁVEL, DN 40MM X 1.1/4, INSTALADO EM PRUMADA DE ÁGUA - FORNECIMENTO E INSTALAÇÃO. AF_06/2022</v>
          </cell>
          <cell r="C5473">
            <v>8.48</v>
          </cell>
        </row>
        <row r="5474">
          <cell r="A5474">
            <v>104001</v>
          </cell>
          <cell r="B5474" t="str">
            <v>ADAPTADOR CURTO COM BOLSA E ROSCA PARA REGISTRO, PVC, SOLDÁVEL, DN 50MM X 1.1/2", INSTALADO EM RAMAL DE DISTRIBUIÇÃO DE ÁGUA - FORNECIMENTO E INSTALAÇÃO. AF_06/2022</v>
          </cell>
          <cell r="C5474">
            <v>13.29</v>
          </cell>
        </row>
        <row r="5475">
          <cell r="A5475">
            <v>89596</v>
          </cell>
          <cell r="B5475" t="str">
            <v>ADAPTADOR CURTO COM BOLSA E ROSCA PARA REGISTRO, PVC, SOLDÁVEL, DN 50MM X 1.1/2, INSTALADO EM PRUMADA DE ÁGUA - FORNECIMENTO E INSTALAÇÃO. AF_06/2022</v>
          </cell>
          <cell r="C5475">
            <v>10.19</v>
          </cell>
        </row>
        <row r="5476">
          <cell r="A5476">
            <v>104002</v>
          </cell>
          <cell r="B5476" t="str">
            <v>ADAPTADOR CURTO COM BOLSA E ROSCA PARA REGISTRO, PVC, SOLDÁVEL, DN 50MM X 1.1/4", INSTALADO EM RAMAL DE DISTRIBUIÇÃO DE ÁGUA - FORNECIMENTO E INSTALAÇÃO. AF_06/2022</v>
          </cell>
          <cell r="C5476">
            <v>16.8</v>
          </cell>
        </row>
        <row r="5477">
          <cell r="A5477">
            <v>89595</v>
          </cell>
          <cell r="B5477" t="str">
            <v>ADAPTADOR CURTO COM BOLSA E ROSCA PARA REGISTRO, PVC, SOLDÁVEL, DN 50MM X 1.1/4, INSTALADO EM PRUMADA DE ÁGUA - FORNECIMENTO E INSTALAÇÃO. AF_06/2022</v>
          </cell>
          <cell r="C5477">
            <v>13.99</v>
          </cell>
        </row>
        <row r="5478">
          <cell r="A5478">
            <v>89610</v>
          </cell>
          <cell r="B5478" t="str">
            <v>ADAPTADOR CURTO COM BOLSA E ROSCA PARA REGISTRO, PVC, SOLDÁVEL, DN 60MM X 2, INSTALADO EM PRUMADA DE ÁGUA - FORNECIMENTO E INSTALAÇÃO. AF_06/2022</v>
          </cell>
          <cell r="C5478">
            <v>18.96</v>
          </cell>
        </row>
        <row r="5479">
          <cell r="A5479">
            <v>89613</v>
          </cell>
          <cell r="B5479" t="str">
            <v>ADAPTADOR CURTO COM BOLSA E ROSCA PARA REGISTRO, PVC, SOLDÁVEL, DN 75MM X 2.1/2", INSTALADO EM PRUMADA DE ÁGUA - FORNECIMENTO E INSTALAÇÃO. AF_12/2014</v>
          </cell>
          <cell r="C5479">
            <v>29.53</v>
          </cell>
        </row>
        <row r="5480">
          <cell r="A5480">
            <v>89616</v>
          </cell>
          <cell r="B5480" t="str">
            <v>ADAPTADOR CURTO COM BOLSA E ROSCA PARA REGISTRO, PVC, SOLDÁVEL, DN 85MM X 3, INSTALADO EM PRUMADA DE ÁGUA - FORNECIMENTO E INSTALAÇÃO. AF_06/2022</v>
          </cell>
          <cell r="C5480">
            <v>39.51</v>
          </cell>
        </row>
        <row r="5481">
          <cell r="A5481">
            <v>103952</v>
          </cell>
          <cell r="B5481" t="str">
            <v>BUCHA DE REDUÇÃO, CURTA, PVC, SOLDÁVEL, DN 25 X 20 MM, INSTALADO EM RAMAL DE DISTRIBUIÇÃO DE ÁGUA - FORNECIMENTO E INSTALAÇÃO. AF_06/2022</v>
          </cell>
          <cell r="C5481">
            <v>5.56</v>
          </cell>
        </row>
        <row r="5482">
          <cell r="A5482">
            <v>103947</v>
          </cell>
          <cell r="B5482" t="str">
            <v>BUCHA DE REDUÇÃO, CURTA, PVC, SOLDÁVEL, DN 25 X 20 MM, INSTALADO EM RAMAL OU SUB-RAMAL DE ÁGUA - FORNECIMENTO E INSTALAÇÃO. AF_06/2022</v>
          </cell>
          <cell r="C5482">
            <v>6.03</v>
          </cell>
        </row>
        <row r="5483">
          <cell r="A5483">
            <v>103957</v>
          </cell>
          <cell r="B5483" t="str">
            <v>BUCHA DE REDUÇÃO, CURTA, PVC, SOLDÁVEL, DN 32 X 25 MM, INSTALADO EM PRUMADA DE ÁGUA - FORNECIMENTO E INSTALAÇÃO. AF_06/2022</v>
          </cell>
          <cell r="C5483">
            <v>4.8</v>
          </cell>
        </row>
        <row r="5484">
          <cell r="A5484">
            <v>103953</v>
          </cell>
          <cell r="B5484" t="str">
            <v>BUCHA DE REDUÇÃO, CURTA, PVC, SOLDÁVEL, DN 32 X 25 MM, INSTALADO EM RAMAL DE DISTRIBUIÇÃO DE ÁGUA - FORNECIMENTO E INSTALAÇÃO. AF_06/2022</v>
          </cell>
          <cell r="C5484">
            <v>7.01</v>
          </cell>
        </row>
        <row r="5485">
          <cell r="A5485">
            <v>103948</v>
          </cell>
          <cell r="B5485" t="str">
            <v>BUCHA DE REDUÇÃO, CURTA, PVC, SOLDÁVEL, DN 32 X 25 MM, INSTALADO EM RAMAL OU SUB-RAMAL DE ÁGUA - FORNECIMENTO E INSTALAÇÃO. AF_06/2022</v>
          </cell>
          <cell r="C5485">
            <v>7.56</v>
          </cell>
        </row>
        <row r="5486">
          <cell r="A5486">
            <v>103958</v>
          </cell>
          <cell r="B5486" t="str">
            <v>BUCHA DE REDUÇÃO, CURTA, PVC, SOLDÁVEL, DN 50 X 40 MM, INSTALADO EM PRUMADA DE ÁGUA - FORNECIMENTO E INSTALAÇÃO. AF_06/2022</v>
          </cell>
          <cell r="C5486">
            <v>9.8000000000000007</v>
          </cell>
        </row>
        <row r="5487">
          <cell r="A5487">
            <v>104009</v>
          </cell>
          <cell r="B5487" t="str">
            <v>BUCHA DE REDUÇÃO, CURTA, PVC, SOLDÁVEL, DN 50 X 40 MM, INSTALADO EM RAMAL DE DISTRIBUIÇÃO DE ÁGUA - FORNECIMENTO E INSTALAÇÃO. AF_06/2022</v>
          </cell>
          <cell r="C5487">
            <v>12.78</v>
          </cell>
        </row>
        <row r="5488">
          <cell r="A5488">
            <v>103959</v>
          </cell>
          <cell r="B5488" t="str">
            <v>BUCHA DE REDUÇÃO, CURTA, PVC, SOLDÁVEL, DN 60 X 50 MM, INSTALADO EM PRUMADA DE ÁGUA - FORNECIMENTO E INSTALAÇÃO. AF_06/2022</v>
          </cell>
          <cell r="C5488">
            <v>14.67</v>
          </cell>
        </row>
        <row r="5489">
          <cell r="A5489">
            <v>103962</v>
          </cell>
          <cell r="B5489" t="str">
            <v>BUCHA DE REDUÇÃO, LONGA, PVC, SOLDÁVEL, DN 32 X 20 MM, INSTALADO EM PRUMADA DE ÁGUA - FORNECIMENTO E INSTALAÇÃO. AF_06/2022</v>
          </cell>
          <cell r="C5489">
            <v>6.24</v>
          </cell>
        </row>
        <row r="5490">
          <cell r="A5490">
            <v>103954</v>
          </cell>
          <cell r="B5490" t="str">
            <v>BUCHA DE REDUÇÃO, LONGA, PVC, SOLDÁVEL, DN 32 X 20 MM, INSTALADO EM RAMAL DE DISTRIBUIÇÃO DE ÁGUA - FORNECIMENTO E INSTALAÇÃO. AF_06/2022</v>
          </cell>
          <cell r="C5490">
            <v>8.3699999999999992</v>
          </cell>
        </row>
        <row r="5491">
          <cell r="A5491">
            <v>103949</v>
          </cell>
          <cell r="B5491" t="str">
            <v>BUCHA DE REDUÇÃO, LONGA, PVC, SOLDÁVEL, DN 32 X 20 MM, INSTALADO EM RAMAL OU SUB-RAMAL DE ÁGUA - FORNECIMENTO E INSTALAÇÃO. AF_06/2022</v>
          </cell>
          <cell r="C5491">
            <v>8.89</v>
          </cell>
        </row>
        <row r="5492">
          <cell r="A5492">
            <v>103964</v>
          </cell>
          <cell r="B5492" t="str">
            <v>BUCHA DE REDUÇÃO, LONGA, PVC, SOLDÁVEL, DN 40 X 25 MM, INSTALADO EM PRUMADA DE ÁGUA - FORNECIMENTO E INSTALAÇÃO. AF_06/2022</v>
          </cell>
          <cell r="C5492">
            <v>7.94</v>
          </cell>
        </row>
        <row r="5493">
          <cell r="A5493">
            <v>104014</v>
          </cell>
          <cell r="B5493" t="str">
            <v>BUCHA DE REDUÇÃO, LONGA, PVC, SOLDÁVEL, DN 40 X 25 MM, INSTALADO EM RAMAL DE DISTRIBUIÇÃO DE ÁGUA - FORNECIMENTO E INSTALAÇÃO. AF_06/2022</v>
          </cell>
          <cell r="C5493">
            <v>10.35</v>
          </cell>
        </row>
        <row r="5494">
          <cell r="A5494">
            <v>103966</v>
          </cell>
          <cell r="B5494" t="str">
            <v>BUCHA DE REDUÇÃO, LONGA, PVC, SOLDÁVEL, DN 50 X 25 MM, INSTALADO EM PRUMADA DE ÁGUA - FORNECIMENTO E INSTALAÇÃO. AF_06/2022</v>
          </cell>
          <cell r="C5494">
            <v>9.43</v>
          </cell>
        </row>
        <row r="5495">
          <cell r="A5495">
            <v>103999</v>
          </cell>
          <cell r="B5495" t="str">
            <v>BUCHA DE REDUÇÃO, LONGA, PVC, SOLDÁVEL, DN 50 X 25 MM, INSTALADO EM RAMAL DE DISTRIBUIÇÃO DE ÁGUA - FORNECIMENTO E INSTALAÇÃO. AF_06/2022</v>
          </cell>
          <cell r="C5495">
            <v>12.05</v>
          </cell>
        </row>
        <row r="5496">
          <cell r="A5496">
            <v>103967</v>
          </cell>
          <cell r="B5496" t="str">
            <v>BUCHA DE REDUÇÃO, LONGA, PVC, SOLDÁVEL, DN 50 X 32 MM, INSTALADO EM PRUMADA DE ÁGUA - FORNECIMENTO E INSTALAÇÃO. AF_06/2022</v>
          </cell>
          <cell r="C5496">
            <v>11.32</v>
          </cell>
        </row>
        <row r="5497">
          <cell r="A5497">
            <v>104003</v>
          </cell>
          <cell r="B5497" t="str">
            <v>BUCHA DE REDUÇÃO, LONGA, PVC, SOLDÁVEL, DN 50 X 32 MM, INSTALADO EM RAMAL DE DISTRIBUIÇÃO DE ÁGUA - FORNECIMENTO E INSTALAÇÃO. AF_06/2022</v>
          </cell>
          <cell r="C5497">
            <v>14.13</v>
          </cell>
        </row>
        <row r="5498">
          <cell r="A5498">
            <v>103968</v>
          </cell>
          <cell r="B5498" t="str">
            <v>BUCHA DE REDUÇÃO, LONGA, PVC, SOLDÁVEL, DN 60 X 25 MM, INSTALADO EM PRUMADA DE ÁGUA - FORNECIMENTO E INSTALAÇÃO. AF_06/2022</v>
          </cell>
          <cell r="C5498">
            <v>16.13</v>
          </cell>
        </row>
        <row r="5499">
          <cell r="A5499">
            <v>103969</v>
          </cell>
          <cell r="B5499" t="str">
            <v>BUCHA DE REDUÇÃO, LONGA, PVC, SOLDÁVEL, DN 60 X 32 MM, INSTALADO EM PRUMADA DE ÁGUA - FORNECIMENTO E INSTALAÇÃO. AF_06/2022</v>
          </cell>
          <cell r="C5499">
            <v>19.03</v>
          </cell>
        </row>
        <row r="5500">
          <cell r="A5500">
            <v>103971</v>
          </cell>
          <cell r="B5500" t="str">
            <v>BUCHA DE REDUÇÃO, LONGA, PVC, SOLDÁVEL, DN 60 X 50 MM, INSTALADO EM PRUMADA DE ÁGUA - FORNECIMENTO E INSTALAÇÃO. AF_06/2022</v>
          </cell>
          <cell r="C5500">
            <v>24.21</v>
          </cell>
        </row>
        <row r="5501">
          <cell r="A5501">
            <v>103972</v>
          </cell>
          <cell r="B5501" t="str">
            <v>BUCHA DE REDUÇÃO, LONGA, PVC, SOLDÁVEL, DN 75 X 50 MM, INSTALADO EM PRUMADA DE ÁGUA - FORNECIMENTO E INSTALAÇÃO. AF_06/2022</v>
          </cell>
          <cell r="C5501">
            <v>28.13</v>
          </cell>
        </row>
        <row r="5502">
          <cell r="A5502">
            <v>103993</v>
          </cell>
          <cell r="B5502" t="str">
            <v>BUCHA DE REDUÇÃO, PVC, SOLDÁVEL, DN 40MM X 32MM, INSTALADO EM RAMAL DE DISTRIBUIÇÃO DE ÁGUA - FORNECIMENTO E INSTALAÇÃO. AF_06/2022</v>
          </cell>
          <cell r="C5502">
            <v>9.4700000000000006</v>
          </cell>
        </row>
        <row r="5503">
          <cell r="A5503">
            <v>89407</v>
          </cell>
          <cell r="B5503" t="str">
            <v>CURVA 45 GRAUS, PVC, SOLDÁVEL, DN 20MM, INSTALADO EM RAMAL DE DISTRIBUIÇÃO DE ÁGUA - FORNECIMENTO E INSTALAÇÃO. AF_06/2022</v>
          </cell>
          <cell r="C5503">
            <v>8.4499999999999993</v>
          </cell>
        </row>
        <row r="5504">
          <cell r="A5504">
            <v>89361</v>
          </cell>
          <cell r="B5504" t="str">
            <v>CURVA 45 GRAUS, PVC, SOLDÁVEL, DN 20MM, INSTALADO EM RAMAL OU SUB-RAMAL DE ÁGUA - FORNECIMENTO E INSTALAÇÃO. AF_06/2022</v>
          </cell>
          <cell r="C5504">
            <v>9.09</v>
          </cell>
        </row>
        <row r="5505">
          <cell r="A5505">
            <v>89490</v>
          </cell>
          <cell r="B5505" t="str">
            <v>CURVA 45 GRAUS, PVC, SOLDÁVEL, DN 25MM, INSTALADO EM PRUMADA DE ÁGUA - FORNECIMENTO E INSTALAÇÃO. AF_06/2022</v>
          </cell>
          <cell r="C5505">
            <v>6.89</v>
          </cell>
        </row>
        <row r="5506">
          <cell r="A5506">
            <v>89411</v>
          </cell>
          <cell r="B5506" t="str">
            <v>CURVA 45 GRAUS, PVC, SOLDÁVEL, DN 25MM, INSTALADO EM RAMAL DE DISTRIBUIÇÃO DE ÁGUA - FORNECIMENTO E INSTALAÇÃO. AF_06/2022</v>
          </cell>
          <cell r="C5506">
            <v>9.94</v>
          </cell>
        </row>
        <row r="5507">
          <cell r="A5507">
            <v>89365</v>
          </cell>
          <cell r="B5507" t="str">
            <v>CURVA 45 GRAUS, PVC, SOLDÁVEL, DN 25MM, INSTALADO EM RAMAL OU SUB-RAMAL DE ÁGUA - FORNECIMENTO E INSTALAÇÃO. AF_06/2022</v>
          </cell>
          <cell r="C5507">
            <v>10.68</v>
          </cell>
        </row>
        <row r="5508">
          <cell r="A5508">
            <v>89496</v>
          </cell>
          <cell r="B5508" t="str">
            <v>CURVA 45 GRAUS, PVC, SOLDÁVEL, DN 32MM, INSTALADO EM PRUMADA DE ÁGUA - FORNECIMENTO E INSTALAÇÃO. AF_06/2022</v>
          </cell>
          <cell r="C5508">
            <v>10.02</v>
          </cell>
        </row>
        <row r="5509">
          <cell r="A5509">
            <v>89416</v>
          </cell>
          <cell r="B5509" t="str">
            <v>CURVA 45 GRAUS, PVC, SOLDÁVEL, DN 32MM, INSTALADO EM RAMAL DE DISTRIBUIÇÃO DE ÁGUA - FORNECIMENTO E INSTALAÇÃO. AF_06/2022</v>
          </cell>
          <cell r="C5509">
            <v>13.57</v>
          </cell>
        </row>
        <row r="5510">
          <cell r="A5510">
            <v>89370</v>
          </cell>
          <cell r="B5510" t="str">
            <v>CURVA 45 GRAUS, PVC, SOLDÁVEL, DN 32MM, INSTALADO EM RAMAL OU SUB-RAMAL DE ÁGUA - FORNECIMENTO E INSTALAÇÃO. AF_06/2022</v>
          </cell>
          <cell r="C5510">
            <v>14.45</v>
          </cell>
        </row>
        <row r="5511">
          <cell r="A5511">
            <v>89500</v>
          </cell>
          <cell r="B5511" t="str">
            <v>CURVA 45 GRAUS, PVC, SOLDÁVEL, DN 40MM, INSTALADO EM PRUMADA DE ÁGUA - FORNECIMENTO E INSTALAÇÃO. AF_06/2022</v>
          </cell>
          <cell r="C5511">
            <v>12.27</v>
          </cell>
        </row>
        <row r="5512">
          <cell r="A5512">
            <v>103983</v>
          </cell>
          <cell r="B5512" t="str">
            <v>CURVA 45 GRAUS, PVC, SOLDÁVEL, DN 40MM, INSTALADO EM RAMAL DE DISTRIBUIÇÃO DE ÁGUA - FORNECIMENTO E INSTALAÇÃO. AF_06/2022</v>
          </cell>
          <cell r="C5512">
            <v>16.350000000000001</v>
          </cell>
        </row>
        <row r="5513">
          <cell r="A5513">
            <v>89504</v>
          </cell>
          <cell r="B5513" t="str">
            <v>CURVA 45 GRAUS, PVC, SOLDÁVEL, DN 50MM, INSTALADO EM PRUMADA DE ÁGUA - FORNECIMENTO E INSTALAÇÃO. AF_06/2022</v>
          </cell>
          <cell r="C5513">
            <v>18.14</v>
          </cell>
        </row>
        <row r="5514">
          <cell r="A5514">
            <v>103987</v>
          </cell>
          <cell r="B5514" t="str">
            <v>CURVA 45 GRAUS, PVC, SOLDÁVEL, DN 50MM, INSTALADO EM RAMAL DE DISTRIBUIÇÃO DE ÁGUA - FORNECIMENTO E INSTALAÇÃO. AF_06/2022</v>
          </cell>
          <cell r="C5514">
            <v>22.92</v>
          </cell>
        </row>
        <row r="5515">
          <cell r="A5515">
            <v>89510</v>
          </cell>
          <cell r="B5515" t="str">
            <v>CURVA 45 GRAUS, PVC, SOLDÁVEL, DN 60MM, INSTALADO EM PRUMADA DE ÁGUA - FORNECIMENTO E INSTALAÇÃO. AF_06/2022</v>
          </cell>
          <cell r="C5515">
            <v>25.9</v>
          </cell>
        </row>
        <row r="5516">
          <cell r="A5516">
            <v>89519</v>
          </cell>
          <cell r="B5516" t="str">
            <v>CURVA 45 GRAUS, PVC, SOLDÁVEL, DN 75MM, INSTALADO EM PRUMADA DE ÁGUA - FORNECIMENTO E INSTALAÇÃO. AF_06/2022</v>
          </cell>
          <cell r="C5516">
            <v>45.3</v>
          </cell>
        </row>
        <row r="5517">
          <cell r="A5517">
            <v>89527</v>
          </cell>
          <cell r="B5517" t="str">
            <v>CURVA 45 GRAUS, PVC, SOLDÁVEL, DN 85MM, INSTALADO EM PRUMADA DE ÁGUA - FORNECIMENTO E INSTALAÇÃO. AF_06/2022</v>
          </cell>
          <cell r="C5517">
            <v>54.66</v>
          </cell>
        </row>
        <row r="5518">
          <cell r="A5518">
            <v>89406</v>
          </cell>
          <cell r="B5518" t="str">
            <v>CURVA 90 GRAUS, PVC, SOLDÁVEL, DN 20MM, INSTALADO EM RAMAL DE DISTRIBUIÇÃO DE ÁGUA - FORNECIMENTO E INSTALAÇÃO. AF_06/2022</v>
          </cell>
          <cell r="C5518">
            <v>8.3800000000000008</v>
          </cell>
        </row>
        <row r="5519">
          <cell r="A5519">
            <v>89360</v>
          </cell>
          <cell r="B5519" t="str">
            <v>CURVA 90 GRAUS, PVC, SOLDÁVEL, DN 20MM, INSTALADO EM RAMAL OU SUB-RAMAL DE ÁGUA - FORNECIMENTO E INSTALAÇÃO. AF_06/2022</v>
          </cell>
          <cell r="C5519">
            <v>9.02</v>
          </cell>
        </row>
        <row r="5520">
          <cell r="A5520">
            <v>89489</v>
          </cell>
          <cell r="B5520" t="str">
            <v>CURVA 90 GRAUS, PVC, SOLDÁVEL, DN 25MM, INSTALADO EM PRUMADA DE ÁGUA - FORNECIMENTO E INSTALAÇÃO. AF_06/2022</v>
          </cell>
          <cell r="C5520">
            <v>7.42</v>
          </cell>
        </row>
        <row r="5521">
          <cell r="A5521">
            <v>89410</v>
          </cell>
          <cell r="B5521" t="str">
            <v>CURVA 90 GRAUS, PVC, SOLDÁVEL, DN 25MM, INSTALADO EM RAMAL DE DISTRIBUIÇÃO DE ÁGUA - FORNECIMENTO E INSTALAÇÃO. AF_06/2022</v>
          </cell>
          <cell r="C5521">
            <v>10.47</v>
          </cell>
        </row>
        <row r="5522">
          <cell r="A5522">
            <v>89364</v>
          </cell>
          <cell r="B5522" t="str">
            <v>CURVA 90 GRAUS, PVC, SOLDÁVEL, DN 25MM, INSTALADO EM RAMAL OU SUB-RAMAL DE ÁGUA - FORNECIMENTO E INSTALAÇÃO. AF_06/2022</v>
          </cell>
          <cell r="C5522">
            <v>11.21</v>
          </cell>
        </row>
        <row r="5523">
          <cell r="A5523">
            <v>89494</v>
          </cell>
          <cell r="B5523" t="str">
            <v>CURVA 90 GRAUS, PVC, SOLDÁVEL, DN 32MM, INSTALADO EM PRUMADA DE ÁGUA - FORNECIMENTO E INSTALAÇÃO. AF_06/2022</v>
          </cell>
          <cell r="C5523">
            <v>11.98</v>
          </cell>
        </row>
        <row r="5524">
          <cell r="A5524">
            <v>89415</v>
          </cell>
          <cell r="B5524" t="str">
            <v>CURVA 90 GRAUS, PVC, SOLDÁVEL, DN 32MM, INSTALADO EM RAMAL DE DISTRIBUIÇÃO DE ÁGUA - FORNECIMENTO E INSTALAÇÃO. AF_06/2022</v>
          </cell>
          <cell r="C5524">
            <v>15.53</v>
          </cell>
        </row>
        <row r="5525">
          <cell r="A5525">
            <v>89369</v>
          </cell>
          <cell r="B5525" t="str">
            <v>CURVA 90 GRAUS, PVC, SOLDÁVEL, DN 32MM, INSTALADO EM RAMAL OU SUB-RAMAL DE ÁGUA - FORNECIMENTO E INSTALAÇÃO. AF_06/2022</v>
          </cell>
          <cell r="C5525">
            <v>16.41</v>
          </cell>
        </row>
        <row r="5526">
          <cell r="A5526">
            <v>89499</v>
          </cell>
          <cell r="B5526" t="str">
            <v>CURVA 90 GRAUS, PVC, SOLDÁVEL, DN 40MM, INSTALADO EM PRUMADA DE ÁGUA - FORNECIMENTO E INSTALAÇÃO. AF_06/2022</v>
          </cell>
          <cell r="C5526">
            <v>18.77</v>
          </cell>
        </row>
        <row r="5527">
          <cell r="A5527">
            <v>103982</v>
          </cell>
          <cell r="B5527" t="str">
            <v>CURVA 90 GRAUS, PVC, SOLDÁVEL, DN 40MM, INSTALADO EM RAMAL DE DISTRIBUIÇÃO DE ÁGUA - FORNECIMENTO E INSTALAÇÃO. AF_06/2022</v>
          </cell>
          <cell r="C5527">
            <v>22.85</v>
          </cell>
        </row>
        <row r="5528">
          <cell r="A5528">
            <v>89503</v>
          </cell>
          <cell r="B5528" t="str">
            <v>CURVA 90 GRAUS, PVC, SOLDÁVEL, DN 50MM, INSTALADO EM PRUMADA DE ÁGUA - FORNECIMENTO E INSTALAÇÃO. AF_06/2022</v>
          </cell>
          <cell r="C5528">
            <v>21.86</v>
          </cell>
        </row>
        <row r="5529">
          <cell r="A5529">
            <v>103986</v>
          </cell>
          <cell r="B5529" t="str">
            <v>CURVA 90 GRAUS, PVC, SOLDÁVEL, DN 50MM, INSTALADO EM RAMAL DE DISTRIBUIÇÃO DE ÁGUA - FORNECIMENTO E INSTALAÇÃO. AF_06/2022</v>
          </cell>
          <cell r="C5529">
            <v>26.64</v>
          </cell>
        </row>
        <row r="5530">
          <cell r="A5530">
            <v>89507</v>
          </cell>
          <cell r="B5530" t="str">
            <v>CURVA 90 GRAUS, PVC, SOLDÁVEL, DN 60MM, INSTALADO EM PRUMADA DE ÁGUA - FORNECIMENTO E INSTALAÇÃO. AF_06/2022</v>
          </cell>
          <cell r="C5530">
            <v>44.73</v>
          </cell>
        </row>
        <row r="5531">
          <cell r="A5531">
            <v>89517</v>
          </cell>
          <cell r="B5531" t="str">
            <v>CURVA 90 GRAUS, PVC, SOLDÁVEL, DN 75MM, INSTALADO EM PRUMADA DE ÁGUA - FORNECIMENTO E INSTALAÇÃO. AF_06/2022</v>
          </cell>
          <cell r="C5531">
            <v>66.38</v>
          </cell>
        </row>
        <row r="5532">
          <cell r="A5532">
            <v>89525</v>
          </cell>
          <cell r="B5532" t="str">
            <v>CURVA 90 GRAUS, PVC, SOLDÁVEL, DN 85MM, INSTALADO EM PRUMADA DE ÁGUA - FORNECIMENTO E INSTALAÇÃO. AF_06/2022</v>
          </cell>
          <cell r="C5532">
            <v>83.5</v>
          </cell>
        </row>
        <row r="5533">
          <cell r="A5533">
            <v>89423</v>
          </cell>
          <cell r="B5533" t="str">
            <v>CURVA DE TRANSPOSIÇÃO, PVC, SOLDÁVEL, DN 20MM, INSTALADO EM RAMAL DE DISTRIBUIÇÃO DE ÁGUA FORNECIMENTO E INSTALAÇÃO. AF_06/2022</v>
          </cell>
          <cell r="C5533">
            <v>9.36</v>
          </cell>
        </row>
        <row r="5534">
          <cell r="A5534">
            <v>89377</v>
          </cell>
          <cell r="B5534" t="str">
            <v>CURVA DE TRANSPOSIÇÃO, PVC, SOLDÁVEL, DN 20MM, INSTALADO EM RAMAL OU SUB-RAMAL DE ÁGUA - FORNECIMENTO E INSTALAÇÃO. AF_06/2022</v>
          </cell>
          <cell r="C5534">
            <v>9.7799999999999994</v>
          </cell>
        </row>
        <row r="5535">
          <cell r="A5535">
            <v>89540</v>
          </cell>
          <cell r="B5535" t="str">
            <v>CURVA DE TRANSPOSIÇÃO, PVC, SOLDÁVEL, DN 25MM, INSTALADO EM PRUMADA DE ÁGUA - FORNECIMENTO E INSTALAÇÃO. AF_06/2022</v>
          </cell>
          <cell r="C5535">
            <v>9.98</v>
          </cell>
        </row>
        <row r="5536">
          <cell r="A5536">
            <v>89430</v>
          </cell>
          <cell r="B5536" t="str">
            <v>CURVA DE TRANSPOSIÇÃO, PVC, SOLDÁVEL, DN 25MM, INSTALADO EM RAMAL DE DISTRIBUIÇÃO DE ÁGUA FORNECIMENTO E INSTALAÇÃO. AF_06/2022</v>
          </cell>
          <cell r="C5536">
            <v>12.03</v>
          </cell>
        </row>
        <row r="5537">
          <cell r="A5537">
            <v>89384</v>
          </cell>
          <cell r="B5537" t="str">
            <v>CURVA DE TRANSPOSIÇÃO, PVC, SOLDÁVEL, DN 25MM, INSTALADO EM RAMAL OU SUB-RAMAL DE ÁGUA FORNECIMENTO E INSTALAÇÃO. AF_06/2022</v>
          </cell>
          <cell r="C5537">
            <v>12.53</v>
          </cell>
        </row>
        <row r="5538">
          <cell r="A5538">
            <v>89555</v>
          </cell>
          <cell r="B5538" t="str">
            <v>CURVA DE TRANSPOSIÇÃO, PVC, SOLDÁVEL, DN 32MM, INSTALADO EM PRUMADA DE ÁGUA FORNECIMENTO E INSTALAÇÃO. AF_06/2022</v>
          </cell>
          <cell r="C5538">
            <v>20.58</v>
          </cell>
        </row>
        <row r="5539">
          <cell r="A5539">
            <v>89437</v>
          </cell>
          <cell r="B5539" t="str">
            <v>CURVA DE TRANSPOSIÇÃO, PVC, SOLDÁVEL, DN 32MM, INSTALADO EM RAMAL DE DISTRIBUIÇÃO DE ÁGUA FORNECIMENTO E INSTALAÇÃO. AF_06/2022</v>
          </cell>
          <cell r="C5539">
            <v>22.95</v>
          </cell>
        </row>
        <row r="5540">
          <cell r="A5540">
            <v>89392</v>
          </cell>
          <cell r="B5540" t="str">
            <v>CURVA DE TRANSPOSIÇÃO, PVC, SOLDÁVEL, DN 32MM, INSTALADO EM RAMAL OU SUB-RAMAL DE ÁGUA FORNECIMENTO E INSTALAÇÃO. AF_06/2022</v>
          </cell>
          <cell r="C5540">
            <v>23.54</v>
          </cell>
        </row>
        <row r="5541">
          <cell r="A5541">
            <v>89405</v>
          </cell>
          <cell r="B5541" t="str">
            <v>JOELHO 45 GRAUS, PVC, SOLDÁVEL, DN 20MM, INSTALADO EM RAMAL DE DISTRIBUIÇÃO DE ÁGUA - FORNECIMENTO E INSTALAÇÃO. AF_06/2022</v>
          </cell>
          <cell r="C5541">
            <v>7.41</v>
          </cell>
        </row>
        <row r="5542">
          <cell r="A5542">
            <v>89359</v>
          </cell>
          <cell r="B5542" t="str">
            <v>JOELHO 45 GRAUS, PVC, SOLDÁVEL, DN 20MM, INSTALADO EM RAMAL OU SUB-RAMAL DE ÁGUA - FORNECIMENTO E INSTALAÇÃO. AF_06/2022</v>
          </cell>
          <cell r="C5542">
            <v>8.0500000000000007</v>
          </cell>
        </row>
        <row r="5543">
          <cell r="A5543">
            <v>89485</v>
          </cell>
          <cell r="B5543" t="str">
            <v>JOELHO 45 GRAUS, PVC, SOLDÁVEL, DN 25MM, INSTALADO EM PRUMADA DE ÁGUA - FORNECIMENTO E INSTALAÇÃO. AF_06/2022</v>
          </cell>
          <cell r="C5543">
            <v>5.96</v>
          </cell>
        </row>
        <row r="5544">
          <cell r="A5544">
            <v>89409</v>
          </cell>
          <cell r="B5544" t="str">
            <v>JOELHO 45 GRAUS, PVC, SOLDÁVEL, DN 25MM, INSTALADO EM RAMAL DE DISTRIBUIÇÃO DE ÁGUA - FORNECIMENTO E INSTALAÇÃO. AF_06/2022</v>
          </cell>
          <cell r="C5544">
            <v>9.01</v>
          </cell>
        </row>
        <row r="5545">
          <cell r="A5545">
            <v>89363</v>
          </cell>
          <cell r="B5545" t="str">
            <v>JOELHO 45 GRAUS, PVC, SOLDÁVEL, DN 25MM, INSTALADO EM RAMAL OU SUB-RAMAL DE ÁGUA - FORNECIMENTO E INSTALAÇÃO. AF_06/2022</v>
          </cell>
          <cell r="C5545">
            <v>9.75</v>
          </cell>
        </row>
        <row r="5546">
          <cell r="A5546">
            <v>89493</v>
          </cell>
          <cell r="B5546" t="str">
            <v>JOELHO 45 GRAUS, PVC, SOLDÁVEL, DN 32MM, INSTALADO EM PRUMADA DE ÁGUA - FORNECIMENTO E INSTALAÇÃO. AF_06/2022</v>
          </cell>
          <cell r="C5546">
            <v>9.6999999999999993</v>
          </cell>
        </row>
        <row r="5547">
          <cell r="A5547">
            <v>89414</v>
          </cell>
          <cell r="B5547" t="str">
            <v>JOELHO 45 GRAUS, PVC, SOLDÁVEL, DN 32MM, INSTALADO EM RAMAL DE DISTRIBUIÇÃO DE ÁGUA - FORNECIMENTO E INSTALAÇÃO. AF_06/2022</v>
          </cell>
          <cell r="C5547">
            <v>13.25</v>
          </cell>
        </row>
        <row r="5548">
          <cell r="A5548">
            <v>89368</v>
          </cell>
          <cell r="B5548" t="str">
            <v>JOELHO 45 GRAUS, PVC, SOLDÁVEL, DN 32MM, INSTALADO EM RAMAL OU SUB-RAMAL DE ÁGUA - FORNECIMENTO E INSTALAÇÃO. AF_06/2022</v>
          </cell>
          <cell r="C5548">
            <v>14.13</v>
          </cell>
        </row>
        <row r="5549">
          <cell r="A5549">
            <v>89498</v>
          </cell>
          <cell r="B5549" t="str">
            <v>JOELHO 45 GRAUS, PVC, SOLDÁVEL, DN 40MM, INSTALADO EM PRUMADA DE ÁGUA - FORNECIMENTO E INSTALAÇÃO. AF_06/2022</v>
          </cell>
          <cell r="C5549">
            <v>12.8</v>
          </cell>
        </row>
        <row r="5550">
          <cell r="A5550">
            <v>103981</v>
          </cell>
          <cell r="B5550" t="str">
            <v>JOELHO 45 GRAUS, PVC, SOLDÁVEL, DN 40MM, INSTALADO EM RAMAL DE DISTRIBUIÇÃO DE ÁGUA - FORNECIMENTO E INSTALAÇÃO. AF_06/2022</v>
          </cell>
          <cell r="C5550">
            <v>16.88</v>
          </cell>
        </row>
        <row r="5551">
          <cell r="A5551">
            <v>89502</v>
          </cell>
          <cell r="B5551" t="str">
            <v>JOELHO 45 GRAUS, PVC, SOLDÁVEL, DN 50MM, INSTALADO EM PRUMADA DE ÁGUA - FORNECIMENTO E INSTALAÇÃO. AF_06/2022</v>
          </cell>
          <cell r="C5551">
            <v>16.38</v>
          </cell>
        </row>
        <row r="5552">
          <cell r="A5552">
            <v>103985</v>
          </cell>
          <cell r="B5552" t="str">
            <v>JOELHO 45 GRAUS, PVC, SOLDÁVEL, DN 50MM, INSTALADO EM RAMAL DE DISTRIBUIÇÃO DE ÁGUA - FORNECIMENTO E INSTALAÇÃO. AF_06/2022</v>
          </cell>
          <cell r="C5552">
            <v>21.16</v>
          </cell>
        </row>
        <row r="5553">
          <cell r="A5553">
            <v>89506</v>
          </cell>
          <cell r="B5553" t="str">
            <v>JOELHO 45 GRAUS, PVC, SOLDÁVEL, DN 60MM, INSTALADO EM PRUMADA DE ÁGUA - FORNECIMENTO E INSTALAÇÃO. AF_06/2022</v>
          </cell>
          <cell r="C5553">
            <v>37.950000000000003</v>
          </cell>
        </row>
        <row r="5554">
          <cell r="A5554">
            <v>89515</v>
          </cell>
          <cell r="B5554" t="str">
            <v>JOELHO 45 GRAUS, PVC, SOLDÁVEL, DN 75MM, INSTALADO EM PRUMADA DE ÁGUA - FORNECIMENTO E INSTALAÇÃO. AF_06/2022</v>
          </cell>
          <cell r="C5554">
            <v>79.05</v>
          </cell>
        </row>
        <row r="5555">
          <cell r="A5555">
            <v>89523</v>
          </cell>
          <cell r="B5555" t="str">
            <v>JOELHO 45 GRAUS, PVC, SOLDÁVEL, DN 85MM, INSTALADO EM PRUMADA DE ÁGUA - FORNECIMENTO E INSTALAÇÃO. AF_06/2022</v>
          </cell>
          <cell r="C5555">
            <v>96.71</v>
          </cell>
        </row>
        <row r="5556">
          <cell r="A5556">
            <v>90373</v>
          </cell>
          <cell r="B5556" t="str">
            <v>JOELHO 90 GRAUS COM BUCHA DE LATÃO, PVC, SOLDÁVEL, DN 25MM, X 1/2 INSTALADO EM RAMAL OU SUB-RAMAL DE ÁGUA - FORNECIMENTO E INSTALAÇÃO. AF_06/2022</v>
          </cell>
          <cell r="C5556">
            <v>12.4</v>
          </cell>
        </row>
        <row r="5557">
          <cell r="A5557">
            <v>89366</v>
          </cell>
          <cell r="B5557" t="str">
            <v>JOELHO 90 GRAUS COM BUCHA DE LATÃO, PVC, SOLDÁVEL, DN 25MM, X 3/4 INSTALADO EM RAMAL OU SUB-RAMAL DE ÁGUA - FORNECIMENTO E INSTALAÇÃO. AF_06/2022</v>
          </cell>
          <cell r="C5557">
            <v>15.55</v>
          </cell>
        </row>
        <row r="5558">
          <cell r="A5558">
            <v>89404</v>
          </cell>
          <cell r="B5558" t="str">
            <v>JOELHO 90 GRAUS, PVC, SOLDÁVEL, DN 20MM, INSTALADO EM RAMAL DE DISTRIBUIÇÃO DE ÁGUA - FORNECIMENTO E INSTALAÇÃO. AF_06/2022</v>
          </cell>
          <cell r="C5558">
            <v>6.88</v>
          </cell>
        </row>
        <row r="5559">
          <cell r="A5559">
            <v>89358</v>
          </cell>
          <cell r="B5559" t="str">
            <v>JOELHO 90 GRAUS, PVC, SOLDÁVEL, DN 20MM, INSTALADO EM RAMAL OU SUB-RAMAL DE ÁGUA - FORNECIMENTO E INSTALAÇÃO. AF_06/2022</v>
          </cell>
          <cell r="C5559">
            <v>7.52</v>
          </cell>
        </row>
        <row r="5560">
          <cell r="A5560">
            <v>89481</v>
          </cell>
          <cell r="B5560" t="str">
            <v>JOELHO 90 GRAUS, PVC, SOLDÁVEL, DN 25MM, INSTALADO EM PRUMADA DE ÁGUA - FORNECIMENTO E INSTALAÇÃO. AF_06/2022</v>
          </cell>
          <cell r="C5560">
            <v>5.2</v>
          </cell>
        </row>
        <row r="5561">
          <cell r="A5561">
            <v>89408</v>
          </cell>
          <cell r="B5561" t="str">
            <v>JOELHO 90 GRAUS, PVC, SOLDÁVEL, DN 25MM, INSTALADO EM RAMAL DE DISTRIBUIÇÃO DE ÁGUA - FORNECIMENTO E INSTALAÇÃO. AF_06/2022</v>
          </cell>
          <cell r="C5561">
            <v>8.25</v>
          </cell>
        </row>
        <row r="5562">
          <cell r="A5562">
            <v>89362</v>
          </cell>
          <cell r="B5562" t="str">
            <v>JOELHO 90 GRAUS, PVC, SOLDÁVEL, DN 25MM, INSTALADO EM RAMAL OU SUB-RAMAL DE ÁGUA - FORNECIMENTO E INSTALAÇÃO. AF_06/2022</v>
          </cell>
          <cell r="C5562">
            <v>8.99</v>
          </cell>
        </row>
        <row r="5563">
          <cell r="A5563">
            <v>89412</v>
          </cell>
          <cell r="B5563" t="str">
            <v>JOELHO 90 GRAUS, PVC, SOLDÁVEL, DN 25MM, X 3/4 INSTALADO EM RAMAL DE DISTRIBUIÇÃO DE ÁGUA - FORNECIMENTO E INSTALAÇÃO. AF_06/2022</v>
          </cell>
          <cell r="C5563">
            <v>9.3000000000000007</v>
          </cell>
        </row>
        <row r="5564">
          <cell r="A5564">
            <v>89492</v>
          </cell>
          <cell r="B5564" t="str">
            <v>JOELHO 90 GRAUS, PVC, SOLDÁVEL, DN 32MM, INSTALADO EM PRUMADA DE ÁGUA - FORNECIMENTO E INSTALAÇÃO. AF_06/2022</v>
          </cell>
          <cell r="C5564">
            <v>8.01</v>
          </cell>
        </row>
        <row r="5565">
          <cell r="A5565">
            <v>89413</v>
          </cell>
          <cell r="B5565" t="str">
            <v>JOELHO 90 GRAUS, PVC, SOLDÁVEL, DN 32MM, INSTALADO EM RAMAL DE DISTRIBUIÇÃO DE ÁGUA - FORNECIMENTO E INSTALAÇÃO. AF_06/2022</v>
          </cell>
          <cell r="C5565">
            <v>11.56</v>
          </cell>
        </row>
        <row r="5566">
          <cell r="A5566">
            <v>89367</v>
          </cell>
          <cell r="B5566" t="str">
            <v>JOELHO 90 GRAUS, PVC, SOLDÁVEL, DN 32MM, INSTALADO EM RAMAL OU SUB-RAMAL DE ÁGUA - FORNECIMENTO E INSTALAÇÃO. AF_06/2022</v>
          </cell>
          <cell r="C5566">
            <v>12.44</v>
          </cell>
        </row>
        <row r="5567">
          <cell r="A5567">
            <v>89497</v>
          </cell>
          <cell r="B5567" t="str">
            <v>JOELHO 90 GRAUS, PVC, SOLDÁVEL, DN 40MM, INSTALADO EM PRUMADA DE ÁGUA - FORNECIMENTO E INSTALAÇÃO. AF_06/2022</v>
          </cell>
          <cell r="C5567">
            <v>12.74</v>
          </cell>
        </row>
        <row r="5568">
          <cell r="A5568">
            <v>103980</v>
          </cell>
          <cell r="B5568" t="str">
            <v>JOELHO 90 GRAUS, PVC, SOLDÁVEL, DN 40MM, INSTALADO EM RAMAL DE DISTRIBUIÇÃO DE ÁGUA - FORNECIMENTO E INSTALAÇÃO. AF_06/2022</v>
          </cell>
          <cell r="C5568">
            <v>16.82</v>
          </cell>
        </row>
        <row r="5569">
          <cell r="A5569">
            <v>89501</v>
          </cell>
          <cell r="B5569" t="str">
            <v>JOELHO 90 GRAUS, PVC, SOLDÁVEL, DN 50MM, INSTALADO EM PRUMADA DE ÁGUA - FORNECIMENTO E INSTALAÇÃO. AF_06/2022</v>
          </cell>
          <cell r="C5569">
            <v>13.93</v>
          </cell>
        </row>
        <row r="5570">
          <cell r="A5570">
            <v>103984</v>
          </cell>
          <cell r="B5570" t="str">
            <v>JOELHO 90 GRAUS, PVC, SOLDÁVEL, DN 50MM, INSTALADO EM RAMAL DE DISTRIBUIÇÃO DE ÁGUA - FORNECIMENTO E INSTALAÇÃO. AF_06/2022</v>
          </cell>
          <cell r="C5570">
            <v>18.71</v>
          </cell>
        </row>
        <row r="5571">
          <cell r="A5571">
            <v>89505</v>
          </cell>
          <cell r="B5571" t="str">
            <v>JOELHO 90 GRAUS, PVC, SOLDÁVEL, DN 60MM, INSTALADO EM PRUMADA DE ÁGUA - FORNECIMENTO E INSTALAÇÃO. AF_06/2022</v>
          </cell>
          <cell r="C5571">
            <v>39.67</v>
          </cell>
        </row>
        <row r="5572">
          <cell r="A5572">
            <v>89513</v>
          </cell>
          <cell r="B5572" t="str">
            <v>JOELHO 90 GRAUS, PVC, SOLDÁVEL, DN 75MM, INSTALADO EM PRUMADA DE ÁGUA - FORNECIMENTO E INSTALAÇÃO. AF_06/2022</v>
          </cell>
          <cell r="C5572">
            <v>98.89</v>
          </cell>
        </row>
        <row r="5573">
          <cell r="A5573">
            <v>89521</v>
          </cell>
          <cell r="B5573" t="str">
            <v>JOELHO 90 GRAUS, PVC, SOLDÁVEL, DN 85MM, INSTALADO EM PRUMADA DE ÁGUA - FORNECIMENTO E INSTALAÇÃO. AF_06/2022</v>
          </cell>
          <cell r="C5573">
            <v>117.97</v>
          </cell>
        </row>
        <row r="5574">
          <cell r="A5574">
            <v>103955</v>
          </cell>
          <cell r="B5574" t="str">
            <v>JOELHO DE REDUÇÃO, 90 GRAUS, PVC, SOLDÁVEL, DN 25 MM X 20 MM, INSTALADO EM RAMAL DE DISTRIBUIÇÃO DE ÁGUA - FORNECIMENTO E INSTALAÇÃO. AF_06/2022</v>
          </cell>
          <cell r="C5574">
            <v>9.6</v>
          </cell>
        </row>
        <row r="5575">
          <cell r="A5575">
            <v>103950</v>
          </cell>
          <cell r="B5575" t="str">
            <v>JOELHO DE REDUÇÃO, 90 GRAUS, PVC, SOLDÁVEL, DN 25 MM X 20 MM, INSTALADO EM RAMAL OU SUB-RAMAL DE ÁGUA - FORNECIMENTO E INSTALAÇÃO. AF_06/2022</v>
          </cell>
          <cell r="C5575">
            <v>10.29</v>
          </cell>
        </row>
        <row r="5576">
          <cell r="A5576">
            <v>103974</v>
          </cell>
          <cell r="B5576" t="str">
            <v>JOELHO DE REDUÇÃO, 90 GRAUS, PVC, SOLDÁVEL, DN 32 MM X 25 MM, INSTALADO EM PRUMADA DE ÁGUA - FORNECIMENTO E INSTALAÇÃO. AF_06/2022</v>
          </cell>
          <cell r="C5576">
            <v>10.130000000000001</v>
          </cell>
        </row>
        <row r="5577">
          <cell r="A5577">
            <v>103956</v>
          </cell>
          <cell r="B5577" t="str">
            <v>JOELHO DE REDUÇÃO, 90 GRAUS, PVC, SOLDÁVEL, DN 32 MM X 25 MM, INSTALADO EM RAMAL DE DISTRIBUIÇÃO DE ÁGUA - FORNECIMENTO E INSTALAÇÃO. AF_06/2022</v>
          </cell>
          <cell r="C5577">
            <v>13.45</v>
          </cell>
        </row>
        <row r="5578">
          <cell r="A5578">
            <v>103951</v>
          </cell>
          <cell r="B5578" t="str">
            <v>JOELHO DE REDUÇÃO, 90 GRAUS, PVC, SOLDÁVEL, DN 32 MM X 25 MM, INSTALADO EM RAMAL OU SUB-RAMAL DE ÁGUA - FORNECIMENTO E INSTALAÇÃO. AF_06/2022</v>
          </cell>
          <cell r="C5578">
            <v>14.26</v>
          </cell>
        </row>
        <row r="5579">
          <cell r="A5579">
            <v>89374</v>
          </cell>
          <cell r="B5579" t="str">
            <v>LUVA COM BUCHA DE LATÃO, PVC, SOLDÁVEL, DN 20MM X 1/2", INSTALADO EM RAMAL OU SUB-RAMAL DE ÁGUA - FORNECIMENTO E INSTALAÇÃO. AF_06/2022</v>
          </cell>
          <cell r="C5579">
            <v>9.6999999999999993</v>
          </cell>
        </row>
        <row r="5580">
          <cell r="A5580">
            <v>89427</v>
          </cell>
          <cell r="B5580" t="str">
            <v>LUVA COM BUCHA DE LATÃO, PVC, SOLDÁVEL, DN 25MM X 3/4, INSTALADO EM RAMAL DE DISTRIBUIÇÃO DE ÁGUA - FORNECIMENTO E INSTALAÇÃO. AF_06/2022</v>
          </cell>
          <cell r="C5580">
            <v>11.45</v>
          </cell>
        </row>
        <row r="5581">
          <cell r="A5581">
            <v>89381</v>
          </cell>
          <cell r="B5581" t="str">
            <v>LUVA COM BUCHA DE LATÃO, PVC, SOLDÁVEL, DN 25MM X 3/4, INSTALADO EM RAMAL OU SUB-RAMAL DE ÁGUA - FORNECIMENTO E INSTALAÇÃO. AF_06/2022</v>
          </cell>
          <cell r="C5581">
            <v>11.92</v>
          </cell>
        </row>
        <row r="5582">
          <cell r="A5582">
            <v>95237</v>
          </cell>
          <cell r="B5582" t="str">
            <v>LUVA COM BUCHA DE LATÃO, PVC, SOLDÁVEL, DN 32MM X 1, INSTALADO EM RAMAL DE DISTRIBUIÇÃO DE ÁGUA FORNECIMENTO E INSTALAÇÃO. AF_06/2022</v>
          </cell>
          <cell r="C5582">
            <v>23.18</v>
          </cell>
        </row>
        <row r="5583">
          <cell r="A5583">
            <v>89979</v>
          </cell>
          <cell r="B5583" t="str">
            <v>LUVA COM BUCHA DE LATÃO, PVC, SOLDÁVEL, DN 32MM X 1, INSTALADO EM RAMAL OU SUB-RAMAL DE ÁGUA FORNECIMENTO E INSTALAÇÃO. AF_06/2022</v>
          </cell>
          <cell r="C5583">
            <v>23.73</v>
          </cell>
        </row>
        <row r="5584">
          <cell r="A5584">
            <v>103991</v>
          </cell>
          <cell r="B5584" t="str">
            <v>LUVA COM ROSCA, PVC, SOLDÁVEL, DN 40MM X 1.1/4", INSTALADO EM RAMAL DE DISTRIBUIÇÃO DE ÁGUA - FORNECIMENTO E INSTALAÇÃO. AF_06/2022</v>
          </cell>
          <cell r="C5584">
            <v>17.57</v>
          </cell>
        </row>
        <row r="5585">
          <cell r="A5585">
            <v>89564</v>
          </cell>
          <cell r="B5585" t="str">
            <v>LUVA COM ROSCA, PVC, SOLDÁVEL, DN 40MM X 1.1/4, INSTALADO EM PRUMADA DE ÁGUA - FORNECIMENTO E INSTALAÇÃO. AF_06/2022</v>
          </cell>
          <cell r="C5585">
            <v>15</v>
          </cell>
        </row>
        <row r="5586">
          <cell r="A5586">
            <v>104000</v>
          </cell>
          <cell r="B5586" t="str">
            <v>LUVA COM ROSCA, PVC, SOLDÁVEL, DN 50MM X 1.1/2", INSTALADO EM RAMAL DE DISTRIBUIÇÃO DE ÁGUA - FORNECIMENTO E INSTALAÇÃO. AF_06/2022</v>
          </cell>
          <cell r="C5586">
            <v>26.89</v>
          </cell>
        </row>
        <row r="5587">
          <cell r="A5587">
            <v>89593</v>
          </cell>
          <cell r="B5587" t="str">
            <v>LUVA COM ROSCA, PVC, SOLDÁVEL, DN 50MM X 1.1/2, INSTALADO EM PRUMADA DE ÁGUA - FORNECIMENTO E INSTALAÇÃO. AF_06/2022</v>
          </cell>
          <cell r="C5587">
            <v>23.79</v>
          </cell>
        </row>
        <row r="5588">
          <cell r="A5588">
            <v>89418</v>
          </cell>
          <cell r="B5588" t="str">
            <v>LUVA DE CORRER, PVC, SOLDÁVEL, DN 20MM, INSTALADO EM RAMAL DE DISTRIBUIÇÃO DE ÁGUA - FORNECIMENTO E INSTALAÇÃO. AF_06/2022</v>
          </cell>
          <cell r="C5588">
            <v>14.95</v>
          </cell>
        </row>
        <row r="5589">
          <cell r="A5589">
            <v>89372</v>
          </cell>
          <cell r="B5589" t="str">
            <v>LUVA DE CORRER, PVC, SOLDÁVEL, DN 20MM, INSTALADO EM RAMAL OU SUB-RAMAL DE ÁGUA - FORNECIMENTO E INSTALAÇÃO. AF_06/2022</v>
          </cell>
          <cell r="C5589">
            <v>15.37</v>
          </cell>
        </row>
        <row r="5590">
          <cell r="A5590">
            <v>89530</v>
          </cell>
          <cell r="B5590" t="str">
            <v>LUVA DE CORRER, PVC, SOLDÁVEL, DN 25MM, INSTALADO EM PRUMADA DE ÁGUA - FORNECIMENTO E INSTALAÇÃO. AF_06/2022</v>
          </cell>
          <cell r="C5590">
            <v>15.55</v>
          </cell>
        </row>
        <row r="5591">
          <cell r="A5591">
            <v>89425</v>
          </cell>
          <cell r="B5591" t="str">
            <v>LUVA DE CORRER, PVC, SOLDÁVEL, DN 25MM, INSTALADO EM RAMAL DE DISTRIBUIÇÃO DE ÁGUA - FORNECIMENTO E INSTALAÇÃO. AF_06/2022</v>
          </cell>
          <cell r="C5591">
            <v>17.600000000000001</v>
          </cell>
        </row>
        <row r="5592">
          <cell r="A5592">
            <v>89379</v>
          </cell>
          <cell r="B5592" t="str">
            <v>LUVA DE CORRER, PVC, SOLDÁVEL, DN 25MM, INSTALADO EM RAMAL OU SUB-RAMAL DE ÁGUA - FORNECIMENTO E INSTALAÇÃO. AF_12/2014</v>
          </cell>
          <cell r="C5592">
            <v>18.100000000000001</v>
          </cell>
        </row>
        <row r="5593">
          <cell r="A5593">
            <v>89542</v>
          </cell>
          <cell r="B5593" t="str">
            <v>LUVA DE CORRER, PVC, SOLDÁVEL, DN 32MM, INSTALADO EM PRUMADA DE ÁGUA - FORNECIMENTO E INSTALAÇÃO. AF_06/2022</v>
          </cell>
          <cell r="C5593">
            <v>25.91</v>
          </cell>
        </row>
        <row r="5594">
          <cell r="A5594">
            <v>89432</v>
          </cell>
          <cell r="B5594" t="str">
            <v>LUVA DE CORRER, PVC, SOLDÁVEL, DN 32MM, INSTALADO EM RAMAL DE DISTRIBUIÇÃO DE ÁGUA FORNECIMENTO E INSTALAÇÃO. AF_06/2022</v>
          </cell>
          <cell r="C5594">
            <v>28.28</v>
          </cell>
        </row>
        <row r="5595">
          <cell r="A5595">
            <v>89387</v>
          </cell>
          <cell r="B5595" t="str">
            <v>LUVA DE CORRER, PVC, SOLDÁVEL, DN 32MM, INSTALADO EM RAMAL OU SUB-RAMAL DE ÁGUA FORNECIMENTO E INSTALAÇÃO. AF_06/2022</v>
          </cell>
          <cell r="C5595">
            <v>28.87</v>
          </cell>
        </row>
        <row r="5596">
          <cell r="A5596">
            <v>89560</v>
          </cell>
          <cell r="B5596" t="str">
            <v>LUVA DE CORRER, PVC, SOLDÁVEL, DN 40MM, INSTALADO EM PRUMADA DE ÁGUA FORNECIMENTO E INSTALAÇÃO. AF_06/2022</v>
          </cell>
          <cell r="C5596">
            <v>33.200000000000003</v>
          </cell>
        </row>
        <row r="5597">
          <cell r="A5597">
            <v>104159</v>
          </cell>
          <cell r="B5597" t="str">
            <v>LUVA DE CORRER, PVC, SOLDÁVEL, DN 40MM, INSTALADO EM RAMAL DE DISTRIBUIÇÃO DE ÁGUA - FORNECIMENTO E INSTALAÇÃO. AF_06/2022</v>
          </cell>
          <cell r="C5597">
            <v>35.97</v>
          </cell>
        </row>
        <row r="5598">
          <cell r="A5598">
            <v>89577</v>
          </cell>
          <cell r="B5598" t="str">
            <v>LUVA DE CORRER, PVC, SOLDÁVEL, DN 50MM, INSTALADO EM PRUMADA DE ÁGUA - FORNECIMENTO E INSTALAÇÃO. AF_06/2022</v>
          </cell>
          <cell r="C5598">
            <v>35.21</v>
          </cell>
        </row>
        <row r="5599">
          <cell r="A5599">
            <v>103996</v>
          </cell>
          <cell r="B5599" t="str">
            <v>LUVA DE CORRER, PVC, SOLDÁVEL, DN 50MM, INSTALADO EM RAMAL DE DISTRIBUIÇÃO DE ÁGUA - FORNECIMENTO E INSTALAÇÃO. AF_06/2022</v>
          </cell>
          <cell r="C5599">
            <v>38.43</v>
          </cell>
        </row>
        <row r="5600">
          <cell r="A5600">
            <v>89598</v>
          </cell>
          <cell r="B5600" t="str">
            <v>LUVA DE CORRER, PVC, SOLDÁVEL, DN 60MM, INSTALADO EM PRUMADA DE ÁGUA FORNECIMENTO E INSTALAÇÃO. AF_06/2022</v>
          </cell>
          <cell r="C5600">
            <v>47.5</v>
          </cell>
        </row>
        <row r="5601">
          <cell r="A5601">
            <v>89419</v>
          </cell>
          <cell r="B5601" t="str">
            <v>LUVA DE REDUÇÃO, PVC, SOLDÁVEL, DN 25MM X 20MM, INSTALADO EM RAMAL DE DISTRIBUIÇÃO DE ÁGUA - FORNECIMENTO E INSTALAÇÃO. AF_06/2022</v>
          </cell>
          <cell r="C5601">
            <v>6.36</v>
          </cell>
        </row>
        <row r="5602">
          <cell r="A5602">
            <v>89373</v>
          </cell>
          <cell r="B5602" t="str">
            <v>LUVA DE REDUÇÃO, PVC, SOLDÁVEL, DN 25MM X 20MM, INSTALADO EM RAMAL OU SUB-RAMAL DE ÁGUA - FORNECIMENTO E INSTALAÇÃO. AF_06/2022</v>
          </cell>
          <cell r="C5602">
            <v>6.83</v>
          </cell>
        </row>
        <row r="5603">
          <cell r="A5603">
            <v>89532</v>
          </cell>
          <cell r="B5603" t="str">
            <v>LUVA DE REDUÇÃO, PVC, SOLDÁVEL, DN 32MM X 25MM, INSTALADO EM PRUMADA DE ÁGUA - FORNECIMENTO E INSTALAÇÃO. AF_06/2022</v>
          </cell>
          <cell r="C5603">
            <v>6.92</v>
          </cell>
        </row>
        <row r="5604">
          <cell r="A5604">
            <v>89426</v>
          </cell>
          <cell r="B5604" t="str">
            <v>LUVA DE REDUÇÃO, PVC, SOLDÁVEL, DN 32MM X 25MM, INSTALADO EM RAMAL DE DISTRIBUIÇÃO DE ÁGUA - FORNECIMENTO E INSTALAÇÃO. AF_06/2022</v>
          </cell>
          <cell r="C5604">
            <v>9.1300000000000008</v>
          </cell>
        </row>
        <row r="5605">
          <cell r="A5605">
            <v>89380</v>
          </cell>
          <cell r="B5605" t="str">
            <v>LUVA DE REDUÇÃO, PVC, SOLDÁVEL, DN 32MM X 25MM, INSTALADO EM RAMAL OU SUB-RAMAL DE ÁGUA - FORNECIMENTO E INSTALAÇÃO. AF_06/2022</v>
          </cell>
          <cell r="C5605">
            <v>9.68</v>
          </cell>
        </row>
        <row r="5606">
          <cell r="A5606">
            <v>89562</v>
          </cell>
          <cell r="B5606" t="str">
            <v>LUVA DE REDUÇÃO, PVC, SOLDÁVEL, DN 40MM X 32MM, INSTALADO EM PRUMADA DE ÁGUA - FORNECIMENTO E INSTALAÇÃO. AF_06/2022</v>
          </cell>
          <cell r="C5606">
            <v>10.050000000000001</v>
          </cell>
        </row>
        <row r="5607">
          <cell r="A5607">
            <v>89433</v>
          </cell>
          <cell r="B5607" t="str">
            <v>LUVA DE REDUÇÃO, PVC, SOLDÁVEL, DN 40MM X 32MM, INSTALADO EM RAMAL DE DISTRIBUIÇÃO DE ÁGUA - FORNECIMENTO E INSTALAÇÃO. AF_06/2022</v>
          </cell>
          <cell r="C5607">
            <v>12.62</v>
          </cell>
        </row>
        <row r="5608">
          <cell r="A5608">
            <v>89579</v>
          </cell>
          <cell r="B5608" t="str">
            <v>LUVA DE REDUÇÃO, PVC, SOLDÁVEL, DN 50MM X 25MM, INSTALADO EM PRUMADA DE ÁGUA FORNECIMENTO E INSTALAÇÃO. AF_06/2022</v>
          </cell>
          <cell r="C5608">
            <v>11.38</v>
          </cell>
        </row>
        <row r="5609">
          <cell r="A5609">
            <v>103998</v>
          </cell>
          <cell r="B5609" t="str">
            <v>LUVA DE REDUÇÃO, PVC, SOLDÁVEL, DN 50MM X 25MM, INSTALADO EM RAMAL DE DISTRIBUIÇÃO DE ÁGUA FORNECIMENTO E INSTALAÇÃO. AF_06/2022</v>
          </cell>
          <cell r="C5609">
            <v>14</v>
          </cell>
        </row>
        <row r="5610">
          <cell r="A5610">
            <v>89605</v>
          </cell>
          <cell r="B5610" t="str">
            <v>LUVA DE REDUÇÃO, PVC, SOLDÁVEL, DN 60MM X 50MM, INSTALADO EM PRUMADA DE ÁGUA - FORNECIMENTO E INSTALAÇÃO. AF_06/2022</v>
          </cell>
          <cell r="C5610">
            <v>20</v>
          </cell>
        </row>
        <row r="5611">
          <cell r="A5611">
            <v>89981</v>
          </cell>
          <cell r="B5611" t="str">
            <v>LUVA SOLDÁVEL E COM BUCHA DE LATÃO, PVC, SOLDÁVEL, DN 32MM X 1, INSTALADO EM PRUMADA DE ÁGUA FORNECIMENTO E INSTALAÇÃO. AF_06/2022</v>
          </cell>
          <cell r="C5611">
            <v>20.97</v>
          </cell>
        </row>
        <row r="5612">
          <cell r="A5612">
            <v>89385</v>
          </cell>
          <cell r="B5612" t="str">
            <v>LUVA SOLDÁVEL E COM ROSCA, PVC, SOLDÁVEL, DN 25MM X 3/4, INSTALADO EM RAMAL OU SUB-RAMAL DE ÁGUA - FORNECIMENTO E INSTALAÇÃO. AF_06/2022</v>
          </cell>
          <cell r="C5612">
            <v>6.94</v>
          </cell>
        </row>
        <row r="5613">
          <cell r="A5613">
            <v>89551</v>
          </cell>
          <cell r="B5613" t="str">
            <v>LUVA SOLDÁVEL E COM ROSCA, PVC, SOLDÁVEL, DN 32MM X 1, INSTALADO EM PRUMADA DE ÁGUA - FORNECIMENTO E INSTALAÇÃO. AF_06/2022</v>
          </cell>
          <cell r="C5613">
            <v>8.2899999999999991</v>
          </cell>
        </row>
        <row r="5614">
          <cell r="A5614">
            <v>89434</v>
          </cell>
          <cell r="B5614" t="str">
            <v>LUVA SOLDÁVEL E COM ROSCA, PVC, SOLDÁVEL, DN 32MM X 1, INSTALADO EM RAMAL DE DISTRIBUIÇÃO DE ÁGUA - FORNECIMENTO E INSTALAÇÃO. AF_06/2022</v>
          </cell>
          <cell r="C5614">
            <v>10.5</v>
          </cell>
        </row>
        <row r="5615">
          <cell r="A5615">
            <v>89389</v>
          </cell>
          <cell r="B5615" t="str">
            <v>LUVA SOLDÁVEL E COM ROSCA, PVC, SOLDÁVEL, DN 32MM X 1, INSTALADO EM RAMAL OU SUB-RAMAL DE ÁGUA - FORNECIMENTO E INSTALAÇÃO. AF_06/2022</v>
          </cell>
          <cell r="C5615">
            <v>11.05</v>
          </cell>
        </row>
        <row r="5616">
          <cell r="A5616">
            <v>89417</v>
          </cell>
          <cell r="B5616" t="str">
            <v>LUVA, PVC, SOLDÁVEL, DN 20MM, INSTALADO EM RAMAL DE DISTRIBUIÇÃO DE ÁGUA - FORNECIMENTO E INSTALAÇÃO. AF_06/2022</v>
          </cell>
          <cell r="C5616">
            <v>5.27</v>
          </cell>
        </row>
        <row r="5617">
          <cell r="A5617">
            <v>89371</v>
          </cell>
          <cell r="B5617" t="str">
            <v>LUVA, PVC, SOLDÁVEL, DN 20MM, INSTALADO EM RAMAL OU SUB-RAMAL DE ÁGUA - FORNECIMENTO E INSTALAÇÃO. AF_06/2022</v>
          </cell>
          <cell r="C5617">
            <v>5.69</v>
          </cell>
        </row>
        <row r="5618">
          <cell r="A5618">
            <v>89528</v>
          </cell>
          <cell r="B5618" t="str">
            <v>LUVA, PVC, SOLDÁVEL, DN 25MM, INSTALADO EM PRUMADA DE ÁGUA - FORNECIMENTO E INSTALAÇÃO. AF_06/2022</v>
          </cell>
          <cell r="C5618">
            <v>4.21</v>
          </cell>
        </row>
        <row r="5619">
          <cell r="A5619">
            <v>89424</v>
          </cell>
          <cell r="B5619" t="str">
            <v>LUVA, PVC, SOLDÁVEL, DN 25MM, INSTALADO EM RAMAL DE DISTRIBUIÇÃO DE ÁGUA - FORNECIMENTO E INSTALAÇÃO. AF_06/2022</v>
          </cell>
          <cell r="C5619">
            <v>6.26</v>
          </cell>
        </row>
        <row r="5620">
          <cell r="A5620">
            <v>89378</v>
          </cell>
          <cell r="B5620" t="str">
            <v>LUVA, PVC, SOLDÁVEL, DN 25MM, INSTALADO EM RAMAL OU SUB-RAMAL DE ÁGUA - FORNECIMENTO E INSTALAÇÃO. AF_06/2022</v>
          </cell>
          <cell r="C5620">
            <v>6.76</v>
          </cell>
        </row>
        <row r="5621">
          <cell r="A5621">
            <v>89541</v>
          </cell>
          <cell r="B5621" t="str">
            <v>LUVA, PVC, SOLDÁVEL, DN 32MM, INSTALADO EM PRUMADA DE ÁGUA - FORNECIMENTO E INSTALAÇÃO. AF_06/2022</v>
          </cell>
          <cell r="C5621">
            <v>6.3</v>
          </cell>
        </row>
        <row r="5622">
          <cell r="A5622">
            <v>89431</v>
          </cell>
          <cell r="B5622" t="str">
            <v>LUVA, PVC, SOLDÁVEL, DN 32MM, INSTALADO EM RAMAL DE DISTRIBUIÇÃO DE ÁGUA - FORNECIMENTO E INSTALAÇÃO. AF_06/2022</v>
          </cell>
          <cell r="C5622">
            <v>8.67</v>
          </cell>
        </row>
        <row r="5623">
          <cell r="A5623">
            <v>89386</v>
          </cell>
          <cell r="B5623" t="str">
            <v>LUVA, PVC, SOLDÁVEL, DN 32MM, INSTALADO EM RAMAL OU SUB-RAMAL DE ÁGUA - FORNECIMENTO E INSTALAÇÃO. AF_06/2022</v>
          </cell>
          <cell r="C5623">
            <v>9.26</v>
          </cell>
        </row>
        <row r="5624">
          <cell r="A5624">
            <v>89558</v>
          </cell>
          <cell r="B5624" t="str">
            <v>LUVA, PVC, SOLDÁVEL, DN 40MM, INSTALADO EM PRUMADA DE ÁGUA - FORNECIMENTO E INSTALAÇÃO. AF_06/2022</v>
          </cell>
          <cell r="C5624">
            <v>9.5</v>
          </cell>
        </row>
        <row r="5625">
          <cell r="A5625">
            <v>103988</v>
          </cell>
          <cell r="B5625" t="str">
            <v>LUVA, PVC, SOLDÁVEL, DN 40MM, INSTALADO EM RAMAL DE DISTRIBUIÇÃO DE ÁGUA - FORNECIMENTO E INSTALAÇÃO. AF_06/2022</v>
          </cell>
          <cell r="C5625">
            <v>12.27</v>
          </cell>
        </row>
        <row r="5626">
          <cell r="A5626">
            <v>89575</v>
          </cell>
          <cell r="B5626" t="str">
            <v>LUVA, PVC, SOLDÁVEL, DN 50MM, INSTALADO EM PRUMADA DE ÁGUA - FORNECIMENTO E INSTALAÇÃO. AF_06/2022</v>
          </cell>
          <cell r="C5626">
            <v>11.37</v>
          </cell>
        </row>
        <row r="5627">
          <cell r="A5627">
            <v>103995</v>
          </cell>
          <cell r="B5627" t="str">
            <v>LUVA, PVC, SOLDÁVEL, DN 50MM, INSTALADO EM RAMAL DE DISTRIBUIÇÃO DE ÁGUA - FORNECIMENTO E INSTALAÇÃO. AF_06/2022</v>
          </cell>
          <cell r="C5627">
            <v>14.59</v>
          </cell>
        </row>
        <row r="5628">
          <cell r="A5628">
            <v>89597</v>
          </cell>
          <cell r="B5628" t="str">
            <v>LUVA, PVC, SOLDÁVEL, DN 60MM, INSTALADO EM PRUMADA DE ÁGUA - FORNECIMENTO E INSTALAÇÃO. AF_06/2022</v>
          </cell>
          <cell r="C5628">
            <v>21.99</v>
          </cell>
        </row>
        <row r="5629">
          <cell r="A5629">
            <v>89611</v>
          </cell>
          <cell r="B5629" t="str">
            <v>LUVA, PVC, SOLDÁVEL, DN 75MM, INSTALADO EM PRUMADA DE ÁGUA - FORNECIMENTO E INSTALAÇÃO. AF_06/2022</v>
          </cell>
          <cell r="C5629">
            <v>31.22</v>
          </cell>
        </row>
        <row r="5630">
          <cell r="A5630">
            <v>89614</v>
          </cell>
          <cell r="B5630" t="str">
            <v>LUVA, PVC, SOLDÁVEL, DN 85MM, INSTALADO EM PRUMADA DE ÁGUA - FORNECIMENTO E INSTALAÇÃO. AF_06/2022</v>
          </cell>
          <cell r="C5630">
            <v>57.46</v>
          </cell>
        </row>
        <row r="5631">
          <cell r="A5631">
            <v>103975</v>
          </cell>
          <cell r="B5631" t="str">
            <v>TE DE REDUÇÃO, 90 GRAUS, PVC, SOLDÁVEL, DN 50 MM X 20 MM, INSTALADO EM PRUMADA DE ÁGUA - FORNECIMENTO E INSTALAÇÃO. AF_06/2022</v>
          </cell>
          <cell r="C5631">
            <v>17.190000000000001</v>
          </cell>
        </row>
        <row r="5632">
          <cell r="A5632">
            <v>104007</v>
          </cell>
          <cell r="B5632" t="str">
            <v>TE DE REDUÇÃO, 90 GRAUS, PVC, SOLDÁVEL, DN 50 MM X 20 MM, INSTALADO EM RAMAL DE DISTRIBUIÇÃO DE ÁGUA - FORNECIMENTO E INSTALAÇÃO. AF_06/2022</v>
          </cell>
          <cell r="C5632">
            <v>21.09</v>
          </cell>
        </row>
        <row r="5633">
          <cell r="A5633">
            <v>103976</v>
          </cell>
          <cell r="B5633" t="str">
            <v>TE DE REDUÇÃO, 90 GRAUS, PVC, SOLDÁVEL, DN 50 MM X 32 MM, INSTALADO EM PRUMADA DE ÁGUA - FORNECIMENTO E INSTALAÇÃO. AF_06/2022</v>
          </cell>
          <cell r="C5633">
            <v>24.77</v>
          </cell>
        </row>
        <row r="5634">
          <cell r="A5634">
            <v>104008</v>
          </cell>
          <cell r="B5634" t="str">
            <v>TE DE REDUÇÃO, 90 GRAUS, PVC, SOLDÁVEL, DN 50 MM X 32 MM, INSTALADO EM RAMAL DE DISTRIBUIÇÃO DE ÁGUA - FORNECIMENTO E INSTALAÇÃO. AF_06/2022</v>
          </cell>
          <cell r="C5634">
            <v>30.33</v>
          </cell>
        </row>
        <row r="5635">
          <cell r="A5635">
            <v>89630</v>
          </cell>
          <cell r="B5635" t="str">
            <v>TE DE REDUÇÃO, PVC, SOLDÁVEL, DN 75MM X 50MM, INSTALADO EM PRUMADA DE ÁGUA - FORNECIMENTO E INSTALAÇÃO. AF_06/2022</v>
          </cell>
          <cell r="C5635">
            <v>58.65</v>
          </cell>
        </row>
        <row r="5636">
          <cell r="A5636">
            <v>89632</v>
          </cell>
          <cell r="B5636" t="str">
            <v>TE DE REDUÇÃO, PVC, SOLDÁVEL, DN 85MM X 60MM, INSTALADO EM PRUMADA DE ÁGUA - FORNECIMENTO E INSTALAÇÃO. AF_06/2022</v>
          </cell>
          <cell r="C5636">
            <v>117.01</v>
          </cell>
        </row>
        <row r="5637">
          <cell r="A5637">
            <v>89438</v>
          </cell>
          <cell r="B5637" t="str">
            <v>TE, PVC, SOLDÁVEL, DN 20MM, INSTALADO EM RAMAL DE DISTRIBUIÇÃO DE ÁGUA - FORNECIMENTO E INSTALAÇÃO. AF_06/2022</v>
          </cell>
          <cell r="C5637">
            <v>9.6199999999999992</v>
          </cell>
        </row>
        <row r="5638">
          <cell r="A5638">
            <v>89393</v>
          </cell>
          <cell r="B5638" t="str">
            <v>TE, PVC, SOLDÁVEL, DN 20MM, INSTALADO EM RAMAL OU SUB-RAMAL DE ÁGUA - FORNECIMENTO E INSTALAÇÃO. AF_06/2022</v>
          </cell>
          <cell r="C5638">
            <v>10.47</v>
          </cell>
        </row>
        <row r="5639">
          <cell r="A5639">
            <v>89617</v>
          </cell>
          <cell r="B5639" t="str">
            <v>TE, PVC, SOLDÁVEL, DN 25MM, INSTALADO EM PRUMADA DE ÁGUA - FORNECIMENTO E INSTALAÇÃO. AF_06/2022</v>
          </cell>
          <cell r="C5639">
            <v>7.36</v>
          </cell>
        </row>
        <row r="5640">
          <cell r="A5640">
            <v>89440</v>
          </cell>
          <cell r="B5640" t="str">
            <v>TE, PVC, SOLDÁVEL, DN 25MM, INSTALADO EM RAMAL DE DISTRIBUIÇÃO DE ÁGUA - FORNECIMENTO E INSTALAÇÃO. AF_06/2022</v>
          </cell>
          <cell r="C5640">
            <v>11.43</v>
          </cell>
        </row>
        <row r="5641">
          <cell r="A5641">
            <v>89395</v>
          </cell>
          <cell r="B5641" t="str">
            <v>TE, PVC, SOLDÁVEL, DN 25MM, INSTALADO EM RAMAL OU SUB-RAMAL DE ÁGUA - FORNECIMENTO E INSTALAÇÃO. AF_06/2022</v>
          </cell>
          <cell r="C5641">
            <v>12.43</v>
          </cell>
        </row>
        <row r="5642">
          <cell r="A5642">
            <v>89620</v>
          </cell>
          <cell r="B5642" t="str">
            <v>TE, PVC, SOLDÁVEL, DN 32MM, INSTALADO EM PRUMADA DE ÁGUA - FORNECIMENTO E INSTALAÇÃO. AF_06/2022</v>
          </cell>
          <cell r="C5642">
            <v>11.53</v>
          </cell>
        </row>
        <row r="5643">
          <cell r="A5643">
            <v>89443</v>
          </cell>
          <cell r="B5643" t="str">
            <v>TE, PVC, SOLDÁVEL, DN 32MM, INSTALADO EM RAMAL DE DISTRIBUIÇÃO DE ÁGUA - FORNECIMENTO E INSTALAÇÃO. AF_06/2022</v>
          </cell>
          <cell r="C5643">
            <v>16.239999999999998</v>
          </cell>
        </row>
        <row r="5644">
          <cell r="A5644">
            <v>89398</v>
          </cell>
          <cell r="B5644" t="str">
            <v>TE, PVC, SOLDÁVEL, DN 32MM, INSTALADO EM RAMAL OU SUB-RAMAL DE ÁGUA - FORNECIMENTO E INSTALAÇÃO. AF_06/2022</v>
          </cell>
          <cell r="C5644">
            <v>17.420000000000002</v>
          </cell>
        </row>
        <row r="5645">
          <cell r="A5645">
            <v>89623</v>
          </cell>
          <cell r="B5645" t="str">
            <v>TE, PVC, SOLDÁVEL, DN 40MM, INSTALADO EM PRUMADA DE ÁGUA - FORNECIMENTO E INSTALAÇÃO. AF_06/2022</v>
          </cell>
          <cell r="C5645">
            <v>18.7</v>
          </cell>
        </row>
        <row r="5646">
          <cell r="A5646">
            <v>104011</v>
          </cell>
          <cell r="B5646" t="str">
            <v>TE, PVC, SOLDÁVEL, DN 40MM, INSTALADO EM RAMAL DE DISTRIBUIÇÃO DE ÁGUA - FORNECIMENTO E INSTALAÇÃO. AF_06/2022</v>
          </cell>
          <cell r="C5646">
            <v>24.13</v>
          </cell>
        </row>
        <row r="5647">
          <cell r="A5647">
            <v>89625</v>
          </cell>
          <cell r="B5647" t="str">
            <v>TE, PVC, SOLDÁVEL, DN 50MM, INSTALADO EM PRUMADA DE ÁGUA - FORNECIMENTO E INSTALAÇÃO. AF_06/2022</v>
          </cell>
          <cell r="C5647">
            <v>22.07</v>
          </cell>
        </row>
        <row r="5648">
          <cell r="A5648">
            <v>104004</v>
          </cell>
          <cell r="B5648" t="str">
            <v>TE, PVC, SOLDÁVEL, DN 50MM, INSTALADO EM RAMAL DE DISTRIBUIÇÃO DE ÁGUA - FORNECIMENTO E INSTALAÇÃO. AF_06/2022</v>
          </cell>
          <cell r="C5648">
            <v>28.45</v>
          </cell>
        </row>
        <row r="5649">
          <cell r="A5649">
            <v>89628</v>
          </cell>
          <cell r="B5649" t="str">
            <v>TE, PVC, SOLDÁVEL, DN 60MM, INSTALADO EM PRUMADA DE ÁGUA - FORNECIMENTO E INSTALAÇÃO. AF_06/2022</v>
          </cell>
          <cell r="C5649">
            <v>46.04</v>
          </cell>
        </row>
        <row r="5650">
          <cell r="A5650">
            <v>89629</v>
          </cell>
          <cell r="B5650" t="str">
            <v>TE, PVC, SOLDÁVEL, DN 75MM, INSTALADO EM PRUMADA DE ÁGUA - FORNECIMENTO E INSTALAÇÃO. AF_06/2022</v>
          </cell>
          <cell r="C5650">
            <v>77.38</v>
          </cell>
        </row>
        <row r="5651">
          <cell r="A5651">
            <v>89631</v>
          </cell>
          <cell r="B5651" t="str">
            <v>TE, PVC, SOLDÁVEL, DN 85MM, INSTALADO EM PRUMADA DE ÁGUA - FORNECIMENTO E INSTALAÇÃO. AF_06/2022</v>
          </cell>
          <cell r="C5651">
            <v>101.52</v>
          </cell>
        </row>
        <row r="5652">
          <cell r="A5652">
            <v>89401</v>
          </cell>
          <cell r="B5652" t="str">
            <v>TUBO, PVC, SOLDÁVEL, DE 20MM, INSTALADO EM RAMAL DE DISTRIBUIÇÃO DE ÁGUA - FORNECIMENTO E INSTALAÇÃO. AF_06/2022</v>
          </cell>
          <cell r="C5652">
            <v>10.119999999999999</v>
          </cell>
        </row>
        <row r="5653">
          <cell r="A5653">
            <v>89355</v>
          </cell>
          <cell r="B5653" t="str">
            <v>TUBO, PVC, SOLDÁVEL, DE 20MM, INSTALADO EM RAMAL OU SUB-RAMAL DE ÁGUA - FORNECIMENTO E INSTALAÇÃO. AF_06/2022</v>
          </cell>
          <cell r="C5653">
            <v>19.010000000000002</v>
          </cell>
        </row>
        <row r="5654">
          <cell r="A5654">
            <v>89446</v>
          </cell>
          <cell r="B5654" t="str">
            <v>TUBO, PVC, SOLDÁVEL, DE 25MM, INSTALADO EM PRUMADA DE ÁGUA - FORNECIMENTO E INSTALAÇÃO. AF_06/2022</v>
          </cell>
          <cell r="C5654">
            <v>5.18</v>
          </cell>
        </row>
        <row r="5655">
          <cell r="A5655">
            <v>89402</v>
          </cell>
          <cell r="B5655" t="str">
            <v>TUBO, PVC, SOLDÁVEL, DE 25MM, INSTALADO EM RAMAL DE DISTRIBUIÇÃO DE ÁGUA - FORNECIMENTO E INSTALAÇÃO. AF_06/2022</v>
          </cell>
          <cell r="C5655">
            <v>11.64</v>
          </cell>
        </row>
        <row r="5656">
          <cell r="A5656">
            <v>89356</v>
          </cell>
          <cell r="B5656" t="str">
            <v>TUBO, PVC, SOLDÁVEL, DE 25MM, INSTALADO EM RAMAL OU SUB-RAMAL DE ÁGUA - FORNECIMENTO E INSTALAÇÃO. AF_06/2022</v>
          </cell>
          <cell r="C5656">
            <v>21.92</v>
          </cell>
        </row>
        <row r="5657">
          <cell r="A5657">
            <v>89447</v>
          </cell>
          <cell r="B5657" t="str">
            <v>TUBO, PVC, SOLDÁVEL, DE 32MM, INSTALADO EM PRUMADA DE ÁGUA - FORNECIMENTO E INSTALAÇÃO. AF_06/2022</v>
          </cell>
          <cell r="C5657">
            <v>10.33</v>
          </cell>
        </row>
        <row r="5658">
          <cell r="A5658">
            <v>89403</v>
          </cell>
          <cell r="B5658" t="str">
            <v>TUBO, PVC, SOLDÁVEL, DE 32MM, INSTALADO EM RAMAL DE DISTRIBUIÇÃO DE ÁGUA - FORNECIMENTO E INSTALAÇÃO. AF_06/2022</v>
          </cell>
          <cell r="C5658">
            <v>18.03</v>
          </cell>
        </row>
        <row r="5659">
          <cell r="A5659">
            <v>89357</v>
          </cell>
          <cell r="B5659" t="str">
            <v>TUBO, PVC, SOLDÁVEL, DE 32MM, INSTALADO EM RAMAL OU SUB-RAMAL DE ÁGUA - FORNECIMENTO E INSTALAÇÃO. AF_06/2022</v>
          </cell>
          <cell r="C5659">
            <v>30.28</v>
          </cell>
        </row>
        <row r="5660">
          <cell r="A5660">
            <v>89448</v>
          </cell>
          <cell r="B5660" t="str">
            <v>TUBO, PVC, SOLDÁVEL, DE 40MM, INSTALADO EM PRUMADA DE ÁGUA - FORNECIMENTO E INSTALAÇÃO. AF_06/2022</v>
          </cell>
          <cell r="C5660">
            <v>15.84</v>
          </cell>
        </row>
        <row r="5661">
          <cell r="A5661">
            <v>103978</v>
          </cell>
          <cell r="B5661" t="str">
            <v>TUBO, PVC, SOLDÁVEL, DE 40MM, INSTALADO EM RAMAL DE DISTRIBUIÇÃO DE ÁGUA - FORNECIMENTO E INSTALAÇÃO. AF_06/2022</v>
          </cell>
          <cell r="C5661">
            <v>24.85</v>
          </cell>
        </row>
        <row r="5662">
          <cell r="A5662">
            <v>89449</v>
          </cell>
          <cell r="B5662" t="str">
            <v>TUBO, PVC, SOLDÁVEL, DE 50MM, INSTALADO EM PRUMADA DE ÁGUA - FORNECIMENTO E INSTALAÇÃO. AF_06/2022</v>
          </cell>
          <cell r="C5662">
            <v>17.510000000000002</v>
          </cell>
        </row>
        <row r="5663">
          <cell r="A5663">
            <v>103979</v>
          </cell>
          <cell r="B5663" t="str">
            <v>TUBO, PVC, SOLDÁVEL, DE 50MM, INSTALADO EM RAMAL DE DISTRIBUIÇÃO DE ÁGUA - FORNECIMENTO E INSTALAÇÃO. AF_06/2022</v>
          </cell>
          <cell r="C5663">
            <v>28.26</v>
          </cell>
        </row>
        <row r="5664">
          <cell r="A5664">
            <v>89450</v>
          </cell>
          <cell r="B5664" t="str">
            <v>TUBO, PVC, SOLDÁVEL, DE 60MM, INSTALADO EM PRUMADA DE ÁGUA - FORNECIMENTO E INSTALAÇÃO. AF_06/2022</v>
          </cell>
          <cell r="C5664">
            <v>28.08</v>
          </cell>
        </row>
        <row r="5665">
          <cell r="A5665">
            <v>89451</v>
          </cell>
          <cell r="B5665" t="str">
            <v>TUBO, PVC, SOLDÁVEL, DE 75MM, INSTALADO EM PRUMADA DE ÁGUA - FORNECIMENTO E INSTALAÇÃO. AF_06/2022</v>
          </cell>
          <cell r="C5665">
            <v>45.76</v>
          </cell>
        </row>
        <row r="5666">
          <cell r="A5666">
            <v>89452</v>
          </cell>
          <cell r="B5666" t="str">
            <v>TUBO, PVC, SOLDÁVEL, DE 85MM, INSTALADO EM PRUMADA DE ÁGUA - FORNECIMENTO E INSTALAÇÃO. AF_06/2022</v>
          </cell>
          <cell r="C5666">
            <v>63.05</v>
          </cell>
        </row>
        <row r="5667">
          <cell r="A5667">
            <v>89394</v>
          </cell>
          <cell r="B5667" t="str">
            <v>TÊ COM BUCHA DE LATÃO NA BOLSA CENTRAL, PVC, SOLDÁVEL, DN 20MM X 1/2, INSTALADO EM RAMAL OU SUB-RAMAL DE ÁGUA - FORNECIMENTO E INSTALAÇÃO. AF_06/2022</v>
          </cell>
          <cell r="C5667">
            <v>17.809999999999999</v>
          </cell>
        </row>
        <row r="5668">
          <cell r="A5668">
            <v>89396</v>
          </cell>
          <cell r="B5668" t="str">
            <v>TÊ COM BUCHA DE LATÃO NA BOLSA CENTRAL, PVC, SOLDÁVEL, DN 25MM X 1/2, INSTALADO EM RAMAL OU SUB-RAMAL DE ÁGUA - FORNECIMENTO E INSTALAÇÃO. AF_06/2022</v>
          </cell>
          <cell r="C5668">
            <v>19.55</v>
          </cell>
        </row>
        <row r="5669">
          <cell r="A5669">
            <v>90374</v>
          </cell>
          <cell r="B5669" t="str">
            <v>TÊ COM BUCHA DE LATÃO NA BOLSA CENTRAL, PVC, SOLDÁVEL, DN 25MM X 3/4, INSTALADO EM RAMAL OU SUB-RAMAL DE ÁGUA - FORNECIMENTO E INSTALAÇÃO. AF_06/2022</v>
          </cell>
          <cell r="C5669">
            <v>21.19</v>
          </cell>
        </row>
        <row r="5670">
          <cell r="A5670">
            <v>89444</v>
          </cell>
          <cell r="B5670" t="str">
            <v>TÊ COM BUCHA DE LATÃO NA BOLSA CENTRAL, PVC, SOLDÁVEL, DN 32MM X 3/4, INSTALADO EM RAMAL DE DISTRIBUIÇÃO DE ÁGUA - FORNECIMENTO E INSTALAÇÃO. AF_06/2022</v>
          </cell>
          <cell r="C5670">
            <v>23.19</v>
          </cell>
        </row>
        <row r="5671">
          <cell r="A5671">
            <v>89399</v>
          </cell>
          <cell r="B5671" t="str">
            <v>TÊ COM BUCHA DE LATÃO NA BOLSA CENTRAL, PVC, SOLDÁVEL, DN 32MM X 3/4, INSTALADO EM RAMAL OU SUB-RAMAL DE ÁGUA - FORNECIMENTO E INSTALAÇÃO. AF_06/2022</v>
          </cell>
          <cell r="C5671">
            <v>23.76</v>
          </cell>
        </row>
        <row r="5672">
          <cell r="A5672">
            <v>89442</v>
          </cell>
          <cell r="B5672" t="str">
            <v>TÊ DE REDUÇÃO, PVC, SOLDÁVEL, DN 25MM X 20MM, INSTALADO EM RAMAL DE DISTRIBUIÇÃO DE ÁGUA - FORNECIMENTO E INSTALAÇÃO. AF_06/2022</v>
          </cell>
          <cell r="C5672">
            <v>13.2</v>
          </cell>
        </row>
        <row r="5673">
          <cell r="A5673">
            <v>89397</v>
          </cell>
          <cell r="B5673" t="str">
            <v>TÊ DE REDUÇÃO, PVC, SOLDÁVEL, DN 25MM X 20MM, INSTALADO EM RAMAL OU SUB-RAMAL DE ÁGUA - FORNECIMENTO E INSTALAÇÃO. AF_06/2022</v>
          </cell>
          <cell r="C5673">
            <v>14.12</v>
          </cell>
        </row>
        <row r="5674">
          <cell r="A5674">
            <v>89622</v>
          </cell>
          <cell r="B5674" t="str">
            <v>TÊ DE REDUÇÃO, PVC, SOLDÁVEL, DN 32MM X 25MM, INSTALADO EM PRUMADA DE ÁGUA - FORNECIMENTO E INSTALAÇÃO. AF_06/2022</v>
          </cell>
          <cell r="C5674">
            <v>13.59</v>
          </cell>
        </row>
        <row r="5675">
          <cell r="A5675">
            <v>89445</v>
          </cell>
          <cell r="B5675" t="str">
            <v>TÊ DE REDUÇÃO, PVC, SOLDÁVEL, DN 32MM X 25MM, INSTALADO EM RAMAL DE DISTRIBUIÇÃO DE ÁGUA - FORNECIMENTO E INSTALAÇÃO. AF_06/2022</v>
          </cell>
          <cell r="C5675">
            <v>17.98</v>
          </cell>
        </row>
        <row r="5676">
          <cell r="A5676">
            <v>89400</v>
          </cell>
          <cell r="B5676" t="str">
            <v>TÊ DE REDUÇÃO, PVC, SOLDÁVEL, DN 32MM X 25MM, INSTALADO EM RAMAL OU SUB-RAMAL DE ÁGUA - FORNECIMENTO E INSTALAÇÃO. AF_06/2022</v>
          </cell>
          <cell r="C5676">
            <v>19.079999999999998</v>
          </cell>
        </row>
        <row r="5677">
          <cell r="A5677">
            <v>89624</v>
          </cell>
          <cell r="B5677" t="str">
            <v>TÊ DE REDUÇÃO, PVC, SOLDÁVEL, DN 40MM X 32MM, INSTALADO EM PRUMADA DE ÁGUA - FORNECIMENTO E INSTALAÇÃO. AF_06/2022</v>
          </cell>
          <cell r="C5677">
            <v>17.27</v>
          </cell>
        </row>
        <row r="5678">
          <cell r="A5678">
            <v>104012</v>
          </cell>
          <cell r="B5678" t="str">
            <v>TÊ DE REDUÇÃO, PVC, SOLDÁVEL, DN 40MM X 32MM, INSTALADO EM RAMAL DE DISTRIBUIÇÃO DE ÁGUA - FORNECIMENTO E INSTALAÇÃO. AF_06/2022</v>
          </cell>
          <cell r="C5678">
            <v>22.35</v>
          </cell>
        </row>
        <row r="5679">
          <cell r="A5679">
            <v>89627</v>
          </cell>
          <cell r="B5679" t="str">
            <v>TÊ DE REDUÇÃO, PVC, SOLDÁVEL, DN 50MM X 25MM, INSTALADO EM PRUMADA DE ÁGUA - FORNECIMENTO E INSTALAÇÃO. AF_06/2022</v>
          </cell>
          <cell r="C5679">
            <v>19.399999999999999</v>
          </cell>
        </row>
        <row r="5680">
          <cell r="A5680">
            <v>104006</v>
          </cell>
          <cell r="B5680" t="str">
            <v>TÊ DE REDUÇÃO, PVC, SOLDÁVEL, DN 50MM X 25MM, INSTALADO EM RAMAL DE DISTRIBUIÇÃO DE ÁGUA - FORNECIMENTO E INSTALAÇÃO. AF_06/2022</v>
          </cell>
          <cell r="C5680">
            <v>24.06</v>
          </cell>
        </row>
        <row r="5681">
          <cell r="A5681">
            <v>89626</v>
          </cell>
          <cell r="B5681" t="str">
            <v>TÊ DE REDUÇÃO, PVC, SOLDÁVEL, DN 50MM X 40MM, INSTALADO EM PRUMADA DE ÁGUA - FORNECIMENTO E INSTALAÇÃO. AF_06/2022</v>
          </cell>
          <cell r="C5681">
            <v>28.91</v>
          </cell>
        </row>
        <row r="5682">
          <cell r="A5682">
            <v>104005</v>
          </cell>
          <cell r="B5682" t="str">
            <v>TÊ DE REDUÇÃO, PVC, SOLDÁVEL, DN 50MM X 40MM, INSTALADO EM RAMAL DE DISTRIBUIÇÃO DE ÁGUA - FORNECIMENTO E INSTALAÇÃO. AF_06/2022</v>
          </cell>
          <cell r="C5682">
            <v>34.83</v>
          </cell>
        </row>
        <row r="5683">
          <cell r="A5683">
            <v>89439</v>
          </cell>
          <cell r="B5683" t="str">
            <v>TÊ SOLDÁVEL E COM ROSCA NA BOLSA CENTRAL, PVC, SOLDÁVEL, DN 20MM X 1/2, INSTALADO EM RAMAL DE DISTRIBUIÇÃO DE ÁGUA - FORNECIMENTO E INSTALAÇÃO. AF_06/2022</v>
          </cell>
          <cell r="C5683">
            <v>11.08</v>
          </cell>
        </row>
        <row r="5684">
          <cell r="A5684">
            <v>89421</v>
          </cell>
          <cell r="B5684" t="str">
            <v>UNIÃO, PVC, SOLDÁVEL, DN 20MM, INSTALADO EM RAMAL DE DISTRIBUIÇÃO DE ÁGUA - FORNECIMENTO E INSTALAÇÃO. AF_06/2022</v>
          </cell>
          <cell r="C5684">
            <v>11.04</v>
          </cell>
        </row>
        <row r="5685">
          <cell r="A5685">
            <v>89375</v>
          </cell>
          <cell r="B5685" t="str">
            <v>UNIÃO, PVC, SOLDÁVEL, DN 20MM, INSTALADO EM RAMAL OU SUB-RAMAL DE ÁGUA - FORNECIMENTO E INSTALAÇÃO. AF_06/2022</v>
          </cell>
          <cell r="C5685">
            <v>11.46</v>
          </cell>
        </row>
        <row r="5686">
          <cell r="A5686">
            <v>89536</v>
          </cell>
          <cell r="B5686" t="str">
            <v>UNIÃO, PVC, SOLDÁVEL, DN 25MM, INSTALADO EM PRUMADA DE ÁGUA - FORNECIMENTO E INSTALAÇÃO. AF_06/2022</v>
          </cell>
          <cell r="C5686">
            <v>11.27</v>
          </cell>
        </row>
        <row r="5687">
          <cell r="A5687">
            <v>89428</v>
          </cell>
          <cell r="B5687" t="str">
            <v>UNIÃO, PVC, SOLDÁVEL, DN 25MM, INSTALADO EM RAMAL DE DISTRIBUIÇÃO DE ÁGUA - FORNECIMENTO E INSTALAÇÃO. AF_06/2022</v>
          </cell>
          <cell r="C5687">
            <v>13.32</v>
          </cell>
        </row>
        <row r="5688">
          <cell r="A5688">
            <v>89382</v>
          </cell>
          <cell r="B5688" t="str">
            <v>UNIÃO, PVC, SOLDÁVEL, DN 25MM, INSTALADO EM RAMAL OU SUB-RAMAL DE ÁGUA - FORNECIMENTO E INSTALAÇÃO. AF_06/2022</v>
          </cell>
          <cell r="C5688">
            <v>13.82</v>
          </cell>
        </row>
        <row r="5689">
          <cell r="A5689">
            <v>89552</v>
          </cell>
          <cell r="B5689" t="str">
            <v>UNIÃO, PVC, SOLDÁVEL, DN 32MM, INSTALADO EM PRUMADA DE ÁGUA - FORNECIMENTO E INSTALAÇÃO. AF_06/2022</v>
          </cell>
          <cell r="C5689">
            <v>17.579999999999998</v>
          </cell>
        </row>
        <row r="5690">
          <cell r="A5690">
            <v>89435</v>
          </cell>
          <cell r="B5690" t="str">
            <v>UNIÃO, PVC, SOLDÁVEL, DN 32MM, INSTALADO EM RAMAL DE DISTRIBUIÇÃO DE ÁGUA - FORNECIMENTO E INSTALAÇÃO. AF_06/2022</v>
          </cell>
          <cell r="C5690">
            <v>19.95</v>
          </cell>
        </row>
        <row r="5691">
          <cell r="A5691">
            <v>89390</v>
          </cell>
          <cell r="B5691" t="str">
            <v>UNIÃO, PVC, SOLDÁVEL, DN 32MM, INSTALADO EM RAMAL OU SUB-RAMAL DE ÁGUA - FORNECIMENTO E INSTALAÇÃO. AF_06/2022</v>
          </cell>
          <cell r="C5691">
            <v>20.54</v>
          </cell>
        </row>
        <row r="5692">
          <cell r="A5692">
            <v>89568</v>
          </cell>
          <cell r="B5692" t="str">
            <v>UNIÃO, PVC, SOLDÁVEL, DN 40MM, INSTALADO EM PRUMADA DE ÁGUA - FORNECIMENTO E INSTALAÇÃO. AF_06/2022</v>
          </cell>
          <cell r="C5692">
            <v>30.8</v>
          </cell>
        </row>
        <row r="5693">
          <cell r="A5693">
            <v>103990</v>
          </cell>
          <cell r="B5693" t="str">
            <v>UNIÃO, PVC, SOLDÁVEL, DN 40MM, INSTALADO EM RAMAL DE DISTRIBUIÇÃO DE ÁGUA - FORNECIMENTO E INSTALAÇÃO. AF_06/2022</v>
          </cell>
          <cell r="C5693">
            <v>33.57</v>
          </cell>
        </row>
        <row r="5694">
          <cell r="A5694">
            <v>89594</v>
          </cell>
          <cell r="B5694" t="str">
            <v>UNIÃO, PVC, SOLDÁVEL, DN 50MM, INSTALADO EM PRUMADA DE ÁGUA - FORNECIMENTO E INSTALAÇÃO. AF_06/2022</v>
          </cell>
          <cell r="C5694">
            <v>34.29</v>
          </cell>
        </row>
        <row r="5695">
          <cell r="A5695">
            <v>103997</v>
          </cell>
          <cell r="B5695" t="str">
            <v>UNIÃO, PVC, SOLDÁVEL, DN 50MM, INSTALADO EM RAMAL DE DISTRIBUIÇÃO DE ÁGUA - FORNECIMENTO E INSTALAÇÃO. AF_06/2022</v>
          </cell>
          <cell r="C5695">
            <v>37.51</v>
          </cell>
        </row>
        <row r="5696">
          <cell r="A5696">
            <v>89609</v>
          </cell>
          <cell r="B5696" t="str">
            <v>UNIÃO, PVC, SOLDÁVEL, DN 60MM, INSTALADO EM PRUMADA DE ÁGUA - FORNECIMENTO E INSTALAÇÃO. AF_06/2022</v>
          </cell>
          <cell r="C5696">
            <v>79.64</v>
          </cell>
        </row>
        <row r="5697">
          <cell r="A5697">
            <v>89612</v>
          </cell>
          <cell r="B5697" t="str">
            <v>UNIÃO, PVC, SOLDÁVEL, DN 75MM, INSTALADO EM PRUMADA DE ÁGUA - FORNECIMENTO E INSTALAÇÃO. AF_06/2022</v>
          </cell>
          <cell r="C5697">
            <v>156.18</v>
          </cell>
        </row>
        <row r="5698">
          <cell r="A5698">
            <v>89615</v>
          </cell>
          <cell r="B5698" t="str">
            <v>UNIÃO, PVC, SOLDÁVEL, DN 85MM, INSTALADO EM PRUMADA DE ÁGUA - FORNECIMENTO E INSTALAÇÃO. AF_06/2022</v>
          </cell>
          <cell r="C5698">
            <v>184.53</v>
          </cell>
        </row>
        <row r="5699">
          <cell r="A5699">
            <v>89747</v>
          </cell>
          <cell r="B5699" t="str">
            <v>ADAPTADOR, CPVC, SOLDÁVEL, DN 22MM, INSTALADO EM RAMAL DE DISTRIBUIÇÃO DE ÁGUA FORNECIMENTO E INSTALAÇÃO. AF_06/2022</v>
          </cell>
          <cell r="C5699">
            <v>33.119999999999997</v>
          </cell>
        </row>
        <row r="5700">
          <cell r="A5700">
            <v>89656</v>
          </cell>
          <cell r="B5700" t="str">
            <v>ADAPTADOR, CPVC, SOLDÁVEL, DN15MM, INSTALADO EM RAMAL OU SUB-RAMAL DE ÁGUA FORNECIMENTO E INSTALAÇÃO. AF_06/2022</v>
          </cell>
          <cell r="C5700">
            <v>25.01</v>
          </cell>
        </row>
        <row r="5701">
          <cell r="A5701">
            <v>89663</v>
          </cell>
          <cell r="B5701" t="str">
            <v>ADAPTADOR, CPVC, SOLDÁVEL, DN22MM, INSTALADO EM RAMAL OU SUB-RAMAL DE ÁGUA FORNECIMENTO E INSTALAÇÃO. AF_06/2022</v>
          </cell>
          <cell r="C5701">
            <v>33.57</v>
          </cell>
        </row>
        <row r="5702">
          <cell r="A5702">
            <v>89759</v>
          </cell>
          <cell r="B5702" t="str">
            <v>BUCHA DE REDUÇÃO, CPVC, SOLDÁVEL, DN 28MM X 22MM, INSTALADO EM RAMAL DE DISTRIBUIÇÃO DE ÁGUA - FORNECIMENTO E INSTALAÇÃO. AF_06/2022</v>
          </cell>
          <cell r="C5702">
            <v>12.47</v>
          </cell>
        </row>
        <row r="5703">
          <cell r="A5703">
            <v>89832</v>
          </cell>
          <cell r="B5703" t="str">
            <v>BUCHA DE REDUÇÃO, CPVC, SOLDÁVEL, DN 42MM X 22MM, INSTALADO EM RAMAL DE DISTRIBUIÇÃO DE ÁGUA - FORNECIMENTO E INSTALAÇÃO. AF_06/2022</v>
          </cell>
          <cell r="C5703">
            <v>46.42</v>
          </cell>
        </row>
        <row r="5704">
          <cell r="A5704">
            <v>89666</v>
          </cell>
          <cell r="B5704" t="str">
            <v>BUCHA DE REDUÇÃO, CPVC, SOLDÁVEL, DN22MM X 15MM, INSTALADO EM RAMAL OU SUB-RAMAL DE ÁGUA FORNECIMENTO E INSTALAÇÃO. AF_06/2022</v>
          </cell>
          <cell r="C5704">
            <v>7.75</v>
          </cell>
        </row>
        <row r="5705">
          <cell r="A5705">
            <v>89678</v>
          </cell>
          <cell r="B5705" t="str">
            <v>BUCHA DE REDUÇÃO, CPVC, SOLDÁVEL, DN28MM X 22MM, INSTALADO EM RAMAL OU SUB-RAMAL DE ÁGUA FORNECIMENTO E INSTALAÇÃO. AF_06/2022</v>
          </cell>
          <cell r="C5705">
            <v>12.96</v>
          </cell>
        </row>
        <row r="5706">
          <cell r="A5706">
            <v>89764</v>
          </cell>
          <cell r="B5706" t="str">
            <v>BUCHA DE REDUÇÃO, CPVC, SOLDÁVEL, DN35MM X 28MM, INSTALADO EM RAMAL DE DISTRIBUIÇÃO DE ÁGUA - FORNECIMENTO E INSTALAÇÃO. AF_06/2022</v>
          </cell>
          <cell r="C5706">
            <v>41.56</v>
          </cell>
        </row>
        <row r="5707">
          <cell r="A5707">
            <v>89689</v>
          </cell>
          <cell r="B5707" t="str">
            <v>BUCHA DE REDUÇÃO, CPVC, SOLDÁVEL, DN35MM X 28MM, INSTALADO EM RAMAL OU SUB-RAMAL DE ÁGUA FORNECIMENTO E INSTALAÇÃO. AF_06/2022</v>
          </cell>
          <cell r="C5707">
            <v>42.13</v>
          </cell>
        </row>
        <row r="5708">
          <cell r="A5708">
            <v>89655</v>
          </cell>
          <cell r="B5708" t="str">
            <v>CONECTOR, CPVC, SOLDÁVEL, DN 15MM X 1/2, INSTALADO EM RAMAL OU SUB-RAMAL DE ÁGUA FORNECIMENTO E INSTALAÇÃO. AF_06/2022</v>
          </cell>
          <cell r="C5708">
            <v>26.89</v>
          </cell>
        </row>
        <row r="5709">
          <cell r="A5709">
            <v>89662</v>
          </cell>
          <cell r="B5709" t="str">
            <v>CONECTOR, CPVC, SOLDÁVEL, DN 22MM X 1/2, INSTALADO EM RAMAL OU SUB-RAMAL DE ÁGUA FORNECIMENTO E INSTALAÇÃO. AF_06/2022</v>
          </cell>
          <cell r="C5709">
            <v>34.909999999999997</v>
          </cell>
        </row>
        <row r="5710">
          <cell r="A5710">
            <v>89758</v>
          </cell>
          <cell r="B5710" t="str">
            <v>CONECTOR, CPVC, SOLDÁVEL, DN 28MM X 1, INSTALADO EM RAMAL DE DISTRIBUIÇÃO DE ÁGUA FORNECIMENTO E INSTALAÇÃO. AF_06/2022</v>
          </cell>
          <cell r="C5710">
            <v>41.37</v>
          </cell>
        </row>
        <row r="5711">
          <cell r="A5711">
            <v>89676</v>
          </cell>
          <cell r="B5711" t="str">
            <v>CONECTOR, CPVC, SOLDÁVEL, DN 28MM X 1, INSTALADO EM RAMAL OU SUB-RAMAL DE ÁGUA FORNECIMENTO E INSTALAÇÃO. AF_06/2022</v>
          </cell>
          <cell r="C5711">
            <v>41.36</v>
          </cell>
        </row>
        <row r="5712">
          <cell r="A5712">
            <v>89818</v>
          </cell>
          <cell r="B5712" t="str">
            <v>CONECTOR, CPVC, SOLDÁVEL, DN 35MM X 1 1/4, INSTALADO EM PRUMADA DE ÁGUA FORNECIMENTO E INSTALAÇÃO. AF_06/2022</v>
          </cell>
          <cell r="C5712">
            <v>60.59</v>
          </cell>
        </row>
        <row r="5713">
          <cell r="A5713">
            <v>89763</v>
          </cell>
          <cell r="B5713" t="str">
            <v>CONECTOR, CPVC, SOLDÁVEL, DN 35MM X 1 1/4, INSTALADO EM RAMAL DE DISTRIBUIÇÃO DE ÁGUA - FORNECIMENTO E INSTALAÇÃO. AF_06/2022</v>
          </cell>
          <cell r="C5713">
            <v>62.95</v>
          </cell>
        </row>
        <row r="5714">
          <cell r="A5714">
            <v>89686</v>
          </cell>
          <cell r="B5714" t="str">
            <v>CONECTOR, CPVC, SOLDÁVEL, DN 35MM X 1 1/4, INSTALADO EM RAMAL OU SUB-RAMAL DE ÁGUA FORNECIMENTO E INSTALAÇÃO. AF_06/2022</v>
          </cell>
          <cell r="C5714">
            <v>63.56</v>
          </cell>
        </row>
        <row r="5715">
          <cell r="A5715">
            <v>104029</v>
          </cell>
          <cell r="B5715" t="str">
            <v>CONECTOR, CPVC, SOLDÁVEL, DN 42MM X 1.1/2", INSTALADO EM RAMAL DE DISTRIBUIÇÃO DE ÁGUA - FORNECIMENTO E INSTALAÇÃO. AF_06/2022</v>
          </cell>
          <cell r="C5715">
            <v>75.849999999999994</v>
          </cell>
        </row>
        <row r="5716">
          <cell r="A5716">
            <v>89831</v>
          </cell>
          <cell r="B5716" t="str">
            <v>CONECTOR, CPVC, SOLDÁVEL, DN 42MM X 1.1/2, INSTALADO EM PRUMADA DE ÁGUA FORNECIMENTO E INSTALAÇÃO. AF_06/2022</v>
          </cell>
          <cell r="C5716">
            <v>73.260000000000005</v>
          </cell>
        </row>
        <row r="5717">
          <cell r="A5717">
            <v>89668</v>
          </cell>
          <cell r="B5717" t="str">
            <v>CONECTOR, CPVC, SOLDÁVEL, DN22MM X 3/4", INSTALADO EM RAMAL OU SUB-RAMAL DE ÁGUA - FORNECIMENTO E INSTALAÇÃO. AF_06/2022</v>
          </cell>
          <cell r="C5717">
            <v>32.770000000000003</v>
          </cell>
        </row>
        <row r="5718">
          <cell r="A5718">
            <v>89639</v>
          </cell>
          <cell r="B5718" t="str">
            <v>CURVA 90 GRAUS, CPVC, SOLDÁVEL, DN 15MM, INSTALADO EM RAMAL OU SUB-RAMAL DE ÁGUA - FORNECIMENTO E INSTALAÇÃO. AF_06/2022</v>
          </cell>
          <cell r="C5718">
            <v>12.96</v>
          </cell>
        </row>
        <row r="5719">
          <cell r="A5719">
            <v>89721</v>
          </cell>
          <cell r="B5719" t="str">
            <v>CURVA 90 GRAUS, CPVC, SOLDÁVEL, DN 22MM, INSTALADO EM RAMAL DE DISTRIBUIÇÃO DE ÁGUA - FORNECIMENTO E INSTALAÇÃO. AF_06/2022</v>
          </cell>
          <cell r="C5719">
            <v>17.100000000000001</v>
          </cell>
        </row>
        <row r="5720">
          <cell r="A5720">
            <v>89643</v>
          </cell>
          <cell r="B5720" t="str">
            <v>CURVA 90 GRAUS, CPVC, SOLDÁVEL, DN 22MM, INSTALADO EM RAMAL OU SUB-RAMAL DE ÁGUA - FORNECIMENTO E INSTALAÇÃO. AF_06/2022</v>
          </cell>
          <cell r="C5720">
            <v>17.78</v>
          </cell>
        </row>
        <row r="5721">
          <cell r="A5721">
            <v>89727</v>
          </cell>
          <cell r="B5721" t="str">
            <v>CURVA 90 GRAUS, CPVC, SOLDÁVEL, DN 28MM, INSTALADO EM RAMAL DE DISTRIBUIÇÃO DE ÁGUA FORNECIMENTO E INSTALAÇÃO. AF_06/2022</v>
          </cell>
          <cell r="C5721">
            <v>26.43</v>
          </cell>
        </row>
        <row r="5722">
          <cell r="A5722">
            <v>89648</v>
          </cell>
          <cell r="B5722" t="str">
            <v>CURVA 90 GRAUS, CPVC, SOLDÁVEL, DN 28MM, INSTALADO EM RAMAL OU SUB-RAMAL DE ÁGUA FORNECIMENTO E INSTALAÇÃO. AF_06/2022</v>
          </cell>
          <cell r="C5722">
            <v>27.22</v>
          </cell>
        </row>
        <row r="5723">
          <cell r="A5723">
            <v>89749</v>
          </cell>
          <cell r="B5723" t="str">
            <v>CURVA DE TRANSPOSIÇÃO, CPVC, SOLDÁVEL, DN 22MM, INSTALADO EM RAMAL DE DISTRIBUIÇÃO DE ÁGUA FORNECIMENTO E INSTALAÇÃO. AF_06/2022</v>
          </cell>
          <cell r="C5723">
            <v>18.399999999999999</v>
          </cell>
        </row>
        <row r="5724">
          <cell r="A5724">
            <v>89657</v>
          </cell>
          <cell r="B5724" t="str">
            <v>CURVA DE TRANSPOSIÇÃO, CPVC, SOLDÁVEL, DN15MM, INSTALADO EM RAMAL OU SUB-RAMAL DE ÁGUA FORNECIMENTO E INSTALAÇÃO. AF_06/2022</v>
          </cell>
          <cell r="C5724">
            <v>15.26</v>
          </cell>
        </row>
        <row r="5725">
          <cell r="A5725">
            <v>89664</v>
          </cell>
          <cell r="B5725" t="str">
            <v>CURVA DE TRANSPOSIÇÃO, CPVC, SOLDÁVEL, DN22MM, INSTALADO EM RAMAL OU SUB-RAMAL DE ÁGUA FORNECIMENTO E INSTALAÇÃO. AF_06/2022</v>
          </cell>
          <cell r="C5725">
            <v>18.850000000000001</v>
          </cell>
        </row>
        <row r="5726">
          <cell r="A5726">
            <v>89638</v>
          </cell>
          <cell r="B5726" t="str">
            <v>JOELHO 45 GRAUS, CPVC, SOLDÁVEL, DN 15MM, INSTALADO EM RAMAL OU SUB-RAMAL DE ÁGUA - FORNECIMENTO E INSTALAÇÃO. AF_06/2022</v>
          </cell>
          <cell r="C5726">
            <v>12.22</v>
          </cell>
        </row>
        <row r="5727">
          <cell r="A5727">
            <v>89720</v>
          </cell>
          <cell r="B5727" t="str">
            <v>JOELHO 45 GRAUS, CPVC, SOLDÁVEL, DN 22MM, INSTALADO EM RAMAL DE DISTRIBUIÇÃO DE ÁGUA FORNECIMENTO E INSTALAÇÃO. AF_06/2022</v>
          </cell>
          <cell r="C5727">
            <v>15.64</v>
          </cell>
        </row>
        <row r="5728">
          <cell r="A5728">
            <v>89642</v>
          </cell>
          <cell r="B5728" t="str">
            <v>JOELHO 45 GRAUS, CPVC, SOLDÁVEL, DN 22MM, INSTALADO EM RAMAL OU SUB-RAMAL DE ÁGUA - FORNECIMENTO E INSTALAÇÃO. AF_06/2022</v>
          </cell>
          <cell r="C5728">
            <v>16.32</v>
          </cell>
        </row>
        <row r="5729">
          <cell r="A5729">
            <v>89725</v>
          </cell>
          <cell r="B5729" t="str">
            <v>JOELHO 45 GRAUS, CPVC, SOLDÁVEL, DN 28MM, INSTALADO EM RAMAL DE DISTRIBUIÇÃO DE ÁGUA FORNECIMENTO E INSTALAÇÃO. AF_06/2022</v>
          </cell>
          <cell r="C5729">
            <v>20.72</v>
          </cell>
        </row>
        <row r="5730">
          <cell r="A5730">
            <v>89647</v>
          </cell>
          <cell r="B5730" t="str">
            <v>JOELHO 45 GRAUS, CPVC, SOLDÁVEL, DN 28MM, INSTALADO EM RAMAL OU SUB-RAMAL DE ÁGUA FORNECIMENTO E INSTALAÇÃO. AF_06/2022</v>
          </cell>
          <cell r="C5730">
            <v>21.51</v>
          </cell>
        </row>
        <row r="5731">
          <cell r="A5731">
            <v>89780</v>
          </cell>
          <cell r="B5731" t="str">
            <v>JOELHO 45 GRAUS, CPVC, SOLDÁVEL, DN 35MM, INSTALADO EM PRUMADA DE ÁGUA - FORNECIMENTO E INSTALAÇÃO. AF_06/2022</v>
          </cell>
          <cell r="C5731">
            <v>26.71</v>
          </cell>
        </row>
        <row r="5732">
          <cell r="A5732">
            <v>89734</v>
          </cell>
          <cell r="B5732" t="str">
            <v>JOELHO 45 GRAUS, CPVC, SOLDÁVEL, DN 35MM, INSTALADO EM RAMAL DE DISTRIBUIÇÃO DE ÁGUA FORNECIMENTO E INSTALAÇÃO. AF_06/2022</v>
          </cell>
          <cell r="C5732">
            <v>30.38</v>
          </cell>
        </row>
        <row r="5733">
          <cell r="A5733">
            <v>89650</v>
          </cell>
          <cell r="B5733" t="str">
            <v>JOELHO 45 GRAUS, CPVC, SOLDÁVEL, DN 35MM, INSTALADO EM RAMAL OU SUB-RAMAL DE ÁGUA FORNECIMENTO E INSTALAÇÃO. AF_06/2022</v>
          </cell>
          <cell r="C5733">
            <v>31.32</v>
          </cell>
        </row>
        <row r="5734">
          <cell r="A5734">
            <v>89787</v>
          </cell>
          <cell r="B5734" t="str">
            <v>JOELHO 45 GRAUS, CPVC, SOLDÁVEL, DN 42MM, INSTALADO EM PRUMADA DE ÁGUA FORNECIMENTO E INSTALAÇÃO. AF_06/2022</v>
          </cell>
          <cell r="C5734">
            <v>40.229999999999997</v>
          </cell>
        </row>
        <row r="5735">
          <cell r="A5735">
            <v>104024</v>
          </cell>
          <cell r="B5735" t="str">
            <v>JOELHO 45 GRAUS, CPVC, SOLDÁVEL, DN 42MM, INSTALADO EM RAMAL DE DISTRIBUIÇÃO DE ÁGUA - FORNECIMENTO E INSTALAÇÃO. AF_06/2022</v>
          </cell>
          <cell r="C5735">
            <v>44.35</v>
          </cell>
        </row>
        <row r="5736">
          <cell r="A5736">
            <v>89789</v>
          </cell>
          <cell r="B5736" t="str">
            <v>JOELHO 45 GRAUS, CPVC, SOLDÁVEL, DN 54MM, INSTALADO EM PRUMADA DE ÁGUA FORNECIMENTO E INSTALAÇÃO. AF_06/2022</v>
          </cell>
          <cell r="C5736">
            <v>75.569999999999993</v>
          </cell>
        </row>
        <row r="5737">
          <cell r="A5737">
            <v>89791</v>
          </cell>
          <cell r="B5737" t="str">
            <v>JOELHO 45 GRAUS, CPVC, SOLDÁVEL, DN 73MM, INSTALADO EM PRUMADA DE ÁGUA FORNECIMENTO E INSTALAÇÃO. AF_06/2022</v>
          </cell>
          <cell r="C5737">
            <v>173.02</v>
          </cell>
        </row>
        <row r="5738">
          <cell r="A5738">
            <v>89793</v>
          </cell>
          <cell r="B5738" t="str">
            <v>JOELHO 45 GRAUS, CPVC, SOLDÁVEL, DN 89MM, INSTALADO EM PRUMADA DE ÁGUA FORNECIMENTO E INSTALAÇÃO. AF_06/2022</v>
          </cell>
          <cell r="C5738">
            <v>250.39</v>
          </cell>
        </row>
        <row r="5739">
          <cell r="A5739">
            <v>89637</v>
          </cell>
          <cell r="B5739" t="str">
            <v>JOELHO 90 GRAUS, CPVC, SOLDÁVEL, DN 15MM, INSTALADO EM RAMAL OU SUB-RAMAL DE ÁGUA - FORNECIMENTO E INSTALAÇÃO. AF_06/2022</v>
          </cell>
          <cell r="C5739">
            <v>11.17</v>
          </cell>
        </row>
        <row r="5740">
          <cell r="A5740">
            <v>89719</v>
          </cell>
          <cell r="B5740" t="str">
            <v>JOELHO 90 GRAUS, CPVC, SOLDÁVEL, DN 22MM, INSTALADO EM RAMAL DE DISTRIBUIÇÃO DE ÁGUA FORNECIMENTO E INSTALAÇÃO. AF_06/2022</v>
          </cell>
          <cell r="C5740">
            <v>13.8</v>
          </cell>
        </row>
        <row r="5741">
          <cell r="A5741">
            <v>89641</v>
          </cell>
          <cell r="B5741" t="str">
            <v>JOELHO 90 GRAUS, CPVC, SOLDÁVEL, DN 22MM, INSTALADO EM RAMAL OU SUB-RAMAL DE ÁGUA - FORNECIMENTO E INSTALAÇÃO. AF_06/2022</v>
          </cell>
          <cell r="C5741">
            <v>14.48</v>
          </cell>
        </row>
        <row r="5742">
          <cell r="A5742">
            <v>89723</v>
          </cell>
          <cell r="B5742" t="str">
            <v>JOELHO 90 GRAUS, CPVC, SOLDÁVEL, DN 28MM, INSTALADO EM RAMAL DE DISTRIBUIÇÃO DE ÁGUA FORNECIMENTO E INSTALAÇÃO. AF_06/2022</v>
          </cell>
          <cell r="C5742">
            <v>21.47</v>
          </cell>
        </row>
        <row r="5743">
          <cell r="A5743">
            <v>89646</v>
          </cell>
          <cell r="B5743" t="str">
            <v>JOELHO 90 GRAUS, CPVC, SOLDÁVEL, DN 28MM, INSTALADO EM RAMAL OU SUB-RAMAL DE ÁGUA - FORNECIMENTO E INSTALAÇÃO. AF_06/2022</v>
          </cell>
          <cell r="C5743">
            <v>22.26</v>
          </cell>
        </row>
        <row r="5744">
          <cell r="A5744">
            <v>89777</v>
          </cell>
          <cell r="B5744" t="str">
            <v>JOELHO 90 GRAUS, CPVC, SOLDÁVEL, DN 35MM, INSTALADO EM PRUMADA DE ÁGUA FORNECIMENTO E INSTALAÇÃO. AF_06/2022</v>
          </cell>
          <cell r="C5744">
            <v>28.58</v>
          </cell>
        </row>
        <row r="5745">
          <cell r="A5745">
            <v>89729</v>
          </cell>
          <cell r="B5745" t="str">
            <v>JOELHO 90 GRAUS, CPVC, SOLDÁVEL, DN 35MM, INSTALADO EM RAMAL DE DISTRIBUIÇÃO DE ÁGUA FORNECIMENTO E INSTALAÇÃO. AF_06/2022</v>
          </cell>
          <cell r="C5745">
            <v>32.25</v>
          </cell>
        </row>
        <row r="5746">
          <cell r="A5746">
            <v>89649</v>
          </cell>
          <cell r="B5746" t="str">
            <v>JOELHO 90 GRAUS, CPVC, SOLDÁVEL, DN 35MM, INSTALADO EM RAMAL OU SUB-RAMAL DE ÁGUA FORNECIMENTO E INSTALAÇÃO. AF_06/2022</v>
          </cell>
          <cell r="C5746">
            <v>33.19</v>
          </cell>
        </row>
        <row r="5747">
          <cell r="A5747">
            <v>89781</v>
          </cell>
          <cell r="B5747" t="str">
            <v>JOELHO 90 GRAUS, CPVC, SOLDÁVEL, DN 42MM, INSTALADO EM PRUMADA DE ÁGUA FORNECIMENTO E INSTALAÇÃO. AF_06/2022</v>
          </cell>
          <cell r="C5747">
            <v>40.69</v>
          </cell>
        </row>
        <row r="5748">
          <cell r="A5748">
            <v>104023</v>
          </cell>
          <cell r="B5748" t="str">
            <v>JOELHO 90 GRAUS, CPVC, SOLDÁVEL, DN 42MM, INSTALADO EM RAMAL DE DISTRIBUIÇÃO DE ÁGUA - FORNECIMENTO E INSTALAÇÃO. AF_06/2022</v>
          </cell>
          <cell r="C5748">
            <v>44.81</v>
          </cell>
        </row>
        <row r="5749">
          <cell r="A5749">
            <v>89788</v>
          </cell>
          <cell r="B5749" t="str">
            <v>JOELHO 90 GRAUS, CPVC, SOLDÁVEL, DN 54MM, INSTALADO EM PRUMADA DE ÁGUA FORNECIMENTO E INSTALAÇÃO. AF_06/2022</v>
          </cell>
          <cell r="C5749">
            <v>89.26</v>
          </cell>
        </row>
        <row r="5750">
          <cell r="A5750">
            <v>89790</v>
          </cell>
          <cell r="B5750" t="str">
            <v>JOELHO 90 GRAUS, CPVC, SOLDÁVEL, DN 73MM, INSTALADO EM PRUMADA DE ÁGUA FORNECIMENTO E INSTALAÇÃO. AF_06/2022</v>
          </cell>
          <cell r="C5750">
            <v>179.22</v>
          </cell>
        </row>
        <row r="5751">
          <cell r="A5751">
            <v>89792</v>
          </cell>
          <cell r="B5751" t="str">
            <v>JOELHO 90 GRAUS, CPVC, SOLDÁVEL, DN 89MM, INSTALADO EM PRUMADA DE ÁGUA FORNECIMENTO E INSTALAÇÃO. AF_06/2022</v>
          </cell>
          <cell r="C5751">
            <v>211.86</v>
          </cell>
        </row>
        <row r="5752">
          <cell r="A5752">
            <v>89640</v>
          </cell>
          <cell r="B5752" t="str">
            <v>JOELHO DE TRANSIÇÃO, 90 GRAUS, CPVC, SOLDÁVEL, DN 15MM X 1/2", INSTALADO EM RAMAL OU SUB-RAMAL DE ÁGUA - FORNECIMENTO E INSTALAÇÃO. AF_06/2022</v>
          </cell>
          <cell r="C5752">
            <v>20.89</v>
          </cell>
        </row>
        <row r="5753">
          <cell r="A5753">
            <v>89644</v>
          </cell>
          <cell r="B5753" t="str">
            <v>JOELHO DE TRANSIÇÃO, 90 GRAUS, CPVC, SOLDÁVEL, DN 22MM X 1/2", INSTALADO EM RAMAL OU SUB-RAMAL DE ÁGUA - FORNECIMENTO E INSTALAÇÃO. AF_06/2022</v>
          </cell>
          <cell r="C5753">
            <v>25.57</v>
          </cell>
        </row>
        <row r="5754">
          <cell r="A5754">
            <v>89645</v>
          </cell>
          <cell r="B5754" t="str">
            <v>JOELHO DE TRANSIÇÃO, 90 GRAUS, CPVC, SOLDÁVEL, DN 22MM X 3/4", INSTALADO EM RAMAL OU SUB-RAMAL DE ÁGUA - FORNECIMENTO E INSTALAÇÃO. AF_06/2022</v>
          </cell>
          <cell r="C5754">
            <v>36.07</v>
          </cell>
        </row>
        <row r="5755">
          <cell r="A5755">
            <v>89652</v>
          </cell>
          <cell r="B5755" t="str">
            <v>LUVA DE CORRER, CPVC, SOLDÁVEL, DN 15MM, INSTALADO EM RAMAL OU SUB-RAMAL DE ÁGUA FORNECIMENTO E INSTALAÇÃO. AF_06/2022</v>
          </cell>
          <cell r="C5755">
            <v>13.4</v>
          </cell>
        </row>
        <row r="5756">
          <cell r="A5756">
            <v>89738</v>
          </cell>
          <cell r="B5756" t="str">
            <v>LUVA DE CORRER, CPVC, SOLDÁVEL, DN 22MM, INSTALADO EM RAMAL DE DISTRIBUIÇÃO DE ÁGUA FORNECIMENTO E INSTALAÇÃO. AF_12/2014</v>
          </cell>
          <cell r="C5756">
            <v>18.48</v>
          </cell>
        </row>
        <row r="5757">
          <cell r="A5757">
            <v>89659</v>
          </cell>
          <cell r="B5757" t="str">
            <v>LUVA DE CORRER, CPVC, SOLDÁVEL, DN 22MM, INSTALADO EM RAMAL OU SUB-RAMAL DE ÁGUA FORNECIMENTO E INSTALAÇÃO. AF_06/2022</v>
          </cell>
          <cell r="C5757">
            <v>18.93</v>
          </cell>
        </row>
        <row r="5758">
          <cell r="A5758">
            <v>89756</v>
          </cell>
          <cell r="B5758" t="str">
            <v>LUVA DE CORRER, CPVC, SOLDÁVEL, DN 28MM, INSTALADO EM RAMAL DE DISTRIBUIÇÃO DE ÁGUA FORNECIMENTO E INSTALAÇÃO. AF_06/2022</v>
          </cell>
          <cell r="C5758">
            <v>25.73</v>
          </cell>
        </row>
        <row r="5759">
          <cell r="A5759">
            <v>89672</v>
          </cell>
          <cell r="B5759" t="str">
            <v>LUVA DE CORRER, CPVC, SOLDÁVEL, DN 28MM, INSTALADO EM RAMAL OU SUB-RAMAL DE ÁGUA FORNECIMENTO E INSTALAÇÃO. AF_06/2022</v>
          </cell>
          <cell r="C5759">
            <v>26.26</v>
          </cell>
        </row>
        <row r="5760">
          <cell r="A5760">
            <v>89815</v>
          </cell>
          <cell r="B5760" t="str">
            <v>LUVA DE CORRER, CPVC, SOLDÁVEL, DN 35MM, INSTALADO EM PRUMADA DE ÁGUA FORNECIMENTO E INSTALAÇÃO. AF_06/2022</v>
          </cell>
          <cell r="C5760">
            <v>32.07</v>
          </cell>
        </row>
        <row r="5761">
          <cell r="A5761">
            <v>89761</v>
          </cell>
          <cell r="B5761" t="str">
            <v>LUVA DE CORRER, CPVC, SOLDÁVEL, DN 35MM, INSTALADO EM RAMAL DE DISTRIBUIÇÃO DE ÁGUA - FORNECIMENTO E INSTALAÇÃO. AF_06/2022</v>
          </cell>
          <cell r="C5761">
            <v>34.49</v>
          </cell>
        </row>
        <row r="5762">
          <cell r="A5762">
            <v>89682</v>
          </cell>
          <cell r="B5762" t="str">
            <v>LUVA DE CORRER, CPVC, SOLDÁVEL, DN 35MM, INSTALADO EM RAMAL OU SUB-RAMAL DE ÁGUA FORNECIMENTO E INSTALAÇÃO. AF_06/2022</v>
          </cell>
          <cell r="C5762">
            <v>35.11</v>
          </cell>
        </row>
        <row r="5763">
          <cell r="A5763">
            <v>89824</v>
          </cell>
          <cell r="B5763" t="str">
            <v>LUVA DE CORRER, CPVC, SOLDÁVEL, DN 42MM, INSTALADO EM PRUMADA DE ÁGUA FORNECIMENTO E INSTALAÇÃO. AF_06/2022</v>
          </cell>
          <cell r="C5763">
            <v>43.68</v>
          </cell>
        </row>
        <row r="5764">
          <cell r="A5764">
            <v>104026</v>
          </cell>
          <cell r="B5764" t="str">
            <v>LUVA DE CORRER, CPVC, SOLDÁVEL, DN 42MM, INSTALADO EM RAMAL DE DISTRIBUIÇÃO DE ÁGUA - FORNECIMENTO E INSTALAÇÃO. AF_06/2022</v>
          </cell>
          <cell r="C5764">
            <v>46.44</v>
          </cell>
        </row>
        <row r="5765">
          <cell r="A5765">
            <v>89740</v>
          </cell>
          <cell r="B5765" t="str">
            <v>LUVA DE TRANSIÇÃO, CPVC, SOLDÁVEL, DN 22MM X 25MM, INSTALADO EM RAMAL DE DISTRIBUIÇÃO DE ÁGUA FORNECIMENTO E INSTALAÇÃO. AF_06/2022</v>
          </cell>
          <cell r="C5765">
            <v>9.82</v>
          </cell>
        </row>
        <row r="5766">
          <cell r="A5766">
            <v>89836</v>
          </cell>
          <cell r="B5766" t="str">
            <v>LUVA DE TRANSIÇÃO, CPVC, SOLDÁVEL, DN 54MM X 2, INSTALADO EM PRUMADA DE ÁGUA FORNECIMENTO E INSTALAÇÃO. AF_06/2022</v>
          </cell>
          <cell r="C5766">
            <v>227.27</v>
          </cell>
        </row>
        <row r="5767">
          <cell r="A5767">
            <v>89653</v>
          </cell>
          <cell r="B5767" t="str">
            <v>LUVA DE TRANSIÇÃO, CPVC, SOLDÁVEL, DN15MM X 1/2", INSTALADO EM RAMAL OU SUB-RAMAL DE ÁGUA - FORNECIMENTO E INSTALAÇÃO. AF_06/2022</v>
          </cell>
          <cell r="C5767">
            <v>19.3</v>
          </cell>
        </row>
        <row r="5768">
          <cell r="A5768">
            <v>89660</v>
          </cell>
          <cell r="B5768" t="str">
            <v>LUVA DE TRANSIÇÃO, CPVC, SOLDÁVEL, DN22MM X 25MM, INSTALADO EM RAMAL OU SUB-RAMAL DE ÁGUA - FORNECIMENTO E INSTALAÇÃO. AF_06/2022</v>
          </cell>
          <cell r="C5768">
            <v>10.3</v>
          </cell>
        </row>
        <row r="5769">
          <cell r="A5769">
            <v>104028</v>
          </cell>
          <cell r="B5769" t="str">
            <v>LUVA DE TRANSIÇÃO, CPVC, SOLDÁVEL, DN42MM X 1.1/2", INSTALADO EM RAMAL DE DISTRIBUIÇÃO DE ÁGUA - FORNECIMENTO E INSTALAÇÃO. AF_06/2022</v>
          </cell>
          <cell r="C5769">
            <v>147</v>
          </cell>
        </row>
        <row r="5770">
          <cell r="A5770">
            <v>89826</v>
          </cell>
          <cell r="B5770" t="str">
            <v>LUVA DE TRANSIÇÃO, CPVC, SOLDÁVEL, DN42MM X 1.1/2, INSTALADO EM PRUMADA DE ÁGUA FORNECIMENTO E INSTALAÇÃO. AF_06/2022</v>
          </cell>
          <cell r="C5770">
            <v>144.41</v>
          </cell>
        </row>
        <row r="5771">
          <cell r="A5771">
            <v>89651</v>
          </cell>
          <cell r="B5771" t="str">
            <v>LUVA, CPVC, SOLDÁVEL, DN 15MM, INSTALADO EM RAMAL OU SUB-RAMAL DE ÁGUA - FORNECIMENTO E INSTALAÇÃO. AF_06/2022</v>
          </cell>
          <cell r="C5771">
            <v>7.57</v>
          </cell>
        </row>
        <row r="5772">
          <cell r="A5772">
            <v>89736</v>
          </cell>
          <cell r="B5772" t="str">
            <v>LUVA, CPVC, SOLDÁVEL, DN 22MM, INSTALADO EM RAMAL DE DISTRIBUIÇÃO DE ÁGUA FORNECIMENTO E INSTALAÇÃO. AF_06/2022</v>
          </cell>
          <cell r="C5772">
            <v>9.69</v>
          </cell>
        </row>
        <row r="5773">
          <cell r="A5773">
            <v>89658</v>
          </cell>
          <cell r="B5773" t="str">
            <v>LUVA, CPVC, SOLDÁVEL, DN 22MM, INSTALADO EM RAMAL OU SUB-RAMAL DE ÁGUA FORNECIMENTO E INSTALAÇÃO. AF_06/2022</v>
          </cell>
          <cell r="C5773">
            <v>10.14</v>
          </cell>
        </row>
        <row r="5774">
          <cell r="A5774">
            <v>89755</v>
          </cell>
          <cell r="B5774" t="str">
            <v>LUVA, CPVC, SOLDÁVEL, DN 28MM, INSTALADO EM RAMAL DE DISTRIBUIÇÃO DE ÁGUA FORNECIMENTO E INSTALAÇÃO. AF_06/2022</v>
          </cell>
          <cell r="C5774">
            <v>14.79</v>
          </cell>
        </row>
        <row r="5775">
          <cell r="A5775">
            <v>89670</v>
          </cell>
          <cell r="B5775" t="str">
            <v>LUVA, CPVC, SOLDÁVEL, DN 28MM, INSTALADO EM RAMAL OU SUB-RAMAL DE ÁGUA FORNECIMENTO E INSTALAÇÃO. AF_06/2022</v>
          </cell>
          <cell r="C5775">
            <v>15.32</v>
          </cell>
        </row>
        <row r="5776">
          <cell r="A5776">
            <v>89794</v>
          </cell>
          <cell r="B5776" t="str">
            <v>LUVA, CPVC, SOLDÁVEL, DN 35MM, INSTALADO EM PRUMADA DE ÁGUA FORNECIMENTO E INSTALAÇÃO. AF_06/2022</v>
          </cell>
          <cell r="C5776">
            <v>21.74</v>
          </cell>
        </row>
        <row r="5777">
          <cell r="A5777">
            <v>89760</v>
          </cell>
          <cell r="B5777" t="str">
            <v>LUVA, CPVC, SOLDÁVEL, DN 35MM, INSTALADO EM RAMAL DE DISTRIBUIÇÃO DE ÁGUA - FORNECIMENTO E INSTALAÇÃO. AF_06/2022</v>
          </cell>
          <cell r="C5777">
            <v>24.16</v>
          </cell>
        </row>
        <row r="5778">
          <cell r="A5778">
            <v>89680</v>
          </cell>
          <cell r="B5778" t="str">
            <v>LUVA, CPVC, SOLDÁVEL, DN 35MM, INSTALADO EM RAMAL OU SUB-RAMAL DE ÁGUA FORNECIMENTO E INSTALAÇÃO. AF_06/2022</v>
          </cell>
          <cell r="C5778">
            <v>24.78</v>
          </cell>
        </row>
        <row r="5779">
          <cell r="A5779">
            <v>89822</v>
          </cell>
          <cell r="B5779" t="str">
            <v>LUVA, CPVC, SOLDÁVEL, DN 42MM, INSTALADO EM PRUMADA DE ÁGUA FORNECIMENTO E INSTALAÇÃO. AF_06/2022</v>
          </cell>
          <cell r="C5779">
            <v>28.51</v>
          </cell>
        </row>
        <row r="5780">
          <cell r="A5780">
            <v>104025</v>
          </cell>
          <cell r="B5780" t="str">
            <v>LUVA, CPVC, SOLDÁVEL, DN 42MM, INSTALADO EM RAMAL DE DISTRIBUIÇÃO DE ÁGUA - FORNECIMENTO E INSTALAÇÃO. AF_06/2022</v>
          </cell>
          <cell r="C5780">
            <v>31.27</v>
          </cell>
        </row>
        <row r="5781">
          <cell r="A5781">
            <v>89835</v>
          </cell>
          <cell r="B5781" t="str">
            <v>LUVA, CPVC, SOLDÁVEL, DN 54MM, INSTALADO EM PRUMADA DE ÁGUA FORNECIMENTO E INSTALAÇÃO. AF_06/2022</v>
          </cell>
          <cell r="C5781">
            <v>49.47</v>
          </cell>
        </row>
        <row r="5782">
          <cell r="A5782">
            <v>89838</v>
          </cell>
          <cell r="B5782" t="str">
            <v>LUVA, CPVC, SOLDÁVEL, DN 73MM, INSTALADO EM PRUMADA DE ÁGUA FORNECIMENTO E INSTALAÇÃO. AF_06/2022</v>
          </cell>
          <cell r="C5782">
            <v>173.99</v>
          </cell>
        </row>
        <row r="5783">
          <cell r="A5783">
            <v>89840</v>
          </cell>
          <cell r="B5783" t="str">
            <v>LUVA, CPVC, SOLDÁVEL, DN 89MM, INSTALADO EM PRUMADA DE ÁGUA FORNECIMENTO E INSTALAÇÃO. AF_06/2022</v>
          </cell>
          <cell r="C5783">
            <v>205.06</v>
          </cell>
        </row>
        <row r="5784">
          <cell r="A5784">
            <v>104015</v>
          </cell>
          <cell r="B5784" t="str">
            <v>TE DE REDUÇÃO, CPVC, SOLDÁVEL, DN 22 X 15 MM, INSTALADO EM RAMAL OU SUB-RAMAL DE ÁGUA - FORNECIMENTO E INSTALAÇÃO. AF_06/2022</v>
          </cell>
          <cell r="C5784">
            <v>17.38</v>
          </cell>
        </row>
        <row r="5785">
          <cell r="A5785">
            <v>104018</v>
          </cell>
          <cell r="B5785" t="str">
            <v>TE DE REDUÇÃO, CPVC, SOLDÁVEL, DN 28 X 22 MM, INSTALADO EM RAMAL DE DISTRIBUIÇÃO DE ÁGUA - FORNECIMENTO E INSTALAÇÃO. AF_06/2022</v>
          </cell>
          <cell r="C5785">
            <v>22.59</v>
          </cell>
        </row>
        <row r="5786">
          <cell r="A5786">
            <v>104016</v>
          </cell>
          <cell r="B5786" t="str">
            <v>TE DE REDUÇÃO, CPVC, SOLDÁVEL, DN 28 X 22 MM, INSTALADO EM RAMAL OU SUB-RAMAL DE ÁGUA - FORNECIMENTO E INSTALAÇÃO. AF_06/2022</v>
          </cell>
          <cell r="C5786">
            <v>23.58</v>
          </cell>
        </row>
        <row r="5787">
          <cell r="A5787">
            <v>104019</v>
          </cell>
          <cell r="B5787" t="str">
            <v>TE DE REDUÇÃO, CPVC, SOLDÁVEL, DN 35 X 28 MM, INSTALADO EM RAMAL DE DISTRIBUIÇÃO DE ÁGUA - FORNECIMENTO E INSTALAÇÃO. AF_06/2022</v>
          </cell>
          <cell r="C5787">
            <v>48.51</v>
          </cell>
        </row>
        <row r="5788">
          <cell r="A5788">
            <v>104017</v>
          </cell>
          <cell r="B5788" t="str">
            <v>TE DE REDUÇÃO, CPVC, SOLDÁVEL, DN 35 X 28 MM, INSTALADO EM RAMAL OU SUB-RAMAL DE ÁGUA - FORNECIMENTO E INSTALAÇÃO. AF_06/2022</v>
          </cell>
          <cell r="C5788">
            <v>49.65</v>
          </cell>
        </row>
        <row r="5789">
          <cell r="A5789">
            <v>104020</v>
          </cell>
          <cell r="B5789" t="str">
            <v>TE DE REDUÇÃO, CPVC, SOLDÁVEL, DN 42 X 35 MM, INSTALADO EM PRUMADA DE ÁGUA - FORNECIMENTO E INSTALAÇÃO. AF_06/2022</v>
          </cell>
          <cell r="C5789">
            <v>62.61</v>
          </cell>
        </row>
        <row r="5790">
          <cell r="A5790">
            <v>104030</v>
          </cell>
          <cell r="B5790" t="str">
            <v>TE DE REDUÇÃO, CPVC, SOLDÁVEL, DN 42 X 35 MM, INSTALADO EM RAMAL DE DISTRIBUIÇÃO DE ÁGUA - FORNECIMENTO E INSTALAÇÃO. AF_06/2022</v>
          </cell>
          <cell r="C5790">
            <v>67.8</v>
          </cell>
        </row>
        <row r="5791">
          <cell r="A5791">
            <v>89694</v>
          </cell>
          <cell r="B5791" t="str">
            <v>TE DE TRANSIÇÃO, CPVC, SOLDÁVEL, DN 15MM X 1/2, INSTALADO EM RAMAL OU SUB-RAMAL DE ÁGUA FORNECIMENTO E INSTALAÇÃO. AF_06/2022</v>
          </cell>
          <cell r="C5791">
            <v>21.83</v>
          </cell>
        </row>
        <row r="5792">
          <cell r="A5792">
            <v>89700</v>
          </cell>
          <cell r="B5792" t="str">
            <v>TE DE TRANSIÇÃO, CPVC, SOLDÁVEL, DN 22MM X 1/2, INSTALADO EM RAMAL OU SUB-RAMAL DE ÁGUA FORNECIMENTO E INSTALAÇÃO. AF_06/2022</v>
          </cell>
          <cell r="C5792">
            <v>24.99</v>
          </cell>
        </row>
        <row r="5793">
          <cell r="A5793">
            <v>89703</v>
          </cell>
          <cell r="B5793" t="str">
            <v>TE MISTURADOR DE TRANSIÇÃO, CPVC, SOLDÁVEL, DN 22MM X 3/4", INSTALADO EM RAMAL OU SUB-RAMAL DE ÁGUA - FORNECIMENTO E INSTALAÇÃO. AF_06/2022</v>
          </cell>
          <cell r="C5793">
            <v>53.27</v>
          </cell>
        </row>
        <row r="5794">
          <cell r="A5794">
            <v>89691</v>
          </cell>
          <cell r="B5794" t="str">
            <v>TE, CPVC, SOLDÁVEL, DN 15MM, INSTALADO EM RAMAL OU SUB-RAMAL DE ÁGUA - FORNECIMENTO E INSTALAÇÃO. AF_06/2022</v>
          </cell>
          <cell r="C5794">
            <v>14.35</v>
          </cell>
        </row>
        <row r="5795">
          <cell r="A5795">
            <v>89765</v>
          </cell>
          <cell r="B5795" t="str">
            <v>TE, CPVC, SOLDÁVEL, DN 22MM, INSTALADO EM RAMAL DE DISTRIBUIÇÃO DE ÁGUA - FORNECIMENTO E INSTALAÇÃO. AF_06/2022</v>
          </cell>
          <cell r="C5795">
            <v>17.91</v>
          </cell>
        </row>
        <row r="5796">
          <cell r="A5796">
            <v>89697</v>
          </cell>
          <cell r="B5796" t="str">
            <v>TE, CPVC, SOLDÁVEL, DN 22MM, INSTALADO EM RAMAL OU SUB-RAMAL DE ÁGUA - FORNECIMENTO E INSTALAÇÃO. AF_06/2022</v>
          </cell>
          <cell r="C5796">
            <v>18.809999999999999</v>
          </cell>
        </row>
        <row r="5797">
          <cell r="A5797">
            <v>89844</v>
          </cell>
          <cell r="B5797" t="str">
            <v>TE, CPVC, SOLDÁVEL, DN 42MM, INSTALADO EM PRUMADA DE ÁGUA FORNECIMENTO E INSTALAÇÃO. AF_06/2022</v>
          </cell>
          <cell r="C5797">
            <v>71.13</v>
          </cell>
        </row>
        <row r="5798">
          <cell r="A5798">
            <v>104022</v>
          </cell>
          <cell r="B5798" t="str">
            <v>TE, CPVC, SOLDÁVEL, DN 42MM, INSTALADO EM RAMAL DE DISTRIBUIÇÃO DE ÁGUA - FORNECIMENTO E INSTALAÇÃO. AF_06/2022</v>
          </cell>
          <cell r="C5798">
            <v>76.63</v>
          </cell>
        </row>
        <row r="5799">
          <cell r="A5799">
            <v>89633</v>
          </cell>
          <cell r="B5799" t="str">
            <v>TUBO, CPVC, SOLDÁVEL, DN 15MM, INSTALADO EM RAMAL OU SUB-RAMAL DE ÁGUA - FORNECIMENTO E INSTALAÇÃO. AF_06/2022</v>
          </cell>
          <cell r="C5799">
            <v>26.85</v>
          </cell>
        </row>
        <row r="5800">
          <cell r="A5800">
            <v>89716</v>
          </cell>
          <cell r="B5800" t="str">
            <v>TUBO, CPVC, SOLDÁVEL, DN 22MM, INSTALADO EM RAMAL DE DISTRIBUIÇÃO DE ÁGUA - FORNECIMENTO E INSTALAÇÃO. AF_06/2022</v>
          </cell>
          <cell r="C5800">
            <v>29.42</v>
          </cell>
        </row>
        <row r="5801">
          <cell r="A5801">
            <v>89634</v>
          </cell>
          <cell r="B5801" t="str">
            <v>TUBO, CPVC, SOLDÁVEL, DN 22MM, INSTALADO EM RAMAL OU SUB-RAMAL DE ÁGUA - FORNECIMENTO E INSTALAÇÃO. AF_06/2022</v>
          </cell>
          <cell r="C5801">
            <v>38.72</v>
          </cell>
        </row>
        <row r="5802">
          <cell r="A5802">
            <v>89717</v>
          </cell>
          <cell r="B5802" t="str">
            <v>TUBO, CPVC, SOLDÁVEL, DN 28MM, INSTALADO EM RAMAL DE DISTRIBUIÇÃO DE ÁGUA - FORNECIMENTO E INSTALAÇÃO. AF_06/2022</v>
          </cell>
          <cell r="C5802">
            <v>47.06</v>
          </cell>
        </row>
        <row r="5803">
          <cell r="A5803">
            <v>89635</v>
          </cell>
          <cell r="B5803" t="str">
            <v>TUBO, CPVC, SOLDÁVEL, DN 28MM, INSTALADO EM RAMAL OU SUB-RAMAL DE ÁGUA - FORNECIMENTO E INSTALAÇÃO. AF_06/2022</v>
          </cell>
          <cell r="C5803">
            <v>58.02</v>
          </cell>
        </row>
        <row r="5804">
          <cell r="A5804">
            <v>89770</v>
          </cell>
          <cell r="B5804" t="str">
            <v>TUBO, CPVC, SOLDÁVEL, DN 35MM, INSTALADO EM PRUMADA DE ÁGUA FORNECIMENTO E INSTALAÇÃO. AF_06/2022</v>
          </cell>
          <cell r="C5804">
            <v>52.35</v>
          </cell>
        </row>
        <row r="5805">
          <cell r="A5805">
            <v>89718</v>
          </cell>
          <cell r="B5805" t="str">
            <v>TUBO, CPVC, SOLDÁVEL, DN 35MM, INSTALADO EM RAMAL DE DISTRIBUIÇÃO DE ÁGUA FORNECIMENTO E INSTALAÇÃO. AF_06/2022</v>
          </cell>
          <cell r="C5805">
            <v>60.47</v>
          </cell>
        </row>
        <row r="5806">
          <cell r="A5806">
            <v>89636</v>
          </cell>
          <cell r="B5806" t="str">
            <v>TUBO, CPVC, SOLDÁVEL, DN 35MM, INSTALADO EM RAMAL OU SUB-RAMAL DE ÁGUA FORNECIMENTO E INSTALAÇÃO. AF_06/2022</v>
          </cell>
          <cell r="C5806">
            <v>73.36</v>
          </cell>
        </row>
        <row r="5807">
          <cell r="A5807">
            <v>89771</v>
          </cell>
          <cell r="B5807" t="str">
            <v>TUBO, CPVC, SOLDÁVEL, DN 42MM, INSTALADO EM PRUMADA DE ÁGUA FORNECIMENTO E INSTALAÇÃO. AF_06/2022</v>
          </cell>
          <cell r="C5807">
            <v>69.930000000000007</v>
          </cell>
        </row>
        <row r="5808">
          <cell r="A5808">
            <v>104021</v>
          </cell>
          <cell r="B5808" t="str">
            <v>TUBO, CPVC, SOLDÁVEL, DN 42MM, INSTALADO EM RAMAL DE DISTRIBUIÇÃO DE ÁGUA - FORNECIMENTO E INSTALAÇÃO. AF_06/2022</v>
          </cell>
          <cell r="C5808">
            <v>79.23</v>
          </cell>
        </row>
        <row r="5809">
          <cell r="A5809">
            <v>89772</v>
          </cell>
          <cell r="B5809" t="str">
            <v>TUBO, CPVC, SOLDÁVEL, DN 54MM, INSTALADO EM PRUMADA DE ÁGUA FORNECIMENTO E INSTALAÇÃO. AF_06/2022</v>
          </cell>
          <cell r="C5809">
            <v>102.06</v>
          </cell>
        </row>
        <row r="5810">
          <cell r="A5810">
            <v>89773</v>
          </cell>
          <cell r="B5810" t="str">
            <v>TUBO, CPVC, SOLDÁVEL, DN 73MM, INSTALADO EM PRUMADA DE ÁGUA FORNECIMENTO E INSTALAÇÃO. AF_06/2022</v>
          </cell>
          <cell r="C5810">
            <v>164.54</v>
          </cell>
        </row>
        <row r="5811">
          <cell r="A5811">
            <v>89775</v>
          </cell>
          <cell r="B5811" t="str">
            <v>TUBO, CPVC, SOLDÁVEL, DN 89MM, INSTALADO EM PRUMADA DE ÁGUA FORNECIMENTO E INSTALAÇÃO. AF_06/2022</v>
          </cell>
          <cell r="C5811">
            <v>257.45999999999998</v>
          </cell>
        </row>
        <row r="5812">
          <cell r="A5812">
            <v>89767</v>
          </cell>
          <cell r="B5812" t="str">
            <v>TÊ MISTURADOR, CPVC, SOLDÁVEL, DN 22MM, INSTALADO EM RAMAL DE DISTRIBUIÇÃO DE ÁGUA - FORNECIMENTO E INSTALAÇÃO. AF_06/2022</v>
          </cell>
          <cell r="C5812">
            <v>22.81</v>
          </cell>
        </row>
        <row r="5813">
          <cell r="A5813">
            <v>89695</v>
          </cell>
          <cell r="B5813" t="str">
            <v>TÊ MISTURADOR, CPVC, SOLDÁVEL, DN15MM, INSTALADO EM RAMAL OU SUB-RAMAL DE ÁGUA FORNECIMENTO E INSTALAÇÃO. AF_06/2022</v>
          </cell>
          <cell r="C5813">
            <v>18.38</v>
          </cell>
        </row>
        <row r="5814">
          <cell r="A5814">
            <v>89702</v>
          </cell>
          <cell r="B5814" t="str">
            <v>TÊ MISTURADOR, CPVC, SOLDÁVEL, DN22MM, INSTALADO EM RAMAL OU SUB-RAMAL DE ÁGUA FORNECIMENTO E INSTALAÇÃO. AF_06/2022</v>
          </cell>
          <cell r="C5814">
            <v>23.71</v>
          </cell>
        </row>
        <row r="5815">
          <cell r="A5815">
            <v>89768</v>
          </cell>
          <cell r="B5815" t="str">
            <v>TÊ, CPVC, SOLDÁVEL, DN 28MM, INSTALADO EM RAMAL DE DISTRIBUIÇÃO DE ÁGUA - FORNECIMENTO E INSTALAÇÃO. AF_06/2022</v>
          </cell>
          <cell r="C5815">
            <v>26.48</v>
          </cell>
        </row>
        <row r="5816">
          <cell r="A5816">
            <v>89842</v>
          </cell>
          <cell r="B5816" t="str">
            <v>TÊ, CPVC, SOLDÁVEL, DN 35MM, INSTALADO EM PRUMADA DE ÁGUA FORNECIMENTO E INSTALAÇÃO. AF_06/2022</v>
          </cell>
          <cell r="C5816">
            <v>56.39</v>
          </cell>
        </row>
        <row r="5817">
          <cell r="A5817">
            <v>89845</v>
          </cell>
          <cell r="B5817" t="str">
            <v>TÊ, CPVC, SOLDÁVEL, DN 54 MM, INSTALADO EM PRUMADA DE ÁGUA FORNECIMENTO E INSTALAÇÃO. AF_06/2022</v>
          </cell>
          <cell r="C5817">
            <v>112.03</v>
          </cell>
        </row>
        <row r="5818">
          <cell r="A5818">
            <v>89846</v>
          </cell>
          <cell r="B5818" t="str">
            <v>TÊ, CPVC, SOLDÁVEL, DN 73MM, INSTALADO EM PRUMADA DE ÁGUA FORNECIMENTO E INSTALAÇÃO. AF_06/2022</v>
          </cell>
          <cell r="C5818">
            <v>241.22</v>
          </cell>
        </row>
        <row r="5819">
          <cell r="A5819">
            <v>89847</v>
          </cell>
          <cell r="B5819" t="str">
            <v>TÊ, CPVC, SOLDÁVEL, DN 89MM, INSTALADO EM PRUMADA DE ÁGUA FORNECIMENTO E INSTALAÇÃO. AF_06/2022</v>
          </cell>
          <cell r="C5819">
            <v>288.05</v>
          </cell>
        </row>
        <row r="5820">
          <cell r="A5820">
            <v>89705</v>
          </cell>
          <cell r="B5820" t="str">
            <v>TÊ, CPVC, SOLDÁVEL, DN28MM, INSTALADO EM RAMAL OU SUB-RAMAL DE ÁGUA FORNECIMENTO E INSTALAÇÃO. AF_06/2022</v>
          </cell>
          <cell r="C5820">
            <v>27.54</v>
          </cell>
        </row>
        <row r="5821">
          <cell r="A5821">
            <v>89769</v>
          </cell>
          <cell r="B5821" t="str">
            <v>TÊ, CPVC, SOLDÁVEL, DN35MM, INSTALADO EM RAMAL DE DISTRIBUIÇÃO DE ÁGUA - FORNECIMENTO E INSTALAÇÃO. AF_06/2022</v>
          </cell>
          <cell r="C5821">
            <v>61.25</v>
          </cell>
        </row>
        <row r="5822">
          <cell r="A5822">
            <v>89706</v>
          </cell>
          <cell r="B5822" t="str">
            <v>TÊ, CPVC, SOLDÁVEL, DN35MM, INSTALADO EM RAMAL OU SUB-RAMAL DE ÁGUA FORNECIMENTO E INSTALAÇÃO. AF_06/2022</v>
          </cell>
          <cell r="C5822">
            <v>62.5</v>
          </cell>
        </row>
        <row r="5823">
          <cell r="A5823">
            <v>89741</v>
          </cell>
          <cell r="B5823" t="str">
            <v>UNIÃO, CPVC, SOLDÁVEL, DN 22MM, INSTALADO EM RAMAL DE DISTRIBUIÇÃO DE ÁGUA FORNECIMENTO E INSTALAÇÃO. AF_06/2022</v>
          </cell>
          <cell r="C5823">
            <v>25.7</v>
          </cell>
        </row>
        <row r="5824">
          <cell r="A5824">
            <v>89757</v>
          </cell>
          <cell r="B5824" t="str">
            <v>UNIÃO, CPVC, SOLDÁVEL, DN 28MM, INSTALADO EM RAMAL DE DISTRIBUIÇÃO DE ÁGUA FORNECIMENTO E INSTALAÇÃO. AF_06/2022</v>
          </cell>
          <cell r="C5824">
            <v>33.64</v>
          </cell>
        </row>
        <row r="5825">
          <cell r="A5825">
            <v>104027</v>
          </cell>
          <cell r="B5825" t="str">
            <v>UNIÃO, CPVC, SOLDÁVEL, DN 42MM, INSTALADO EM RAMAL DE DISTRIBUIÇÃO DE ÁGUA FORNECIMENTO E INSTALAÇÃO. AF_06/2022</v>
          </cell>
          <cell r="C5825">
            <v>71.180000000000007</v>
          </cell>
        </row>
        <row r="5826">
          <cell r="A5826">
            <v>89837</v>
          </cell>
          <cell r="B5826" t="str">
            <v>UNIÃO, CPVC, SOLDÁVEL, DN 54MM, INSTALADO EM PRUMADA DE ÁGUA FORNECIMENTO E INSTALAÇÃO. AF_06/2022</v>
          </cell>
          <cell r="C5826">
            <v>152.05000000000001</v>
          </cell>
        </row>
        <row r="5827">
          <cell r="A5827">
            <v>89839</v>
          </cell>
          <cell r="B5827" t="str">
            <v>UNIÃO, CPVC, SOLDÁVEL, DN 73MM, INSTALADO EM PRUMADA DE ÁGUA FORNECIMENTO E INSTALAÇÃO. AF_06/2022</v>
          </cell>
          <cell r="C5827">
            <v>197.48</v>
          </cell>
        </row>
        <row r="5828">
          <cell r="A5828">
            <v>89841</v>
          </cell>
          <cell r="B5828" t="str">
            <v>UNIÃO, CPVC, SOLDÁVEL, DN 89MM, INSTALADO EM PRUMADA DE ÁGUA FORNECIMENTO E INSTALAÇÃO. AF_06/2022</v>
          </cell>
          <cell r="C5828">
            <v>300.32</v>
          </cell>
        </row>
        <row r="5829">
          <cell r="A5829">
            <v>89654</v>
          </cell>
          <cell r="B5829" t="str">
            <v>UNIÃO, CPVC, SOLDÁVEL, DN15MM, INSTALADO EM RAMAL OU SUB-RAMAL DE ÁGUA FORNECIMENTO E INSTALAÇÃO. AF_06/2022</v>
          </cell>
          <cell r="C5829">
            <v>22.46</v>
          </cell>
        </row>
        <row r="5830">
          <cell r="A5830">
            <v>89661</v>
          </cell>
          <cell r="B5830" t="str">
            <v>UNIÃO, CPVC, SOLDÁVEL, DN22MM, INSTALADO EM RAMAL OU SUB-RAMAL DE ÁGUA FORNECIMENTO E INSTALAÇÃO. AF_06/2022</v>
          </cell>
          <cell r="C5830">
            <v>26.15</v>
          </cell>
        </row>
        <row r="5831">
          <cell r="A5831">
            <v>89674</v>
          </cell>
          <cell r="B5831" t="str">
            <v>UNIÃO, CPVC, SOLDÁVEL, DN28MM, INSTALADO EM RAMAL OU SUB-RAMAL DE ÁGUA FORNECIMENTO E INSTALAÇÃO. AF_06/2022</v>
          </cell>
          <cell r="C5831">
            <v>34.17</v>
          </cell>
        </row>
        <row r="5832">
          <cell r="A5832">
            <v>89816</v>
          </cell>
          <cell r="B5832" t="str">
            <v>UNIÃO, CPVC, SOLDÁVEL, DN35MM, INSTALADO EM PRUMADA DE ÁGUA FORNECIMENTO E INSTALAÇÃO. AF_06/2022</v>
          </cell>
          <cell r="C5832">
            <v>46.85</v>
          </cell>
        </row>
        <row r="5833">
          <cell r="A5833">
            <v>89762</v>
          </cell>
          <cell r="B5833" t="str">
            <v>UNIÃO, CPVC, SOLDÁVEL, DN35MM, INSTALADO EM RAMAL DE DISTRIBUIÇÃO DE ÁGUA - FORNECIMENTO E INSTALAÇÃO. AF_06/2022</v>
          </cell>
          <cell r="C5833">
            <v>49.27</v>
          </cell>
        </row>
        <row r="5834">
          <cell r="A5834">
            <v>89684</v>
          </cell>
          <cell r="B5834" t="str">
            <v>UNIÃO, CPVC, SOLDÁVEL, DN35MM, INSTALADO EM RAMAL OU SUB-RAMAL DE ÁGUA FORNECIMENTO E INSTALAÇÃO. AF_06/2022</v>
          </cell>
          <cell r="C5834">
            <v>49.89</v>
          </cell>
        </row>
        <row r="5835">
          <cell r="A5835">
            <v>89828</v>
          </cell>
          <cell r="B5835" t="str">
            <v>UNIÃO, CPVC, SOLDÁVEL, DN42MM, INSTALADO EM PRUMADA DE ÁGUA FORNECIMENTO E INSTALAÇÃO. AF_06/2022</v>
          </cell>
          <cell r="C5835">
            <v>68.42</v>
          </cell>
        </row>
        <row r="5836">
          <cell r="A5836">
            <v>89546</v>
          </cell>
          <cell r="B5836" t="str">
            <v>BUCHA DE REDUÇÃO LONGA, PVC, SERIE R, ÁGUA PLUVIAL, DN 50 X 40 MM, JUNTA ELÁSTICA, FORNECIDO E INSTALADO EM RAMAL DE ENCAMINHAMENTO. AF_06/2022</v>
          </cell>
          <cell r="C5836">
            <v>11.14</v>
          </cell>
        </row>
        <row r="5837">
          <cell r="A5837">
            <v>89482</v>
          </cell>
          <cell r="B5837" t="str">
            <v>CAIXA SIFONADA, PVC, DN 100 X 100 X 50 MM, FORNECIDA E INSTALADA EM RAMAIS DE ENCAMINHAMENTO DE ÁGUA PLUVIAL. AF_06/2022</v>
          </cell>
          <cell r="C5837">
            <v>39.450000000000003</v>
          </cell>
        </row>
        <row r="5838">
          <cell r="A5838">
            <v>89491</v>
          </cell>
          <cell r="B5838" t="str">
            <v>CAIXA SIFONADA, PVC, DN 150 X 185 X 75 MM, FORNECIDA E INSTALADA EM RAMAIS DE ENCAMINHAMENTO DE ÁGUA PLUVIAL. AF_06/2022</v>
          </cell>
          <cell r="C5838">
            <v>100.41</v>
          </cell>
        </row>
        <row r="5839">
          <cell r="A5839">
            <v>104178</v>
          </cell>
          <cell r="B5839" t="str">
            <v>CAP, PVC, SERIE R, ÁGUA PLUVIAL, DN 100 MM, JUNTA ELÁSTICA, FORNECIDO E INSTALADO EM RAMAL DE ENCAMINHAMENTO. AF_06/2022</v>
          </cell>
          <cell r="C5839">
            <v>21.47</v>
          </cell>
        </row>
        <row r="5840">
          <cell r="A5840">
            <v>104179</v>
          </cell>
          <cell r="B5840" t="str">
            <v>CAP, PVC, SERIE R, ÁGUA PLUVIAL, DN 150 MM, JUNTA ELÁSTICA, FORNECIDO E INSTALADO EM RAMAL DE ENCAMINHAMENTO. AF_06/2022</v>
          </cell>
          <cell r="C5840">
            <v>82.56</v>
          </cell>
        </row>
        <row r="5841">
          <cell r="A5841">
            <v>89587</v>
          </cell>
          <cell r="B5841" t="str">
            <v>CURVA 87 GRAUS E 30 MINUTOS, PVC, SERIE R, ÁGUA PLUVIAL, DN 100 MM, JUNTA ELÁSTICA, FORNECIDO E INSTALADO EM CONDUTORES VERTICAIS DE ÁGUAS PLUVIAIS. AF_06/2022</v>
          </cell>
          <cell r="C5841">
            <v>48.62</v>
          </cell>
        </row>
        <row r="5842">
          <cell r="A5842">
            <v>89535</v>
          </cell>
          <cell r="B5842" t="str">
            <v>CURVA 87 GRAUS E 30 MINUTOS, PVC, SERIE R, ÁGUA PLUVIAL, DN 100 MM, JUNTA ELÁSTICA, FORNECIDO E INSTALADO EM RAMAL DE ENCAMINHAMENTO. AF_06/2022</v>
          </cell>
          <cell r="C5842">
            <v>42.03</v>
          </cell>
        </row>
        <row r="5843">
          <cell r="A5843">
            <v>89592</v>
          </cell>
          <cell r="B5843" t="str">
            <v>CURVA 87 GRAUS E 30 MINUTOS, PVC, SERIE R, ÁGUA PLUVIAL, DN 150 MM, JUNTA ELÁSTICA, FORNECIDO E INSTALADO EM CONDUTORES VERTICAIS DE ÁGUAS PLUVIAIS. AF_06/2022</v>
          </cell>
          <cell r="C5843">
            <v>155.55000000000001</v>
          </cell>
        </row>
        <row r="5844">
          <cell r="A5844">
            <v>104169</v>
          </cell>
          <cell r="B5844" t="str">
            <v>CURVA 87 GRAUS E 30 MINUTOS, PVC, SERIE R, ÁGUA PLUVIAL, DN 150 MM, JUNTA ELÁSTICA, FORNECIDO E INSTALADO EM RAMAL DE ENCAMINHAMENTO. AF_06/2022</v>
          </cell>
          <cell r="C5844">
            <v>145.88999999999999</v>
          </cell>
        </row>
        <row r="5845">
          <cell r="A5845">
            <v>89583</v>
          </cell>
          <cell r="B5845" t="str">
            <v>CURVA 87 GRAUS E 30 MINUTOS, PVC, SERIE R, ÁGUA PLUVIAL, DN 75 MM, JUNTA ELÁSTICA, FORNECIDO E INSTALADO EM CONDUTORES VERTICAIS DE ÁGUAS PLUVIAIS. AF_06/2022</v>
          </cell>
          <cell r="C5845">
            <v>42.06</v>
          </cell>
        </row>
        <row r="5846">
          <cell r="A5846">
            <v>89526</v>
          </cell>
          <cell r="B5846" t="str">
            <v>CURVA 87 GRAUS E 30 MINUTOS, PVC, SERIE R, ÁGUA PLUVIAL, DN 75 MM, JUNTA ELÁSTICA, FORNECIDO E INSTALADO EM RAMAL DE ENCAMINHAMENTO. AF_06/2022</v>
          </cell>
          <cell r="C5846">
            <v>38.42</v>
          </cell>
        </row>
        <row r="5847">
          <cell r="A5847">
            <v>95695</v>
          </cell>
          <cell r="B5847" t="str">
            <v>CURVA 90 GRAUS, PVC, SERIE R, ÁGUA PLUVIAL, DN 100 MM, JUNTA ELÁSTICA, FORNECIDO E INSTALADO EM CONDUTORES VERTICAIS DE ÁGUAS PLUVIAIS. AF_06/2022</v>
          </cell>
          <cell r="C5847">
            <v>59.52</v>
          </cell>
        </row>
        <row r="5848">
          <cell r="A5848">
            <v>95694</v>
          </cell>
          <cell r="B5848" t="str">
            <v>CURVA 90 GRAUS, PVC, SERIE R, ÁGUA PLUVIAL, DN 100 MM, JUNTA ELÁSTICA, FORNECIDO E INSTALADO EM RAMAL DE ENCAMINHAMENTO. AF_06/2022</v>
          </cell>
          <cell r="C5848">
            <v>52.93</v>
          </cell>
        </row>
        <row r="5849">
          <cell r="A5849">
            <v>89585</v>
          </cell>
          <cell r="B5849" t="str">
            <v>JOELHO 45 GRAUS, PVC, SERIE R, ÁGUA PLUVIAL, DN 100 MM, JUNTA ELÁSTICA, FORNECIDO E INSTALADO EM CONDUTORES VERTICAIS DE ÁGUAS PLUVIAIS. AF_06/2022</v>
          </cell>
          <cell r="C5849">
            <v>44.1</v>
          </cell>
        </row>
        <row r="5850">
          <cell r="A5850">
            <v>89531</v>
          </cell>
          <cell r="B5850" t="str">
            <v>JOELHO 45 GRAUS, PVC, SERIE R, ÁGUA PLUVIAL, DN 100 MM, JUNTA ELÁSTICA, FORNECIDO E INSTALADO EM RAMAL DE ENCAMINHAMENTO. AF_06/2022</v>
          </cell>
          <cell r="C5850">
            <v>37.51</v>
          </cell>
        </row>
        <row r="5851">
          <cell r="A5851">
            <v>89591</v>
          </cell>
          <cell r="B5851" t="str">
            <v>JOELHO 45 GRAUS, PVC, SERIE R, ÁGUA PLUVIAL, DN 150 MM, JUNTA ELÁSTICA, FORNECIDO E INSTALADO EM CONDUTORES VERTICAIS DE ÁGUAS PLUVIAIS. AF_06/2022</v>
          </cell>
          <cell r="C5851">
            <v>127.27</v>
          </cell>
        </row>
        <row r="5852">
          <cell r="A5852">
            <v>104168</v>
          </cell>
          <cell r="B5852" t="str">
            <v>JOELHO 45 GRAUS, PVC, SERIE R, ÁGUA PLUVIAL, DN 150 MM, JUNTA ELÁSTICA, FORNECIDO E INSTALADO EM RAMAL DE ENCAMINHAMENTO. AF_06/2022</v>
          </cell>
          <cell r="C5852">
            <v>117.61</v>
          </cell>
        </row>
        <row r="5853">
          <cell r="A5853">
            <v>89516</v>
          </cell>
          <cell r="B5853" t="str">
            <v>JOELHO 45 GRAUS, PVC, SERIE R, ÁGUA PLUVIAL, DN 40 MM, JUNTA SOLDÁVEL, FORNECIDO E INSTALADO EM RAMAL DE ENCAMINHAMENTO. AF_06/2022</v>
          </cell>
          <cell r="C5853">
            <v>8.41</v>
          </cell>
        </row>
        <row r="5854">
          <cell r="A5854">
            <v>89520</v>
          </cell>
          <cell r="B5854" t="str">
            <v>JOELHO 45 GRAUS, PVC, SERIE R, ÁGUA PLUVIAL, DN 50 MM, JUNTA ELÁSTICA, FORNECIDO E INSTALADO EM RAMAL DE ENCAMINHAMENTO. AF_06/2022</v>
          </cell>
          <cell r="C5854">
            <v>15.65</v>
          </cell>
        </row>
        <row r="5855">
          <cell r="A5855">
            <v>89582</v>
          </cell>
          <cell r="B5855" t="str">
            <v>JOELHO 45 GRAUS, PVC, SERIE R, ÁGUA PLUVIAL, DN 75 MM, JUNTA ELÁSTICA, FORNECIDO E INSTALADO EM CONDUTORES VERTICAIS DE ÁGUAS PLUVIAIS. AF_06/2022</v>
          </cell>
          <cell r="C5855">
            <v>33.43</v>
          </cell>
        </row>
        <row r="5856">
          <cell r="A5856">
            <v>89524</v>
          </cell>
          <cell r="B5856" t="str">
            <v>JOELHO 45 GRAUS, PVC, SERIE R, ÁGUA PLUVIAL, DN 75 MM, JUNTA ELÁSTICA, FORNECIDO E INSTALADO EM RAMAL DE ENCAMINHAMENTO. AF_06/2022</v>
          </cell>
          <cell r="C5856">
            <v>29.79</v>
          </cell>
        </row>
        <row r="5857">
          <cell r="A5857">
            <v>89584</v>
          </cell>
          <cell r="B5857" t="str">
            <v>JOELHO 90 GRAUS, PVC, SERIE R, ÁGUA PLUVIAL, DN 100 MM, JUNTA ELÁSTICA, FORNECIDO E INSTALADO EM CONDUTORES VERTICAIS DE ÁGUAS PLUVIAIS. AF_06/2022</v>
          </cell>
          <cell r="C5857">
            <v>43.05</v>
          </cell>
        </row>
        <row r="5858">
          <cell r="A5858">
            <v>89529</v>
          </cell>
          <cell r="B5858" t="str">
            <v>JOELHO 90 GRAUS, PVC, SERIE R, ÁGUA PLUVIAL, DN 100 MM, JUNTA ELÁSTICA, FORNECIDO E INSTALADO EM RAMAL DE ENCAMINHAMENTO. AF_06/2022</v>
          </cell>
          <cell r="C5858">
            <v>36.46</v>
          </cell>
        </row>
        <row r="5859">
          <cell r="A5859">
            <v>89590</v>
          </cell>
          <cell r="B5859" t="str">
            <v>JOELHO 90 GRAUS, PVC, SERIE R, ÁGUA PLUVIAL, DN 150 MM, JUNTA ELÁSTICA, FORNECIDO E INSTALADO EM CONDUTORES VERTICAIS DE ÁGUAS PLUVIAIS. AF_06/2022</v>
          </cell>
          <cell r="C5859">
            <v>130.49</v>
          </cell>
        </row>
        <row r="5860">
          <cell r="A5860">
            <v>104167</v>
          </cell>
          <cell r="B5860" t="str">
            <v>JOELHO 90 GRAUS, PVC, SERIE R, ÁGUA PLUVIAL, DN 150 MM, JUNTA ELÁSTICA, FORNECIDO E INSTALADO EM RAMAL DE ENCAMINHAMENTO. AF_06/2022</v>
          </cell>
          <cell r="C5860">
            <v>120.83</v>
          </cell>
        </row>
        <row r="5861">
          <cell r="A5861">
            <v>89514</v>
          </cell>
          <cell r="B5861" t="str">
            <v>JOELHO 90 GRAUS, PVC, SERIE R, ÁGUA PLUVIAL, DN 40 MM, JUNTA SOLDÁVEL, FORNECIDO E INSTALADO EM RAMAL DE ENCAMINHAMENTO. AF_06/2022</v>
          </cell>
          <cell r="C5861">
            <v>8.32</v>
          </cell>
        </row>
        <row r="5862">
          <cell r="A5862">
            <v>89518</v>
          </cell>
          <cell r="B5862" t="str">
            <v>JOELHO 90 GRAUS, PVC, SERIE R, ÁGUA PLUVIAL, DN 50 MM, JUNTA ELÁSTICA, FORNECIDO E INSTALADO EM RAMAL DE ENCAMINHAMENTO. AF_06/2022</v>
          </cell>
          <cell r="C5862">
            <v>14.91</v>
          </cell>
        </row>
        <row r="5863">
          <cell r="A5863">
            <v>89581</v>
          </cell>
          <cell r="B5863" t="str">
            <v>JOELHO 90 GRAUS, PVC, SERIE R, ÁGUA PLUVIAL, DN 75 MM, JUNTA ELÁSTICA, FORNECIDO E INSTALADO EM CONDUTORES VERTICAIS DE ÁGUAS PLUVIAIS. AF_06/2022</v>
          </cell>
          <cell r="C5863">
            <v>32.96</v>
          </cell>
        </row>
        <row r="5864">
          <cell r="A5864">
            <v>89522</v>
          </cell>
          <cell r="B5864" t="str">
            <v>JOELHO 90 GRAUS, PVC, SERIE R, ÁGUA PLUVIAL, DN 75 MM, JUNTA ELÁSTICA, FORNECIDO E INSTALADO EM RAMAL DE ENCAMINHAMENTO. AF_06/2022</v>
          </cell>
          <cell r="C5864">
            <v>29.32</v>
          </cell>
        </row>
        <row r="5865">
          <cell r="A5865">
            <v>89574</v>
          </cell>
          <cell r="B5865" t="str">
            <v>JUNÇÃO DUPLA, PVC, SERIE R, ÁGUA PLUVIAL, DN 100 X 100 X 100 MM, JUNTA ELÁSTICA, FORNECIDO E INSTALADO EM RAMAL DE ENCAMINHAMENTO. AF_06/2022</v>
          </cell>
          <cell r="C5865">
            <v>153.38999999999999</v>
          </cell>
        </row>
        <row r="5866">
          <cell r="A5866">
            <v>89690</v>
          </cell>
          <cell r="B5866" t="str">
            <v>JUNÇÃO SIMPLES, PVC, SERIE R, ÁGUA PLUVIAL, DN 100 X 100 MM, JUNTA ELÁSTICA, FORNECIDO E INSTALADO EM CONDUTORES VERTICAIS DE ÁGUAS PLUVIAIS. AF_06/2022</v>
          </cell>
          <cell r="C5866">
            <v>88.2</v>
          </cell>
        </row>
        <row r="5867">
          <cell r="A5867">
            <v>89567</v>
          </cell>
          <cell r="B5867" t="str">
            <v>JUNÇÃO SIMPLES, PVC, SERIE R, ÁGUA PLUVIAL, DN 100 X 100 MM, JUNTA ELÁSTICA, FORNECIDO E INSTALADO EM RAMAL DE ENCAMINHAMENTO. AF_06/2022</v>
          </cell>
          <cell r="C5867">
            <v>79.42</v>
          </cell>
        </row>
        <row r="5868">
          <cell r="A5868">
            <v>89692</v>
          </cell>
          <cell r="B5868" t="str">
            <v>JUNÇÃO SIMPLES, PVC, SERIE R, ÁGUA PLUVIAL, DN 100 X 75 MM, JUNTA ELÁSTICA, FORNECIDO E INSTALADO EM CONDUTORES VERTICAIS DE ÁGUAS PLUVIAIS. AF_06/2022</v>
          </cell>
          <cell r="C5868">
            <v>100.27</v>
          </cell>
        </row>
        <row r="5869">
          <cell r="A5869">
            <v>89569</v>
          </cell>
          <cell r="B5869" t="str">
            <v>JUNÇÃO SIMPLES, PVC, SERIE R, ÁGUA PLUVIAL, DN 100 X 75 MM, JUNTA ELÁSTICA, FORNECIDO E INSTALADO EM RAMAL DE ENCAMINHAMENTO. AF_06/2022</v>
          </cell>
          <cell r="C5869">
            <v>92.8</v>
          </cell>
        </row>
        <row r="5870">
          <cell r="A5870">
            <v>89699</v>
          </cell>
          <cell r="B5870" t="str">
            <v>JUNÇÃO SIMPLES, PVC, SERIE R, ÁGUA PLUVIAL, DN 150 X 100 MM, JUNTA ELÁSTICA, FORNECIDO E INSTALADO EM CONDUTORES VERTICAIS DE ÁGUAS PLUVIAIS. AF_06/2022</v>
          </cell>
          <cell r="C5870">
            <v>197.08</v>
          </cell>
        </row>
        <row r="5871">
          <cell r="A5871">
            <v>104174</v>
          </cell>
          <cell r="B5871" t="str">
            <v>JUNÇÃO SIMPLES, PVC, SERIE R, ÁGUA PLUVIAL, DN 150 X 100 MM, JUNTA ELÁSTICA, FORNECIDO E INSTALADO EM RAMAL DE ENCAMINHAMENTO. AF_06/2022</v>
          </cell>
          <cell r="C5871">
            <v>186.92</v>
          </cell>
        </row>
        <row r="5872">
          <cell r="A5872">
            <v>89698</v>
          </cell>
          <cell r="B5872" t="str">
            <v>JUNÇÃO SIMPLES, PVC, SERIE R, ÁGUA PLUVIAL, DN 150 X 150 MM, JUNTA ELÁSTICA, FORNECIDO E INSTALADO EM CONDUTORES VERTICAIS DE ÁGUAS PLUVIAIS. AF_06/2022</v>
          </cell>
          <cell r="C5872">
            <v>261.05</v>
          </cell>
        </row>
        <row r="5873">
          <cell r="A5873">
            <v>104176</v>
          </cell>
          <cell r="B5873" t="str">
            <v>JUNÇÃO SIMPLES, PVC, SERIE R, ÁGUA PLUVIAL, DN 150 X 150 MM, JUNTA ELÁSTICA, FORNECIDO E INSTALADO EM RAMAL DE ENCAMINHAMENTO. AF_06/2022</v>
          </cell>
          <cell r="C5873">
            <v>248.18</v>
          </cell>
        </row>
        <row r="5874">
          <cell r="A5874">
            <v>89561</v>
          </cell>
          <cell r="B5874" t="str">
            <v>JUNÇÃO SIMPLES, PVC, SERIE R, ÁGUA PLUVIAL, DN 40 MM, JUNTA SOLDÁVEL, FORNECIDO E INSTALADO EM RAMAL DE ENCAMINHAMENTO. AF_06/2022</v>
          </cell>
          <cell r="C5874">
            <v>14.87</v>
          </cell>
        </row>
        <row r="5875">
          <cell r="A5875">
            <v>89563</v>
          </cell>
          <cell r="B5875" t="str">
            <v>JUNÇÃO SIMPLES, PVC, SERIE R, ÁGUA PLUVIAL, DN 50 MM, JUNTA ELÁSTICA, FORNECIDO E INSTALADO EM RAMAL DE ENCAMINHAMENTO. AF_06/2022</v>
          </cell>
          <cell r="C5875">
            <v>34.25</v>
          </cell>
        </row>
        <row r="5876">
          <cell r="A5876">
            <v>89685</v>
          </cell>
          <cell r="B5876" t="str">
            <v>JUNÇÃO SIMPLES, PVC, SERIE R, ÁGUA PLUVIAL, DN 75 X 75 MM, JUNTA ELÁSTICA, FORNECIDO E INSTALADO EM CONDUTORES VERTICAIS DE ÁGUAS PLUVIAIS. AF_06/2022</v>
          </cell>
          <cell r="C5876">
            <v>60.12</v>
          </cell>
        </row>
        <row r="5877">
          <cell r="A5877">
            <v>89565</v>
          </cell>
          <cell r="B5877" t="str">
            <v>JUNÇÃO SIMPLES, PVC, SERIE R, ÁGUA PLUVIAL, DN 75 X 75 MM, JUNTA ELÁSTICA, FORNECIDO E INSTALADO EM RAMAL DE ENCAMINHAMENTO. AF_06/2022</v>
          </cell>
          <cell r="C5877">
            <v>55.28</v>
          </cell>
        </row>
        <row r="5878">
          <cell r="A5878">
            <v>89671</v>
          </cell>
          <cell r="B5878" t="str">
            <v>LUVA DE CORRER, PVC, SERIE R, ÁGUA PLUVIAL, DN 100 MM, JUNTA ELÁSTICA, FORNECIDO E INSTALADO EM CONDUTORES VERTICAIS DE ÁGUAS PLUVIAIS. AF_06/2022</v>
          </cell>
          <cell r="C5878">
            <v>44.12</v>
          </cell>
        </row>
        <row r="5879">
          <cell r="A5879">
            <v>89556</v>
          </cell>
          <cell r="B5879" t="str">
            <v>LUVA DE CORRER, PVC, SERIE R, ÁGUA PLUVIAL, DN 100 MM, JUNTA ELÁSTICA, FORNECIDO E INSTALADO EM RAMAL DE ENCAMINHAMENTO. AF_06/2022</v>
          </cell>
          <cell r="C5879">
            <v>39.72</v>
          </cell>
        </row>
        <row r="5880">
          <cell r="A5880">
            <v>89679</v>
          </cell>
          <cell r="B5880" t="str">
            <v>LUVA DE CORRER, PVC, SERIE R, ÁGUA PLUVIAL, DN 150 MM, JUNTA ELÁSTICA, FORNECIDO E INSTALADO EM CONDUTORES VERTICAIS DE ÁGUAS PLUVIAIS. AF_06/2022</v>
          </cell>
          <cell r="C5880">
            <v>121.01</v>
          </cell>
        </row>
        <row r="5881">
          <cell r="A5881">
            <v>104171</v>
          </cell>
          <cell r="B5881" t="str">
            <v>LUVA DE CORRER, PVC, SERIE R, ÁGUA PLUVIAL, DN 150 MM, JUNTA ELÁSTICA, FORNECIDO E INSTALADO EM RAMAL DE ENCAMINHAMENTO. AF_06/2022</v>
          </cell>
          <cell r="C5881">
            <v>95.37</v>
          </cell>
        </row>
        <row r="5882">
          <cell r="A5882">
            <v>89600</v>
          </cell>
          <cell r="B5882" t="str">
            <v>LUVA DE CORRER, PVC, SERIE R, ÁGUA PLUVIAL, DN 75 MM, JUNTA ELÁSTICA, FORNECIDO E INSTALADO EM CONDUTORES VERTICAIS DE ÁGUAS PLUVIAIS. AF_06/2022</v>
          </cell>
          <cell r="C5882">
            <v>25.12</v>
          </cell>
        </row>
        <row r="5883">
          <cell r="A5883">
            <v>89548</v>
          </cell>
          <cell r="B5883" t="str">
            <v>LUVA DE CORRER, PVC, SERIE R, ÁGUA PLUVIAL, DN 75 MM, JUNTA ELÁSTICA, FORNECIDO E INSTALADO EM RAMAL DE ENCAMINHAMENTO. AF_06/2022</v>
          </cell>
          <cell r="C5883">
            <v>22.7</v>
          </cell>
        </row>
        <row r="5884">
          <cell r="A5884">
            <v>89669</v>
          </cell>
          <cell r="B5884" t="str">
            <v>LUVA SIMPLES, PVC, SERIE R, ÁGUA PLUVIAL, DN 100 MM, JUNTA ELÁSTICA, FORNECIDO E INSTALADO EM CONDUTORES VERTICAIS DE ÁGUAS PLUVIAIS. AF_06/2022</v>
          </cell>
          <cell r="C5884">
            <v>33.049999999999997</v>
          </cell>
        </row>
        <row r="5885">
          <cell r="A5885">
            <v>89554</v>
          </cell>
          <cell r="B5885" t="str">
            <v>LUVA SIMPLES, PVC, SERIE R, ÁGUA PLUVIAL, DN 100 MM, JUNTA ELÁSTICA, FORNECIDO E INSTALADO EM RAMAL DE ENCAMINHAMENTO. AF_06/2022</v>
          </cell>
          <cell r="C5885">
            <v>28.61</v>
          </cell>
        </row>
        <row r="5886">
          <cell r="A5886">
            <v>89677</v>
          </cell>
          <cell r="B5886" t="str">
            <v>LUVA SIMPLES, PVC, SERIE R, ÁGUA PLUVIAL, DN 150 MM, JUNTA ELÁSTICA, FORNECIDO E INSTALADO EM CONDUTORES VERTICAIS DE ÁGUAS PLUVIAIS. AF_06/2022</v>
          </cell>
          <cell r="C5886">
            <v>76.38</v>
          </cell>
        </row>
        <row r="5887">
          <cell r="A5887">
            <v>104170</v>
          </cell>
          <cell r="B5887" t="str">
            <v>LUVA SIMPLES, PVC, SERIE R, ÁGUA PLUVIAL, DN 150 MM, JUNTA ELÁSTICA, FORNECIDO E INSTALADO EM RAMAL DE ENCAMINHAMENTO. AF_06/2022</v>
          </cell>
          <cell r="C5887">
            <v>69.680000000000007</v>
          </cell>
        </row>
        <row r="5888">
          <cell r="A5888">
            <v>89544</v>
          </cell>
          <cell r="B5888" t="str">
            <v>LUVA SIMPLES, PVC, SERIE R, ÁGUA PLUVIAL, DN 40 MM, JUNTA SOLDÁVEL, FORNECIDO E INSTALADO EM RAMAL DE ENCAMINHAMENTO. AF_06/2022</v>
          </cell>
          <cell r="C5888">
            <v>8.6199999999999992</v>
          </cell>
        </row>
        <row r="5889">
          <cell r="A5889">
            <v>89545</v>
          </cell>
          <cell r="B5889" t="str">
            <v>LUVA SIMPLES, PVC, SERIE R, ÁGUA PLUVIAL, DN 50 MM, JUNTA ELÁSTICA, FORNECIDO E INSTALADO EM RAMAL DE ENCAMINHAMENTO. AF_06/2022</v>
          </cell>
          <cell r="C5889">
            <v>16.78</v>
          </cell>
        </row>
        <row r="5890">
          <cell r="A5890">
            <v>89599</v>
          </cell>
          <cell r="B5890" t="str">
            <v>LUVA SIMPLES, PVC, SERIE R, ÁGUA PLUVIAL, DN 75 MM, JUNTA ELÁSTICA, FORNECIDO E INSTALADO EM CONDUTORES VERTICAIS DE ÁGUAS PLUVIAIS. AF_06/2022</v>
          </cell>
          <cell r="C5890">
            <v>24.9</v>
          </cell>
        </row>
        <row r="5891">
          <cell r="A5891">
            <v>89547</v>
          </cell>
          <cell r="B5891" t="str">
            <v>LUVA SIMPLES, PVC, SERIE R, ÁGUA PLUVIAL, DN 75 MM, JUNTA ELÁSTICA, FORNECIDO E INSTALADO EM RAMAL DE ENCAMINHAMENTO. AF_06/2022</v>
          </cell>
          <cell r="C5891">
            <v>22.47</v>
          </cell>
        </row>
        <row r="5892">
          <cell r="A5892">
            <v>89495</v>
          </cell>
          <cell r="B5892" t="str">
            <v>RALO SIFONADO, PVC, DN 100 X 40 MM, JUNTA SOLDÁVEL, FORNECIDO E INSTALADO EM RAMAIS DE ENCAMINHAMENTO DE ÁGUA PLUVIAL. AF_06/2022</v>
          </cell>
          <cell r="C5892">
            <v>17.940000000000001</v>
          </cell>
        </row>
        <row r="5893">
          <cell r="A5893">
            <v>89673</v>
          </cell>
          <cell r="B5893" t="str">
            <v>REDUÇÃO EXCÊNTRICA, PVC, SERIE R, ÁGUA PLUVIAL, DN 100 X 75 MM, JUNTA ELÁSTICA, FORNECIDO E INSTALADO EM CONDUTORES VERTICAIS DE ÁGUAS PLUVIAIS. AF_06/2022</v>
          </cell>
          <cell r="C5893">
            <v>34.909999999999997</v>
          </cell>
        </row>
        <row r="5894">
          <cell r="A5894">
            <v>89557</v>
          </cell>
          <cell r="B5894" t="str">
            <v>REDUÇÃO EXCÊNTRICA, PVC, SERIE R, ÁGUA PLUVIAL, DN 100 X 75 MM, JUNTA ELÁSTICA, FORNECIDO E INSTALADO EM RAMAL DE ENCAMINHAMENTO. AF_06/2022</v>
          </cell>
          <cell r="C5894">
            <v>31.51</v>
          </cell>
        </row>
        <row r="5895">
          <cell r="A5895">
            <v>89681</v>
          </cell>
          <cell r="B5895" t="str">
            <v>REDUÇÃO EXCÊNTRICA, PVC, SERIE R, ÁGUA PLUVIAL, DN 150 X 100 MM, JUNTA ELÁSTICA, FORNECIDO E INSTALADO EM CONDUTORES VERTICAIS DE ÁGUAS PLUVIAIS. AF_06/2022</v>
          </cell>
          <cell r="C5895">
            <v>88.3</v>
          </cell>
        </row>
        <row r="5896">
          <cell r="A5896">
            <v>104173</v>
          </cell>
          <cell r="B5896" t="str">
            <v>REDUÇÃO EXCÊNTRICA, PVC, SERIE R, ÁGUA PLUVIAL, DN 150 X 100 MM, JUNTA ELÁSTICA, FORNECIDO E INSTALADO EM RAMAL DE ENCAMINHAMENTO. AF_06/2022</v>
          </cell>
          <cell r="C5896">
            <v>83.89</v>
          </cell>
        </row>
        <row r="5897">
          <cell r="A5897">
            <v>89549</v>
          </cell>
          <cell r="B5897" t="str">
            <v>REDUÇÃO EXCÊNTRICA, PVC, SERIE R, ÁGUA PLUVIAL, DN 75 X 50 MM, JUNTA ELÁSTICA, FORNECIDO E INSTALADO EM RAMAL DE ENCAMINHAMENTO. AF_06/2022</v>
          </cell>
          <cell r="C5897">
            <v>18.8</v>
          </cell>
        </row>
        <row r="5898">
          <cell r="A5898">
            <v>89578</v>
          </cell>
          <cell r="B5898" t="str">
            <v>TUBO PVC, SÉRIE R, ÁGUA PLUVIAL, DN 100 MM, FORNECIDO E INSTALADO EM CONDUTORES VERTICAIS DE ÁGUAS PLUVIAIS. AF_06/2022</v>
          </cell>
          <cell r="C5898">
            <v>33.369999999999997</v>
          </cell>
        </row>
        <row r="5899">
          <cell r="A5899">
            <v>89512</v>
          </cell>
          <cell r="B5899" t="str">
            <v>TUBO PVC, SÉRIE R, ÁGUA PLUVIAL, DN 100 MM, FORNECIDO E INSTALADO EM RAMAL DE ENCAMINHAMENTO. AF_06/2022</v>
          </cell>
          <cell r="C5899">
            <v>48.25</v>
          </cell>
        </row>
        <row r="5900">
          <cell r="A5900">
            <v>89580</v>
          </cell>
          <cell r="B5900" t="str">
            <v>TUBO PVC, SÉRIE R, ÁGUA PLUVIAL, DN 150 MM, FORNECIDO E INSTALADO EM CONDUTORES VERTICAIS DE ÁGUAS PLUVIAIS. AF_06/2022</v>
          </cell>
          <cell r="C5900">
            <v>69.150000000000006</v>
          </cell>
        </row>
        <row r="5901">
          <cell r="A5901">
            <v>104166</v>
          </cell>
          <cell r="B5901" t="str">
            <v>TUBO PVC, SÉRIE R, ÁGUA PLUVIAL, DN 150 MM, FORNECIDO E INSTALADO EM RAMAL DE ENCAMINHAMENTO. AF_06/2022</v>
          </cell>
          <cell r="C5901">
            <v>74.569999999999993</v>
          </cell>
        </row>
        <row r="5902">
          <cell r="A5902">
            <v>89508</v>
          </cell>
          <cell r="B5902" t="str">
            <v>TUBO PVC, SÉRIE R, ÁGUA PLUVIAL, DN 40 MM, FORNECIDO E INSTALADO EM RAMAL DE ENCAMINHAMENTO. AF_06/2022</v>
          </cell>
          <cell r="C5902">
            <v>16.45</v>
          </cell>
        </row>
        <row r="5903">
          <cell r="A5903">
            <v>89509</v>
          </cell>
          <cell r="B5903" t="str">
            <v>TUBO PVC, SÉRIE R, ÁGUA PLUVIAL, DN 50 MM, FORNECIDO E INSTALADO EM RAMAL DE ENCAMINHAMENTO. AF_06/2022</v>
          </cell>
          <cell r="C5903">
            <v>22.31</v>
          </cell>
        </row>
        <row r="5904">
          <cell r="A5904">
            <v>89576</v>
          </cell>
          <cell r="B5904" t="str">
            <v>TUBO PVC, SÉRIE R, ÁGUA PLUVIAL, DN 75 MM, FORNECIDO E INSTALADO EM CONDUTORES VERTICAIS DE ÁGUAS PLUVIAIS. AF_06/2022</v>
          </cell>
          <cell r="C5904">
            <v>26.96</v>
          </cell>
        </row>
        <row r="5905">
          <cell r="A5905">
            <v>89511</v>
          </cell>
          <cell r="B5905" t="str">
            <v>TUBO PVC, SÉRIE R, ÁGUA PLUVIAL, DN 75 MM, FORNECIDO E INSTALADO EM RAMAL DE ENCAMINHAMENTO. AF_06/2022</v>
          </cell>
          <cell r="C5905">
            <v>38.159999999999997</v>
          </cell>
        </row>
        <row r="5906">
          <cell r="A5906">
            <v>89675</v>
          </cell>
          <cell r="B5906" t="str">
            <v>TÊ DE INSPEÇÃO, PVC, SERIE R, ÁGUA PLUVIAL, DN 100 MM, JUNTA ELÁSTICA, FORNECIDO E INSTALADO EM CONDUTORES VERTICAIS DE ÁGUAS PLUVIAIS. AF_06/2022</v>
          </cell>
          <cell r="C5906">
            <v>70.849999999999994</v>
          </cell>
        </row>
        <row r="5907">
          <cell r="A5907">
            <v>89559</v>
          </cell>
          <cell r="B5907" t="str">
            <v>TÊ DE INSPEÇÃO, PVC, SERIE R, ÁGUA PLUVIAL, DN 100 MM, JUNTA ELÁSTICA, FORNECIDO E INSTALADO EM RAMAL DE ENCAMINHAMENTO. AF_06/2022</v>
          </cell>
          <cell r="C5907">
            <v>66.45</v>
          </cell>
        </row>
        <row r="5908">
          <cell r="A5908">
            <v>104172</v>
          </cell>
          <cell r="B5908" t="str">
            <v>TÊ DE INSPEÇÃO, PVC, SERIE R, ÁGUA PLUVIAL, DN 150 MM, JUNTA ELÁSTICA, FORNECIDO E INSTALADO EM RAMAL DE ENCAMINHAMENTO. AF_06/2022</v>
          </cell>
          <cell r="C5908">
            <v>273.18</v>
          </cell>
        </row>
        <row r="5909">
          <cell r="A5909">
            <v>89683</v>
          </cell>
          <cell r="B5909" t="str">
            <v>TÊ DE INSPEÇÃO, PVC, SERIE R, ÁGUA PLUVIAL, DN 150 X 100 MM, JUNTA ELÁSTICA, FORNECIDO E INSTALADO EM CONDUTORES VERTICAIS DE ÁGUAS PLUVIAIS. AF_06/2022</v>
          </cell>
          <cell r="C5909">
            <v>279.61</v>
          </cell>
        </row>
        <row r="5910">
          <cell r="A5910">
            <v>89667</v>
          </cell>
          <cell r="B5910" t="str">
            <v>TÊ DE INSPEÇÃO, PVC, SERIE R, ÁGUA PLUVIAL, DN 75 MM, JUNTA ELÁSTICA, FORNECIDO E INSTALADO EM CONDUTORES VERTICAIS DE ÁGUAS PLUVIAIS. AF_06/2022</v>
          </cell>
          <cell r="C5910">
            <v>43.2</v>
          </cell>
        </row>
        <row r="5911">
          <cell r="A5911">
            <v>89550</v>
          </cell>
          <cell r="B5911" t="str">
            <v>TÊ DE INSPEÇÃO, PVC, SERIE R, ÁGUA PLUVIAL, DN 75 MM, JUNTA ELÁSTICA, FORNECIDO E INSTALADO EM RAMAL DE ENCAMINHAMENTO. AF_06/2022</v>
          </cell>
          <cell r="C5911">
            <v>40.78</v>
          </cell>
        </row>
        <row r="5912">
          <cell r="A5912">
            <v>89693</v>
          </cell>
          <cell r="B5912" t="str">
            <v>TÊ, PVC, SERIE R, ÁGUA PLUVIAL, DN 100 X 100 MM, JUNTA ELÁSTICA, FORNECIDO E INSTALADO EM CONDUTORES VERTICAIS DE ÁGUAS PLUVIAIS. AF_06/2022</v>
          </cell>
          <cell r="C5912">
            <v>77.53</v>
          </cell>
        </row>
        <row r="5913">
          <cell r="A5913">
            <v>89571</v>
          </cell>
          <cell r="B5913" t="str">
            <v>TÊ, PVC, SERIE R, ÁGUA PLUVIAL, DN 100 X 100 MM, JUNTA ELÁSTICA, FORNECIDO E INSTALADO EM RAMAL DE ENCAMINHAMENTO. AF_06/2022</v>
          </cell>
          <cell r="C5913">
            <v>68.75</v>
          </cell>
        </row>
        <row r="5914">
          <cell r="A5914">
            <v>89696</v>
          </cell>
          <cell r="B5914" t="str">
            <v>TÊ, PVC, SERIE R, ÁGUA PLUVIAL, DN 100 X 75 MM, JUNTA ELÁSTICA, FORNECIDO E INSTALADO EM CONDUTORES VERTICAIS DE ÁGUAS PLUVIAIS. AF_06/2022</v>
          </cell>
          <cell r="C5914">
            <v>82.98</v>
          </cell>
        </row>
        <row r="5915">
          <cell r="A5915">
            <v>89573</v>
          </cell>
          <cell r="B5915" t="str">
            <v>TÊ, PVC, SERIE R, ÁGUA PLUVIAL, DN 100 X 75 MM, JUNTA ELÁSTICA, FORNECIDO E INSTALADO EM RAMAL DE ENCAMINHAMENTO. AF_06/2022</v>
          </cell>
          <cell r="C5915">
            <v>75.510000000000005</v>
          </cell>
        </row>
        <row r="5916">
          <cell r="A5916">
            <v>89704</v>
          </cell>
          <cell r="B5916" t="str">
            <v>TÊ, PVC, SERIE R, ÁGUA PLUVIAL, DN 150 X 100 MM, JUNTA ELÁSTICA, FORNECIDO E INSTALADO EM CONDUTORES VERTICAIS DE ÁGUAS PLUVIAIS. AF_06/2022</v>
          </cell>
          <cell r="C5916">
            <v>148.74</v>
          </cell>
        </row>
        <row r="5917">
          <cell r="A5917">
            <v>104175</v>
          </cell>
          <cell r="B5917" t="str">
            <v>TÊ, PVC, SERIE R, ÁGUA PLUVIAL, DN 150 X 100 MM, JUNTA ELÁSTICA, FORNECIDO E INSTALADO EM RAMAL DE ENCAMINHAMENTO. AF_06/2022</v>
          </cell>
          <cell r="C5917">
            <v>138.58000000000001</v>
          </cell>
        </row>
        <row r="5918">
          <cell r="A5918">
            <v>89701</v>
          </cell>
          <cell r="B5918" t="str">
            <v>TÊ, PVC, SERIE R, ÁGUA PLUVIAL, DN 150 X 150 MM, JUNTA ELÁSTICA, FORNECIDO E INSTALADO EM CONDUTORES VERTICAIS DE ÁGUAS PLUVIAIS. AF_06/2022</v>
          </cell>
          <cell r="C5918">
            <v>192.49</v>
          </cell>
        </row>
        <row r="5919">
          <cell r="A5919">
            <v>104177</v>
          </cell>
          <cell r="B5919" t="str">
            <v>TÊ, PVC, SERIE R, ÁGUA PLUVIAL, DN 150 X 150 MM, JUNTA ELÁSTICA, FORNECIDO E INSTALADO EM RAMAL DE ENCAMINHAMENTO. AF_06/2022</v>
          </cell>
          <cell r="C5919">
            <v>179.62</v>
          </cell>
        </row>
        <row r="5920">
          <cell r="A5920">
            <v>89566</v>
          </cell>
          <cell r="B5920" t="str">
            <v>TÊ, PVC, SERIE R, ÁGUA PLUVIAL, DN 75 MM, JUNTA ELÁSTICA, FORNECIDO E INSTALADO EM RAMAL DE ENCAMINHAMENTO. AF_06/2022</v>
          </cell>
          <cell r="C5920">
            <v>46.8</v>
          </cell>
        </row>
        <row r="5921">
          <cell r="A5921">
            <v>89687</v>
          </cell>
          <cell r="B5921" t="str">
            <v>TÊ, PVC, SERIE R, ÁGUA PLUVIAL, DN 75 X 75 MM, JUNTA ELÁSTICA, FORNECIDO E INSTALADO EM CONDUTORES VERTICAIS DE ÁGUAS PLUVIAIS. AF_06/2022</v>
          </cell>
          <cell r="C5921">
            <v>51.64</v>
          </cell>
        </row>
        <row r="5922">
          <cell r="A5922">
            <v>102237</v>
          </cell>
          <cell r="B5922" t="str">
            <v>BOX FRONTAL DE CORRER, COM VIDRO TEMPERADO 8 MM, 190X100CM, 1 FOLHA FIXA, 1 FOLHA MÓVEL, PERFIS E FERRAGENS EM ALUMÍNIO. AF_01/2021</v>
          </cell>
          <cell r="C5922">
            <v>0</v>
          </cell>
        </row>
        <row r="5923">
          <cell r="A5923">
            <v>102450</v>
          </cell>
          <cell r="B5923" t="str">
            <v>DIVISORIA (N2) - PAINEL/VIDRO - PAINEL C/ MSO/COMEIA E=35MM - PERFIS SIMPLES ACO GALVANIZADO PINTADO. AF_04/2021</v>
          </cell>
          <cell r="C5923">
            <v>0</v>
          </cell>
        </row>
        <row r="5924">
          <cell r="A5924">
            <v>102250</v>
          </cell>
          <cell r="B5924" t="str">
            <v>DIVISORIA (N2) - PAINEL/VIDRO - PAINEL DE PVC E=35MM - PERFIS SIMPLES ACO GALVANIZADO PINTADO. AF_01/2021</v>
          </cell>
          <cell r="C5924">
            <v>0</v>
          </cell>
        </row>
        <row r="5925">
          <cell r="A5925">
            <v>102240</v>
          </cell>
          <cell r="B5925" t="str">
            <v>DIVISORIA (N2) - PAINEL/VIDRO - PAINEL MDF/VIDRO 6 MM, LINHA 90 MM - PERFIS DE ALUMÍNIO EXTRUDADO. AF_01/2021</v>
          </cell>
          <cell r="C5925">
            <v>0</v>
          </cell>
        </row>
        <row r="5926">
          <cell r="A5926">
            <v>102449</v>
          </cell>
          <cell r="B5926" t="str">
            <v>DIVISORIA (N3) - PAINEL/VIDRO/PAINEL MSO/COMEIA E=35MM - PERFIS SIMPLES ACO GALVANIZADO PINTADO. AF_04/2021</v>
          </cell>
          <cell r="C5926">
            <v>0</v>
          </cell>
        </row>
        <row r="5927">
          <cell r="A5927">
            <v>102249</v>
          </cell>
          <cell r="B5927" t="str">
            <v>DIVISORIA (N3) - PAINEL/VIDRO/PAINEL PVC E=35MM - PERFIS SIMPLES ACO GALVANIZADO PINTADO. AF_01/2021</v>
          </cell>
          <cell r="C5927">
            <v>0</v>
          </cell>
        </row>
        <row r="5928">
          <cell r="A5928">
            <v>102238</v>
          </cell>
          <cell r="B5928" t="str">
            <v>DIVISORIA CEGA (N1) - PAINEL MDF, LINHA 90 MM - PERFIS DE ALUMÍNIO EXTRUDADO. AF_01/2021</v>
          </cell>
          <cell r="C5928">
            <v>0</v>
          </cell>
        </row>
        <row r="5929">
          <cell r="A5929">
            <v>102448</v>
          </cell>
          <cell r="B5929" t="str">
            <v>DIVISORIA CEGA (N1) - PAINEL MSO/COMEIA E=35MM - PERFIS SIMPLES ACO GALVANIZADO PINTADO. AF_04/2021</v>
          </cell>
          <cell r="C5929">
            <v>0</v>
          </cell>
        </row>
        <row r="5930">
          <cell r="A5930">
            <v>102248</v>
          </cell>
          <cell r="B5930" t="str">
            <v>DIVISORIA CEGA (N1) - PAINEL PVC E=35MM - PERFIS SIMPLES ACO GALVANIZADO PINTADO. AF_01/2021</v>
          </cell>
          <cell r="C5930">
            <v>0</v>
          </cell>
        </row>
        <row r="5931">
          <cell r="A5931">
            <v>102253</v>
          </cell>
          <cell r="B5931" t="str">
            <v>DIVISORIA SANITÁRIA, TIPO CABINE, EM GRANITO CINZA POLIDO, ESP = 3CM, ASSENTADO COM ARGAMASSA COLANTE AC III-E, EXCLUSIVE FERRAGENS. AF_01/2021</v>
          </cell>
          <cell r="C5931">
            <v>900.36</v>
          </cell>
        </row>
        <row r="5932">
          <cell r="A5932">
            <v>102254</v>
          </cell>
          <cell r="B5932" t="str">
            <v>DIVISORIA SANITÁRIA, TIPO CABINE, EM MÁRMORE BRANCO POLIDO, ESP = 3CM, ASSENTADO COM ARGAMASSA COLANTE AC III-E, EXCLUSIVE FERRAGENS. AF_01/2021</v>
          </cell>
          <cell r="C5932">
            <v>1078.98</v>
          </cell>
        </row>
        <row r="5933">
          <cell r="A5933">
            <v>102257</v>
          </cell>
          <cell r="B5933" t="str">
            <v>DIVISORIA SANITÁRIA, TIPO CABINE, EM PAINEL DE GRANILITE, ESP = 3CM, ASSENTADO COM ARGAMASSA COLANTE AC III-E, EXCLUSIVE FERRAGENS. AF_01/2021</v>
          </cell>
          <cell r="C5933">
            <v>347.55</v>
          </cell>
        </row>
        <row r="5934">
          <cell r="A5934">
            <v>102239</v>
          </cell>
          <cell r="B5934" t="str">
            <v>DIVISÓRIA (N3) - PAINEL/VIDRO/PAINEL MDF, LINHA 90 MM - PERFIS DE ALUMINIO EXTRUDADO. AF_01/2021</v>
          </cell>
          <cell r="C5934">
            <v>0</v>
          </cell>
        </row>
        <row r="5935">
          <cell r="A5935">
            <v>102236</v>
          </cell>
          <cell r="B5935" t="str">
            <v>DIVISÓRIA EM VIDRO TEMPERADO 10 MM COM PORTA DE CORRER, INCLUSIVE FERRAGENS. AF_01/2021</v>
          </cell>
          <cell r="C5935">
            <v>0</v>
          </cell>
        </row>
        <row r="5936">
          <cell r="A5936">
            <v>102235</v>
          </cell>
          <cell r="B5936" t="str">
            <v>DIVISÓRIA FIXA EM VIDRO TEMPERADO 10 MM, SEM ABERTURA. AF_01/2021_PS</v>
          </cell>
          <cell r="C5936">
            <v>510.93</v>
          </cell>
        </row>
        <row r="5937">
          <cell r="A5937">
            <v>102260</v>
          </cell>
          <cell r="B5937" t="str">
            <v>DIVISÓRIA SANITÁRIA, TIPO CABINE, EM PAINÉIS DE PVC, INCLUSIVE ESTRUTURA, PORTA E FERRAGENS. AF_01/2021</v>
          </cell>
          <cell r="C5937">
            <v>0</v>
          </cell>
        </row>
        <row r="5938">
          <cell r="A5938">
            <v>102259</v>
          </cell>
          <cell r="B5938" t="str">
            <v>DIVISÓRIA SANITÁRIA, TIPO CABINE, EM PAINÉIS ESTRUTURAIS TS, INCLUSIVE ESTRUTURA, PORTA E FERRAGENS. AF_01/2021</v>
          </cell>
          <cell r="C5938">
            <v>0</v>
          </cell>
        </row>
        <row r="5939">
          <cell r="A5939">
            <v>102262</v>
          </cell>
          <cell r="B5939" t="str">
            <v>PORTA DE CABINE SANITÁRIA EM VIDRO TEMPERADO 8MM, INCLUSIVE DOBRADIÇAS, BATENTE, TRINCO E CONTRA-TRINCO. AF_01/2021</v>
          </cell>
          <cell r="C5939">
            <v>0</v>
          </cell>
        </row>
        <row r="5940">
          <cell r="A5940">
            <v>102242</v>
          </cell>
          <cell r="B5940" t="str">
            <v>PORTA PARA DIVISÓRIA MDF/VIDRO 6 MM, LINHA 90 MM, 0,80 X 2,10 M - PERFIS DE ALUMINIO EXTRUDADO, INCLUSO PORTAL, BATENTES, DOBRADIÇAS E FECHADURA. AF_01/2021</v>
          </cell>
          <cell r="C5940">
            <v>0</v>
          </cell>
        </row>
        <row r="5941">
          <cell r="A5941">
            <v>102246</v>
          </cell>
          <cell r="B5941" t="str">
            <v>PORTA/PAINEL CEGO PARA DIVISÓRIA (N1) - PAINEL CEGO MSO/COMEIA E=35MM, S/ BONECA, INCLUSO BATENTE, TESTEIRO, DOBRADIÇAS E FECHADURA. AF_01/2021</v>
          </cell>
          <cell r="C5941">
            <v>0</v>
          </cell>
        </row>
        <row r="5942">
          <cell r="A5942">
            <v>102251</v>
          </cell>
          <cell r="B5942" t="str">
            <v>PORTA/PAINEL CEGO PARA DIVISÓRIA (N1) PVC E=35MM, S/ BONECA, INCLUSO BATENTE, TESTEIRO, DOBRADIÇAS E FECHADURA. AF_01/2021</v>
          </cell>
          <cell r="C5942">
            <v>0</v>
          </cell>
        </row>
        <row r="5943">
          <cell r="A5943">
            <v>102241</v>
          </cell>
          <cell r="B5943" t="str">
            <v>PORTA/PAINEL PARA DIVISÓRIA MDF, LINHA 90 MM, *0,80 X 2,10* M - PERFIS DE ALUMINIO EXTRUDADO, INCLUSO PORTAL, BATENTES, DOBRADIÇAS E FECHADURA. AF_01/2021</v>
          </cell>
          <cell r="C5943">
            <v>0</v>
          </cell>
        </row>
        <row r="5944">
          <cell r="A5944">
            <v>102247</v>
          </cell>
          <cell r="B5944" t="str">
            <v>PORTA/VIDRO PARA DIVISÓRIA (N2) - PAINEL C/ MSO/COMEIA E=35MM, S/ BONECA, INCLUSO BATENTE, TESTEIRO, DOBRADIÇAS E FECHADURA. AF_01/2021</v>
          </cell>
          <cell r="C5944">
            <v>0</v>
          </cell>
        </row>
        <row r="5945">
          <cell r="A5945">
            <v>102252</v>
          </cell>
          <cell r="B5945" t="str">
            <v>PORTA/VIDRO PARA DIVISÓRIA (N2) - PAINEL DE PVC E=35MM, S/ BONECA, INCLUSO BATENTE, TESTEIRO, DOBRADIÇAS E FECHADURA. AF_01/2021</v>
          </cell>
          <cell r="C5945">
            <v>0</v>
          </cell>
        </row>
        <row r="5946">
          <cell r="A5946">
            <v>102255</v>
          </cell>
          <cell r="B5946" t="str">
            <v>TAPA VISTA DE MICTÓRIO EM GRANITO CINZA POLIDO, ESP = 3CM, ASSENTADO COM ARGAMASSA COLANTE AC III-E . AF_01/2021</v>
          </cell>
          <cell r="C5946">
            <v>923.8</v>
          </cell>
        </row>
        <row r="5947">
          <cell r="A5947">
            <v>102256</v>
          </cell>
          <cell r="B5947" t="str">
            <v>TAPA VISTA DE MICTÓRIO EM MÁRMORE BRANCO POLIDO, ESP = 3CM, ASSENTADO COM ARGAMASSA COLANTE AC III-E . AF_01/2021</v>
          </cell>
          <cell r="C5947">
            <v>1093.92</v>
          </cell>
        </row>
        <row r="5948">
          <cell r="A5948">
            <v>102258</v>
          </cell>
          <cell r="B5948" t="str">
            <v>TAPA VISTA DE MICTÓRIO EM PAINEL DE GRANILITE, ESP = 3CM, ASSENTADO COM ARGAMASSA COLANTE AC III-E . AF_01/2021</v>
          </cell>
          <cell r="C5948">
            <v>389.78</v>
          </cell>
        </row>
        <row r="5949">
          <cell r="A5949">
            <v>101912</v>
          </cell>
          <cell r="B5949" t="str">
            <v>ABRIGO PARA HIDRANTE, 75X45X17CM, COM REGISTRO GLOBO ANGULAR 45 GRAUS 2 1/2", ADAPTADOR STORZ 2 1/2", MANGUEIRA DE INCÊNDIO 15M 2 1/2" E ESGUICHO EM LATÃO 2 1/2" - FORNECIMENTO E INSTALAÇÃO. AF_10/2020</v>
          </cell>
          <cell r="C5949">
            <v>2186.85</v>
          </cell>
        </row>
        <row r="5950">
          <cell r="A5950">
            <v>96765</v>
          </cell>
          <cell r="B5950" t="str">
            <v>ABRIGO PARA HIDRANTE, 90X60X17CM, COM REGISTRO GLOBO ANGULAR 45 GRAUS 2 1/2", ADAPTADOR STORZ 2 1/2", MANGUEIRA DE INCÊNDIO 20M, REDUÇÃO 2 1/2" X 1 1/2" E ESGUICHO EM LATÃO 1 1/2" - FORNECIMENTO E INSTALAÇÃO. AF_10/2020</v>
          </cell>
          <cell r="C5950">
            <v>1726.25</v>
          </cell>
        </row>
        <row r="5951">
          <cell r="A5951">
            <v>97430</v>
          </cell>
          <cell r="B5951" t="str">
            <v>ACOPLAMENTO RÍGIDO EM AÇO, CONEXÃO RANHURADA, DN 50 (2"), INSTALADO EM PRUMADAS - FORNECIMENTO E INSTALAÇÃO. AF_10/2020</v>
          </cell>
          <cell r="C5951">
            <v>37.06</v>
          </cell>
        </row>
        <row r="5952">
          <cell r="A5952">
            <v>97431</v>
          </cell>
          <cell r="B5952" t="str">
            <v>ACOPLAMENTO RÍGIDO EM AÇO, CONEXÃO RANHURADA, DN 65 (2 1/2"), INSTALADO EM PRUMADAS - FORNECIMENTO E INSTALAÇÃO. AF_10/2020</v>
          </cell>
          <cell r="C5952">
            <v>41.39</v>
          </cell>
        </row>
        <row r="5953">
          <cell r="A5953">
            <v>97432</v>
          </cell>
          <cell r="B5953" t="str">
            <v>ACOPLAMENTO RÍGIDO EM AÇO, CONEXÃO RANHURADA, DN 80 (3"), INSTALADO EM PRUMADAS - FORNECIMENTO E INSTALAÇÃO. AF_10/2020</v>
          </cell>
          <cell r="C5953">
            <v>46.71</v>
          </cell>
        </row>
        <row r="5954">
          <cell r="A5954">
            <v>101913</v>
          </cell>
          <cell r="B5954" t="str">
            <v>CAIXA DE INCÊNDIO 45X75X17CM - FORNECIMENTO E INSTALAÇÃO. AF_10/2020</v>
          </cell>
          <cell r="C5954">
            <v>461.6</v>
          </cell>
        </row>
        <row r="5955">
          <cell r="A5955">
            <v>101914</v>
          </cell>
          <cell r="B5955" t="str">
            <v>CAIXA DE INCÊNDIO 60X90X17CM - FORNECIMENTO E INSTALAÇÃO. AF_10/2020</v>
          </cell>
          <cell r="C5955">
            <v>586.84</v>
          </cell>
        </row>
        <row r="5956">
          <cell r="A5956">
            <v>101915</v>
          </cell>
          <cell r="B5956" t="str">
            <v>CONJUNTO DE MANGUEIRA PARA COMBATE A INCÊNDIO EM FIBRA DE POLIESTER PURA, COM 1.1/2", REVESTIDA INTERNAMENTE, COMPRIMENTO DE 15M - FORNECIMENTO E INSTALAÇÃO. AF_10/2020</v>
          </cell>
          <cell r="C5956">
            <v>486.46</v>
          </cell>
        </row>
        <row r="5957">
          <cell r="A5957">
            <v>97433</v>
          </cell>
          <cell r="B5957" t="str">
            <v>CURVA 45 GRAUS, EM AÇO, CONEXÃO RANHURADA, DN 50 (2"), INSTALADO EM PRUMADAS - FORNECIMENTO E INSTALAÇÃO. AF_10/2020</v>
          </cell>
          <cell r="C5957">
            <v>83.88</v>
          </cell>
        </row>
        <row r="5958">
          <cell r="A5958">
            <v>97435</v>
          </cell>
          <cell r="B5958" t="str">
            <v>CURVA 45 GRAUS, EM AÇO, CONEXÃO RANHURADA, DN 65 (2 1/2"), INSTALADO EM PRUMADAS - FORNECIMENTO E INSTALAÇÃO. AF_10/2020</v>
          </cell>
          <cell r="C5958">
            <v>98.1</v>
          </cell>
        </row>
        <row r="5959">
          <cell r="A5959">
            <v>97437</v>
          </cell>
          <cell r="B5959" t="str">
            <v>CURVA 45 GRAUS, EM AÇO, CONEXÃO RANHURADA, DN 80 (3"), INSTALADO EM PRUMADAS - FORNECIMENTO E INSTALAÇÃO. AF_10/2020</v>
          </cell>
          <cell r="C5959">
            <v>112.29</v>
          </cell>
        </row>
        <row r="5960">
          <cell r="A5960">
            <v>97546</v>
          </cell>
          <cell r="B5960" t="str">
            <v>CURVA 45 GRAUS, EM AÇO, CONEXÃO SOLDADA, DN 15 (1/2"), INSTALADO EM RAMAIS E SUB-RAMAIS DE GÁS - FORNECIMENTO E INSTALAÇÃO. AF_10/2020</v>
          </cell>
          <cell r="C5960">
            <v>33.93</v>
          </cell>
        </row>
        <row r="5961">
          <cell r="A5961">
            <v>97548</v>
          </cell>
          <cell r="B5961" t="str">
            <v>CURVA 45 GRAUS, EM AÇO, CONEXÃO SOLDADA, DN 20 (3/4"), INSTALADO EM RAMAIS E SUB-RAMAIS DE GÁS - FORNECIMENTO E INSTALAÇÃO. AF_10/2020</v>
          </cell>
          <cell r="C5961">
            <v>49.93</v>
          </cell>
        </row>
        <row r="5962">
          <cell r="A5962">
            <v>97550</v>
          </cell>
          <cell r="B5962" t="str">
            <v>CURVA 45 GRAUS, EM AÇO, CONEXÃO SOLDADA, DN 25 (1"), INSTALADO EM RAMAIS E SUB-RAMAIS DE GÁS - FORNECIMENTO E INSTALAÇÃO. AF_10/2020</v>
          </cell>
          <cell r="C5962">
            <v>82.08</v>
          </cell>
        </row>
        <row r="5963">
          <cell r="A5963">
            <v>97479</v>
          </cell>
          <cell r="B5963" t="str">
            <v>CURVA 45 GRAUS, EM AÇO, CONEXÃO SOLDADA, DN 25 (1"), INSTALADO EM REDE DE ALIMENTAÇÃO PARA HIDRANTE - FORNECIMENTO E INSTALAÇÃO. AF_10/2020</v>
          </cell>
          <cell r="C5963">
            <v>57.02</v>
          </cell>
        </row>
        <row r="5964">
          <cell r="A5964">
            <v>97517</v>
          </cell>
          <cell r="B5964" t="str">
            <v>CURVA 45 GRAUS, EM AÇO, CONEXÃO SOLDADA, DN 25 (1"), INSTALADO EM REDE DE ALIMENTAÇÃO PARA SPRINKLER - FORNECIMENTO E INSTALAÇÃO. AF_10/2020</v>
          </cell>
          <cell r="C5964">
            <v>53.33</v>
          </cell>
        </row>
        <row r="5965">
          <cell r="A5965">
            <v>97481</v>
          </cell>
          <cell r="B5965" t="str">
            <v>CURVA 45 GRAUS, EM AÇO, CONEXÃO SOLDADA, DN 32 (1 1/4"), INSTALADO EM REDE DE ALIMENTAÇÃO PARA HIDRANTE - FORNECIMENTO E INSTALAÇÃO. AF_10/2020</v>
          </cell>
          <cell r="C5965">
            <v>83.01</v>
          </cell>
        </row>
        <row r="5966">
          <cell r="A5966">
            <v>97519</v>
          </cell>
          <cell r="B5966" t="str">
            <v>CURVA 45 GRAUS, EM AÇO, CONEXÃO SOLDADA, DN 32 (1 1/4"), INSTALADO EM REDE DE ALIMENTAÇÃO PARA SPRINKLER - FORNECIMENTO E INSTALAÇÃO. AF_10/2020</v>
          </cell>
          <cell r="C5966">
            <v>76.5</v>
          </cell>
        </row>
        <row r="5967">
          <cell r="A5967">
            <v>97483</v>
          </cell>
          <cell r="B5967" t="str">
            <v>CURVA 45 GRAUS, EM AÇO, CONEXÃO SOLDADA, DN 40 (1 1/2"), INSTALADO EM REDE DE ALIMENTAÇÃO PARA HIDRANTE - FORNECIMENTO E INSTALAÇÃO. AF_10/2020</v>
          </cell>
          <cell r="C5967">
            <v>116.68</v>
          </cell>
        </row>
        <row r="5968">
          <cell r="A5968">
            <v>97521</v>
          </cell>
          <cell r="B5968" t="str">
            <v>CURVA 45 GRAUS, EM AÇO, CONEXÃO SOLDADA, DN 40 (1 1/2"), INSTALADO EM REDE DE ALIMENTAÇÃO PARA SPRINKLER - FORNECIMENTO E INSTALAÇÃO. AF_10/2020</v>
          </cell>
          <cell r="C5968">
            <v>107</v>
          </cell>
        </row>
        <row r="5969">
          <cell r="A5969">
            <v>97452</v>
          </cell>
          <cell r="B5969" t="str">
            <v>CURVA 45 GRAUS, EM AÇO, CONEXÃO SOLDADA, DN 50 (2"), INSTALADO EM PRUMADAS - FORNECIMENTO E INSTALAÇÃO. AF_10/2020</v>
          </cell>
          <cell r="C5969">
            <v>184.19</v>
          </cell>
        </row>
        <row r="5970">
          <cell r="A5970">
            <v>97485</v>
          </cell>
          <cell r="B5970" t="str">
            <v>CURVA 45 GRAUS, EM AÇO, CONEXÃO SOLDADA, DN 50 (2"), INSTALADO EM REDE DE ALIMENTAÇÃO PARA HIDRANTE - FORNECIMENTO E INSTALAÇÃO. AF_10/2020</v>
          </cell>
          <cell r="C5970">
            <v>161.35</v>
          </cell>
        </row>
        <row r="5971">
          <cell r="A5971">
            <v>97523</v>
          </cell>
          <cell r="B5971" t="str">
            <v>CURVA 45 GRAUS, EM AÇO, CONEXÃO SOLDADA, DN 50 (2"), INSTALADO EM REDE DE ALIMENTAÇÃO PARA SPRINKLER - FORNECIMENTO E INSTALAÇÃO. AF_10/2020</v>
          </cell>
          <cell r="C5971">
            <v>147.69999999999999</v>
          </cell>
        </row>
        <row r="5972">
          <cell r="A5972">
            <v>97454</v>
          </cell>
          <cell r="B5972" t="str">
            <v>CURVA 45 GRAUS, EM AÇO, CONEXÃO SOLDADA, DN 65 (2 1/2"), INSTALADO EM PRUMADAS - FORNECIMENTO E INSTALAÇÃO. AF_10/2020</v>
          </cell>
          <cell r="C5972">
            <v>318.33999999999997</v>
          </cell>
        </row>
        <row r="5973">
          <cell r="A5973">
            <v>97487</v>
          </cell>
          <cell r="B5973" t="str">
            <v>CURVA 45 GRAUS, EM AÇO, CONEXÃO SOLDADA, DN 65 (2 1/2"), INSTALADO EM REDE DE ALIMENTAÇÃO PARA HIDRANTE - FORNECIMENTO E INSTALAÇÃO. AF_10/2020</v>
          </cell>
          <cell r="C5973">
            <v>299.41000000000003</v>
          </cell>
        </row>
        <row r="5974">
          <cell r="A5974">
            <v>97525</v>
          </cell>
          <cell r="B5974" t="str">
            <v>CURVA 45 GRAUS, EM AÇO, CONEXÃO SOLDADA, DN 65 (2 1/2"), INSTALADO EM REDE DE ALIMENTAÇÃO PARA SPRINKLER - FORNECIMENTO E INSTALAÇÃO. AF_10/2020</v>
          </cell>
          <cell r="C5974">
            <v>279.69</v>
          </cell>
        </row>
        <row r="5975">
          <cell r="A5975">
            <v>97456</v>
          </cell>
          <cell r="B5975" t="str">
            <v>CURVA 45 GRAUS, EM AÇO, CONEXÃO SOLDADA, DN 80 (3"), INSTALADO EM PRUMADAS - FORNECIMENTO E INSTALAÇÃO. AF_10/2020</v>
          </cell>
          <cell r="C5975">
            <v>731.66</v>
          </cell>
        </row>
        <row r="5976">
          <cell r="A5976">
            <v>97489</v>
          </cell>
          <cell r="B5976" t="str">
            <v>CURVA 45 GRAUS, EM AÇO, CONEXÃO SOLDADA, DN 80 (3"), INSTALADO EM REDE DE ALIMENTAÇÃO PARA HIDRANTE - FORNECIMENTO E INSTALAÇÃO. AF_10/2020</v>
          </cell>
          <cell r="C5976">
            <v>716.57</v>
          </cell>
        </row>
        <row r="5977">
          <cell r="A5977">
            <v>97527</v>
          </cell>
          <cell r="B5977" t="str">
            <v>CURVA 45 GRAUS, EM AÇO, CONEXÃO SOLDADA, DN 80 (3"), INSTALADO EM REDE DE ALIMENTAÇÃO PARA SPRINKLER - FORNECIMENTO E INSTALAÇÃO. AF_10/2020</v>
          </cell>
          <cell r="C5977">
            <v>690.84</v>
          </cell>
        </row>
        <row r="5978">
          <cell r="A5978">
            <v>97434</v>
          </cell>
          <cell r="B5978" t="str">
            <v>CURVA 90 GRAUS, EM AÇO, CONEXÃO RANHURADA, DN 50 (2"), INSTALADO EM PRUMADAS - FORNECIMENTO E INSTALAÇÃO. AF_10/2020</v>
          </cell>
          <cell r="C5978">
            <v>85.42</v>
          </cell>
        </row>
        <row r="5979">
          <cell r="A5979">
            <v>97436</v>
          </cell>
          <cell r="B5979" t="str">
            <v>CURVA 90 GRAUS, EM AÇO, CONEXÃO RANHURADA, DN 65 (2 1/2"), INSTALADO EM PRUMADAS - FORNECIMENTO E INSTALAÇÃO. AF_10/2020</v>
          </cell>
          <cell r="C5979">
            <v>101.08</v>
          </cell>
        </row>
        <row r="5980">
          <cell r="A5980">
            <v>97438</v>
          </cell>
          <cell r="B5980" t="str">
            <v>CURVA 90 GRAUS, EM AÇO, CONEXÃO RANHURADA, DN 80 (3"), INSTALADO EM PRUMADAS - FORNECIMENTO E INSTALAÇÃO. AF_10/2020</v>
          </cell>
          <cell r="C5980">
            <v>115.48</v>
          </cell>
        </row>
        <row r="5981">
          <cell r="A5981">
            <v>97547</v>
          </cell>
          <cell r="B5981" t="str">
            <v>CURVA 90 GRAUS, EM AÇO, CONEXÃO SOLDADA, DN 15 (1/2"), INSTALADO EM RAMAIS E SUB-RAMAIS DE GÁS - FORNECIMENTO E INSTALAÇÃO. AF_10/2020</v>
          </cell>
          <cell r="C5981">
            <v>33.93</v>
          </cell>
        </row>
        <row r="5982">
          <cell r="A5982">
            <v>97549</v>
          </cell>
          <cell r="B5982" t="str">
            <v>CURVA 90 GRAUS, EM AÇO, CONEXÃO SOLDADA, DN 20 (3/4"), INSTALADO EM RAMAIS E SUB-RAMAIS DE GÁS - FORNECIMENTO E INSTALAÇÃO. AF_10/2020</v>
          </cell>
          <cell r="C5982">
            <v>49.93</v>
          </cell>
        </row>
        <row r="5983">
          <cell r="A5983">
            <v>97551</v>
          </cell>
          <cell r="B5983" t="str">
            <v>CURVA 90 GRAUS, EM AÇO, CONEXÃO SOLDADA, DN 25 (1"), INSTALADO EM RAMAIS E SUB-RAMAIS DE GÁS - FORNECIMENTO E INSTALAÇÃO. AF_10/2020</v>
          </cell>
          <cell r="C5983">
            <v>82.08</v>
          </cell>
        </row>
        <row r="5984">
          <cell r="A5984">
            <v>97480</v>
          </cell>
          <cell r="B5984" t="str">
            <v>CURVA 90 GRAUS, EM AÇO, CONEXÃO SOLDADA, DN 25 (1"), INSTALADO EM REDE DE ALIMENTAÇÃO PARA HIDRANTE - FORNECIMENTO E INSTALAÇÃO. AF_10/2020</v>
          </cell>
          <cell r="C5984">
            <v>57.02</v>
          </cell>
        </row>
        <row r="5985">
          <cell r="A5985">
            <v>97518</v>
          </cell>
          <cell r="B5985" t="str">
            <v>CURVA 90 GRAUS, EM AÇO, CONEXÃO SOLDADA, DN 25 (1"), INSTALADO EM REDE DE ALIMENTAÇÃO PARA SPRINKLER - FORNECIMENTO E INSTALAÇÃO. AF_10/2020</v>
          </cell>
          <cell r="C5985">
            <v>53.33</v>
          </cell>
        </row>
        <row r="5986">
          <cell r="A5986">
            <v>97482</v>
          </cell>
          <cell r="B5986" t="str">
            <v>CURVA 90 GRAUS, EM AÇO, CONEXÃO SOLDADA, DN 32 (1 1/4"), INSTALADO EM REDE DE ALIMENTAÇÃO PARA HIDRANTE - FORNECIMENTO E INSTALAÇÃO. AF_10/2020</v>
          </cell>
          <cell r="C5986">
            <v>83.01</v>
          </cell>
        </row>
        <row r="5987">
          <cell r="A5987">
            <v>97520</v>
          </cell>
          <cell r="B5987" t="str">
            <v>CURVA 90 GRAUS, EM AÇO, CONEXÃO SOLDADA, DN 32 (1 1/4"), INSTALADO EM REDE DE ALIMENTAÇÃO PARA SPRINKLER - FORNECIMENTO E INSTALAÇÃO. AF_10/2020</v>
          </cell>
          <cell r="C5987">
            <v>76.5</v>
          </cell>
        </row>
        <row r="5988">
          <cell r="A5988">
            <v>97484</v>
          </cell>
          <cell r="B5988" t="str">
            <v>CURVA 90 GRAUS, EM AÇO, CONEXÃO SOLDADA, DN 40 (1 1/2"), INSTALADO EM REDE DE ALIMENTAÇÃO PARA HIDRANTE - FORNECIMENTO E INSTALAÇÃO. AF_10/2020</v>
          </cell>
          <cell r="C5988">
            <v>116.68</v>
          </cell>
        </row>
        <row r="5989">
          <cell r="A5989">
            <v>97522</v>
          </cell>
          <cell r="B5989" t="str">
            <v>CURVA 90 GRAUS, EM AÇO, CONEXÃO SOLDADA, DN 40 (1 1/2"), INSTALADO EM REDE DE ALIMENTAÇÃO PARA SPRINKLER - FORNECIMENTO E INSTALAÇÃO. AF_10/2020</v>
          </cell>
          <cell r="C5989">
            <v>107</v>
          </cell>
        </row>
        <row r="5990">
          <cell r="A5990">
            <v>97453</v>
          </cell>
          <cell r="B5990" t="str">
            <v>CURVA 90 GRAUS, EM AÇO, CONEXÃO SOLDADA, DN 50 (2"), INSTALADO EM PRUMADAS - FORNECIMENTO E INSTALAÇÃO. AF_10/2020</v>
          </cell>
          <cell r="C5990">
            <v>196.02</v>
          </cell>
        </row>
        <row r="5991">
          <cell r="A5991">
            <v>97486</v>
          </cell>
          <cell r="B5991" t="str">
            <v>CURVA 90 GRAUS, EM AÇO, CONEXÃO SOLDADA, DN 50 (2"), INSTALADO EM REDE DE ALIMENTAÇÃO PARA HIDRANTE - FORNECIMENTO E INSTALAÇÃO. AF_10/2020</v>
          </cell>
          <cell r="C5991">
            <v>173.18</v>
          </cell>
        </row>
        <row r="5992">
          <cell r="A5992">
            <v>97524</v>
          </cell>
          <cell r="B5992" t="str">
            <v>CURVA 90 GRAUS, EM AÇO, CONEXÃO SOLDADA, DN 50 (2"), INSTALADO EM REDE DE ALIMENTAÇÃO PARA SPRINKLER - FORNECIMENTO E INSTALAÇÃO. AF_10/2020</v>
          </cell>
          <cell r="C5992">
            <v>159.53</v>
          </cell>
        </row>
        <row r="5993">
          <cell r="A5993">
            <v>97455</v>
          </cell>
          <cell r="B5993" t="str">
            <v>CURVA 90 GRAUS, EM AÇO, CONEXÃO SOLDADA, DN 65 (2 1/2"), INSTALADO EM PRUMADAS - FORNECIMENTO E INSTALAÇÃO. AF_10/2020</v>
          </cell>
          <cell r="C5993">
            <v>337.26</v>
          </cell>
        </row>
        <row r="5994">
          <cell r="A5994">
            <v>97488</v>
          </cell>
          <cell r="B5994" t="str">
            <v>CURVA 90 GRAUS, EM AÇO, CONEXÃO SOLDADA, DN 65 (2 1/2"), INSTALADO EM REDE DE ALIMENTAÇÃO PARA HIDRANTE - FORNECIMENTO E INSTALAÇÃO. AF_10/2020</v>
          </cell>
          <cell r="C5994">
            <v>318.33</v>
          </cell>
        </row>
        <row r="5995">
          <cell r="A5995">
            <v>97526</v>
          </cell>
          <cell r="B5995" t="str">
            <v>CURVA 90 GRAUS, EM AÇO, CONEXÃO SOLDADA, DN 65 (2 1/2"), INSTALADO EM REDE DE ALIMENTAÇÃO PARA SPRINKLER - FORNECIMENTO E INSTALAÇÃO. AF_10/2020</v>
          </cell>
          <cell r="C5995">
            <v>298.61</v>
          </cell>
        </row>
        <row r="5996">
          <cell r="A5996">
            <v>97457</v>
          </cell>
          <cell r="B5996" t="str">
            <v>CURVA 90 GRAUS, EM AÇO, CONEXÃO SOLDADA, DN 80 (3"), INSTALADO EM PRUMADAS - FORNECIMENTO E INSTALAÇÃO. AF_10/2020</v>
          </cell>
          <cell r="C5996">
            <v>646.77</v>
          </cell>
        </row>
        <row r="5997">
          <cell r="A5997">
            <v>97490</v>
          </cell>
          <cell r="B5997" t="str">
            <v>CURVA 90 GRAUS, EM AÇO, CONEXÃO SOLDADA, DN 80 (3"), INSTALADO EM REDE DE ALIMENTAÇÃO PARA HIDRANTE - FORNECIMENTO E INSTALAÇÃO. AF_10/2020</v>
          </cell>
          <cell r="C5997">
            <v>631.67999999999995</v>
          </cell>
        </row>
        <row r="5998">
          <cell r="A5998">
            <v>97528</v>
          </cell>
          <cell r="B5998" t="str">
            <v>CURVA 90 GRAUS, EM AÇO, CONEXÃO SOLDADA, DN 80 (3"), INSTALADO EM REDE DE ALIMENTAÇÃO PARA SPRINKLER - FORNECIMENTO E INSTALAÇÃO. AF_10/2020</v>
          </cell>
          <cell r="C5998">
            <v>605.95000000000005</v>
          </cell>
        </row>
        <row r="5999">
          <cell r="A5999">
            <v>101906</v>
          </cell>
          <cell r="B5999" t="str">
            <v>EXTINTOR DE INCÊNDIO PORTÁTIL COM CARGA DE CO2 DE 4 KG, CLASSE BC - FORNECIMENTO E INSTALAÇÃO. AF_10/2020_PE</v>
          </cell>
          <cell r="C5999">
            <v>647.45000000000005</v>
          </cell>
        </row>
        <row r="6000">
          <cell r="A6000">
            <v>101907</v>
          </cell>
          <cell r="B6000" t="str">
            <v>EXTINTOR DE INCÊNDIO PORTÁTIL COM CARGA DE CO2 DE 6 KG, CLASSE BC - FORNECIMENTO E INSTALAÇÃO. AF_10/2020_PE</v>
          </cell>
          <cell r="C6000">
            <v>699.55</v>
          </cell>
        </row>
        <row r="6001">
          <cell r="A6001">
            <v>101911</v>
          </cell>
          <cell r="B6001" t="str">
            <v>EXTINTOR DE INCÊNDIO PORTÁTIL COM CARGA DE PQS DE 12 KG, CLASSE BC - FORNECIMENTO E INSTALAÇÃO. AF_10/2020_PE</v>
          </cell>
          <cell r="C6001">
            <v>334.9</v>
          </cell>
        </row>
        <row r="6002">
          <cell r="A6002">
            <v>101908</v>
          </cell>
          <cell r="B6002" t="str">
            <v>EXTINTOR DE INCÊNDIO PORTÁTIL COM CARGA DE PQS DE 4 KG, CLASSE BC - FORNECIMENTO E INSTALAÇÃO. AF_10/2020_PE</v>
          </cell>
          <cell r="C6002">
            <v>213.36</v>
          </cell>
        </row>
        <row r="6003">
          <cell r="A6003">
            <v>101909</v>
          </cell>
          <cell r="B6003" t="str">
            <v>EXTINTOR DE INCÊNDIO PORTÁTIL COM CARGA DE PQS DE 6 KG, CLASSE BC - FORNECIMENTO E INSTALAÇÃO. AF_10/2020_PE</v>
          </cell>
          <cell r="C6003">
            <v>248.09</v>
          </cell>
        </row>
        <row r="6004">
          <cell r="A6004">
            <v>101910</v>
          </cell>
          <cell r="B6004" t="str">
            <v>EXTINTOR DE INCÊNDIO PORTÁTIL COM CARGA DE PQS DE 8 KG, CLASSE BC - FORNECIMENTO E INSTALAÇÃO. AF_10/2020_PE</v>
          </cell>
          <cell r="C6004">
            <v>291.49</v>
          </cell>
        </row>
        <row r="6005">
          <cell r="A6005">
            <v>101905</v>
          </cell>
          <cell r="B6005" t="str">
            <v>EXTINTOR DE INCÊNDIO PORTÁTIL COM CARGA DE ÁGUA PRESSURIZADA DE 10 L, CLASSE A - FORNECIMENTO E INSTALAÇÃO. AF_10/2020_PE</v>
          </cell>
          <cell r="C6005">
            <v>219.87</v>
          </cell>
        </row>
        <row r="6006">
          <cell r="A6006">
            <v>101916</v>
          </cell>
          <cell r="B6006" t="str">
            <v>HIDRANTE SUBTERRÂNEO PREDIAL (COM CURVA LONGA E CAIXA), DN 75 MM - FORNECIMENTO E INSTALAÇÃO. AF_10/2020</v>
          </cell>
          <cell r="C6006">
            <v>3447.36</v>
          </cell>
        </row>
        <row r="6007">
          <cell r="A6007">
            <v>101936</v>
          </cell>
          <cell r="B6007" t="str">
            <v>INSTALAÇÃO DE TUBOS E CONEXÕES, EM AÇO/FERRO GALVANIZADO, PARA O CENTRO DE MEDIÇÃO DE GÁS DE EDIFÍCIO RESIDENCIAL, COM 4 PAVIMENTOS, 16 UNIDADES HABITACIONAIS, DN 32 (1 1/4") - FORNECIMENTO E INSTALAÇÃO. AF_10/2020</v>
          </cell>
          <cell r="C6007">
            <v>7341.81</v>
          </cell>
        </row>
        <row r="6008">
          <cell r="A6008">
            <v>101937</v>
          </cell>
          <cell r="B6008" t="str">
            <v>INSTALAÇÃO DE TUBOS E CONEXÕES, EM AÇO/FERRO GALVANIZADO, PARA O CENTRO DE MEDIÇÃO DE GÁS DE EDIFÍCIO RESIDENCIAL, COM 4 PAVIMENTOS, 16 UNIDADES HABITACIONAIS, DN 50 (2") - FORNECIMENTO E INSTALAÇÃO. AF_10/2020</v>
          </cell>
          <cell r="C6008">
            <v>13362.87</v>
          </cell>
        </row>
        <row r="6009">
          <cell r="A6009">
            <v>92698</v>
          </cell>
          <cell r="B6009" t="str">
            <v>JOELHO 45 GRAUS, EM FERRO GALVANIZADO, CONEXÃO ROSQUEADA, DN 15 (1/2"), INSTALADO EM RAMAIS E SUB-RAMAIS DE GÁS - FORNECIMENTO E INSTALAÇÃO. AF_10/2020</v>
          </cell>
          <cell r="C6009">
            <v>20.7</v>
          </cell>
        </row>
        <row r="6010">
          <cell r="A6010">
            <v>92700</v>
          </cell>
          <cell r="B6010" t="str">
            <v>JOELHO 45 GRAUS, EM FERRO GALVANIZADO, CONEXÃO ROSQUEADA, DN 20 (3/4"), INSTALADO EM RAMAIS E SUB-RAMAIS DE GÁS - FORNECIMENTO E INSTALAÇÃO. AF_10/2020</v>
          </cell>
          <cell r="C6010">
            <v>33.6</v>
          </cell>
        </row>
        <row r="6011">
          <cell r="A6011">
            <v>92702</v>
          </cell>
          <cell r="B6011" t="str">
            <v>JOELHO 45 GRAUS, EM FERRO GALVANIZADO, CONEXÃO ROSQUEADA, DN 25 (1"), INSTALADO EM RAMAIS E SUB-RAMAIS DE GÁS - FORNECIMENTO E INSTALAÇÃO. AF_10/2020</v>
          </cell>
          <cell r="C6011">
            <v>52.31</v>
          </cell>
        </row>
        <row r="6012">
          <cell r="A6012">
            <v>92669</v>
          </cell>
          <cell r="B6012" t="str">
            <v>JOELHO 45 GRAUS, EM FERRO GALVANIZADO, CONEXÃO ROSQUEADA, DN 25 (1"), INSTALADO EM REDE DE ALIMENTAÇÃO PARA SPRINKLER - FORNECIMENTO E INSTALAÇÃO. AF_10/2020</v>
          </cell>
          <cell r="C6012">
            <v>39.83</v>
          </cell>
        </row>
        <row r="6013">
          <cell r="A6013">
            <v>92671</v>
          </cell>
          <cell r="B6013" t="str">
            <v>JOELHO 45 GRAUS, EM FERRO GALVANIZADO, CONEXÃO ROSQUEADA, DN 32 (1 1/4"), INSTALADO EM REDE DE ALIMENTAÇÃO PARA SPRINKLER - FORNECIMENTO E INSTALAÇÃO. AF_10/2020</v>
          </cell>
          <cell r="C6013">
            <v>52.92</v>
          </cell>
        </row>
        <row r="6014">
          <cell r="A6014">
            <v>92673</v>
          </cell>
          <cell r="B6014" t="str">
            <v>JOELHO 45 GRAUS, EM FERRO GALVANIZADO, CONEXÃO ROSQUEADA, DN 40 (1 1/2"), INSTALADO EM REDE DE ALIMENTAÇÃO PARA SPRINKLER - FORNECIMENTO E INSTALAÇÃO. AF_10/2020</v>
          </cell>
          <cell r="C6014">
            <v>61.15</v>
          </cell>
        </row>
        <row r="6015">
          <cell r="A6015">
            <v>92675</v>
          </cell>
          <cell r="B6015" t="str">
            <v>JOELHO 45 GRAUS, EM FERRO GALVANIZADO, CONEXÃO ROSQUEADA, DN 50 (2"), INSTALADO EM REDE DE ALIMENTAÇÃO PARA SPRINKLER - FORNECIMENTO E INSTALAÇÃO. AF_10/2020</v>
          </cell>
          <cell r="C6015">
            <v>80.09</v>
          </cell>
        </row>
        <row r="6016">
          <cell r="A6016">
            <v>92677</v>
          </cell>
          <cell r="B6016" t="str">
            <v>JOELHO 45 GRAUS, EM FERRO GALVANIZADO, CONEXÃO ROSQUEADA, DN 65 (2 1/2"), INSTALADO EM REDE DE ALIMENTAÇÃO PARA SPRINKLER - FORNECIMENTO E INSTALAÇÃO. AF_10/2020</v>
          </cell>
          <cell r="C6016">
            <v>133.69999999999999</v>
          </cell>
        </row>
        <row r="6017">
          <cell r="A6017">
            <v>92635</v>
          </cell>
          <cell r="B6017" t="str">
            <v>JOELHO 45 GRAUS, EM FERRO GALVANIZADO, CONEXÃO ROSQUEADA, DN 80 (3"), INSTALADO EM REDE DE ALIMENTAÇÃO PARA HIDRANTE - FORNECIMENTO E INSTALAÇÃO. AF_10/2020</v>
          </cell>
          <cell r="C6017">
            <v>212.04</v>
          </cell>
        </row>
        <row r="6018">
          <cell r="A6018">
            <v>92679</v>
          </cell>
          <cell r="B6018" t="str">
            <v>JOELHO 45 GRAUS, EM FERRO GALVANIZADO, CONEXÃO ROSQUEADA, DN 80 (3"), INSTALADO EM REDE DE ALIMENTAÇÃO PARA SPRINKLER - FORNECIMENTO E INSTALAÇÃO. AF_10/2020</v>
          </cell>
          <cell r="C6018">
            <v>185.12</v>
          </cell>
        </row>
        <row r="6019">
          <cell r="A6019">
            <v>92381</v>
          </cell>
          <cell r="B6019" t="str">
            <v>JOELHO 45 GRAUS, EM FERRO GALVANIZADO, DN 25 (1"), CONEXÃO ROSQUEADA, INSTALADO EM REDE DE ALIMENTAÇÃO PARA HIDRANTE - FORNECIMENTO E INSTALAÇÃO. AF_10/2020</v>
          </cell>
          <cell r="C6019">
            <v>52.81</v>
          </cell>
        </row>
        <row r="6020">
          <cell r="A6020">
            <v>92383</v>
          </cell>
          <cell r="B6020" t="str">
            <v>JOELHO 45 GRAUS, EM FERRO GALVANIZADO, DN 32 (1 1/4"), CONEXÃO ROSQUEADA, INSTALADO EM REDE DE ALIMENTAÇÃO PARA HIDRANTE - FORNECIMENTO E INSTALAÇÃO. AF_10/2020</v>
          </cell>
          <cell r="C6020">
            <v>67.64</v>
          </cell>
        </row>
        <row r="6021">
          <cell r="A6021">
            <v>92385</v>
          </cell>
          <cell r="B6021" t="str">
            <v>JOELHO 45 GRAUS, EM FERRO GALVANIZADO, DN 40 (1 1/2"), CONEXÃO ROSQUEADA, INSTALADO EM REDE DE ALIMENTAÇÃO PARA HIDRANTE - FORNECIMENTO E INSTALAÇÃO. AF_10/2020</v>
          </cell>
          <cell r="C6021">
            <v>77.92</v>
          </cell>
        </row>
        <row r="6022">
          <cell r="A6022">
            <v>92350</v>
          </cell>
          <cell r="B6022" t="str">
            <v>JOELHO 45 GRAUS, EM FERRO GALVANIZADO, DN 50 (2"), CONEXÃO ROSQUEADA, INSTALADO EM PRUMADAS - FORNECIMENTO E INSTALAÇÃO. AF_10/2020</v>
          </cell>
          <cell r="C6022">
            <v>99.48</v>
          </cell>
        </row>
        <row r="6023">
          <cell r="A6023">
            <v>92387</v>
          </cell>
          <cell r="B6023" t="str">
            <v>JOELHO 45 GRAUS, EM FERRO GALVANIZADO, DN 50 (2"), CONEXÃO ROSQUEADA, INSTALADO EM REDE DE ALIMENTAÇÃO PARA HIDRANTE - FORNECIMENTO E INSTALAÇÃO. AF_10/2020</v>
          </cell>
          <cell r="C6023">
            <v>99.39</v>
          </cell>
        </row>
        <row r="6024">
          <cell r="A6024">
            <v>92352</v>
          </cell>
          <cell r="B6024" t="str">
            <v>JOELHO 45 GRAUS, EM FERRO GALVANIZADO, DN 65 (2 1/2"), CONEXÃO ROSQUEADA, INSTALADO EM PRUMADAS - FORNECIMENTO E INSTALAÇÃO. AF_10/2020</v>
          </cell>
          <cell r="C6024">
            <v>154.46</v>
          </cell>
        </row>
        <row r="6025">
          <cell r="A6025">
            <v>92389</v>
          </cell>
          <cell r="B6025" t="str">
            <v>JOELHO 45 GRAUS, EM FERRO GALVANIZADO, DN 65 (2 1/2"), CONEXÃO ROSQUEADA, INSTALADO EM REDE DE ALIMENTAÇÃO PARA HIDRANTE - FORNECIMENTO E INSTALAÇÃO. AF_10/2020</v>
          </cell>
          <cell r="C6025">
            <v>156.84</v>
          </cell>
        </row>
        <row r="6026">
          <cell r="A6026">
            <v>92354</v>
          </cell>
          <cell r="B6026" t="str">
            <v>JOELHO 45 GRAUS, EM FERRO GALVANIZADO, DN 80 (3"), CONEXÃO ROSQUEADA, INSTALADO EM PRUMADAS - FORNECIMENTO E INSTALAÇÃO. AF_10/2020</v>
          </cell>
          <cell r="C6026">
            <v>207.25</v>
          </cell>
        </row>
        <row r="6027">
          <cell r="A6027">
            <v>92699</v>
          </cell>
          <cell r="B6027" t="str">
            <v>JOELHO 90 GRAUS, EM FERRO GALVANIZADO, CONEXÃO ROSQUEADA, DN 15 (1/2"), INSTALADO EM RAMAIS E SUB-RAMAIS DE GÁS - FORNECIMENTO E INSTALAÇÃO. AF_10/2020</v>
          </cell>
          <cell r="C6027">
            <v>19.3</v>
          </cell>
        </row>
        <row r="6028">
          <cell r="A6028">
            <v>92701</v>
          </cell>
          <cell r="B6028" t="str">
            <v>JOELHO 90 GRAUS, EM FERRO GALVANIZADO, CONEXÃO ROSQUEADA, DN 20 (3/4"), INSTALADO EM RAMAIS E SUB-RAMAIS DE GÁS - FORNECIMENTO E INSTALAÇÃO. AF_10/2020</v>
          </cell>
          <cell r="C6028">
            <v>31.51</v>
          </cell>
        </row>
        <row r="6029">
          <cell r="A6029">
            <v>92703</v>
          </cell>
          <cell r="B6029" t="str">
            <v>JOELHO 90 GRAUS, EM FERRO GALVANIZADO, CONEXÃO ROSQUEADA, DN 25 (1"), INSTALADO EM RAMAIS E SUB-RAMAIS DE GÁS - FORNECIMENTO E INSTALAÇÃO. AF_10/2020</v>
          </cell>
          <cell r="C6029">
            <v>49.74</v>
          </cell>
        </row>
        <row r="6030">
          <cell r="A6030">
            <v>92670</v>
          </cell>
          <cell r="B6030" t="str">
            <v>JOELHO 90 GRAUS, EM FERRO GALVANIZADO, CONEXÃO ROSQUEADA, DN 25 (1"), INSTALADO EM REDE DE ALIMENTAÇÃO PARA SPRINKLER - FORNECIMENTO E INSTALAÇÃO. AF_10/2020</v>
          </cell>
          <cell r="C6030">
            <v>37.26</v>
          </cell>
        </row>
        <row r="6031">
          <cell r="A6031">
            <v>92672</v>
          </cell>
          <cell r="B6031" t="str">
            <v>JOELHO 90 GRAUS, EM FERRO GALVANIZADO, CONEXÃO ROSQUEADA, DN 32 (1 1/4"), INSTALADO EM REDE DE ALIMENTAÇÃO PARA SPRINKLER - FORNECIMENTO E INSTALAÇÃO. AF_10/2020</v>
          </cell>
          <cell r="C6031">
            <v>47.82</v>
          </cell>
        </row>
        <row r="6032">
          <cell r="A6032">
            <v>92674</v>
          </cell>
          <cell r="B6032" t="str">
            <v>JOELHO 90 GRAUS, EM FERRO GALVANIZADO, CONEXÃO ROSQUEADA, DN 40 (1 1/2"), INSTALADO EM REDE DE ALIMENTAÇÃO PARA SPRINKLER - FORNECIMENTO E INSTALAÇÃO. AF_10/2020</v>
          </cell>
          <cell r="C6032">
            <v>57.63</v>
          </cell>
        </row>
        <row r="6033">
          <cell r="A6033">
            <v>92676</v>
          </cell>
          <cell r="B6033" t="str">
            <v>JOELHO 90 GRAUS, EM FERRO GALVANIZADO, CONEXÃO ROSQUEADA, DN 50 (2"), INSTALADO EM REDE DE ALIMENTAÇÃO PARA SPRINKLER - FORNECIMENTO E INSTALAÇÃO. AF_10/2020</v>
          </cell>
          <cell r="C6033">
            <v>77.7</v>
          </cell>
        </row>
        <row r="6034">
          <cell r="A6034">
            <v>92678</v>
          </cell>
          <cell r="B6034" t="str">
            <v>JOELHO 90 GRAUS, EM FERRO GALVANIZADO, CONEXÃO ROSQUEADA, DN 65 (2 1/2"), INSTALADO EM REDE DE ALIMENTAÇÃO PARA SPRINKLER - FORNECIMENTO E INSTALAÇÃO. AF_10/2020</v>
          </cell>
          <cell r="C6034">
            <v>123.18</v>
          </cell>
        </row>
        <row r="6035">
          <cell r="A6035">
            <v>92636</v>
          </cell>
          <cell r="B6035" t="str">
            <v>JOELHO 90 GRAUS, EM FERRO GALVANIZADO, CONEXÃO ROSQUEADA, DN 80 (3"), INSTALADO EM REDE DE ALIMENTAÇÃO PARA HIDRANTE - FORNECIMENTO E INSTALAÇÃO. AF_10/2020</v>
          </cell>
          <cell r="C6035">
            <v>191.76</v>
          </cell>
        </row>
        <row r="6036">
          <cell r="A6036">
            <v>92680</v>
          </cell>
          <cell r="B6036" t="str">
            <v>JOELHO 90 GRAUS, EM FERRO GALVANIZADO, CONEXÃO ROSQUEADA, DN 80 (3"), INSTALADO EM REDE DE ALIMENTAÇÃO PARA SPRINKLER - FORNECIMENTO E INSTALAÇÃO. AF_10/2020</v>
          </cell>
          <cell r="C6036">
            <v>164.84</v>
          </cell>
        </row>
        <row r="6037">
          <cell r="A6037">
            <v>92382</v>
          </cell>
          <cell r="B6037" t="str">
            <v>JOELHO 90 GRAUS, EM FERRO GALVANIZADO, DN 25 (1"), CONEXÃO ROSQUEADA, INSTALADO EM REDE DE ALIMENTAÇÃO PARA HIDRANTE - FORNECIMENTO E INSTALAÇÃO. AF_10/2020</v>
          </cell>
          <cell r="C6037">
            <v>50.24</v>
          </cell>
        </row>
        <row r="6038">
          <cell r="A6038">
            <v>92384</v>
          </cell>
          <cell r="B6038" t="str">
            <v>JOELHO 90 GRAUS, EM FERRO GALVANIZADO, DN 32 (1 1/4"), CONEXÃO ROSQUEADA, INSTALADO EM REDE DE ALIMENTAÇÃO PARA HIDRANTE - FORNECIMENTO E INSTALAÇÃO. AF_10/2020</v>
          </cell>
          <cell r="C6038">
            <v>62.54</v>
          </cell>
        </row>
        <row r="6039">
          <cell r="A6039">
            <v>92386</v>
          </cell>
          <cell r="B6039" t="str">
            <v>JOELHO 90 GRAUS, EM FERRO GALVANIZADO, DN 40 (1 1/2"), CONEXÃO ROSQUEADA, INSTALADO EM REDE DE ALIMENTAÇÃO PARA HIDRANTE - FORNECIMENTO E INSTALAÇÃO. AF_10/2020</v>
          </cell>
          <cell r="C6039">
            <v>74.400000000000006</v>
          </cell>
        </row>
        <row r="6040">
          <cell r="A6040">
            <v>92351</v>
          </cell>
          <cell r="B6040" t="str">
            <v>JOELHO 90 GRAUS, EM FERRO GALVANIZADO, DN 50 (2"), CONEXÃO ROSQUEADA, INSTALADO EM PRUMADAS - FORNECIMENTO E INSTALAÇÃO. AF_10/2020</v>
          </cell>
          <cell r="C6040">
            <v>97.09</v>
          </cell>
        </row>
        <row r="6041">
          <cell r="A6041">
            <v>92388</v>
          </cell>
          <cell r="B6041" t="str">
            <v>JOELHO 90 GRAUS, EM FERRO GALVANIZADO, DN 50 (2"), CONEXÃO ROSQUEADA, INSTALADO EM REDE DE ALIMENTAÇÃO PARA HIDRANTE - FORNECIMENTO E INSTALAÇÃO. AF_10/2020</v>
          </cell>
          <cell r="C6041">
            <v>97</v>
          </cell>
        </row>
        <row r="6042">
          <cell r="A6042">
            <v>92353</v>
          </cell>
          <cell r="B6042" t="str">
            <v>JOELHO 90 GRAUS, EM FERRO GALVANIZADO, DN 65 (2 1/2"), CONEXÃO ROSQUEADA, INSTALADO EM PRUMADAS - FORNECIMENTO E INSTALAÇÃO. AF_10/2020</v>
          </cell>
          <cell r="C6042">
            <v>143.94</v>
          </cell>
        </row>
        <row r="6043">
          <cell r="A6043">
            <v>92390</v>
          </cell>
          <cell r="B6043" t="str">
            <v>JOELHO 90 GRAUS, EM FERRO GALVANIZADO, DN 65 (2 1/2"), CONEXÃO ROSQUEADA, INSTALADO EM REDE DE ALIMENTAÇÃO PARA HIDRANTE - FORNECIMENTO E INSTALAÇÃO. AF_10/2020</v>
          </cell>
          <cell r="C6043">
            <v>146.32</v>
          </cell>
        </row>
        <row r="6044">
          <cell r="A6044">
            <v>92355</v>
          </cell>
          <cell r="B6044" t="str">
            <v>JOELHO 90 GRAUS, EM FERRO GALVANIZADO, DN 80 (3"), CONEXÃO ROSQUEADA, INSTALADO EM PRUMADAS - FORNECIMENTO E INSTALAÇÃO. AF_10/2020</v>
          </cell>
          <cell r="C6044">
            <v>186.97</v>
          </cell>
        </row>
        <row r="6045">
          <cell r="A6045">
            <v>101925</v>
          </cell>
          <cell r="B6045" t="str">
            <v>JOELHO 90°, EM FERRO GALVANIZADO, 4", CONEXÃO ROSQUEADA, INSTALADO EM PRUMADAS - FORNECIMENTO E INSTALAÇÃO. AF_10/2020</v>
          </cell>
          <cell r="C6045">
            <v>313.64999999999998</v>
          </cell>
        </row>
        <row r="6046">
          <cell r="A6046">
            <v>101934</v>
          </cell>
          <cell r="B6046" t="str">
            <v>JOELHO 90°, EM FERRO GALVANIZADO, 4", CONEXÃO ROSQUEADA, INSTALADO EM REDE DE ALIMENTAÇÃO PARA HIDRANTE - FORNECIMENTO E INSTALAÇÃO. AF_10/2020</v>
          </cell>
          <cell r="C6046">
            <v>321.58999999999997</v>
          </cell>
        </row>
        <row r="6047">
          <cell r="A6047">
            <v>97541</v>
          </cell>
          <cell r="B6047" t="str">
            <v>LUVA COM REDUÇÃO, EM AÇO, CONEXÃO SOLDADA, DN 20 X 15 MM (3/4" X 1/2"), INSTALADO EM RAMAIS E SUB-RAMAIS DE GÁS - FORNECIMENTO E INSTALAÇÃO. AF_10/2020</v>
          </cell>
          <cell r="C6047">
            <v>27.25</v>
          </cell>
        </row>
        <row r="6048">
          <cell r="A6048">
            <v>97462</v>
          </cell>
          <cell r="B6048" t="str">
            <v>LUVA COM REDUÇÃO, EM AÇO, CONEXÃO SOLDADA, DN 25 X 20 MM (1 X 3/4"), INSTALADO EM REDE DE ALIMENTAÇÃO PARA HIDRANTE - FORNECIMENTO E INSTALAÇÃO. AF_10/2020</v>
          </cell>
          <cell r="C6048">
            <v>29.17</v>
          </cell>
        </row>
        <row r="6049">
          <cell r="A6049">
            <v>97544</v>
          </cell>
          <cell r="B6049" t="str">
            <v>LUVA COM REDUÇÃO, EM AÇO, CONEXÃO SOLDADA, DN 25 X 20 MM (1" X 3/4"), INSTALADO EM RAMAIS E SUB-RAMAIS DE GÁS - FORNECIMENTO E INSTALAÇÃO. AF_10/2020</v>
          </cell>
          <cell r="C6049">
            <v>45.86</v>
          </cell>
        </row>
        <row r="6050">
          <cell r="A6050">
            <v>97500</v>
          </cell>
          <cell r="B6050" t="str">
            <v>LUVA COM REDUÇÃO, EM AÇO, CONEXÃO SOLDADA, DN 25 X 20 MM (1" X 3/4"), INSTALADO EM REDE DE ALIMENTAÇÃO PARA SPRINKLER - FORNECIMENTO E INSTALAÇÃO. AF_10/2020</v>
          </cell>
          <cell r="C6050">
            <v>26.71</v>
          </cell>
        </row>
        <row r="6051">
          <cell r="A6051">
            <v>97465</v>
          </cell>
          <cell r="B6051" t="str">
            <v>LUVA COM REDUÇÃO, EM AÇO, CONEXÃO SOLDADA, DN 32 X 25 MM (1 1/4" X 1"), INSTALADO EM REDE DE ALIMENTAÇÃO PARA HIDRANTE - FORNECIMENTO E INSTALAÇÃO. AF_10/2020</v>
          </cell>
          <cell r="C6051">
            <v>61.24</v>
          </cell>
        </row>
        <row r="6052">
          <cell r="A6052">
            <v>97503</v>
          </cell>
          <cell r="B6052" t="str">
            <v>LUVA COM REDUÇÃO, EM AÇO, CONEXÃO SOLDADA, DN 32 X 25 MM (1 1/4" X 1"), INSTALADO EM REDE DE ALIMENTAÇÃO PARA SPRINKLER - FORNECIMENTO E INSTALAÇÃO. AF_10/2020</v>
          </cell>
          <cell r="C6052">
            <v>56.9</v>
          </cell>
        </row>
        <row r="6053">
          <cell r="A6053">
            <v>97468</v>
          </cell>
          <cell r="B6053" t="str">
            <v>LUVA COM REDUÇÃO, EM AÇO, CONEXÃO SOLDADA, DN 40 X 32 MM (1 1/2" X 1 1/4"), INSTALADO EM REDE DE ALIMENTAÇÃO PARA HIDRANTE - FORNECIMENTO E INSTALAÇÃO. AF_10/2020</v>
          </cell>
          <cell r="C6053">
            <v>77.88</v>
          </cell>
        </row>
        <row r="6054">
          <cell r="A6054">
            <v>97506</v>
          </cell>
          <cell r="B6054" t="str">
            <v>LUVA COM REDUÇÃO, EM AÇO, CONEXÃO SOLDADA, DN 40 X 32 MM (1 1/2" X 1 1/4"), INSTALADO EM REDE DE ALIMENTAÇÃO PARA SPRINKLER - FORNECIMENTO E INSTALAÇÃO. AF_10/2020</v>
          </cell>
          <cell r="C6054">
            <v>71.459999999999994</v>
          </cell>
        </row>
        <row r="6055">
          <cell r="A6055">
            <v>97444</v>
          </cell>
          <cell r="B6055" t="str">
            <v>LUVA COM REDUÇÃO, EM AÇO, CONEXÃO SOLDADA, DN 50 X 40 MM (2 X 1 1/2"), INSTALADO EM PRUMADAS - FORNECIMENTO E INSTALAÇÃO. AF_10/2020</v>
          </cell>
          <cell r="C6055">
            <v>132.16999999999999</v>
          </cell>
        </row>
        <row r="6056">
          <cell r="A6056">
            <v>97471</v>
          </cell>
          <cell r="B6056" t="str">
            <v>LUVA COM REDUÇÃO, EM AÇO, CONEXÃO SOLDADA, DN 50 X 40 MM (2" X 1 1/2"), INSTALADO EM REDE DE ALIMENTAÇÃO PARA HIDRANTE - FORNECIMENTO E INSTALAÇÃO. AF_10/2020</v>
          </cell>
          <cell r="C6056">
            <v>116.94</v>
          </cell>
        </row>
        <row r="6057">
          <cell r="A6057">
            <v>97509</v>
          </cell>
          <cell r="B6057" t="str">
            <v>LUVA COM REDUÇÃO, EM AÇO, CONEXÃO SOLDADA, DN 50 X 40 MM (2" X 1 1/2"), INSTALADO EM REDE DE ALIMENTAÇÃO PARA SPRINKLER - FORNECIMENTO E INSTALAÇÃO. AF_10/2020</v>
          </cell>
          <cell r="C6057">
            <v>107.83</v>
          </cell>
        </row>
        <row r="6058">
          <cell r="A6058">
            <v>97447</v>
          </cell>
          <cell r="B6058" t="str">
            <v>LUVA COM REDUÇÃO, EM AÇO, CONEXÃO SOLDADA, DN 65 X 50 MM (2 1/2" X 2"), INSTALADO EM PRUMADAS - FORNECIMENTO E INSTALAÇÃO. AF_10/2020</v>
          </cell>
          <cell r="C6058">
            <v>232.11</v>
          </cell>
        </row>
        <row r="6059">
          <cell r="A6059">
            <v>97475</v>
          </cell>
          <cell r="B6059" t="str">
            <v>LUVA COM REDUÇÃO, EM AÇO, CONEXÃO SOLDADA, DN 65 X 50 MM (2 1/2" X 2"), INSTALADO EM REDE DE ALIMENTAÇÃO PARA HIDRANTE - FORNECIMENTO E INSTALAÇÃO. AF_10/2020</v>
          </cell>
          <cell r="C6059">
            <v>219.47</v>
          </cell>
        </row>
        <row r="6060">
          <cell r="A6060">
            <v>97512</v>
          </cell>
          <cell r="B6060" t="str">
            <v>LUVA COM REDUÇÃO, EM AÇO, CONEXÃO SOLDADA, DN 65 X 50 MM (2 1/2" X 2"), INSTALADO EM REDE DE ALIMENTAÇÃO PARA SPRINKLER - FORNECIMENTO E INSTALAÇÃO. AF_10/2020</v>
          </cell>
          <cell r="C6060">
            <v>206.41</v>
          </cell>
        </row>
        <row r="6061">
          <cell r="A6061">
            <v>97450</v>
          </cell>
          <cell r="B6061" t="str">
            <v>LUVA COM REDUÇÃO, EM AÇO, CONEXÃO SOLDADA, DN 80 X 65 MM (3" X 2 1/2"), INSTALADO EM PRUMADAS - FORNECIMENTO E INSTALAÇÃO. AF_10/2020</v>
          </cell>
          <cell r="C6061">
            <v>303.45</v>
          </cell>
        </row>
        <row r="6062">
          <cell r="A6062">
            <v>97478</v>
          </cell>
          <cell r="B6062" t="str">
            <v>LUVA COM REDUÇÃO, EM AÇO, CONEXÃO SOLDADA, DN 80 X 65 MM (3" X 2 1/2"), INSTALADO EM REDE DE ALIMENTAÇÃO PARA HIDRANTE - FORNECIMENTO E INSTALAÇÃO. AF_10/2020</v>
          </cell>
          <cell r="C6062">
            <v>293.41000000000003</v>
          </cell>
        </row>
        <row r="6063">
          <cell r="A6063">
            <v>97515</v>
          </cell>
          <cell r="B6063" t="str">
            <v>LUVA COM REDUÇÃO, EM AÇO, CONEXÃO SOLDADA, DN 80 X 65 MM (3" X 2 1/2"), INSTALADO EM REDE DE ALIMENTAÇÃO PARA SPRINKLER - FORNECIMENTO E INSTALAÇÃO. AF_10/2020</v>
          </cell>
          <cell r="C6063">
            <v>276.22000000000003</v>
          </cell>
        </row>
        <row r="6064">
          <cell r="A6064">
            <v>92928</v>
          </cell>
          <cell r="B6064" t="str">
            <v>LUVA DE REDUÇÃO, EM FERRO GALVANIZADO, 1 1/2" X 1 1/4", CONEXÃO ROSQUEADA, INSTALADO EM REDE DE ALIMENTAÇÃO PARA HIDRANTE - FORNECIMENTO E INSTALAÇÃO. AF_10/2020</v>
          </cell>
          <cell r="C6064">
            <v>52.64</v>
          </cell>
        </row>
        <row r="6065">
          <cell r="A6065">
            <v>92943</v>
          </cell>
          <cell r="B6065" t="str">
            <v>LUVA DE REDUÇÃO, EM FERRO GALVANIZADO, 1 1/2" X 1 1/4", CONEXÃO ROSQUEADA, INSTALADO EM REDE DE ALIMENTAÇÃO PARA SPRINKLER - FORNECIMENTO E INSTALAÇÃO. AF_10/2020</v>
          </cell>
          <cell r="C6065">
            <v>41.43</v>
          </cell>
        </row>
        <row r="6066">
          <cell r="A6066">
            <v>92929</v>
          </cell>
          <cell r="B6066" t="str">
            <v>LUVA DE REDUÇÃO, EM FERRO GALVANIZADO, 1 1/2" X 1", CONEXÃO ROSQUEADA, INSTALADO EM REDE DE ALIMENTAÇÃO PARA HIDRANTE - FORNECIMENTO E INSTALAÇÃO. AF_10/2020</v>
          </cell>
          <cell r="C6066">
            <v>52.64</v>
          </cell>
        </row>
        <row r="6067">
          <cell r="A6067">
            <v>92944</v>
          </cell>
          <cell r="B6067" t="str">
            <v>LUVA DE REDUÇÃO, EM FERRO GALVANIZADO, 1 1/2" X 1", CONEXÃO ROSQUEADA, INSTALADO EM REDE DE ALIMENTAÇÃO PARA SPRINKLER - FORNECIMENTO E INSTALAÇÃO. AF_10/2020</v>
          </cell>
          <cell r="C6067">
            <v>41.43</v>
          </cell>
        </row>
        <row r="6068">
          <cell r="A6068">
            <v>92930</v>
          </cell>
          <cell r="B6068" t="str">
            <v>LUVA DE REDUÇÃO, EM FERRO GALVANIZADO, 1 1/2" X 3/4", CONEXÃO ROSQUEADA, INSTALADO EM REDE DE ALIMENTAÇÃO PARA HIDRANTE - FORNECIMENTO E INSTALAÇÃO. AF_10/2020</v>
          </cell>
          <cell r="C6068">
            <v>52.64</v>
          </cell>
        </row>
        <row r="6069">
          <cell r="A6069">
            <v>92945</v>
          </cell>
          <cell r="B6069" t="str">
            <v>LUVA DE REDUÇÃO, EM FERRO GALVANIZADO, 1 1/2" X 3/4", CONEXÃO ROSQUEADA, INSTALADO EM REDE DE ALIMENTAÇÃO PARA SPRINKLER - FORNECIMENTO E INSTALAÇÃO. AF_10/2020</v>
          </cell>
          <cell r="C6069">
            <v>41.43</v>
          </cell>
        </row>
        <row r="6070">
          <cell r="A6070">
            <v>92925</v>
          </cell>
          <cell r="B6070" t="str">
            <v>LUVA DE REDUÇÃO, EM FERRO GALVANIZADO, 1 1/4" X 1", CONEXÃO ROSQUEADA, INSTALADO EM REDE DE ALIMENTAÇÃO PARA HIDRANTE - FORNECIMENTO E INSTALAÇÃO. AF_10/2020</v>
          </cell>
          <cell r="C6070">
            <v>45.87</v>
          </cell>
        </row>
        <row r="6071">
          <cell r="A6071">
            <v>92940</v>
          </cell>
          <cell r="B6071" t="str">
            <v>LUVA DE REDUÇÃO, EM FERRO GALVANIZADO, 1 1/4" X 1", CONEXÃO ROSQUEADA, INSTALADO EM REDE DE ALIMENTAÇÃO PARA SPRINKLER - FORNECIMENTO E INSTALAÇÃO. AF_10/2020</v>
          </cell>
          <cell r="C6071">
            <v>36.04</v>
          </cell>
        </row>
        <row r="6072">
          <cell r="A6072">
            <v>92926</v>
          </cell>
          <cell r="B6072" t="str">
            <v>LUVA DE REDUÇÃO, EM FERRO GALVANIZADO, 1 1/4" X 1/2", CONEXÃO ROSQUEADA, INSTALADO EM REDE DE ALIMENTAÇÃO PARA HIDRANTE - FORNECIMENTO E INSTALAÇÃO. AF_10/2020</v>
          </cell>
          <cell r="C6072">
            <v>45.86</v>
          </cell>
        </row>
        <row r="6073">
          <cell r="A6073">
            <v>92941</v>
          </cell>
          <cell r="B6073" t="str">
            <v>LUVA DE REDUÇÃO, EM FERRO GALVANIZADO, 1 1/4" X 1/2", CONEXÃO ROSQUEADA, INSTALADO EM REDE DE ALIMENTAÇÃO PARA SPRINKLER - FORNECIMENTO E INSTALAÇÃO. AF_10/2020</v>
          </cell>
          <cell r="C6073">
            <v>36.03</v>
          </cell>
        </row>
        <row r="6074">
          <cell r="A6074">
            <v>92927</v>
          </cell>
          <cell r="B6074" t="str">
            <v>LUVA DE REDUÇÃO, EM FERRO GALVANIZADO, 1 1/4" X 3/4", CONEXÃO ROSQUEADA, INSTALADO EM REDE DE ALIMENTAÇÃO PARA HIDRANTE - FORNECIMENTO E INSTALAÇÃO. AF_10/2020</v>
          </cell>
          <cell r="C6074">
            <v>45.86</v>
          </cell>
        </row>
        <row r="6075">
          <cell r="A6075">
            <v>92942</v>
          </cell>
          <cell r="B6075" t="str">
            <v>LUVA DE REDUÇÃO, EM FERRO GALVANIZADO, 1 1/4" X 3/4", CONEXÃO ROSQUEADA, INSTALADO EM REDE DE ALIMENTAÇÃO PARA SPRINKLER - FORNECIMENTO E INSTALAÇÃO. AF_10/2020</v>
          </cell>
          <cell r="C6075">
            <v>36.03</v>
          </cell>
        </row>
        <row r="6076">
          <cell r="A6076">
            <v>92918</v>
          </cell>
          <cell r="B6076" t="str">
            <v>LUVA DE REDUÇÃO, EM FERRO GALVANIZADO, 1" X 1/2", CONEXÃO ROSQUEADA, INSTALADO EM REDE DE ALIMENTAÇÃO PARA HIDRANTE - FORNECIMENTO E INSTALAÇÃO. AF_10/2020</v>
          </cell>
          <cell r="C6076">
            <v>36.61</v>
          </cell>
        </row>
        <row r="6077">
          <cell r="A6077">
            <v>92938</v>
          </cell>
          <cell r="B6077" t="str">
            <v>LUVA DE REDUÇÃO, EM FERRO GALVANIZADO, 1" X 1/2", CONEXÃO ROSQUEADA, INSTALADO EM REDE DE ALIMENTAÇÃO PARA SPRINKLER - FORNECIMENTO E INSTALAÇÃO. AF_10/2020</v>
          </cell>
          <cell r="C6077">
            <v>27.97</v>
          </cell>
        </row>
        <row r="6078">
          <cell r="A6078">
            <v>92920</v>
          </cell>
          <cell r="B6078" t="str">
            <v>LUVA DE REDUÇÃO, EM FERRO GALVANIZADO, 1" X 3/4", CONEXÃO ROSQUEADA, INSTALADO EM REDE DE ALIMENTAÇÃO PARA HIDRANTE - FORNECIMENTO E INSTALAÇÃO. AF_10/2020</v>
          </cell>
          <cell r="C6078">
            <v>36.869999999999997</v>
          </cell>
        </row>
        <row r="6079">
          <cell r="A6079">
            <v>92939</v>
          </cell>
          <cell r="B6079" t="str">
            <v>LUVA DE REDUÇÃO, EM FERRO GALVANIZADO, 1" X 3/4", CONEXÃO ROSQUEADA, INSTALADO EM REDE DE ALIMENTAÇÃO PARA SPRINKLER - FORNECIMENTO E INSTALAÇÃO. AF_10/2020</v>
          </cell>
          <cell r="C6079">
            <v>28.23</v>
          </cell>
        </row>
        <row r="6080">
          <cell r="A6080">
            <v>92910</v>
          </cell>
          <cell r="B6080" t="str">
            <v>LUVA DE REDUÇÃO, EM FERRO GALVANIZADO, 2 1/2" X 1 1/2", CONEXÃO ROSQUEADA, INSTALADO EM PRUMADAS - FORNECIMENTO E INSTALAÇÃO. AF_10/2020</v>
          </cell>
          <cell r="C6080">
            <v>104.5</v>
          </cell>
        </row>
        <row r="6081">
          <cell r="A6081">
            <v>92934</v>
          </cell>
          <cell r="B6081" t="str">
            <v>LUVA DE REDUÇÃO, EM FERRO GALVANIZADO, 2 1/2" X 1 1/2", CONEXÃO ROSQUEADA, INSTALADO EM REDE DE ALIMENTAÇÃO PARA HIDRANTE - FORNECIMENTO E INSTALAÇÃO. AF_10/2020</v>
          </cell>
          <cell r="C6081">
            <v>106.06</v>
          </cell>
        </row>
        <row r="6082">
          <cell r="A6082">
            <v>92949</v>
          </cell>
          <cell r="B6082" t="str">
            <v>LUVA DE REDUÇÃO, EM FERRO GALVANIZADO, 2 1/2" X 1 1/2", CONEXÃO ROSQUEADA, INSTALADO EM REDE DE ALIMENTAÇÃO PARA SPRINKLER - FORNECIMENTO E INSTALAÇÃO. AF_10/2020</v>
          </cell>
          <cell r="C6082">
            <v>90.61</v>
          </cell>
        </row>
        <row r="6083">
          <cell r="A6083">
            <v>92911</v>
          </cell>
          <cell r="B6083" t="str">
            <v>LUVA DE REDUÇÃO, EM FERRO GALVANIZADO, 2 1/2" X 2", CONEXÃO ROSQUEADA, INSTALADO EM PRUMADAS - FORNECIMENTO E INSTALAÇÃO. AF_10/2020</v>
          </cell>
          <cell r="C6083">
            <v>104.5</v>
          </cell>
        </row>
        <row r="6084">
          <cell r="A6084">
            <v>92935</v>
          </cell>
          <cell r="B6084" t="str">
            <v>LUVA DE REDUÇÃO, EM FERRO GALVANIZADO, 2 1/2" X 2", CONEXÃO ROSQUEADA, INSTALADO EM REDE DE ALIMENTAÇÃO PARA HIDRANTE - FORNECIMENTO E INSTALAÇÃO. AF_10/2020</v>
          </cell>
          <cell r="C6084">
            <v>106.06</v>
          </cell>
        </row>
        <row r="6085">
          <cell r="A6085">
            <v>92950</v>
          </cell>
          <cell r="B6085" t="str">
            <v>LUVA DE REDUÇÃO, EM FERRO GALVANIZADO, 2 1/2" X 2", CONEXÃO ROSQUEADA, INSTALADO EM REDE DE ALIMENTAÇÃO PARA SPRINKLER - FORNECIMENTO E INSTALAÇÃO. AF_10/2020</v>
          </cell>
          <cell r="C6085">
            <v>90.61</v>
          </cell>
        </row>
        <row r="6086">
          <cell r="A6086">
            <v>92907</v>
          </cell>
          <cell r="B6086" t="str">
            <v>LUVA DE REDUÇÃO, EM FERRO GALVANIZADO, 2" X 1 1/2", CONEXÃO ROSQUEADA, INSTALADO EM PRUMADAS - FORNECIMENTO E INSTALAÇÃO. AF_10/2020</v>
          </cell>
          <cell r="C6086">
            <v>70.97</v>
          </cell>
        </row>
        <row r="6087">
          <cell r="A6087">
            <v>92931</v>
          </cell>
          <cell r="B6087" t="str">
            <v>LUVA DE REDUÇÃO, EM FERRO GALVANIZADO, 2" X 1 1/2", CONEXÃO ROSQUEADA, INSTALADO EM REDE DE ALIMENTAÇÃO PARA HIDRANTE - FORNECIMENTO E INSTALAÇÃO. AF_10/2020</v>
          </cell>
          <cell r="C6087">
            <v>70.92</v>
          </cell>
        </row>
        <row r="6088">
          <cell r="A6088">
            <v>92946</v>
          </cell>
          <cell r="B6088" t="str">
            <v>LUVA DE REDUÇÃO, EM FERRO GALVANIZADO, 2" X 1 1/2", CONEXÃO ROSQUEADA, INSTALADO EM REDE DE ALIMENTAÇÃO PARA SPRINKLER - FORNECIMENTO E INSTALAÇÃO. AF_10/2020</v>
          </cell>
          <cell r="C6088">
            <v>58.03</v>
          </cell>
        </row>
        <row r="6089">
          <cell r="A6089">
            <v>92908</v>
          </cell>
          <cell r="B6089" t="str">
            <v>LUVA DE REDUÇÃO, EM FERRO GALVANIZADO, 2" X 1 1/4", CONEXÃO ROSQUEADA, INSTALADO EM PRUMADAS - FORNECIMENTO E INSTALAÇÃO. AF_10/2020</v>
          </cell>
          <cell r="C6089">
            <v>70.97</v>
          </cell>
        </row>
        <row r="6090">
          <cell r="A6090">
            <v>92932</v>
          </cell>
          <cell r="B6090" t="str">
            <v>LUVA DE REDUÇÃO, EM FERRO GALVANIZADO, 2" X 1 1/4", CONEXÃO ROSQUEADA, INSTALADO EM REDE DE ALIMENTAÇÃO PARA HIDRANTE - FORNECIMENTO E INSTALAÇÃO. AF_10/2020</v>
          </cell>
          <cell r="C6090">
            <v>70.92</v>
          </cell>
        </row>
        <row r="6091">
          <cell r="A6091">
            <v>92947</v>
          </cell>
          <cell r="B6091" t="str">
            <v>LUVA DE REDUÇÃO, EM FERRO GALVANIZADO, 2" X 1 1/4", CONEXÃO ROSQUEADA, INSTALADO EM REDE DE ALIMENTAÇÃO PARA SPRINKLER - FORNECIMENTO E INSTALAÇÃO. AF_10/2020</v>
          </cell>
          <cell r="C6091">
            <v>58.03</v>
          </cell>
        </row>
        <row r="6092">
          <cell r="A6092">
            <v>92909</v>
          </cell>
          <cell r="B6092" t="str">
            <v>LUVA DE REDUÇÃO, EM FERRO GALVANIZADO, 2" X 1", CONEXÃO ROSQUEADA, INSTALADO EM PRUMADAS - FORNECIMENTO E INSTALAÇÃO. AF_10/2020</v>
          </cell>
          <cell r="C6092">
            <v>70.97</v>
          </cell>
        </row>
        <row r="6093">
          <cell r="A6093">
            <v>92933</v>
          </cell>
          <cell r="B6093" t="str">
            <v>LUVA DE REDUÇÃO, EM FERRO GALVANIZADO, 2" X 1", CONEXÃO ROSQUEADA, INSTALADO EM REDE DE ALIMENTAÇÃO PARA HIDRANTE - FORNECIMENTO E INSTALAÇÃO. AF_10/2020</v>
          </cell>
          <cell r="C6093">
            <v>70.92</v>
          </cell>
        </row>
        <row r="6094">
          <cell r="A6094">
            <v>92948</v>
          </cell>
          <cell r="B6094" t="str">
            <v>LUVA DE REDUÇÃO, EM FERRO GALVANIZADO, 2" X 1", CONEXÃO ROSQUEADA, INSTALADO EM REDE DE ALIMENTAÇÃO PARA SPRINKLER - FORNECIMENTO E INSTALAÇÃO. AF_10/2020</v>
          </cell>
          <cell r="C6094">
            <v>58.03</v>
          </cell>
        </row>
        <row r="6095">
          <cell r="A6095">
            <v>92912</v>
          </cell>
          <cell r="B6095" t="str">
            <v>LUVA DE REDUÇÃO, EM FERRO GALVANIZADO, 3" X 1 1/2", CONEXÃO ROSQUEADA, INSTALADO EM PRUMADAS - FORNECIMENTO E INSTALAÇÃO. AF_10/2020</v>
          </cell>
          <cell r="C6095">
            <v>141.99</v>
          </cell>
        </row>
        <row r="6096">
          <cell r="A6096">
            <v>92913</v>
          </cell>
          <cell r="B6096" t="str">
            <v>LUVA DE REDUÇÃO, EM FERRO GALVANIZADO, 3" X 2 1/2", CONEXÃO ROSQUEADA, INSTALADO EM PRUMADAS - FORNECIMENTO E INSTALAÇÃO. AF_10/2020</v>
          </cell>
          <cell r="C6096">
            <v>144.69999999999999</v>
          </cell>
        </row>
        <row r="6097">
          <cell r="A6097">
            <v>92936</v>
          </cell>
          <cell r="B6097" t="str">
            <v>LUVA DE REDUÇÃO, EM FERRO GALVANIZADO, 3" X 2 1/2", CONEXÃO ROSQUEADA, INSTALADO EM REDE DE ALIMENTAÇÃO PARA HIDRANTE - FORNECIMENTO E INSTALAÇÃO. AF_10/2020</v>
          </cell>
          <cell r="C6097">
            <v>147.9</v>
          </cell>
        </row>
        <row r="6098">
          <cell r="A6098">
            <v>92951</v>
          </cell>
          <cell r="B6098" t="str">
            <v>LUVA DE REDUÇÃO, EM FERRO GALVANIZADO, 3" X 2 1/2", CONEXÃO ROSQUEADA, INSTALADO EM REDE DE ALIMENTAÇÃO PARA SPRINKLER - FORNECIMENTO E INSTALAÇÃO. AF_10/2020</v>
          </cell>
          <cell r="C6098">
            <v>129.93</v>
          </cell>
        </row>
        <row r="6099">
          <cell r="A6099">
            <v>92914</v>
          </cell>
          <cell r="B6099" t="str">
            <v>LUVA DE REDUÇÃO, EM FERRO GALVANIZADO, 3" X 2", CONEXÃO ROSQUEADA, INSTALADO EM PRUMADAS - FORNECIMENTO E INSTALAÇÃO. AF_10/2020</v>
          </cell>
          <cell r="C6099">
            <v>144.69999999999999</v>
          </cell>
        </row>
        <row r="6100">
          <cell r="A6100">
            <v>92937</v>
          </cell>
          <cell r="B6100" t="str">
            <v>LUVA DE REDUÇÃO, EM FERRO GALVANIZADO, 3" X 2", CONEXÃO ROSQUEADA, INSTALADO EM REDE DE ALIMENTAÇÃO PARA HIDRANTE - FORNECIMENTO E INSTALAÇÃO. AF_10/2020</v>
          </cell>
          <cell r="C6100">
            <v>147.9</v>
          </cell>
        </row>
        <row r="6101">
          <cell r="A6101">
            <v>92952</v>
          </cell>
          <cell r="B6101" t="str">
            <v>LUVA DE REDUÇÃO, EM FERRO GALVANIZADO, 3" X 2", CONEXÃO ROSQUEADA, INSTALADO EM REDE DE ALIMENTAÇÃO PARA SPRINKLER - FORNECIMENTO E INSTALAÇÃO. AF_10/2020</v>
          </cell>
          <cell r="C6101">
            <v>129.93</v>
          </cell>
        </row>
        <row r="6102">
          <cell r="A6102">
            <v>92953</v>
          </cell>
          <cell r="B6102" t="str">
            <v>LUVA DE REDUÇÃO, EM FERRO GALVANIZADO, 3/4" X 1/2", CONEXÃO ROSQUEADA, INSTALADO EM RAMAIS E SUB-RAMAIS DE GÁS - FORNECIMENTO E INSTALAÇÃO. AF_10/2020</v>
          </cell>
          <cell r="C6102">
            <v>23.91</v>
          </cell>
        </row>
        <row r="6103">
          <cell r="A6103">
            <v>101921</v>
          </cell>
          <cell r="B6103" t="str">
            <v>LUVA DE REDUÇÃO, EM FERRO GALVANIZADO, 4" X 2 1/2", CONEXÃO ROSQUEADA, INSTALADO EM PRUMADAS - FORNECIMENTO E INSTALAÇÃO. AF_10/2020</v>
          </cell>
          <cell r="C6103">
            <v>227.95</v>
          </cell>
        </row>
        <row r="6104">
          <cell r="A6104">
            <v>101930</v>
          </cell>
          <cell r="B6104" t="str">
            <v>LUVA DE REDUÇÃO, EM FERRO GALVANIZADO, 4" X 2 1/2", CONEXÃO ROSQUEADA, INSTALADO EM REDE DE ALIMENTAÇÃO PARA HIDRANTE - FORNECIMENTO E INSTALAÇÃO. AF_10/2020</v>
          </cell>
          <cell r="C6104">
            <v>233.24</v>
          </cell>
        </row>
        <row r="6105">
          <cell r="A6105">
            <v>101922</v>
          </cell>
          <cell r="B6105" t="str">
            <v>LUVA DE REDUÇÃO, EM FERRO GALVANIZADO, 4" X 2", CONEXÃO ROSQUEADA, INSTALADO EM PRUMADAS - FORNECIMENTO E INSTALAÇÃO. AF_10/2020</v>
          </cell>
          <cell r="C6105">
            <v>227.95</v>
          </cell>
        </row>
        <row r="6106">
          <cell r="A6106">
            <v>101931</v>
          </cell>
          <cell r="B6106" t="str">
            <v>LUVA DE REDUÇÃO, EM FERRO GALVANIZADO, 4" X 2", CONEXÃO ROSQUEADA, INSTALADO EM REDE DE ALIMENTAÇÃO PARA HIDRANTE - FORNECIMENTO E INSTALAÇÃO. AF_10/2020</v>
          </cell>
          <cell r="C6106">
            <v>233.24</v>
          </cell>
        </row>
        <row r="6107">
          <cell r="A6107">
            <v>101923</v>
          </cell>
          <cell r="B6107" t="str">
            <v>LUVA DE REDUÇÃO, EM FERRO GALVANIZADO, 4" X 3", CONEXÃO ROSQUEADA, INSTALADO EM PRUMADAS - FORNECIMENTO E INSTALAÇÃO. AF_10/2020</v>
          </cell>
          <cell r="C6107">
            <v>227.95</v>
          </cell>
        </row>
        <row r="6108">
          <cell r="A6108">
            <v>101932</v>
          </cell>
          <cell r="B6108" t="str">
            <v>LUVA DE REDUÇÃO, EM FERRO GALVANIZADO, 4" X 3", CONEXÃO ROSQUEADA, INSTALADO EM REDE DE ALIMENTAÇÃO PARA HIDRANTE - FORNECIMENTO E INSTALAÇÃO. AF_10/2020</v>
          </cell>
          <cell r="C6108">
            <v>233.24</v>
          </cell>
        </row>
        <row r="6109">
          <cell r="A6109">
            <v>97537</v>
          </cell>
          <cell r="B6109" t="str">
            <v>LUVA, EM AÇO, CONEXÃO SOLDADA, DN 15 (1/2"), INSTALADO EM RAMAIS E SUB-RAMAIS DE GÁS - FORNECIMENTO E INSTALAÇÃO. AF_10/2020</v>
          </cell>
          <cell r="C6109">
            <v>24.34</v>
          </cell>
        </row>
        <row r="6110">
          <cell r="A6110">
            <v>97540</v>
          </cell>
          <cell r="B6110" t="str">
            <v>LUVA, EM AÇO, CONEXÃO SOLDADA, DN 20 (3/4"), INSTALADO EM RAMAIS E SUB-RAMAIS DE GÁS - FORNECIMENTO E INSTALAÇÃO. AF_10/2020</v>
          </cell>
          <cell r="C6110">
            <v>32.29</v>
          </cell>
        </row>
        <row r="6111">
          <cell r="A6111">
            <v>97543</v>
          </cell>
          <cell r="B6111" t="str">
            <v>LUVA, EM AÇO, CONEXÃO SOLDADA, DN 25 (1"), INSTALADO EM RAMAIS E SUB-RAMAIS DE GÁS - FORNECIMENTO E INSTALAÇÃO. AF_10/2020</v>
          </cell>
          <cell r="C6111">
            <v>51.94</v>
          </cell>
        </row>
        <row r="6112">
          <cell r="A6112">
            <v>97461</v>
          </cell>
          <cell r="B6112" t="str">
            <v>LUVA, EM AÇO, CONEXÃO SOLDADA, DN 25 (1"), INSTALADO EM REDE DE ALIMENTAÇÃO PARA HIDRANTE - FORNECIMENTO E INSTALAÇÃO. AF_10/2020</v>
          </cell>
          <cell r="C6112">
            <v>35.25</v>
          </cell>
        </row>
        <row r="6113">
          <cell r="A6113">
            <v>97499</v>
          </cell>
          <cell r="B6113" t="str">
            <v>LUVA, EM AÇO, CONEXÃO SOLDADA, DN 25 (1"), INSTALADO EM REDE DE ALIMENTAÇÃO PARA SPRINKLER - FORNECIMENTO E INSTALAÇÃO. AF_10/2020</v>
          </cell>
          <cell r="C6113">
            <v>32.79</v>
          </cell>
        </row>
        <row r="6114">
          <cell r="A6114">
            <v>97464</v>
          </cell>
          <cell r="B6114" t="str">
            <v>LUVA, EM AÇO, CONEXÃO SOLDADA, DN 32 (1 1/4"), INSTALADO EM REDE DE ALIMENTAÇÃO PARA HIDRANTE - FORNECIMENTO E INSTALAÇÃO. AF_10/2020</v>
          </cell>
          <cell r="C6114">
            <v>51</v>
          </cell>
        </row>
        <row r="6115">
          <cell r="A6115">
            <v>97502</v>
          </cell>
          <cell r="B6115" t="str">
            <v>LUVA, EM AÇO, CONEXÃO SOLDADA, DN 32 (1 1/4"), INSTALADO EM REDE DE ALIMENTAÇÃO PARA SPRINKLER - FORNECIMENTO E INSTALAÇÃO. AF_10/2020</v>
          </cell>
          <cell r="C6115">
            <v>46.43</v>
          </cell>
        </row>
        <row r="6116">
          <cell r="A6116">
            <v>97467</v>
          </cell>
          <cell r="B6116" t="str">
            <v>LUVA, EM AÇO, CONEXÃO SOLDADA, DN 40 (1 1/2"), INSTALADO EM REDE DE ALIMENTAÇÃO PARA HIDRANTE - FORNECIMENTO E INSTALAÇÃO. AF_10/2020</v>
          </cell>
          <cell r="C6116">
            <v>64.77</v>
          </cell>
        </row>
        <row r="6117">
          <cell r="A6117">
            <v>97505</v>
          </cell>
          <cell r="B6117" t="str">
            <v>LUVA, EM AÇO, CONEXÃO SOLDADA, DN 40 (1 1/2"), INSTALADO EM REDE DE ALIMENTAÇÃO PARA SPRINKLER - FORNECIMENTO E INSTALAÇÃO. AF_10/2020</v>
          </cell>
          <cell r="C6117">
            <v>58.35</v>
          </cell>
        </row>
        <row r="6118">
          <cell r="A6118">
            <v>97443</v>
          </cell>
          <cell r="B6118" t="str">
            <v>LUVA, EM AÇO, CONEXÃO SOLDADA, DN 50 (2"), INSTALADO EM PRUMADAS - FORNECIMENTO E INSTALAÇÃO. AF_10/2020</v>
          </cell>
          <cell r="C6118">
            <v>111.44</v>
          </cell>
        </row>
        <row r="6119">
          <cell r="A6119">
            <v>97470</v>
          </cell>
          <cell r="B6119" t="str">
            <v>LUVA, EM AÇO, CONEXÃO SOLDADA, DN 50 (2"), INSTALADO EM REDE DE ALIMENTAÇÃO PARA HIDRANTE - FORNECIMENTO E INSTALAÇÃO. AF_10/2020</v>
          </cell>
          <cell r="C6119">
            <v>96.21</v>
          </cell>
        </row>
        <row r="6120">
          <cell r="A6120">
            <v>97508</v>
          </cell>
          <cell r="B6120" t="str">
            <v>LUVA, EM AÇO, CONEXÃO SOLDADA, DN 50 (2"), INSTALADO EM REDE DE ALIMENTAÇÃO PARA SPRINKLER - FORNECIMENTO E INSTALAÇÃO. AF_10/2020</v>
          </cell>
          <cell r="C6120">
            <v>87.1</v>
          </cell>
        </row>
        <row r="6121">
          <cell r="A6121">
            <v>97446</v>
          </cell>
          <cell r="B6121" t="str">
            <v>LUVA, EM AÇO, CONEXÃO SOLDADA, DN 65 (2 1/2"), INSTALADO EM PRUMADAS - FORNECIMENTO E INSTALAÇÃO. AF_10/2020</v>
          </cell>
          <cell r="C6121">
            <v>232.11</v>
          </cell>
        </row>
        <row r="6122">
          <cell r="A6122">
            <v>97474</v>
          </cell>
          <cell r="B6122" t="str">
            <v>LUVA, EM AÇO, CONEXÃO SOLDADA, DN 65 (2 1/2"), INSTALADO EM REDE DE ALIMENTAÇÃO PARA HIDRANTE - FORNECIMENTO E INSTALAÇÃO. AF_10/2020</v>
          </cell>
          <cell r="C6122">
            <v>177.57</v>
          </cell>
        </row>
        <row r="6123">
          <cell r="A6123">
            <v>97511</v>
          </cell>
          <cell r="B6123" t="str">
            <v>LUVA, EM AÇO, CONEXÃO SOLDADA, DN 65 (2 1/2"), INSTALADO EM REDE DE ALIMENTAÇÃO PARA SPRINKLER - FORNECIMENTO E INSTALAÇÃO. AF_10/2020</v>
          </cell>
          <cell r="C6123">
            <v>164.51</v>
          </cell>
        </row>
        <row r="6124">
          <cell r="A6124">
            <v>97449</v>
          </cell>
          <cell r="B6124" t="str">
            <v>LUVA, EM AÇO, CONEXÃO SOLDADA, DN 80 (3"), INSTALADO EM PRUMADAS - FORNECIMENTO E INSTALAÇÃO. AF_10/2020</v>
          </cell>
          <cell r="C6124">
            <v>247.01</v>
          </cell>
        </row>
        <row r="6125">
          <cell r="A6125">
            <v>97477</v>
          </cell>
          <cell r="B6125" t="str">
            <v>LUVA, EM AÇO, CONEXÃO SOLDADA, DN 80 (3"), INSTALADO EM REDE DE ALIMENTAÇÃO PARA HIDRANTE - FORNECIMENTO E INSTALAÇÃO. AF_10/2020</v>
          </cell>
          <cell r="C6125">
            <v>236.97</v>
          </cell>
        </row>
        <row r="6126">
          <cell r="A6126">
            <v>97514</v>
          </cell>
          <cell r="B6126" t="str">
            <v>LUVA, EM AÇO, CONEXÃO SOLDADA, DN 80 (3"), INSTALADO EM REDE DE ALIMENTAÇÃO PARA SPRINKLER - FORNECIMENTO E INSTALAÇÃO. AF_10/2020</v>
          </cell>
          <cell r="C6126">
            <v>219.78</v>
          </cell>
        </row>
        <row r="6127">
          <cell r="A6127">
            <v>101920</v>
          </cell>
          <cell r="B6127" t="str">
            <v>LUVA, EM FERRO GALVANIZADO, 4", CONEXÃO ROSQUEADA, INSTALADO EM PRUMADAS - FORNECIMENTO E INSTALAÇÃO. AF_10/2020</v>
          </cell>
          <cell r="C6127">
            <v>199.1</v>
          </cell>
        </row>
        <row r="6128">
          <cell r="A6128">
            <v>101929</v>
          </cell>
          <cell r="B6128" t="str">
            <v>LUVA, EM FERRO GALVANIZADO, 4", CONEXÃO ROSQUEADA, INSTALADO EM REDE DE ALIMENTAÇÃO PARA HIDRANTE - FORNECIMENTO E INSTALAÇÃO. AF_10/2020</v>
          </cell>
          <cell r="C6128">
            <v>204.39</v>
          </cell>
        </row>
        <row r="6129">
          <cell r="A6129">
            <v>92693</v>
          </cell>
          <cell r="B6129" t="str">
            <v>LUVA, EM FERRO GALVANIZADO, CONEXÃO ROSQUEADA, DN 15 (1/2"), INSTALADO EM RAMAIS E SUB-RAMAIS DE GÁS - FORNECIMENTO E INSTALAÇÃO. AF_10/2020</v>
          </cell>
          <cell r="C6129">
            <v>14.46</v>
          </cell>
        </row>
        <row r="6130">
          <cell r="A6130">
            <v>92695</v>
          </cell>
          <cell r="B6130" t="str">
            <v>LUVA, EM FERRO GALVANIZADO, CONEXÃO ROSQUEADA, DN 20 (3/4"), INSTALADO EM RAMAIS E SUB-RAMAIS DE GÁS - FORNECIMENTO E INSTALAÇÃO. AF_10/2020</v>
          </cell>
          <cell r="C6130">
            <v>22.51</v>
          </cell>
        </row>
        <row r="6131">
          <cell r="A6131">
            <v>92697</v>
          </cell>
          <cell r="B6131" t="str">
            <v>LUVA, EM FERRO GALVANIZADO, CONEXÃO ROSQUEADA, DN 25 (1"), INSTALADO EM RAMAIS E SUB-RAMAIS DE GÁS - FORNECIMENTO E INSTALAÇÃO. AF_10/2020</v>
          </cell>
          <cell r="C6131">
            <v>36.4</v>
          </cell>
        </row>
        <row r="6132">
          <cell r="A6132">
            <v>92658</v>
          </cell>
          <cell r="B6132" t="str">
            <v>LUVA, EM FERRO GALVANIZADO, CONEXÃO ROSQUEADA, DN 25 (1"), INSTALADO EM REDE DE ALIMENTAÇÃO PARA SPRINKLER - FORNECIMENTO E INSTALAÇÃO. AF_10/2020</v>
          </cell>
          <cell r="C6132">
            <v>28.13</v>
          </cell>
        </row>
        <row r="6133">
          <cell r="A6133">
            <v>92660</v>
          </cell>
          <cell r="B6133" t="str">
            <v>LUVA, EM FERRO GALVANIZADO, CONEXÃO ROSQUEADA, DN 32 (1 1/4"), INSTALADO EM REDE DE ALIMENTAÇÃO PARA SPRINKLER - FORNECIMENTO E INSTALAÇÃO. AF_10/2020</v>
          </cell>
          <cell r="C6133">
            <v>34.6</v>
          </cell>
        </row>
        <row r="6134">
          <cell r="A6134">
            <v>92662</v>
          </cell>
          <cell r="B6134" t="str">
            <v>LUVA, EM FERRO GALVANIZADO, CONEXÃO ROSQUEADA, DN 40 (1 1/2"), INSTALADO EM REDE DE ALIMENTAÇÃO PARA SPRINKLER - FORNECIMENTO E INSTALAÇÃO. AF_10/2020</v>
          </cell>
          <cell r="C6134">
            <v>39.94</v>
          </cell>
        </row>
        <row r="6135">
          <cell r="A6135">
            <v>92664</v>
          </cell>
          <cell r="B6135" t="str">
            <v>LUVA, EM FERRO GALVANIZADO, CONEXÃO ROSQUEADA, DN 50 (2"), INSTALADO EM REDE DE ALIMENTAÇÃO PARA SPRINKLER - FORNECIMENTO E INSTALAÇÃO. AF_10/2020</v>
          </cell>
          <cell r="C6135">
            <v>53.97</v>
          </cell>
        </row>
        <row r="6136">
          <cell r="A6136">
            <v>92666</v>
          </cell>
          <cell r="B6136" t="str">
            <v>LUVA, EM FERRO GALVANIZADO, CONEXÃO ROSQUEADA, DN 65 (2 1/2"), INSTALADO EM REDE DE ALIMENTAÇÃO PARA SPRINKLER - FORNECIMENTO E INSTALAÇÃO. AF_10/2020</v>
          </cell>
          <cell r="C6136">
            <v>86.07</v>
          </cell>
        </row>
        <row r="6137">
          <cell r="A6137">
            <v>92668</v>
          </cell>
          <cell r="B6137" t="str">
            <v>LUVA, EM FERRO GALVANIZADO, CONEXÃO ROSQUEADA, DN 80 (3"), INSTALADO EM REDE DE ALIMENTAÇÃO PARA SPRINKLER - FORNECIMENTO E INSTALAÇÃO. AF_10/2020</v>
          </cell>
          <cell r="C6137">
            <v>122</v>
          </cell>
        </row>
        <row r="6138">
          <cell r="A6138">
            <v>92370</v>
          </cell>
          <cell r="B6138" t="str">
            <v>LUVA, EM FERRO GALVANIZADO, DN 25 (1"), CONEXÃO ROSQUEADA, INSTALADO EM REDE DE ALIMENTAÇÃO PARA HIDRANTE - FORNECIMENTO E INSTALAÇÃO. AF_10/2020</v>
          </cell>
          <cell r="C6138">
            <v>36.770000000000003</v>
          </cell>
        </row>
        <row r="6139">
          <cell r="A6139">
            <v>92372</v>
          </cell>
          <cell r="B6139" t="str">
            <v>LUVA, EM FERRO GALVANIZADO, DN 32 (1 1/4"), CONEXÃO ROSQUEADA, INSTALADO EM REDE DE ALIMENTAÇÃO PARA HIDRANTE - FORNECIMENTO E INSTALAÇÃO. AF_10/2020</v>
          </cell>
          <cell r="C6139">
            <v>44.43</v>
          </cell>
        </row>
        <row r="6140">
          <cell r="A6140">
            <v>92374</v>
          </cell>
          <cell r="B6140" t="str">
            <v>LUVA, EM FERRO GALVANIZADO, DN 40 (1 1/2"), CONEXÃO ROSQUEADA, INSTALADO EM REDE DE ALIMENTAÇÃO PARA HIDRANTE - FORNECIMENTO E INSTALAÇÃO. AF_10/2020</v>
          </cell>
          <cell r="C6140">
            <v>51.15</v>
          </cell>
        </row>
        <row r="6141">
          <cell r="A6141">
            <v>92345</v>
          </cell>
          <cell r="B6141" t="str">
            <v>LUVA, EM FERRO GALVANIZADO, DN 50 (2"), CONEXÃO ROSQUEADA, INSTALADO EM PRUMADAS - FORNECIMENTO E INSTALAÇÃO. AF_10/2020</v>
          </cell>
          <cell r="C6141">
            <v>66.91</v>
          </cell>
        </row>
        <row r="6142">
          <cell r="A6142">
            <v>92376</v>
          </cell>
          <cell r="B6142" t="str">
            <v>LUVA, EM FERRO GALVANIZADO, DN 50 (2"), CONEXÃO ROSQUEADA, INSTALADO EM REDE DE ALIMENTAÇÃO PARA HIDRANTE - FORNECIMENTO E INSTALAÇÃO. AF_10/2020</v>
          </cell>
          <cell r="C6142">
            <v>66.86</v>
          </cell>
        </row>
        <row r="6143">
          <cell r="A6143">
            <v>92347</v>
          </cell>
          <cell r="B6143" t="str">
            <v>LUVA, EM FERRO GALVANIZADO, DN 65 (2 1/2"), CONEXÃO ROSQUEADA, INSTALADO EM PRUMADAS - FORNECIMENTO E INSTALAÇÃO. AF_10/2020</v>
          </cell>
          <cell r="C6143">
            <v>99.96</v>
          </cell>
        </row>
        <row r="6144">
          <cell r="A6144">
            <v>92378</v>
          </cell>
          <cell r="B6144" t="str">
            <v>LUVA, EM FERRO GALVANIZADO, DN 65 (2 1/2"), CONEXÃO ROSQUEADA, INSTALADO EM REDE DE ALIMENTAÇÃO PARA HIDRANTE - FORNECIMENTO E INSTALAÇÃO. AF_10/2020</v>
          </cell>
          <cell r="C6144">
            <v>101.52</v>
          </cell>
        </row>
        <row r="6145">
          <cell r="A6145">
            <v>92349</v>
          </cell>
          <cell r="B6145" t="str">
            <v>LUVA, EM FERRO GALVANIZADO, DN 80 (3"), CONEXÃO ROSQUEADA, INSTALADO EM PRUMADAS - FORNECIMENTO E INSTALAÇÃO. AF_10/2020</v>
          </cell>
          <cell r="C6145">
            <v>136.77000000000001</v>
          </cell>
        </row>
        <row r="6146">
          <cell r="A6146">
            <v>92380</v>
          </cell>
          <cell r="B6146" t="str">
            <v>LUVA, EM FERRO GALVANIZADO, DN 80 (3"), CONEXÃO ROSQUEADA, INSTALADO EM REDE DE ALIMENTAÇÃO PARA HIDRANTE - FORNECIMENTO E INSTALAÇÃO. AF_10/2020</v>
          </cell>
          <cell r="C6146">
            <v>139.97</v>
          </cell>
        </row>
        <row r="6147">
          <cell r="A6147">
            <v>101917</v>
          </cell>
          <cell r="B6147" t="str">
            <v>MANÔMETRO 0 A 200 PSI (0 A 14 KGF/CM2), D = 50MM - FORNECIMENTO E INSTALAÇÃO. AF_10/2020</v>
          </cell>
          <cell r="C6147">
            <v>170.98</v>
          </cell>
        </row>
        <row r="6148">
          <cell r="A6148">
            <v>101924</v>
          </cell>
          <cell r="B6148" t="str">
            <v>NIPLE, EM FERRO GALVANIZADO, 4", CONEXÃO ROSQUEADA, INSTALADO EM PRUMADAS - FORNECIMENTO E INSTALAÇÃO. AF_10/2020</v>
          </cell>
          <cell r="C6148">
            <v>187.04</v>
          </cell>
        </row>
        <row r="6149">
          <cell r="A6149">
            <v>101933</v>
          </cell>
          <cell r="B6149" t="str">
            <v>NIPLE, EM FERRO GALVANIZADO, 4", CONEXÃO ROSQUEADA, INSTALADO EM REDE DE ALIMENTAÇÃO PARA HIDRANTE - FORNECIMENTO E INSTALAÇÃO. AF_10/2020</v>
          </cell>
          <cell r="C6149">
            <v>192.33</v>
          </cell>
        </row>
        <row r="6150">
          <cell r="A6150">
            <v>92692</v>
          </cell>
          <cell r="B6150" t="str">
            <v>NIPLE, EM FERRO GALVANIZADO, CONEXÃO ROSQUEADA, DN 15 (1/2"), INSTALADO EM RAMAIS E SUB-RAMAIS DE GÁS - FORNECIMENTO E INSTALAÇÃO. AF_10/2020</v>
          </cell>
          <cell r="C6150">
            <v>14.03</v>
          </cell>
        </row>
        <row r="6151">
          <cell r="A6151">
            <v>92694</v>
          </cell>
          <cell r="B6151" t="str">
            <v>NIPLE, EM FERRO GALVANIZADO, CONEXÃO ROSQUEADA, DN 20 (3/4"), INSTALADO EM RAMAIS E SUB-RAMAIS DE GÁS - FORNECIMENTO E INSTALAÇÃO. AF_10/2020</v>
          </cell>
          <cell r="C6151">
            <v>22.08</v>
          </cell>
        </row>
        <row r="6152">
          <cell r="A6152">
            <v>92696</v>
          </cell>
          <cell r="B6152" t="str">
            <v>NIPLE, EM FERRO GALVANIZADO, CONEXÃO ROSQUEADA, DN 25 (1"), INSTALADO EM RAMAIS E SUB-RAMAIS DE GÁS - FORNECIMENTO E INSTALAÇÃO. AF_10/2020</v>
          </cell>
          <cell r="C6152">
            <v>34.46</v>
          </cell>
        </row>
        <row r="6153">
          <cell r="A6153">
            <v>92657</v>
          </cell>
          <cell r="B6153" t="str">
            <v>NIPLE, EM FERRO GALVANIZADO, CONEXÃO ROSQUEADA, DN 25 (1"), INSTALADO EM REDE DE ALIMENTAÇÃO PARA SPRINKLER - FORNECIMENTO E INSTALAÇÃO. AF_10/2020</v>
          </cell>
          <cell r="C6153">
            <v>26.19</v>
          </cell>
        </row>
        <row r="6154">
          <cell r="A6154">
            <v>92659</v>
          </cell>
          <cell r="B6154" t="str">
            <v>NIPLE, EM FERRO GALVANIZADO, CONEXÃO ROSQUEADA, DN 32 (1 1/4"), INSTALADO EM REDE DE ALIMENTAÇÃO PARA SPRINKLER - FORNECIMENTO E INSTALAÇÃO. AF_10/2020</v>
          </cell>
          <cell r="C6154">
            <v>32.799999999999997</v>
          </cell>
        </row>
        <row r="6155">
          <cell r="A6155">
            <v>92661</v>
          </cell>
          <cell r="B6155" t="str">
            <v>NIPLE, EM FERRO GALVANIZADO, CONEXÃO ROSQUEADA, DN 40 (1 1/2"), INSTALADO EM REDE DE ALIMENTAÇÃO PARA SPRINKLER - FORNECIMENTO E INSTALAÇÃO. AF_10/2020</v>
          </cell>
          <cell r="C6155">
            <v>39.590000000000003</v>
          </cell>
        </row>
        <row r="6156">
          <cell r="A6156">
            <v>92663</v>
          </cell>
          <cell r="B6156" t="str">
            <v>NIPLE, EM FERRO GALVANIZADO, CONEXÃO ROSQUEADA, DN 50 (2"), INSTALADO EM REDE DE ALIMENTAÇÃO PARA SPRINKLER - FORNECIMENTO E INSTALAÇÃO. AF_10/2020</v>
          </cell>
          <cell r="C6156">
            <v>54</v>
          </cell>
        </row>
        <row r="6157">
          <cell r="A6157">
            <v>92665</v>
          </cell>
          <cell r="B6157" t="str">
            <v>NIPLE, EM FERRO GALVANIZADO, CONEXÃO ROSQUEADA, DN 65 (2 1/2"), INSTALADO EM REDE DE ALIMENTAÇÃO PARA SPRINKLER - FORNECIMENTO E INSTALAÇÃO. AF_10/2020</v>
          </cell>
          <cell r="C6157">
            <v>75.319999999999993</v>
          </cell>
        </row>
        <row r="6158">
          <cell r="A6158">
            <v>92667</v>
          </cell>
          <cell r="B6158" t="str">
            <v>NIPLE, EM FERRO GALVANIZADO, CONEXÃO ROSQUEADA, DN 80 (3"), INSTALADO EM REDE DE ALIMENTAÇÃO PARA SPRINKLER - FORNECIMENTO E INSTALAÇÃO. AF_10/2020</v>
          </cell>
          <cell r="C6158">
            <v>112.43</v>
          </cell>
        </row>
        <row r="6159">
          <cell r="A6159">
            <v>92369</v>
          </cell>
          <cell r="B6159" t="str">
            <v>NIPLE, EM FERRO GALVANIZADO, DN 25 (1"), CONEXÃO ROSQUEADA, INSTALADO EM REDE DE ALIMENTAÇÃO PARA HIDRANTE - FORNECIMENTO E INSTALAÇÃO. AF_10/2020</v>
          </cell>
          <cell r="C6159">
            <v>34.83</v>
          </cell>
        </row>
        <row r="6160">
          <cell r="A6160">
            <v>92371</v>
          </cell>
          <cell r="B6160" t="str">
            <v>NIPLE, EM FERRO GALVANIZADO, DN 32 (1 1/4"), CONEXÃO ROSQUEADA, INSTALADO EM REDE DE ALIMENTAÇÃO PARA HIDRANTE - FORNECIMENTO E INSTALAÇÃO. AF_10/2020</v>
          </cell>
          <cell r="C6160">
            <v>42.63</v>
          </cell>
        </row>
        <row r="6161">
          <cell r="A6161">
            <v>92373</v>
          </cell>
          <cell r="B6161" t="str">
            <v>NIPLE, EM FERRO GALVANIZADO, DN 40 (1 1/2"), CONEXÃO ROSQUEADA, INSTALADO EM REDE DE ALIMENTAÇÃO PARA HIDRANTE - FORNECIMENTO E INSTALAÇÃO. AF_10/2020</v>
          </cell>
          <cell r="C6161">
            <v>50.8</v>
          </cell>
        </row>
        <row r="6162">
          <cell r="A6162">
            <v>92344</v>
          </cell>
          <cell r="B6162" t="str">
            <v>NIPLE, EM FERRO GALVANIZADO, DN 50 (2"), CONEXÃO ROSQUEADA, INSTALADO EM PRUMADAS - FORNECIMENTO E INSTALAÇÃO. AF_10/2020</v>
          </cell>
          <cell r="C6162">
            <v>66.94</v>
          </cell>
        </row>
        <row r="6163">
          <cell r="A6163">
            <v>92375</v>
          </cell>
          <cell r="B6163" t="str">
            <v>NIPLE, EM FERRO GALVANIZADO, DN 50 (2"), CONEXÃO ROSQUEADA, INSTALADO EM REDE DE ALIMENTAÇÃO PARA HIDRANTE - FORNECIMENTO E INSTALAÇÃO. AF_10/2020</v>
          </cell>
          <cell r="C6163">
            <v>66.89</v>
          </cell>
        </row>
        <row r="6164">
          <cell r="A6164">
            <v>92346</v>
          </cell>
          <cell r="B6164" t="str">
            <v>NIPLE, EM FERRO GALVANIZADO, DN 65 (2 1/2"), CONEXÃO ROSQUEADA, INSTALADO EM PRUMADAS - FORNECIMENTO E INSTALAÇÃO. AF_10/2020</v>
          </cell>
          <cell r="C6164">
            <v>89.21</v>
          </cell>
        </row>
        <row r="6165">
          <cell r="A6165">
            <v>92377</v>
          </cell>
          <cell r="B6165" t="str">
            <v>NIPLE, EM FERRO GALVANIZADO, DN 65 (2 1/2"), CONEXÃO ROSQUEADA, INSTALADO EM REDE DE ALIMENTAÇÃO PARA HIDRANTE - FORNECIMENTO E INSTALAÇÃO. AF_10/2020</v>
          </cell>
          <cell r="C6165">
            <v>90.77</v>
          </cell>
        </row>
        <row r="6166">
          <cell r="A6166">
            <v>92348</v>
          </cell>
          <cell r="B6166" t="str">
            <v>NIPLE, EM FERRO GALVANIZADO, DN 80 (3"), CONEXÃO ROSQUEADA, INSTALADO EM PRUMADAS - FORNECIMENTO E INSTALAÇÃO. AF_10/2020</v>
          </cell>
          <cell r="C6166">
            <v>127.2</v>
          </cell>
        </row>
        <row r="6167">
          <cell r="A6167">
            <v>92379</v>
          </cell>
          <cell r="B6167" t="str">
            <v>NIPLE, EM FERRO GALVANIZADO, DN 80 (3"), CONEXÃO ROSQUEADA, INSTALADO EM REDE DE ALIMENTAÇÃO PARA HIDRANTE - FORNECIMENTO E INSTALAÇÃO. AF_10/2020</v>
          </cell>
          <cell r="C6167">
            <v>130.4</v>
          </cell>
        </row>
        <row r="6168">
          <cell r="A6168">
            <v>95696</v>
          </cell>
          <cell r="B6168" t="str">
            <v>SPRINKLER TIPO PENDENTE, 68 °C, UNIÃO POR ROSCA DN 15 (1/2") - FORNECIMENTO E INSTALAÇÃO. AF_10/2020</v>
          </cell>
          <cell r="C6168">
            <v>65.05</v>
          </cell>
        </row>
        <row r="6169">
          <cell r="A6169">
            <v>92335</v>
          </cell>
          <cell r="B6169" t="str">
            <v>TUBO DE AÇO GALVANIZADO COM COSTURA, CLASSE MÉDIA, CONEXÃO RANHURADA, DN 50 (2"), INSTALADO EM PRUMADAS - FORNECIMENTO E INSTALAÇÃO. AF_10/2020</v>
          </cell>
          <cell r="C6169">
            <v>89.35</v>
          </cell>
        </row>
        <row r="6170">
          <cell r="A6170">
            <v>92336</v>
          </cell>
          <cell r="B6170" t="str">
            <v>TUBO DE AÇO GALVANIZADO COM COSTURA, CLASSE MÉDIA, CONEXÃO RANHURADA, DN 65 (2 1/2"), INSTALADO EM PRUMADAS - FORNECIMENTO E INSTALAÇÃO. AF_10/2020</v>
          </cell>
          <cell r="C6170">
            <v>109.81</v>
          </cell>
        </row>
        <row r="6171">
          <cell r="A6171">
            <v>92337</v>
          </cell>
          <cell r="B6171" t="str">
            <v>TUBO DE AÇO GALVANIZADO COM COSTURA, CLASSE MÉDIA, CONEXÃO RANHURADA, DN 80 (3"), INSTALADO EM PRUMADAS - FORNECIMENTO E INSTALAÇÃO. AF_10/2020</v>
          </cell>
          <cell r="C6171">
            <v>144.77000000000001</v>
          </cell>
        </row>
        <row r="6172">
          <cell r="A6172">
            <v>92687</v>
          </cell>
          <cell r="B6172" t="str">
            <v>TUBO DE AÇO GALVANIZADO COM COSTURA, CLASSE MÉDIA, CONEXÃO ROSQUEADA, DN 15 (1/2"), INSTALADO EM RAMAIS E SUB-RAMAIS DE GÁS - FORNECIMENTO E INSTALAÇÃO. AF_10/2020</v>
          </cell>
          <cell r="C6172">
            <v>27.38</v>
          </cell>
        </row>
        <row r="6173">
          <cell r="A6173">
            <v>92688</v>
          </cell>
          <cell r="B6173" t="str">
            <v>TUBO DE AÇO GALVANIZADO COM COSTURA, CLASSE MÉDIA, CONEXÃO ROSQUEADA, DN 20 (3/4"), INSTALADO EM RAMAIS E SUB-RAMAIS DE GÁS - FORNECIMENTO E INSTALAÇÃO. AF_10/2020</v>
          </cell>
          <cell r="C6173">
            <v>38.200000000000003</v>
          </cell>
        </row>
        <row r="6174">
          <cell r="A6174">
            <v>97536</v>
          </cell>
          <cell r="B6174" t="str">
            <v>TUBO DE AÇO GALVANIZADO COM COSTURA, CLASSE MÉDIA, CONEXÃO ROSQUEADA, DN 25 (1"), INSTALADO EM RAMAIS E SUB-RAMAIS DE GÁS - FORNECIMENTO E INSTALAÇÃO. AF_10/2020</v>
          </cell>
          <cell r="C6174">
            <v>58.62</v>
          </cell>
        </row>
        <row r="6175">
          <cell r="A6175">
            <v>97535</v>
          </cell>
          <cell r="B6175" t="str">
            <v>TUBO DE AÇO GALVANIZADO COM COSTURA, CLASSE MÉDIA, CONEXÃO ROSQUEADA, DN 25 (1"), INSTALADO EM REDE DE ALIMENTAÇÃO PARA SPRINKLER - FORNECIMENTO E INSTALAÇÃO. AF_10/2020</v>
          </cell>
          <cell r="C6175">
            <v>48.43</v>
          </cell>
        </row>
        <row r="6176">
          <cell r="A6176">
            <v>92652</v>
          </cell>
          <cell r="B6176" t="str">
            <v>TUBO DE AÇO GALVANIZADO COM COSTURA, CLASSE MÉDIA, CONEXÃO ROSQUEADA, DN 32 (1 1/4"), INSTALADO EM REDE DE ALIMENTAÇÃO PARA SPRINKLER - FORNECIMENTO E INSTALAÇÃO. AF_10/2020</v>
          </cell>
          <cell r="C6176">
            <v>58.66</v>
          </cell>
        </row>
        <row r="6177">
          <cell r="A6177">
            <v>92653</v>
          </cell>
          <cell r="B6177" t="str">
            <v>TUBO DE AÇO GALVANIZADO COM COSTURA, CLASSE MÉDIA, CONEXÃO ROSQUEADA, DN 40 (1 1/2"), INSTALADO EM REDE DE ALIMENTAÇÃO PARA SPRINKLER - FORNECIMENTO E INSTALAÇÃO. AF_10/2020</v>
          </cell>
          <cell r="C6177">
            <v>66.89</v>
          </cell>
        </row>
        <row r="6178">
          <cell r="A6178">
            <v>92654</v>
          </cell>
          <cell r="B6178" t="str">
            <v>TUBO DE AÇO GALVANIZADO COM COSTURA, CLASSE MÉDIA, CONEXÃO ROSQUEADA, DN 50 (2"), INSTALADO EM REDE DE ALIMENTAÇÃO PARA SPRINKLER - FORNECIMENTO E INSTALAÇÃO. AF_10/2020</v>
          </cell>
          <cell r="C6178">
            <v>91.52</v>
          </cell>
        </row>
        <row r="6179">
          <cell r="A6179">
            <v>92655</v>
          </cell>
          <cell r="B6179" t="str">
            <v>TUBO DE AÇO GALVANIZADO COM COSTURA, CLASSE MÉDIA, CONEXÃO ROSQUEADA, DN 65 (2 1/2"), INSTALADO EM REDE DE ALIMENTAÇÃO PARA SPRINKLER - FORNECIMENTO E INSTALAÇÃO. AF_10/2020</v>
          </cell>
          <cell r="C6179">
            <v>111.59</v>
          </cell>
        </row>
        <row r="6180">
          <cell r="A6180">
            <v>92656</v>
          </cell>
          <cell r="B6180" t="str">
            <v>TUBO DE AÇO GALVANIZADO COM COSTURA, CLASSE MÉDIA, CONEXÃO ROSQUEADA, DN 80 (3"), INSTALADO EM REDE DE ALIMENTAÇÃO PARA SPRINKLER - FORNECIMENTO E INSTALAÇÃO. AF_10/2020</v>
          </cell>
          <cell r="C6180">
            <v>146.13999999999999</v>
          </cell>
        </row>
        <row r="6181">
          <cell r="A6181">
            <v>101918</v>
          </cell>
          <cell r="B6181" t="str">
            <v>TUBO DE AÇO GALVANIZADO COM COSTURA, CLASSE MÉDIA, DN 100 (4"), CONEXÃO ROSQUEADA, INSTALADO EM PRUMADAS - FORNECIMENTO E INSTALAÇÃO. AF_10/2020</v>
          </cell>
          <cell r="C6181">
            <v>206.01</v>
          </cell>
        </row>
        <row r="6182">
          <cell r="A6182">
            <v>101927</v>
          </cell>
          <cell r="B6182" t="str">
            <v>TUBO DE AÇO GALVANIZADO COM COSTURA, CLASSE MÉDIA, DN 100 (4"), CONEXÃO ROSQUEADA, INSTALADO EM REDE DE ALIMENTAÇÃO PARA HIDRANTE - FORNECIMENTO E INSTALAÇÃO. AF_10/2020</v>
          </cell>
          <cell r="C6182">
            <v>192.19</v>
          </cell>
        </row>
        <row r="6183">
          <cell r="A6183">
            <v>97498</v>
          </cell>
          <cell r="B6183" t="str">
            <v>TUBO DE AÇO GALVANIZADO COM COSTURA, CLASSE MÉDIA, DN 25 (1"), CONEXÃO ROSQUEADA, INSTALADO EM REDE DE ALIMENTAÇÃO PARA HIDRANTE - FORNECIMENTO E INSTALAÇÃO. AF_10/2020</v>
          </cell>
          <cell r="C6183">
            <v>44</v>
          </cell>
        </row>
        <row r="6184">
          <cell r="A6184">
            <v>92364</v>
          </cell>
          <cell r="B6184" t="str">
            <v>TUBO DE AÇO GALVANIZADO COM COSTURA, CLASSE MÉDIA, DN 32 (1 1/4"), CONEXÃO ROSQUEADA, INSTALADO EM REDE DE ALIMENTAÇÃO PARA HIDRANTE - FORNECIMENTO E INSTALAÇÃO. AF_10/2020</v>
          </cell>
          <cell r="C6184">
            <v>54.23</v>
          </cell>
        </row>
        <row r="6185">
          <cell r="A6185">
            <v>92365</v>
          </cell>
          <cell r="B6185" t="str">
            <v>TUBO DE AÇO GALVANIZADO COM COSTURA, CLASSE MÉDIA, DN 40 (1 1/2"), CONEXÃO ROSQUEADA, INSTALADO EM REDE DE ALIMENTAÇÃO PARA HIDRANTE - FORNECIMENTO E INSTALAÇÃO. AF_10/2020</v>
          </cell>
          <cell r="C6185">
            <v>62.41</v>
          </cell>
        </row>
        <row r="6186">
          <cell r="A6186">
            <v>92341</v>
          </cell>
          <cell r="B6186" t="str">
            <v>TUBO DE AÇO GALVANIZADO COM COSTURA, CLASSE MÉDIA, DN 50 (2"), CONEXÃO ROSQUEADA, INSTALADO EM PRUMADAS - FORNECIMENTO E INSTALAÇÃO. AF_10/2020</v>
          </cell>
          <cell r="C6186">
            <v>99.06</v>
          </cell>
        </row>
        <row r="6187">
          <cell r="A6187">
            <v>92366</v>
          </cell>
          <cell r="B6187" t="str">
            <v>TUBO DE AÇO GALVANIZADO COM COSTURA, CLASSE MÉDIA, DN 50 (2"), CONEXÃO ROSQUEADA, INSTALADO EM REDE DE ALIMENTAÇÃO PARA HIDRANTE - FORNECIMENTO E INSTALAÇÃO. AF_10/2020</v>
          </cell>
          <cell r="C6187">
            <v>87.04</v>
          </cell>
        </row>
        <row r="6188">
          <cell r="A6188">
            <v>92342</v>
          </cell>
          <cell r="B6188" t="str">
            <v>TUBO DE AÇO GALVANIZADO COM COSTURA, CLASSE MÉDIA, DN 65 (2 1/2"), CONEXÃO ROSQUEADA, INSTALADO EM PRUMADAS - FORNECIMENTO E INSTALAÇÃO. AF_10/2020</v>
          </cell>
          <cell r="C6188">
            <v>119.6</v>
          </cell>
        </row>
        <row r="6189">
          <cell r="A6189">
            <v>92367</v>
          </cell>
          <cell r="B6189" t="str">
            <v>TUBO DE AÇO GALVANIZADO COM COSTURA, CLASSE MÉDIA, DN 65 (2 1/2"), CONEXÃO ROSQUEADA, INSTALADO EM REDE DE ALIMENTAÇÃO PARA HIDRANTE - FORNECIMENTO E INSTALAÇÃO. AF_10/2020</v>
          </cell>
          <cell r="C6189">
            <v>107.02</v>
          </cell>
        </row>
        <row r="6190">
          <cell r="A6190">
            <v>92343</v>
          </cell>
          <cell r="B6190" t="str">
            <v>TUBO DE AÇO GALVANIZADO COM COSTURA, CLASSE MÉDIA, DN 80 (3"), CONEXÃO ROSQUEADA, INSTALADO EM PRUMADAS - FORNECIMENTO E INSTALAÇÃO. AF_10/2020</v>
          </cell>
          <cell r="C6190">
            <v>154.65</v>
          </cell>
        </row>
        <row r="6191">
          <cell r="A6191">
            <v>92368</v>
          </cell>
          <cell r="B6191" t="str">
            <v>TUBO DE AÇO GALVANIZADO COM COSTURA, CLASSE MÉDIA, DN 80 (3"), CONEXÃO ROSQUEADA, INSTALADO EM REDE DE ALIMENTAÇÃO PARA HIDRANTE - FORNECIMENTO E INSTALAÇÃO. AF_10/2020</v>
          </cell>
          <cell r="C6191">
            <v>141.57</v>
          </cell>
        </row>
        <row r="6192">
          <cell r="A6192">
            <v>92689</v>
          </cell>
          <cell r="B6192" t="str">
            <v>TUBO DE AÇO PRETO SEM COSTURA, CLASSE MÉDIA, CONEXÃO SOLDADA, DN 15 (1/2"), INSTALADO EM RAMAIS E SUB-RAMAIS DE GÁS - FORNECIMENTO E INSTALAÇÃO. AF_10/2020</v>
          </cell>
          <cell r="C6192">
            <v>51.5</v>
          </cell>
        </row>
        <row r="6193">
          <cell r="A6193">
            <v>92690</v>
          </cell>
          <cell r="B6193" t="str">
            <v>TUBO DE AÇO PRETO SEM COSTURA, CLASSE MÉDIA, CONEXÃO SOLDADA, DN 20 (3/4"), INSTALADO EM RAMAIS E SUB-RAMAIS DE GÁS - FORNECIMENTO E INSTALAÇÃO. AF_10/2020</v>
          </cell>
          <cell r="C6193">
            <v>73.19</v>
          </cell>
        </row>
        <row r="6194">
          <cell r="A6194">
            <v>92691</v>
          </cell>
          <cell r="B6194" t="str">
            <v>TUBO DE AÇO PRETO SEM COSTURA, CLASSE MÉDIA, CONEXÃO SOLDADA, DN 25 (1"), INSTALADO EM RAMAIS E SUB-RAMAIS DE GÁS - FORNECIMENTO E INSTALAÇÃO. AF_10/2020</v>
          </cell>
          <cell r="C6194">
            <v>94.03</v>
          </cell>
        </row>
        <row r="6195">
          <cell r="A6195">
            <v>92359</v>
          </cell>
          <cell r="B6195" t="str">
            <v>TUBO DE AÇO PRETO SEM COSTURA, CONEXÃO SOLDADA, DN 25 (1"), INSTALADO EM REDE DE ALIMENTAÇÃO PARA HIDRANTE - FORNECIMENTO E INSTALAÇÃO. AF_10/2020</v>
          </cell>
          <cell r="C6195">
            <v>70.06</v>
          </cell>
        </row>
        <row r="6196">
          <cell r="A6196">
            <v>92645</v>
          </cell>
          <cell r="B6196" t="str">
            <v>TUBO DE AÇO PRETO SEM COSTURA, CONEXÃO SOLDADA, DN 25 (1"), INSTALADO EM REDE DE ALIMENTAÇÃO PARA SPRINKLER - FORNECIMENTO E INSTALAÇÃO. AF_10/2020</v>
          </cell>
          <cell r="C6196">
            <v>73.67</v>
          </cell>
        </row>
        <row r="6197">
          <cell r="A6197">
            <v>92360</v>
          </cell>
          <cell r="B6197" t="str">
            <v>TUBO DE AÇO PRETO SEM COSTURA, CONEXÃO SOLDADA, DN 32 (1 1/4"), INSTALADO EM REDE DE ALIMENTAÇÃO PARA HIDRANTE - FORNECIMENTO E INSTALAÇÃO. AF_10/2020</v>
          </cell>
          <cell r="C6197">
            <v>93.67</v>
          </cell>
        </row>
        <row r="6198">
          <cell r="A6198">
            <v>92646</v>
          </cell>
          <cell r="B6198" t="str">
            <v>TUBO DE AÇO PRETO SEM COSTURA, CONEXÃO SOLDADA, DN 32 (1 1/4"), INSTALADO EM REDE DE ALIMENTAÇÃO PARA SPRINKLER - FORNECIMENTO E INSTALAÇÃO. AF_10/2020</v>
          </cell>
          <cell r="C6198">
            <v>97.28</v>
          </cell>
        </row>
        <row r="6199">
          <cell r="A6199">
            <v>95697</v>
          </cell>
          <cell r="B6199" t="str">
            <v>TUBO DE AÇO PRETO SEM COSTURA, CONEXÃO SOLDADA, DN 40 (1 1/2"), INSTALADO EM REDE DE ALIMENTAÇÃO PARA HIDRANTE - FORNECIMENTO E INSTALAÇÃO. AF_10/2020</v>
          </cell>
          <cell r="C6199">
            <v>102.82</v>
          </cell>
        </row>
        <row r="6200">
          <cell r="A6200">
            <v>92648</v>
          </cell>
          <cell r="B6200" t="str">
            <v>TUBO DE AÇO PRETO SEM COSTURA, CONEXÃO SOLDADA, DN 40 (1 1/2"), INSTALADO EM REDE DE ALIMENTAÇÃO PARA SPRINKLER - FORNECIMENTO E INSTALAÇÃO. AF_10/2020</v>
          </cell>
          <cell r="C6200">
            <v>106.42</v>
          </cell>
        </row>
        <row r="6201">
          <cell r="A6201">
            <v>92338</v>
          </cell>
          <cell r="B6201" t="str">
            <v>TUBO DE AÇO PRETO SEM COSTURA, CONEXÃO SOLDADA, DN 50 (2"), INSTALADO EM PRUMADAS - FORNECIMENTO E INSTALAÇÃO. AF_10/2020</v>
          </cell>
          <cell r="C6201">
            <v>146.38999999999999</v>
          </cell>
        </row>
        <row r="6202">
          <cell r="A6202">
            <v>92361</v>
          </cell>
          <cell r="B6202" t="str">
            <v>TUBO DE AÇO PRETO SEM COSTURA, CONEXÃO SOLDADA, DN 50 (2"), INSTALADO EM REDE DE ALIMENTAÇÃO PARA HIDRANTE - FORNECIMENTO E INSTALAÇÃO. AF_10/2020</v>
          </cell>
          <cell r="C6202">
            <v>126.31</v>
          </cell>
        </row>
        <row r="6203">
          <cell r="A6203">
            <v>92649</v>
          </cell>
          <cell r="B6203" t="str">
            <v>TUBO DE AÇO PRETO SEM COSTURA, CONEXÃO SOLDADA, DN 50 (2"), INSTALADO EM REDE DE ALIMENTAÇÃO PARA SPRINKLER - FORNECIMENTO E INSTALAÇÃO. AF_10/2020</v>
          </cell>
          <cell r="C6203">
            <v>129.91999999999999</v>
          </cell>
        </row>
        <row r="6204">
          <cell r="A6204">
            <v>92339</v>
          </cell>
          <cell r="B6204" t="str">
            <v>TUBO DE AÇO PRETO SEM COSTURA, CONEXÃO SOLDADA, DN 65 (2 1/2"), INSTALADO EM PRUMADAS - FORNECIMENTO E INSTALAÇÃO. AF_10/2020</v>
          </cell>
          <cell r="C6204">
            <v>223.21</v>
          </cell>
        </row>
        <row r="6205">
          <cell r="A6205">
            <v>92362</v>
          </cell>
          <cell r="B6205" t="str">
            <v>TUBO DE AÇO PRETO SEM COSTURA, CONEXÃO SOLDADA, DN 65 (2 1/2"), INSTALADO EM REDE DE ALIMENTAÇÃO PARA HIDRANTE - FORNECIMENTO E INSTALAÇÃO. AF_10/2020</v>
          </cell>
          <cell r="C6205">
            <v>202.33</v>
          </cell>
        </row>
        <row r="6206">
          <cell r="A6206">
            <v>92650</v>
          </cell>
          <cell r="B6206" t="str">
            <v>TUBO DE AÇO PRETO SEM COSTURA, CONEXÃO SOLDADA, DN 65 (2 1/2"), INSTALADO EM REDE DE ALIMENTAÇÃO PARA SPRINKLER - FORNECIMENTO E INSTALAÇÃO. AF_10/2020</v>
          </cell>
          <cell r="C6206">
            <v>205.95</v>
          </cell>
        </row>
        <row r="6207">
          <cell r="A6207">
            <v>97439</v>
          </cell>
          <cell r="B6207" t="str">
            <v>TÊ, EM AÇO, CONEXÃO RANHURADA, DN 50 (2"), INSTALADO EM PRUMADAS - FORNECIMENTO E INSTALAÇÃO. AF_10/2020</v>
          </cell>
          <cell r="C6207">
            <v>126.67</v>
          </cell>
        </row>
        <row r="6208">
          <cell r="A6208">
            <v>97440</v>
          </cell>
          <cell r="B6208" t="str">
            <v>TÊ, EM AÇO, CONEXÃO RANHURADA, DN 65 (2 1/2"), INSTALADO EM PRUMADAS - FORNECIMENTO E INSTALAÇÃO. AF_10/2020</v>
          </cell>
          <cell r="C6208">
            <v>151.81</v>
          </cell>
        </row>
        <row r="6209">
          <cell r="A6209">
            <v>97442</v>
          </cell>
          <cell r="B6209" t="str">
            <v>TÊ, EM AÇO, CONEXÃO RANHURADA, DN 80 (3"), INSTALADO EM PRUMADAS - FORNECIMENTO E INSTALAÇÃO. AF_10/2020</v>
          </cell>
          <cell r="C6209">
            <v>167.64</v>
          </cell>
        </row>
        <row r="6210">
          <cell r="A6210">
            <v>97552</v>
          </cell>
          <cell r="B6210" t="str">
            <v>TÊ, EM AÇO, CONEXÃO SOLDADA, DN 15 (1/2"), INSTALADO EM RAMAIS E SUB-RAMAIS DE GÁS - FORNECIMENTO E INSTALAÇÃO. AF_10/2020</v>
          </cell>
          <cell r="C6210">
            <v>49.65</v>
          </cell>
        </row>
        <row r="6211">
          <cell r="A6211">
            <v>97553</v>
          </cell>
          <cell r="B6211" t="str">
            <v>TÊ, EM AÇO, CONEXÃO SOLDADA, DN 20 (3/4"), INSTALADO EM RAMAIS E SUB-RAMAIS DE GÁS - FORNECIMENTO E INSTALAÇÃO. AF_10/2020</v>
          </cell>
          <cell r="C6211">
            <v>70.959999999999994</v>
          </cell>
        </row>
        <row r="6212">
          <cell r="A6212">
            <v>97554</v>
          </cell>
          <cell r="B6212" t="str">
            <v>TÊ, EM AÇO, CONEXÃO SOLDADA, DN 25 (1"), INSTALADO EM RAMAIS E SUB-RAMAIS DE GÁS - FORNECIMENTO E INSTALAÇÃO. AF_10/2020</v>
          </cell>
          <cell r="C6212">
            <v>122.07</v>
          </cell>
        </row>
        <row r="6213">
          <cell r="A6213">
            <v>97491</v>
          </cell>
          <cell r="B6213" t="str">
            <v>TÊ, EM AÇO, CONEXÃO SOLDADA, DN 25 (1"), INSTALADO EM REDE DE ALIMENTAÇÃO PARA HIDRANTE - FORNECIMENTO E INSTALAÇÃO. AF_10/2020</v>
          </cell>
          <cell r="C6213">
            <v>88.56</v>
          </cell>
        </row>
        <row r="6214">
          <cell r="A6214">
            <v>97529</v>
          </cell>
          <cell r="B6214" t="str">
            <v>TÊ, EM AÇO, CONEXÃO SOLDADA, DN 25 (1"), INSTALADO EM REDE DE ALIMENTAÇÃO PARA SPRINKLER - FORNECIMENTO E INSTALAÇÃO. AF_10/2020</v>
          </cell>
          <cell r="C6214">
            <v>83.72</v>
          </cell>
        </row>
        <row r="6215">
          <cell r="A6215">
            <v>97492</v>
          </cell>
          <cell r="B6215" t="str">
            <v>TÊ, EM AÇO, CONEXÃO SOLDADA, DN 32 (1 1/4"), INSTALADO EM REDE DE ALIMENTAÇÃO PARA HIDRANTE - FORNECIMENTO E INSTALAÇÃO. AF_10/2020</v>
          </cell>
          <cell r="C6215">
            <v>130.47</v>
          </cell>
        </row>
        <row r="6216">
          <cell r="A6216">
            <v>97530</v>
          </cell>
          <cell r="B6216" t="str">
            <v>TÊ, EM AÇO, CONEXÃO SOLDADA, DN 32 (1 1/4"), INSTALADO EM REDE DE ALIMENTAÇÃO PARA SPRINKLER - FORNECIMENTO E INSTALAÇÃO. AF_10/2020</v>
          </cell>
          <cell r="C6216">
            <v>121.8</v>
          </cell>
        </row>
        <row r="6217">
          <cell r="A6217">
            <v>97493</v>
          </cell>
          <cell r="B6217" t="str">
            <v>TÊ, EM AÇO, CONEXÃO SOLDADA, DN 40 (1 1/2"), INSTALADO EM REDE DE ALIMENTAÇÃO PARA HIDRANTE - FORNECIMENTO E INSTALAÇÃO. AF_10/2020</v>
          </cell>
          <cell r="C6217">
            <v>168.39</v>
          </cell>
        </row>
        <row r="6218">
          <cell r="A6218">
            <v>97531</v>
          </cell>
          <cell r="B6218" t="str">
            <v>TÊ, EM AÇO, CONEXÃO SOLDADA, DN 40 (1 1/2"), INSTALADO EM REDE DE ALIMENTAÇÃO PARA SPRINKLER - FORNECIMENTO E INSTALAÇÃO. AF_10/2020</v>
          </cell>
          <cell r="C6218">
            <v>155.46</v>
          </cell>
        </row>
        <row r="6219">
          <cell r="A6219">
            <v>97458</v>
          </cell>
          <cell r="B6219" t="str">
            <v>TÊ, EM AÇO, CONEXÃO SOLDADA, DN 50 (2"), INSTALADO EM PRUMADAS - FORNECIMENTO E INSTALAÇÃO. AF_10/2020</v>
          </cell>
          <cell r="C6219">
            <v>293.11</v>
          </cell>
        </row>
        <row r="6220">
          <cell r="A6220">
            <v>97494</v>
          </cell>
          <cell r="B6220" t="str">
            <v>TÊ, EM AÇO, CONEXÃO SOLDADA, DN 50 (2"), INSTALADO EM REDE DE ALIMENTAÇÃO PARA HIDRANTE - FORNECIMENTO E INSTALAÇÃO. AF_10/2020</v>
          </cell>
          <cell r="C6220">
            <v>262.62</v>
          </cell>
        </row>
        <row r="6221">
          <cell r="A6221">
            <v>97532</v>
          </cell>
          <cell r="B6221" t="str">
            <v>TÊ, EM AÇO, CONEXÃO SOLDADA, DN 50 (2"), INSTALADO EM REDE DE ALIMENTAÇÃO PARA SPRINKLER - FORNECIMENTO E INSTALAÇÃO. AF_10/2020</v>
          </cell>
          <cell r="C6221">
            <v>244.42</v>
          </cell>
        </row>
        <row r="6222">
          <cell r="A6222">
            <v>97459</v>
          </cell>
          <cell r="B6222" t="str">
            <v>TÊ, EM AÇO, CONEXÃO SOLDADA, DN 65 (2 1/2"), INSTALADO EM PRUMADAS - FORNECIMENTO E INSTALAÇÃO. AF_10/2020</v>
          </cell>
          <cell r="C6222">
            <v>509.43</v>
          </cell>
        </row>
        <row r="6223">
          <cell r="A6223">
            <v>97495</v>
          </cell>
          <cell r="B6223" t="str">
            <v>TÊ, EM AÇO, CONEXÃO SOLDADA, DN 65 (2 1/2"), INSTALADO EM REDE DE ALIMENTAÇÃO PARA HIDRANTE - FORNECIMENTO E INSTALAÇÃO. AF_10/2020</v>
          </cell>
          <cell r="C6223">
            <v>484.15</v>
          </cell>
        </row>
        <row r="6224">
          <cell r="A6224">
            <v>97533</v>
          </cell>
          <cell r="B6224" t="str">
            <v>TÊ, EM AÇO, CONEXÃO SOLDADA, DN 65 (2 1/2"), INSTALADO EM REDE DE ALIMENTAÇÃO PARA SPRINKLER - FORNECIMENTO E INSTALAÇÃO. AF_10/2020</v>
          </cell>
          <cell r="C6224">
            <v>461.76</v>
          </cell>
        </row>
        <row r="6225">
          <cell r="A6225">
            <v>97460</v>
          </cell>
          <cell r="B6225" t="str">
            <v>TÊ, EM AÇO, CONEXÃO SOLDADA, DN 80 (3"), INSTALADO EM PRUMADAS - FORNECIMENTO E INSTALAÇÃO. AF_10/2020</v>
          </cell>
          <cell r="C6225">
            <v>788.27</v>
          </cell>
        </row>
        <row r="6226">
          <cell r="A6226">
            <v>97496</v>
          </cell>
          <cell r="B6226" t="str">
            <v>TÊ, EM AÇO, CONEXÃO SOLDADA, DN 80 (3"), INSTALADO EM REDE DE ALIMENTAÇÃO PARA HIDRANTE - FORNECIMENTO E INSTALAÇÃO. AF_10/2020</v>
          </cell>
          <cell r="C6226">
            <v>768.19</v>
          </cell>
        </row>
        <row r="6227">
          <cell r="A6227">
            <v>97534</v>
          </cell>
          <cell r="B6227" t="str">
            <v>TÊ, EM AÇO, CONEXÃO SOLDADA, DN 80 (3"), INSTALADO EM REDE DE ALIMENTAÇÃO PARA SPRINKLER - FORNECIMENTO E INSTALAÇÃO. AF_10/2020</v>
          </cell>
          <cell r="C6227">
            <v>733.89</v>
          </cell>
        </row>
        <row r="6228">
          <cell r="A6228">
            <v>101926</v>
          </cell>
          <cell r="B6228" t="str">
            <v>TÊ, EM FERRO GALVANIZADO, 4", CONEXÃO ROSQUEADA, INSTALADO EM PRUMADAS - FORNECIMENTO E INSTALAÇÃO. AF_10/2020</v>
          </cell>
          <cell r="C6228">
            <v>404.04</v>
          </cell>
        </row>
        <row r="6229">
          <cell r="A6229">
            <v>101935</v>
          </cell>
          <cell r="B6229" t="str">
            <v>TÊ, EM FERRO GALVANIZADO, 4", CONEXÃO ROSQUEADA, INSTALADO EM REDE DE ALIMENTAÇÃO PARA HIDRANTE - FORNECIMENTO E INSTALAÇÃO. AF_10/2020</v>
          </cell>
          <cell r="C6229">
            <v>414.64</v>
          </cell>
        </row>
        <row r="6230">
          <cell r="A6230">
            <v>92704</v>
          </cell>
          <cell r="B6230" t="str">
            <v>TÊ, EM FERRO GALVANIZADO, CONEXÃO ROSQUEADA, DN 15 (1/2"), INSTALADO EM RAMAIS E SUB-RAMAIS DE GÁS - FORNECIMENTO E INSTALAÇÃO. AF_10/2020</v>
          </cell>
          <cell r="C6230">
            <v>26.02</v>
          </cell>
        </row>
        <row r="6231">
          <cell r="A6231">
            <v>92705</v>
          </cell>
          <cell r="B6231" t="str">
            <v>TÊ, EM FERRO GALVANIZADO, CONEXÃO ROSQUEADA, DN 20 (3/4"), INSTALADO EM RAMAIS E SUB-RAMAIS DE GÁS - FORNECIMENTO E INSTALAÇÃO. AF_10/2020</v>
          </cell>
          <cell r="C6231">
            <v>41.59</v>
          </cell>
        </row>
        <row r="6232">
          <cell r="A6232">
            <v>92706</v>
          </cell>
          <cell r="B6232" t="str">
            <v>TÊ, EM FERRO GALVANIZADO, CONEXÃO ROSQUEADA, DN 25 (1"), INSTALADO EM RAMAIS E SUB-RAMAIS DE GÁS - FORNECIMENTO E INSTALAÇÃO. AF_10/2020</v>
          </cell>
          <cell r="C6232">
            <v>67.27</v>
          </cell>
        </row>
        <row r="6233">
          <cell r="A6233">
            <v>92637</v>
          </cell>
          <cell r="B6233" t="str">
            <v>TÊ, EM FERRO GALVANIZADO, CONEXÃO ROSQUEADA, DN 25 (1"), INSTALADO EM REDE DE ALIMENTAÇÃO PARA HIDRANTE - FORNECIMENTO E INSTALAÇÃO. AF_10/2020</v>
          </cell>
          <cell r="C6233">
            <v>67.95</v>
          </cell>
        </row>
        <row r="6234">
          <cell r="A6234">
            <v>92681</v>
          </cell>
          <cell r="B6234" t="str">
            <v>TÊ, EM FERRO GALVANIZADO, CONEXÃO ROSQUEADA, DN 25 (1"), INSTALADO EM REDE DE ALIMENTAÇÃO PARA SPRINKLER - FORNECIMENTO E INSTALAÇÃO. AF_10/2020</v>
          </cell>
          <cell r="C6234">
            <v>50.62</v>
          </cell>
        </row>
        <row r="6235">
          <cell r="A6235">
            <v>92638</v>
          </cell>
          <cell r="B6235" t="str">
            <v>TÊ, EM FERRO GALVANIZADO, CONEXÃO ROSQUEADA, DN 32 (1 1/4"), INSTALADO EM REDE DE ALIMENTAÇÃO PARA HIDRANTE - FORNECIMENTO E INSTALAÇÃO. AF_10/2020</v>
          </cell>
          <cell r="C6235">
            <v>84.02</v>
          </cell>
        </row>
        <row r="6236">
          <cell r="A6236">
            <v>92682</v>
          </cell>
          <cell r="B6236" t="str">
            <v>TÊ, EM FERRO GALVANIZADO, CONEXÃO ROSQUEADA, DN 32 (1 1/4"), INSTALADO EM REDE DE ALIMENTAÇÃO PARA SPRINKLER - FORNECIMENTO E INSTALAÇÃO. AF_10/2020</v>
          </cell>
          <cell r="C6236">
            <v>64.319999999999993</v>
          </cell>
        </row>
        <row r="6237">
          <cell r="A6237">
            <v>92639</v>
          </cell>
          <cell r="B6237" t="str">
            <v>TÊ, EM FERRO GALVANIZADO, CONEXÃO ROSQUEADA, DN 40 (1 1/2"), INSTALADO EM REDE DE ALIMENTAÇÃO PARA HIDRANTE - FORNECIMENTO E INSTALAÇÃO. AF_10/2020</v>
          </cell>
          <cell r="C6237">
            <v>97.84</v>
          </cell>
        </row>
        <row r="6238">
          <cell r="A6238">
            <v>92683</v>
          </cell>
          <cell r="B6238" t="str">
            <v>TÊ, EM FERRO GALVANIZADO, CONEXÃO ROSQUEADA, DN 40 (1 1/2"), INSTALADO EM REDE DE ALIMENTAÇÃO PARA SPRINKLER - FORNECIMENTO E INSTALAÇÃO. AF_10/2020</v>
          </cell>
          <cell r="C6238">
            <v>75.48</v>
          </cell>
        </row>
        <row r="6239">
          <cell r="A6239">
            <v>92640</v>
          </cell>
          <cell r="B6239" t="str">
            <v>TÊ, EM FERRO GALVANIZADO, CONEXÃO ROSQUEADA, DN 50 (2"), INSTALADO EM REDE DE ALIMENTAÇÃO PARA HIDRANTE - FORNECIMENTO E INSTALAÇÃO. AF_10/2020</v>
          </cell>
          <cell r="C6239">
            <v>129.27000000000001</v>
          </cell>
        </row>
        <row r="6240">
          <cell r="A6240">
            <v>92684</v>
          </cell>
          <cell r="B6240" t="str">
            <v>TÊ, EM FERRO GALVANIZADO, CONEXÃO ROSQUEADA, DN 50 (2"), INSTALADO EM REDE DE ALIMENTAÇÃO PARA SPRINKLER - FORNECIMENTO E INSTALAÇÃO. AF_10/2020</v>
          </cell>
          <cell r="C6240">
            <v>103.53</v>
          </cell>
        </row>
        <row r="6241">
          <cell r="A6241">
            <v>92642</v>
          </cell>
          <cell r="B6241" t="str">
            <v>TÊ, EM FERRO GALVANIZADO, CONEXÃO ROSQUEADA, DN 65 (2 1/2"), INSTALADO EM REDE DE ALIMENTAÇÃO PARA HIDRANTE - FORNECIMENTO E INSTALAÇÃO. AF_10/2020</v>
          </cell>
          <cell r="C6241">
            <v>200.32</v>
          </cell>
        </row>
        <row r="6242">
          <cell r="A6242">
            <v>92685</v>
          </cell>
          <cell r="B6242" t="str">
            <v>TÊ, EM FERRO GALVANIZADO, CONEXÃO ROSQUEADA, DN 65 (2 1/2"), INSTALADO EM REDE DE ALIMENTAÇÃO PARA SPRINKLER - FORNECIMENTO E INSTALAÇÃO. AF_10/2020</v>
          </cell>
          <cell r="C6242">
            <v>169.5</v>
          </cell>
        </row>
        <row r="6243">
          <cell r="A6243">
            <v>92644</v>
          </cell>
          <cell r="B6243" t="str">
            <v>TÊ, EM FERRO GALVANIZADO, CONEXÃO ROSQUEADA, DN 80 (3"), INSTALADO EM REDE DE ALIMENTAÇÃO PARA HIDRANTE - FORNECIMENTO E INSTALAÇÃO. AF_10/2020</v>
          </cell>
          <cell r="C6243">
            <v>253.73</v>
          </cell>
        </row>
        <row r="6244">
          <cell r="A6244">
            <v>92686</v>
          </cell>
          <cell r="B6244" t="str">
            <v>TÊ, EM FERRO GALVANIZADO, CONEXÃO ROSQUEADA, DN 80 (3"), INSTALADO EM REDE DE ALIMENTAÇÃO PARA SPRINKLER - FORNECIMENTO E INSTALAÇÃO. AF_10/2020</v>
          </cell>
          <cell r="C6244">
            <v>217.8</v>
          </cell>
        </row>
        <row r="6245">
          <cell r="A6245">
            <v>92356</v>
          </cell>
          <cell r="B6245" t="str">
            <v>TÊ, EM FERRO GALVANIZADO, DN 50 (2"), CONEXÃO ROSQUEADA, INSTALADO EM PRUMADAS - FORNECIMENTO E INSTALAÇÃO. AF_10/2020</v>
          </cell>
          <cell r="C6245">
            <v>129.41</v>
          </cell>
        </row>
        <row r="6246">
          <cell r="A6246">
            <v>92357</v>
          </cell>
          <cell r="B6246" t="str">
            <v>TÊ, EM FERRO GALVANIZADO, DN 65 (2 1/2"), CONEXÃO ROSQUEADA, INSTALADO EM PRUMADAS - FORNECIMENTO E INSTALAÇÃO. AF_10/2020</v>
          </cell>
          <cell r="C6246">
            <v>197.21</v>
          </cell>
        </row>
        <row r="6247">
          <cell r="A6247">
            <v>92358</v>
          </cell>
          <cell r="B6247" t="str">
            <v>TÊ, EM FERRO GALVANIZADO, DN 80 (3"), CONEXÃO ROSQUEADA, INSTALADO EM PRUMADAS - FORNECIMENTO E INSTALAÇÃO. AF_10/2020</v>
          </cell>
          <cell r="C6247">
            <v>247.34</v>
          </cell>
        </row>
        <row r="6248">
          <cell r="A6248">
            <v>101919</v>
          </cell>
          <cell r="B6248" t="str">
            <v>UNIÃO, EM FERRO GALVANIZADO, 4", CONEXÃO ROSQUEADA, INSTALADO EM PRUMADAS - FORNECIMENTO E INSTALAÇÃO. AF_10/2020</v>
          </cell>
          <cell r="C6248">
            <v>423.1</v>
          </cell>
        </row>
        <row r="6249">
          <cell r="A6249">
            <v>101928</v>
          </cell>
          <cell r="B6249" t="str">
            <v>UNIÃO, EM FERRO GALVANIZADO, 4", CONEXÃO ROSQUEADA, INSTALADO EM REDE DE ALIMENTAÇÃO PARA HIDRANTE - FORNECIMENTO E INSTALAÇÃO. AF_10/2020</v>
          </cell>
          <cell r="C6249">
            <v>428.39</v>
          </cell>
        </row>
        <row r="6250">
          <cell r="A6250">
            <v>92904</v>
          </cell>
          <cell r="B6250" t="str">
            <v>UNIÃO, EM FERRO GALVANIZADO, CONEXÃO ROSQUEADA, DN 15 (1/2"), INSTALADO EM RAMAIS E SUB-RAMAIS DE GÁS - FORNECIMENTO E INSTALAÇÃO. AF_10/2020</v>
          </cell>
          <cell r="C6250">
            <v>33.53</v>
          </cell>
        </row>
        <row r="6251">
          <cell r="A6251">
            <v>92905</v>
          </cell>
          <cell r="B6251" t="str">
            <v>UNIÃO, EM FERRO GALVANIZADO, CONEXÃO ROSQUEADA, DN 20 (3/4"), INSTALADO EM RAMAIS E SUB-RAMAIS DE GÁS - FORNECIMENTO E INSTALAÇÃO. AF_10/2020</v>
          </cell>
          <cell r="C6251">
            <v>47.54</v>
          </cell>
        </row>
        <row r="6252">
          <cell r="A6252">
            <v>92906</v>
          </cell>
          <cell r="B6252" t="str">
            <v>UNIÃO, EM FERRO GALVANIZADO, CONEXÃO ROSQUEADA, DN 25 (1"), INSTALADO EM RAMAIS E SUB-RAMAIS DE GÁS - FORNECIMENTO E INSTALAÇÃO. AF_10/2020</v>
          </cell>
          <cell r="C6252">
            <v>57.18</v>
          </cell>
        </row>
        <row r="6253">
          <cell r="A6253">
            <v>92898</v>
          </cell>
          <cell r="B6253" t="str">
            <v>UNIÃO, EM FERRO GALVANIZADO, CONEXÃO ROSQUEADA, DN 25 (1"), INSTALADO EM REDE DE ALIMENTAÇÃO PARA SPRINKLER - FORNECIMENTO E INSTALAÇÃO. AF_10/2020</v>
          </cell>
          <cell r="C6253">
            <v>48.91</v>
          </cell>
        </row>
        <row r="6254">
          <cell r="A6254">
            <v>92899</v>
          </cell>
          <cell r="B6254" t="str">
            <v>UNIÃO, EM FERRO GALVANIZADO, CONEXÃO ROSQUEADA, DN 32 (1 1/4"), INSTALADO EM REDE DE ALIMENTAÇÃO PARA SPRINKLER - FORNECIMENTO E INSTALAÇÃO. AF_10/2020</v>
          </cell>
          <cell r="C6254">
            <v>73.23</v>
          </cell>
        </row>
        <row r="6255">
          <cell r="A6255">
            <v>92900</v>
          </cell>
          <cell r="B6255" t="str">
            <v>UNIÃO, EM FERRO GALVANIZADO, CONEXÃO ROSQUEADA, DN 40 (1 1/2"), INSTALADO EM REDE DE ALIMENTAÇÃO PARA SPRINKLER - FORNECIMENTO E INSTALAÇÃO. AF_10/2020</v>
          </cell>
          <cell r="C6255">
            <v>88.42</v>
          </cell>
        </row>
        <row r="6256">
          <cell r="A6256">
            <v>92901</v>
          </cell>
          <cell r="B6256" t="str">
            <v>UNIÃO, EM FERRO GALVANIZADO, CONEXÃO ROSQUEADA, DN 50 (2"), INSTALADO EM REDE DE ALIMENTAÇÃO PARA SPRINKLER - FORNECIMENTO E INSTALAÇÃO. AF_10/2020</v>
          </cell>
          <cell r="C6256">
            <v>123.8</v>
          </cell>
        </row>
        <row r="6257">
          <cell r="A6257">
            <v>92902</v>
          </cell>
          <cell r="B6257" t="str">
            <v>UNIÃO, EM FERRO GALVANIZADO, CONEXÃO ROSQUEADA, DN 65 (2 1/2"), INSTALADO EM REDE DE ALIMENTAÇÃO PARA SPRINKLER - FORNECIMENTO E INSTALAÇÃO. AF_10/2020</v>
          </cell>
          <cell r="C6257">
            <v>195.35</v>
          </cell>
        </row>
        <row r="6258">
          <cell r="A6258">
            <v>92903</v>
          </cell>
          <cell r="B6258" t="str">
            <v>UNIÃO, EM FERRO GALVANIZADO, CONEXÃO ROSQUEADA, DN 80 (3"), INSTALADO EM REDE DE ALIMENTAÇÃO PARA SPRINKLER - FORNECIMENTO E INSTALAÇÃO. AF_10/2020</v>
          </cell>
          <cell r="C6258">
            <v>294.02999999999997</v>
          </cell>
        </row>
        <row r="6259">
          <cell r="A6259">
            <v>92892</v>
          </cell>
          <cell r="B6259" t="str">
            <v>UNIÃO, EM FERRO GALVANIZADO, DN 25 (1"), CONEXÃO ROSQUEADA, INSTALADO EM REDE DE ALIMENTAÇÃO PARA HIDRANTE - FORNECIMENTO E INSTALAÇÃO. AF_10/2020</v>
          </cell>
          <cell r="C6259">
            <v>57.55</v>
          </cell>
        </row>
        <row r="6260">
          <cell r="A6260">
            <v>92893</v>
          </cell>
          <cell r="B6260" t="str">
            <v>UNIÃO, EM FERRO GALVANIZADO, DN 32 (1 1/4"), CONEXÃO ROSQUEADA, INSTALADO EM REDE DE ALIMENTAÇÃO PARA HIDRANTE - FORNECIMENTO E INSTALAÇÃO. AF_10/2020</v>
          </cell>
          <cell r="C6260">
            <v>83.06</v>
          </cell>
        </row>
        <row r="6261">
          <cell r="A6261">
            <v>92894</v>
          </cell>
          <cell r="B6261" t="str">
            <v>UNIÃO, EM FERRO GALVANIZADO, DN 40 (1 1/2"), CONEXÃO ROSQUEADA, INSTALADO EM REDE DE ALIMENTAÇÃO PARA HIDRANTE - FORNECIMENTO E INSTALAÇÃO. AF_10/2020</v>
          </cell>
          <cell r="C6261">
            <v>99.63</v>
          </cell>
        </row>
        <row r="6262">
          <cell r="A6262">
            <v>92889</v>
          </cell>
          <cell r="B6262" t="str">
            <v>UNIÃO, EM FERRO GALVANIZADO, DN 50 (2"), CONEXÃO ROSQUEADA, INSTALADO EM PRUMADAS - FORNECIMENTO E INSTALAÇÃO. AF_10/2020</v>
          </cell>
          <cell r="C6262">
            <v>136.74</v>
          </cell>
        </row>
        <row r="6263">
          <cell r="A6263">
            <v>92895</v>
          </cell>
          <cell r="B6263" t="str">
            <v>UNIÃO, EM FERRO GALVANIZADO, DN 50 (2"), CONEXÃO ROSQUEADA, INSTALADO EM REDE DE ALIMENTAÇÃO PARA HIDRANTE - FORNECIMENTO E INSTALAÇÃO. AF_10/2020</v>
          </cell>
          <cell r="C6263">
            <v>136.69</v>
          </cell>
        </row>
        <row r="6264">
          <cell r="A6264">
            <v>92890</v>
          </cell>
          <cell r="B6264" t="str">
            <v>UNIÃO, EM FERRO GALVANIZADO, DN 65 (2 1/2"), CONEXÃO ROSQUEADA, INSTALADO EM PRUMADAS - FORNECIMENTO E INSTALAÇÃO. AF_10/2020</v>
          </cell>
          <cell r="C6264">
            <v>209.24</v>
          </cell>
        </row>
        <row r="6265">
          <cell r="A6265">
            <v>92896</v>
          </cell>
          <cell r="B6265" t="str">
            <v>UNIÃO, EM FERRO GALVANIZADO, DN 65 (2 1/2"), CONEXÃO ROSQUEADA, INSTALADO EM REDE DE ALIMENTAÇÃO PARA HIDRANTE - FORNECIMENTO E INSTALAÇÃO. AF_10/2020</v>
          </cell>
          <cell r="C6265">
            <v>210.8</v>
          </cell>
        </row>
        <row r="6266">
          <cell r="A6266">
            <v>92891</v>
          </cell>
          <cell r="B6266" t="str">
            <v>UNIÃO, EM FERRO GALVANIZADO, DN 80 (3"), CONEXÃO ROSQUEADA, INSTALADO EM PRUMADAS - FORNECIMENTO E INSTALAÇÃO. AF_10/2020</v>
          </cell>
          <cell r="C6266">
            <v>308.8</v>
          </cell>
        </row>
        <row r="6267">
          <cell r="A6267">
            <v>92897</v>
          </cell>
          <cell r="B6267" t="str">
            <v>UNIÃO, EM FERRO GALVANIZADO, DN 80 (3"), CONEXÃO ROSQUEADA, INSTALADO EM REDE DE ALIMENTAÇÃO PARA HIDRANTE - FORNECIMENTO E INSTALAÇÃO. AF_10/2020</v>
          </cell>
          <cell r="C6267">
            <v>312</v>
          </cell>
        </row>
        <row r="6268">
          <cell r="A6268">
            <v>100822</v>
          </cell>
          <cell r="B6268" t="str">
            <v>CONEXÃO FIXA, ROSCA FÊMEA, METÁLICA, PARA INSTALAÇÕES EM PEX MULTICAMADA, DN 16MM X 1/2", CONEXÃO POR CRIMPAGEM - FORNECIMENTO E INSTALAÇÃO. AF_01/2020</v>
          </cell>
          <cell r="C6268">
            <v>0</v>
          </cell>
        </row>
        <row r="6269">
          <cell r="A6269">
            <v>100823</v>
          </cell>
          <cell r="B6269" t="str">
            <v>CONEXÃO FIXA, ROSCA FÊMEA, METÁLICA, PARA INSTALAÇÕES EM PEX MULTICAMADA, DN 20MM X 3/4", CONEXÃO POR CRIMPAGEM - FORNECIMENTO E INSTALAÇÃO. AF_01/2020</v>
          </cell>
          <cell r="C6269">
            <v>0</v>
          </cell>
        </row>
        <row r="6270">
          <cell r="A6270">
            <v>100824</v>
          </cell>
          <cell r="B6270" t="str">
            <v>CONEXÃO FIXA, ROSCA FÊMEA, METÁLICA, PARA INSTALAÇÕES EM PEX MULTICAMADA, DN 26MM X 1", CONEXÃO POR CRIMPAGEM - FORNECIMENTO E INSTALAÇÃO. AF_01/2020</v>
          </cell>
          <cell r="C6270">
            <v>0</v>
          </cell>
        </row>
        <row r="6271">
          <cell r="A6271">
            <v>100825</v>
          </cell>
          <cell r="B6271" t="str">
            <v>CONEXÃO FIXA, ROSCA FÊMEA, METÁLICA, PARA INSTALAÇÕES EM PEX MULTICAMADA, DN 32MM X 1 1/4", CONEXÃO POR CRIMPAGEM - FORNECIMENTO E INSTALAÇÃO. AF_01/2020</v>
          </cell>
          <cell r="C6271">
            <v>0</v>
          </cell>
        </row>
        <row r="6272">
          <cell r="A6272">
            <v>100818</v>
          </cell>
          <cell r="B6272" t="str">
            <v>CONEXÃO FIXA, ROSCA MACHO, METÁLICA, PARA INSTALAÇÕES EM PEX MULTICAMADA, DN 16MM X 1/2", CONEXÃO POR CRIMPAGEM - FORNECIMENTO E INSTALAÇÃO. AF_01/2020</v>
          </cell>
          <cell r="C6272">
            <v>0</v>
          </cell>
        </row>
        <row r="6273">
          <cell r="A6273">
            <v>100819</v>
          </cell>
          <cell r="B6273" t="str">
            <v>CONEXÃO FIXA, ROSCA MACHO, METÁLICA, PARA INSTALAÇÕES EM PEX MULTICAMADA, DN 20MM X 3/4", CONEXÃO POR CRIMPAGEM - FORNECIMENTO E INSTALAÇÃO. AF_01/2020</v>
          </cell>
          <cell r="C6273">
            <v>0</v>
          </cell>
        </row>
        <row r="6274">
          <cell r="A6274">
            <v>100820</v>
          </cell>
          <cell r="B6274" t="str">
            <v>CONEXÃO FIXA, ROSCA MACHO, METÁLICA, PARA INSTALAÇÕES EM PEX MULTICAMADA, DN 26MM X 1", CONEXÃO POR CRIMPAGEM - FORNECIMENTO E INSTALAÇÃO. AF_01/2020</v>
          </cell>
          <cell r="C6274">
            <v>0</v>
          </cell>
        </row>
        <row r="6275">
          <cell r="A6275">
            <v>100821</v>
          </cell>
          <cell r="B6275" t="str">
            <v>CONEXÃO FIXA, ROSCA MACHO, METÁLICA, PARA INSTALAÇÕES EM PEX MULTICAMADA, DN 32MM X 1 1/4", CONEXÃO POR CRIMPAGEM - FORNECIMENTO E INSTALAÇÃO. AF_01/2020</v>
          </cell>
          <cell r="C6275">
            <v>0</v>
          </cell>
        </row>
        <row r="6276">
          <cell r="A6276">
            <v>100846</v>
          </cell>
          <cell r="B6276" t="str">
            <v>FIXAÇÃO DE TUBOS VERTICAIS DE MULTICAMADA, DIÂMETROS MENORES OU IGUAIS A 32 MM, COM ABRAÇADEIRA TIPO SUPORTE MÚLTIPLO, FIXADA EM PAREDE EXTERNA - FORNECIMENTO E INSTALAÇÃO. AF_01/2020</v>
          </cell>
          <cell r="C6276">
            <v>0</v>
          </cell>
        </row>
        <row r="6277">
          <cell r="A6277">
            <v>100834</v>
          </cell>
          <cell r="B6277" t="str">
            <v>JOELHO 90 GRAUS, PARA INSTALAÇÕES EM PEX MULTICAMADA, DN 16 MM, CONEXÃO POR CRIMPAGEM - FORNECIMENTO E INSTALAÇÃO. AF_01/2020</v>
          </cell>
          <cell r="C6277">
            <v>0</v>
          </cell>
        </row>
        <row r="6278">
          <cell r="A6278">
            <v>100835</v>
          </cell>
          <cell r="B6278" t="str">
            <v>JOELHO 90 GRAUS, PARA INSTALAÇÕES EM PEX MULTICAMADA, DN 20 MM, CONEXÃO POR CRIMPAGEM - FORNECIMENTO E INSTALAÇÃO. AF_01/2020</v>
          </cell>
          <cell r="C6278">
            <v>0</v>
          </cell>
        </row>
        <row r="6279">
          <cell r="A6279">
            <v>100836</v>
          </cell>
          <cell r="B6279" t="str">
            <v>JOELHO 90 GRAUS, PARA INSTALAÇÕES EM PEX MULTICAMADA, DN 26 MM, CONEXÃO POR CRIMPAGEM - FORNECIMENTO E INSTALAÇÃO. AF_01/2020</v>
          </cell>
          <cell r="C6279">
            <v>0</v>
          </cell>
        </row>
        <row r="6280">
          <cell r="A6280">
            <v>100837</v>
          </cell>
          <cell r="B6280" t="str">
            <v>JOELHO 90 GRAUS, PARA INSTALAÇÕES EM PEX MULTICAMADA, DN 32 MM, CONEXÃO POR CRIMPAGEM - FORNECIMENTO E INSTALAÇÃO. AF_01/2020</v>
          </cell>
          <cell r="C6280">
            <v>0</v>
          </cell>
        </row>
        <row r="6281">
          <cell r="A6281">
            <v>100826</v>
          </cell>
          <cell r="B6281" t="str">
            <v>JOELHO 90 GRAUS, ROSCA FÊMEA, PARA INSTALAÇÕES EM PEX MULTICAMADA, DN 16 MM X 1/2'', CONEXÃO POR CRIMPAGEM - FORNECIMENTO E INSTALAÇÃO. AF_01/2020</v>
          </cell>
          <cell r="C6281">
            <v>0</v>
          </cell>
        </row>
        <row r="6282">
          <cell r="A6282">
            <v>100827</v>
          </cell>
          <cell r="B6282" t="str">
            <v>JOELHO 90 GRAUS, ROSCA FÊMEA, PARA INSTALAÇÕES EM PEX MULTICAMADA, DN 20 MM X 3/4", CONEXÃO POR CRIMPAGEM - FORNECIMENTO E INSTALAÇÃO. AF_01/2020</v>
          </cell>
          <cell r="C6282">
            <v>0</v>
          </cell>
        </row>
        <row r="6283">
          <cell r="A6283">
            <v>100828</v>
          </cell>
          <cell r="B6283" t="str">
            <v>JOELHO 90 GRAUS, ROSCA FÊMEA, PARA INSTALAÇÕES EM PEX MULTICAMADA, DN 25 MM X 1'', CONEXÃO POR CRIMPAGEM - FORNECIMENTO E INSTALAÇÃO. AF_01/2020</v>
          </cell>
          <cell r="C6283">
            <v>0</v>
          </cell>
        </row>
        <row r="6284">
          <cell r="A6284">
            <v>100829</v>
          </cell>
          <cell r="B6284" t="str">
            <v>JOELHO 90 GRAUS, ROSCA FÊMEA, PARA INSTALAÇÕES EM PEX MULTICAMADA, DN 32 MM X 1 1/4'', CONEXÃO POR CRIMPAGEM - FORNECIMENTO E INSTALAÇÃO. AF_01/2020</v>
          </cell>
          <cell r="C6284">
            <v>0</v>
          </cell>
        </row>
        <row r="6285">
          <cell r="A6285">
            <v>100830</v>
          </cell>
          <cell r="B6285" t="str">
            <v>JOELHO 90 GRAUS, ROSCA MACHO, PARA INSTALAÇÕES EM PEX MULTICAMADA, DN 16 MM X 1/2'', CONEXÃO POR CRIMPAGEM - FORNECIMENTO E INSTALAÇÃO. AF_01/2020</v>
          </cell>
          <cell r="C6285">
            <v>0</v>
          </cell>
        </row>
        <row r="6286">
          <cell r="A6286">
            <v>100831</v>
          </cell>
          <cell r="B6286" t="str">
            <v>JOELHO 90 GRAUS, ROSCA MACHO, PARA INSTALAÇÕES EM PEX MULTICAMADA, DN 20 MM X 3/4", CONEXÃO POR CRIMPAGEM - FORNECIMENTO E INSTALAÇÃO. AF_01/2020</v>
          </cell>
          <cell r="C6286">
            <v>0</v>
          </cell>
        </row>
        <row r="6287">
          <cell r="A6287">
            <v>100832</v>
          </cell>
          <cell r="B6287" t="str">
            <v>JOELHO 90 GRAUS, ROSCA MACHO, PARA INSTALAÇÕES EM PEX MULTICAMADA, DN 25 MM X 1'', CONEXÃO POR CRIMPAGEM - FORNECIMENTO E INSTALAÇÃO. AF_01/2020</v>
          </cell>
          <cell r="C6287">
            <v>0</v>
          </cell>
        </row>
        <row r="6288">
          <cell r="A6288">
            <v>100833</v>
          </cell>
          <cell r="B6288" t="str">
            <v>JOELHO 90 GRAUS, ROSCA MACHO, PARA INSTALAÇÕES EM PEX MULTICAMADA, DN 32 MM X 1 1/4'', CONEXÃO POR CRIMPAGEM - FORNECIMENTO E INSTALAÇÃO. AF_01/2020</v>
          </cell>
          <cell r="C6288">
            <v>0</v>
          </cell>
        </row>
        <row r="6289">
          <cell r="A6289">
            <v>100790</v>
          </cell>
          <cell r="B6289" t="str">
            <v>KIT CAVALETE PARA GÁS - COM MEDIDOR E REGULADOR - ENTRADA INDIVIDUAL PRINCIPAL, EM AÇO GALVANIZADO DN 15 E 25 MM (1/2" E 1") - FORNECIMENTO E INSTALAÇÃO. AF_01/2020</v>
          </cell>
          <cell r="C6289">
            <v>0</v>
          </cell>
        </row>
        <row r="6290">
          <cell r="A6290">
            <v>100789</v>
          </cell>
          <cell r="B6290" t="str">
            <v>KIT CAVALETE PARA GÁS - SEM MEDIDOR COM REGULADOR - ENTRADA INDIVIDUAL PRINCIPAL, EM AÇO GALVANIZADO DN 15 E 25 MM (1/2" E 1") - FORNECIMENTO E INSTALAÇÃO. AF_01/2020</v>
          </cell>
          <cell r="C6290">
            <v>0</v>
          </cell>
        </row>
        <row r="6291">
          <cell r="A6291">
            <v>100788</v>
          </cell>
          <cell r="B6291" t="str">
            <v>KIT CAVALETE PARA GÁS - SEM MEDIDOR OU REGULADOR - ENTRADA INDIVIDUAL PRINCIPAL, EM AÇO GALVANIZADO DN 15 E 25 MM (1/2" E 1") - FORNECIMENTO E INSTALAÇÃO. AF_01/2020</v>
          </cell>
          <cell r="C6291">
            <v>617.89</v>
          </cell>
        </row>
        <row r="6292">
          <cell r="A6292">
            <v>100811</v>
          </cell>
          <cell r="B6292" t="str">
            <v>LUVA DE REDUÇÃO PARA INSTALAÇÕES EM PEX MULTICAMADA, DN 20 X 16 MM, CONEXÃO POR CRIMPAGEM - FORNECIMENTO E INSTALAÇÃO. AF_01/2020</v>
          </cell>
          <cell r="C6292">
            <v>0</v>
          </cell>
        </row>
        <row r="6293">
          <cell r="A6293">
            <v>100812</v>
          </cell>
          <cell r="B6293" t="str">
            <v>LUVA DE REDUÇÃO PARA INSTALAÇÕES EM PEX MULTICAMADA, DN 26 X 20 MM, CONEXÃO POR CRIMPAGEM - FORNECIMENTO E INSTALAÇÃO. AF_01/2020</v>
          </cell>
          <cell r="C6293">
            <v>0</v>
          </cell>
        </row>
        <row r="6294">
          <cell r="A6294">
            <v>100813</v>
          </cell>
          <cell r="B6294" t="str">
            <v>LUVA DE REDUÇÃO PARA INSTALAÇÕES EM PEX MULTICAMADA, DN 32 X 26 MM, CONEXÃO POR CRIMPAGEM - FORNECIMENTO E INSTALAÇÃO. AF_01/2020</v>
          </cell>
          <cell r="C6294">
            <v>0</v>
          </cell>
        </row>
        <row r="6295">
          <cell r="A6295">
            <v>100814</v>
          </cell>
          <cell r="B6295" t="str">
            <v>LUVA PARA INSTALAÇÕES EM PEX MULTICAMADA, DN 16 MM, CONEXÃO POR CRIMPAGEM - FORNECIMENTO E INSTALAÇÃO. AF_01/2020</v>
          </cell>
          <cell r="C6295">
            <v>0</v>
          </cell>
        </row>
        <row r="6296">
          <cell r="A6296">
            <v>100815</v>
          </cell>
          <cell r="B6296" t="str">
            <v>LUVA PARA INSTALAÇÕES EM PEX MULTICAMADA, DN 20 MM, CONEXÃO POR CRIMPAGEM - FORNECIMENTO E INSTALAÇÃO. AF_01/2020</v>
          </cell>
          <cell r="C6296">
            <v>0</v>
          </cell>
        </row>
        <row r="6297">
          <cell r="A6297">
            <v>100816</v>
          </cell>
          <cell r="B6297" t="str">
            <v>LUVA PARA INSTALAÇÕES EM PEX MULTICAMADA, DN 26 MM, CONEXÃO POR CRIMPAGEM - FORNECIMENTO E INSTALAÇÃO. AF_01/2020</v>
          </cell>
          <cell r="C6297">
            <v>0</v>
          </cell>
        </row>
        <row r="6298">
          <cell r="A6298">
            <v>100817</v>
          </cell>
          <cell r="B6298" t="str">
            <v>LUVA PARA INSTALAÇÕES EM PEX MULTICAMADA, DN 32 MM, CONEXÃO POR CRIMPAGEM - FORNECIMENTO E INSTALAÇÃO. AF_01/2020</v>
          </cell>
          <cell r="C6298">
            <v>0</v>
          </cell>
        </row>
        <row r="6299">
          <cell r="A6299">
            <v>100795</v>
          </cell>
          <cell r="B6299" t="str">
            <v>TUBO, PEX, MULTICAMADA, COM PROTEÇÃO UV, DN 16, INSTALADO EM IMPLANTAÇÃO DE INSTALAÇÕES DE GÁS - FORNECIMENTO E INSTALAÇÃO. AF_01/2020</v>
          </cell>
          <cell r="C6299">
            <v>0</v>
          </cell>
        </row>
        <row r="6300">
          <cell r="A6300">
            <v>100842</v>
          </cell>
          <cell r="B6300" t="str">
            <v>TUBO, PEX, MULTICAMADA, COM PROTEÇÃO UV, DN 16, INSTALADO EM PRUMADA DE INSTALAÇÕES DE GÁS - FORNECIMENTO E INSTALAÇÃO. AF_01/2020</v>
          </cell>
          <cell r="C6300">
            <v>0</v>
          </cell>
        </row>
        <row r="6301">
          <cell r="A6301">
            <v>100796</v>
          </cell>
          <cell r="B6301" t="str">
            <v>TUBO, PEX, MULTICAMADA, COM PROTEÇÃO UV, DN 20, INSTALADO EM IMPLANTAÇÃO DE INSTALAÇÕES DE GÁS - FORNECIMENTO E INSTALAÇÃO. AF_01/2020</v>
          </cell>
          <cell r="C6301">
            <v>0</v>
          </cell>
        </row>
        <row r="6302">
          <cell r="A6302">
            <v>100843</v>
          </cell>
          <cell r="B6302" t="str">
            <v>TUBO, PEX, MULTICAMADA, COM PROTEÇÃO UV, DN 20, INSTALADO EM PRUMADA DE INSTALAÇÕES DE GÁS - FORNECIMENTO E INSTALAÇÃO. AF_01/2020</v>
          </cell>
          <cell r="C6302">
            <v>0</v>
          </cell>
        </row>
        <row r="6303">
          <cell r="A6303">
            <v>100844</v>
          </cell>
          <cell r="B6303" t="str">
            <v>TUBO, PEX, MULTICAMADA, COM PROTEÇÃO UV, DN 25, INSTALADO EM PRUMADA DE INSTALAÇÕES DE GÁS - FORNECIMENTO E INSTALAÇÃO. AF_01/2020</v>
          </cell>
          <cell r="C6303">
            <v>0</v>
          </cell>
        </row>
        <row r="6304">
          <cell r="A6304">
            <v>100797</v>
          </cell>
          <cell r="B6304" t="str">
            <v>TUBO, PEX, MULTICAMADA, COM PROTEÇÃO UV, DN 26, INSTALADO EM IMPLANTAÇÃO DE INSTALAÇÕES DE GÁS - FORNECIMENTO E INSTALAÇÃO. AF_01/2020</v>
          </cell>
          <cell r="C6304">
            <v>0</v>
          </cell>
        </row>
        <row r="6305">
          <cell r="A6305">
            <v>100798</v>
          </cell>
          <cell r="B6305" t="str">
            <v>TUBO, PEX, MULTICAMADA, COM PROTEÇÃO UV, DN 32, INSTALADO EM IMPLANTAÇÃO DE INSTALAÇÕES DE GÁS - FORNECIMENTO E INSTALAÇÃO. AF_01/2020</v>
          </cell>
          <cell r="C6305">
            <v>0</v>
          </cell>
        </row>
        <row r="6306">
          <cell r="A6306">
            <v>100845</v>
          </cell>
          <cell r="B6306" t="str">
            <v>TUBO, PEX, MULTICAMADA, COM PROTEÇÃO UV, DN 32, INSTALADO EM PRUMADA DE INSTALAÇÕES DE GÁS - FORNECIMENTO E INSTALAÇÃO. AF_01/2020</v>
          </cell>
          <cell r="C6306">
            <v>0</v>
          </cell>
        </row>
        <row r="6307">
          <cell r="A6307">
            <v>100799</v>
          </cell>
          <cell r="B6307" t="str">
            <v>TUBO, PEX, MULTICAMADA, COM TUBO LUVA, DN 16, INSTALADO EM IMPLANTAÇÃO DE INSTALAÇÕES DE GÁS - FORNECIMENTO E INSTALAÇÃO. AF_01/2020</v>
          </cell>
          <cell r="C6307">
            <v>16.57</v>
          </cell>
        </row>
        <row r="6308">
          <cell r="A6308">
            <v>100807</v>
          </cell>
          <cell r="B6308" t="str">
            <v>TUBO, PEX, MULTICAMADA, COM TUBO LUVA, DN 16, INSTALADO EM RAMAL INTERNO DE INSTALAÇÕES DE GÁS - FORNECIMENTO E INSTALAÇÃO. AF_01/2020</v>
          </cell>
          <cell r="C6308">
            <v>21.85</v>
          </cell>
        </row>
        <row r="6309">
          <cell r="A6309">
            <v>100800</v>
          </cell>
          <cell r="B6309" t="str">
            <v>TUBO, PEX, MULTICAMADA, COM TUBO LUVA, DN 20, INSTALADO EM IMPLANTAÇÃO DE INSTALAÇÕES DE GÁS - FORNECIMENTO E INSTALAÇÃO. AF_01/2020</v>
          </cell>
          <cell r="C6309">
            <v>23.66</v>
          </cell>
        </row>
        <row r="6310">
          <cell r="A6310">
            <v>100808</v>
          </cell>
          <cell r="B6310" t="str">
            <v>TUBO, PEX, MULTICAMADA, COM TUBO LUVA, DN 20, INSTALADO EM RAMAL INTERNO DE INSTALAÇÕES DE GÁS - FORNECIMENTO E INSTALAÇÃO. AF_01/2020</v>
          </cell>
          <cell r="C6310">
            <v>29.91</v>
          </cell>
        </row>
        <row r="6311">
          <cell r="A6311">
            <v>100801</v>
          </cell>
          <cell r="B6311" t="str">
            <v>TUBO, PEX, MULTICAMADA, COM TUBO LUVA, DN 26, INSTALADO EM IMPLANTAÇÃO DE INSTALAÇÕES DE GÁS - FORNECIMENTO E INSTALAÇÃO. AF_01/2020</v>
          </cell>
          <cell r="C6311">
            <v>30.98</v>
          </cell>
        </row>
        <row r="6312">
          <cell r="A6312">
            <v>100809</v>
          </cell>
          <cell r="B6312" t="str">
            <v>TUBO, PEX, MULTICAMADA, COM TUBO LUVA, DN 26, INSTALADO EM RAMAL INTERNO DE INSTALAÇÕES DE GÁS - FORNECIMENTO E INSTALAÇÃO. AF_01/2020</v>
          </cell>
          <cell r="C6312">
            <v>38.47</v>
          </cell>
        </row>
        <row r="6313">
          <cell r="A6313">
            <v>100802</v>
          </cell>
          <cell r="B6313" t="str">
            <v>TUBO, PEX, MULTICAMADA, COM TUBO LUVA, DN 32, INSTALADO EM IMPLANTAÇÃO DE INSTALAÇÕES DE GÁS - FORNECIMENTO E INSTALAÇÃO. AF_01/2020</v>
          </cell>
          <cell r="C6313">
            <v>41.37</v>
          </cell>
        </row>
        <row r="6314">
          <cell r="A6314">
            <v>100810</v>
          </cell>
          <cell r="B6314" t="str">
            <v>TUBO, PEX, MULTICAMADA, COM TUBO LUVA, DN 32, INSTALADO EM RAMAL INTERNO DE INSTALAÇÕES DE GÁS - FORNECIMENTO E INSTALAÇÃO. AF_01/2020</v>
          </cell>
          <cell r="C6314">
            <v>50.58</v>
          </cell>
        </row>
        <row r="6315">
          <cell r="A6315">
            <v>100791</v>
          </cell>
          <cell r="B6315" t="str">
            <v>TUBO, PEX, MULTICAMADA, DN 16, INSTALADO EM IMPLANTAÇÃO DE INSTALAÇÕES DE GÁS - FORNECIMENTO E INSTALAÇÃO. AF_01/2020</v>
          </cell>
          <cell r="C6315">
            <v>16.12</v>
          </cell>
        </row>
        <row r="6316">
          <cell r="A6316">
            <v>100803</v>
          </cell>
          <cell r="B6316" t="str">
            <v>TUBO, PEX, MULTICAMADA, DN 16, INSTALADO EM RAMAL INTERNO DE INSTALAÇÕES DE GÁS - FORNECIMENTO E INSTALAÇÃO. AF_01/2020</v>
          </cell>
          <cell r="C6316">
            <v>15.2</v>
          </cell>
        </row>
        <row r="6317">
          <cell r="A6317">
            <v>100792</v>
          </cell>
          <cell r="B6317" t="str">
            <v>TUBO, PEX, MULTICAMADA, DN 20, INSTALADO EM IMPLANTAÇÃO DE INSTALAÇÕES DE GÁS - FORNECIMENTO E INSTALAÇÃO. AF_01/2020</v>
          </cell>
          <cell r="C6317">
            <v>23.21</v>
          </cell>
        </row>
        <row r="6318">
          <cell r="A6318">
            <v>100804</v>
          </cell>
          <cell r="B6318" t="str">
            <v>TUBO, PEX, MULTICAMADA, DN 20, INSTALADO EM RAMAL INTERNO DE INSTALAÇÕES DE GÁS - FORNECIMENTO E INSTALAÇÃO. AF_01/2020</v>
          </cell>
          <cell r="C6318">
            <v>22.11</v>
          </cell>
        </row>
        <row r="6319">
          <cell r="A6319">
            <v>100793</v>
          </cell>
          <cell r="B6319" t="str">
            <v>TUBO, PEX, MULTICAMADA, DN 26, INSTALADO EM IMPLANTAÇÃO DE INSTALAÇÕES DE GÁS - FORNECIMENTO E INSTALAÇÃO. AF_01/2020</v>
          </cell>
          <cell r="C6319">
            <v>30.53</v>
          </cell>
        </row>
        <row r="6320">
          <cell r="A6320">
            <v>100805</v>
          </cell>
          <cell r="B6320" t="str">
            <v>TUBO, PEX, MULTICAMADA, DN 26, INSTALADO EM RAMAL INTERNO DE INSTALAÇÕES DE GÁS - FORNECIMENTO E INSTALAÇÃO. AF_01/2020</v>
          </cell>
          <cell r="C6320">
            <v>29.22</v>
          </cell>
        </row>
        <row r="6321">
          <cell r="A6321">
            <v>100794</v>
          </cell>
          <cell r="B6321" t="str">
            <v>TUBO, PEX, MULTICAMADA, DN 32, INSTALADO EM IMPLANTAÇÃO DE INSTALAÇÕES DE GÁS - FORNECIMENTO E INSTALAÇÃO. AF_01/2020</v>
          </cell>
          <cell r="C6321">
            <v>40.92</v>
          </cell>
        </row>
        <row r="6322">
          <cell r="A6322">
            <v>100806</v>
          </cell>
          <cell r="B6322" t="str">
            <v>TUBO, PEX, MULTICAMADA, DN 32, INSTALADO EM RAMAL INTERNO DE INSTALAÇÕES DE GÁS - FORNECIMENTO E INSTALAÇÃO. AF_01/2020</v>
          </cell>
          <cell r="C6322">
            <v>39.31</v>
          </cell>
        </row>
        <row r="6323">
          <cell r="A6323">
            <v>100838</v>
          </cell>
          <cell r="B6323" t="str">
            <v>TÊ, PARA INSTALAÇÕES EM PEX MULTICAMADA, DN 16 MM, CONEXÃO POR CRIMPAGEM - FORNECIMENTO E INSTALAÇÃO. AF_01/2020</v>
          </cell>
          <cell r="C6323">
            <v>0</v>
          </cell>
        </row>
        <row r="6324">
          <cell r="A6324">
            <v>100839</v>
          </cell>
          <cell r="B6324" t="str">
            <v>TÊ, PARA INSTALAÇÕES EM PEX MULTICAMADA, DN 20 MM, CONEXÃO POR CRIMPAGEM - FORNECIMENTO E INSTALAÇÃO. AF_01/2020</v>
          </cell>
          <cell r="C6324">
            <v>0</v>
          </cell>
        </row>
        <row r="6325">
          <cell r="A6325">
            <v>100840</v>
          </cell>
          <cell r="B6325" t="str">
            <v>TÊ, PARA INSTALAÇÕES EM PEX MULTICAMADA, DN 26 MM, CONEXÃO POR CRIMPAGEM - FORNECIMENTO E INSTALAÇÃO. AF_01/2020</v>
          </cell>
          <cell r="C6325">
            <v>0</v>
          </cell>
        </row>
        <row r="6326">
          <cell r="A6326">
            <v>100841</v>
          </cell>
          <cell r="B6326" t="str">
            <v>TÊ, PARA INSTALAÇÕES EM PEX MULTICAMADA, DN 32 MM, CONEXÃO POR CRIMPAGEM - FORNECIMENTO E INSTALAÇÃO. AF_01/2020</v>
          </cell>
          <cell r="C6326">
            <v>0</v>
          </cell>
        </row>
        <row r="6327">
          <cell r="A6327">
            <v>103283</v>
          </cell>
          <cell r="B6327" t="str">
            <v>AR CONDICIONADO JANELA, 10000 BTU/H, CICLO FRIO - FORNECIMENTO E INSTALAÇÃO. AF_11/2021</v>
          </cell>
          <cell r="C6327">
            <v>0</v>
          </cell>
        </row>
        <row r="6328">
          <cell r="A6328">
            <v>103284</v>
          </cell>
          <cell r="B6328" t="str">
            <v>AR CONDICIONADO JANELA, 12000 BTU/H, CICLO FRIO - FORNECIMENTO E INSTALAÇÃO. AF_11/2021</v>
          </cell>
          <cell r="C6328">
            <v>0</v>
          </cell>
        </row>
        <row r="6329">
          <cell r="A6329">
            <v>103282</v>
          </cell>
          <cell r="B6329" t="str">
            <v>AR CONDICIONADO JANELA, 7500 BTU/H, CICLO FRIO - FORNECIMENTO E INSTALAÇÃO. AF_11/2021</v>
          </cell>
          <cell r="C6329">
            <v>0</v>
          </cell>
        </row>
        <row r="6330">
          <cell r="A6330">
            <v>103279</v>
          </cell>
          <cell r="B6330" t="str">
            <v>AR CONDICIONADO SPLIT DUTO, 18000 BTU/H, CICLO QUENTE/FRIO - FORNECIMENTO E INSTALAÇÃO. AF_11/2021</v>
          </cell>
          <cell r="C6330">
            <v>0</v>
          </cell>
        </row>
        <row r="6331">
          <cell r="A6331">
            <v>103280</v>
          </cell>
          <cell r="B6331" t="str">
            <v>AR CONDICIONADO SPLIT DUTO, 24000 BTU/H, CICLO QUENTE/FRIO - FORNECIMENTO E INSTALAÇÃO. AF_11/2021</v>
          </cell>
          <cell r="C6331">
            <v>0</v>
          </cell>
        </row>
        <row r="6332">
          <cell r="A6332">
            <v>103281</v>
          </cell>
          <cell r="B6332" t="str">
            <v>AR CONDICIONADO SPLIT DUTO, 36000 BTU/H, CICLO QUENTE/FRIO - FORNECIMENTO E INSTALAÇÃO. AF_11/2021</v>
          </cell>
          <cell r="C6332">
            <v>0</v>
          </cell>
        </row>
        <row r="6333">
          <cell r="A6333">
            <v>103247</v>
          </cell>
          <cell r="B6333" t="str">
            <v>AR CONDICIONADO SPLIT INVERTER, HI-WALL (PAREDE), 12000 BTU/H, CICLO FRIO - FORNECIMENTO E INSTALAÇÃO. AF_11/2021_PE</v>
          </cell>
          <cell r="C6333">
            <v>2748.23</v>
          </cell>
        </row>
        <row r="6334">
          <cell r="A6334">
            <v>103250</v>
          </cell>
          <cell r="B6334" t="str">
            <v>AR CONDICIONADO SPLIT INVERTER, HI-WALL (PAREDE), 18000 BTU/H, CICLO FRIO - FORNECIMENTO E INSTALAÇÃO. AF_11/2021_PE</v>
          </cell>
          <cell r="C6334">
            <v>3997.82</v>
          </cell>
        </row>
        <row r="6335">
          <cell r="A6335">
            <v>103253</v>
          </cell>
          <cell r="B6335" t="str">
            <v>AR CONDICIONADO SPLIT INVERTER, HI-WALL (PAREDE), 24000 BTU/H, CICLO FRIO - FORNECIMENTO E INSTALAÇÃO. AF_11/2021_PE</v>
          </cell>
          <cell r="C6335">
            <v>5455</v>
          </cell>
        </row>
        <row r="6336">
          <cell r="A6336">
            <v>103244</v>
          </cell>
          <cell r="B6336" t="str">
            <v>AR CONDICIONADO SPLIT INVERTER, HI-WALL (PAREDE), 9000 BTU/H, CICLO FRIO - FORNECIMENTO E INSTALAÇÃO. AF_11/2021_PE</v>
          </cell>
          <cell r="C6336">
            <v>2474.64</v>
          </cell>
        </row>
        <row r="6337">
          <cell r="A6337">
            <v>103256</v>
          </cell>
          <cell r="B6337" t="str">
            <v>AR CONDICIONADO SPLIT INVERTER, PISO TETO, 18000 BTU/H, CICLO FRIO - FORNECIMENTO E INSTALAÇÃO. AF_11/2021_PSE</v>
          </cell>
          <cell r="C6337">
            <v>10139.41</v>
          </cell>
        </row>
        <row r="6338">
          <cell r="A6338">
            <v>103258</v>
          </cell>
          <cell r="B6338" t="str">
            <v>AR CONDICIONADO SPLIT INVERTER, PISO TETO, 24000 BTU/H, CICLO FRIO - FORNECIMENTO E INSTALAÇÃO. AF_11/2021_PSE</v>
          </cell>
          <cell r="C6338">
            <v>11337.57</v>
          </cell>
        </row>
        <row r="6339">
          <cell r="A6339">
            <v>103260</v>
          </cell>
          <cell r="B6339" t="str">
            <v>AR CONDICIONADO SPLIT INVERTER, PISO TETO, 24000 BTU/H, QUENTE/FRIO - FORNECIMENTO E INSTALAÇÃO. AF_11/2021_PSE</v>
          </cell>
          <cell r="C6339">
            <v>6266.21</v>
          </cell>
        </row>
        <row r="6340">
          <cell r="A6340">
            <v>103261</v>
          </cell>
          <cell r="B6340" t="str">
            <v>AR CONDICIONADO SPLIT INVERTER, PISO TETO, 36000 BTU/H, CICLO FRIO - FORNECIMENTO E INSTALAÇÃO. AF_11/2021_PSE</v>
          </cell>
          <cell r="C6340">
            <v>12790.88</v>
          </cell>
        </row>
        <row r="6341">
          <cell r="A6341">
            <v>103263</v>
          </cell>
          <cell r="B6341" t="str">
            <v>AR CONDICIONADO SPLIT INVERTER, PISO TETO, 48000 BTU/H, CICLO FRIO - FORNECIMENTO E INSTALAÇÃO. AF_11/2021_PE</v>
          </cell>
          <cell r="C6341">
            <v>17768.53</v>
          </cell>
        </row>
        <row r="6342">
          <cell r="A6342">
            <v>103265</v>
          </cell>
          <cell r="B6342" t="str">
            <v>AR CONDICIONADO SPLIT INVERTER, PISO TETO, APRESENTANDO ENTRE 54000 E 58000 BTU/H, CICLO FRIO - FORNECIMENTO E INSTALAÇÃO. AF_11/2021_PE</v>
          </cell>
          <cell r="C6342">
            <v>21426.15</v>
          </cell>
        </row>
        <row r="6343">
          <cell r="A6343">
            <v>103268</v>
          </cell>
          <cell r="B6343" t="str">
            <v>AR CONDICIONADO SPLIT ON/OFF, CASSETE (TETO), 18000 BTU/H, CICLO QUENTE/FRIO - FORNECIMENTO E INSTALAÇÃO. AF_11/2021_PE</v>
          </cell>
          <cell r="C6343">
            <v>7514.88</v>
          </cell>
        </row>
        <row r="6344">
          <cell r="A6344">
            <v>103270</v>
          </cell>
          <cell r="B6344" t="str">
            <v>AR CONDICIONADO SPLIT ON/OFF, CASSETE (TETO), 24000 BTU/H, CICLO QUENTE/FRIO - FORNECIMENTO E INSTALAÇÃO. AF_11/2021_PE</v>
          </cell>
          <cell r="C6344">
            <v>8077.74</v>
          </cell>
        </row>
        <row r="6345">
          <cell r="A6345">
            <v>103272</v>
          </cell>
          <cell r="B6345" t="str">
            <v>AR CONDICIONADO SPLIT ON/OFF, CASSETE (TETO), 36000 BTU/H, CICLO QUENTE/FRIO - FORNECIMENTO E INSTALAÇÃO. AF_11/2021_PE</v>
          </cell>
          <cell r="C6345">
            <v>11827.42</v>
          </cell>
        </row>
        <row r="6346">
          <cell r="A6346">
            <v>103274</v>
          </cell>
          <cell r="B6346" t="str">
            <v>AR CONDICIONADO SPLIT ON/OFF, CASSETE (TETO), 48000 BTU/H, CICLO QUENTE/FRIO - FORNECIMENTO E INSTALAÇÃO. AF_11/2021_PE</v>
          </cell>
          <cell r="C6346">
            <v>13939.14</v>
          </cell>
        </row>
        <row r="6347">
          <cell r="A6347">
            <v>103276</v>
          </cell>
          <cell r="B6347" t="str">
            <v>AR CONDICIONADO SPLIT ON/OFF, CASSETE (TETO), 60000 BTU/H, CICLO QUENTE/FRIO - FORNECIMENTO E INSTALAÇÃO. AF_11/2021_PE</v>
          </cell>
          <cell r="C6347">
            <v>14552.8</v>
          </cell>
        </row>
        <row r="6348">
          <cell r="A6348">
            <v>103267</v>
          </cell>
          <cell r="B6348" t="str">
            <v>AR CONDICIONADO SPLIT ON/OFF, CASSETE (TETO), FRIO 4 VIAS 18000 BTU/H - FORNECIMENTO E INSTALAÇÃO. AF_11/2021_PE</v>
          </cell>
          <cell r="C6348">
            <v>6327.63</v>
          </cell>
        </row>
        <row r="6349">
          <cell r="A6349">
            <v>103269</v>
          </cell>
          <cell r="B6349" t="str">
            <v>AR CONDICIONADO SPLIT ON/OFF, CASSETE (TETO), FRIO 4 VIAS 24000 BTU/H - FORNECIMENTO E INSTALAÇÃO. AF_11/2021_PE</v>
          </cell>
          <cell r="C6349">
            <v>7781.15</v>
          </cell>
        </row>
        <row r="6350">
          <cell r="A6350">
            <v>103271</v>
          </cell>
          <cell r="B6350" t="str">
            <v>AR CONDICIONADO SPLIT ON/OFF, CASSETE (TETO), FRIO 4 VIAS 36000 BTU/H - FORNECIMENTO E INSTALAÇÃO. AF_11/2021_PE</v>
          </cell>
          <cell r="C6350">
            <v>11450.25</v>
          </cell>
        </row>
        <row r="6351">
          <cell r="A6351">
            <v>103273</v>
          </cell>
          <cell r="B6351" t="str">
            <v>AR CONDICIONADO SPLIT ON/OFF, CASSETE (TETO), FRIO 4 VIAS 48000 BTU/H - FORNECIMENTO E INSTALAÇÃO. AF_11/2021_PE</v>
          </cell>
          <cell r="C6351">
            <v>12165.26</v>
          </cell>
        </row>
        <row r="6352">
          <cell r="A6352">
            <v>103275</v>
          </cell>
          <cell r="B6352" t="str">
            <v>AR CONDICIONADO SPLIT ON/OFF, CASSETE (TETO), FRIO 4 VIAS 60000 BTU/H - FORNECIMENTO E INSTALAÇÃO. AF_11/2021_PE</v>
          </cell>
          <cell r="C6352">
            <v>13866.72</v>
          </cell>
        </row>
        <row r="6353">
          <cell r="A6353">
            <v>103248</v>
          </cell>
          <cell r="B6353" t="str">
            <v>AR CONDICIONADO SPLIT ON/OFF, HI-WALL (PAREDE), 12000 BTUS/H, CICLO FRIO - FORNECIMENTO E INSTALAÇÃO. AF_11/2021_PE</v>
          </cell>
          <cell r="C6353">
            <v>2242.9899999999998</v>
          </cell>
        </row>
        <row r="6354">
          <cell r="A6354">
            <v>103249</v>
          </cell>
          <cell r="B6354" t="str">
            <v>AR CONDICIONADO SPLIT ON/OFF, HI-WALL (PAREDE), 12000 BTUS/H, CICLO QUENTE/FRIO - FORNECIMENTO E INSTALAÇÃO. AF_11/2021_PE</v>
          </cell>
          <cell r="C6354">
            <v>2410.87</v>
          </cell>
        </row>
        <row r="6355">
          <cell r="A6355">
            <v>103251</v>
          </cell>
          <cell r="B6355" t="str">
            <v>AR CONDICIONADO SPLIT ON/OFF, HI-WALL (PAREDE), 18000 BTUS/H, CICLO FRIO - FORNECIMENTO E INSTALAÇÃO. AF_11/2021_PE</v>
          </cell>
          <cell r="C6355">
            <v>3153.97</v>
          </cell>
        </row>
        <row r="6356">
          <cell r="A6356">
            <v>103252</v>
          </cell>
          <cell r="B6356" t="str">
            <v>AR CONDICIONADO SPLIT ON/OFF, HI-WALL (PAREDE), 18000 BTUS/H, CICLO QUENTE/FRIO - FORNECIMENTO E INSTALAÇÃO. AF_11/2021_PE</v>
          </cell>
          <cell r="C6356">
            <v>3494.28</v>
          </cell>
        </row>
        <row r="6357">
          <cell r="A6357">
            <v>103254</v>
          </cell>
          <cell r="B6357" t="str">
            <v>AR CONDICIONADO SPLIT ON/OFF, HI-WALL (PAREDE), 24000 BTUS/H, CICLO FRIO - FORNECIMENTO E INSTALAÇÃO. AF_11/2021_PE</v>
          </cell>
          <cell r="C6357">
            <v>4075.41</v>
          </cell>
        </row>
        <row r="6358">
          <cell r="A6358">
            <v>103255</v>
          </cell>
          <cell r="B6358" t="str">
            <v>AR CONDICIONADO SPLIT ON/OFF, HI-WALL (PAREDE), 24000 BTUS/H, CICLO QUENTE/FRIO - FORNECIMENTO E INSTALAÇÃO. AF_11/2021_PE</v>
          </cell>
          <cell r="C6358">
            <v>4562.16</v>
          </cell>
        </row>
        <row r="6359">
          <cell r="A6359">
            <v>103245</v>
          </cell>
          <cell r="B6359" t="str">
            <v>AR CONDICIONADO SPLIT ON/OFF, HI-WALL (PAREDE), 9000 BTUS/H, CICLO FRIO - FORNECIMENTO E INSTALAÇÃO. AF_11/2021_PE</v>
          </cell>
          <cell r="C6359">
            <v>1948.61</v>
          </cell>
        </row>
        <row r="6360">
          <cell r="A6360">
            <v>103246</v>
          </cell>
          <cell r="B6360" t="str">
            <v>AR CONDICIONADO SPLIT ON/OFF, HI-WALL (PAREDE), 9000 BTUS/H, CICLO QUENTE/FRIO - FORNECIMENTO E INSTALAÇÃO. AF_11/2021_PE</v>
          </cell>
          <cell r="C6360">
            <v>2126.5100000000002</v>
          </cell>
        </row>
        <row r="6361">
          <cell r="A6361">
            <v>103257</v>
          </cell>
          <cell r="B6361" t="str">
            <v>AR CONDICIONADO SPLIT ON/OFF, PISO TETO, 18.000 BTU/H, CICLO FRIO - FORNECIMENTO E INSTALAÇÃO. AF_11/2021_PSE</v>
          </cell>
          <cell r="C6361">
            <v>5783.96</v>
          </cell>
        </row>
        <row r="6362">
          <cell r="A6362">
            <v>103259</v>
          </cell>
          <cell r="B6362" t="str">
            <v>AR CONDICIONADO SPLIT ON/OFF, PISO TETO, 24.000 BTU/H, CICLO FRIO - FORNECIMENTO E INSTALAÇÃO. AF_11/2021_PSE</v>
          </cell>
          <cell r="C6362">
            <v>6099.52</v>
          </cell>
        </row>
        <row r="6363">
          <cell r="A6363">
            <v>103262</v>
          </cell>
          <cell r="B6363" t="str">
            <v>AR CONDICIONADO SPLIT ON/OFF, PISO TETO, 36.000 BTU/H, CICLO FRIO - FORNECIMENTO E INSTALAÇÃO. AF_11/2021_PSE</v>
          </cell>
          <cell r="C6363">
            <v>8018.31</v>
          </cell>
        </row>
        <row r="6364">
          <cell r="A6364">
            <v>103264</v>
          </cell>
          <cell r="B6364" t="str">
            <v>AR CONDICIONADO SPLIT ON/OFF, PISO TETO, 48.000 BTU/H, CICLO FRIO - FORNECIMENTO E INSTALAÇÃO. AF_11/2021_PE</v>
          </cell>
          <cell r="C6364">
            <v>9954.4599999999991</v>
          </cell>
        </row>
        <row r="6365">
          <cell r="A6365">
            <v>103266</v>
          </cell>
          <cell r="B6365" t="str">
            <v>AR CONDICIONADO SPLIT ON/OFF, PISO TETO, 60.000 BTU/H, CICLO FRIO - FORNECIMENTO E INSTALAÇÃO. AF_11/2021_PE</v>
          </cell>
          <cell r="C6365">
            <v>11120.04</v>
          </cell>
        </row>
        <row r="6366">
          <cell r="A6366">
            <v>103277</v>
          </cell>
          <cell r="B6366" t="str">
            <v>AR CONDICIONADO SPLITÃO 10 TR - FORNECIMENTO E INSTALAÇÃO. AF_11/2021_PE</v>
          </cell>
          <cell r="C6366">
            <v>26888.23</v>
          </cell>
        </row>
        <row r="6367">
          <cell r="A6367">
            <v>103278</v>
          </cell>
          <cell r="B6367" t="str">
            <v>AR CONDICIONADO SPLITÃO 15 TR - FORNECIMENTO E INSTALAÇÃO. AF_11/2021_PE</v>
          </cell>
          <cell r="C6367">
            <v>34424.76</v>
          </cell>
        </row>
        <row r="6368">
          <cell r="A6368">
            <v>103285</v>
          </cell>
          <cell r="B6368" t="str">
            <v>DAMPER DE REGULAGEM PARA SISTEMA DE AR CONDICIONADO, 1000X500 MM - FORNECIMENTO E INSTALAÇÃO. AF_11/2021</v>
          </cell>
          <cell r="C6368">
            <v>0</v>
          </cell>
        </row>
        <row r="6369">
          <cell r="A6369">
            <v>103286</v>
          </cell>
          <cell r="B6369" t="str">
            <v>DIFUSOR PARA SISTEMA DE AR CONDICIONADO, 400X400 MM - FORNECIMENTO E INSTALAÇÃO. AF_11/2021</v>
          </cell>
          <cell r="C6369">
            <v>0</v>
          </cell>
        </row>
        <row r="6370">
          <cell r="A6370">
            <v>103287</v>
          </cell>
          <cell r="B6370" t="str">
            <v>GRELHA PARA SISTEMA DE AR CONDICIONADO, 400X400 MM - FORNECIMENTO E INSTALAÇÃO. AF_11/2021</v>
          </cell>
          <cell r="C6370">
            <v>0</v>
          </cell>
        </row>
        <row r="6371">
          <cell r="A6371">
            <v>103288</v>
          </cell>
          <cell r="B6371" t="str">
            <v>RASGO E CHUMBAMENTO EM ALVENARIA PARA TUBOS DE SPLIT PAREDE DE 9000 A 24000 BTUS/H. AF_11/2021</v>
          </cell>
          <cell r="C6371">
            <v>13.9</v>
          </cell>
        </row>
        <row r="6372">
          <cell r="A6372">
            <v>103291</v>
          </cell>
          <cell r="B6372" t="str">
            <v>TUBO EM COBRE FLEXÍVEL, DN 1/2", COM ISOLAMENTO, INSTALADO EM FORRO, PARA RAMAL DE ALIMENTAÇÃO DE AR CONDICIONADO, INCLUSO FIXADOR. AF_11/2021</v>
          </cell>
          <cell r="C6372">
            <v>62.42</v>
          </cell>
        </row>
        <row r="6373">
          <cell r="A6373">
            <v>103289</v>
          </cell>
          <cell r="B6373" t="str">
            <v>TUBO EM COBRE FLEXÍVEL, DN 1/4", COM ISOLAMENTO, INSTALADO EM FORRO, PARA RAMAL DE ALIMENTAÇÃO DE AR CONDICIONADO, INCLUSO FIXADOR. AF_11/2021</v>
          </cell>
          <cell r="C6373">
            <v>32.19</v>
          </cell>
        </row>
        <row r="6374">
          <cell r="A6374">
            <v>103290</v>
          </cell>
          <cell r="B6374" t="str">
            <v>TUBO EM COBRE FLEXÍVEL, DN 3/8", COM ISOLAMENTO, INSTALADO EM FORRO, PARA RAMAL DE ALIMENTAÇÃO DE AR CONDICIONADO, INCLUSO FIXADOR. AF_11/2021</v>
          </cell>
          <cell r="C6374">
            <v>49.65</v>
          </cell>
        </row>
        <row r="6375">
          <cell r="A6375">
            <v>103292</v>
          </cell>
          <cell r="B6375" t="str">
            <v>TUBO EM COBRE FLEXÍVEL, DN 5/8", COM ISOLAMENTO, INSTALADO EM FORRO, PARA RAMAL DE ALIMENTAÇÃO DE AR CONDICIONADO, INCLUSO FIXADOR. AF_11/2021</v>
          </cell>
          <cell r="C6375">
            <v>75.400000000000006</v>
          </cell>
        </row>
        <row r="6376">
          <cell r="A6376">
            <v>97333</v>
          </cell>
          <cell r="B6376" t="str">
            <v>TUBO EM COBRE FLEXÍVEL, DN 1/2", COM ISOLAMENTO, INSTALADO EM RAMAL DE ALIMENTAÇÃO DE AR CONDICIONADO COM CONDENSADORA CENTRAL - FORNECIMENTO E INSTALAÇÃO. AF_12/2015</v>
          </cell>
          <cell r="C6376">
            <v>57.81</v>
          </cell>
        </row>
        <row r="6377">
          <cell r="A6377">
            <v>97329</v>
          </cell>
          <cell r="B6377" t="str">
            <v>TUBO EM COBRE FLEXÍVEL, DN 1/2", COM ISOLAMENTO, INSTALADO EM RAMAL DE ALIMENTAÇÃO DE AR CONDICIONADO COM CONDENSADORA INDIVIDUAL - FORNECIMENTO E INSTALAÇÃO. AF_12/2015</v>
          </cell>
          <cell r="C6377">
            <v>57.36</v>
          </cell>
        </row>
        <row r="6378">
          <cell r="A6378">
            <v>97331</v>
          </cell>
          <cell r="B6378" t="str">
            <v>TUBO EM COBRE FLEXÍVEL, DN 1/4", COM ISOLAMENTO, INSTALADO EM RAMAL DE ALIMENTAÇÃO DE AR CONDICIONADO COM CONDENSADORA CENTRAL - FORNECIMENTO E INSTALAÇÃO. AF_12/2015</v>
          </cell>
          <cell r="C6378">
            <v>27.58</v>
          </cell>
        </row>
        <row r="6379">
          <cell r="A6379">
            <v>97327</v>
          </cell>
          <cell r="B6379" t="str">
            <v>TUBO EM COBRE FLEXÍVEL, DN 1/4", COM ISOLAMENTO, INSTALADO EM RAMAL DE ALIMENTAÇÃO DE AR CONDICIONADO COM CONDENSADORA INDIVIDUAL FORNECIMENTO E INSTALAÇÃO. AF_12/2015</v>
          </cell>
          <cell r="C6379">
            <v>27.26</v>
          </cell>
        </row>
        <row r="6380">
          <cell r="A6380">
            <v>97332</v>
          </cell>
          <cell r="B6380" t="str">
            <v>TUBO EM COBRE FLEXÍVEL, DN 3/8", COM ISOLAMENTO, INSTALADO EM RAMAL DE ALIMENTAÇÃO DE AR CONDICIONADO COM CONDENSADORA CENTRAL - FORNECIMENTO E INSTALAÇÃO. AF_12/2015</v>
          </cell>
          <cell r="C6380">
            <v>45.04</v>
          </cell>
        </row>
        <row r="6381">
          <cell r="A6381">
            <v>97328</v>
          </cell>
          <cell r="B6381" t="str">
            <v>TUBO EM COBRE FLEXÍVEL, DN 3/8", COM ISOLAMENTO, INSTALADO EM RAMAL DE ALIMENTAÇÃO DE AR CONDICIONADO COM CONDENSADORA INDIVIDUAL - FORNECIMENTO E INSTALAÇÃO. AF_12/2015</v>
          </cell>
          <cell r="C6381">
            <v>44.67</v>
          </cell>
        </row>
        <row r="6382">
          <cell r="A6382">
            <v>97334</v>
          </cell>
          <cell r="B6382" t="str">
            <v>TUBO EM COBRE FLEXÍVEL, DN 5/8", COM ISOLAMENTO, INSTALADO EM RAMAL DE ALIMENTAÇÃO DE AR CONDICIONADO COM CONDENSADORA CENTRAL FORNECIMENTO E INSTALAÇÃO. AF_12/2015</v>
          </cell>
          <cell r="C6382">
            <v>70.790000000000006</v>
          </cell>
        </row>
        <row r="6383">
          <cell r="A6383">
            <v>97330</v>
          </cell>
          <cell r="B6383" t="str">
            <v>TUBO EM COBRE FLEXÍVEL, DN 5/8", COM ISOLAMENTO, INSTALADO EM RAMAL DE ALIMENTAÇÃO DE AR CONDICIONADO COM CONDENSADORA INDIVIDUAL - FORNECIMENTO E INSTALAÇÃO. AF_12/2015</v>
          </cell>
          <cell r="C6383">
            <v>70.290000000000006</v>
          </cell>
        </row>
        <row r="6384">
          <cell r="A6384">
            <v>93085</v>
          </cell>
          <cell r="B6384" t="str">
            <v>BUCHA DE REDUÇÃO EM COBRE, DN 22 MM X 15 MM, SEM ANEL DE SOLDA, PONTA X BOLSA, INSTALADO EM RAMAL DE DISTRIBUIÇÃO DE HIDRÁULICA PREDIAL - FORNECIMENTO E INSTALAÇÃO. AF_04/2022</v>
          </cell>
          <cell r="C6384">
            <v>15.03</v>
          </cell>
        </row>
        <row r="6385">
          <cell r="A6385">
            <v>103892</v>
          </cell>
          <cell r="B6385" t="str">
            <v>BUCHA DE REDUÇÃO EM COBRE, DN 22 MM X 15 MM, SEM ANEL DE SOLDA, PONTA X BOLSA, INSTALADO EM RAMAL E SUB-RAMAL DE AQUECIMENTO SOLAR - FORNECIMENTO E INSTALAÇÃO. AF_04/2022</v>
          </cell>
          <cell r="C6385">
            <v>16</v>
          </cell>
        </row>
        <row r="6386">
          <cell r="A6386">
            <v>103823</v>
          </cell>
          <cell r="B6386" t="str">
            <v>BUCHA DE REDUÇÃO EM COBRE, DN 22 MM X 15 MM, SEM ANEL DE SOLDA, PONTA X BOLSA, INSTALADO EM RAMAL E SUB-RAMAL DE GÁS COMBUSTÍVEL - FORNECIMENTO E INSTALAÇÃO. AF_04/2022</v>
          </cell>
          <cell r="C6386">
            <v>17.89</v>
          </cell>
        </row>
        <row r="6387">
          <cell r="A6387">
            <v>103856</v>
          </cell>
          <cell r="B6387" t="str">
            <v>BUCHA DE REDUÇÃO EM COBRE, DN 22 MM X 15 MM, SEM ANEL DE SOLDA, PONTA X BOLSA, INSTALADO EM RAMAL E SUB-RAMAL DE GÁS MEDICINAL - FORNECIMENTO E INSTALAÇÃO. AF_04/2022</v>
          </cell>
          <cell r="C6387">
            <v>16.05</v>
          </cell>
        </row>
        <row r="6388">
          <cell r="A6388">
            <v>93108</v>
          </cell>
          <cell r="B6388" t="str">
            <v>BUCHA DE REDUÇÃO EM COBRE, DN 22 MM X 15 MM, SEM ANEL DE SOLDA, PONTA X BOLSA, INSTALADO EM RAMAL E SUB-RAMAL DE HIDRÁULICA PREDIAL - FORNECIMENTO E INSTALAÇÃO. AF_04/2022</v>
          </cell>
          <cell r="C6388">
            <v>13.62</v>
          </cell>
        </row>
        <row r="6389">
          <cell r="A6389">
            <v>93091</v>
          </cell>
          <cell r="B6389" t="str">
            <v>BUCHA DE REDUÇÃO EM COBRE, DN 28 MM X 22 MM, SEM ANEL DE SOLDA, INSTALADO EM RAMAL DE DISTRIBUIÇÃO DE HIDRÁULICA PREDIAL - FORNECIMENTO E INSTALAÇÃO. AF_04/2022</v>
          </cell>
          <cell r="C6389">
            <v>16.98</v>
          </cell>
        </row>
        <row r="6390">
          <cell r="A6390">
            <v>103900</v>
          </cell>
          <cell r="B6390" t="str">
            <v>BUCHA DE REDUÇÃO EM COBRE, DN 28 MM X 22 MM, SEM ANEL DE SOLDA, INSTALADO EM RAMAL E SUB-RAMAL DE AQUECIMENTO SOLAR - FORNECIMENTO E INSTALAÇÃO. AF_04/2022</v>
          </cell>
          <cell r="C6390">
            <v>20.86</v>
          </cell>
        </row>
        <row r="6391">
          <cell r="A6391">
            <v>103831</v>
          </cell>
          <cell r="B6391" t="str">
            <v>BUCHA DE REDUÇÃO EM COBRE, DN 28 MM X 22 MM, SEM ANEL DE SOLDA, INSTALADO EM RAMAL E SUB-RAMAL DE GÁS COMBUSTÍVEL - FORNECIMENTO E INSTALAÇÃO. AF_04/2022</v>
          </cell>
          <cell r="C6391">
            <v>26.69</v>
          </cell>
        </row>
        <row r="6392">
          <cell r="A6392">
            <v>103864</v>
          </cell>
          <cell r="B6392" t="str">
            <v>BUCHA DE REDUÇÃO EM COBRE, DN 28 MM X 22 MM, SEM ANEL DE SOLDA, INSTALADO EM RAMAL E SUB-RAMAL DE GÁS MEDICINAL - FORNECIMENTO E INSTALAÇÃO. AF_04/2022</v>
          </cell>
          <cell r="C6392">
            <v>22.02</v>
          </cell>
        </row>
        <row r="6393">
          <cell r="A6393">
            <v>93133</v>
          </cell>
          <cell r="B6393" t="str">
            <v>BUCHA DE REDUÇÃO EM COBRE, DN 28 MM X 22 MM, SEM ANEL DE SOLDA, INSTALADO EM RAMAL E SUB-RAMAL DE HIDRÁULICA PREDIAL - FORNECIMENTO E INSTALAÇÃO. AF_04/2022</v>
          </cell>
          <cell r="C6393">
            <v>19.68</v>
          </cell>
        </row>
        <row r="6394">
          <cell r="A6394">
            <v>93057</v>
          </cell>
          <cell r="B6394" t="str">
            <v>BUCHA DE REDUÇÃO EM COBRE, DN 28 MM X 22 MM, SEM ANEL DE SOLDA, PONTA X BOLSA, INSTALADO EM PRUMADA DE HIDRÁULICA PREDIAL - FORNECIMENTO E INSTALAÇÃO. AF_04/2022</v>
          </cell>
          <cell r="C6394">
            <v>14.48</v>
          </cell>
        </row>
        <row r="6395">
          <cell r="A6395">
            <v>93062</v>
          </cell>
          <cell r="B6395" t="str">
            <v>BUCHA DE REDUÇÃO EM COBRE, DN 35 MM X 28 MM, SEM ANEL DE SOLDA, PONTA X BOLSA, INSTALADO EM PRUMADA DE HIDRÁULICA PREDIAL - FORNECIMENTO E INSTALAÇÃO. AF_04/2022</v>
          </cell>
          <cell r="C6395">
            <v>28.12</v>
          </cell>
        </row>
        <row r="6396">
          <cell r="A6396">
            <v>93065</v>
          </cell>
          <cell r="B6396" t="str">
            <v>BUCHA DE REDUÇÃO EM COBRE, DN 42 MM X 35 MM, SEM ANEL DE SOLDA, PONTA X BOLSA, INSTALADO EM PRUMADA DE HIDRÁULICA PREDIAL - FORNECIMENTO E INSTALAÇÃO. AF_04/2022</v>
          </cell>
          <cell r="C6396">
            <v>46.18</v>
          </cell>
        </row>
        <row r="6397">
          <cell r="A6397">
            <v>93068</v>
          </cell>
          <cell r="B6397" t="str">
            <v>BUCHA DE REDUÇÃO EM COBRE, DN 54 MM X 42 MM, SEM ANEL DE SOLDA, PONTA X BOLSA, INSTALADO EM PRUMADA DE HIDRÁULICA PREDIAL - FORNECIMENTO E INSTALAÇÃO. AF_04/2022</v>
          </cell>
          <cell r="C6397">
            <v>65.14</v>
          </cell>
        </row>
        <row r="6398">
          <cell r="A6398">
            <v>93071</v>
          </cell>
          <cell r="B6398" t="str">
            <v>BUCHA DE REDUÇÃO EM COBRE, DN 66 MM X 54 MM, SEM ANEL DE SOLDA, PONTA X BOLSA, INSTALADO EM PRUMADA DE HIDRÁULICA PREDIAL - FORNECIMENTO E INSTALAÇÃO. AF_04/2022</v>
          </cell>
          <cell r="C6398">
            <v>179</v>
          </cell>
        </row>
        <row r="6399">
          <cell r="A6399">
            <v>93081</v>
          </cell>
          <cell r="B6399" t="str">
            <v>CONECTOR EM BRONZE/LATÃO, DN 15 MM X 1/2", SEM ANEL DE SOLDA, BOLSA X ROSCA F, INSTALADO EM RAMAL DE DISTRIBUIÇÃO DE HIDRÁULICA PREDIAL - FORNECIMENTO E INSTALAÇÃO. AF_04/2022</v>
          </cell>
          <cell r="C6399">
            <v>19.23</v>
          </cell>
        </row>
        <row r="6400">
          <cell r="A6400">
            <v>103887</v>
          </cell>
          <cell r="B6400" t="str">
            <v>CONECTOR EM BRONZE/LATÃO, DN 15 MM X 1/2", SEM ANEL DE SOLDA, BOLSA X ROSCA F, INSTALADO EM RAMAL E SUB-RAMAL DE AQUECIMENTO SOLAR - FORNECIMENTO E INSTALAÇÃO. AF_04/2022</v>
          </cell>
          <cell r="C6400">
            <v>20.7</v>
          </cell>
        </row>
        <row r="6401">
          <cell r="A6401">
            <v>103818</v>
          </cell>
          <cell r="B6401" t="str">
            <v>CONECTOR EM BRONZE/LATÃO, DN 15 MM X 1/2", SEM ANEL DE SOLDA, BOLSA X ROSCA F, INSTALADO EM RAMAL E SUB-RAMAL DE GÁS COMBUSTÍVEL - FORNECIMENTO E INSTALAÇÃO. AF_04/2022</v>
          </cell>
          <cell r="C6401">
            <v>20.7</v>
          </cell>
        </row>
        <row r="6402">
          <cell r="A6402">
            <v>103851</v>
          </cell>
          <cell r="B6402" t="str">
            <v>CONECTOR EM BRONZE/LATÃO, DN 15 MM X 1/2", SEM ANEL DE SOLDA, BOLSA X ROSCA F, INSTALADO EM RAMAL E SUB-RAMAL DE GÁS MEDICINAL - FORNECIMENTO E INSTALAÇÃO. AF_04/2022</v>
          </cell>
          <cell r="C6402">
            <v>20.48</v>
          </cell>
        </row>
        <row r="6403">
          <cell r="A6403">
            <v>93104</v>
          </cell>
          <cell r="B6403" t="str">
            <v>CONECTOR EM BRONZE/LATÃO, DN 15 MM X 1/2", SEM ANEL DE SOLDA, BOLSA X ROSCA F, INSTALADO EM RAMAL E SUB-RAMAL DE HIDRÁULICA PREDIAL - FORNECIMENTO E INSTALAÇÃO. AF_04/2022</v>
          </cell>
          <cell r="C6403">
            <v>19.309999999999999</v>
          </cell>
        </row>
        <row r="6404">
          <cell r="A6404">
            <v>98602</v>
          </cell>
          <cell r="B6404" t="str">
            <v>CONECTOR EM BRONZE/LATÃO, DN 22 MM X 1/2", SEM ANEL DE SOLDA, BOLSA X ROSCA F, INSTALADO EM PRUMADA DE HIDRÁULICA PREDIAL - FORNECIMENTO E INSTALAÇÃO. AF_04/2022</v>
          </cell>
          <cell r="C6404">
            <v>18.84</v>
          </cell>
        </row>
        <row r="6405">
          <cell r="A6405">
            <v>93087</v>
          </cell>
          <cell r="B6405" t="str">
            <v>CONECTOR EM BRONZE/LATÃO, DN 22 MM X 1/2", SEM ANEL DE SOLDA, BOLSA X ROSCA F, INSTALADO EM RAMAL DE DISTRIBUIÇÃO DE HIDRÁULICA PREDIAL - FORNECIMENTO E INSTALAÇÃO. AF_04/2022</v>
          </cell>
          <cell r="C6405">
            <v>20.13</v>
          </cell>
        </row>
        <row r="6406">
          <cell r="A6406">
            <v>103893</v>
          </cell>
          <cell r="B6406" t="str">
            <v>CONECTOR EM BRONZE/LATÃO, DN 22 MM X 1/2", SEM ANEL DE SOLDA, BOLSA X ROSCA F, INSTALADO EM RAMAL E SUB-RAMAL DE AQUECIMENTO SOLAR - FORNECIMENTO E INSTALAÇÃO. AF_04/2022</v>
          </cell>
          <cell r="C6406">
            <v>21.93</v>
          </cell>
        </row>
        <row r="6407">
          <cell r="A6407">
            <v>103824</v>
          </cell>
          <cell r="B6407" t="str">
            <v>CONECTOR EM BRONZE/LATÃO, DN 22 MM X 1/2", SEM ANEL DE SOLDA, BOLSA X ROSCA F, INSTALADO EM RAMAL E SUB-RAMAL DE GÁS COMBUSTÍVEL - FORNECIMENTO E INSTALAÇÃO. AF_04/2022</v>
          </cell>
          <cell r="C6407">
            <v>23.98</v>
          </cell>
        </row>
        <row r="6408">
          <cell r="A6408">
            <v>103857</v>
          </cell>
          <cell r="B6408" t="str">
            <v>CONECTOR EM BRONZE/LATÃO, DN 22 MM X 1/2", SEM ANEL DE SOLDA, BOLSA X ROSCA F, INSTALADO EM RAMAL E SUB-RAMAL DE GÁS MEDICINAL - FORNECIMENTO E INSTALAÇÃO. AF_04/2022</v>
          </cell>
          <cell r="C6408">
            <v>22.22</v>
          </cell>
        </row>
        <row r="6409">
          <cell r="A6409">
            <v>93110</v>
          </cell>
          <cell r="B6409" t="str">
            <v>CONECTOR EM BRONZE/LATÃO, DN 22 MM X 1/2", SEM ANEL DE SOLDA, BOLSA X ROSCA F, INSTALADO EM RAMAL E SUB-RAMAL DE HIDRÁULICA PREDIAL - FORNECIMENTO E INSTALAÇÃO. AF_04/2022</v>
          </cell>
          <cell r="C6409">
            <v>21.11</v>
          </cell>
        </row>
        <row r="6410">
          <cell r="A6410">
            <v>93054</v>
          </cell>
          <cell r="B6410" t="str">
            <v>CONECTOR EM BRONZE/LATÃO, DN 22 MM X 3/4", SEM ANEL DE SOLDA, BOLSA X ROSCA F, INSTALADO EM PRUMADA DE HIDRÁULICA PREDIAL - FORNECIMENTO E INSTALAÇÃO. AF_04/2022</v>
          </cell>
          <cell r="C6410">
            <v>23.34</v>
          </cell>
        </row>
        <row r="6411">
          <cell r="A6411">
            <v>93088</v>
          </cell>
          <cell r="B6411" t="str">
            <v>CONECTOR EM BRONZE/LATÃO, DN 22 MM X 3/4", SEM ANEL DE SOLDA, BOLSA X ROSCA F, INSTALADO EM RAMAL DE DISTRIBUIÇÃO DE HIDRÁULICA PREDIAL - FORNECIMENTO E INSTALAÇÃO. AF_04/2022</v>
          </cell>
          <cell r="C6411">
            <v>24.95</v>
          </cell>
        </row>
        <row r="6412">
          <cell r="A6412">
            <v>103894</v>
          </cell>
          <cell r="B6412" t="str">
            <v>CONECTOR EM BRONZE/LATÃO, DN 22 MM X 3/4", SEM ANEL DE SOLDA, BOLSA X ROSCA F, INSTALADO EM RAMAL E SUB-RAMAL DE AQUECIMENTO SOLAR - FORNECIMENTO E INSTALAÇÃO. AF_04/2022</v>
          </cell>
          <cell r="C6412">
            <v>26.42</v>
          </cell>
        </row>
        <row r="6413">
          <cell r="A6413">
            <v>103825</v>
          </cell>
          <cell r="B6413" t="str">
            <v>CONECTOR EM BRONZE/LATÃO, DN 22 MM X 3/4", SEM ANEL DE SOLDA, BOLSA X ROSCA F, INSTALADO EM RAMAL E SUB-RAMAL DE GÁS COMBUSTÍVEL - FORNECIMENTO E INSTALAÇÃO. AF_04/2022</v>
          </cell>
          <cell r="C6413">
            <v>28.47</v>
          </cell>
        </row>
        <row r="6414">
          <cell r="A6414">
            <v>103858</v>
          </cell>
          <cell r="B6414" t="str">
            <v>CONECTOR EM BRONZE/LATÃO, DN 22 MM X 3/4", SEM ANEL DE SOLDA, BOLSA X ROSCA F, INSTALADO EM RAMAL E SUB-RAMAL DE GÁS MEDICINAL - FORNECIMENTO E INSTALAÇÃO. AF_04/2022</v>
          </cell>
          <cell r="C6414">
            <v>26.72</v>
          </cell>
        </row>
        <row r="6415">
          <cell r="A6415">
            <v>93111</v>
          </cell>
          <cell r="B6415" t="str">
            <v>CONECTOR EM BRONZE/LATÃO, DN 22 MM X 3/4", SEM ANEL DE SOLDA, BOLSA X ROSCA F, INSTALADO EM RAMAL E SUB-RAMAL DE HIDRÁULICA PREDIAL - FORNECIMENTO E INSTALAÇÃO. AF_04/2022</v>
          </cell>
          <cell r="C6415">
            <v>25.61</v>
          </cell>
        </row>
        <row r="6416">
          <cell r="A6416">
            <v>93059</v>
          </cell>
          <cell r="B6416" t="str">
            <v>CONECTOR EM BRONZE/LATÃO, DN 28 MM X 1/2", SEM ANEL DE SOLDA, BOLSA X ROSCA F, INSTALADO EM PRUMADA DE HIDRÁULICA PREDIAL - FORNECIMENTO E INSTALAÇÃO. AF_04/2022</v>
          </cell>
          <cell r="C6416">
            <v>30.68</v>
          </cell>
        </row>
        <row r="6417">
          <cell r="A6417">
            <v>93093</v>
          </cell>
          <cell r="B6417" t="str">
            <v>CONECTOR EM BRONZE/LATÃO, DN 28 MM X 1/2", SEM ANEL DE SOLDA, BOLSA X ROSCA F, INSTALADO EM RAMAL DE DISTRIBUIÇÃO DE HIDRÁULICA PREDIAL - FORNECIMENTO E INSTALAÇÃO. AF_04/2022</v>
          </cell>
          <cell r="C6417">
            <v>31.88</v>
          </cell>
        </row>
        <row r="6418">
          <cell r="A6418">
            <v>103899</v>
          </cell>
          <cell r="B6418" t="str">
            <v>CONECTOR EM BRONZE/LATÃO, DN 28 MM X 1/2", SEM ANEL DE SOLDA, BOLSA X ROSCA F, INSTALADO EM RAMAL E SUB-RAMAL DE AQUECIMENTO SOLAR - FORNECIMENTO E INSTALAÇÃO. AF_04/2022</v>
          </cell>
          <cell r="C6418">
            <v>33.97</v>
          </cell>
        </row>
        <row r="6419">
          <cell r="A6419">
            <v>103830</v>
          </cell>
          <cell r="B6419" t="str">
            <v>CONECTOR EM BRONZE/LATÃO, DN 28 MM X 1/2", SEM ANEL DE SOLDA, BOLSA X ROSCA F, INSTALADO EM RAMAL E SUB-RAMAL DE GÁS COMBUSTÍVEL - FORNECIMENTO E INSTALAÇÃO. AF_04/2022</v>
          </cell>
          <cell r="C6419">
            <v>37.5</v>
          </cell>
        </row>
        <row r="6420">
          <cell r="A6420">
            <v>103863</v>
          </cell>
          <cell r="B6420" t="str">
            <v>CONECTOR EM BRONZE/LATÃO, DN 28 MM X 1/2", SEM ANEL DE SOLDA, BOLSA X ROSCA F, INSTALADO EM RAMAL E SUB-RAMAL DE GÁS MEDICINAL - FORNECIMENTO E INSTALAÇÃO. AF_04/2022</v>
          </cell>
          <cell r="C6420">
            <v>34.68</v>
          </cell>
        </row>
        <row r="6421">
          <cell r="A6421">
            <v>93114</v>
          </cell>
          <cell r="B6421" t="str">
            <v>CONECTOR EM BRONZE/LATÃO, DN 28 MM X 1/2", SEM ANEL DE SOLDA, BOLSA X ROSCA F, INSTALADO EM RAMAL E SUB-RAMAL DE HIDRÁULICA PREDIAL - FORNECIMENTO E INSTALAÇÃO. AF_04/2022</v>
          </cell>
          <cell r="C6421">
            <v>33.619999999999997</v>
          </cell>
        </row>
        <row r="6422">
          <cell r="A6422">
            <v>93075</v>
          </cell>
          <cell r="B6422" t="str">
            <v>COTOVELO EM BRONZE/LATÃO, DN 15 MM X 1/2", 90 GRAUS, SEM ANEL DE SOLDA, BOLSA X ROSCA F, INSTALADO EM RAMAL DE DISTRIBUIÇÃO DE HIDRÁULICA PREDIAL - FORNECIMENTO E INSTALAÇÃO. AF_04/2022</v>
          </cell>
          <cell r="C6422">
            <v>20.27</v>
          </cell>
        </row>
        <row r="6423">
          <cell r="A6423">
            <v>103876</v>
          </cell>
          <cell r="B6423" t="str">
            <v>COTOVELO EM BRONZE/LATÃO, DN 15 MM X 1/2", 90 GRAUS, SEM ANEL DE SOLDA, BOLSA X ROSCA F, INSTALADO EM RAMAL E SUB-RAMAL DE AQUECIMENTO SOLAR - FORNECIMENTO E INSTALAÇÃO. AF_04/2022</v>
          </cell>
          <cell r="C6423">
            <v>22.47</v>
          </cell>
        </row>
        <row r="6424">
          <cell r="A6424">
            <v>103807</v>
          </cell>
          <cell r="B6424" t="str">
            <v>COTOVELO EM BRONZE/LATÃO, DN 15 MM X 1/2", 90 GRAUS, SEM ANEL DE SOLDA, BOLSA X ROSCA F, INSTALADO EM RAMAL E SUB-RAMAL DE GÁS COMBUSTÍVEL - FORNECIMENTO E INSTALAÇÃO. AF_04/2022</v>
          </cell>
          <cell r="C6424">
            <v>22.46</v>
          </cell>
        </row>
        <row r="6425">
          <cell r="A6425">
            <v>103840</v>
          </cell>
          <cell r="B6425" t="str">
            <v>COTOVELO EM BRONZE/LATÃO, DN 15 MM X 1/2", 90 GRAUS, SEM ANEL DE SOLDA, BOLSA X ROSCA F, INSTALADO EM RAMAL E SUB-RAMAL DE GÁS MEDICINAL - FORNECIMENTO E INSTALAÇÃO. AF_04/2022</v>
          </cell>
          <cell r="C6425">
            <v>22.12</v>
          </cell>
        </row>
        <row r="6426">
          <cell r="A6426">
            <v>93098</v>
          </cell>
          <cell r="B6426" t="str">
            <v>COTOVELO EM BRONZE/LATÃO, DN 15 MM X 1/2", 90 GRAUS, SEM ANEL DE SOLDA, BOLSA X ROSCA F, INSTALADO EM RAMAL E SUB-RAMAL DE HIDRÁULICA PREDIAL - FORNECIMENTO E INSTALAÇÃO. AF_04/2022</v>
          </cell>
          <cell r="C6426">
            <v>20.39</v>
          </cell>
        </row>
        <row r="6427">
          <cell r="A6427">
            <v>93120</v>
          </cell>
          <cell r="B6427" t="str">
            <v>COTOVELO EM BRONZE/LATÃO, DN 22 MM X 1/2", 90 GRAUS, SEM ANEL DE SOLDA, BOLSA X ROSCA F, INSTALADO EM PRUMADA DE HIDRÁULICA PREDIAL - FORNECIMENTO E INSTALAÇÃO. AF_04/2022</v>
          </cell>
          <cell r="C6427">
            <v>26.96</v>
          </cell>
        </row>
        <row r="6428">
          <cell r="A6428">
            <v>93077</v>
          </cell>
          <cell r="B6428" t="str">
            <v>COTOVELO EM BRONZE/LATÃO, DN 22 MM X 1/2", 90 GRAUS, SEM ANEL DE SOLDA, BOLSA X ROSCA F, INSTALADO EM RAMAL DE DISTRIBUIÇÃO DE HIDRÁULICA PREDIAL - FORNECIMENTO E INSTALAÇÃO. AF_04/2022</v>
          </cell>
          <cell r="C6428">
            <v>28.88</v>
          </cell>
        </row>
        <row r="6429">
          <cell r="A6429">
            <v>103879</v>
          </cell>
          <cell r="B6429" t="str">
            <v>COTOVELO EM BRONZE/LATÃO, DN 22 MM X 1/2", 90 GRAUS, SEM ANEL DE SOLDA, BOLSA X ROSCA F, INSTALADO EM RAMAL E SUB-RAMAL DE AQUECIMENTO SOLAR - FORNECIMENTO E INSTALAÇÃO. AF_04/2022</v>
          </cell>
          <cell r="C6429">
            <v>31.57</v>
          </cell>
        </row>
        <row r="6430">
          <cell r="A6430">
            <v>103810</v>
          </cell>
          <cell r="B6430" t="str">
            <v>COTOVELO EM BRONZE/LATÃO, DN 22 MM X 1/2", 90 GRAUS, SEM ANEL DE SOLDA, BOLSA X ROSCA F, INSTALADO EM RAMAL E SUB-RAMAL DE GÁS COMBUSTÍVEL - FORNECIMENTO E INSTALAÇÃO. AF_04/2022</v>
          </cell>
          <cell r="C6430">
            <v>34.590000000000003</v>
          </cell>
        </row>
        <row r="6431">
          <cell r="A6431">
            <v>103843</v>
          </cell>
          <cell r="B6431" t="str">
            <v>COTOVELO EM BRONZE/LATÃO, DN 22 MM X 1/2", 90 GRAUS, SEM ANEL DE SOLDA, BOLSA X ROSCA F, INSTALADO EM RAMAL E SUB-RAMAL DE GÁS MEDICINAL - FORNECIMENTO E INSTALAÇÃO. AF_04/2022</v>
          </cell>
          <cell r="C6431">
            <v>31.98</v>
          </cell>
        </row>
        <row r="6432">
          <cell r="A6432">
            <v>93100</v>
          </cell>
          <cell r="B6432" t="str">
            <v>COTOVELO EM BRONZE/LATÃO, DN 22 MM X 1/2", 90 GRAUS, SEM ANEL DE SOLDA, BOLSA X ROSCA F, INSTALADO EM RAMAL E SUB-RAMAL DE HIDRÁULICA PREDIAL - FORNECIMENTO E INSTALAÇÃO. AF_04/2022</v>
          </cell>
          <cell r="C6432">
            <v>30.33</v>
          </cell>
        </row>
        <row r="6433">
          <cell r="A6433">
            <v>93121</v>
          </cell>
          <cell r="B6433" t="str">
            <v>COTOVELO EM BRONZE/LATÃO, DN 22 MM X 3/4", 90 GRAUS, SEM ANEL DE SOLDA, BOLSA X ROSCA F, INSTALADO EM PRUMADA DE HIDRÁULICA PREDIAL - FORNECIMENTO E INSTALAÇÃO. AF_04/2022</v>
          </cell>
          <cell r="C6433">
            <v>30.55</v>
          </cell>
        </row>
        <row r="6434">
          <cell r="A6434">
            <v>93078</v>
          </cell>
          <cell r="B6434" t="str">
            <v>COTOVELO EM BRONZE/LATÃO, DN 22 MM X 3/4", 90 GRAUS, SEM ANEL DE SOLDA, BOLSA X ROSCA F, INSTALADO EM RAMAL DE DISTRIBUIÇÃO DE HIDRÁULICA PREDIAL - FORNECIMENTO E INSTALAÇÃO. AF_04/2022</v>
          </cell>
          <cell r="C6434">
            <v>32.479999999999997</v>
          </cell>
        </row>
        <row r="6435">
          <cell r="A6435">
            <v>103880</v>
          </cell>
          <cell r="B6435" t="str">
            <v>COTOVELO EM BRONZE/LATÃO, DN 22 MM X 3/4", 90 GRAUS, SEM ANEL DE SOLDA, BOLSA X ROSCA F, INSTALADO EM RAMAL E SUB-RAMAL DE AQUECIMENTO SOLAR - FORNECIMENTO E INSTALAÇÃO. AF_04/2022</v>
          </cell>
          <cell r="C6435">
            <v>35.17</v>
          </cell>
        </row>
        <row r="6436">
          <cell r="A6436">
            <v>103811</v>
          </cell>
          <cell r="B6436" t="str">
            <v>COTOVELO EM BRONZE/LATÃO, DN 22 MM X 3/4", 90 GRAUS, SEM ANEL DE SOLDA, BOLSA X ROSCA F, INSTALADO EM RAMAL E SUB-RAMAL DE GÁS COMBUSTÍVEL - FORNECIMENTO E INSTALAÇÃO. AF_04/2022</v>
          </cell>
          <cell r="C6436">
            <v>38.19</v>
          </cell>
        </row>
        <row r="6437">
          <cell r="A6437">
            <v>103844</v>
          </cell>
          <cell r="B6437" t="str">
            <v>COTOVELO EM BRONZE/LATÃO, DN 22 MM X 3/4", 90 GRAUS, SEM ANEL DE SOLDA, BOLSA X ROSCA F, INSTALADO EM RAMAL E SUB-RAMAL DE GÁS MEDICINAL - FORNECIMENTO E INSTALAÇÃO. AF_04/2022</v>
          </cell>
          <cell r="C6437">
            <v>35.57</v>
          </cell>
        </row>
        <row r="6438">
          <cell r="A6438">
            <v>93101</v>
          </cell>
          <cell r="B6438" t="str">
            <v>COTOVELO EM BRONZE/LATÃO, DN 22 MM X 3/4", 90 GRAUS, SEM ANEL DE SOLDA, BOLSA X ROSCA F, INSTALADO EM RAMAL E SUB-RAMAL DE HIDRÁULICA PREDIAL - FORNECIMENTO E INSTALAÇÃO. AF_04/2022</v>
          </cell>
          <cell r="C6438">
            <v>33.92</v>
          </cell>
        </row>
        <row r="6439">
          <cell r="A6439">
            <v>92311</v>
          </cell>
          <cell r="B6439" t="str">
            <v>COTOVELO EM COBRE, DN 15 MM, 90 GRAUS, SEM ANEL DE SOLDA, INSTALADO EM RAMAL DE DISTRIBUIÇÃO FORNECIMENTO E INSTALAÇÃO. AF_04/2022</v>
          </cell>
          <cell r="C6439">
            <v>12.95</v>
          </cell>
        </row>
        <row r="6440">
          <cell r="A6440">
            <v>103874</v>
          </cell>
          <cell r="B6440" t="str">
            <v>COTOVELO EM COBRE, DN 15 MM, 90 GRAUS, SEM ANEL DE SOLDA, INSTALADO EM RAMAL E SUB-RAMAL DE AQUECIMENTO SOLAR - FORNECIMENTO E INSTALAÇÃO. AF_04/2022</v>
          </cell>
          <cell r="C6440">
            <v>17.73</v>
          </cell>
        </row>
        <row r="6441">
          <cell r="A6441">
            <v>103805</v>
          </cell>
          <cell r="B6441" t="str">
            <v>COTOVELO EM COBRE, DN 15 MM, 90 GRAUS, SEM ANEL DE SOLDA, INSTALADO EM RAMAL E SUB-RAMAL DE GÁS COMBUSTÍVEL - FORNECIMENTO E INSTALAÇÃO. AF_04/2022</v>
          </cell>
          <cell r="C6441">
            <v>17.7</v>
          </cell>
        </row>
        <row r="6442">
          <cell r="A6442">
            <v>103838</v>
          </cell>
          <cell r="B6442" t="str">
            <v>COTOVELO EM COBRE, DN 15 MM, 90 GRAUS, SEM ANEL DE SOLDA, INSTALADO EM RAMAL E SUB-RAMAL DE GÁS MEDICINAL - FORNECIMENTO E INSTALAÇÃO. AF_04/2022</v>
          </cell>
          <cell r="C6442">
            <v>17.04</v>
          </cell>
        </row>
        <row r="6443">
          <cell r="A6443">
            <v>92326</v>
          </cell>
          <cell r="B6443" t="str">
            <v>COTOVELO EM COBRE, DN 15 MM, 90 GRAUS, SEM ANEL DE SOLDA, INSTALADO EM RAMAL E SUB-RAMAL DE HIDRÁULICA PREDIAL - FORNECIMENTO E INSTALAÇÃO. AF_04/2022</v>
          </cell>
          <cell r="C6443">
            <v>13.57</v>
          </cell>
        </row>
        <row r="6444">
          <cell r="A6444">
            <v>92287</v>
          </cell>
          <cell r="B6444" t="str">
            <v>COTOVELO EM COBRE, DN 22 MM, 90 GRAUS, SEM ANEL DE SOLDA, INSTALADO EM PRUMADA DE HIDRÁULICA PREDIAL - FORNECIMENTO E INSTALAÇÃO. AF_04/2022</v>
          </cell>
          <cell r="C6444">
            <v>18.09</v>
          </cell>
        </row>
        <row r="6445">
          <cell r="A6445">
            <v>92312</v>
          </cell>
          <cell r="B6445" t="str">
            <v>COTOVELO EM COBRE, DN 22 MM, 90 GRAUS, SEM ANEL DE SOLDA, INSTALADO EM RAMAL DE DISTRIBUIÇÃO DE HIDRÁULICA PREDIAL - FORNECIMENTO E INSTALAÇÃO. AF_04/2022</v>
          </cell>
          <cell r="C6445">
            <v>21.95</v>
          </cell>
        </row>
        <row r="6446">
          <cell r="A6446">
            <v>103877</v>
          </cell>
          <cell r="B6446" t="str">
            <v>COTOVELO EM COBRE, DN 22 MM, 90 GRAUS, SEM ANEL DE SOLDA, INSTALADO EM RAMAL E SUB-RAMAL DE AQUECIMENTO SOLAR - FORNECIMENTO E INSTALAÇÃO. AF_04/2022</v>
          </cell>
          <cell r="C6446">
            <v>27.33</v>
          </cell>
        </row>
        <row r="6447">
          <cell r="A6447">
            <v>103808</v>
          </cell>
          <cell r="B6447" t="str">
            <v>COTOVELO EM COBRE, DN 22 MM, 90 GRAUS, SEM ANEL DE SOLDA, INSTALADO EM RAMAL E SUB-RAMAL DE GÁS COMBUSTÍVEL - FORNECIMENTO E INSTALAÇÃO. AF_04/2022</v>
          </cell>
          <cell r="C6447">
            <v>33.35</v>
          </cell>
        </row>
        <row r="6448">
          <cell r="A6448">
            <v>103841</v>
          </cell>
          <cell r="B6448" t="str">
            <v>COTOVELO EM COBRE, DN 22 MM, 90 GRAUS, SEM ANEL DE SOLDA, INSTALADO EM RAMAL E SUB-RAMAL DE GÁS MEDICINAL - FORNECIMENTO E INSTALAÇÃO. AF_04/2022</v>
          </cell>
          <cell r="C6448">
            <v>28.13</v>
          </cell>
        </row>
        <row r="6449">
          <cell r="A6449">
            <v>92327</v>
          </cell>
          <cell r="B6449" t="str">
            <v>COTOVELO EM COBRE, DN 22 MM, 90 GRAUS, SEM ANEL DE SOLDA, INSTALADO EM RAMAL E SUB-RAMAL DE HIDRÁULICA PREDIAL - FORNECIMENTO E INSTALAÇÃO. AF_04/2022</v>
          </cell>
          <cell r="C6449">
            <v>24.83</v>
          </cell>
        </row>
        <row r="6450">
          <cell r="A6450">
            <v>92288</v>
          </cell>
          <cell r="B6450" t="str">
            <v>COTOVELO EM COBRE, DN 28 MM, 90 GRAUS, SEM ANEL DE SOLDA, INSTALADO EM PRUMADA DE HIDRÁULICA PREDIAL - FORNECIMENTO E INSTALAÇÃO. AF_04/2022</v>
          </cell>
          <cell r="C6450">
            <v>28.7</v>
          </cell>
        </row>
        <row r="6451">
          <cell r="A6451">
            <v>92313</v>
          </cell>
          <cell r="B6451" t="str">
            <v>COTOVELO EM COBRE, DN 28 MM, 90 GRAUS, SEM ANEL DE SOLDA, INSTALADO EM RAMAL DE DISTRIBUIÇÃO DE HIDRÁULICA PREDIAL - FORNECIMENTO E INSTALAÇÃO. AF_04/2022</v>
          </cell>
          <cell r="C6451">
            <v>32.28</v>
          </cell>
        </row>
        <row r="6452">
          <cell r="A6452">
            <v>103881</v>
          </cell>
          <cell r="B6452" t="str">
            <v>COTOVELO EM COBRE, DN 28 MM, 90 GRAUS, SEM ANEL DE SOLDA, INSTALADO EM RAMAL E SUB-RAMAL DE AQUECIMENTO SOLAR - FORNECIMENTO E INSTALAÇÃO. AF_04/2022</v>
          </cell>
          <cell r="C6452">
            <v>38.5</v>
          </cell>
        </row>
        <row r="6453">
          <cell r="A6453">
            <v>103812</v>
          </cell>
          <cell r="B6453" t="str">
            <v>COTOVELO EM COBRE, DN 28 MM, 90 GRAUS, SEM ANEL DE SOLDA, INSTALADO EM RAMAL E SUB-RAMAL DE GÁS COMBUSTÍVEL - FORNECIMENTO E INSTALAÇÃO. AF_04/2022</v>
          </cell>
          <cell r="C6453">
            <v>49.7</v>
          </cell>
        </row>
        <row r="6454">
          <cell r="A6454">
            <v>103845</v>
          </cell>
          <cell r="B6454" t="str">
            <v>COTOVELO EM COBRE, DN 28 MM, 90 GRAUS, SEM ANEL DE SOLDA, INSTALADO EM RAMAL E SUB-RAMAL DE GÁS MEDICINAL - FORNECIMENTO E INSTALAÇÃO. AF_04/2022</v>
          </cell>
          <cell r="C6454">
            <v>40.57</v>
          </cell>
        </row>
        <row r="6455">
          <cell r="A6455">
            <v>92328</v>
          </cell>
          <cell r="B6455" t="str">
            <v>COTOVELO EM COBRE, DN 28 MM, 90 GRAUS, SEM ANEL DE SOLDA, INSTALADO EM RAMAL E SUB-RAMAL DE HIDRÁULICA PREDIAL - FORNECIMENTO E INSTALAÇÃO. AF_04/2022</v>
          </cell>
          <cell r="C6455">
            <v>37.4</v>
          </cell>
        </row>
        <row r="6456">
          <cell r="A6456">
            <v>92289</v>
          </cell>
          <cell r="B6456" t="str">
            <v>COTOVELO EM COBRE, DN 35 MM, 90 GRAUS, SEM ANEL DE SOLDA, INSTALADO EM PRUMADA DE HIDRÁULICA PREDIAL - FORNECIMENTO E INSTALAÇÃO. AF_04/2022</v>
          </cell>
          <cell r="C6456">
            <v>51.28</v>
          </cell>
        </row>
        <row r="6457">
          <cell r="A6457">
            <v>92290</v>
          </cell>
          <cell r="B6457" t="str">
            <v>COTOVELO EM COBRE, DN 42 MM, 90 GRAUS, SEM ANEL DE SOLDA, INSTALADO EM PRUMADA DE HIDRÁULICA PREDIAL - FORNECIMENTO E INSTALAÇÃO. AF_04/2022</v>
          </cell>
          <cell r="C6457">
            <v>78</v>
          </cell>
        </row>
        <row r="6458">
          <cell r="A6458">
            <v>92291</v>
          </cell>
          <cell r="B6458" t="str">
            <v>COTOVELO EM COBRE, DN 54 MM, 90 GRAUS, SEM ANEL DE SOLDA, INSTALADO EM PRUMADA DE HIDRÁULICA PREDIAL - FORNECIMENTO E INSTALAÇÃO. AF_04/2022</v>
          </cell>
          <cell r="C6458">
            <v>121.18</v>
          </cell>
        </row>
        <row r="6459">
          <cell r="A6459">
            <v>92292</v>
          </cell>
          <cell r="B6459" t="str">
            <v>COTOVELO EM COBRE, DN 66 MM, 90 GRAUS, SEM ANEL DE SOLDA, INSTALADO EM PRUMADA DE HIDRÁULICA PREDIAL - FORNECIMENTO E INSTALAÇÃO. AF_04/2022</v>
          </cell>
          <cell r="C6459">
            <v>378.44</v>
          </cell>
        </row>
        <row r="6460">
          <cell r="A6460">
            <v>93082</v>
          </cell>
          <cell r="B6460" t="str">
            <v>CURVA DE TRANSPOSIÇÃO EM BRONZE/LATÃO, DN 15 MM, SEM ANEL DE SOLDA, BOLSA X BOLSA, INSTALADO EM RAMAL DE DISTRIBUIÇÃO DE HIDRÁULICA PREDIAL - FORNECIMENTO E INSTALAÇÃO. AF_04/2022</v>
          </cell>
          <cell r="C6460">
            <v>24.97</v>
          </cell>
        </row>
        <row r="6461">
          <cell r="A6461">
            <v>103885</v>
          </cell>
          <cell r="B6461" t="str">
            <v>CURVA DE TRANSPOSIÇÃO EM BRONZE/LATÃO, DN 15 MM, SEM ANEL DE SOLDA, BOLSA X BOLSA, INSTALADO EM RAMAL E SUB-RAMAL DE AQUECIMENTO SOLAR - FORNECIMENTO E INSTALAÇÃO. AF_04/2022</v>
          </cell>
          <cell r="C6461">
            <v>27.91</v>
          </cell>
        </row>
        <row r="6462">
          <cell r="A6462">
            <v>103816</v>
          </cell>
          <cell r="B6462" t="str">
            <v>CURVA DE TRANSPOSIÇÃO EM BRONZE/LATÃO, DN 15 MM, SEM ANEL DE SOLDA, BOLSA X BOLSA, INSTALADO EM RAMAL E SUB-RAMAL DE GÁS COMBUSTÍVEL - FORNECIMENTO E INSTALAÇÃO. AF_04/2022</v>
          </cell>
          <cell r="C6462">
            <v>27.91</v>
          </cell>
        </row>
        <row r="6463">
          <cell r="A6463">
            <v>103849</v>
          </cell>
          <cell r="B6463" t="str">
            <v>CURVA DE TRANSPOSIÇÃO EM BRONZE/LATÃO, DN 15 MM, SEM ANEL DE SOLDA, BOLSA X BOLSA, INSTALADO EM RAMAL E SUB-RAMAL DE GÁS MEDICINAL - FORNECIMENTO E INSTALAÇÃO. AF_04/2022</v>
          </cell>
          <cell r="C6463">
            <v>27.47</v>
          </cell>
        </row>
        <row r="6464">
          <cell r="A6464">
            <v>93105</v>
          </cell>
          <cell r="B6464" t="str">
            <v>CURVA DE TRANSPOSIÇÃO EM BRONZE/LATÃO, DN 15 MM, SEM ANEL DE SOLDA, BOLSA X BOLSA, INSTALADO EM RAMAL E SUB-RAMAL DE HIDRÁULICA PREDIAL - FORNECIMENTO E INSTALAÇÃO. AF_04/2022</v>
          </cell>
          <cell r="C6464">
            <v>25.14</v>
          </cell>
        </row>
        <row r="6465">
          <cell r="A6465">
            <v>93055</v>
          </cell>
          <cell r="B6465" t="str">
            <v>CURVA DE TRANSPOSIÇÃO EM BRONZE/LATÃO, DN 22 MM, SEM ANEL DE SOLDA, BOLSA X BOLSA, INSTALADO EM PRUMADA DE HIDRÁULICA PREDIAL - FORNECIMENTO E INSTALAÇÃO. AF_04/2022</v>
          </cell>
          <cell r="C6465">
            <v>47.46</v>
          </cell>
        </row>
        <row r="6466">
          <cell r="A6466">
            <v>93089</v>
          </cell>
          <cell r="B6466" t="str">
            <v>CURVA DE TRANSPOSIÇÃO EM BRONZE/LATÃO, DN 22 MM, SEM ANEL DE SOLDA, BOLSA X BOLSA, INSTALADO EM RAMAL DE DISTRIBUIÇÃO DE HIDRÁULICA PREDIAL - FORNECIMENTO E INSTALAÇÃO. AF_04/2022</v>
          </cell>
          <cell r="C6466">
            <v>50.05</v>
          </cell>
        </row>
        <row r="6467">
          <cell r="A6467">
            <v>103891</v>
          </cell>
          <cell r="B6467" t="str">
            <v>CURVA DE TRANSPOSIÇÃO EM BRONZE/LATÃO, DN 22 MM, SEM ANEL DE SOLDA, BOLSA X BOLSA, INSTALADO EM RAMAL E SUB-RAMAL DE AQUECIMENTO SOLAR - FORNECIMENTO E INSTALAÇÃO. AF_04/2022</v>
          </cell>
          <cell r="C6467">
            <v>53.65</v>
          </cell>
        </row>
        <row r="6468">
          <cell r="A6468">
            <v>103822</v>
          </cell>
          <cell r="B6468" t="str">
            <v>CURVA DE TRANSPOSIÇÃO EM BRONZE/LATÃO, DN 22 MM, SEM ANEL DE SOLDA, BOLSA X BOLSA, INSTALADO EM RAMAL E SUB-RAMAL DE GÁS COMBUSTÍVEL - FORNECIMENTO E INSTALAÇÃO. AF_04/2022</v>
          </cell>
          <cell r="C6468">
            <v>57.73</v>
          </cell>
        </row>
        <row r="6469">
          <cell r="A6469">
            <v>103855</v>
          </cell>
          <cell r="B6469" t="str">
            <v>CURVA DE TRANSPOSIÇÃO EM BRONZE/LATÃO, DN 22 MM, SEM ANEL DE SOLDA, BOLSA X BOLSA, INSTALADO EM RAMAL E SUB-RAMAL DE GÁS MEDICINAL - FORNECIMENTO E INSTALAÇÃO. AF_04/2022</v>
          </cell>
          <cell r="C6469">
            <v>54.23</v>
          </cell>
        </row>
        <row r="6470">
          <cell r="A6470">
            <v>93112</v>
          </cell>
          <cell r="B6470" t="str">
            <v>CURVA DE TRANSPOSIÇÃO EM BRONZE/LATÃO, DN 22 MM, SEM ANEL DE SOLDA, BOLSA X BOLSA, INSTALADO EM RAMAL E SUB-RAMAL DE HIDRÁULICA PREDIAL - FORNECIMENTO E INSTALAÇÃO. AF_04/2022</v>
          </cell>
          <cell r="C6470">
            <v>52</v>
          </cell>
        </row>
        <row r="6471">
          <cell r="A6471">
            <v>93060</v>
          </cell>
          <cell r="B6471" t="str">
            <v>CURVA DE TRANSPOSIÇÃO EM BRONZE/LATÃO, DN 28 MM, SEM ANEL DE SOLDA, BOLSA X BOLSA, INSTALADO EM PRUMADA DE HIDRÁULICA PREDIAL - FORNECIMENTO E INSTALAÇÃO. AF_04/2022</v>
          </cell>
          <cell r="C6471">
            <v>83.34</v>
          </cell>
        </row>
        <row r="6472">
          <cell r="A6472">
            <v>93094</v>
          </cell>
          <cell r="B6472" t="str">
            <v>CURVA DE TRANSPOSIÇÃO EM BRONZE/LATÃO, DN 28 MM, SEM ANEL DE SOLDA, BOLSA X BOLSA, INSTALADO EM RAMAL DE DISTRIBUIÇÃO DE HIDRÁULICA PREDIAL - FORNECIMENTO E INSTALAÇÃO. AF_04/2022</v>
          </cell>
          <cell r="C6472">
            <v>85.73</v>
          </cell>
        </row>
        <row r="6473">
          <cell r="A6473">
            <v>103897</v>
          </cell>
          <cell r="B6473" t="str">
            <v>CURVA DE TRANSPOSIÇÃO EM BRONZE/LATÃO, DN 28 MM, SEM ANEL DE SOLDA, BOLSA X BOLSA, INSTALADO EM RAMAL E SUB-RAMAL DE AQUECIMENTO SOLAR - FORNECIMENTO E INSTALAÇÃO. AF_04/2022</v>
          </cell>
          <cell r="C6473">
            <v>89.89</v>
          </cell>
        </row>
        <row r="6474">
          <cell r="A6474">
            <v>103828</v>
          </cell>
          <cell r="B6474" t="str">
            <v>CURVA DE TRANSPOSIÇÃO EM BRONZE/LATÃO, DN 28 MM, SEM ANEL DE SOLDA, BOLSA X BOLSA, INSTALADO EM RAMAL E SUB-RAMAL DE GÁS COMBUSTÍVEL - FORNECIMENTO E INSTALAÇÃO. AF_04/2022</v>
          </cell>
          <cell r="C6474">
            <v>96.96</v>
          </cell>
        </row>
        <row r="6475">
          <cell r="A6475">
            <v>103861</v>
          </cell>
          <cell r="B6475" t="str">
            <v>CURVA DE TRANSPOSIÇÃO EM BRONZE/LATÃO, DN 28 MM, SEM ANEL DE SOLDA, BOLSA X BOLSA, INSTALADO EM RAMAL E SUB-RAMAL DE GÁS MEDICINAL - FORNECIMENTO E INSTALAÇÃO. AF_04/2022</v>
          </cell>
          <cell r="C6475">
            <v>91.33</v>
          </cell>
        </row>
        <row r="6476">
          <cell r="A6476">
            <v>93115</v>
          </cell>
          <cell r="B6476" t="str">
            <v>CURVA DE TRANSPOSIÇÃO EM BRONZE/LATÃO, DN 28 MM, SEM ANEL DE SOLDA, BOLSA X BOLSA, INSTALADO EM RAMAL E SUB-RAMAL DE HIDRÁULICA PREDIAL - FORNECIMENTO E INSTALAÇÃO. AF_04/2022</v>
          </cell>
          <cell r="C6476">
            <v>89.19</v>
          </cell>
        </row>
        <row r="6477">
          <cell r="A6477">
            <v>93074</v>
          </cell>
          <cell r="B6477" t="str">
            <v>CURVA EM COBRE, DN 15 MM, 45 GRAUS, SEM ANEL DE SOLDA, BOLSA X BOLSA, INSTALADO EM RAMAL DE DISTRIBUIÇÃO DE HIDRÁULICA PREDIAL - FORNECIMENTO E INSTALAÇÃO. AF_04/2022</v>
          </cell>
          <cell r="C6477">
            <v>13.32</v>
          </cell>
        </row>
        <row r="6478">
          <cell r="A6478">
            <v>103875</v>
          </cell>
          <cell r="B6478" t="str">
            <v>CURVA EM COBRE, DN 15 MM, 45 GRAUS, SEM ANEL DE SOLDA, BOLSA X BOLSA, INSTALADO EM RAMAL E SUB-RAMAL DE AQUECIMENTO SOLAR - FORNECIMENTO E INSTALAÇÃO. AF_04/2022</v>
          </cell>
          <cell r="C6478">
            <v>17.7</v>
          </cell>
        </row>
        <row r="6479">
          <cell r="A6479">
            <v>103806</v>
          </cell>
          <cell r="B6479" t="str">
            <v>CURVA EM COBRE, DN 15 MM, 45 GRAUS, SEM ANEL DE SOLDA, BOLSA X BOLSA, INSTALADO EM RAMAL E SUB-RAMAL DE GÁS COMBUSTÍVEL - FORNECIMENTO E INSTALAÇÃO. AF_04/2022</v>
          </cell>
          <cell r="C6479">
            <v>17.670000000000002</v>
          </cell>
        </row>
        <row r="6480">
          <cell r="A6480">
            <v>103839</v>
          </cell>
          <cell r="B6480" t="str">
            <v>CURVA EM COBRE, DN 15 MM, 45 GRAUS, SEM ANEL DE SOLDA, BOLSA X BOLSA, INSTALADO EM RAMAL E SUB-RAMAL DE GÁS MEDICINAL - FORNECIMENTO E INSTALAÇÃO. AF_04/2022</v>
          </cell>
          <cell r="C6480">
            <v>17.010000000000002</v>
          </cell>
        </row>
        <row r="6481">
          <cell r="A6481">
            <v>93097</v>
          </cell>
          <cell r="B6481" t="str">
            <v>CURVA EM COBRE, DN 15 MM, 45 GRAUS, SEM ANEL DE SOLDA, BOLSA X BOLSA, INSTALADO EM RAMAL E SUB-RAMAL DE HIDRÁULICA PREDIAL - FORNECIMENTO E INSTALAÇÃO. AF_04/2022</v>
          </cell>
          <cell r="C6481">
            <v>13.55</v>
          </cell>
        </row>
        <row r="6482">
          <cell r="A6482">
            <v>93119</v>
          </cell>
          <cell r="B6482" t="str">
            <v>CURVA EM COBRE, DN 22 MM, 45 GRAUS, SEM ANEL DE SOLDA, BOLSA X BOLSA, INSTALADO EM PRUMADA DE HIDRÁULICA PREDIAL - FORNECIMENTO E INSTALAÇÃO. AF_04/2022</v>
          </cell>
          <cell r="C6482">
            <v>17.78</v>
          </cell>
        </row>
        <row r="6483">
          <cell r="A6483">
            <v>93076</v>
          </cell>
          <cell r="B6483" t="str">
            <v>CURVA EM COBRE, DN 22 MM, 45 GRAUS, SEM ANEL DE SOLDA, BOLSA X BOLSA, INSTALADO EM RAMAL DE DISTRIBUIÇÃO DE HIDRÁULICA PREDIAL - FORNECIMENTO E INSTALAÇÃO. AF_04/2022</v>
          </cell>
          <cell r="C6483">
            <v>21.64</v>
          </cell>
        </row>
        <row r="6484">
          <cell r="A6484">
            <v>103878</v>
          </cell>
          <cell r="B6484" t="str">
            <v>CURVA EM COBRE, DN 22 MM, 45 GRAUS, SEM ANEL DE SOLDA, BOLSA X BOLSA, INSTALADO EM RAMAL E SUB-RAMAL DE AQUECIMENTO SOLAR - FORNECIMENTO E INSTALAÇÃO. AF_04/2022</v>
          </cell>
          <cell r="C6484">
            <v>27.02</v>
          </cell>
        </row>
        <row r="6485">
          <cell r="A6485">
            <v>103809</v>
          </cell>
          <cell r="B6485" t="str">
            <v>CURVA EM COBRE, DN 22 MM, 45 GRAUS, SEM ANEL DE SOLDA, BOLSA X BOLSA, INSTALADO EM RAMAL E SUB-RAMAL DE GÁS COMBUSTÍVEL - FORNECIMENTO E INSTALAÇÃO. AF_04/2022</v>
          </cell>
          <cell r="C6485">
            <v>33.04</v>
          </cell>
        </row>
        <row r="6486">
          <cell r="A6486">
            <v>103842</v>
          </cell>
          <cell r="B6486" t="str">
            <v>CURVA EM COBRE, DN 22 MM, 45 GRAUS, SEM ANEL DE SOLDA, BOLSA X BOLSA, INSTALADO EM RAMAL E SUB-RAMAL DE GÁS MEDICINAL - FORNECIMENTO E INSTALAÇÃO. AF_04/2022</v>
          </cell>
          <cell r="C6486">
            <v>27.82</v>
          </cell>
        </row>
        <row r="6487">
          <cell r="A6487">
            <v>93099</v>
          </cell>
          <cell r="B6487" t="str">
            <v>CURVA EM COBRE, DN 22 MM, 45 GRAUS, SEM ANEL DE SOLDA, BOLSA X BOLSA, INSTALADO EM RAMAL E SUB-RAMAL DE HIDRÁULICA PREDIAL - FORNECIMENTO E INSTALAÇÃO. AF_04/2022</v>
          </cell>
          <cell r="C6487">
            <v>24.52</v>
          </cell>
        </row>
        <row r="6488">
          <cell r="A6488">
            <v>93122</v>
          </cell>
          <cell r="B6488" t="str">
            <v>CURVA EM COBRE, DN 28 MM, 45 GRAUS, SEM ANEL DE SOLDA, BOLSA X BOLSA, INSTALADO EM PRUMADA DE HIDRÁULICA PREDIAL - FORNECIMENTO E INSTALAÇÃO. AF_04/2022</v>
          </cell>
          <cell r="C6488">
            <v>26.82</v>
          </cell>
        </row>
        <row r="6489">
          <cell r="A6489">
            <v>93079</v>
          </cell>
          <cell r="B6489" t="str">
            <v>CURVA EM COBRE, DN 28 MM, 45 GRAUS, SEM ANEL DE SOLDA, BOLSA X BOLSA, INSTALADO EM RAMAL DE DISTRIBUIÇÃO DE HIDRÁULICA PREDIAL - FORNECIMENTO E INSTALAÇÃO. AF_04/2022</v>
          </cell>
          <cell r="C6489">
            <v>30.4</v>
          </cell>
        </row>
        <row r="6490">
          <cell r="A6490">
            <v>103882</v>
          </cell>
          <cell r="B6490" t="str">
            <v>CURVA EM COBRE, DN 28 MM, 45 GRAUS, SEM ANEL DE SOLDA, BOLSA X BOLSA, INSTALADO EM RAMAL E SUB-RAMAL DE AQUECIMENTO SOLAR - FORNECIMENTO E INSTALAÇÃO. AF_04/2022</v>
          </cell>
          <cell r="C6490">
            <v>36.619999999999997</v>
          </cell>
        </row>
        <row r="6491">
          <cell r="A6491">
            <v>103813</v>
          </cell>
          <cell r="B6491" t="str">
            <v>CURVA EM COBRE, DN 28 MM, 45 GRAUS, SEM ANEL DE SOLDA, BOLSA X BOLSA, INSTALADO EM RAMAL E SUB-RAMAL DE GÁS COMBUSTÍVEL - FORNECIMENTO E INSTALAÇÃO. AF_04/2022</v>
          </cell>
          <cell r="C6491">
            <v>47.82</v>
          </cell>
        </row>
        <row r="6492">
          <cell r="A6492">
            <v>103846</v>
          </cell>
          <cell r="B6492" t="str">
            <v>CURVA EM COBRE, DN 28 MM, 45 GRAUS, SEM ANEL DE SOLDA, BOLSA X BOLSA, INSTALADO EM RAMAL E SUB-RAMAL DE GÁS MEDICINAL - FORNECIMENTO E INSTALAÇÃO. AF_04/2022</v>
          </cell>
          <cell r="C6492">
            <v>38.69</v>
          </cell>
        </row>
        <row r="6493">
          <cell r="A6493">
            <v>93102</v>
          </cell>
          <cell r="B6493" t="str">
            <v>CURVA EM COBRE, DN 28 MM, 45 GRAUS, SEM ANEL DE SOLDA, BOLSA X BOLSA, INSTALADO EM RAMAL E SUB-RAMAL DE HIDRÁULICA PREDIAL - FORNECIMENTO E INSTALAÇÃO. AF_04/2022</v>
          </cell>
          <cell r="C6493">
            <v>35.520000000000003</v>
          </cell>
        </row>
        <row r="6494">
          <cell r="A6494">
            <v>93123</v>
          </cell>
          <cell r="B6494" t="str">
            <v>CURVA EM COBRE, DN 35 MM, 45 GRAUS, SEM ANEL DE SOLDA, BOLSA X BOLSA, INSTALADO EM PRUMADA DE HIDRÁULICA PREDIAL - FORNECIMENTO E INSTALAÇÃO. AF_04/2022</v>
          </cell>
          <cell r="C6494">
            <v>60.52</v>
          </cell>
        </row>
        <row r="6495">
          <cell r="A6495">
            <v>93124</v>
          </cell>
          <cell r="B6495" t="str">
            <v>CURVA EM COBRE, DN 42 MM, 45 GRAUS, SEM ANEL DE SOLDA, BOLSA X BOLSA, INSTALADO EM PRUMADA DE HIDRÁULICA PREDIAL - FORNECIMENTO E INSTALAÇÃO. AF_04/2022</v>
          </cell>
          <cell r="C6495">
            <v>95.35</v>
          </cell>
        </row>
        <row r="6496">
          <cell r="A6496">
            <v>93125</v>
          </cell>
          <cell r="B6496" t="str">
            <v>CURVA EM COBRE, DN 54 MM, 45 GRAUS, SEM ANEL DE SOLDA, BOLSA X BOLSA, INSTALADO EM PRUMADA DE HIDRÁULICA PREDIAL - FORNECIMENTO E INSTALAÇÃO. AF_04/2022</v>
          </cell>
          <cell r="C6496">
            <v>140.4</v>
          </cell>
        </row>
        <row r="6497">
          <cell r="A6497">
            <v>93126</v>
          </cell>
          <cell r="B6497" t="str">
            <v>CURVA EM COBRE, DN 66 MM, 45 GRAUS, SEM ANEL DE SOLDA, BOLSA X BOLSA, INSTALADO EM PRUMADA DE HIDRÁULICA PREDIAL - FORNECIMENTO E INSTALAÇÃO. AF_04/2022</v>
          </cell>
          <cell r="C6497">
            <v>311.61</v>
          </cell>
        </row>
        <row r="6498">
          <cell r="A6498">
            <v>93063</v>
          </cell>
          <cell r="B6498" t="str">
            <v>JUNTA DE EXPANSÃO EM BRONZE/LATÃO, DN 35 MM, PONTA X PONTA, INSTALADO EM PRUMADA DE HIDRÁULICA PREDIAL - FORNECIMENTO E INSTALAÇÃO. AF_04/2022</v>
          </cell>
          <cell r="C6498">
            <v>696.62</v>
          </cell>
        </row>
        <row r="6499">
          <cell r="A6499">
            <v>93066</v>
          </cell>
          <cell r="B6499" t="str">
            <v>JUNTA DE EXPANSÃO EM BRONZE/LATÃO, DN 42 MM, PONTA X PONTA, INSTALADO EM PRUMADA DE HIDRÁULICA PREDIAL - FORNECIMENTO E INSTALAÇÃO. AF_04/2022</v>
          </cell>
          <cell r="C6499">
            <v>874.26</v>
          </cell>
        </row>
        <row r="6500">
          <cell r="A6500">
            <v>93069</v>
          </cell>
          <cell r="B6500" t="str">
            <v>JUNTA DE EXPANSÃO EM BRONZE/LATÃO, DN 54 MM, PONTA X PONTA, INSTALADO EM PRUMADA DE HIDRÁULICA PREDIAL - FORNECIMENTO E INSTALAÇÃO. AF_04/2022</v>
          </cell>
          <cell r="C6500">
            <v>1211.93</v>
          </cell>
        </row>
        <row r="6501">
          <cell r="A6501">
            <v>93072</v>
          </cell>
          <cell r="B6501" t="str">
            <v>JUNTA DE EXPANSÃO EM BRONZE/LATÃO, DN 66 MM, PONTA X PONTA, INSTALADO EM PRUMADA DE HIDRÁULICA PREDIAL - FORNECIMENTO E INSTALAÇÃO. AF_04/2022</v>
          </cell>
          <cell r="C6501">
            <v>1599.52</v>
          </cell>
        </row>
        <row r="6502">
          <cell r="A6502">
            <v>93083</v>
          </cell>
          <cell r="B6502" t="str">
            <v>JUNTA DE EXPANSÃO EM COBRE, DN 15 MM, PONTA X PONTA, INSTALADO EM RAMAL DE DISTRIBUIÇÃO DE HIDRÁULICA PREDIAL - FORNECIMENTO E INSTALAÇÃO. AF_04/2022</v>
          </cell>
          <cell r="C6502">
            <v>478.3</v>
          </cell>
        </row>
        <row r="6503">
          <cell r="A6503">
            <v>103886</v>
          </cell>
          <cell r="B6503" t="str">
            <v>JUNTA DE EXPANSÃO EM COBRE, DN 15 MM, PONTA X PONTA, INSTALADO EM RAMAL E SUB-RAMAL DE AQUECIMENTO SOLAR - FORNECIMENTO E INSTALAÇÃO. AF_04/2022</v>
          </cell>
          <cell r="C6503">
            <v>481.24</v>
          </cell>
        </row>
        <row r="6504">
          <cell r="A6504">
            <v>103817</v>
          </cell>
          <cell r="B6504" t="str">
            <v>JUNTA DE EXPANSÃO EM COBRE, DN 15 MM, PONTA X PONTA, INSTALADO EM RAMAL E SUB-RAMAL DE GÁS COMBUSTÍVEL - FORNECIMENTO E INSTALAÇÃO. AF_04/2022</v>
          </cell>
          <cell r="C6504">
            <v>481.24</v>
          </cell>
        </row>
        <row r="6505">
          <cell r="A6505">
            <v>103850</v>
          </cell>
          <cell r="B6505" t="str">
            <v>JUNTA DE EXPANSÃO EM COBRE, DN 15 MM, PONTA X PONTA, INSTALADO EM RAMAL E SUB-RAMAL DE GÁS MEDICINAL - FORNECIMENTO E INSTALAÇÃO. AF_04/2022</v>
          </cell>
          <cell r="C6505">
            <v>480.8</v>
          </cell>
        </row>
        <row r="6506">
          <cell r="A6506">
            <v>93106</v>
          </cell>
          <cell r="B6506" t="str">
            <v>JUNTA DE EXPANSÃO EM COBRE, DN 15 MM, PONTA X PONTA, INSTALADO EM RAMAL E SUB-RAMAL DE HIDRÁULICA PREDIAL - FORNECIMENTO E INSTALAÇÃO. AF_04/2022</v>
          </cell>
          <cell r="C6506">
            <v>478.47</v>
          </cell>
        </row>
        <row r="6507">
          <cell r="A6507">
            <v>93052</v>
          </cell>
          <cell r="B6507" t="str">
            <v>JUNTA DE EXPANSÃO EM COBRE, DN 22 MM, PONTA X PONTA, INSTALADO EM PRUMADA DE HIDRÁULICA PREDIAL - FORNECIMENTO E INSTALAÇÃO. AF_04/2022</v>
          </cell>
          <cell r="C6507">
            <v>552.69000000000005</v>
          </cell>
        </row>
        <row r="6508">
          <cell r="A6508">
            <v>93086</v>
          </cell>
          <cell r="B6508" t="str">
            <v>JUNTA DE EXPANSÃO EM COBRE, DN 22 MM, PONTA X PONTA, INSTALADO EM RAMAL DE DISTRIBUIÇÃO DE HIDRÁULICA PREDIAL - FORNECIMENTO E INSTALAÇÃO. AF_04/2022</v>
          </cell>
          <cell r="C6508">
            <v>555.28</v>
          </cell>
        </row>
        <row r="6509">
          <cell r="A6509">
            <v>103890</v>
          </cell>
          <cell r="B6509" t="str">
            <v>JUNTA DE EXPANSÃO EM COBRE, DN 22 MM, PONTA X PONTA, INSTALADO EM RAMAL E SUB-RAMAL DE AQUECIMENTO SOLAR - FORNECIMENTO E INSTALAÇÃO. AF_04/2022</v>
          </cell>
          <cell r="C6509">
            <v>558.88</v>
          </cell>
        </row>
        <row r="6510">
          <cell r="A6510">
            <v>103821</v>
          </cell>
          <cell r="B6510" t="str">
            <v>JUNTA DE EXPANSÃO EM COBRE, DN 22 MM, PONTA X PONTA, INSTALADO EM RAMAL E SUB-RAMAL DE GÁS COMBUSTÍVEL - FORNECIMENTO E INSTALAÇÃO. AF_04/2022</v>
          </cell>
          <cell r="C6510">
            <v>562.96</v>
          </cell>
        </row>
        <row r="6511">
          <cell r="A6511">
            <v>103854</v>
          </cell>
          <cell r="B6511" t="str">
            <v>JUNTA DE EXPANSÃO EM COBRE, DN 22 MM, PONTA X PONTA, INSTALADO EM RAMAL E SUB-RAMAL DE GÁS MEDICINAL - FORNECIMENTO E INSTALAÇÃO. AF_04/2022</v>
          </cell>
          <cell r="C6511">
            <v>559.46</v>
          </cell>
        </row>
        <row r="6512">
          <cell r="A6512">
            <v>93109</v>
          </cell>
          <cell r="B6512" t="str">
            <v>JUNTA DE EXPANSÃO EM COBRE, DN 22 MM, PONTA X PONTA, INSTALADO EM RAMAL E SUB-RAMAL DE HIDRÁULICA PREDIAL - FORNECIMENTO E INSTALAÇÃO. AF_04/2022</v>
          </cell>
          <cell r="C6512">
            <v>557.23</v>
          </cell>
        </row>
        <row r="6513">
          <cell r="A6513">
            <v>93058</v>
          </cell>
          <cell r="B6513" t="str">
            <v>JUNTA DE EXPANSÃO EM COBRE, DN 28 MM, PONTA X PONTA, INSTALADO EM PRUMADA DE HIDRÁULICA PREDIAL - FORNECIMENTO E INSTALAÇÃO. AF_04/2022</v>
          </cell>
          <cell r="C6513">
            <v>607.97</v>
          </cell>
        </row>
        <row r="6514">
          <cell r="A6514">
            <v>93092</v>
          </cell>
          <cell r="B6514" t="str">
            <v>JUNTA DE EXPANSÃO EM COBRE, DN 28 MM, PONTA X PONTA, INSTALADO EM RAMAL DE DISTRIBUIÇÃO DE HIDRÁULICA PREDIAL - FORNECIMENTO E INSTALAÇÃO. AF_04/2022</v>
          </cell>
          <cell r="C6514">
            <v>610.36</v>
          </cell>
        </row>
        <row r="6515">
          <cell r="A6515">
            <v>103898</v>
          </cell>
          <cell r="B6515" t="str">
            <v>JUNTA DE EXPANSÃO EM COBRE, DN 28 MM, PONTA X PONTA, INSTALADO EM RAMAL E SUB-RAMAL DE AQUECIMENTO SOLAR - FORNECIMENTO E INSTALAÇÃO. AF_04/2022</v>
          </cell>
          <cell r="C6515">
            <v>614.52</v>
          </cell>
        </row>
        <row r="6516">
          <cell r="A6516">
            <v>103829</v>
          </cell>
          <cell r="B6516" t="str">
            <v>JUNTA DE EXPANSÃO EM COBRE, DN 28 MM, PONTA X PONTA, INSTALADO EM RAMAL E SUB-RAMAL DE GÁS COMBUSTÍVEL - FORNECIMENTO E INSTALAÇÃO. AF_04/2022</v>
          </cell>
          <cell r="C6516">
            <v>621.59</v>
          </cell>
        </row>
        <row r="6517">
          <cell r="A6517">
            <v>103862</v>
          </cell>
          <cell r="B6517" t="str">
            <v>JUNTA DE EXPANSÃO EM COBRE, DN 28 MM, PONTA X PONTA, INSTALADO EM RAMAL E SUB-RAMAL DE GÁS MEDICINAL - FORNECIMENTO E INSTALAÇÃO. AF_04/2022</v>
          </cell>
          <cell r="C6517">
            <v>615.96</v>
          </cell>
        </row>
        <row r="6518">
          <cell r="A6518">
            <v>93116</v>
          </cell>
          <cell r="B6518" t="str">
            <v>JUNTA DE EXPANSÃO EM COBRE, DN 28 MM, PONTA X PONTA, INSTALADO EM RAMAL E SUB-RAMAL DE HIDRÁULICA PREDIAL - FORNECIMENTO E INSTALAÇÃO. AF_04/2022</v>
          </cell>
          <cell r="C6518">
            <v>613.82000000000005</v>
          </cell>
        </row>
        <row r="6519">
          <cell r="A6519">
            <v>92314</v>
          </cell>
          <cell r="B6519" t="str">
            <v>LUVA EM COBRE, DN 15 MM, SEM ANEL DE SOLDA, INSTALADO EM RAMAL DE DISTRIBUIÇÃO DE HIDRÁULICA PREDIAL - FORNECIMENTO E INSTALAÇÃO. AF_04/2022</v>
          </cell>
          <cell r="C6519">
            <v>8.6300000000000008</v>
          </cell>
        </row>
        <row r="6520">
          <cell r="A6520">
            <v>103883</v>
          </cell>
          <cell r="B6520" t="str">
            <v>LUVA EM COBRE, DN 15 MM, SEM ANEL DE SOLDA, INSTALADO EM RAMAL E SUB-RAMAL DE AQUECIMENTO SOLAR - FORNECIMENTO E INSTALAÇÃO. AF_04/2022</v>
          </cell>
          <cell r="C6520">
            <v>11.57</v>
          </cell>
        </row>
        <row r="6521">
          <cell r="A6521">
            <v>103814</v>
          </cell>
          <cell r="B6521" t="str">
            <v>LUVA EM COBRE, DN 15 MM, SEM ANEL DE SOLDA, INSTALADO EM RAMAL E SUB-RAMAL DE GÁS COMBUSTÍVEL - FORNECIMENTO E INSTALAÇÃO. AF_04/2022</v>
          </cell>
          <cell r="C6521">
            <v>11.57</v>
          </cell>
        </row>
        <row r="6522">
          <cell r="A6522">
            <v>103847</v>
          </cell>
          <cell r="B6522" t="str">
            <v>LUVA EM COBRE, DN 15 MM, SEM ANEL DE SOLDA, INSTALADO EM RAMAL E SUB-RAMAL DE GÁS MEDICINAL - FORNECIMENTO E INSTALAÇÃO. AF_04/2022</v>
          </cell>
          <cell r="C6522">
            <v>11.13</v>
          </cell>
        </row>
        <row r="6523">
          <cell r="A6523">
            <v>92329</v>
          </cell>
          <cell r="B6523" t="str">
            <v>LUVA EM COBRE, DN 15 MM, SEM ANEL DE SOLDA, INSTALADO EM RAMAL E SUB-RAMAL DE HIDRÁULICA PREDIAL - FORNECIMENTO E INSTALAÇÃO. AF_04/2022</v>
          </cell>
          <cell r="C6523">
            <v>8.8000000000000007</v>
          </cell>
        </row>
        <row r="6524">
          <cell r="A6524">
            <v>92293</v>
          </cell>
          <cell r="B6524" t="str">
            <v>LUVA EM COBRE, DN 22 MM, SEM ANEL DE SOLDA, INSTALADO EM PRUMADA DE HIDRÁULICA PREDIAL - FORNECIMENTO E INSTALAÇÃO. AF_04/2022</v>
          </cell>
          <cell r="C6524">
            <v>10.220000000000001</v>
          </cell>
        </row>
        <row r="6525">
          <cell r="A6525">
            <v>92315</v>
          </cell>
          <cell r="B6525" t="str">
            <v>LUVA EM COBRE, DN 22 MM, SEM ANEL DE SOLDA, INSTALADO EM RAMAL DE DISTRIBUIÇÃO DE HIDRÁULICA PREDIAL - FORNECIMENTO E INSTALAÇÃO. AF_04/2022</v>
          </cell>
          <cell r="C6525">
            <v>12.81</v>
          </cell>
        </row>
        <row r="6526">
          <cell r="A6526">
            <v>103888</v>
          </cell>
          <cell r="B6526" t="str">
            <v>LUVA EM COBRE, DN 22 MM, SEM ANEL DE SOLDA, INSTALADO EM RAMAL E SUB-RAMAL DE AQUECIMENTO SOLAR - FORNECIMENTO E INSTALAÇÃO. AF_04/2022</v>
          </cell>
          <cell r="C6526">
            <v>16.41</v>
          </cell>
        </row>
        <row r="6527">
          <cell r="A6527">
            <v>103819</v>
          </cell>
          <cell r="B6527" t="str">
            <v>LUVA EM COBRE, DN 22 MM, SEM ANEL DE SOLDA, INSTALADO EM RAMAL E SUB-RAMAL DE GÁS COMBUSTÍVEL - FORNECIMENTO E INSTALAÇÃO. AF_04/2022</v>
          </cell>
          <cell r="C6527">
            <v>20.49</v>
          </cell>
        </row>
        <row r="6528">
          <cell r="A6528">
            <v>103852</v>
          </cell>
          <cell r="B6528" t="str">
            <v>LUVA EM COBRE, DN 22 MM, SEM ANEL DE SOLDA, INSTALADO EM RAMAL E SUB-RAMAL DE GÁS MEDICINAL - FORNECIMENTO E INSTALAÇÃO. AF_04/2022</v>
          </cell>
          <cell r="C6528">
            <v>16.989999999999998</v>
          </cell>
        </row>
        <row r="6529">
          <cell r="A6529">
            <v>92330</v>
          </cell>
          <cell r="B6529" t="str">
            <v>LUVA EM COBRE, DN 22 MM, SEM ANEL DE SOLDA, INSTALADO EM RAMAL E SUB-RAMAL DE HIDRÁULICA PREDIAL - FORNECIMENTO E INSTALAÇÃO. AF_04/2022</v>
          </cell>
          <cell r="C6529">
            <v>14.76</v>
          </cell>
        </row>
        <row r="6530">
          <cell r="A6530">
            <v>92294</v>
          </cell>
          <cell r="B6530" t="str">
            <v>LUVA EM COBRE, DN 28 MM, SEM ANEL DE SOLDA, INSTALADO EM PRUMADA DE HIDRÁULICA PREDIAL - FORNECIMENTO E INSTALAÇÃO. AF_04/2022</v>
          </cell>
          <cell r="C6530">
            <v>17.46</v>
          </cell>
        </row>
        <row r="6531">
          <cell r="A6531">
            <v>92316</v>
          </cell>
          <cell r="B6531" t="str">
            <v>LUVA EM COBRE, DN 28 MM, SEM ANEL DE SOLDA, INSTALADO EM RAMAL DE DISTRIBUIÇÃO DE HIDRÁULICA PREDIAL - FORNECIMENTO E INSTALAÇÃO. AF_04/2022</v>
          </cell>
          <cell r="C6531">
            <v>19.850000000000001</v>
          </cell>
        </row>
        <row r="6532">
          <cell r="A6532">
            <v>103895</v>
          </cell>
          <cell r="B6532" t="str">
            <v>LUVA EM COBRE, DN 28 MM, SEM ANEL DE SOLDA, INSTALADO EM RAMAL E SUB-RAMAL DE AQUECIMENTO SOLAR - FORNECIMENTO E INSTALAÇÃO. AF_04/2022</v>
          </cell>
          <cell r="C6532">
            <v>24.01</v>
          </cell>
        </row>
        <row r="6533">
          <cell r="A6533">
            <v>103826</v>
          </cell>
          <cell r="B6533" t="str">
            <v>LUVA EM COBRE, DN 28 MM, SEM ANEL DE SOLDA, INSTALADO EM RAMAL E SUB-RAMAL DE GÁS COMBUSTÍVEL - FORNECIMENTO E INSTALAÇÃO. AF_04/2022</v>
          </cell>
          <cell r="C6533">
            <v>31.08</v>
          </cell>
        </row>
        <row r="6534">
          <cell r="A6534">
            <v>103859</v>
          </cell>
          <cell r="B6534" t="str">
            <v>LUVA EM COBRE, DN 28 MM, SEM ANEL DE SOLDA, INSTALADO EM RAMAL E SUB-RAMAL DE GÁS MEDICINAL - FORNECIMENTO E INSTALAÇÃO. AF_04/2022</v>
          </cell>
          <cell r="C6534">
            <v>25.45</v>
          </cell>
        </row>
        <row r="6535">
          <cell r="A6535">
            <v>92331</v>
          </cell>
          <cell r="B6535" t="str">
            <v>LUVA EM COBRE, DN 28 MM, SEM ANEL DE SOLDA, INSTALADO EM RAMAL E SUB-RAMAL DE HIDRÁULICA PREDIAL - FORNECIMENTO E INSTALAÇÃO. AF_04/2022</v>
          </cell>
          <cell r="C6535">
            <v>23.31</v>
          </cell>
        </row>
        <row r="6536">
          <cell r="A6536">
            <v>92295</v>
          </cell>
          <cell r="B6536" t="str">
            <v>LUVA EM COBRE, DN 35 MM, SEM ANEL DE SOLDA, INSTALADO EM PRUMADA DE HIDRÁULICA PREDIAL - FORNECIMENTO E INSTALAÇÃO. AF_04/2022</v>
          </cell>
          <cell r="C6536">
            <v>33.24</v>
          </cell>
        </row>
        <row r="6537">
          <cell r="A6537">
            <v>92296</v>
          </cell>
          <cell r="B6537" t="str">
            <v>LUVA EM COBRE, DN 42 MM, SEM ANEL DE SOLDA, INSTALADO EM PRUMADA DE HIDRÁULICA PREDIAL - FORNECIMENTO E INSTALAÇÃO. AF_04/2022</v>
          </cell>
          <cell r="C6537">
            <v>44.13</v>
          </cell>
        </row>
        <row r="6538">
          <cell r="A6538">
            <v>92297</v>
          </cell>
          <cell r="B6538" t="str">
            <v>LUVA EM COBRE, DN 54 MM, SEM ANEL DE SOLDA, INSTALADO EM PRUMADA DE HIDRÁULICA PREDIAL - FORNECIMENTO E INSTALAÇÃO. AF_04/2022</v>
          </cell>
          <cell r="C6538">
            <v>68.69</v>
          </cell>
        </row>
        <row r="6539">
          <cell r="A6539">
            <v>92298</v>
          </cell>
          <cell r="B6539" t="str">
            <v>LUVA EM COBRE, DN 66 MM, SEM ANEL DE SOLDA, INSTALADO EM PRUMADA DE HIDRÁULICA PREDIAL - FORNECIMENTO E INSTALAÇÃO. AF_04/2022</v>
          </cell>
          <cell r="C6539">
            <v>194.69</v>
          </cell>
        </row>
        <row r="6540">
          <cell r="A6540">
            <v>93080</v>
          </cell>
          <cell r="B6540" t="str">
            <v>LUVA PASSANTE EM COBRE, DN 15 MM, SEM ANEL DE SOLDA, INSTALADO EM RAMAL DE DISTRIBUIÇÃO DE HIDRÁULICA PREDIAL - FORNECIMENTO E INSTALAÇÃO. AF_04/2022</v>
          </cell>
          <cell r="C6540">
            <v>8.66</v>
          </cell>
        </row>
        <row r="6541">
          <cell r="A6541">
            <v>103884</v>
          </cell>
          <cell r="B6541" t="str">
            <v>LUVA PASSANTE EM COBRE, DN 15 MM, SEM ANEL DE SOLDA, INSTALADO EM RAMAL E SUB-RAMAL DE AQUECIMENTO SOLAR - FORNECIMENTO E INSTALAÇÃO. AF_04/2022</v>
          </cell>
          <cell r="C6541">
            <v>11.6</v>
          </cell>
        </row>
        <row r="6542">
          <cell r="A6542">
            <v>103815</v>
          </cell>
          <cell r="B6542" t="str">
            <v>LUVA PASSANTE EM COBRE, DN 15 MM, SEM ANEL DE SOLDA, INSTALADO EM RAMAL E SUB-RAMAL DE GÁS COMBUSTÍVEL - FORNECIMENTO E INSTALAÇÃO. AF_04/2022</v>
          </cell>
          <cell r="C6542">
            <v>11.6</v>
          </cell>
        </row>
        <row r="6543">
          <cell r="A6543">
            <v>103848</v>
          </cell>
          <cell r="B6543" t="str">
            <v>LUVA PASSANTE EM COBRE, DN 15 MM, SEM ANEL DE SOLDA, INSTALADO EM RAMAL E SUB-RAMAL DE GÁS MEDICINAL - FORNECIMENTO E INSTALAÇÃO. AF_04/2022</v>
          </cell>
          <cell r="C6543">
            <v>11.16</v>
          </cell>
        </row>
        <row r="6544">
          <cell r="A6544">
            <v>93103</v>
          </cell>
          <cell r="B6544" t="str">
            <v>LUVA PASSANTE EM COBRE, DN 15 MM, SEM ANEL DE SOLDA, INSTALADO EM RAMAL E SUB-RAMAL DE HIDRÁULICA PREDIAL - FORNECIMENTO E INSTALAÇÃO. AF_04/2022</v>
          </cell>
          <cell r="C6544">
            <v>8.83</v>
          </cell>
        </row>
        <row r="6545">
          <cell r="A6545">
            <v>93050</v>
          </cell>
          <cell r="B6545" t="str">
            <v>LUVA PASSANTE EM COBRE, DN 22 MM, SEM ANEL DE SOLDA, INSTALADO EM PRUMADA DE HIDRÁULICA PREDIAL - FORNECIMENTO E INSTALAÇÃO. AF_04/2022</v>
          </cell>
          <cell r="C6545">
            <v>11.62</v>
          </cell>
        </row>
        <row r="6546">
          <cell r="A6546">
            <v>93084</v>
          </cell>
          <cell r="B6546" t="str">
            <v>LUVA PASSANTE EM COBRE, DN 22 MM, SEM ANEL DE SOLDA, INSTALADO EM RAMAL DE DISTRIBUIÇÃO DE HIDRÁULICA PREDIAL - FORNECIMENTO E INSTALAÇÃO. AF_04/2022</v>
          </cell>
          <cell r="C6546">
            <v>14.21</v>
          </cell>
        </row>
        <row r="6547">
          <cell r="A6547">
            <v>103889</v>
          </cell>
          <cell r="B6547" t="str">
            <v>LUVA PASSANTE EM COBRE, DN 22 MM, SEM ANEL DE SOLDA, INSTALADO EM RAMAL E SUB-RAMAL DE AQUECIMENTO SOLAR - FORNECIMENTO E INSTALAÇÃO. AF_04/2022</v>
          </cell>
          <cell r="C6547">
            <v>17.809999999999999</v>
          </cell>
        </row>
        <row r="6548">
          <cell r="A6548">
            <v>103820</v>
          </cell>
          <cell r="B6548" t="str">
            <v>LUVA PASSANTE EM COBRE, DN 22 MM, SEM ANEL DE SOLDA, INSTALADO EM RAMAL E SUB-RAMAL DE GÁS COMBUSTÍVEL - FORNECIMENTO E INSTALAÇÃO. AF_04/2022</v>
          </cell>
          <cell r="C6548">
            <v>21.89</v>
          </cell>
        </row>
        <row r="6549">
          <cell r="A6549">
            <v>103853</v>
          </cell>
          <cell r="B6549" t="str">
            <v>LUVA PASSANTE EM COBRE, DN 22 MM, SEM ANEL DE SOLDA, INSTALADO EM RAMAL E SUB-RAMAL DE GÁS MEDICINAL - FORNECIMENTO E INSTALAÇÃO. AF_04/2022</v>
          </cell>
          <cell r="C6549">
            <v>18.39</v>
          </cell>
        </row>
        <row r="6550">
          <cell r="A6550">
            <v>93107</v>
          </cell>
          <cell r="B6550" t="str">
            <v>LUVA PASSANTE EM COBRE, DN 22 MM, SEM ANEL DE SOLDA, INSTALADO EM RAMAL E SUB-RAMAL DE HIDRÁULICA PREDIAL - FORNECIMENTO E INSTALAÇÃO. AF_04/2022</v>
          </cell>
          <cell r="C6550">
            <v>16.16</v>
          </cell>
        </row>
        <row r="6551">
          <cell r="A6551">
            <v>93056</v>
          </cell>
          <cell r="B6551" t="str">
            <v>LUVA PASSANTE EM COBRE, DN 28 MM, SEM ANEL DE SOLDA, INSTALADO EM PRUMADA DE HIDRÁULICA PREDIAL - FORNECIMENTO E INSTALAÇÃO. AF_04/2022</v>
          </cell>
          <cell r="C6551">
            <v>17.46</v>
          </cell>
        </row>
        <row r="6552">
          <cell r="A6552">
            <v>93090</v>
          </cell>
          <cell r="B6552" t="str">
            <v>LUVA PASSANTE EM COBRE, DN 28 MM, SEM ANEL DE SOLDA, INSTALADO EM RAMAL DE DISTRIBUIÇÃO DE HIDRÁULICA PREDIAL - FORNECIMENTO E INSTALAÇÃO. AF_04/2022</v>
          </cell>
          <cell r="C6552">
            <v>19.850000000000001</v>
          </cell>
        </row>
        <row r="6553">
          <cell r="A6553">
            <v>103896</v>
          </cell>
          <cell r="B6553" t="str">
            <v>LUVA PASSANTE EM COBRE, DN 28 MM, SEM ANEL DE SOLDA, INSTALADO EM RAMAL E SUB-RAMAL DE AQUECIMENTO SOLAR - FORNECIMENTO E INSTALAÇÃO. AF_04/2022</v>
          </cell>
          <cell r="C6553">
            <v>24.01</v>
          </cell>
        </row>
        <row r="6554">
          <cell r="A6554">
            <v>103827</v>
          </cell>
          <cell r="B6554" t="str">
            <v>LUVA PASSANTE EM COBRE, DN 28 MM, SEM ANEL DE SOLDA, INSTALADO EM RAMAL E SUB-RAMAL DE GÁS COMBUSTÍVEL - FORNECIMENTO E INSTALAÇÃO. AF_04/2022</v>
          </cell>
          <cell r="C6554">
            <v>31.08</v>
          </cell>
        </row>
        <row r="6555">
          <cell r="A6555">
            <v>103860</v>
          </cell>
          <cell r="B6555" t="str">
            <v>LUVA PASSANTE EM COBRE, DN 28 MM, SEM ANEL DE SOLDA, INSTALADO EM RAMAL E SUB-RAMAL DE GÁS MEDICINAL - FORNECIMENTO E INSTALAÇÃO. AF_04/2022</v>
          </cell>
          <cell r="C6555">
            <v>25.45</v>
          </cell>
        </row>
        <row r="6556">
          <cell r="A6556">
            <v>93113</v>
          </cell>
          <cell r="B6556" t="str">
            <v>LUVA PASSANTE EM COBRE, DN 28 MM, SEM ANEL DE SOLDA, INSTALADO EM RAMAL E SUB-RAMAL DE HIDRÁULICA PREDIAL - FORNECIMENTO E INSTALAÇÃO. AF_04/2022</v>
          </cell>
          <cell r="C6556">
            <v>23.31</v>
          </cell>
        </row>
        <row r="6557">
          <cell r="A6557">
            <v>93061</v>
          </cell>
          <cell r="B6557" t="str">
            <v>LUVA PASSANTE EM COBRE, DN 35 MM, SEM ANEL DE SOLDA, INSTALADO EM PRUMADA DE HIDRÁULICA PREDIAL - FORNECIMENTO E INSTALAÇÃO. AF_04/2022</v>
          </cell>
          <cell r="C6557">
            <v>33.380000000000003</v>
          </cell>
        </row>
        <row r="6558">
          <cell r="A6558">
            <v>93064</v>
          </cell>
          <cell r="B6558" t="str">
            <v>LUVA PASSANTE EM COBRE, DN 42 MM, SEM ANEL DE SOLDA, INSTALADO EM PRUMADA DE HIDRÁULICA PREDIAL - FORNECIMENTO E INSTALAÇÃO. AF_04/2022</v>
          </cell>
          <cell r="C6558">
            <v>51.44</v>
          </cell>
        </row>
        <row r="6559">
          <cell r="A6559">
            <v>93067</v>
          </cell>
          <cell r="B6559" t="str">
            <v>LUVA PASSANTE EM COBRE, DN 54 MM, SEM ANEL DE SOLDA, INSTALADO EM PRUMADA DE HIDRÁULICA PREDIAL - FORNECIMENTO E INSTALAÇÃO. AF_04/2022</v>
          </cell>
          <cell r="C6559">
            <v>76.650000000000006</v>
          </cell>
        </row>
        <row r="6560">
          <cell r="A6560">
            <v>93070</v>
          </cell>
          <cell r="B6560" t="str">
            <v>LUVA PASSANTE EM COBRE, DN 66 MM, SEM ANEL DE SOLDA, INSTALADO EM PRUMADA DE HIDRÁULICA PREDIAL - FORNECIMENTO E INSTALAÇÃO. AF_04/2022</v>
          </cell>
          <cell r="C6560">
            <v>194.69</v>
          </cell>
        </row>
        <row r="6561">
          <cell r="A6561">
            <v>93117</v>
          </cell>
          <cell r="B6561" t="str">
            <v>TE DUPLA CURVA EM BRONZE/LATÃO, DN 1/2" X 15 MM X 1/2", SEM ANEL DE SOLDA, ROSCA F X BOLSA X ROSCA F, INSTALADO EM RAMAL E SUB-RAMAL DE HIDRÁULICA PREDIAL - FORNECIMENTO E INSTALAÇÃO. AF_04/2022</v>
          </cell>
          <cell r="C6561">
            <v>60.92</v>
          </cell>
        </row>
        <row r="6562">
          <cell r="A6562">
            <v>93118</v>
          </cell>
          <cell r="B6562" t="str">
            <v>TE DUPLA CURVA EM BRONZE/LATÃO, DN 3/4" X 22 MM X 3/4", SEM ANEL DE SOLDA, ROSCA F X BOLSA X ROSCA F, INSTALADO EM RAMAL E SUB-RAMAL DE HIDRÁULICA PREDIAL - FORNECIMENTO E INSTALAÇÃO. AF_04/2022</v>
          </cell>
          <cell r="C6562">
            <v>89.75</v>
          </cell>
        </row>
        <row r="6563">
          <cell r="A6563">
            <v>92317</v>
          </cell>
          <cell r="B6563" t="str">
            <v>TE EM COBRE, DN 15 MM, SEM ANEL DE SOLDA, INSTALADO EM RAMAL DE DISTRIBUIÇÃO DE HIDRÁULICA PREDIAL - FORNECIMENTO E INSTALAÇÃO. AF_04/2022</v>
          </cell>
          <cell r="C6563">
            <v>18.14</v>
          </cell>
        </row>
        <row r="6564">
          <cell r="A6564">
            <v>92332</v>
          </cell>
          <cell r="B6564" t="str">
            <v>TE EM COBRE, DN 15 MM, SEM ANEL DE SOLDA, INSTALADO EM RAMAL E SUB-RAMAL DE HIDRÁULICA PREDIAL - FORNECIMENTO E INSTALAÇÃO. AF_04/2022</v>
          </cell>
          <cell r="C6564">
            <v>18.45</v>
          </cell>
        </row>
        <row r="6565">
          <cell r="A6565">
            <v>92299</v>
          </cell>
          <cell r="B6565" t="str">
            <v>TE EM COBRE, DN 22 MM, SEM ANEL DE SOLDA, INSTALADO EM PRUMADA DE HIDRÁULICA PREDIAL - FORNECIMENTO E INSTALAÇÃO. AF_04/2022</v>
          </cell>
          <cell r="C6565">
            <v>23.8</v>
          </cell>
        </row>
        <row r="6566">
          <cell r="A6566">
            <v>92318</v>
          </cell>
          <cell r="B6566" t="str">
            <v>TE EM COBRE, DN 22 MM, SEM ANEL DE SOLDA, INSTALADO EM RAMAL DE DISTRIBUIÇÃO DE HIDRÁULICA PREDIAL - FORNECIMENTO E INSTALAÇÃO. AF_04/2022</v>
          </cell>
          <cell r="C6566">
            <v>28.97</v>
          </cell>
        </row>
        <row r="6567">
          <cell r="A6567">
            <v>103833</v>
          </cell>
          <cell r="B6567" t="str">
            <v>TE EM COBRE, DN 22 MM, SEM ANEL DE SOLDA, INSTALADO EM RAMAL E SUB-RAMAL DE GÁS COMBUSTÍVEL - FORNECIMENTO E INSTALAÇÃO. AF_04/2022</v>
          </cell>
          <cell r="C6567">
            <v>44.21</v>
          </cell>
        </row>
        <row r="6568">
          <cell r="A6568">
            <v>92333</v>
          </cell>
          <cell r="B6568" t="str">
            <v>TE EM COBRE, DN 22 MM, SEM ANEL DE SOLDA, INSTALADO EM RAMAL E SUB-RAMAL DE HIDRÁULICA PREDIAL - FORNECIMENTO E INSTALAÇÃO. AF_04/2022</v>
          </cell>
          <cell r="C6568">
            <v>32.81</v>
          </cell>
        </row>
        <row r="6569">
          <cell r="A6569">
            <v>92300</v>
          </cell>
          <cell r="B6569" t="str">
            <v>TE EM COBRE, DN 28 MM, SEM ANEL DE SOLDA, INSTALADO EM PRUMADA DE HIDRÁULICA PREDIAL - FORNECIMENTO E INSTALAÇÃO. AF_04/2022</v>
          </cell>
          <cell r="C6569">
            <v>36.450000000000003</v>
          </cell>
        </row>
        <row r="6570">
          <cell r="A6570">
            <v>92319</v>
          </cell>
          <cell r="B6570" t="str">
            <v>TE EM COBRE, DN 28 MM, SEM ANEL DE SOLDA, INSTALADO EM RAMAL DE DISTRIBUIÇÃO DE HIDRÁULICA PREDIAL - FORNECIMENTO E INSTALAÇÃO. AF_04/2022</v>
          </cell>
          <cell r="C6570">
            <v>41.22</v>
          </cell>
        </row>
        <row r="6571">
          <cell r="A6571">
            <v>92334</v>
          </cell>
          <cell r="B6571" t="str">
            <v>TE EM COBRE, DN 28 MM, SEM ANEL DE SOLDA, INSTALADO EM RAMAL E SUB-RAMAL DE HIDRÁULICA PREDIAL - FORNECIMENTO E INSTALAÇÃO. AF_04/2022</v>
          </cell>
          <cell r="C6571">
            <v>48.07</v>
          </cell>
        </row>
        <row r="6572">
          <cell r="A6572">
            <v>92301</v>
          </cell>
          <cell r="B6572" t="str">
            <v>TE EM COBRE, DN 35 MM, SEM ANEL DE SOLDA, INSTALADO EM PRUMADA DE HIDRÁULICA PREDIAL - FORNECIMENTO E INSTALAÇÃO. AF_04/2022</v>
          </cell>
          <cell r="C6572">
            <v>72.92</v>
          </cell>
        </row>
        <row r="6573">
          <cell r="A6573">
            <v>92302</v>
          </cell>
          <cell r="B6573" t="str">
            <v>TE EM COBRE, DN 42 MM, SEM ANEL DE SOLDA, INSTALADO EM PRUMADA DE HIDRÁULICA PREDIAL - FORNECIMENTO E INSTALAÇÃO. AF_04/2022</v>
          </cell>
          <cell r="C6573">
            <v>96.5</v>
          </cell>
        </row>
        <row r="6574">
          <cell r="A6574">
            <v>92303</v>
          </cell>
          <cell r="B6574" t="str">
            <v>TE EM COBRE, DN 54 MM, SEM ANEL DE SOLDA, INSTALADO EM PRUMADA DE HIDRÁULICA PREDIAL - FORNECIMENTO E INSTALAÇÃO. AF_04/2022</v>
          </cell>
          <cell r="C6574">
            <v>178.03</v>
          </cell>
        </row>
        <row r="6575">
          <cell r="A6575">
            <v>92304</v>
          </cell>
          <cell r="B6575" t="str">
            <v>TE EM COBRE, DN 66 MM, SEM ANEL DE SOLDA, INSTALADO EM PRUMADA DE HIDRÁULICA PREDIAL - FORNECIMENTO E INSTALAÇÃO. AF_04/2022</v>
          </cell>
          <cell r="C6575">
            <v>465.13</v>
          </cell>
        </row>
        <row r="6576">
          <cell r="A6576">
            <v>103835</v>
          </cell>
          <cell r="B6576" t="str">
            <v>TUBO EM COBRE RÍGIDO, DN 15 MM, CLASSE A, SEM ISOLAMENTO, INSTALADO EM RAMAL E SUB-RAMAL DE GÁS MEDICINAL - FORNECIMENTO E INSTALAÇÃO. AF_04/2022</v>
          </cell>
          <cell r="C6576">
            <v>64.95</v>
          </cell>
        </row>
        <row r="6577">
          <cell r="A6577">
            <v>92308</v>
          </cell>
          <cell r="B6577" t="str">
            <v>TUBO EM COBRE RÍGIDO, DN 15 MM, CLASSE E, COM ISOLAMENTO, INSTALADO EM RAMAL DE DISTRIBUIÇÃO DE HIDRÁULICA PREDIAL - FORNECIMENTO E INSTALAÇÃO. AF_04/2022</v>
          </cell>
          <cell r="C6577">
            <v>53.78</v>
          </cell>
        </row>
        <row r="6578">
          <cell r="A6578">
            <v>103871</v>
          </cell>
          <cell r="B6578" t="str">
            <v>TUBO EM COBRE RÍGIDO, DN 15 MM, CLASSE E, COM ISOLAMENTO, INSTALADO EM RAMAL E SUB-RAMAL DE AQUECIMENTO SOLAR - FORNECIMENTO E INSTALAÇÃO. AF_04/2022</v>
          </cell>
          <cell r="C6578">
            <v>62.3</v>
          </cell>
        </row>
        <row r="6579">
          <cell r="A6579">
            <v>92323</v>
          </cell>
          <cell r="B6579" t="str">
            <v>TUBO EM COBRE RÍGIDO, DN 15 MM, CLASSE E, COM ISOLAMENTO, INSTALADO EM RAMAL E SUB-RAMAL DE HIDRÁULICA PREDIAL - FORNECIMENTO E INSTALAÇÃO. AF_04/2022</v>
          </cell>
          <cell r="C6579">
            <v>61.83</v>
          </cell>
        </row>
        <row r="6580">
          <cell r="A6580">
            <v>92305</v>
          </cell>
          <cell r="B6580" t="str">
            <v>TUBO EM COBRE RÍGIDO, DN 15 MM, CLASSE E, SEM ISOLAMENTO, INSTALADO EM RAMAL DE DISTRIBUIÇÃO DE HIDRÁULICA PREDIAL - FORNECIMENTO E INSTALAÇÃO. AF_04/2022</v>
          </cell>
          <cell r="C6580">
            <v>39.58</v>
          </cell>
        </row>
        <row r="6581">
          <cell r="A6581">
            <v>103868</v>
          </cell>
          <cell r="B6581" t="str">
            <v>TUBO EM COBRE RÍGIDO, DN 15 MM, CLASSE E, SEM ISOLAMENTO, INSTALADO EM RAMAL E SUB-RAMAL DE AQUECIMENTO SOLAR - FORNECIMENTO E INSTALAÇÃO. AF_04/2022</v>
          </cell>
          <cell r="C6581">
            <v>50.75</v>
          </cell>
        </row>
        <row r="6582">
          <cell r="A6582">
            <v>103802</v>
          </cell>
          <cell r="B6582" t="str">
            <v>TUBO EM COBRE RÍGIDO, DN 15 MM, CLASSE E, SEM ISOLAMENTO, INSTALADO EM RAMAL E SUB-RAMAL DE GÁS COMBUSTÍVEL - FORNECIMENTO E INSTALAÇÃO. AF_04/2022</v>
          </cell>
          <cell r="C6582">
            <v>41.6</v>
          </cell>
        </row>
        <row r="6583">
          <cell r="A6583">
            <v>92320</v>
          </cell>
          <cell r="B6583" t="str">
            <v>TUBO EM COBRE RÍGIDO, DN 15 MM, CLASSE E, SEM ISOLAMENTO, INSTALADO EM RAMAL E SUB-RAMAL DE HIDRÁULICA PREDIAL - FORNECIMENTO E INSTALAÇÃO. AF_04/2022</v>
          </cell>
          <cell r="C6583">
            <v>50.17</v>
          </cell>
        </row>
        <row r="6584">
          <cell r="A6584">
            <v>97335</v>
          </cell>
          <cell r="B6584" t="str">
            <v>TUBO EM COBRE RÍGIDO, DN 22 MM, CLASSE A, SEM ISOLAMENTO, INSTALADO EM PRUMADA DE GÁS COMBUSTÍVEL - FORNECIMENTO E INSTALAÇÃO. AF_04/2022</v>
          </cell>
          <cell r="C6584">
            <v>85.59</v>
          </cell>
        </row>
        <row r="6585">
          <cell r="A6585">
            <v>103836</v>
          </cell>
          <cell r="B6585" t="str">
            <v>TUBO EM COBRE RÍGIDO, DN 22 MM, CLASSE A, SEM ISOLAMENTO, INSTALADO EM RAMAL E SUB-RAMAL DE GÁS MEDICINAL - FORNECIMENTO E INSTALAÇÃO. AF_04/2022</v>
          </cell>
          <cell r="C6585">
            <v>101.31</v>
          </cell>
        </row>
        <row r="6586">
          <cell r="A6586">
            <v>92281</v>
          </cell>
          <cell r="B6586" t="str">
            <v>TUBO EM COBRE RÍGIDO, DN 22 MM, CLASSE E, COM ISOLAMENTO, INSTALADO EM PRUMADA DE HIDRÁULICA PREDIAL - FORNECIMENTO E INSTALAÇÃO. AF_04/2022</v>
          </cell>
          <cell r="C6586">
            <v>113.17</v>
          </cell>
        </row>
        <row r="6587">
          <cell r="A6587">
            <v>92309</v>
          </cell>
          <cell r="B6587" t="str">
            <v>TUBO EM COBRE RÍGIDO, DN 22 MM, CLASSE E, COM ISOLAMENTO, INSTALADO EM RAMAL DE DISTRIBUIÇÃO DE HIDRÁULICA PREDIAL - FORNECIMENTO E INSTALAÇÃO. AF_04/2022</v>
          </cell>
          <cell r="C6587">
            <v>120.9</v>
          </cell>
        </row>
        <row r="6588">
          <cell r="A6588">
            <v>103872</v>
          </cell>
          <cell r="B6588" t="str">
            <v>TUBO EM COBRE RÍGIDO, DN 22 MM, CLASSE E, COM ISOLAMENTO, INSTALADO EM RAMAL E SUB-RAMAL DE AQUECIMENTO SOLAR - FORNECIMENTO E INSTALAÇÃO. AF_04/2022</v>
          </cell>
          <cell r="C6588">
            <v>131.6</v>
          </cell>
        </row>
        <row r="6589">
          <cell r="A6589">
            <v>92324</v>
          </cell>
          <cell r="B6589" t="str">
            <v>TUBO EM COBRE RÍGIDO, DN 22 MM, CLASSE E, COM ISOLAMENTO, INSTALADO EM RAMAL E SUB-RAMAL DE HIDRÁULICA PREDIAL - FORNECIMENTO E INSTALAÇÃO. AF_04/2022</v>
          </cell>
          <cell r="C6589">
            <v>136.6</v>
          </cell>
        </row>
        <row r="6590">
          <cell r="A6590">
            <v>92275</v>
          </cell>
          <cell r="B6590" t="str">
            <v>TUBO EM COBRE RÍGIDO, DN 22 MM, CLASSE E, SEM ISOLAMENTO, INSTALADO EM PRUMADA DE HIDRÁULICA PREDIAL - FORNECIMENTO E INSTALAÇÃO. AF_04/2022</v>
          </cell>
          <cell r="C6590">
            <v>59.4</v>
          </cell>
        </row>
        <row r="6591">
          <cell r="A6591">
            <v>92306</v>
          </cell>
          <cell r="B6591" t="str">
            <v>TUBO EM COBRE RÍGIDO, DN 22 MM, CLASSE E, SEM ISOLAMENTO, INSTALADO EM RAMAL DE DISTRIBUIÇÃO DE HIDRÁULICA PREDIAL - FORNECIMENTO E INSTALAÇÃO. AF_04/2022</v>
          </cell>
          <cell r="C6591">
            <v>64.569999999999993</v>
          </cell>
        </row>
        <row r="6592">
          <cell r="A6592">
            <v>103869</v>
          </cell>
          <cell r="B6592" t="str">
            <v>TUBO EM COBRE RÍGIDO, DN 22 MM, CLASSE E, SEM ISOLAMENTO, INSTALADO EM RAMAL E SUB-RAMAL DE AQUECIMENTO SOLAR - FORNECIMENTO E INSTALAÇÃO. AF_04/2022</v>
          </cell>
          <cell r="C6592">
            <v>77.930000000000007</v>
          </cell>
        </row>
        <row r="6593">
          <cell r="A6593">
            <v>103803</v>
          </cell>
          <cell r="B6593" t="str">
            <v>TUBO EM COBRE RÍGIDO, DN 22 MM, CLASSE E, SEM ISOLAMENTO, INSTALADO EM RAMAL E SUB-RAMAL DE GÁS COMBUSTÍVEL - FORNECIMENTO E INSTALAÇÃO. AF_04/2022</v>
          </cell>
          <cell r="C6593">
            <v>71.53</v>
          </cell>
        </row>
        <row r="6594">
          <cell r="A6594">
            <v>92321</v>
          </cell>
          <cell r="B6594" t="str">
            <v>TUBO EM COBRE RÍGIDO, DN 22 MM, CLASSE E, SEM ISOLAMENTO, INSTALADO EM RAMAL E SUB-RAMAL DE HIDRÁULICA PREDIAL - FORNECIMENTO E INSTALAÇÃO. AF_04/2022</v>
          </cell>
          <cell r="C6594">
            <v>82.81</v>
          </cell>
        </row>
        <row r="6595">
          <cell r="A6595">
            <v>97336</v>
          </cell>
          <cell r="B6595" t="str">
            <v>TUBO EM COBRE RÍGIDO, DN 28 MM, CLASSE A, SEM ISOLAMENTO, INSTALADO EM PRUMADA DE GÁS COMBUSTÍVEL - FORNECIMENTO E INSTALAÇÃO. AF_04/2022</v>
          </cell>
          <cell r="C6595">
            <v>108.94</v>
          </cell>
        </row>
        <row r="6596">
          <cell r="A6596">
            <v>103837</v>
          </cell>
          <cell r="B6596" t="str">
            <v>TUBO EM COBRE RÍGIDO, DN 28 MM, CLASSE A, SEM ISOLAMENTO, INSTALADO EM RAMAL E SUB-RAMAL DE GÁS MEDICINAL - FORNECIMENTO E INSTALAÇÃO. AF_04/2022</v>
          </cell>
          <cell r="C6596">
            <v>127.87</v>
          </cell>
        </row>
        <row r="6597">
          <cell r="A6597">
            <v>92282</v>
          </cell>
          <cell r="B6597" t="str">
            <v>TUBO EM COBRE RÍGIDO, DN 28 MM, CLASSE E, COM ISOLAMENTO, INSTALADO EM PRUMADA DE HIDRÁULICA PREDIAL - FORNECIMENTO E INSTALAÇÃO. AF_04/2022</v>
          </cell>
          <cell r="C6597">
            <v>131.38999999999999</v>
          </cell>
        </row>
        <row r="6598">
          <cell r="A6598">
            <v>92310</v>
          </cell>
          <cell r="B6598" t="str">
            <v>TUBO EM COBRE RÍGIDO, DN 28 MM, CLASSE E, COM ISOLAMENTO, INSTALADO EM RAMAL DE DISTRIBUIÇÃO DE HIDRÁULICA PREDIAL - FORNECIMENTO E INSTALAÇÃO. AF_04/2022</v>
          </cell>
          <cell r="C6598">
            <v>139.36000000000001</v>
          </cell>
        </row>
        <row r="6599">
          <cell r="A6599">
            <v>103873</v>
          </cell>
          <cell r="B6599" t="str">
            <v>TUBO EM COBRE RÍGIDO, DN 28 MM, CLASSE E, COM ISOLAMENTO, INSTALADO EM RAMAL E SUB-RAMAL DE AQUECIMENTO SOLAR - FORNECIMENTO E INSTALAÇÃO. AF_04/2022</v>
          </cell>
          <cell r="C6599">
            <v>151.94</v>
          </cell>
        </row>
        <row r="6600">
          <cell r="A6600">
            <v>92325</v>
          </cell>
          <cell r="B6600" t="str">
            <v>TUBO EM COBRE RÍGIDO, DN 28 MM, CLASSE E, COM ISOLAMENTO, INSTALADO EM RAMAL E SUB-RAMAL DE HIDRÁULICA PREDIAL - FORNECIMENTO E INSTALAÇÃO. AF_04/2022</v>
          </cell>
          <cell r="C6600">
            <v>161.62</v>
          </cell>
        </row>
        <row r="6601">
          <cell r="A6601">
            <v>92276</v>
          </cell>
          <cell r="B6601" t="str">
            <v>TUBO EM COBRE RÍGIDO, DN 28 MM, CLASSE E, SEM ISOLAMENTO, INSTALADO EM PRUMADA DE HIDRÁULICA PREDIAL - FORNECIMENTO E INSTALAÇÃO. AF_04/2022</v>
          </cell>
          <cell r="C6601">
            <v>75.44</v>
          </cell>
        </row>
        <row r="6602">
          <cell r="A6602">
            <v>92307</v>
          </cell>
          <cell r="B6602" t="str">
            <v>TUBO EM COBRE RÍGIDO, DN 28 MM, CLASSE E, SEM ISOLAMENTO, INSTALADO EM RAMAL DE DISTRIBUIÇÃO DE HIDRÁULICA PREDIAL - FORNECIMENTO E INSTALAÇÃO. AF_04/2022</v>
          </cell>
          <cell r="C6602">
            <v>80.84</v>
          </cell>
        </row>
        <row r="6603">
          <cell r="A6603">
            <v>103870</v>
          </cell>
          <cell r="B6603" t="str">
            <v>TUBO EM COBRE RÍGIDO, DN 28 MM, CLASSE E, SEM ISOLAMENTO, INSTALADO EM RAMAL E SUB-RAMAL DE AQUECIMENTO SOLAR - FORNECIMENTO E INSTALAÇÃO. AF_04/2022</v>
          </cell>
          <cell r="C6603">
            <v>96.08</v>
          </cell>
        </row>
        <row r="6604">
          <cell r="A6604">
            <v>103804</v>
          </cell>
          <cell r="B6604" t="str">
            <v>TUBO EM COBRE RÍGIDO, DN 28 MM, CLASSE E, SEM ISOLAMENTO, INSTALADO EM RAMAL E SUB-RAMAL DE GÁS COMBUSTÍVEL - FORNECIMENTO E INSTALAÇÃO. AF_04/2022</v>
          </cell>
          <cell r="C6604">
            <v>86.98</v>
          </cell>
        </row>
        <row r="6605">
          <cell r="A6605">
            <v>92322</v>
          </cell>
          <cell r="B6605" t="str">
            <v>TUBO EM COBRE RÍGIDO, DN 28 MM, CLASSE E, SEM ISOLAMENTO, INSTALADO EM RAMAL E SUB-RAMAL DE HIDRÁULICA PREDIAL - FORNECIMENTO E INSTALAÇÃO. AF_04/2022</v>
          </cell>
          <cell r="C6605">
            <v>105.65</v>
          </cell>
        </row>
        <row r="6606">
          <cell r="A6606">
            <v>97337</v>
          </cell>
          <cell r="B6606" t="str">
            <v>TUBO EM COBRE RÍGIDO, DN 35 MM, CLASSE A, SEM ISOLAMENTO, INSTALADO EM PRUMADA DE GÁS COMBUSTÍVEL - FORNECIMENTO E INSTALAÇÃO. AF_04/2022</v>
          </cell>
          <cell r="C6606">
            <v>163.9</v>
          </cell>
        </row>
        <row r="6607">
          <cell r="A6607">
            <v>92283</v>
          </cell>
          <cell r="B6607" t="str">
            <v>TUBO EM COBRE RÍGIDO, DN 35 MM, CLASSE E, COM ISOLAMENTO, INSTALADO EM PRUMADA DE HIDRÁULICA PREDIAL - FORNECIMENTO E INSTALAÇÃO. AF_04/2022</v>
          </cell>
          <cell r="C6607">
            <v>179.68</v>
          </cell>
        </row>
        <row r="6608">
          <cell r="A6608">
            <v>92277</v>
          </cell>
          <cell r="B6608" t="str">
            <v>TUBO EM COBRE RÍGIDO, DN 35 MM, CLASSE E, SEM ISOLAMENTO, INSTALADO EM PRUMADA DE HIDRÁULICA PREDIAL - FORNECIMENTO E INSTALAÇÃO. AF_04/2022</v>
          </cell>
          <cell r="C6608">
            <v>109.06</v>
          </cell>
        </row>
        <row r="6609">
          <cell r="A6609">
            <v>97338</v>
          </cell>
          <cell r="B6609" t="str">
            <v>TUBO EM COBRE RÍGIDO, DN 42 MM, CLASSE A, SEM ISOLAMENTO, INSTALADO EM PRUMADA DE GÁS COMBUSTÍVEL - FORNECIMENTO E INSTALAÇÃO. AF_04/2022</v>
          </cell>
          <cell r="C6609">
            <v>197.21</v>
          </cell>
        </row>
        <row r="6610">
          <cell r="A6610">
            <v>92284</v>
          </cell>
          <cell r="B6610" t="str">
            <v>TUBO EM COBRE RÍGIDO, DN 42 MM, CLASSE E, COM ISOLAMENTO, INSTALADO EM PRUMADA DE HIDRÁULICA PREDIAL - FORNECIMENTO E INSTALAÇÃO. AF_04/2022</v>
          </cell>
          <cell r="C6610">
            <v>227.3</v>
          </cell>
        </row>
        <row r="6611">
          <cell r="A6611">
            <v>92278</v>
          </cell>
          <cell r="B6611" t="str">
            <v>TUBO EM COBRE RÍGIDO, DN 42 MM, CLASSE E, SEM ISOLAMENTO, INSTALADO EM PRUMADA DE HIDRÁULICA PREDIAL - FORNECIMENTO E INSTALAÇÃO. AF_04/2022</v>
          </cell>
          <cell r="C6611">
            <v>146.82</v>
          </cell>
        </row>
        <row r="6612">
          <cell r="A6612">
            <v>97339</v>
          </cell>
          <cell r="B6612" t="str">
            <v>TUBO EM COBRE RÍGIDO, DN 54 MM, CLASSE A, SEM ISOLAMENTO, INSTALADO EM PRUMADA DE GÁS COMBUSTÍVEL - FORNECIMENTO E INSTALAÇÃO. AF_04/2022</v>
          </cell>
          <cell r="C6612">
            <v>212.31</v>
          </cell>
        </row>
        <row r="6613">
          <cell r="A6613">
            <v>92285</v>
          </cell>
          <cell r="B6613" t="str">
            <v>TUBO EM COBRE RÍGIDO, DN 54 MM, CLASSE E, COM ISOLAMENTO, INSTALADO EM PRUMADA DE HIDRÁULICA PREDIAL - FORNECIMENTO E INSTALAÇÃO. AF_04/2022</v>
          </cell>
          <cell r="C6613">
            <v>308.44</v>
          </cell>
        </row>
        <row r="6614">
          <cell r="A6614">
            <v>92279</v>
          </cell>
          <cell r="B6614" t="str">
            <v>TUBO EM COBRE RÍGIDO, DN 54 MM, CLASSE E, SEM ISOLAMENTO, INSTALADO EM PRUMADA DE HIDRÁULICA PREDIAL - FORNECIMENTO E INSTALAÇÃO. AF_04/2022</v>
          </cell>
          <cell r="C6614">
            <v>212.31</v>
          </cell>
        </row>
        <row r="6615">
          <cell r="A6615">
            <v>97340</v>
          </cell>
          <cell r="B6615" t="str">
            <v>TUBO EM COBRE RÍGIDO, DN 66 MM, CLASSE A, SEM ISOLAMENTO, INSTALADO EM PRUMADA DE GÁS COMBUSTÍVEL - FORNECIMENTO E INSTALAÇÃO. AF_04/2022</v>
          </cell>
          <cell r="C6615">
            <v>213.47</v>
          </cell>
        </row>
        <row r="6616">
          <cell r="A6616">
            <v>92286</v>
          </cell>
          <cell r="B6616" t="str">
            <v>TUBO EM COBRE RÍGIDO, DN 66 MM, CLASSE E, COM ISOLAMENTO, INSTALADO EM PRUMADA DE HIDRÁULICA PREDIAL - FORNECIMENTO E INSTALAÇÃO. AF_04/2022</v>
          </cell>
          <cell r="C6616">
            <v>395.65</v>
          </cell>
        </row>
        <row r="6617">
          <cell r="A6617">
            <v>92280</v>
          </cell>
          <cell r="B6617" t="str">
            <v>TUBO EM COBRE RÍGIDO, DN 66 MM, CLASSE E, SEM ISOLAMENTO, INSTALADO EM PRUMADA DE HIDRÁULICA PREDIAL - FORNECIMENTO E INSTALAÇÃO. AF_04/2022</v>
          </cell>
          <cell r="C6617">
            <v>298.18</v>
          </cell>
        </row>
        <row r="6618">
          <cell r="A6618">
            <v>103901</v>
          </cell>
          <cell r="B6618" t="str">
            <v>TÊ EM COBRE, DN 15 MM, SEM ANEL DE SOLDA, INSTALADO EM RAMAL E SUB-RAMAL DE AQUECIMENTO SOLAR - FORNECIMENTO E INSTALAÇÃO. AF_04/2022</v>
          </cell>
          <cell r="C6618">
            <v>23.99</v>
          </cell>
        </row>
        <row r="6619">
          <cell r="A6619">
            <v>103832</v>
          </cell>
          <cell r="B6619" t="str">
            <v>TÊ EM COBRE, DN 15 MM, SEM ANEL DE SOLDA, INSTALADO EM RAMAL E SUB-RAMAL DE GÁS COMBUSTÍVEL - FORNECIMENTO E INSTALAÇÃO. AF_04/2022</v>
          </cell>
          <cell r="C6619">
            <v>23.96</v>
          </cell>
        </row>
        <row r="6620">
          <cell r="A6620">
            <v>103865</v>
          </cell>
          <cell r="B6620" t="str">
            <v>TÊ EM COBRE, DN 15 MM, SEM ANEL DE SOLDA, INSTALADO EM RAMAL E SUB-RAMAL DE GÁS MEDICINAL - FORNECIMENTO E INSTALAÇÃO. AF_04/2022</v>
          </cell>
          <cell r="C6620">
            <v>23.07</v>
          </cell>
        </row>
        <row r="6621">
          <cell r="A6621">
            <v>103902</v>
          </cell>
          <cell r="B6621" t="str">
            <v>TÊ EM COBRE, DN 22 MM, SEM ANEL DE SOLDA, INSTALADO EM RAMAL E SUB-RAMAL DE AQUECIMENTO SOLAR - FORNECIMENTO E INSTALAÇÃO. AF_04/2022</v>
          </cell>
          <cell r="C6621">
            <v>36.14</v>
          </cell>
        </row>
        <row r="6622">
          <cell r="A6622">
            <v>103866</v>
          </cell>
          <cell r="B6622" t="str">
            <v>TÊ EM COBRE, DN 22 MM, SEM ANEL DE SOLDA, INSTALADO EM RAMAL E SUB-RAMAL DE GÁS MEDICINAL - FORNECIMENTO E INSTALAÇÃO. AF_04/2022</v>
          </cell>
          <cell r="C6622">
            <v>37.22</v>
          </cell>
        </row>
        <row r="6623">
          <cell r="A6623">
            <v>103903</v>
          </cell>
          <cell r="B6623" t="str">
            <v>TÊ EM COBRE, DN 28 MM, SEM ANEL DE SOLDA, INSTALADO EM RAMAL E SUB-RAMAL DE AQUECIMENTO SOLAR - FORNECIMENTO E INSTALAÇÃO. AF_04/2022</v>
          </cell>
          <cell r="C6623">
            <v>49.52</v>
          </cell>
        </row>
        <row r="6624">
          <cell r="A6624">
            <v>103834</v>
          </cell>
          <cell r="B6624" t="str">
            <v>TÊ EM COBRE, DN 28 MM, SEM ANEL DE SOLDA, INSTALADO EM RAMAL E SUB-RAMAL DE GÁS COMBUSTÍVEL - FORNECIMENTO E INSTALAÇÃO. AF_04/2022</v>
          </cell>
          <cell r="C6624">
            <v>64.53</v>
          </cell>
        </row>
        <row r="6625">
          <cell r="A6625">
            <v>103867</v>
          </cell>
          <cell r="B6625" t="str">
            <v>TÊ EM COBRE, DN 28 MM, SEM ANEL DE SOLDA, INSTALADO EM RAMAL E SUB-RAMAL DE GÁS MEDICINAL - FORNECIMENTO E INSTALAÇÃO. AF_04/2022</v>
          </cell>
          <cell r="C6625">
            <v>52.32</v>
          </cell>
        </row>
        <row r="6626">
          <cell r="A6626">
            <v>105113</v>
          </cell>
          <cell r="B6626" t="str">
            <v>ESTRUTURA DE MADEIRA PROVISÓRIA PARA SUPORTE DE CAIXA D'ÁGUA ELEVADA DE 2000 LITROS. AF_03/2024</v>
          </cell>
          <cell r="C6626">
            <v>8478.17</v>
          </cell>
        </row>
        <row r="6627">
          <cell r="A6627">
            <v>98461</v>
          </cell>
          <cell r="B6627" t="str">
            <v>ESTRUTURA DE MADEIRA PROVISÓRIA PARA SUPORTE DE CAIXA DÁGUA ELEVADA DE 1000 LITROS. AF_03/2024</v>
          </cell>
          <cell r="C6627">
            <v>6390.58</v>
          </cell>
        </row>
        <row r="6628">
          <cell r="A6628">
            <v>98462</v>
          </cell>
          <cell r="B6628" t="str">
            <v>ESTRUTURA DE MADEIRA PROVISÓRIA PARA SUPORTE DE CAIXA DÁGUA ELEVADA DE 3000 LITROS. AF_03/2024</v>
          </cell>
          <cell r="C6628">
            <v>11030.78</v>
          </cell>
        </row>
        <row r="6629">
          <cell r="A6629">
            <v>105130</v>
          </cell>
          <cell r="B6629" t="str">
            <v>EXECUÇÃO DE PILARETES PARA TAPUMES E CONSTRUÇÕES TEMPORÁRIAS. AF_03/2024</v>
          </cell>
          <cell r="C6629">
            <v>24.98</v>
          </cell>
        </row>
        <row r="6630">
          <cell r="A6630">
            <v>105114</v>
          </cell>
          <cell r="B6630" t="str">
            <v>EXECUÇÃO DOS APOIOS PARA CONTÊINER OU MÓDULO HABITÁVEL. AF_03/2024</v>
          </cell>
          <cell r="C6630">
            <v>1649.14</v>
          </cell>
        </row>
        <row r="6631">
          <cell r="A6631">
            <v>105129</v>
          </cell>
          <cell r="B6631" t="str">
            <v>INSTALAÇÃO DE CATRACA ELETRÔNICA. AF_03/2024</v>
          </cell>
          <cell r="C6631">
            <v>0</v>
          </cell>
        </row>
        <row r="6632">
          <cell r="A6632">
            <v>105127</v>
          </cell>
          <cell r="B6632" t="str">
            <v>INSTALAÇÃO DE CONCERTINA DUPLA CLIPADA, ESPIRAL DE 300 MM. AF_03/2024</v>
          </cell>
          <cell r="C6632">
            <v>24.96</v>
          </cell>
        </row>
        <row r="6633">
          <cell r="A6633">
            <v>105128</v>
          </cell>
          <cell r="B6633" t="str">
            <v>INSTALAÇÃO DE CONCERTINA FLAT, ESPIRAL DE 300 MM. AF_03/2024</v>
          </cell>
          <cell r="C6633">
            <v>83.17</v>
          </cell>
        </row>
        <row r="6634">
          <cell r="A6634">
            <v>105126</v>
          </cell>
          <cell r="B6634" t="str">
            <v>INSTALAÇÃO DE CONCERTINA SIMPLES, ESPIRAL DE 300 MM. AF_03/2024</v>
          </cell>
          <cell r="C6634">
            <v>28.01</v>
          </cell>
        </row>
        <row r="6635">
          <cell r="A6635">
            <v>105116</v>
          </cell>
          <cell r="B6635" t="str">
            <v>INSTALAÇÃO E DESINSTALAÇÃO MANUAL DE CONTÊINER OU MÓDULO HABITÁVEL PEQUENO. AF_03/2024</v>
          </cell>
          <cell r="C6635">
            <v>10.6</v>
          </cell>
        </row>
        <row r="6636">
          <cell r="A6636">
            <v>105115</v>
          </cell>
          <cell r="B6636" t="str">
            <v>INSTALAÇÃO E DESINSTALAÇÃO MECANIZADA DE CONTÊINER OU MÓDULO HABITÁVEL DE USOS DIVERSOS. AF_03/2024</v>
          </cell>
          <cell r="C6636">
            <v>118.89</v>
          </cell>
        </row>
        <row r="6637">
          <cell r="A6637">
            <v>98453</v>
          </cell>
          <cell r="B6637" t="str">
            <v>PAREDE DE MADEIRA COMPENSADA PARA CONSTRUÇÃO TEMPORÁRIA EM CHAPA DUPLA, EXTERNA, COM ÁREA LÍQUIDA MAIOR OU IGUAL A QUE 6 M², COM VÃO. AF_03/2024</v>
          </cell>
          <cell r="C6637">
            <v>156.62</v>
          </cell>
        </row>
        <row r="6638">
          <cell r="A6638">
            <v>98454</v>
          </cell>
          <cell r="B6638" t="str">
            <v>PAREDE DE MADEIRA COMPENSADA PARA CONSTRUÇÃO TEMPORÁRIA EM CHAPA DUPLA, EXTERNA, COM ÁREA LÍQUIDA MENOR QUE 6 M², COM VÃO. AF_03/2024</v>
          </cell>
          <cell r="C6638">
            <v>190.5</v>
          </cell>
        </row>
        <row r="6639">
          <cell r="A6639">
            <v>98449</v>
          </cell>
          <cell r="B6639" t="str">
            <v>PAREDE DE MADEIRA COMPENSADA PARA CONSTRUÇÃO TEMPORÁRIA EM CHAPA DUPLA, EXTERNA, SEM VÃO. AF_03/2024</v>
          </cell>
          <cell r="C6639">
            <v>138.49</v>
          </cell>
        </row>
        <row r="6640">
          <cell r="A6640">
            <v>98455</v>
          </cell>
          <cell r="B6640" t="str">
            <v>PAREDE DE MADEIRA COMPENSADA PARA CONSTRUÇÃO TEMPORÁRIA EM CHAPA DUPLA, INTERNA, COM ÁREA LÍQUIDA MAIOR OU IGUAL A 6 M², COM VÃO. AF_03/2024</v>
          </cell>
          <cell r="C6640">
            <v>131.81</v>
          </cell>
        </row>
        <row r="6641">
          <cell r="A6641">
            <v>98456</v>
          </cell>
          <cell r="B6641" t="str">
            <v>PAREDE DE MADEIRA COMPENSADA PARA CONSTRUÇÃO TEMPORÁRIA EM CHAPA DUPLA, INTERNA, COM ÁREA LÍQUIDA MENOR QUE 6 M², COM VÃO. AF_03/2024</v>
          </cell>
          <cell r="C6641">
            <v>160.58000000000001</v>
          </cell>
        </row>
        <row r="6642">
          <cell r="A6642">
            <v>98451</v>
          </cell>
          <cell r="B6642" t="str">
            <v>PAREDE DE MADEIRA COMPENSADA PARA CONSTRUÇÃO TEMPORÁRIA EM CHAPA DUPLA, INTERNA, SEM VÃO. AF_03/2024</v>
          </cell>
          <cell r="C6642">
            <v>117.46</v>
          </cell>
        </row>
        <row r="6643">
          <cell r="A6643">
            <v>98445</v>
          </cell>
          <cell r="B6643" t="str">
            <v>PAREDE DE MADEIRA COMPENSADA PARA CONSTRUÇÃO TEMPORÁRIA EM CHAPA SIMPLES, EXTERNA, COM ÁREA LÍQUIDA MAIOR OU IGUAL A 6 M², COM VÃO. AF_03/2024</v>
          </cell>
          <cell r="C6643">
            <v>108.23</v>
          </cell>
        </row>
        <row r="6644">
          <cell r="A6644">
            <v>98446</v>
          </cell>
          <cell r="B6644" t="str">
            <v>PAREDE DE MADEIRA COMPENSADA PARA CONSTRUÇÃO TEMPORÁRIA EM CHAPA SIMPLES, EXTERNA, COM ÁREA LÍQUIDA MENOR QUE 6 M², COM VÃO. AF_03/2024</v>
          </cell>
          <cell r="C6644">
            <v>135.11000000000001</v>
          </cell>
        </row>
        <row r="6645">
          <cell r="A6645">
            <v>98441</v>
          </cell>
          <cell r="B6645" t="str">
            <v>PAREDE DE MADEIRA COMPENSADA PARA CONSTRUÇÃO TEMPORÁRIA EM CHAPA SIMPLES, EXTERNA, SEM VÃO. AF_03/2024</v>
          </cell>
          <cell r="C6645">
            <v>93.76</v>
          </cell>
        </row>
        <row r="6646">
          <cell r="A6646">
            <v>98447</v>
          </cell>
          <cell r="B6646" t="str">
            <v>PAREDE DE MADEIRA COMPENSADA PARA CONSTRUÇÃO TEMPORÁRIA EM CHAPA SIMPLES, INTERNA, COM ÁREA LÍQUIDA MAIOR OU IGUAL A 6 M², COM VÃO. AF_03/2024</v>
          </cell>
          <cell r="C6646">
            <v>86.63</v>
          </cell>
        </row>
        <row r="6647">
          <cell r="A6647">
            <v>98448</v>
          </cell>
          <cell r="B6647" t="str">
            <v>PAREDE DE MADEIRA COMPENSADA PARA CONSTRUÇÃO TEMPORÁRIA EM CHAPA SIMPLES, INTERNA, COM ÁREA LÍQUIDA MENOR QUE 6 M², COM VÃO. AF_03/2024</v>
          </cell>
          <cell r="C6647">
            <v>108.02</v>
          </cell>
        </row>
        <row r="6648">
          <cell r="A6648">
            <v>98443</v>
          </cell>
          <cell r="B6648" t="str">
            <v>PAREDE DE MADEIRA COMPENSADA PARA CONSTRUÇÃO TEMPORÁRIA EM CHAPA SIMPLES, INTERNA, SEM VÃO. AF_03/2024</v>
          </cell>
          <cell r="C6648">
            <v>75.25</v>
          </cell>
        </row>
        <row r="6649">
          <cell r="A6649">
            <v>105122</v>
          </cell>
          <cell r="B6649" t="str">
            <v>PAREDE DE MADEIRA OSB PARA CONSTRUÇÃO TEMPORÁRIA EM CHAPA DUPLA, EXTERNA, COM ÁREA LÍQUIDA MAIOR OU IGUAL A QUE 6 M², COM VÃO. AF_03/2024</v>
          </cell>
          <cell r="C6649">
            <v>0</v>
          </cell>
        </row>
        <row r="6650">
          <cell r="A6650">
            <v>105125</v>
          </cell>
          <cell r="B6650" t="str">
            <v>PAREDE DE MADEIRA OSB PARA CONSTRUÇÃO TEMPORÁRIA EM CHAPA DUPLA, EXTERNA, COM ÁREA LÍQUIDA MENOR QUE 6 M², COM VÃO. AF_03/2024</v>
          </cell>
          <cell r="C6650">
            <v>0</v>
          </cell>
        </row>
        <row r="6651">
          <cell r="A6651">
            <v>105133</v>
          </cell>
          <cell r="B6651" t="str">
            <v>PAREDE DE MADEIRA OSB PARA CONSTRUÇÃO TEMPORÁRIA EM CHAPA DUPLA, EXTERNA, SEM VÃO. AF_03/2024</v>
          </cell>
          <cell r="C6651">
            <v>0</v>
          </cell>
        </row>
        <row r="6652">
          <cell r="A6652">
            <v>105123</v>
          </cell>
          <cell r="B6652" t="str">
            <v>PAREDE DE MADEIRA OSB PARA CONSTRUÇÃO TEMPORÁRIA EM CHAPA DUPLA, INTERNA, COM ÁREA LÍQUIDA MAIOR OU IGUAL A 6 M², COM VÃO. AF_03/2024</v>
          </cell>
          <cell r="C6652">
            <v>0</v>
          </cell>
        </row>
        <row r="6653">
          <cell r="A6653">
            <v>105124</v>
          </cell>
          <cell r="B6653" t="str">
            <v>PAREDE DE MADEIRA OSB PARA CONSTRUÇÃO TEMPORÁRIA EM CHAPA DUPLA, INTERNA, COM ÁREA LÍQUIDA MENOR QUE 6 M², COM VÃO. AF_03/2024</v>
          </cell>
          <cell r="C6653">
            <v>0</v>
          </cell>
        </row>
        <row r="6654">
          <cell r="A6654">
            <v>105134</v>
          </cell>
          <cell r="B6654" t="str">
            <v>PAREDE DE MADEIRA OSB PARA CONSTRUÇÃO TEMPORÁRIA EM CHAPA DUPLA, INTERNA, SEM VÃO. AF_03/2024</v>
          </cell>
          <cell r="C6654">
            <v>0</v>
          </cell>
        </row>
        <row r="6655">
          <cell r="A6655">
            <v>105117</v>
          </cell>
          <cell r="B6655" t="str">
            <v>PAREDE DE MADEIRA OSB PARA CONSTRUÇÃO TEMPORÁRIA EM CHAPA SIMPLES, EXTERNA, COM ÁREA LÍQUIDA MAIOR OU IGUAL A 6 M², COM VÃO. AF_03/2024</v>
          </cell>
          <cell r="C6655">
            <v>0</v>
          </cell>
        </row>
        <row r="6656">
          <cell r="A6656">
            <v>105119</v>
          </cell>
          <cell r="B6656" t="str">
            <v>PAREDE DE MADEIRA OSB PARA CONSTRUÇÃO TEMPORÁRIA EM CHAPA SIMPLES, EXTERNA, COM ÁREA LÍQUIDA MENOR QUE 6 M², COM VÃO. AF_03/2024</v>
          </cell>
          <cell r="C6656">
            <v>0</v>
          </cell>
        </row>
        <row r="6657">
          <cell r="A6657">
            <v>105131</v>
          </cell>
          <cell r="B6657" t="str">
            <v>PAREDE DE MADEIRA OSB PARA CONSTRUÇÃO TEMPORÁRIA EM CHAPA SIMPLES, EXTERNA, SEM VÃO. AF_03/2024</v>
          </cell>
          <cell r="C6657">
            <v>0</v>
          </cell>
        </row>
        <row r="6658">
          <cell r="A6658">
            <v>105120</v>
          </cell>
          <cell r="B6658" t="str">
            <v>PAREDE DE MADEIRA OSB PARA CONSTRUÇÃO TEMPORÁRIA EM CHAPA SIMPLES, INTERNA, COM ÁREA LÍQUIDA MAIOR OU IGUAL A 6 M², COM VÃO. AF_03/2024</v>
          </cell>
          <cell r="C6658">
            <v>0</v>
          </cell>
        </row>
        <row r="6659">
          <cell r="A6659">
            <v>105121</v>
          </cell>
          <cell r="B6659" t="str">
            <v>PAREDE DE MADEIRA OSB PARA CONSTRUÇÃO TEMPORÁRIA EM CHAPA SIMPLES, INTERNA, COM ÁREA LÍQUIDA MENOR QUE 6 M², COM VÃO. AF_03/2024</v>
          </cell>
          <cell r="C6659">
            <v>0</v>
          </cell>
        </row>
        <row r="6660">
          <cell r="A6660">
            <v>105132</v>
          </cell>
          <cell r="B6660" t="str">
            <v>PAREDE DE MADEIRA OSB PARA CONSTRUÇÃO TEMPORÁRIA EM CHAPA SIMPLES, INTERNA, SEM VÃO. AF_03/2024</v>
          </cell>
          <cell r="C6660">
            <v>0</v>
          </cell>
        </row>
        <row r="6661">
          <cell r="A6661">
            <v>98460</v>
          </cell>
          <cell r="B6661" t="str">
            <v>PISO PARA CONSTRUÇÃO TEMPORÁRIA EM MADEIRA, SEM REAPROVEITAMENTO. AF_03/2024</v>
          </cell>
          <cell r="C6661">
            <v>58.42</v>
          </cell>
        </row>
        <row r="6662">
          <cell r="A6662">
            <v>98457</v>
          </cell>
          <cell r="B6662" t="str">
            <v>TAPUME COM CHAPA METÁLICA. AF_03/2024</v>
          </cell>
          <cell r="C6662">
            <v>0</v>
          </cell>
        </row>
        <row r="6663">
          <cell r="A6663">
            <v>98458</v>
          </cell>
          <cell r="B6663" t="str">
            <v>TAPUME COM COMPENSADO DE MADEIRA. AF_03/2024</v>
          </cell>
          <cell r="C6663">
            <v>94.02</v>
          </cell>
        </row>
        <row r="6664">
          <cell r="A6664">
            <v>98459</v>
          </cell>
          <cell r="B6664" t="str">
            <v>TAPUME COM TELHA METÁLICA. AF_03/2024</v>
          </cell>
          <cell r="C6664">
            <v>81.53</v>
          </cell>
        </row>
        <row r="6665">
          <cell r="A6665">
            <v>105118</v>
          </cell>
          <cell r="B6665" t="str">
            <v>TAPUME EM CHAPA DE MADEIRA OSB. AF_03/2024</v>
          </cell>
          <cell r="C6665">
            <v>0</v>
          </cell>
        </row>
        <row r="6666">
          <cell r="A6666">
            <v>101956</v>
          </cell>
          <cell r="B6666" t="str">
            <v>LAJE PRÉ-MOLDADA UNIDIRECIONAL, BIAPOIADA, ENCHIMENTO EM CERÂMICA, VIGOTA PROTENDIDA, ALTURA TOTAL DA LAJE (ENCHIMENTO+CAPA) = (12+4). AF_11/2020</v>
          </cell>
          <cell r="C6666">
            <v>0</v>
          </cell>
        </row>
        <row r="6667">
          <cell r="A6667">
            <v>104690</v>
          </cell>
          <cell r="B6667" t="str">
            <v>LAJE PRÉ-MOLDADA UNIDIRECIONAL, BIAPOIADA, ENCHIMENTO EM CERÂMICA, VIGOTA PROTENDIDA, ALTURA TOTAL DA LAJE (ENCHIMENTO+CAPA) = (16+4). AF_11/2020</v>
          </cell>
          <cell r="C6667">
            <v>0</v>
          </cell>
        </row>
        <row r="6668">
          <cell r="A6668">
            <v>101958</v>
          </cell>
          <cell r="B6668" t="str">
            <v>LAJE PRÉ-MOLDADA UNIDIRECIONAL, BIAPOIADA, ENCHIMENTO EM CERÂMICA, VIGOTA PROTENDIDA, ALTURA TOTAL DA LAJE (ENCHIMENTO+CAPA) = (20+5). AF_11/2020</v>
          </cell>
          <cell r="C6668">
            <v>0</v>
          </cell>
        </row>
        <row r="6669">
          <cell r="A6669">
            <v>101955</v>
          </cell>
          <cell r="B6669" t="str">
            <v>LAJE PRÉ-MOLDADA UNIDIRECIONAL, BIAPOIADA, ENCHIMENTO EM CERÂMICA, VIGOTA PROTENDIDA, ALTURA TOTAL DA LAJE (ENCHIMENTO+CAPA) = (8+4). AF_11/2020</v>
          </cell>
          <cell r="C6669">
            <v>0</v>
          </cell>
        </row>
        <row r="6670">
          <cell r="A6670">
            <v>101948</v>
          </cell>
          <cell r="B6670" t="str">
            <v>LAJE PRÉ-MOLDADA UNIDIRECIONAL, BIAPOIADA, ENCHIMENTO EM CERÂMICA, VIGOTA TRELIÇADA, ALTURA TOTAL DA LAJE (ENCHIMENTO+CAPA) = (12+4). AF_11/2020</v>
          </cell>
          <cell r="C6670">
            <v>0</v>
          </cell>
        </row>
        <row r="6671">
          <cell r="A6671">
            <v>101949</v>
          </cell>
          <cell r="B6671" t="str">
            <v>LAJE PRÉ-MOLDADA UNIDIRECIONAL, BIAPOIADA, ENCHIMENTO EM CERÂMICA, VIGOTA TRELIÇADA, ALTURA TOTAL DA LAJE (ENCHIMENTO+CAPA) = (16+4). AF_11/2020</v>
          </cell>
          <cell r="C6671">
            <v>0</v>
          </cell>
        </row>
        <row r="6672">
          <cell r="A6672">
            <v>101950</v>
          </cell>
          <cell r="B6672" t="str">
            <v>LAJE PRÉ-MOLDADA UNIDIRECIONAL, BIAPOIADA, ENCHIMENTO EM CERÂMICA, VIGOTA TRELIÇADA, ALTURA TOTAL DA LAJE (ENCHIMENTO+CAPA) = (20+5). AF_11/2020</v>
          </cell>
          <cell r="C6672">
            <v>0</v>
          </cell>
        </row>
        <row r="6673">
          <cell r="A6673">
            <v>101947</v>
          </cell>
          <cell r="B6673" t="str">
            <v>LAJE PRÉ-MOLDADA UNIDIRECIONAL, BIAPOIADA, ENCHIMENTO EM CERÂMICA, VIGOTA TRELIÇADA, ALTURA TOTAL DA LAJE (ENCHIMENTO+CAPA) = (8+4). AF_11/2020</v>
          </cell>
          <cell r="C6673">
            <v>0</v>
          </cell>
        </row>
        <row r="6674">
          <cell r="A6674">
            <v>101960</v>
          </cell>
          <cell r="B6674" t="str">
            <v>LAJE PRÉ-MOLDADA UNIDIRECIONAL, BIAPOIADA, ENCHIMENTO EM EPS, VIGOTA PROTENDIDA, ALTURA TOTAL DA LAJE (ENCHIMENTO+CAPA) = (12+4). AF_11/2020</v>
          </cell>
          <cell r="C6674">
            <v>0</v>
          </cell>
        </row>
        <row r="6675">
          <cell r="A6675">
            <v>101961</v>
          </cell>
          <cell r="B6675" t="str">
            <v>LAJE PRÉ-MOLDADA UNIDIRECIONAL, BIAPOIADA, ENCHIMENTO EM EPS, VIGOTA PROTENDIDA, ALTURA TOTAL DA LAJE (ENCHIMENTO+CAPA) = (16+4). AF_11/2020</v>
          </cell>
          <cell r="C6675">
            <v>0</v>
          </cell>
        </row>
        <row r="6676">
          <cell r="A6676">
            <v>101962</v>
          </cell>
          <cell r="B6676" t="str">
            <v>LAJE PRÉ-MOLDADA UNIDIRECIONAL, BIAPOIADA, ENCHIMENTO EM EPS, VIGOTA PROTENDIDA, ALTURA TOTAL DA LAJE (ENCHIMENTO+CAPA) = (20+5). AF_11/2020</v>
          </cell>
          <cell r="C6676">
            <v>0</v>
          </cell>
        </row>
        <row r="6677">
          <cell r="A6677">
            <v>101959</v>
          </cell>
          <cell r="B6677" t="str">
            <v>LAJE PRÉ-MOLDADA UNIDIRECIONAL, BIAPOIADA, ENCHIMENTO EM EPS, VIGOTA PROTENDIDA, ALTURA TOTAL DA LAJE (ENCHIMENTO+CAPA) = (8+4). AF_11/2020</v>
          </cell>
          <cell r="C6677">
            <v>0</v>
          </cell>
        </row>
        <row r="6678">
          <cell r="A6678">
            <v>101952</v>
          </cell>
          <cell r="B6678" t="str">
            <v>LAJE PRÉ-MOLDADA UNIDIRECIONAL, BIAPOIADA, ENCHIMENTO EM EPS, VIGOTA TRELIÇADA, ALTURA TOTAL DA LAJE (ENCHIMENTO+CAPA) = (12+4). AF_11/2020</v>
          </cell>
          <cell r="C6678">
            <v>0</v>
          </cell>
        </row>
        <row r="6679">
          <cell r="A6679">
            <v>101953</v>
          </cell>
          <cell r="B6679" t="str">
            <v>LAJE PRÉ-MOLDADA UNIDIRECIONAL, BIAPOIADA, ENCHIMENTO EM EPS, VIGOTA TRELIÇADA, ALTURA TOTAL DA LAJE (ENCHIMENTO+CAPA) = (16+4). AF_11/2020</v>
          </cell>
          <cell r="C6679">
            <v>0</v>
          </cell>
        </row>
        <row r="6680">
          <cell r="A6680">
            <v>101954</v>
          </cell>
          <cell r="B6680" t="str">
            <v>LAJE PRÉ-MOLDADA UNIDIRECIONAL, BIAPOIADA, ENCHIMENTO EM EPS, VIGOTA TRELIÇADA, ALTURA TOTAL DA LAJE (ENCHIMENTO+CAPA) = (20+5). AF_11/2020</v>
          </cell>
          <cell r="C6680">
            <v>0</v>
          </cell>
        </row>
        <row r="6681">
          <cell r="A6681">
            <v>101951</v>
          </cell>
          <cell r="B6681" t="str">
            <v>LAJE PRÉ-MOLDADA UNIDIRECIONAL, BIAPOIADA, ENCHIMENTO EM EPS, VIGOTA TRELIÇADA, ALTURA TOTAL DA LAJE (ENCHIMENTO+CAPA) = (8+4). AF_11/2020</v>
          </cell>
          <cell r="C6681">
            <v>0</v>
          </cell>
        </row>
        <row r="6682">
          <cell r="A6682">
            <v>101964</v>
          </cell>
          <cell r="B6682" t="str">
            <v>LAJE PRÉ-MOLDADA UNIDIRECIONAL, BIAPOIADA, PARA FORRO, ENCHIMENTO EM CERÂMICA, VIGOTA CONVENCIONAL, ALTURA TOTAL DA LAJE (ENCHIMENTO+CAPA) = (8+3). AF_11/2020</v>
          </cell>
          <cell r="C6682">
            <v>171</v>
          </cell>
        </row>
        <row r="6683">
          <cell r="A6683">
            <v>101963</v>
          </cell>
          <cell r="B6683" t="str">
            <v>LAJE PRÉ-MOLDADA UNIDIRECIONAL, BIAPOIADA, PARA PISO, ENCHIMENTO EM CERÂMICA, VIGOTA CONVENCIONAL, ALTURA TOTAL DA LAJE (ENCHIMENTO+CAPA) = (8+4). AF_11/2020</v>
          </cell>
          <cell r="C6683">
            <v>183.65</v>
          </cell>
        </row>
        <row r="6684">
          <cell r="A6684">
            <v>100323</v>
          </cell>
          <cell r="B6684" t="str">
            <v>LASTRO COM MATERIAL GRANULAR (AREIA MÉDIA), APLICADO EM PISOS OU LAJES SOBRE SOLO, ESPESSURA DE *10 CM*. AF_01/2024</v>
          </cell>
          <cell r="C6684">
            <v>154.08000000000001</v>
          </cell>
        </row>
        <row r="6685">
          <cell r="A6685">
            <v>100324</v>
          </cell>
          <cell r="B6685" t="str">
            <v>LASTRO COM MATERIAL GRANULAR (PEDRA BRITADA N.1 E PEDRA BRITADA N.2), APLICADO EM PISOS OU LAJES SOBRE SOLO, ESPESSURA DE *10 CM*. AF_01/2024</v>
          </cell>
          <cell r="C6685">
            <v>172.09</v>
          </cell>
        </row>
        <row r="6686">
          <cell r="A6686">
            <v>96624</v>
          </cell>
          <cell r="B6686" t="str">
            <v>LASTRO COM MATERIAL GRANULAR (PEDRA BRITADA N.2), APLICADO EM PISOS OU LAJES SOBRE SOLO, ESPESSURA DE *10 CM*. AF_01/2024</v>
          </cell>
          <cell r="C6686">
            <v>172.4</v>
          </cell>
        </row>
        <row r="6687">
          <cell r="A6687">
            <v>100322</v>
          </cell>
          <cell r="B6687" t="str">
            <v>LASTRO COM MATERIAL GRANULAR (PEDRA BRITADA N.3), APLICADO EM PISOS OU LAJES SOBRE SOLO, ESPESSURA DE *10 CM*. AF_01/2024</v>
          </cell>
          <cell r="C6687">
            <v>165.26</v>
          </cell>
        </row>
        <row r="6688">
          <cell r="A6688">
            <v>96623</v>
          </cell>
          <cell r="B6688" t="str">
            <v>LASTRO COM MATERIAL GRANULAR, APLICADO EM BLOCOS DE COROAMENTO, ESPESSURA DE *10 CM*. AF_01/2024</v>
          </cell>
          <cell r="C6688">
            <v>186.03</v>
          </cell>
        </row>
        <row r="6689">
          <cell r="A6689">
            <v>96622</v>
          </cell>
          <cell r="B6689" t="str">
            <v>LASTRO COM MATERIAL GRANULAR, APLICADO EM PISOS OU LAJES SOBRE SOLO, ESPESSURA DE *5 CM*. AF_01/2024</v>
          </cell>
          <cell r="C6689">
            <v>203.36</v>
          </cell>
        </row>
        <row r="6690">
          <cell r="A6690">
            <v>96621</v>
          </cell>
          <cell r="B6690" t="str">
            <v>LASTRO COM MATERIAL GRANULAR, APLICAÇÃO EM BLOCOS DE COROAMENTO, ESPESSURA DE *5 CM*. AF_01/2024</v>
          </cell>
          <cell r="C6690">
            <v>216.98</v>
          </cell>
        </row>
        <row r="6691">
          <cell r="A6691">
            <v>96617</v>
          </cell>
          <cell r="B6691" t="str">
            <v>LASTRO DE CONCRETO MAGRO, APLICADO EM BLOCOS DE COROAMENTO OU SAPATAS, ESPESSURA DE 3 CM. AF_01/2024</v>
          </cell>
          <cell r="C6691">
            <v>18.75</v>
          </cell>
        </row>
        <row r="6692">
          <cell r="A6692">
            <v>96619</v>
          </cell>
          <cell r="B6692" t="str">
            <v>LASTRO DE CONCRETO MAGRO, APLICADO EM BLOCOS DE COROAMENTO OU SAPATAS, ESPESSURA DE 5 CM. AF_01/2024</v>
          </cell>
          <cell r="C6692">
            <v>37.549999999999997</v>
          </cell>
        </row>
        <row r="6693">
          <cell r="A6693">
            <v>96616</v>
          </cell>
          <cell r="B6693" t="str">
            <v>LASTRO DE CONCRETO MAGRO, APLICADO EM BLOCOS DE COROAMENTO OU SAPATAS. AF_01/2024</v>
          </cell>
          <cell r="C6693">
            <v>751.27</v>
          </cell>
        </row>
        <row r="6694">
          <cell r="A6694">
            <v>95240</v>
          </cell>
          <cell r="B6694" t="str">
            <v>LASTRO DE CONCRETO MAGRO, APLICADO EM PISOS, LAJES SOBRE SOLO OU RADIERS, ESPESSURA DE 3 CM. AF_01/2024</v>
          </cell>
          <cell r="C6694">
            <v>18.02</v>
          </cell>
        </row>
        <row r="6695">
          <cell r="A6695">
            <v>95241</v>
          </cell>
          <cell r="B6695" t="str">
            <v>LASTRO DE CONCRETO MAGRO, APLICADO EM PISOS, LAJES SOBRE SOLO OU RADIERS, ESPESSURA DE 5 CM. AF_01/2024</v>
          </cell>
          <cell r="C6695">
            <v>34.72</v>
          </cell>
        </row>
        <row r="6696">
          <cell r="A6696">
            <v>96620</v>
          </cell>
          <cell r="B6696" t="str">
            <v>LASTRO DE CONCRETO MAGRO, APLICADO EM PISOS, LAJES SOBRE SOLO OU RADIERS. AF_01/2024</v>
          </cell>
          <cell r="C6696">
            <v>694.79</v>
          </cell>
        </row>
        <row r="6697">
          <cell r="A6697">
            <v>104043</v>
          </cell>
          <cell r="B6697" t="str">
            <v>ADAPTADOR, POLIPROPILENO, PARA TUBOS EM PEAD, 20 MM X 1/2", PARA LIGAÇÃO PREDIAL DE ÁGUA. AF_06/2022</v>
          </cell>
          <cell r="C6697">
            <v>7.4</v>
          </cell>
        </row>
        <row r="6698">
          <cell r="A6698">
            <v>104044</v>
          </cell>
          <cell r="B6698" t="str">
            <v>ADAPTADOR, POLIPROPILENO, PARA TUBOS EM PEAD, 20 MM X 3/4", PARA LIGAÇÃO PREDIAL DE ÁGUA. AF_06/2022</v>
          </cell>
          <cell r="C6698">
            <v>7.81</v>
          </cell>
        </row>
        <row r="6699">
          <cell r="A6699">
            <v>104045</v>
          </cell>
          <cell r="B6699" t="str">
            <v>ADAPTADOR, POLIPROPILENO, PARA TUBOS EM PEAD, 32 MM X 1", PARA LIGAÇÃO PREDIAL DE ÁGUA. AF_06/2022</v>
          </cell>
          <cell r="C6699">
            <v>12.51</v>
          </cell>
        </row>
        <row r="6700">
          <cell r="A6700">
            <v>104049</v>
          </cell>
          <cell r="B6700" t="str">
            <v>ADAPTADOR, PVC, CURTO COM BOLSA E ROSCA, 20 MM X 1/2", PARA LIGAÇÃO PREDIAL DE ÁGUA. AF_06/2022</v>
          </cell>
          <cell r="C6700">
            <v>4.93</v>
          </cell>
        </row>
        <row r="6701">
          <cell r="A6701">
            <v>104050</v>
          </cell>
          <cell r="B6701" t="str">
            <v>ADAPTADOR, PVC, CURTO COM BOLSA E ROSCA, 32 MM X 1", PARA LIGAÇÃO PREDIAL DE ÁGUA. AF_06/2022</v>
          </cell>
          <cell r="C6701">
            <v>7.51</v>
          </cell>
        </row>
        <row r="6702">
          <cell r="A6702">
            <v>104084</v>
          </cell>
          <cell r="B6702" t="str">
            <v>CAP, PVC OCRE, JUNTA ELÁSTICA, DN 150 MM, PARA COLETOR PREDIAL DE ESGOTO. AF_06/2022</v>
          </cell>
          <cell r="C6702">
            <v>82.1</v>
          </cell>
        </row>
        <row r="6703">
          <cell r="A6703">
            <v>104037</v>
          </cell>
          <cell r="B6703" t="str">
            <v>COLAR DE TOMADA, FERRO FUNDIDO, COM PARAFUSOS, DN 50 MM X 3/4", PARA LIGAÇÃO PREDIAL DE ÁGUA. AF_06/2022</v>
          </cell>
          <cell r="C6703">
            <v>0</v>
          </cell>
        </row>
        <row r="6704">
          <cell r="A6704">
            <v>104035</v>
          </cell>
          <cell r="B6704" t="str">
            <v>COLAR DE TOMADA, POLIPROPILENO, COM PARAFUSOS, 63 MM X 1/2", PARA LIGAÇÃO PREDIAL DE ÁGUA. AF_06/2022</v>
          </cell>
          <cell r="C6704">
            <v>32.950000000000003</v>
          </cell>
        </row>
        <row r="6705">
          <cell r="A6705">
            <v>104036</v>
          </cell>
          <cell r="B6705" t="str">
            <v>COLAR DE TOMADA, POLIPROPILENO, COM PARAFUSOS, 63 MM X 3/4", PARA LIGAÇÃO PREDIAL DE ÁGUA. AF_06/2022</v>
          </cell>
          <cell r="C6705">
            <v>33.99</v>
          </cell>
        </row>
        <row r="6706">
          <cell r="A6706">
            <v>104034</v>
          </cell>
          <cell r="B6706" t="str">
            <v>COLAR DE TOMADA, PVC, COM TRAVAS, DE 110 MM X 1/2" OU 110 MM X 3/4", PARA LIGAÇÃO PREDIAL DE ÁGUA. AF_06/2022</v>
          </cell>
          <cell r="C6706">
            <v>24.03</v>
          </cell>
        </row>
        <row r="6707">
          <cell r="A6707">
            <v>104031</v>
          </cell>
          <cell r="B6707" t="str">
            <v>COLAR DE TOMADA, PVC, COM TRAVAS, DE 60 MM X 1/2" OU 60 MM X 3/4", PARA LIGAÇÃO PREDIAL DE ÁGUA. AF_06/2022</v>
          </cell>
          <cell r="C6707">
            <v>16.02</v>
          </cell>
        </row>
        <row r="6708">
          <cell r="A6708">
            <v>104032</v>
          </cell>
          <cell r="B6708" t="str">
            <v>COLAR DE TOMADA, PVC, COM TRAVAS, DE 75 MM X 1/2" OU 75 MM X 3/4", PARA LIGAÇÃO PREDIAL DE ÁGUA. AF_06/2022</v>
          </cell>
          <cell r="C6708">
            <v>20.190000000000001</v>
          </cell>
        </row>
        <row r="6709">
          <cell r="A6709">
            <v>104033</v>
          </cell>
          <cell r="B6709" t="str">
            <v>COLAR DE TOMADA, PVC, COM TRAVAS, DE 85 MM X 1/2" OU 85 MM X 3/4", PARA LIGAÇÃO PREDIAL DE ÁGUA. AF_06/2022</v>
          </cell>
          <cell r="C6709">
            <v>18.39</v>
          </cell>
        </row>
        <row r="6710">
          <cell r="A6710">
            <v>104038</v>
          </cell>
          <cell r="B6710" t="str">
            <v>COLAR TOMADA EM FERRO FUNDIDO, COM PARAFUSOS, SAIDA COM ROSCA, DN 75 MM X 3/4", PARA LIGACAO PREDIAL DE AGUA. AF_06/2022</v>
          </cell>
          <cell r="C6710">
            <v>0</v>
          </cell>
        </row>
        <row r="6711">
          <cell r="A6711">
            <v>104051</v>
          </cell>
          <cell r="B6711" t="str">
            <v>COTOVELO/JOELHO 90°, POLIPROPILENO, PARA TUBOS EM PEAD, 20 X 20 MM, PARA LIGAÇÃO PREDIAL DE ÁGUA. AF_06/2022</v>
          </cell>
          <cell r="C6711">
            <v>6.56</v>
          </cell>
        </row>
        <row r="6712">
          <cell r="A6712">
            <v>104052</v>
          </cell>
          <cell r="B6712" t="str">
            <v>COTOVELO/JOELHO 90°, POLIPROPILENO, PARA TUBOS EM PEAD, 32 X 32 MM, PARA LIGAÇÃO PREDIAL DE ÁGUA. AF_06/2022</v>
          </cell>
          <cell r="C6712">
            <v>9.2100000000000009</v>
          </cell>
        </row>
        <row r="6713">
          <cell r="A6713">
            <v>104046</v>
          </cell>
          <cell r="B6713" t="str">
            <v>COTOVELO/JOELHO COM ADAPTADOR, POLIPROPILENO, PARA TUBOS EM PEAD, 20 MM X 1/2", PARA LIGAÇÃO PREDIAL DE ÁGUA. AF_06/2022</v>
          </cell>
          <cell r="C6713">
            <v>7.04</v>
          </cell>
        </row>
        <row r="6714">
          <cell r="A6714">
            <v>104047</v>
          </cell>
          <cell r="B6714" t="str">
            <v>COTOVELO/JOELHO COM ADAPTADOR, POLIPROPILENO, PARA TUBOS EM PEAD, 20 MM X 3/4", PARA LIGAÇÃO PREDIAL DE ÁGUA. AF_06/2022</v>
          </cell>
          <cell r="C6714">
            <v>8.17</v>
          </cell>
        </row>
        <row r="6715">
          <cell r="A6715">
            <v>104048</v>
          </cell>
          <cell r="B6715" t="str">
            <v>COTOVELO/JOELHO COM ADAPTADOR, POLIPROPILENO, PARA TUBOS EM PEAD, 32 MM X 1", PARA LIGAÇÃO PREDIAL DE ÁGUA. AF_06/2022</v>
          </cell>
          <cell r="C6715">
            <v>12.19</v>
          </cell>
        </row>
        <row r="6716">
          <cell r="A6716">
            <v>104063</v>
          </cell>
          <cell r="B6716" t="str">
            <v>CURVA LONGA, 45 GRAUS, PVC OCRE, JUNTA ELÁSTICA, DN 100 MM, PARA COLETOR PREDIAL DE ESGOTO. AF_06/2022</v>
          </cell>
          <cell r="C6716">
            <v>68.010000000000005</v>
          </cell>
        </row>
        <row r="6717">
          <cell r="A6717">
            <v>104065</v>
          </cell>
          <cell r="B6717" t="str">
            <v>CURVA LONGA, 45 GRAUS, PVC OCRE, JUNTA ELÁSTICA, DN 150 MM, PARA COLETOR PREDIAL DE ESGOTO. AF_06/2022</v>
          </cell>
          <cell r="C6717">
            <v>148.94</v>
          </cell>
        </row>
        <row r="6718">
          <cell r="A6718">
            <v>104062</v>
          </cell>
          <cell r="B6718" t="str">
            <v>CURVA LONGA, 90 GRAUS, PVC OCRE, JUNTA ELÁSTICA, DN 100 MM, PARA COLETOR PREDIAL DE ESGOTO. AF_06/2022</v>
          </cell>
          <cell r="C6718">
            <v>71.63</v>
          </cell>
        </row>
        <row r="6719">
          <cell r="A6719">
            <v>104064</v>
          </cell>
          <cell r="B6719" t="str">
            <v>CURVA LONGA, 90 GRAUS, PVC OCRE, JUNTA ELÁSTICA, DN 150 MM, PARA COLETOR PREDIAL DE ESGOTO. AF_06/2022</v>
          </cell>
          <cell r="C6719">
            <v>176.14</v>
          </cell>
        </row>
        <row r="6720">
          <cell r="A6720">
            <v>104059</v>
          </cell>
          <cell r="B6720" t="str">
            <v>LUVA, PVC, ROSCÁVEL, 1", PARA LIGAÇÃO PREDIAL DE ÁGUA. AF_06/2022</v>
          </cell>
          <cell r="C6720">
            <v>9.4600000000000009</v>
          </cell>
        </row>
        <row r="6721">
          <cell r="A6721">
            <v>104058</v>
          </cell>
          <cell r="B6721" t="str">
            <v>LUVA, PVC, ROSCÁVEL, 1/2", PARA LIGAÇÃO PREDIAL DE ÁGUA. AF_06/2022</v>
          </cell>
          <cell r="C6721">
            <v>6.48</v>
          </cell>
        </row>
        <row r="6722">
          <cell r="A6722">
            <v>104082</v>
          </cell>
          <cell r="B6722" t="str">
            <v>PLUG, PVC OCRE, JUNTA ELÁSTICA, DN 100 MM, PARA COLETOR PREDIAL DE ESGOTO. AF_06/2022</v>
          </cell>
          <cell r="C6722">
            <v>29.33</v>
          </cell>
        </row>
        <row r="6723">
          <cell r="A6723">
            <v>104083</v>
          </cell>
          <cell r="B6723" t="str">
            <v>PLUG, PVC OCRE, JUNTA ELÁSTICA, DN 150 MM, PARA COLETOR PREDIAL DE ESGOTO. AF_06/2022</v>
          </cell>
          <cell r="C6723">
            <v>71.84</v>
          </cell>
        </row>
        <row r="6724">
          <cell r="A6724">
            <v>104057</v>
          </cell>
          <cell r="B6724" t="str">
            <v>REGISTRO ESFERA, LATÃO NIQUELADO, COM ROSCA, 3/4", PARA LIGAÇÃO PREDIAL DE ÁGUA. AF_06/2022</v>
          </cell>
          <cell r="C6724">
            <v>0</v>
          </cell>
        </row>
        <row r="6725">
          <cell r="A6725">
            <v>104056</v>
          </cell>
          <cell r="B6725" t="str">
            <v>REGISTRO ESFERA, PVC, COM ROSCA, 1/2", PARA LIGAÇÃO PREDIAL DE ÁGUA. AF_06/2022</v>
          </cell>
          <cell r="C6725">
            <v>21.19</v>
          </cell>
        </row>
        <row r="6726">
          <cell r="A6726">
            <v>104055</v>
          </cell>
          <cell r="B6726" t="str">
            <v>REGISTRO ESFERA, PVC, DE PASSEIO, PARA POLIETILENO, 20 MM, PARA LIGAÇÃO PREDIAL DE ÁGUA. AF_06/2022</v>
          </cell>
          <cell r="C6726">
            <v>13.99</v>
          </cell>
        </row>
        <row r="6727">
          <cell r="A6727">
            <v>104076</v>
          </cell>
          <cell r="B6727" t="str">
            <v>SELIM, PVC OCRE, COM TRAVA, DN 125 X 100 MM OU 150 X 100 MM, PARA COLETOR PREDIAL DE ESGOTO. AF_06/2022</v>
          </cell>
          <cell r="C6727">
            <v>44.03</v>
          </cell>
        </row>
        <row r="6728">
          <cell r="A6728">
            <v>104060</v>
          </cell>
          <cell r="B6728" t="str">
            <v>TUBO, PEAD, PE-80, DE = 20 MM X 2,3 MM, PARA LIGAÇÃO PREDIAL DE ÁGUA. AF_06/2022</v>
          </cell>
          <cell r="C6728">
            <v>8.4700000000000006</v>
          </cell>
        </row>
        <row r="6729">
          <cell r="A6729">
            <v>104061</v>
          </cell>
          <cell r="B6729" t="str">
            <v>TUBO, PEAD, PE-80, DE = 32 MM X 3,0 MM, PARA LIGAÇÃO PREDIAL DE ÁGUA. AF_06/2022</v>
          </cell>
          <cell r="C6729">
            <v>15.41</v>
          </cell>
        </row>
        <row r="6730">
          <cell r="A6730">
            <v>104085</v>
          </cell>
          <cell r="B6730" t="str">
            <v>TUBO, PVC OCRE, JUNTA ELÁSTICA, DN 100 MM, PARA COLETOR PREDIAL DE ESGOTO. AF_06/2022</v>
          </cell>
          <cell r="C6730">
            <v>52.76</v>
          </cell>
        </row>
        <row r="6731">
          <cell r="A6731">
            <v>104086</v>
          </cell>
          <cell r="B6731" t="str">
            <v>TUBO, PVC OCRE, JUNTA ELÁSTICA, DN 150 MM, PARA COLETOR PREDIAL DE ESGOTO. AF_06/2022</v>
          </cell>
          <cell r="C6731">
            <v>95.7</v>
          </cell>
        </row>
        <row r="6732">
          <cell r="A6732">
            <v>104073</v>
          </cell>
          <cell r="B6732" t="str">
            <v>TÊ DE REDUÇÃO, PVC OCRE, JUNTA ELÁSTICA, DN 150 X 100 MM, PARA COLETOR PREDIAL DE ESGOTO. AF_06/2022</v>
          </cell>
          <cell r="C6732">
            <v>0</v>
          </cell>
        </row>
        <row r="6733">
          <cell r="A6733">
            <v>104074</v>
          </cell>
          <cell r="B6733" t="str">
            <v>TÊ DE REDUÇÃO, PVC OCRE, JUNTA ELÁSTICA, DN 300 X 100 MM, PARA COLETOR PREDIAL DE ESGOTO. AF_06/2022</v>
          </cell>
          <cell r="C6733">
            <v>0</v>
          </cell>
        </row>
        <row r="6734">
          <cell r="A6734">
            <v>104075</v>
          </cell>
          <cell r="B6734" t="str">
            <v>TÊ DE REDUÇÃO, PVC OCRE, JUNTA ELÁSTICA, DN 300 X 150 MM, PARA COLETOR PREDIAL DE ESGOTO. AF_06/2022</v>
          </cell>
          <cell r="C6734">
            <v>0</v>
          </cell>
        </row>
        <row r="6735">
          <cell r="A6735">
            <v>104039</v>
          </cell>
          <cell r="B6735" t="str">
            <v>TÊ DE SERVIÇO INTEGRADO, POLIPROPILENO, PARA TUBOS EM PEAD, 63 MM X 20 MM, PARA LIGAÇÃO PREDIAL DE ÁGUA. AF_06/2022</v>
          </cell>
          <cell r="C6735">
            <v>66.069999999999993</v>
          </cell>
        </row>
        <row r="6736">
          <cell r="A6736">
            <v>104040</v>
          </cell>
          <cell r="B6736" t="str">
            <v>TÊ DE SERVIÇO INTEGRADO, POLIPROPILENO, PARA TUBOS EM PEAD, 63 MM X 32 MM, PARA LIGAÇÃO PREDIAL DE ÁGUA. AF_06/2022</v>
          </cell>
          <cell r="C6736">
            <v>0</v>
          </cell>
        </row>
        <row r="6737">
          <cell r="A6737">
            <v>104041</v>
          </cell>
          <cell r="B6737" t="str">
            <v>TÊ DE SERVIÇO INTEGRADO, POLIPROPILENO, PARA TUBOS EM PEAD, 90 MM X 20 MM, PARA LIGAÇÃO PREDIAL DE ÁGUA. AF_06/2022</v>
          </cell>
          <cell r="C6737">
            <v>0</v>
          </cell>
        </row>
        <row r="6738">
          <cell r="A6738">
            <v>104042</v>
          </cell>
          <cell r="B6738" t="str">
            <v>TÊ DE SERVIÇO INTEGRADO, POLIPROPILENO, PARA TUBOS EM PEAD, 90 MM X 32 MM, PARA LIGAÇÃO PREDIAL DE ÁGUA. AF_06/2022</v>
          </cell>
          <cell r="C6738">
            <v>0</v>
          </cell>
        </row>
        <row r="6739">
          <cell r="A6739">
            <v>104072</v>
          </cell>
          <cell r="B6739" t="str">
            <v>TÊ, PVC OCRE, JUNTA ELÁSTICA, DN 200 MM, PARA COLETOR PREDIAL DE ESGOTO. AF_06/2022</v>
          </cell>
          <cell r="C6739">
            <v>273.63</v>
          </cell>
        </row>
        <row r="6740">
          <cell r="A6740">
            <v>104053</v>
          </cell>
          <cell r="B6740" t="str">
            <v>UNIÃO, POLIPROPILENO, PARA TUBOS EM PEAD, 20 MM, PARA LIGAÇÃO PREDIAL DE ÁGUA. AF_06/2022</v>
          </cell>
          <cell r="C6740">
            <v>7.72</v>
          </cell>
        </row>
        <row r="6741">
          <cell r="A6741">
            <v>104054</v>
          </cell>
          <cell r="B6741" t="str">
            <v>UNIÃO, POLIPROPILENO, PARA TUBOS EM PEAD, 32 MM, PARA LIGAÇÃO PREDIAL DE ÁGUA. AF_06/2022</v>
          </cell>
          <cell r="C6741">
            <v>15.61</v>
          </cell>
        </row>
        <row r="6742">
          <cell r="A6742">
            <v>99818</v>
          </cell>
          <cell r="B6742" t="str">
            <v>LIMPEZA DE BACIA SANITÁRIA, BIDÊ OU MICTÓRIO EM LOUÇA, INCLUSIVE METAIS CORRESPONDENTES. AF_04/2019</v>
          </cell>
          <cell r="C6742">
            <v>5.16</v>
          </cell>
        </row>
        <row r="6743">
          <cell r="A6743">
            <v>99819</v>
          </cell>
          <cell r="B6743" t="str">
            <v>LIMPEZA DE BANCADA DE PEDRA (MÁRMORE OU GRANITO). AF_04/2019</v>
          </cell>
          <cell r="C6743">
            <v>16.28</v>
          </cell>
        </row>
        <row r="6744">
          <cell r="A6744">
            <v>99811</v>
          </cell>
          <cell r="B6744" t="str">
            <v>LIMPEZA DE CONTRAPISO COM VASSOURA A SECO. AF_04/2019</v>
          </cell>
          <cell r="C6744">
            <v>3.42</v>
          </cell>
        </row>
        <row r="6745">
          <cell r="A6745">
            <v>99826</v>
          </cell>
          <cell r="B6745" t="str">
            <v>LIMPEZA DE FORRO REMOVÍVEL COM PANO ÚMIDO. AF_04/2019</v>
          </cell>
          <cell r="C6745">
            <v>1.49</v>
          </cell>
        </row>
        <row r="6746">
          <cell r="A6746">
            <v>99821</v>
          </cell>
          <cell r="B6746" t="str">
            <v>LIMPEZA DE JANELA DE VIDRO COM CAIXILHO EM AÇO/ALUMÍNIO/PVC. AF_04/2019</v>
          </cell>
          <cell r="C6746">
            <v>2.88</v>
          </cell>
        </row>
        <row r="6747">
          <cell r="A6747">
            <v>99820</v>
          </cell>
          <cell r="B6747" t="str">
            <v>LIMPEZA DE JANELA INTEIRAMENTE DE VIDRO. AF_04/2019</v>
          </cell>
          <cell r="C6747">
            <v>1.86</v>
          </cell>
        </row>
        <row r="6748">
          <cell r="A6748">
            <v>99812</v>
          </cell>
          <cell r="B6748" t="str">
            <v>LIMPEZA DE LADRILHO HIDRÁULICO EM PAREDE COM PANO ÚMIDO. AF_04/2019</v>
          </cell>
          <cell r="C6748">
            <v>1.0900000000000001</v>
          </cell>
        </row>
        <row r="6749">
          <cell r="A6749">
            <v>99817</v>
          </cell>
          <cell r="B6749" t="str">
            <v>LIMPEZA DE LAVATÓRIO DE LOUÇA COM BANCADA DE PEDRA, INCLUSIVE METAIS CORRESPONDENTES. AF_04/2019</v>
          </cell>
          <cell r="C6749">
            <v>5.16</v>
          </cell>
        </row>
        <row r="6750">
          <cell r="A6750">
            <v>99813</v>
          </cell>
          <cell r="B6750" t="str">
            <v>LIMPEZA DE MÁRMORE/GRANITO EM PAREDE UTILIZANDO DETERGENTE NEUTRO E ESCOVAÇÃO MANUAL. AF_04/2019</v>
          </cell>
          <cell r="C6750">
            <v>0.93</v>
          </cell>
        </row>
        <row r="6751">
          <cell r="A6751">
            <v>99815</v>
          </cell>
          <cell r="B6751" t="str">
            <v>LIMPEZA DE PIA INOX COM BANCADA DE PEDRA, INCLUSIVE METAIS CORRESPONDENTES. AF_04/2019</v>
          </cell>
          <cell r="C6751">
            <v>8.25</v>
          </cell>
        </row>
        <row r="6752">
          <cell r="A6752">
            <v>99805</v>
          </cell>
          <cell r="B6752" t="str">
            <v>LIMPEZA DE PISO CERÂMICO OU COM PEDRAS RÚSTICAS UTILIZANDO ÁCIDO MURIÁTICO. AF_04/2019</v>
          </cell>
          <cell r="C6752">
            <v>10.83</v>
          </cell>
        </row>
        <row r="6753">
          <cell r="A6753">
            <v>99803</v>
          </cell>
          <cell r="B6753" t="str">
            <v>LIMPEZA DE PISO CERÂMICO OU PORCELANATO COM PANO ÚMIDO. AF_04/2019</v>
          </cell>
          <cell r="C6753">
            <v>2.0099999999999998</v>
          </cell>
        </row>
        <row r="6754">
          <cell r="A6754">
            <v>99802</v>
          </cell>
          <cell r="B6754" t="str">
            <v>LIMPEZA DE PISO CERÂMICO OU PORCELANATO COM VASSOURA A SECO. AF_04/2019</v>
          </cell>
          <cell r="C6754">
            <v>0.51</v>
          </cell>
        </row>
        <row r="6755">
          <cell r="A6755">
            <v>99804</v>
          </cell>
          <cell r="B6755" t="str">
            <v>LIMPEZA DE PISO CERÂMICO OU PORCELANATO UTILIZANDO DETERGENTE NEUTRO E ESCOVAÇÃO MANUAL. AF_04/2019</v>
          </cell>
          <cell r="C6755">
            <v>5.2</v>
          </cell>
        </row>
        <row r="6756">
          <cell r="A6756">
            <v>99809</v>
          </cell>
          <cell r="B6756" t="str">
            <v>LIMPEZA DE PISO DE LADRILHO HIDRÁULICO COM PANO ÚMIDO. AF_04/2019</v>
          </cell>
          <cell r="C6756">
            <v>5.72</v>
          </cell>
        </row>
        <row r="6757">
          <cell r="A6757">
            <v>99810</v>
          </cell>
          <cell r="B6757" t="str">
            <v>LIMPEZA DE PISO DE MÁRMORE/GRANITO UTILIZANDO DETERGENTE NEUTRO E ESCOVAÇÃO MANUAL. AF_04/2019</v>
          </cell>
          <cell r="C6757">
            <v>7.11</v>
          </cell>
        </row>
        <row r="6758">
          <cell r="A6758">
            <v>99801</v>
          </cell>
          <cell r="B6758" t="str">
            <v>LIMPEZA DE PISO UTILIZANDO DETERGENTE NEUTRO E ESCOVAÇÃO . AF_04/2019</v>
          </cell>
          <cell r="C6758">
            <v>0</v>
          </cell>
        </row>
        <row r="6759">
          <cell r="A6759">
            <v>99822</v>
          </cell>
          <cell r="B6759" t="str">
            <v>LIMPEZA DE PORTA DE MADEIRA. AF_04/2019</v>
          </cell>
          <cell r="C6759">
            <v>0.97</v>
          </cell>
        </row>
        <row r="6760">
          <cell r="A6760">
            <v>99825</v>
          </cell>
          <cell r="B6760" t="str">
            <v>LIMPEZA DE PORTA DE VIDRO COM CAIXILHO EM AÇO/ ALUMÍNIO/ PVC. AF_04/2019</v>
          </cell>
          <cell r="C6760">
            <v>3.38</v>
          </cell>
        </row>
        <row r="6761">
          <cell r="A6761">
            <v>99824</v>
          </cell>
          <cell r="B6761" t="str">
            <v>LIMPEZA DE PORTA EM AÇO/ALUMÍNIO. AF_04/2019</v>
          </cell>
          <cell r="C6761">
            <v>2.4</v>
          </cell>
        </row>
        <row r="6762">
          <cell r="A6762">
            <v>99823</v>
          </cell>
          <cell r="B6762" t="str">
            <v>LIMPEZA DE PORTA INTEIRAMENTE DE VIDRO. AF_04/2019</v>
          </cell>
          <cell r="C6762">
            <v>2.19</v>
          </cell>
        </row>
        <row r="6763">
          <cell r="A6763">
            <v>99806</v>
          </cell>
          <cell r="B6763" t="str">
            <v>LIMPEZA DE REVESTIMENTO CERÂMICO EM PAREDE COM PANO ÚMIDO AF_04/2019</v>
          </cell>
          <cell r="C6763">
            <v>0.82</v>
          </cell>
        </row>
        <row r="6764">
          <cell r="A6764">
            <v>99807</v>
          </cell>
          <cell r="B6764" t="str">
            <v>LIMPEZA DE REVESTIMENTO CERÂMICO EM PAREDE UTILIZANDO DETERGENTE NEUTRO E ESCOVAÇÃO MANUAL. AF_04/2019</v>
          </cell>
          <cell r="C6764">
            <v>1.57</v>
          </cell>
        </row>
        <row r="6765">
          <cell r="A6765">
            <v>99808</v>
          </cell>
          <cell r="B6765" t="str">
            <v>LIMPEZA DE REVESTIMENTO CERÂMICO EM PAREDE UTILIZANDO ÁCIDO MURIÁTICO. AF_04/2019</v>
          </cell>
          <cell r="C6765">
            <v>3.78</v>
          </cell>
        </row>
        <row r="6766">
          <cell r="A6766">
            <v>99814</v>
          </cell>
          <cell r="B6766" t="str">
            <v>LIMPEZA DE SUPERFÍCIE COM JATO DE ALTA PRESSÃO. AF_04/2019</v>
          </cell>
          <cell r="C6766">
            <v>1.91</v>
          </cell>
        </row>
        <row r="6767">
          <cell r="A6767">
            <v>99816</v>
          </cell>
          <cell r="B6767" t="str">
            <v>LIMPEZA DE TANQUE OU LAVATÓRIO DE LOUÇA ISOLADO, INCLUSIVE METAIS CORRESPONDENTES. AF_04/2019</v>
          </cell>
          <cell r="C6767">
            <v>8.77</v>
          </cell>
        </row>
        <row r="6768">
          <cell r="A6768">
            <v>88238</v>
          </cell>
          <cell r="B6768" t="str">
            <v>AJUDANTE DE ARMADOR COM ENCARGOS COMPLEMENTARES</v>
          </cell>
          <cell r="C6768">
            <v>21.24</v>
          </cell>
        </row>
        <row r="6769">
          <cell r="A6769">
            <v>101374</v>
          </cell>
          <cell r="B6769" t="str">
            <v>AJUDANTE DE ARMADOR COM ENCARGOS COMPLEMENTARES</v>
          </cell>
          <cell r="C6769">
            <v>3796.06</v>
          </cell>
        </row>
        <row r="6770">
          <cell r="A6770">
            <v>88239</v>
          </cell>
          <cell r="B6770" t="str">
            <v>AJUDANTE DE CARPINTEIRO COM ENCARGOS COMPLEMENTARES</v>
          </cell>
          <cell r="C6770">
            <v>21.06</v>
          </cell>
        </row>
        <row r="6771">
          <cell r="A6771">
            <v>101375</v>
          </cell>
          <cell r="B6771" t="str">
            <v>AJUDANTE DE ELETRICISTA COM ENCARGOS COMPLEMENTARES</v>
          </cell>
          <cell r="C6771">
            <v>3851.28</v>
          </cell>
        </row>
        <row r="6772">
          <cell r="A6772">
            <v>88240</v>
          </cell>
          <cell r="B6772" t="str">
            <v>AJUDANTE DE ESTRUTURA METÁLICA COM ENCARGOS COMPLEMENTARES</v>
          </cell>
          <cell r="C6772">
            <v>20.05</v>
          </cell>
        </row>
        <row r="6773">
          <cell r="A6773">
            <v>101376</v>
          </cell>
          <cell r="B6773" t="str">
            <v>AJUDANTE DE ESTRUTURAS METÁLICAS COM ENCARGOS COMPLEMENTARES</v>
          </cell>
          <cell r="C6773">
            <v>3569.04</v>
          </cell>
        </row>
        <row r="6774">
          <cell r="A6774">
            <v>88241</v>
          </cell>
          <cell r="B6774" t="str">
            <v>AJUDANTE DE OPERAÇÃO EM GERAL COM ENCARGOS COMPLEMENTARES</v>
          </cell>
          <cell r="C6774">
            <v>21.7</v>
          </cell>
        </row>
        <row r="6775">
          <cell r="A6775">
            <v>101377</v>
          </cell>
          <cell r="B6775" t="str">
            <v>AJUDANTE DE OPERAÇÃO EM GERAL COM ENCARGOS COMPLEMENTARES</v>
          </cell>
          <cell r="C6775">
            <v>3877.31</v>
          </cell>
        </row>
        <row r="6776">
          <cell r="A6776">
            <v>88242</v>
          </cell>
          <cell r="B6776" t="str">
            <v>AJUDANTE DE PEDREIRO COM ENCARGOS COMPLEMENTARES</v>
          </cell>
          <cell r="C6776">
            <v>21.28</v>
          </cell>
        </row>
        <row r="6777">
          <cell r="A6777">
            <v>100301</v>
          </cell>
          <cell r="B6777" t="str">
            <v>AJUDANTE DE PINTOR COM ENCARGOS COMPLEMENTARES</v>
          </cell>
          <cell r="C6777">
            <v>23.09</v>
          </cell>
        </row>
        <row r="6778">
          <cell r="A6778">
            <v>101378</v>
          </cell>
          <cell r="B6778" t="str">
            <v>AJUDANTE DE PINTOR COM ENCARGOS COMPLEMENTARES</v>
          </cell>
          <cell r="C6778">
            <v>4143.1400000000003</v>
          </cell>
        </row>
        <row r="6779">
          <cell r="A6779">
            <v>101379</v>
          </cell>
          <cell r="B6779" t="str">
            <v>AJUDANTE DE SERRALHEIRO COM ENCARGOS COMPLEMENTARES</v>
          </cell>
          <cell r="C6779">
            <v>3796.06</v>
          </cell>
        </row>
        <row r="6780">
          <cell r="A6780">
            <v>88243</v>
          </cell>
          <cell r="B6780" t="str">
            <v>AJUDANTE ESPECIALIZADO COM ENCARGOS COMPLEMENTARES</v>
          </cell>
          <cell r="C6780">
            <v>21.61</v>
          </cell>
        </row>
        <row r="6781">
          <cell r="A6781">
            <v>101380</v>
          </cell>
          <cell r="B6781" t="str">
            <v>AJUDANTE ESPECIALIZADO COM ENCARGOS COMPLEMENTARES</v>
          </cell>
          <cell r="C6781">
            <v>3859.03</v>
          </cell>
        </row>
        <row r="6782">
          <cell r="A6782">
            <v>90766</v>
          </cell>
          <cell r="B6782" t="str">
            <v>ALMOXARIFE COM ENCARGOS COMPLEMENTARES</v>
          </cell>
          <cell r="C6782">
            <v>23.35</v>
          </cell>
        </row>
        <row r="6783">
          <cell r="A6783">
            <v>93563</v>
          </cell>
          <cell r="B6783" t="str">
            <v>ALMOXARIFE COM ENCARGOS COMPLEMENTARES</v>
          </cell>
          <cell r="C6783">
            <v>4111.96</v>
          </cell>
        </row>
        <row r="6784">
          <cell r="A6784">
            <v>90767</v>
          </cell>
          <cell r="B6784" t="str">
            <v>APONTADOR OU APROPRIADOR COM ENCARGOS COMPLEMENTARES</v>
          </cell>
          <cell r="C6784">
            <v>22.88</v>
          </cell>
        </row>
        <row r="6785">
          <cell r="A6785">
            <v>93564</v>
          </cell>
          <cell r="B6785" t="str">
            <v>APONTADOR OU APROPRIADOR COM ENCARGOS COMPLEMENTARES</v>
          </cell>
          <cell r="C6785">
            <v>4017.19</v>
          </cell>
        </row>
        <row r="6786">
          <cell r="A6786">
            <v>88245</v>
          </cell>
          <cell r="B6786" t="str">
            <v>ARMADOR COM ENCARGOS COMPLEMENTARES</v>
          </cell>
          <cell r="C6786">
            <v>25.57</v>
          </cell>
        </row>
        <row r="6787">
          <cell r="A6787">
            <v>101381</v>
          </cell>
          <cell r="B6787" t="str">
            <v>ARMADOR COM ENCARGOS COMPLEMENTARES</v>
          </cell>
          <cell r="C6787">
            <v>4547.3599999999997</v>
          </cell>
        </row>
        <row r="6788">
          <cell r="A6788">
            <v>90768</v>
          </cell>
          <cell r="B6788" t="str">
            <v>ARQUITETO DE OBRA JUNIOR COM ENCARGOS COMPLEMENTARES</v>
          </cell>
          <cell r="C6788">
            <v>122.72</v>
          </cell>
        </row>
        <row r="6789">
          <cell r="A6789">
            <v>90769</v>
          </cell>
          <cell r="B6789" t="str">
            <v>ARQUITETO DE OBRA PLENO COM ENCARGOS COMPLEMENTARES</v>
          </cell>
          <cell r="C6789">
            <v>129.88</v>
          </cell>
        </row>
        <row r="6790">
          <cell r="A6790">
            <v>90770</v>
          </cell>
          <cell r="B6790" t="str">
            <v>ARQUITETO DE OBRA SENIOR COM ENCARGOS COMPLEMENTARES</v>
          </cell>
          <cell r="C6790">
            <v>136.01</v>
          </cell>
        </row>
        <row r="6791">
          <cell r="A6791">
            <v>93569</v>
          </cell>
          <cell r="B6791" t="str">
            <v>ARQUITETO JUNIOR COM ENCARGOS COMPLEMENTARES</v>
          </cell>
          <cell r="C6791">
            <v>21436.09</v>
          </cell>
        </row>
        <row r="6792">
          <cell r="A6792">
            <v>93570</v>
          </cell>
          <cell r="B6792" t="str">
            <v>ARQUITETO PLENO COM ENCARGOS COMPLEMENTARES</v>
          </cell>
          <cell r="C6792">
            <v>22683.68</v>
          </cell>
        </row>
        <row r="6793">
          <cell r="A6793">
            <v>93571</v>
          </cell>
          <cell r="B6793" t="str">
            <v>ARQUITETO SENIOR COM ENCARGOS COMPLEMENTARES</v>
          </cell>
          <cell r="C6793">
            <v>23752.36</v>
          </cell>
        </row>
        <row r="6794">
          <cell r="A6794">
            <v>101382</v>
          </cell>
          <cell r="B6794" t="str">
            <v>ASSENTADOR DE MANILHAS COM ENCARGOS COMPLEMENTARES</v>
          </cell>
          <cell r="C6794">
            <v>3307.64</v>
          </cell>
        </row>
        <row r="6795">
          <cell r="A6795">
            <v>88246</v>
          </cell>
          <cell r="B6795" t="str">
            <v>ASSENTADOR DE TUBOS COM ENCARGOS COMPLEMENTARES</v>
          </cell>
          <cell r="C6795">
            <v>18.559999999999999</v>
          </cell>
        </row>
        <row r="6796">
          <cell r="A6796">
            <v>100303</v>
          </cell>
          <cell r="B6796" t="str">
            <v>AUXILIAR DE AZULEJISTA COM ENCARGOS COMPLEMENTARES</v>
          </cell>
          <cell r="C6796">
            <v>20.68</v>
          </cell>
        </row>
        <row r="6797">
          <cell r="A6797">
            <v>101383</v>
          </cell>
          <cell r="B6797" t="str">
            <v>AUXILIAR DE AZULEJISTA COM ENCARGOS COMPLEMENTARES</v>
          </cell>
          <cell r="C6797">
            <v>3696.16</v>
          </cell>
        </row>
        <row r="6798">
          <cell r="A6798">
            <v>88247</v>
          </cell>
          <cell r="B6798" t="str">
            <v>AUXILIAR DE ELETRICISTA COM ENCARGOS COMPLEMENTARES</v>
          </cell>
          <cell r="C6798">
            <v>21.65</v>
          </cell>
        </row>
        <row r="6799">
          <cell r="A6799">
            <v>88248</v>
          </cell>
          <cell r="B6799" t="str">
            <v>AUXILIAR DE ENCANADOR OU BOMBEIRO HIDRÁULICO COM ENCARGOS COMPLEMENTARES</v>
          </cell>
          <cell r="C6799">
            <v>20.68</v>
          </cell>
        </row>
        <row r="6800">
          <cell r="A6800">
            <v>101384</v>
          </cell>
          <cell r="B6800" t="str">
            <v>AUXILIAR DE ENCANADOR OU BOMBEIRO HIDRÁULICO COM ENCARGOS COMPLEMENTARES</v>
          </cell>
          <cell r="C6800">
            <v>3685.14</v>
          </cell>
        </row>
        <row r="6801">
          <cell r="A6801">
            <v>90772</v>
          </cell>
          <cell r="B6801" t="str">
            <v>AUXILIAR DE ESCRITORIO COM ENCARGOS COMPLEMENTARES</v>
          </cell>
          <cell r="C6801">
            <v>20.27</v>
          </cell>
        </row>
        <row r="6802">
          <cell r="A6802">
            <v>93566</v>
          </cell>
          <cell r="B6802" t="str">
            <v>AUXILIAR DE ESCRITORIO COM ENCARGOS COMPLEMENTARES</v>
          </cell>
          <cell r="C6802">
            <v>3576.86</v>
          </cell>
        </row>
        <row r="6803">
          <cell r="A6803">
            <v>101385</v>
          </cell>
          <cell r="B6803" t="str">
            <v>AUXILIAR DE LABORATORISTA DE SOLOS E DE CONCRETO COM ENCARGOS COMPLEMENTARES</v>
          </cell>
          <cell r="C6803">
            <v>5038.38</v>
          </cell>
        </row>
        <row r="6804">
          <cell r="A6804">
            <v>88249</v>
          </cell>
          <cell r="B6804" t="str">
            <v>AUXILIAR DE LABORATÓRIO COM ENCARGOS COMPLEMENTARES</v>
          </cell>
          <cell r="C6804">
            <v>28.67</v>
          </cell>
        </row>
        <row r="6805">
          <cell r="A6805">
            <v>88250</v>
          </cell>
          <cell r="B6805" t="str">
            <v>AUXILIAR DE MECÂNICO COM ENCARGOS COMPLEMENTARES</v>
          </cell>
          <cell r="C6805">
            <v>20.05</v>
          </cell>
        </row>
        <row r="6806">
          <cell r="A6806">
            <v>101386</v>
          </cell>
          <cell r="B6806" t="str">
            <v>AUXILIAR DE MECÂNICO COM ENCARGOS COMPLEMENTARES</v>
          </cell>
          <cell r="C6806">
            <v>3569.04</v>
          </cell>
        </row>
        <row r="6807">
          <cell r="A6807">
            <v>101387</v>
          </cell>
          <cell r="B6807" t="str">
            <v>AUXILIAR DE PEDREIRO COM ENCARGOS COMPLEMENTARES</v>
          </cell>
          <cell r="C6807">
            <v>3802.37</v>
          </cell>
        </row>
        <row r="6808">
          <cell r="A6808">
            <v>88251</v>
          </cell>
          <cell r="B6808" t="str">
            <v>AUXILIAR DE SERRALHEIRO COM ENCARGOS COMPLEMENTARES</v>
          </cell>
          <cell r="C6808">
            <v>21.24</v>
          </cell>
        </row>
        <row r="6809">
          <cell r="A6809">
            <v>88252</v>
          </cell>
          <cell r="B6809" t="str">
            <v>AUXILIAR DE SERVIÇOS GERAIS COM ENCARGOS COMPLEMENTARES</v>
          </cell>
          <cell r="C6809">
            <v>20.6</v>
          </cell>
        </row>
        <row r="6810">
          <cell r="A6810">
            <v>101388</v>
          </cell>
          <cell r="B6810" t="str">
            <v>AUXILIAR DE SERVIÇOS GERAIS COM ENCARGOS COMPLEMENTARES</v>
          </cell>
          <cell r="C6810">
            <v>3680.63</v>
          </cell>
        </row>
        <row r="6811">
          <cell r="A6811">
            <v>88253</v>
          </cell>
          <cell r="B6811" t="str">
            <v>AUXILIAR DE TOPÓGRAFO COM ENCARGOS COMPLEMENTARES</v>
          </cell>
          <cell r="C6811">
            <v>13.04</v>
          </cell>
        </row>
        <row r="6812">
          <cell r="A6812">
            <v>101389</v>
          </cell>
          <cell r="B6812" t="str">
            <v>AUXILIAR DE TOPÓGRAFO COM ENCARGOS COMPLEMENTARES</v>
          </cell>
          <cell r="C6812">
            <v>2311.4499999999998</v>
          </cell>
        </row>
        <row r="6813">
          <cell r="A6813">
            <v>101390</v>
          </cell>
          <cell r="B6813" t="str">
            <v>AUXILIAR TÉCNICO / ASSISTENTE DE ENGENHARIA COM ENCARGOS COMPLEMENTARES</v>
          </cell>
          <cell r="C6813">
            <v>4805.1400000000003</v>
          </cell>
        </row>
        <row r="6814">
          <cell r="A6814">
            <v>88255</v>
          </cell>
          <cell r="B6814" t="str">
            <v>AUXILIAR TÉCNICO DE ENGENHARIA COM ENCARGOS COMPLEMENTARES</v>
          </cell>
          <cell r="C6814">
            <v>27.35</v>
          </cell>
        </row>
        <row r="6815">
          <cell r="A6815">
            <v>101391</v>
          </cell>
          <cell r="B6815" t="str">
            <v>AZULEJISTA OU LADRILHEIRO COM ENCARGOS COMPLEMENTARES</v>
          </cell>
          <cell r="C6815">
            <v>4555.49</v>
          </cell>
        </row>
        <row r="6816">
          <cell r="A6816">
            <v>88256</v>
          </cell>
          <cell r="B6816" t="str">
            <v>AZULEJISTA OU LADRILHISTA COM ENCARGOS COMPLEMENTARES</v>
          </cell>
          <cell r="C6816">
            <v>25.63</v>
          </cell>
        </row>
        <row r="6817">
          <cell r="A6817">
            <v>88257</v>
          </cell>
          <cell r="B6817" t="str">
            <v>BLASTER, DINAMITADOR OU CABO DE FOGO COM ENCARGOS COMPLEMENTARES</v>
          </cell>
          <cell r="C6817">
            <v>24.14</v>
          </cell>
        </row>
        <row r="6818">
          <cell r="A6818">
            <v>101392</v>
          </cell>
          <cell r="B6818" t="str">
            <v>BLASTER, DINAMITADOR OU CABO DE FORÇA COM ENCARGOS COMPLEMENTARES</v>
          </cell>
          <cell r="C6818">
            <v>4274.08</v>
          </cell>
        </row>
        <row r="6819">
          <cell r="A6819">
            <v>88260</v>
          </cell>
          <cell r="B6819" t="str">
            <v>CALCETEIRO COM ENCARGOS COMPLEMENTARES</v>
          </cell>
          <cell r="C6819">
            <v>23.73</v>
          </cell>
        </row>
        <row r="6820">
          <cell r="A6820">
            <v>101394</v>
          </cell>
          <cell r="B6820" t="str">
            <v>CALCETEIRO COM ENCARGOS COMPLEMENTARES</v>
          </cell>
          <cell r="C6820">
            <v>4229.53</v>
          </cell>
        </row>
        <row r="6821">
          <cell r="A6821">
            <v>101395</v>
          </cell>
          <cell r="B6821" t="str">
            <v>CARPINTEIRO AUXILIAR COM ENCARGOS COMPLEMENTARES</v>
          </cell>
          <cell r="C6821">
            <v>3760.21</v>
          </cell>
        </row>
        <row r="6822">
          <cell r="A6822">
            <v>88261</v>
          </cell>
          <cell r="B6822" t="str">
            <v>CARPINTEIRO DE ESQUADRIA COM ENCARGOS COMPLEMENTARES</v>
          </cell>
          <cell r="C6822">
            <v>24.27</v>
          </cell>
        </row>
        <row r="6823">
          <cell r="A6823">
            <v>101396</v>
          </cell>
          <cell r="B6823" t="str">
            <v>CARPINTEIRO DE ESQUADRIAS COM ENCARGOS COMPLEMENTARES</v>
          </cell>
          <cell r="C6823">
            <v>4316.1000000000004</v>
          </cell>
        </row>
        <row r="6824">
          <cell r="A6824">
            <v>88262</v>
          </cell>
          <cell r="B6824" t="str">
            <v>CARPINTEIRO DE FORMAS COM ENCARGOS COMPLEMENTARES</v>
          </cell>
          <cell r="C6824">
            <v>25.35</v>
          </cell>
        </row>
        <row r="6825">
          <cell r="A6825">
            <v>101397</v>
          </cell>
          <cell r="B6825" t="str">
            <v>CARPINTEIRO DE FORMAS COM ENCARGOS COMPLEMENTARES</v>
          </cell>
          <cell r="C6825">
            <v>4505.2</v>
          </cell>
        </row>
        <row r="6826">
          <cell r="A6826">
            <v>101398</v>
          </cell>
          <cell r="B6826" t="str">
            <v>CAVOUQUEIRO OU OPERADOR DE PERFURATRIZ COM ENCARGOS COMPLEMENTARES</v>
          </cell>
          <cell r="C6826">
            <v>4048.48</v>
          </cell>
        </row>
        <row r="6827">
          <cell r="A6827">
            <v>88263</v>
          </cell>
          <cell r="B6827" t="str">
            <v>CAVOUQUEIRO OU OPERADOR PERFURATRIZ/ROMPEDOR COM ENCARGOS COMPLEMENTARES</v>
          </cell>
          <cell r="C6827">
            <v>22.8</v>
          </cell>
        </row>
        <row r="6828">
          <cell r="A6828">
            <v>95308</v>
          </cell>
          <cell r="B6828" t="str">
            <v>CURSO DE CAPACITAÇÃO PARA AJUDANTE DE ARMADOR (ENCARGOS COMPLEMENTARES) - HORISTA</v>
          </cell>
          <cell r="C6828">
            <v>0.17</v>
          </cell>
        </row>
        <row r="6829">
          <cell r="A6829">
            <v>101286</v>
          </cell>
          <cell r="B6829" t="str">
            <v>CURSO DE CAPACITAÇÃO PARA AJUDANTE DE ARMADOR (ENCARGOS COMPLEMENTARES) - MENSALISTA</v>
          </cell>
          <cell r="C6829">
            <v>22.57</v>
          </cell>
        </row>
        <row r="6830">
          <cell r="A6830">
            <v>95309</v>
          </cell>
          <cell r="B6830" t="str">
            <v>CURSO DE CAPACITAÇÃO PARA AJUDANTE DE CARPINTEIRO (ENCARGOS COMPLEMENTARES) - HORISTA</v>
          </cell>
          <cell r="C6830">
            <v>0.21</v>
          </cell>
        </row>
        <row r="6831">
          <cell r="A6831">
            <v>101287</v>
          </cell>
          <cell r="B6831" t="str">
            <v>CURSO DE CAPACITAÇÃO PARA AJUDANTE DE ELETRICISTA (ENCARGOS COMPLEMENTARES) - MENSALISTA</v>
          </cell>
          <cell r="C6831">
            <v>73.02</v>
          </cell>
        </row>
        <row r="6832">
          <cell r="A6832">
            <v>95310</v>
          </cell>
          <cell r="B6832" t="str">
            <v>CURSO DE CAPACITAÇÃO PARA AJUDANTE DE ESTRUTURA METÁLICA (ENCARGOS COMPLEMENTARES) - HORISTA</v>
          </cell>
          <cell r="C6832">
            <v>0.17</v>
          </cell>
        </row>
        <row r="6833">
          <cell r="A6833">
            <v>101288</v>
          </cell>
          <cell r="B6833" t="str">
            <v>CURSO DE CAPACITAÇÃO PARA AJUDANTE DE ESTRUTURAS METÁLICAS(ENCARGOS COMPLEMENTARES) - MENSALISTA</v>
          </cell>
          <cell r="C6833">
            <v>22.57</v>
          </cell>
        </row>
        <row r="6834">
          <cell r="A6834">
            <v>95311</v>
          </cell>
          <cell r="B6834" t="str">
            <v>CURSO DE CAPACITAÇÃO PARA AJUDANTE DE OPERAÇÃO EM GERAL (ENCARGOS COMPLEMENTARES) - HORISTA</v>
          </cell>
          <cell r="C6834">
            <v>0.17</v>
          </cell>
        </row>
        <row r="6835">
          <cell r="A6835">
            <v>101289</v>
          </cell>
          <cell r="B6835" t="str">
            <v>CURSO DE CAPACITAÇÃO PARA AJUDANTE DE OPERAÇÃO EM GERAL (ENCARGOS COMPLEMENTARES) - MENSALISTA</v>
          </cell>
          <cell r="C6835">
            <v>23.27</v>
          </cell>
        </row>
        <row r="6836">
          <cell r="A6836">
            <v>95312</v>
          </cell>
          <cell r="B6836" t="str">
            <v>CURSO DE CAPACITAÇÃO PARA AJUDANTE DE PEDREIRO (ENCARGOS COMPLEMENTARES) - HORISTA</v>
          </cell>
          <cell r="C6836">
            <v>0.21</v>
          </cell>
        </row>
        <row r="6837">
          <cell r="A6837">
            <v>100291</v>
          </cell>
          <cell r="B6837" t="str">
            <v>CURSO DE CAPACITAÇÃO PARA AJUDANTE DE PINTOR (ENCARGOS COMPLEMENTARES) - HORISTA</v>
          </cell>
          <cell r="C6837">
            <v>0.21</v>
          </cell>
        </row>
        <row r="6838">
          <cell r="A6838">
            <v>101290</v>
          </cell>
          <cell r="B6838" t="str">
            <v>CURSO DE CAPACITAÇÃO PARA AJUDANTE DE PINTOR (ENCARGOS COMPLEMENTARES) - MENSALISTA</v>
          </cell>
          <cell r="C6838">
            <v>28.88</v>
          </cell>
        </row>
        <row r="6839">
          <cell r="A6839">
            <v>101291</v>
          </cell>
          <cell r="B6839" t="str">
            <v>CURSO DE CAPACITAÇÃO PARA AJUDANTE DE SERRALHEIRO (ENCARGOS COMPLEMENTARES) - MENSALISTA</v>
          </cell>
          <cell r="C6839">
            <v>22.57</v>
          </cell>
        </row>
        <row r="6840">
          <cell r="A6840">
            <v>95313</v>
          </cell>
          <cell r="B6840" t="str">
            <v>CURSO DE CAPACITAÇÃO PARA AJUDANTE ESPECIALIZADO (ENCARGOS COMPLEMENTARES) - HORISTA</v>
          </cell>
          <cell r="C6840">
            <v>0.17</v>
          </cell>
        </row>
        <row r="6841">
          <cell r="A6841">
            <v>101292</v>
          </cell>
          <cell r="B6841" t="str">
            <v>CURSO DE CAPACITAÇÃO PARA AJUDANTE ESPECIALIZADO (ENCARGOS COMPLEMENTARES) - MENSALISTA</v>
          </cell>
          <cell r="C6841">
            <v>23.27</v>
          </cell>
        </row>
        <row r="6842">
          <cell r="A6842">
            <v>95392</v>
          </cell>
          <cell r="B6842" t="str">
            <v>CURSO DE CAPACITAÇÃO PARA ALMOXARIFE (ENCARGOS COMPLEMENTARES) - HORISTA</v>
          </cell>
          <cell r="C6842">
            <v>0.1</v>
          </cell>
        </row>
        <row r="6843">
          <cell r="A6843">
            <v>95413</v>
          </cell>
          <cell r="B6843" t="str">
            <v>CURSO DE CAPACITAÇÃO PARA ALMOXARIFE (ENCARGOS COMPLEMENTARES) - MENSALISTA</v>
          </cell>
          <cell r="C6843">
            <v>13.96</v>
          </cell>
        </row>
        <row r="6844">
          <cell r="A6844">
            <v>95393</v>
          </cell>
          <cell r="B6844" t="str">
            <v>CURSO DE CAPACITAÇÃO PARA APONTADOR OU APROPRIADOR (ENCARGOS COMPLEMENTARES) - HORISTA</v>
          </cell>
          <cell r="C6844">
            <v>0.42</v>
          </cell>
        </row>
        <row r="6845">
          <cell r="A6845">
            <v>95414</v>
          </cell>
          <cell r="B6845" t="str">
            <v>CURSO DE CAPACITAÇÃO PARA APONTADOR OU APROPRIADOR (ENCARGOS COMPLEMENTARES) - MENSALISTA</v>
          </cell>
          <cell r="C6845">
            <v>56.06</v>
          </cell>
        </row>
        <row r="6846">
          <cell r="A6846">
            <v>95314</v>
          </cell>
          <cell r="B6846" t="str">
            <v>CURSO DE CAPACITAÇÃO PARA ARMADOR (ENCARGOS COMPLEMENTARES) - HORISTA</v>
          </cell>
          <cell r="C6846">
            <v>0.22</v>
          </cell>
        </row>
        <row r="6847">
          <cell r="A6847">
            <v>101293</v>
          </cell>
          <cell r="B6847" t="str">
            <v>CURSO DE CAPACITAÇÃO PARA ARMADOR (ENCARGOS COMPLEMENTARES) - MENSALISTA</v>
          </cell>
          <cell r="C6847">
            <v>29.04</v>
          </cell>
        </row>
        <row r="6848">
          <cell r="A6848">
            <v>95394</v>
          </cell>
          <cell r="B6848" t="str">
            <v>CURSO DE CAPACITAÇÃO PARA ARQUITETO DE OBRA JÚNIOR (ENCARGOS COMPLEMENTARES) - HORISTA</v>
          </cell>
          <cell r="C6848">
            <v>0.99</v>
          </cell>
        </row>
        <row r="6849">
          <cell r="A6849">
            <v>95395</v>
          </cell>
          <cell r="B6849" t="str">
            <v>CURSO DE CAPACITAÇÃO PARA ARQUITETO DE OBRA PLENO (ENCARGOS COMPLEMENTARES) - HORISTA</v>
          </cell>
          <cell r="C6849">
            <v>1.05</v>
          </cell>
        </row>
        <row r="6850">
          <cell r="A6850">
            <v>95396</v>
          </cell>
          <cell r="B6850" t="str">
            <v>CURSO DE CAPACITAÇÃO PARA ARQUITETO DE OBRA SÊNIOR (ENCARGOS COMPLEMENTARES) - HORISTA</v>
          </cell>
          <cell r="C6850">
            <v>1.1000000000000001</v>
          </cell>
        </row>
        <row r="6851">
          <cell r="A6851">
            <v>95419</v>
          </cell>
          <cell r="B6851" t="str">
            <v>CURSO DE CAPACITAÇÃO PARA ARQUITETO JÚNIOR (ENCARGOS COMPLEMENTARES) - MENSALISTA</v>
          </cell>
          <cell r="C6851">
            <v>130.65</v>
          </cell>
        </row>
        <row r="6852">
          <cell r="A6852">
            <v>95420</v>
          </cell>
          <cell r="B6852" t="str">
            <v>CURSO DE CAPACITAÇÃO PARA ARQUITETO PLENO (ENCARGOS COMPLEMENTARES) - MENSALISTA</v>
          </cell>
          <cell r="C6852">
            <v>138.41</v>
          </cell>
        </row>
        <row r="6853">
          <cell r="A6853">
            <v>95421</v>
          </cell>
          <cell r="B6853" t="str">
            <v>CURSO DE CAPACITAÇÃO PARA ARQUITETO SÊNIOR (ENCARGOS COMPLEMENTARES) - MENSALISTA</v>
          </cell>
          <cell r="C6853">
            <v>145.06</v>
          </cell>
        </row>
        <row r="6854">
          <cell r="A6854">
            <v>101294</v>
          </cell>
          <cell r="B6854" t="str">
            <v>CURSO DE CAPACITAÇÃO PARA ASSENTADOR DE MANILHA (ENCARGOS COMPLEMENTARES) - MENSALISTA</v>
          </cell>
          <cell r="C6854">
            <v>25.94</v>
          </cell>
        </row>
        <row r="6855">
          <cell r="A6855">
            <v>95315</v>
          </cell>
          <cell r="B6855" t="str">
            <v>CURSO DE CAPACITAÇÃO PARA ASSENTADOR DE TUBOS (ENCARGOS COMPLEMENTARES) - HORISTA</v>
          </cell>
          <cell r="C6855">
            <v>0.19</v>
          </cell>
        </row>
        <row r="6856">
          <cell r="A6856">
            <v>100293</v>
          </cell>
          <cell r="B6856" t="str">
            <v>CURSO DE CAPACITAÇÃO PARA AUXILIAR DE AZULEJISTA (ENCARGOS COMPLEMENTARES) - HORISTA</v>
          </cell>
          <cell r="C6856">
            <v>0.21</v>
          </cell>
        </row>
        <row r="6857">
          <cell r="A6857">
            <v>101295</v>
          </cell>
          <cell r="B6857" t="str">
            <v>CURSO DE CAPACITAÇÃO PARA AUXILIAR DE AZULEJISTA (ENCARGOS COMPLEMENTARES) - MENSALISTA</v>
          </cell>
          <cell r="C6857">
            <v>27.72</v>
          </cell>
        </row>
        <row r="6858">
          <cell r="A6858">
            <v>95316</v>
          </cell>
          <cell r="B6858" t="str">
            <v>CURSO DE CAPACITAÇÃO PARA AUXILIAR DE ELETRICISTA (ENCARGOS COMPLEMENTARES) - HORISTA</v>
          </cell>
          <cell r="C6858">
            <v>0.55000000000000004</v>
          </cell>
        </row>
        <row r="6859">
          <cell r="A6859">
            <v>95317</v>
          </cell>
          <cell r="B6859" t="str">
            <v>CURSO DE CAPACITAÇÃO PARA AUXILIAR DE ENCANADOR OU BOMBEIRO HIDRÁULICO (ENCARGOS COMPLEMENTARES) - HORISTA</v>
          </cell>
          <cell r="C6859">
            <v>0.26</v>
          </cell>
        </row>
        <row r="6860">
          <cell r="A6860">
            <v>101296</v>
          </cell>
          <cell r="B6860" t="str">
            <v>CURSO DE CAPACITAÇÃO PARA AUXILIAR DE ENCANADOR OU BOMBEIRO HIDRÁULICO (ENCARGOS COMPLEMENTARES) - MENSALISTA</v>
          </cell>
          <cell r="C6860">
            <v>35.17</v>
          </cell>
        </row>
        <row r="6861">
          <cell r="A6861">
            <v>95398</v>
          </cell>
          <cell r="B6861" t="str">
            <v>CURSO DE CAPACITAÇÃO PARA AUXILIAR DE ESCRITÓRIO (ENCARGOS COMPLEMENTARES) - HORISTA</v>
          </cell>
          <cell r="C6861">
            <v>0.09</v>
          </cell>
        </row>
        <row r="6862">
          <cell r="A6862">
            <v>95416</v>
          </cell>
          <cell r="B6862" t="str">
            <v>CURSO DE CAPACITAÇÃO PARA AUXILIAR DE ESCRITÓRIO (ENCARGOS COMPLEMENTARES) - MENSALISTA</v>
          </cell>
          <cell r="C6862">
            <v>11.92</v>
          </cell>
        </row>
        <row r="6863">
          <cell r="A6863">
            <v>101297</v>
          </cell>
          <cell r="B6863" t="str">
            <v>CURSO DE CAPACITAÇÃO PARA AUXILIAR DE LABORATORISTA (ENCARGOS COMPLEMENTARES) - MENSALISTA</v>
          </cell>
          <cell r="C6863">
            <v>28.54</v>
          </cell>
        </row>
        <row r="6864">
          <cell r="A6864">
            <v>95318</v>
          </cell>
          <cell r="B6864" t="str">
            <v>CURSO DE CAPACITAÇÃO PARA AUXILIAR DE LABORATÓRIO (ENCARGOS COMPLEMENTARES) - HORISTA</v>
          </cell>
          <cell r="C6864">
            <v>0.21</v>
          </cell>
        </row>
        <row r="6865">
          <cell r="A6865">
            <v>101298</v>
          </cell>
          <cell r="B6865" t="str">
            <v>CURSO DE CAPACITAÇÃO PARA AUXILIAR DE MECANICO (ENCARGOS COMPLEMENTARES) - MENSALISTA</v>
          </cell>
          <cell r="C6865">
            <v>22.57</v>
          </cell>
        </row>
        <row r="6866">
          <cell r="A6866">
            <v>95319</v>
          </cell>
          <cell r="B6866" t="str">
            <v>CURSO DE CAPACITAÇÃO PARA AUXILIAR DE MECÂNICO (ENCARGOS COMPLEMENTARES) - HORISTA</v>
          </cell>
          <cell r="C6866">
            <v>0.17</v>
          </cell>
        </row>
        <row r="6867">
          <cell r="A6867">
            <v>101299</v>
          </cell>
          <cell r="B6867" t="str">
            <v>CURSO DE CAPACITAÇÃO PARA AUXILIAR DE PEDREIRO (ENCARGOS COMPLEMENTARES) - MENSALISTA</v>
          </cell>
          <cell r="C6867">
            <v>28.88</v>
          </cell>
        </row>
        <row r="6868">
          <cell r="A6868">
            <v>95320</v>
          </cell>
          <cell r="B6868" t="str">
            <v>CURSO DE CAPACITAÇÃO PARA AUXILIAR DE SERRALHEIRO (ENCARGOS COMPLEMENTARES) - HORISTA</v>
          </cell>
          <cell r="C6868">
            <v>0.17</v>
          </cell>
        </row>
        <row r="6869">
          <cell r="A6869">
            <v>95321</v>
          </cell>
          <cell r="B6869" t="str">
            <v>CURSO DE CAPACITAÇÃO PARA AUXILIAR DE SERVIÇOS GERAIS (ENCARGOS COMPLEMENTARES) - HORISTA</v>
          </cell>
          <cell r="C6869">
            <v>0.16</v>
          </cell>
        </row>
        <row r="6870">
          <cell r="A6870">
            <v>101300</v>
          </cell>
          <cell r="B6870" t="str">
            <v>CURSO DE CAPACITAÇÃO PARA AUXILIAR DE SERVIÇOS GERAIS (ENCARGOS COMPLEMENTARES) - MENSALISTA</v>
          </cell>
          <cell r="C6870">
            <v>21.73</v>
          </cell>
        </row>
        <row r="6871">
          <cell r="A6871">
            <v>95322</v>
          </cell>
          <cell r="B6871" t="str">
            <v>CURSO DE CAPACITAÇÃO PARA AUXILIAR DE TOPÓGRAFO (ENCARGOS COMPLEMENTARES) - HORISTA</v>
          </cell>
          <cell r="C6871">
            <v>0.08</v>
          </cell>
        </row>
        <row r="6872">
          <cell r="A6872">
            <v>101301</v>
          </cell>
          <cell r="B6872" t="str">
            <v>CURSO DE CAPACITAÇÃO PARA AUXILIAR DE TOPÓGRAFO (ENCARGOS COMPLEMENTARES) - MENSALISTA</v>
          </cell>
          <cell r="C6872">
            <v>11.67</v>
          </cell>
        </row>
        <row r="6873">
          <cell r="A6873">
            <v>95323</v>
          </cell>
          <cell r="B6873" t="str">
            <v>CURSO DE CAPACITAÇÃO PARA AUXILIAR TÉCNICO DE ENGENHARIA (ENCARGOS COMPLEMENTARES) - HORISTA</v>
          </cell>
          <cell r="C6873">
            <v>0.2</v>
          </cell>
        </row>
        <row r="6874">
          <cell r="A6874">
            <v>101302</v>
          </cell>
          <cell r="B6874" t="str">
            <v>CURSO DE CAPACITAÇÃO PARA AUXILIAR TÉCNICO DE ENGENHARIA (ENCARGOS COMPLEMENTARES) - MENSALISTA</v>
          </cell>
          <cell r="C6874">
            <v>27.19</v>
          </cell>
        </row>
        <row r="6875">
          <cell r="A6875">
            <v>95324</v>
          </cell>
          <cell r="B6875" t="str">
            <v>CURSO DE CAPACITAÇÃO PARA AZULEJISTA OU LADRILHISTA (ENCARGOS COMPLEMENTARES) - HORISTA</v>
          </cell>
          <cell r="C6875">
            <v>0.28000000000000003</v>
          </cell>
        </row>
        <row r="6876">
          <cell r="A6876">
            <v>101304</v>
          </cell>
          <cell r="B6876" t="str">
            <v>CURSO DE CAPACITAÇÃO PARA AZULEJISTA OU LADRILHISTA (ENCARGOS COMPLEMENTARES) - MENSALISTA</v>
          </cell>
          <cell r="C6876">
            <v>37.17</v>
          </cell>
        </row>
        <row r="6877">
          <cell r="A6877">
            <v>95325</v>
          </cell>
          <cell r="B6877" t="str">
            <v>CURSO DE CAPACITAÇÃO PARA BLASTER, DINAMITADOR OU CABO DE FOGO (ENCARGOS COMPLEMENTARES) - HORISTA</v>
          </cell>
          <cell r="C6877">
            <v>0.33</v>
          </cell>
        </row>
        <row r="6878">
          <cell r="A6878">
            <v>101305</v>
          </cell>
          <cell r="B6878" t="str">
            <v>CURSO DE CAPACITAÇÃO PARA BLASTER, DINAMITADOR OU CABO DE FORÇA (ENCARGOS COMPLEMENTARES) - MENSALISTA</v>
          </cell>
          <cell r="C6878">
            <v>44.42</v>
          </cell>
        </row>
        <row r="6879">
          <cell r="A6879">
            <v>95328</v>
          </cell>
          <cell r="B6879" t="str">
            <v>CURSO DE CAPACITAÇÃO PARA CALCETEIRO (ENCARGOS COMPLEMENTARES) - HORISTA</v>
          </cell>
          <cell r="C6879">
            <v>0.19</v>
          </cell>
        </row>
        <row r="6880">
          <cell r="A6880">
            <v>101307</v>
          </cell>
          <cell r="B6880" t="str">
            <v>CURSO DE CAPACITAÇÃO PARA CALCETEIRO (ENCARGOS COMPLEMENTARES) - MENSALISTA</v>
          </cell>
          <cell r="C6880">
            <v>26.31</v>
          </cell>
        </row>
        <row r="6881">
          <cell r="A6881">
            <v>101309</v>
          </cell>
          <cell r="B6881" t="str">
            <v>CURSO DE CAPACITAÇÃO PARA CARPINTEIRO AUXILIAR (ENCARGOS COMPLEMENTARES) - MENSALISTA</v>
          </cell>
          <cell r="C6881">
            <v>28.88</v>
          </cell>
        </row>
        <row r="6882">
          <cell r="A6882">
            <v>95329</v>
          </cell>
          <cell r="B6882" t="str">
            <v>CURSO DE CAPACITAÇÃO PARA CARPINTEIRO DE ESQUADRIA (ENCARGOS COMPLEMENTARES) - HORISTA</v>
          </cell>
          <cell r="C6882">
            <v>0.26</v>
          </cell>
        </row>
        <row r="6883">
          <cell r="A6883">
            <v>101310</v>
          </cell>
          <cell r="B6883" t="str">
            <v>CURSO DE CAPACITAÇÃO PARA CARPINTEIRO DE ESQUADRIAS (ENCARGOS COMPLEMENTARES) - MENSALISTA</v>
          </cell>
          <cell r="C6883">
            <v>35</v>
          </cell>
        </row>
        <row r="6884">
          <cell r="A6884">
            <v>101311</v>
          </cell>
          <cell r="B6884" t="str">
            <v>CURSO DE CAPACITAÇÃO PARA CARPINTEIRO DE FORMAS (ENCARGOS COMPLEMENTARES) - MENSALISTA</v>
          </cell>
          <cell r="C6884">
            <v>29.04</v>
          </cell>
        </row>
        <row r="6885">
          <cell r="A6885">
            <v>95330</v>
          </cell>
          <cell r="B6885" t="str">
            <v>CURSO DE CAPACITAÇÃO PARA CARPINTEIRO DE FÔRMAS (ENCARGOS COMPLEMENTARES) - HORISTA</v>
          </cell>
          <cell r="C6885">
            <v>0.22</v>
          </cell>
        </row>
        <row r="6886">
          <cell r="A6886">
            <v>101312</v>
          </cell>
          <cell r="B6886" t="str">
            <v>CURSO DE CAPACITAÇÃO PARA CAVOUQUEIRO OU OPERADOR DE PERFURATRIZ (ENCARGOS COMPLEMENTARES) - MENSALISTA</v>
          </cell>
          <cell r="C6886">
            <v>26.7</v>
          </cell>
        </row>
        <row r="6887">
          <cell r="A6887">
            <v>95331</v>
          </cell>
          <cell r="B6887" t="str">
            <v>CURSO DE CAPACITAÇÃO PARA CAVOUQUEIRO OU OPERADOR PERFURATRIZ/ROMPEDOR (ENCARGOS COMPLEMENTARES) - HORISTA</v>
          </cell>
          <cell r="C6887">
            <v>0.2</v>
          </cell>
        </row>
        <row r="6888">
          <cell r="A6888">
            <v>95400</v>
          </cell>
          <cell r="B6888" t="str">
            <v>CURSO DE CAPACITAÇÃO PARA DESENHISTA PROJETISTA (ENCARGOS COMPLEMENTARES) - HORISTA</v>
          </cell>
          <cell r="C6888">
            <v>7.0000000000000007E-2</v>
          </cell>
        </row>
        <row r="6889">
          <cell r="A6889">
            <v>95411</v>
          </cell>
          <cell r="B6889" t="str">
            <v>CURSO DE CAPACITAÇÃO PARA DESENHISTA PROJETISTA (ENCARGOS COMPLEMENTARES) - MENSALISTA</v>
          </cell>
          <cell r="C6889">
            <v>10.33</v>
          </cell>
        </row>
        <row r="6890">
          <cell r="A6890">
            <v>95332</v>
          </cell>
          <cell r="B6890" t="str">
            <v>CURSO DE CAPACITAÇÃO PARA ELETRICISTA (ENCARGOS COMPLEMENTARES) - HORISTA</v>
          </cell>
          <cell r="C6890">
            <v>0.82</v>
          </cell>
        </row>
        <row r="6891">
          <cell r="A6891">
            <v>101313</v>
          </cell>
          <cell r="B6891" t="str">
            <v>CURSO DE CAPACITAÇÃO PARA ELETRICISTA (ENCARGOS COMPLEMENTARES) - MENSALISTA</v>
          </cell>
          <cell r="C6891">
            <v>108.03</v>
          </cell>
        </row>
        <row r="6892">
          <cell r="A6892">
            <v>95334</v>
          </cell>
          <cell r="B6892" t="str">
            <v>CURSO DE CAPACITAÇÃO PARA ELETROTÉCNICO (ENCARGOS COMPLEMENTARES) - HORISTA</v>
          </cell>
          <cell r="C6892">
            <v>0.76</v>
          </cell>
        </row>
        <row r="6893">
          <cell r="A6893">
            <v>101315</v>
          </cell>
          <cell r="B6893" t="str">
            <v>CURSO DE CAPACITAÇÃO PARA ELETROTÉCNICO (ENCARGOS COMPLEMENTARES) - MENSALISTA</v>
          </cell>
          <cell r="C6893">
            <v>100.31</v>
          </cell>
        </row>
        <row r="6894">
          <cell r="A6894">
            <v>95335</v>
          </cell>
          <cell r="B6894" t="str">
            <v>CURSO DE CAPACITAÇÃO PARA ENCANADOR OU BOMBEIRO HIDRÁULICO (ENCARGOS COMPLEMENTARES) - HORISTA</v>
          </cell>
          <cell r="C6894">
            <v>0.34</v>
          </cell>
        </row>
        <row r="6895">
          <cell r="A6895">
            <v>101316</v>
          </cell>
          <cell r="B6895" t="str">
            <v>CURSO DE CAPACITAÇÃO PARA ENCANADOR OU BOMBEIRO HIDRÁULICO (ENCARGOS COMPLEMENTARES) - MENSALISTA</v>
          </cell>
          <cell r="C6895">
            <v>45.26</v>
          </cell>
        </row>
        <row r="6896">
          <cell r="A6896">
            <v>95401</v>
          </cell>
          <cell r="B6896" t="str">
            <v>CURSO DE CAPACITAÇÃO PARA ENCARREGADO GERAL (ENCARGOS COMPLEMENTARES) - HORISTA</v>
          </cell>
          <cell r="C6896">
            <v>0.55000000000000004</v>
          </cell>
        </row>
        <row r="6897">
          <cell r="A6897">
            <v>95422</v>
          </cell>
          <cell r="B6897" t="str">
            <v>CURSO DE CAPACITAÇÃO PARA ENCARREGADO GERAL DE OBRAS (ENCARGOS COMPLEMENTARES) - MENSALISTA</v>
          </cell>
          <cell r="C6897">
            <v>72.599999999999994</v>
          </cell>
        </row>
        <row r="6898">
          <cell r="A6898">
            <v>95402</v>
          </cell>
          <cell r="B6898" t="str">
            <v>CURSO DE CAPACITAÇÃO PARA ENGENHEIRO CIVIL DE OBRA JÚNIOR (ENCARGOS COMPLEMENTARES) - HORISTA</v>
          </cell>
          <cell r="C6898">
            <v>1.79</v>
          </cell>
        </row>
        <row r="6899">
          <cell r="A6899">
            <v>95415</v>
          </cell>
          <cell r="B6899" t="str">
            <v>CURSO DE CAPACITAÇÃO PARA ENGENHEIRO CIVIL DE OBRA JÚNIOR (ENCARGOS COMPLEMENTARES) - MENSALISTA</v>
          </cell>
          <cell r="C6899">
            <v>236.45</v>
          </cell>
        </row>
        <row r="6900">
          <cell r="A6900">
            <v>95403</v>
          </cell>
          <cell r="B6900" t="str">
            <v>CURSO DE CAPACITAÇÃO PARA ENGENHEIRO CIVIL DE OBRA PLENO (ENCARGOS COMPLEMENTARES) - HORISTA</v>
          </cell>
          <cell r="C6900">
            <v>1.89</v>
          </cell>
        </row>
        <row r="6901">
          <cell r="A6901">
            <v>95417</v>
          </cell>
          <cell r="B6901" t="str">
            <v>CURSO DE CAPACITAÇÃO PARA ENGENHEIRO CIVIL DE OBRA PLENO (ENCARGOS COMPLEMENTARES) - MENSALISTA</v>
          </cell>
          <cell r="C6901">
            <v>249.64</v>
          </cell>
        </row>
        <row r="6902">
          <cell r="A6902">
            <v>95404</v>
          </cell>
          <cell r="B6902" t="str">
            <v>CURSO DE CAPACITAÇÃO PARA ENGENHEIRO CIVIL DE OBRA SÊNIOR (ENCARGOS COMPLEMENTARES) - HORISTA</v>
          </cell>
          <cell r="C6902">
            <v>2.2599999999999998</v>
          </cell>
        </row>
        <row r="6903">
          <cell r="A6903">
            <v>95418</v>
          </cell>
          <cell r="B6903" t="str">
            <v>CURSO DE CAPACITAÇÃO PARA ENGENHEIRO CIVIL DE OBRA SÊNIOR (ENCARGOS COMPLEMENTARES) - MENSALISTA</v>
          </cell>
          <cell r="C6903">
            <v>297.72000000000003</v>
          </cell>
        </row>
        <row r="6904">
          <cell r="A6904">
            <v>95337</v>
          </cell>
          <cell r="B6904" t="str">
            <v>CURSO DE CAPACITAÇÃO PARA GESSEIRO (ENCARGOS COMPLEMENTARES) - HORISTA</v>
          </cell>
          <cell r="C6904">
            <v>0.24</v>
          </cell>
        </row>
        <row r="6905">
          <cell r="A6905">
            <v>101322</v>
          </cell>
          <cell r="B6905" t="str">
            <v>CURSO DE CAPACITAÇÃO PARA GESSEIRO (ENCARGOS COMPLEMENTARES) - MENSALISTA</v>
          </cell>
          <cell r="C6905">
            <v>32.75</v>
          </cell>
        </row>
        <row r="6906">
          <cell r="A6906">
            <v>95338</v>
          </cell>
          <cell r="B6906" t="str">
            <v>CURSO DE CAPACITAÇÃO PARA IMPERMEABILIZADOR (ENCARGOS COMPLEMENTARES) - HORISTA</v>
          </cell>
          <cell r="C6906">
            <v>0.4</v>
          </cell>
        </row>
        <row r="6907">
          <cell r="A6907">
            <v>101323</v>
          </cell>
          <cell r="B6907" t="str">
            <v>CURSO DE CAPACITAÇÃO PARA IMPERMEABILIZADOR (ENCARGOS COMPLEMENTARES) - MENSALISTA</v>
          </cell>
          <cell r="C6907">
            <v>52.91</v>
          </cell>
        </row>
        <row r="6908">
          <cell r="A6908">
            <v>102918</v>
          </cell>
          <cell r="B6908" t="str">
            <v>CURSO DE CAPACITAÇÃO PARA INSTALADOR DE PISO ELEVADO (ENCARGOS COMPLEMENTARES) - HORISTA</v>
          </cell>
          <cell r="C6908">
            <v>0</v>
          </cell>
        </row>
        <row r="6909">
          <cell r="A6909">
            <v>101325</v>
          </cell>
          <cell r="B6909" t="str">
            <v>CURSO DE CAPACITAÇÃO PARA INSTALADOR DE TUBULAÇÕES (ENCARGOS COMPLEMENTARES) - MENSALISTA</v>
          </cell>
          <cell r="C6909">
            <v>40.98</v>
          </cell>
        </row>
        <row r="6910">
          <cell r="A6910">
            <v>95390</v>
          </cell>
          <cell r="B6910" t="str">
            <v>CURSO DE CAPACITAÇÃO PARA JARDINEIRO (ENCARGOS COMPLEMENTARES) - HORISTA</v>
          </cell>
          <cell r="C6910">
            <v>0.09</v>
          </cell>
        </row>
        <row r="6911">
          <cell r="A6911">
            <v>101326</v>
          </cell>
          <cell r="B6911" t="str">
            <v>CURSO DE CAPACITAÇÃO PARA JARDINEIRO (ENCARGOS COMPLEMENTARES) - MENSALISTA</v>
          </cell>
          <cell r="C6911">
            <v>12.24</v>
          </cell>
        </row>
        <row r="6912">
          <cell r="A6912">
            <v>95340</v>
          </cell>
          <cell r="B6912" t="str">
            <v>CURSO DE CAPACITAÇÃO PARA MARCENEIRO (ENCARGOS COMPLEMENTARES) - HORISTA</v>
          </cell>
          <cell r="C6912">
            <v>0.26</v>
          </cell>
        </row>
        <row r="6913">
          <cell r="A6913">
            <v>101330</v>
          </cell>
          <cell r="B6913" t="str">
            <v>CURSO DE CAPACITAÇÃO PARA MARCENEIRO (ENCARGOS COMPLEMENTARES) - MENSALISTA</v>
          </cell>
          <cell r="C6913">
            <v>34.450000000000003</v>
          </cell>
        </row>
        <row r="6914">
          <cell r="A6914">
            <v>101331</v>
          </cell>
          <cell r="B6914" t="str">
            <v>CURSO DE CAPACITAÇÃO PARA MARMORISTA / GRANITEIRO (ENCARGOS COMPLEMENTARES) - MENSALISTA</v>
          </cell>
          <cell r="C6914">
            <v>37.17</v>
          </cell>
        </row>
        <row r="6915">
          <cell r="A6915">
            <v>95341</v>
          </cell>
          <cell r="B6915" t="str">
            <v>CURSO DE CAPACITAÇÃO PARA MARMORISTA/GRANITEIRO (ENCARGOS COMPLEMENTARES) - HORISTA</v>
          </cell>
          <cell r="C6915">
            <v>0.28000000000000003</v>
          </cell>
        </row>
        <row r="6916">
          <cell r="A6916">
            <v>95339</v>
          </cell>
          <cell r="B6916" t="str">
            <v>CURSO DE CAPACITAÇÃO PARA MAÇARIQUEIRO (ENCARGOS COMPLEMENTARES) - HORISTA</v>
          </cell>
          <cell r="C6916">
            <v>0.33</v>
          </cell>
        </row>
        <row r="6917">
          <cell r="A6917">
            <v>101329</v>
          </cell>
          <cell r="B6917" t="str">
            <v>CURSO DE CAPACITAÇÃO PARA MAÇARIQUEIRO (ENCARGOS COMPLEMENTARES) - MENSALISTA</v>
          </cell>
          <cell r="C6917">
            <v>44.12</v>
          </cell>
        </row>
        <row r="6918">
          <cell r="A6918">
            <v>95342</v>
          </cell>
          <cell r="B6918" t="str">
            <v>CURSO DE CAPACITAÇÃO PARA MECÂNICO DE EQUIPAMENTOS PESADOS (ENCARGOS COMPLEMENTARES) - HORISTA</v>
          </cell>
          <cell r="C6918">
            <v>0.26</v>
          </cell>
        </row>
        <row r="6919">
          <cell r="A6919">
            <v>101333</v>
          </cell>
          <cell r="B6919" t="str">
            <v>CURSO DE CAPACITAÇÃO PARA MECÂNICO DE EQUIPAMENTOS PESADOS (ENCARGOS COMPLEMENTARES) - MENSALISTA</v>
          </cell>
          <cell r="C6919">
            <v>34.51</v>
          </cell>
        </row>
        <row r="6920">
          <cell r="A6920">
            <v>100298</v>
          </cell>
          <cell r="B6920" t="str">
            <v>CURSO DE CAPACITAÇÃO PARA MECÂNICO DE REFRIGERAÇÃO (ENCARGOS COMPLEMENTARES) - HORISTA</v>
          </cell>
          <cell r="C6920">
            <v>0.61</v>
          </cell>
        </row>
        <row r="6921">
          <cell r="A6921">
            <v>101334</v>
          </cell>
          <cell r="B6921" t="str">
            <v>CURSO DE CAPACITAÇÃO PARA MECÂNICO DE REFRIGERAÇÃO (ENCARGOS COMPLEMENTARES) - MENSALISTA</v>
          </cell>
          <cell r="C6921">
            <v>81.36</v>
          </cell>
        </row>
        <row r="6922">
          <cell r="A6922">
            <v>95405</v>
          </cell>
          <cell r="B6922" t="str">
            <v>CURSO DE CAPACITAÇÃO PARA MESTRE DE OBRAS (ENCARGOS COMPLEMENTARES) - HORISTA</v>
          </cell>
          <cell r="C6922">
            <v>0.71</v>
          </cell>
        </row>
        <row r="6923">
          <cell r="A6923">
            <v>95423</v>
          </cell>
          <cell r="B6923" t="str">
            <v>CURSO DE CAPACITAÇÃO PARA MESTRE DE OBRAS (ENCARGOS COMPLEMENTARES) - MENSALISTA</v>
          </cell>
          <cell r="C6923">
            <v>94.29</v>
          </cell>
        </row>
        <row r="6924">
          <cell r="A6924">
            <v>100295</v>
          </cell>
          <cell r="B6924" t="str">
            <v>CURSO DE CAPACITAÇÃO PARA MONTADOR DE ELETROELETRONICOS (ENCARGOS COMPLEMENTARES) - HORISTA</v>
          </cell>
          <cell r="C6924">
            <v>0.56999999999999995</v>
          </cell>
        </row>
        <row r="6925">
          <cell r="A6925">
            <v>101303</v>
          </cell>
          <cell r="B6925" t="str">
            <v>CURSO DE CAPACITAÇÃO PARA MONTADOR DE ELETROELETRONICOS(ENCARGOS COMPLEMENTARES) - MENSALISTA</v>
          </cell>
          <cell r="C6925">
            <v>75.67</v>
          </cell>
        </row>
        <row r="6926">
          <cell r="A6926">
            <v>95344</v>
          </cell>
          <cell r="B6926" t="str">
            <v>CURSO DE CAPACITAÇÃO PARA MONTADOR DE ESTRUTURA METÁLICA (ENCARGOS COMPLEMENTARES) - HORISTA</v>
          </cell>
          <cell r="C6926">
            <v>0.26</v>
          </cell>
        </row>
        <row r="6927">
          <cell r="A6927">
            <v>101308</v>
          </cell>
          <cell r="B6927" t="str">
            <v>CURSO DE CAPACITAÇÃO PARA MONTADOR DE ESTRUTURAS METALICAS (ENCARGOS COMPLEMENTARES) - MENSALISTA</v>
          </cell>
          <cell r="C6927">
            <v>35.06</v>
          </cell>
        </row>
        <row r="6928">
          <cell r="A6928">
            <v>105536</v>
          </cell>
          <cell r="B6928" t="str">
            <v>CURSO DE CAPACITAÇÃO PARA MONTADOR DE FÔRMAS DO SISTEMA DE PAREDES DE CONCRETO (ENCARGOS COMPLEMENTARES) - HORISTA</v>
          </cell>
          <cell r="C6928">
            <v>0</v>
          </cell>
        </row>
        <row r="6929">
          <cell r="A6929">
            <v>101320</v>
          </cell>
          <cell r="B6929" t="str">
            <v>CURSO DE CAPACITAÇÃO PARA MONTADOR DE MAQUINAS (ENCARGOS COMPLEMENTARES) - MENSALISTA</v>
          </cell>
          <cell r="C6929">
            <v>27.6</v>
          </cell>
        </row>
        <row r="6930">
          <cell r="A6930">
            <v>95343</v>
          </cell>
          <cell r="B6930" t="str">
            <v>CURSO DE CAPACITAÇÃO PARA MONTADOR DE TUBO AÇO/EQUIPAMENTOS (ENCARGOS COMPLEMENTARES) - HORISTA</v>
          </cell>
          <cell r="C6930">
            <v>0.31</v>
          </cell>
        </row>
        <row r="6931">
          <cell r="A6931">
            <v>95345</v>
          </cell>
          <cell r="B6931" t="str">
            <v>CURSO DE CAPACITAÇÃO PARA MONTADOR ELETROMECÂNICO (ENCARGOS COMPLEMENTARES) - HORISTA</v>
          </cell>
          <cell r="C6931">
            <v>0.77</v>
          </cell>
        </row>
        <row r="6932">
          <cell r="A6932">
            <v>95346</v>
          </cell>
          <cell r="B6932" t="str">
            <v>CURSO DE CAPACITAÇÃO PARA MOTORISTA DE BASCULANTE (ENCARGOS COMPLEMENTARES) - HORISTA</v>
          </cell>
          <cell r="C6932">
            <v>0.1</v>
          </cell>
        </row>
        <row r="6933">
          <cell r="A6933">
            <v>101324</v>
          </cell>
          <cell r="B6933" t="str">
            <v>CURSO DE CAPACITAÇÃO PARA MOTORISTA DE CAMINHAO-BASCULANTE (ENCARGOS COMPLEMENTARES) - MENSALISTA</v>
          </cell>
          <cell r="C6933">
            <v>13.3</v>
          </cell>
        </row>
        <row r="6934">
          <cell r="A6934">
            <v>101328</v>
          </cell>
          <cell r="B6934" t="str">
            <v>CURSO DE CAPACITAÇÃO PARA MOTORISTA DE CAMINHAO-CARRETA (ENCARGOS COMPLEMENTARES) - MENSALISTA</v>
          </cell>
          <cell r="C6934">
            <v>15.92</v>
          </cell>
        </row>
        <row r="6935">
          <cell r="A6935">
            <v>95347</v>
          </cell>
          <cell r="B6935" t="str">
            <v>CURSO DE CAPACITAÇÃO PARA MOTORISTA DE CAMINHÃO (ENCARGOS COMPLEMENTARES) - HORISTA</v>
          </cell>
          <cell r="C6935">
            <v>0.09</v>
          </cell>
        </row>
        <row r="6936">
          <cell r="A6936">
            <v>95408</v>
          </cell>
          <cell r="B6936" t="str">
            <v>CURSO DE CAPACITAÇÃO PARA MOTORISTA DE CAMINHÃO (ENCARGOS COMPLEMENTARES) - MENSALISTA</v>
          </cell>
          <cell r="C6936">
            <v>12.8</v>
          </cell>
        </row>
        <row r="6937">
          <cell r="A6937">
            <v>95348</v>
          </cell>
          <cell r="B6937" t="str">
            <v>CURSO DE CAPACITAÇÃO PARA MOTORISTA DE CAMINHÃO E CARRETA (ENCARGOS COMPLEMENTARES) - HORISTA</v>
          </cell>
          <cell r="C6937">
            <v>0.12</v>
          </cell>
        </row>
        <row r="6938">
          <cell r="A6938">
            <v>101332</v>
          </cell>
          <cell r="B6938" t="str">
            <v>CURSO DE CAPACITAÇÃO PARA MOTORISTA DE CARRO DE PASSEIO (ENCARGOS COMPLEMENTARES) - MENSALISTA</v>
          </cell>
          <cell r="C6938">
            <v>12.19</v>
          </cell>
        </row>
        <row r="6939">
          <cell r="A6939">
            <v>95349</v>
          </cell>
          <cell r="B6939" t="str">
            <v>CURSO DE CAPACITAÇÃO PARA MOTORISTA DE VEÍCULO LEVE (ENCARGOS COMPLEMENTARES) - HORISTA</v>
          </cell>
          <cell r="C6939">
            <v>0.09</v>
          </cell>
        </row>
        <row r="6940">
          <cell r="A6940">
            <v>101336</v>
          </cell>
          <cell r="B6940" t="str">
            <v>CURSO DE CAPACITAÇÃO PARA MOTORISTA OPERADOR DE CAMINHAO COM MUNCK (ENCARGOS COMPLEMENTARES) - MENSALISTA</v>
          </cell>
          <cell r="C6940">
            <v>43.92</v>
          </cell>
        </row>
        <row r="6941">
          <cell r="A6941">
            <v>95351</v>
          </cell>
          <cell r="B6941" t="str">
            <v>CURSO DE CAPACITAÇÃO PARA MOTORISTA OPERADOR DE MUNCK (ENCARGOS COMPLEMENTARES) - HORISTA</v>
          </cell>
          <cell r="C6941">
            <v>0.33</v>
          </cell>
        </row>
        <row r="6942">
          <cell r="A6942">
            <v>95352</v>
          </cell>
          <cell r="B6942" t="str">
            <v>CURSO DE CAPACITAÇÃO PARA NIVELADOR (ENCARGOS COMPLEMENTARES) - HORISTA</v>
          </cell>
          <cell r="C6942">
            <v>0.12</v>
          </cell>
        </row>
        <row r="6943">
          <cell r="A6943">
            <v>101337</v>
          </cell>
          <cell r="B6943" t="str">
            <v>CURSO DE CAPACITAÇÃO PARA NIVELADOR (ENCARGOS COMPLEMENTARES) - MENSALISTA</v>
          </cell>
          <cell r="C6943">
            <v>16.260000000000002</v>
          </cell>
        </row>
        <row r="6944">
          <cell r="A6944">
            <v>101338</v>
          </cell>
          <cell r="B6944" t="str">
            <v>CURSO DE CAPACITAÇÃO PARA OPERADOR DE BATE-ESTACAS (ENCARGOS COMPLEMENTARES) - MENSALISTA</v>
          </cell>
          <cell r="C6944">
            <v>23.42</v>
          </cell>
        </row>
        <row r="6945">
          <cell r="A6945">
            <v>95354</v>
          </cell>
          <cell r="B6945" t="str">
            <v>CURSO DE CAPACITAÇÃO PARA OPERADOR DE BETONEIRA (CAMINHÃO) (ENCARGOS COMPLEMENTARES) - HORISTA</v>
          </cell>
          <cell r="C6945">
            <v>0.19</v>
          </cell>
        </row>
        <row r="6946">
          <cell r="A6946">
            <v>101339</v>
          </cell>
          <cell r="B6946" t="str">
            <v>CURSO DE CAPACITAÇÃO PARA OPERADOR DE BETONEIRA (ENCARGOS COMPLEMENTARES) - MENSALISTA</v>
          </cell>
          <cell r="C6946">
            <v>25.6</v>
          </cell>
        </row>
        <row r="6947">
          <cell r="A6947">
            <v>101340</v>
          </cell>
          <cell r="B6947" t="str">
            <v>CURSO DE CAPACITAÇÃO PARA OPERADOR DE BETONEIRA ESTACIONARIA / MISTURADOR (ENCARGOS COMPLEMENTARES) - MENSALISTA</v>
          </cell>
          <cell r="C6947">
            <v>22.48</v>
          </cell>
        </row>
        <row r="6948">
          <cell r="A6948">
            <v>95389</v>
          </cell>
          <cell r="B6948" t="str">
            <v>CURSO DE CAPACITAÇÃO PARA OPERADOR DE BETONEIRA ESTACIONÁRIA/MISTURADOR (ENCARGOS COMPLEMENTARES) - HORISTA</v>
          </cell>
          <cell r="C6948">
            <v>0.17</v>
          </cell>
        </row>
        <row r="6949">
          <cell r="A6949">
            <v>101341</v>
          </cell>
          <cell r="B6949" t="str">
            <v>CURSO DE CAPACITAÇÃO PARA OPERADOR DE COMPRESSOR DE AR OU COMPRESSORISTA (ENCARGOS COMPLEMENTARES) - MENSALISTA</v>
          </cell>
          <cell r="C6949">
            <v>19.829999999999998</v>
          </cell>
        </row>
        <row r="6950">
          <cell r="A6950">
            <v>95355</v>
          </cell>
          <cell r="B6950" t="str">
            <v>CURSO DE CAPACITAÇÃO PARA OPERADOR DE COMPRESSOR OU COMPRESSORISTA (ENCARGOS COMPLEMENTARES) - HORISTA</v>
          </cell>
          <cell r="C6950">
            <v>0.15</v>
          </cell>
        </row>
        <row r="6951">
          <cell r="A6951">
            <v>95356</v>
          </cell>
          <cell r="B6951" t="str">
            <v>CURSO DE CAPACITAÇÃO PARA OPERADOR DE DEMARCADORA DE FAIXAS (ENCARGOS COMPLEMENTARES) - HORISTA</v>
          </cell>
          <cell r="C6951">
            <v>0.19</v>
          </cell>
        </row>
        <row r="6952">
          <cell r="A6952">
            <v>101342</v>
          </cell>
          <cell r="B6952" t="str">
            <v>CURSO DE CAPACITAÇÃO PARA OPERADOR DE DEMARCADORA DE FAIXAS DE TRAFEGO (ENCARGOS COMPLEMENTARES) - MENSALISTA</v>
          </cell>
          <cell r="C6952">
            <v>25.6</v>
          </cell>
        </row>
        <row r="6953">
          <cell r="A6953">
            <v>95357</v>
          </cell>
          <cell r="B6953" t="str">
            <v>CURSO DE CAPACITAÇÃO PARA OPERADOR DE ESCAVADEIRA (ENCARGOS COMPLEMENTARES) - HORISTA</v>
          </cell>
          <cell r="C6953">
            <v>0.3</v>
          </cell>
        </row>
        <row r="6954">
          <cell r="A6954">
            <v>101343</v>
          </cell>
          <cell r="B6954" t="str">
            <v>CURSO DE CAPACITAÇÃO PARA OPERADOR DE ESCAVADEIRA (ENCARGOS COMPLEMENTARES) - MENSALISTA</v>
          </cell>
          <cell r="C6954">
            <v>40.1</v>
          </cell>
        </row>
        <row r="6955">
          <cell r="A6955">
            <v>95358</v>
          </cell>
          <cell r="B6955" t="str">
            <v>CURSO DE CAPACITAÇÃO PARA OPERADOR DE GUINCHO (ENCARGOS COMPLEMENTARES) - HORISTA</v>
          </cell>
          <cell r="C6955">
            <v>0.36</v>
          </cell>
        </row>
        <row r="6956">
          <cell r="A6956">
            <v>101344</v>
          </cell>
          <cell r="B6956" t="str">
            <v>CURSO DE CAPACITAÇÃO PARA OPERADOR DE GUINCHO OU GUINCHEIRO (ENCARGOS COMPLEMENTARES) - MENSALISTA</v>
          </cell>
          <cell r="C6956">
            <v>47.54</v>
          </cell>
        </row>
        <row r="6957">
          <cell r="A6957">
            <v>95359</v>
          </cell>
          <cell r="B6957" t="str">
            <v>CURSO DE CAPACITAÇÃO PARA OPERADOR DE GUINDASTE (ENCARGOS COMPLEMENTARES) - HORISTA</v>
          </cell>
          <cell r="C6957">
            <v>0.44</v>
          </cell>
        </row>
        <row r="6958">
          <cell r="A6958">
            <v>101345</v>
          </cell>
          <cell r="B6958" t="str">
            <v>CURSO DE CAPACITAÇÃO PARA OPERADOR DE GUINDASTE (ENCARGOS COMPLEMENTARES) - MENSALISTA</v>
          </cell>
          <cell r="C6958">
            <v>59.17</v>
          </cell>
        </row>
        <row r="6959">
          <cell r="A6959">
            <v>101346</v>
          </cell>
          <cell r="B6959" t="str">
            <v>CURSO DE CAPACITAÇÃO PARA OPERADOR DE JATO ABRASIVO OU JATISTA (ENCARGOS COMPLEMENTARES) - MENSALISTA</v>
          </cell>
          <cell r="C6959">
            <v>29.25</v>
          </cell>
        </row>
        <row r="6960">
          <cell r="A6960">
            <v>101347</v>
          </cell>
          <cell r="B6960" t="str">
            <v>CURSO DE CAPACITAÇÃO PARA OPERADOR DE MAQUINAS E TRATORES DIVERSOS (ENCARGOS COMPLEMENTARES) - MENSALISTA</v>
          </cell>
          <cell r="C6960">
            <v>35.64</v>
          </cell>
        </row>
        <row r="6961">
          <cell r="A6961">
            <v>95361</v>
          </cell>
          <cell r="B6961" t="str">
            <v>CURSO DE CAPACITAÇÃO PARA OPERADOR DE MARTELETE OU MARTELETEIRO (ENCARGOS COMPLEMENTARES) - HORISTA</v>
          </cell>
          <cell r="C6961">
            <v>0.16</v>
          </cell>
        </row>
        <row r="6962">
          <cell r="A6962">
            <v>101348</v>
          </cell>
          <cell r="B6962" t="str">
            <v>CURSO DE CAPACITAÇÃO PARA OPERADOR DE MARTELETE OU MARTELETEIRO (ENCARGOS COMPLEMENTARES) - MENSALISTA</v>
          </cell>
          <cell r="C6962">
            <v>21.62</v>
          </cell>
        </row>
        <row r="6963">
          <cell r="A6963">
            <v>101349</v>
          </cell>
          <cell r="B6963" t="str">
            <v>CURSO DE CAPACITAÇÃO PARA OPERADOR DE MOTO SCRAPER (ENCARGOS COMPLEMENTARES) - MENSALISTA</v>
          </cell>
          <cell r="C6963">
            <v>37.700000000000003</v>
          </cell>
        </row>
        <row r="6964">
          <cell r="A6964">
            <v>95362</v>
          </cell>
          <cell r="B6964" t="str">
            <v>CURSO DE CAPACITAÇÃO PARA OPERADOR DE MOTO-ESCREIPER (ENCARGOS COMPLEMENTARES) - HORISTA</v>
          </cell>
          <cell r="C6964">
            <v>0.28000000000000003</v>
          </cell>
        </row>
        <row r="6965">
          <cell r="A6965">
            <v>95363</v>
          </cell>
          <cell r="B6965" t="str">
            <v>CURSO DE CAPACITAÇÃO PARA OPERADOR DE MOTONIVELADORA (ENCARGOS COMPLEMENTARES) - HORISTA</v>
          </cell>
          <cell r="C6965">
            <v>0.28000000000000003</v>
          </cell>
        </row>
        <row r="6966">
          <cell r="A6966">
            <v>101350</v>
          </cell>
          <cell r="B6966" t="str">
            <v>CURSO DE CAPACITAÇÃO PARA OPERADOR DE MOTONIVELADORA (ENCARGOS COMPLEMENTARES) - MENSALISTA</v>
          </cell>
          <cell r="C6966">
            <v>37.700000000000003</v>
          </cell>
        </row>
        <row r="6967">
          <cell r="A6967">
            <v>95360</v>
          </cell>
          <cell r="B6967" t="str">
            <v>CURSO DE CAPACITAÇÃO PARA OPERADOR DE MÁQUINAS E EQUIPAMENTOS (ENCARGOS COMPLEMENTARES) - HORISTA</v>
          </cell>
          <cell r="C6967">
            <v>0.27</v>
          </cell>
        </row>
        <row r="6968">
          <cell r="A6968">
            <v>101351</v>
          </cell>
          <cell r="B6968" t="str">
            <v>CURSO DE CAPACITAÇÃO PARA OPERADOR DE PA CARREGADEIRA (ENCARGOS COMPLEMENTARES) - MENSALISTA</v>
          </cell>
          <cell r="C6968">
            <v>25.6</v>
          </cell>
        </row>
        <row r="6969">
          <cell r="A6969">
            <v>95365</v>
          </cell>
          <cell r="B6969" t="str">
            <v>CURSO DE CAPACITAÇÃO PARA OPERADOR DE PAVIMENTADORA (ENCARGOS COMPLEMENTARES) - HORISTA</v>
          </cell>
          <cell r="C6969">
            <v>0.19</v>
          </cell>
        </row>
        <row r="6970">
          <cell r="A6970">
            <v>101352</v>
          </cell>
          <cell r="B6970" t="str">
            <v>CURSO DE CAPACITAÇÃO PARA OPERADOR DE PAVIMENTADORA / MESA VIBROACABADORA (ENCARGOS COMPLEMENTARES) - MENSALISTA</v>
          </cell>
          <cell r="C6970">
            <v>25.6</v>
          </cell>
        </row>
        <row r="6971">
          <cell r="A6971">
            <v>95364</v>
          </cell>
          <cell r="B6971" t="str">
            <v>CURSO DE CAPACITAÇÃO PARA OPERADOR DE PÁ CARREGADEIRA (ENCARGOS COMPLEMENTARES) - HORISTA</v>
          </cell>
          <cell r="C6971">
            <v>0.19</v>
          </cell>
        </row>
        <row r="6972">
          <cell r="A6972">
            <v>95366</v>
          </cell>
          <cell r="B6972" t="str">
            <v>CURSO DE CAPACITAÇÃO PARA OPERADOR DE ROLO COMPACTADOR (ENCARGOS COMPLEMENTARES) - HORISTA</v>
          </cell>
          <cell r="C6972">
            <v>0.17</v>
          </cell>
        </row>
        <row r="6973">
          <cell r="A6973">
            <v>101353</v>
          </cell>
          <cell r="B6973" t="str">
            <v>CURSO DE CAPACITAÇÃO PARA OPERADOR DE ROLO COMPACTADOR (ENCARGOS COMPLEMENTARES) - MENSALISTA</v>
          </cell>
          <cell r="C6973">
            <v>23.12</v>
          </cell>
        </row>
        <row r="6974">
          <cell r="A6974">
            <v>95367</v>
          </cell>
          <cell r="B6974" t="str">
            <v>CURSO DE CAPACITAÇÃO PARA OPERADOR DE USINA DE ASFALTO, DE SOLOS OU DE CONCRETO (ENCARGOS COMPLEMENTARES) - HORISTA</v>
          </cell>
          <cell r="C6974">
            <v>0.28000000000000003</v>
          </cell>
        </row>
        <row r="6975">
          <cell r="A6975">
            <v>101355</v>
          </cell>
          <cell r="B6975" t="str">
            <v>CURSO DE CAPACITAÇÃO PARA OPERADOR DE USINA DE ASFALTO, DE SOLOS OU DE CONCRETO (ENCARGOS COMPLEMENTARES) - MENSALISTA</v>
          </cell>
          <cell r="C6975">
            <v>37.700000000000003</v>
          </cell>
        </row>
        <row r="6976">
          <cell r="A6976">
            <v>95368</v>
          </cell>
          <cell r="B6976" t="str">
            <v>CURSO DE CAPACITAÇÃO PARA OPERADOR JATO DE AREIA OU JATISTA (ENCARGOS COMPLEMENTARES) - HORISTA</v>
          </cell>
          <cell r="C6976">
            <v>0.22</v>
          </cell>
        </row>
        <row r="6977">
          <cell r="A6977">
            <v>95369</v>
          </cell>
          <cell r="B6977" t="str">
            <v>CURSO DE CAPACITAÇÃO PARA OPERADOR PARA BATE ESTACAS (ENCARGOS COMPLEMENTARES) - HORISTA</v>
          </cell>
          <cell r="C6977">
            <v>0.17</v>
          </cell>
        </row>
        <row r="6978">
          <cell r="A6978">
            <v>95370</v>
          </cell>
          <cell r="B6978" t="str">
            <v>CURSO DE CAPACITAÇÃO PARA PASTILHEIRO (ENCARGOS COMPLEMENTARES) - HORISTA</v>
          </cell>
          <cell r="C6978">
            <v>0.28000000000000003</v>
          </cell>
        </row>
        <row r="6979">
          <cell r="A6979">
            <v>101356</v>
          </cell>
          <cell r="B6979" t="str">
            <v>CURSO DE CAPACITAÇÃO PARA PASTILHEIRO (ENCARGOS COMPLEMENTARES) - MENSALISTA</v>
          </cell>
          <cell r="C6979">
            <v>37.17</v>
          </cell>
        </row>
        <row r="6980">
          <cell r="A6980">
            <v>95371</v>
          </cell>
          <cell r="B6980" t="str">
            <v>CURSO DE CAPACITAÇÃO PARA PEDREIRO (ENCARGOS COMPLEMENTARES) - HORISTA</v>
          </cell>
          <cell r="C6980">
            <v>0.4</v>
          </cell>
        </row>
        <row r="6981">
          <cell r="A6981">
            <v>101357</v>
          </cell>
          <cell r="B6981" t="str">
            <v>CURSO DE CAPACITAÇÃO PARA PEDREIRO (ENCARGOS COMPLEMENTARES) - MENSALISTA</v>
          </cell>
          <cell r="C6981">
            <v>53.38</v>
          </cell>
        </row>
        <row r="6982">
          <cell r="A6982">
            <v>95372</v>
          </cell>
          <cell r="B6982" t="str">
            <v>CURSO DE CAPACITAÇÃO PARA PINTOR (ENCARGOS COMPLEMENTARES) - HORISTA</v>
          </cell>
          <cell r="C6982">
            <v>0.28000000000000003</v>
          </cell>
        </row>
        <row r="6983">
          <cell r="A6983">
            <v>101358</v>
          </cell>
          <cell r="B6983" t="str">
            <v>CURSO DE CAPACITAÇÃO PARA PINTOR (ENCARGOS COMPLEMENTARES) - MENSALISTA</v>
          </cell>
          <cell r="C6983">
            <v>37.17</v>
          </cell>
        </row>
        <row r="6984">
          <cell r="A6984">
            <v>95373</v>
          </cell>
          <cell r="B6984" t="str">
            <v>CURSO DE CAPACITAÇÃO PARA PINTOR DE LETREIROS (ENCARGOS COMPLEMENTARES) - HORISTA</v>
          </cell>
          <cell r="C6984">
            <v>0.27</v>
          </cell>
        </row>
        <row r="6985">
          <cell r="A6985">
            <v>101359</v>
          </cell>
          <cell r="B6985" t="str">
            <v>CURSO DE CAPACITAÇÃO PARA PINTOR DE LETREIROS (ENCARGOS COMPLEMENTARES) - MENSALISTA</v>
          </cell>
          <cell r="C6985">
            <v>36.090000000000003</v>
          </cell>
        </row>
        <row r="6986">
          <cell r="A6986">
            <v>101360</v>
          </cell>
          <cell r="B6986" t="str">
            <v>CURSO DE CAPACITAÇÃO PARA PINTOR PARA TINTA EPOXI (ENCARGOS COMPLEMENTARES) - MENSALISTA</v>
          </cell>
          <cell r="C6986">
            <v>37.17</v>
          </cell>
        </row>
        <row r="6987">
          <cell r="A6987">
            <v>95374</v>
          </cell>
          <cell r="B6987" t="str">
            <v>CURSO DE CAPACITAÇÃO PARA PINTOR PARA TINTA EPÓXI (ENCARGOS COMPLEMENTARES) - HORISTA</v>
          </cell>
          <cell r="C6987">
            <v>0.28000000000000003</v>
          </cell>
        </row>
        <row r="6988">
          <cell r="A6988">
            <v>95375</v>
          </cell>
          <cell r="B6988" t="str">
            <v>CURSO DE CAPACITAÇÃO PARA POCEIRO (ENCARGOS COMPLEMENTARES) - HORISTA</v>
          </cell>
          <cell r="C6988">
            <v>0.46</v>
          </cell>
        </row>
        <row r="6989">
          <cell r="A6989">
            <v>101361</v>
          </cell>
          <cell r="B6989" t="str">
            <v>CURSO DE CAPACITAÇÃO PARA POCEIRO / ESCAVADOR DE VALAS E TUBULOES (ENCARGOS COMPLEMENTARES) - MENSALISTA</v>
          </cell>
          <cell r="C6989">
            <v>60.92</v>
          </cell>
        </row>
        <row r="6990">
          <cell r="A6990">
            <v>95376</v>
          </cell>
          <cell r="B6990" t="str">
            <v>CURSO DE CAPACITAÇÃO PARA RASTELEIRO (ENCARGOS COMPLEMENTARES) - HORISTA</v>
          </cell>
          <cell r="C6990">
            <v>0.08</v>
          </cell>
        </row>
        <row r="6991">
          <cell r="A6991">
            <v>95377</v>
          </cell>
          <cell r="B6991" t="str">
            <v>CURSO DE CAPACITAÇÃO PARA SERRALHEIRO (ENCARGOS COMPLEMENTARES) - HORISTA</v>
          </cell>
          <cell r="C6991">
            <v>0.22</v>
          </cell>
        </row>
        <row r="6992">
          <cell r="A6992">
            <v>101363</v>
          </cell>
          <cell r="B6992" t="str">
            <v>CURSO DE CAPACITAÇÃO PARA SERRALHEIRO (ENCARGOS COMPLEMENTARES) - MENSALISTA</v>
          </cell>
          <cell r="C6992">
            <v>29.74</v>
          </cell>
        </row>
        <row r="6993">
          <cell r="A6993">
            <v>95378</v>
          </cell>
          <cell r="B6993" t="str">
            <v>CURSO DE CAPACITAÇÃO PARA SERVENTE (ENCARGOS COMPLEMENTARES) - HORISTA</v>
          </cell>
          <cell r="C6993">
            <v>0.3</v>
          </cell>
        </row>
        <row r="6994">
          <cell r="A6994">
            <v>101364</v>
          </cell>
          <cell r="B6994" t="str">
            <v>CURSO DE CAPACITAÇÃO PARA SERVENTE DE OBRAS (ENCARGOS COMPLEMENTARES) - MENSALISTA</v>
          </cell>
          <cell r="C6994">
            <v>39.950000000000003</v>
          </cell>
        </row>
        <row r="6995">
          <cell r="A6995">
            <v>95379</v>
          </cell>
          <cell r="B6995" t="str">
            <v>CURSO DE CAPACITAÇÃO PARA SOLDADOR (ENCARGOS COMPLEMENTARES) - HORISTA</v>
          </cell>
          <cell r="C6995">
            <v>0.22</v>
          </cell>
        </row>
        <row r="6996">
          <cell r="A6996">
            <v>101365</v>
          </cell>
          <cell r="B6996" t="str">
            <v>CURSO DE CAPACITAÇÃO PARA SOLDADOR (ENCARGOS COMPLEMENTARES) - MENSALISTA</v>
          </cell>
          <cell r="C6996">
            <v>29.04</v>
          </cell>
        </row>
        <row r="6997">
          <cell r="A6997">
            <v>95380</v>
          </cell>
          <cell r="B6997" t="str">
            <v>CURSO DE CAPACITAÇÃO PARA SOLDADOR A (PARA SOLDA A SER TESTADA COM RAIOS X) (ENCARGOS COMPLEMENTARES) - HORISTA</v>
          </cell>
          <cell r="C6997">
            <v>0.25</v>
          </cell>
        </row>
        <row r="6998">
          <cell r="A6998">
            <v>101366</v>
          </cell>
          <cell r="B6998" t="str">
            <v>CURSO DE CAPACITAÇÃO PARA SOLDADOR ELETRICO (ENCARGOS COMPLEMENTARES) - MENSALISTA</v>
          </cell>
          <cell r="C6998">
            <v>34.130000000000003</v>
          </cell>
        </row>
        <row r="6999">
          <cell r="A6999">
            <v>100535</v>
          </cell>
          <cell r="B6999" t="str">
            <v>CURSO DE CAPACITAÇÃO PARA TECNICO DE EDIFICACOES (ENCARGOS COMPLEMENTARES) - HORISTA</v>
          </cell>
          <cell r="C6999">
            <v>0.33</v>
          </cell>
        </row>
        <row r="7000">
          <cell r="A7000">
            <v>100536</v>
          </cell>
          <cell r="B7000" t="str">
            <v>CURSO DE CAPACITAÇÃO PARA TECNICO DE EDIFICACOES (ENCARGOS COMPLEMENTARES) - MENSALISTA</v>
          </cell>
          <cell r="C7000">
            <v>44.33</v>
          </cell>
        </row>
        <row r="7001">
          <cell r="A7001">
            <v>101368</v>
          </cell>
          <cell r="B7001" t="str">
            <v>CURSO DE CAPACITAÇÃO PARA TECNICO EM LABORATORIO E CAMPO DE CONSTRUCAO CIVIL (ENCARGOS COMPLEMENTARES) - MENSALISTA</v>
          </cell>
          <cell r="C7001">
            <v>34.39</v>
          </cell>
        </row>
        <row r="7002">
          <cell r="A7002">
            <v>101369</v>
          </cell>
          <cell r="B7002" t="str">
            <v>CURSO DE CAPACITAÇÃO PARA TECNICO EM SONDAGEM (ENCARGOS COMPLEMENTARES) - MENSALISTA</v>
          </cell>
          <cell r="C7002">
            <v>70.12</v>
          </cell>
        </row>
        <row r="7003">
          <cell r="A7003">
            <v>95385</v>
          </cell>
          <cell r="B7003" t="str">
            <v>CURSO DE CAPACITAÇÃO PARA TELHADISTA (ENCARGOS COMPLEMENTARES) - HORISTA</v>
          </cell>
          <cell r="C7003">
            <v>0.21</v>
          </cell>
        </row>
        <row r="7004">
          <cell r="A7004">
            <v>101370</v>
          </cell>
          <cell r="B7004" t="str">
            <v>CURSO DE CAPACITAÇÃO PARA TELHADOR (ENCARGOS COMPLEMENTARES) - MENSALISTA</v>
          </cell>
          <cell r="C7004">
            <v>28.7</v>
          </cell>
        </row>
        <row r="7005">
          <cell r="A7005">
            <v>95406</v>
          </cell>
          <cell r="B7005" t="str">
            <v>CURSO DE CAPACITAÇÃO PARA TOPÓGRAFO (ENCARGOS COMPLEMENTARES) - HORISTA</v>
          </cell>
          <cell r="C7005">
            <v>0.19</v>
          </cell>
        </row>
        <row r="7006">
          <cell r="A7006">
            <v>95424</v>
          </cell>
          <cell r="B7006" t="str">
            <v>CURSO DE CAPACITAÇÃO PARA TOPÓGRAFO (ENCARGOS COMPLEMENTARES) - MENSALISTA</v>
          </cell>
          <cell r="C7006">
            <v>25.94</v>
          </cell>
        </row>
        <row r="7007">
          <cell r="A7007">
            <v>95386</v>
          </cell>
          <cell r="B7007" t="str">
            <v>CURSO DE CAPACITAÇÃO PARA TRATORISTA (ENCARGOS COMPLEMENTARES) - HORISTA</v>
          </cell>
          <cell r="C7007">
            <v>0.27</v>
          </cell>
        </row>
        <row r="7008">
          <cell r="A7008">
            <v>95383</v>
          </cell>
          <cell r="B7008" t="str">
            <v>CURSO DE CAPACITAÇÃO PARA TÉCNICO DE LABORATÓRIO (ENCARGOS COMPLEMENTARES) - HORISTA</v>
          </cell>
          <cell r="C7008">
            <v>0.26</v>
          </cell>
        </row>
        <row r="7009">
          <cell r="A7009">
            <v>95384</v>
          </cell>
          <cell r="B7009" t="str">
            <v>CURSO DE CAPACITAÇÃO PARA TÉCNICO DE SONDAGEM (ENCARGOS COMPLEMENTARES) - HORISTA</v>
          </cell>
          <cell r="C7009">
            <v>0.53</v>
          </cell>
        </row>
        <row r="7010">
          <cell r="A7010">
            <v>100299</v>
          </cell>
          <cell r="B7010" t="str">
            <v>CURSO DE CAPACITAÇÃO PARA TÉCNICO EM SEGURANÇA DO TRABALHO (ENCARGOS COMPLEMENTARES) - HORISTA</v>
          </cell>
          <cell r="C7010">
            <v>0.54</v>
          </cell>
        </row>
        <row r="7011">
          <cell r="A7011">
            <v>100315</v>
          </cell>
          <cell r="B7011" t="str">
            <v>CURSO DE CAPACITAÇÃO PARA TÉCNICO EM SEGURANÇA DO TRABALHO (ENCARGOS COMPLEMENTARES) - MENSALISTA</v>
          </cell>
          <cell r="C7011">
            <v>71.52</v>
          </cell>
        </row>
        <row r="7012">
          <cell r="A7012">
            <v>95387</v>
          </cell>
          <cell r="B7012" t="str">
            <v>CURSO DE CAPACITAÇÃO PARA VIDRACEIRO (ENCARGOS COMPLEMENTARES) - HORISTA</v>
          </cell>
          <cell r="C7012">
            <v>0.24</v>
          </cell>
        </row>
        <row r="7013">
          <cell r="A7013">
            <v>101371</v>
          </cell>
          <cell r="B7013" t="str">
            <v>CURSO DE CAPACITAÇÃO PARA VIDRACEIRO (ENCARGOS COMPLEMENTARES) - MENSALISTA</v>
          </cell>
          <cell r="C7013">
            <v>32.049999999999997</v>
          </cell>
        </row>
        <row r="7014">
          <cell r="A7014">
            <v>100288</v>
          </cell>
          <cell r="B7014" t="str">
            <v>CURSO DE CAPACITAÇÃO PARA VIGIA DIURNO (ENCARGOS COMPLEMENTARES) - HORISTA</v>
          </cell>
          <cell r="C7014">
            <v>7.0000000000000007E-2</v>
          </cell>
        </row>
        <row r="7015">
          <cell r="A7015">
            <v>101372</v>
          </cell>
          <cell r="B7015" t="str">
            <v>CURSO DE CAPACITAÇÃO PARA VIGIA DIURNO (ENCARGOS COMPLEMENTARES) - MENSALISTA</v>
          </cell>
          <cell r="C7015">
            <v>9.58</v>
          </cell>
        </row>
        <row r="7016">
          <cell r="A7016">
            <v>90775</v>
          </cell>
          <cell r="B7016" t="str">
            <v>DESENHISTA PROJETISTA COM ENCARGOS COMPLEMENTARES</v>
          </cell>
          <cell r="C7016">
            <v>17.8</v>
          </cell>
        </row>
        <row r="7017">
          <cell r="A7017">
            <v>93561</v>
          </cell>
          <cell r="B7017" t="str">
            <v>DESENHISTA PROJETISTA COM ENCARGOS COMPLEMENTARES</v>
          </cell>
          <cell r="C7017">
            <v>3143.48</v>
          </cell>
        </row>
        <row r="7018">
          <cell r="A7018">
            <v>88264</v>
          </cell>
          <cell r="B7018" t="str">
            <v>ELETRICISTA COM ENCARGOS COMPLEMENTARES</v>
          </cell>
          <cell r="C7018">
            <v>29.06</v>
          </cell>
        </row>
        <row r="7019">
          <cell r="A7019">
            <v>101399</v>
          </cell>
          <cell r="B7019" t="str">
            <v>ELETRICISTA COM ENCARGOS COMPLEMENTARES</v>
          </cell>
          <cell r="C7019">
            <v>5131.45</v>
          </cell>
        </row>
        <row r="7020">
          <cell r="A7020">
            <v>88266</v>
          </cell>
          <cell r="B7020" t="str">
            <v>ELETROTÉCNICO COM ENCARGOS COMPLEMENTARES</v>
          </cell>
          <cell r="C7020">
            <v>31.7</v>
          </cell>
        </row>
        <row r="7021">
          <cell r="A7021">
            <v>101401</v>
          </cell>
          <cell r="B7021" t="str">
            <v>ELETROTÉCNICO COM ENCARGOS COMPLEMENTARES</v>
          </cell>
          <cell r="C7021">
            <v>5595.08</v>
          </cell>
        </row>
        <row r="7022">
          <cell r="A7022">
            <v>88267</v>
          </cell>
          <cell r="B7022" t="str">
            <v>ENCANADOR OU BOMBEIRO HIDRÁULICO COM ENCARGOS COMPLEMENTARES</v>
          </cell>
          <cell r="C7022">
            <v>25.04</v>
          </cell>
        </row>
        <row r="7023">
          <cell r="A7023">
            <v>101402</v>
          </cell>
          <cell r="B7023" t="str">
            <v>ENCANADOR OU BOMBEIRO HIDRÁULICO COM ENCARGOS COMPLEMENTARES</v>
          </cell>
          <cell r="C7023">
            <v>4440.0600000000004</v>
          </cell>
        </row>
        <row r="7024">
          <cell r="A7024">
            <v>90776</v>
          </cell>
          <cell r="B7024" t="str">
            <v>ENCARREGADO GERAL COM ENCARGOS COMPLEMENTARES</v>
          </cell>
          <cell r="C7024">
            <v>29.44</v>
          </cell>
        </row>
        <row r="7025">
          <cell r="A7025">
            <v>93572</v>
          </cell>
          <cell r="B7025" t="str">
            <v>ENCARREGADO GERAL DE OBRAS COM ENCARGOS COMPLEMENTARES</v>
          </cell>
          <cell r="C7025">
            <v>5162.5200000000004</v>
          </cell>
        </row>
        <row r="7026">
          <cell r="A7026">
            <v>90777</v>
          </cell>
          <cell r="B7026" t="str">
            <v>ENGENHEIRO CIVIL DE OBRA JUNIOR COM ENCARGOS COMPLEMENTARES</v>
          </cell>
          <cell r="C7026">
            <v>125.79</v>
          </cell>
        </row>
        <row r="7027">
          <cell r="A7027">
            <v>93565</v>
          </cell>
          <cell r="B7027" t="str">
            <v>ENGENHEIRO CIVIL DE OBRA JUNIOR COM ENCARGOS COMPLEMENTARES</v>
          </cell>
          <cell r="C7027">
            <v>21934.91</v>
          </cell>
        </row>
        <row r="7028">
          <cell r="A7028">
            <v>90778</v>
          </cell>
          <cell r="B7028" t="str">
            <v>ENGENHEIRO CIVIL DE OBRA PLENO COM ENCARGOS COMPLEMENTARES</v>
          </cell>
          <cell r="C7028">
            <v>132.66999999999999</v>
          </cell>
        </row>
        <row r="7029">
          <cell r="A7029">
            <v>93567</v>
          </cell>
          <cell r="B7029" t="str">
            <v>ENGENHEIRO CIVIL DE OBRA PLENO COM ENCARGOS COMPLEMENTARES</v>
          </cell>
          <cell r="C7029">
            <v>23134.16</v>
          </cell>
        </row>
        <row r="7030">
          <cell r="A7030">
            <v>90779</v>
          </cell>
          <cell r="B7030" t="str">
            <v>ENGENHEIRO CIVIL DE OBRA SENIOR COM ENCARGOS COMPLEMENTARES</v>
          </cell>
          <cell r="C7030">
            <v>157.78</v>
          </cell>
        </row>
        <row r="7031">
          <cell r="A7031">
            <v>93568</v>
          </cell>
          <cell r="B7031" t="str">
            <v>ENGENHEIRO CIVIL DE OBRA SENIOR COM ENCARGOS COMPLEMENTARES</v>
          </cell>
          <cell r="C7031">
            <v>27505.95</v>
          </cell>
        </row>
        <row r="7032">
          <cell r="A7032">
            <v>88269</v>
          </cell>
          <cell r="B7032" t="str">
            <v>GESSEIRO COM ENCARGOS COMPLEMENTARES</v>
          </cell>
          <cell r="C7032">
            <v>28.02</v>
          </cell>
        </row>
        <row r="7033">
          <cell r="A7033">
            <v>101407</v>
          </cell>
          <cell r="B7033" t="str">
            <v>GESSEIRO COM ENCARGOS COMPLEMENTARES</v>
          </cell>
          <cell r="C7033">
            <v>4977.13</v>
          </cell>
        </row>
        <row r="7034">
          <cell r="A7034">
            <v>88270</v>
          </cell>
          <cell r="B7034" t="str">
            <v>IMPERMEABILIZADOR COM ENCARGOS COMPLEMENTARES</v>
          </cell>
          <cell r="C7034">
            <v>25.56</v>
          </cell>
        </row>
        <row r="7035">
          <cell r="A7035">
            <v>101408</v>
          </cell>
          <cell r="B7035" t="str">
            <v>IMPERMEABILIZADOR COM ENCARGOS COMPLEMENTARES</v>
          </cell>
          <cell r="C7035">
            <v>4541.76</v>
          </cell>
        </row>
        <row r="7036">
          <cell r="A7036">
            <v>102919</v>
          </cell>
          <cell r="B7036" t="str">
            <v>INSTALADOR DE PISO ELEVADO COM ENCARGOS COMPLEMENTARES</v>
          </cell>
          <cell r="C7036">
            <v>0</v>
          </cell>
        </row>
        <row r="7037">
          <cell r="A7037">
            <v>101409</v>
          </cell>
          <cell r="B7037" t="str">
            <v>INSTALADOR DE TUBULAÇÕES COM ENCARGOS COMPLEMENTARES</v>
          </cell>
          <cell r="C7037">
            <v>4675</v>
          </cell>
        </row>
        <row r="7038">
          <cell r="A7038">
            <v>88441</v>
          </cell>
          <cell r="B7038" t="str">
            <v>JARDINEIRO COM ENCARGOS COMPLEMENTARES</v>
          </cell>
          <cell r="C7038">
            <v>24.59</v>
          </cell>
        </row>
        <row r="7039">
          <cell r="A7039">
            <v>101410</v>
          </cell>
          <cell r="B7039" t="str">
            <v>JARDINEIRO COM ENCARGOS COMPLEMENTARES</v>
          </cell>
          <cell r="C7039">
            <v>4385.3500000000004</v>
          </cell>
        </row>
        <row r="7040">
          <cell r="A7040">
            <v>88272</v>
          </cell>
          <cell r="B7040" t="str">
            <v>MACARIQUEIRO COM ENCARGOS COMPLEMENTARES</v>
          </cell>
          <cell r="C7040">
            <v>26.12</v>
          </cell>
        </row>
        <row r="7041">
          <cell r="A7041">
            <v>88273</v>
          </cell>
          <cell r="B7041" t="str">
            <v>MARCENEIRO COM ENCARGOS COMPLEMENTARES</v>
          </cell>
          <cell r="C7041">
            <v>23.98</v>
          </cell>
        </row>
        <row r="7042">
          <cell r="A7042">
            <v>101413</v>
          </cell>
          <cell r="B7042" t="str">
            <v>MARCENEIRO COM ENCARGOS COMPLEMENTARES</v>
          </cell>
          <cell r="C7042">
            <v>4265.8599999999997</v>
          </cell>
        </row>
        <row r="7043">
          <cell r="A7043">
            <v>101414</v>
          </cell>
          <cell r="B7043" t="str">
            <v>MARMORISTA / GRANITEIRO COM ENCARGOS COMPLEMENTARES</v>
          </cell>
          <cell r="C7043">
            <v>4555.49</v>
          </cell>
        </row>
        <row r="7044">
          <cell r="A7044">
            <v>88274</v>
          </cell>
          <cell r="B7044" t="str">
            <v>MARMORISTA/GRANITEIRO COM ENCARGOS COMPLEMENTARES</v>
          </cell>
          <cell r="C7044">
            <v>25.63</v>
          </cell>
        </row>
        <row r="7045">
          <cell r="A7045">
            <v>101412</v>
          </cell>
          <cell r="B7045" t="str">
            <v>MAÇARIQUEIRO COM ENCARGOS COMPLEMENTARES</v>
          </cell>
          <cell r="C7045">
            <v>4655.09</v>
          </cell>
        </row>
        <row r="7046">
          <cell r="A7046">
            <v>101415</v>
          </cell>
          <cell r="B7046" t="str">
            <v>MECÂNICO DE EQUIPAMENTOS PESADOS COM ENCARGOS COMPLEMENTARES</v>
          </cell>
          <cell r="C7046">
            <v>6496.13</v>
          </cell>
        </row>
        <row r="7047">
          <cell r="A7047">
            <v>100308</v>
          </cell>
          <cell r="B7047" t="str">
            <v>MECÂNICO DE REFRIGERAÇÃO COM ENCARGOS COMPLEMENTARES</v>
          </cell>
          <cell r="C7047">
            <v>29.2</v>
          </cell>
        </row>
        <row r="7048">
          <cell r="A7048">
            <v>101416</v>
          </cell>
          <cell r="B7048" t="str">
            <v>MECÂNICO DE REFRIGERAÇÃO COM ENCARGOS COMPLEMENTARES</v>
          </cell>
          <cell r="C7048">
            <v>5169.91</v>
          </cell>
        </row>
        <row r="7049">
          <cell r="A7049">
            <v>88275</v>
          </cell>
          <cell r="B7049" t="str">
            <v>MECÃNICO DE EQUIPAMENTOS PESADOS COM ENCARGOS COMPLEMENTARES</v>
          </cell>
          <cell r="C7049">
            <v>36.83</v>
          </cell>
        </row>
        <row r="7050">
          <cell r="A7050">
            <v>90780</v>
          </cell>
          <cell r="B7050" t="str">
            <v>MESTRE DE OBRAS COM ENCARGOS COMPLEMENTARES</v>
          </cell>
          <cell r="C7050">
            <v>37.36</v>
          </cell>
        </row>
        <row r="7051">
          <cell r="A7051">
            <v>94295</v>
          </cell>
          <cell r="B7051" t="str">
            <v>MESTRE DE OBRAS COM ENCARGOS COMPLEMENTARES</v>
          </cell>
          <cell r="C7051">
            <v>6541.98</v>
          </cell>
        </row>
        <row r="7052">
          <cell r="A7052">
            <v>88277</v>
          </cell>
          <cell r="B7052" t="str">
            <v>MONTADOR (TUBO AÇO/EQUIPAMENTOS) COM ENCARGOS COMPLEMENTARES</v>
          </cell>
          <cell r="C7052">
            <v>26.42</v>
          </cell>
        </row>
        <row r="7053">
          <cell r="A7053">
            <v>101417</v>
          </cell>
          <cell r="B7053" t="str">
            <v>MONTADOR DE ELETROELETRÔNICO COM ENCARGOS COMPLEMENTARES</v>
          </cell>
          <cell r="C7053">
            <v>4510.72</v>
          </cell>
        </row>
        <row r="7054">
          <cell r="A7054">
            <v>100307</v>
          </cell>
          <cell r="B7054" t="str">
            <v>MONTADOR DE ELETROELETRÔNICOS COM ENCARGOS COMPLEMENTARES</v>
          </cell>
          <cell r="C7054">
            <v>25.43</v>
          </cell>
        </row>
        <row r="7055">
          <cell r="A7055">
            <v>88278</v>
          </cell>
          <cell r="B7055" t="str">
            <v>MONTADOR DE ESTRUTURA METÁLICA COM ENCARGOS COMPLEMENTARES</v>
          </cell>
          <cell r="C7055">
            <v>28.38</v>
          </cell>
        </row>
        <row r="7056">
          <cell r="A7056">
            <v>101418</v>
          </cell>
          <cell r="B7056" t="str">
            <v>MONTADOR DE ESTRUTURAS METÁLICAS COM ENCARGOS COMPLEMENTARES</v>
          </cell>
          <cell r="C7056">
            <v>5019.16</v>
          </cell>
        </row>
        <row r="7057">
          <cell r="A7057">
            <v>105535</v>
          </cell>
          <cell r="B7057" t="str">
            <v>MONTADOR DE FÔRMAS DO SISTEMA DE PAREDES DE CONCRETO COM ENCARGOS COMPLEMENTARES</v>
          </cell>
          <cell r="C7057">
            <v>0</v>
          </cell>
        </row>
        <row r="7058">
          <cell r="A7058">
            <v>101419</v>
          </cell>
          <cell r="B7058" t="str">
            <v>MONTADOR DE MÁQUINAS COM ENCARGOS COMPLEMENTARES</v>
          </cell>
          <cell r="C7058">
            <v>5618.38</v>
          </cell>
        </row>
        <row r="7059">
          <cell r="A7059">
            <v>88279</v>
          </cell>
          <cell r="B7059" t="str">
            <v>MONTADOR ELETROMECÃNICO COM ENCARGOS COMPLEMENTARES</v>
          </cell>
          <cell r="C7059">
            <v>32.25</v>
          </cell>
        </row>
        <row r="7060">
          <cell r="A7060">
            <v>88281</v>
          </cell>
          <cell r="B7060" t="str">
            <v>MOTORISTA DE BASCULANTE COM ENCARGOS COMPLEMENTARES</v>
          </cell>
          <cell r="C7060">
            <v>25.01</v>
          </cell>
        </row>
        <row r="7061">
          <cell r="A7061">
            <v>93558</v>
          </cell>
          <cell r="B7061" t="str">
            <v>MOTORISTA DE CAMINHAO COM ENCARGOS COMPLEMENTARES</v>
          </cell>
          <cell r="C7061">
            <v>4304.1000000000004</v>
          </cell>
        </row>
        <row r="7062">
          <cell r="A7062">
            <v>101420</v>
          </cell>
          <cell r="B7062" t="str">
            <v>MOTORISTA DE CAMINHÃO BASCULANTE COM ENCARGOS COMPLEMENTARES</v>
          </cell>
          <cell r="C7062">
            <v>4435.6499999999996</v>
          </cell>
        </row>
        <row r="7063">
          <cell r="A7063">
            <v>101421</v>
          </cell>
          <cell r="B7063" t="str">
            <v>MOTORISTA DE CAMINHÃO CARRETA COM ENCARGOS COMPLEMENTARES</v>
          </cell>
          <cell r="C7063">
            <v>5122.2700000000004</v>
          </cell>
        </row>
        <row r="7064">
          <cell r="A7064">
            <v>88282</v>
          </cell>
          <cell r="B7064" t="str">
            <v>MOTORISTA DE CAMINHÃO COM ENCARGOS COMPLEMENTARES</v>
          </cell>
          <cell r="C7064">
            <v>24.25</v>
          </cell>
        </row>
        <row r="7065">
          <cell r="A7065">
            <v>88283</v>
          </cell>
          <cell r="B7065" t="str">
            <v>MOTORISTA DE CAMINHÃO E CARRETA COM ENCARGOS COMPLEMENTARES</v>
          </cell>
          <cell r="C7065">
            <v>28.93</v>
          </cell>
        </row>
        <row r="7066">
          <cell r="A7066">
            <v>101422</v>
          </cell>
          <cell r="B7066" t="str">
            <v>MOTORISTA DE CARRO DE PASSEIO COM ENCARGOS COMPLEMENTARES</v>
          </cell>
          <cell r="C7066">
            <v>4144.3900000000003</v>
          </cell>
        </row>
        <row r="7067">
          <cell r="A7067">
            <v>88284</v>
          </cell>
          <cell r="B7067" t="str">
            <v>MOTORISTA DE VEÍCULO LEVE COM ENCARGOS COMPLEMENTARES</v>
          </cell>
          <cell r="C7067">
            <v>23.34</v>
          </cell>
        </row>
        <row r="7068">
          <cell r="A7068">
            <v>101424</v>
          </cell>
          <cell r="B7068" t="str">
            <v>MOTORISTA OPERADOR DE CAMINHÃO COM MUNCK COM ENCARGOS COMPLEMENTARES</v>
          </cell>
          <cell r="C7068">
            <v>4555.0600000000004</v>
          </cell>
        </row>
        <row r="7069">
          <cell r="A7069">
            <v>88286</v>
          </cell>
          <cell r="B7069" t="str">
            <v>MOTORISTA OPERADOR DE MUNCK COM ENCARGOS COMPLEMENTARES</v>
          </cell>
          <cell r="C7069">
            <v>25.73</v>
          </cell>
        </row>
        <row r="7070">
          <cell r="A7070">
            <v>88288</v>
          </cell>
          <cell r="B7070" t="str">
            <v>NIVELADOR COM ENCARGOS COMPLEMENTARES</v>
          </cell>
          <cell r="C7070">
            <v>17.27</v>
          </cell>
        </row>
        <row r="7071">
          <cell r="A7071">
            <v>101425</v>
          </cell>
          <cell r="B7071" t="str">
            <v>NIVELADOR COM ENCARGOS COMPLEMENTARES</v>
          </cell>
          <cell r="C7071">
            <v>3049.07</v>
          </cell>
        </row>
        <row r="7072">
          <cell r="A7072">
            <v>101426</v>
          </cell>
          <cell r="B7072" t="str">
            <v>OPERADOR DE BATE-ESTACA COM ENCARGOS COMPLEMENTARES</v>
          </cell>
          <cell r="C7072">
            <v>4714.21</v>
          </cell>
        </row>
        <row r="7073">
          <cell r="A7073">
            <v>88291</v>
          </cell>
          <cell r="B7073" t="str">
            <v>OPERADOR DE BETONEIRA (CAMINHÃO) COM ENCARGOS COMPLEMENTARES</v>
          </cell>
          <cell r="C7073">
            <v>28.62</v>
          </cell>
        </row>
        <row r="7074">
          <cell r="A7074">
            <v>101427</v>
          </cell>
          <cell r="B7074" t="str">
            <v>OPERADOR DE BETONEIRA (CAMINHÃO) COM ENCARGOS COMPLEMENTARES</v>
          </cell>
          <cell r="C7074">
            <v>5064.83</v>
          </cell>
        </row>
        <row r="7075">
          <cell r="A7075">
            <v>101428</v>
          </cell>
          <cell r="B7075" t="str">
            <v>OPERADOR DE BETONEIRA ESTACIONÁRIA COM ENCARGOS COMPLEMENTARES</v>
          </cell>
          <cell r="C7075">
            <v>4563.32</v>
          </cell>
        </row>
        <row r="7076">
          <cell r="A7076">
            <v>88377</v>
          </cell>
          <cell r="B7076" t="str">
            <v>OPERADOR DE BETONEIRA ESTACIONÁRIA/MISTURADOR COM ENCARGOS COMPLEMENTARES</v>
          </cell>
          <cell r="C7076">
            <v>25.74</v>
          </cell>
        </row>
        <row r="7077">
          <cell r="A7077">
            <v>101429</v>
          </cell>
          <cell r="B7077" t="str">
            <v>OPERADOR DE COMPRESSOR DE AR OU COMPRESSORISTA COM ENCARGOS COMPLEMENTARES</v>
          </cell>
          <cell r="C7077">
            <v>4136.16</v>
          </cell>
        </row>
        <row r="7078">
          <cell r="A7078">
            <v>88292</v>
          </cell>
          <cell r="B7078" t="str">
            <v>OPERADOR DE COMPRESSOR OU COMPRESSORISTA COM ENCARGOS COMPLEMENTARES</v>
          </cell>
          <cell r="C7078">
            <v>23.29</v>
          </cell>
        </row>
        <row r="7079">
          <cell r="A7079">
            <v>88293</v>
          </cell>
          <cell r="B7079" t="str">
            <v>OPERADOR DE DEMARCADORA DE FAIXAS COM ENCARGOS COMPLEMENTARES</v>
          </cell>
          <cell r="C7079">
            <v>28.62</v>
          </cell>
        </row>
        <row r="7080">
          <cell r="A7080">
            <v>101430</v>
          </cell>
          <cell r="B7080" t="str">
            <v>OPERADOR DE DEMARCADORA DE FAIXAS DE TRÁFEGO COM ENCARGOS COMPLEMENTARES</v>
          </cell>
          <cell r="C7080">
            <v>5064.83</v>
          </cell>
        </row>
        <row r="7081">
          <cell r="A7081">
            <v>88294</v>
          </cell>
          <cell r="B7081" t="str">
            <v>OPERADOR DE ESCAVADEIRA COM ENCARGOS COMPLEMENTARES</v>
          </cell>
          <cell r="C7081">
            <v>31.74</v>
          </cell>
        </row>
        <row r="7082">
          <cell r="A7082">
            <v>101431</v>
          </cell>
          <cell r="B7082" t="str">
            <v>OPERADOR DE ESCAVADEIRA COM ENCARGOS COMPLEMENTARES</v>
          </cell>
          <cell r="C7082">
            <v>5603.98</v>
          </cell>
        </row>
        <row r="7083">
          <cell r="A7083">
            <v>88295</v>
          </cell>
          <cell r="B7083" t="str">
            <v>OPERADOR DE GUINCHO COM ENCARGOS COMPLEMENTARES</v>
          </cell>
          <cell r="C7083">
            <v>27.44</v>
          </cell>
        </row>
        <row r="7084">
          <cell r="A7084">
            <v>101432</v>
          </cell>
          <cell r="B7084" t="str">
            <v>OPERADOR DE GUINCHO OU GUINCHEIRO COM ENCARGOS COMPLEMENTARES</v>
          </cell>
          <cell r="C7084">
            <v>4852.03</v>
          </cell>
        </row>
        <row r="7085">
          <cell r="A7085">
            <v>88296</v>
          </cell>
          <cell r="B7085" t="str">
            <v>OPERADOR DE GUINDASTE COM ENCARGOS COMPLEMENTARES</v>
          </cell>
          <cell r="C7085">
            <v>32.92</v>
          </cell>
        </row>
        <row r="7086">
          <cell r="A7086">
            <v>101433</v>
          </cell>
          <cell r="B7086" t="str">
            <v>OPERADOR DE GUINDASTE COM ENCARGOS COMPLEMENTARES</v>
          </cell>
          <cell r="C7086">
            <v>5807.28</v>
          </cell>
        </row>
        <row r="7087">
          <cell r="A7087">
            <v>101434</v>
          </cell>
          <cell r="B7087" t="str">
            <v>OPERADOR DE JATO ABRASIVO OU JATISTA COM ENCARGOS COMPLEMENTARES</v>
          </cell>
          <cell r="C7087">
            <v>4344.4399999999996</v>
          </cell>
        </row>
        <row r="7088">
          <cell r="A7088">
            <v>88298</v>
          </cell>
          <cell r="B7088" t="str">
            <v>OPERADOR DE MARTELETE OU MARTELETEIRO COM ENCARGOS COMPLEMENTARES</v>
          </cell>
          <cell r="C7088">
            <v>24.94</v>
          </cell>
        </row>
        <row r="7089">
          <cell r="A7089">
            <v>101436</v>
          </cell>
          <cell r="B7089" t="str">
            <v>OPERADOR DE MARTELETE OU MARTELETEIRO COM ENCARGOS COMPLEMENTARES</v>
          </cell>
          <cell r="C7089">
            <v>4424.01</v>
          </cell>
        </row>
        <row r="7090">
          <cell r="A7090">
            <v>101437</v>
          </cell>
          <cell r="B7090" t="str">
            <v>OPERADOR DE MOTO SCRAPER COM ENCARGOS COMPLEMENTARES</v>
          </cell>
          <cell r="C7090">
            <v>7008.73</v>
          </cell>
        </row>
        <row r="7091">
          <cell r="A7091">
            <v>88299</v>
          </cell>
          <cell r="B7091" t="str">
            <v>OPERADOR DE MOTO-ESCREIPER COM ENCARGOS COMPLEMENTARES</v>
          </cell>
          <cell r="C7091">
            <v>39.770000000000003</v>
          </cell>
        </row>
        <row r="7092">
          <cell r="A7092">
            <v>88300</v>
          </cell>
          <cell r="B7092" t="str">
            <v>OPERADOR DE MOTONIVELADORA COM ENCARGOS COMPLEMENTARES</v>
          </cell>
          <cell r="C7092">
            <v>39.770000000000003</v>
          </cell>
        </row>
        <row r="7093">
          <cell r="A7093">
            <v>101438</v>
          </cell>
          <cell r="B7093" t="str">
            <v>OPERADOR DE MOTONIVELADORA COM ENCARGOS COMPLEMENTARES</v>
          </cell>
          <cell r="C7093">
            <v>7008.73</v>
          </cell>
        </row>
        <row r="7094">
          <cell r="A7094">
            <v>88297</v>
          </cell>
          <cell r="B7094" t="str">
            <v>OPERADOR DE MÁQUINAS E EQUIPAMENTOS COM ENCARGOS COMPLEMENTARES</v>
          </cell>
          <cell r="C7094">
            <v>28.77</v>
          </cell>
        </row>
        <row r="7095">
          <cell r="A7095">
            <v>101435</v>
          </cell>
          <cell r="B7095" t="str">
            <v>OPERADOR DE MÁQUINAS E TRATORES DIVERSOS COM ENCARGOS COMPLEMENTARES</v>
          </cell>
          <cell r="C7095">
            <v>5085.8900000000003</v>
          </cell>
        </row>
        <row r="7096">
          <cell r="A7096">
            <v>101440</v>
          </cell>
          <cell r="B7096" t="str">
            <v>OPERADOR DE PAVIMENTADORA / MESA VIBROACABADORA COM ENCARGOS COMPLEMENTARES</v>
          </cell>
          <cell r="C7096">
            <v>5064.83</v>
          </cell>
        </row>
        <row r="7097">
          <cell r="A7097">
            <v>88302</v>
          </cell>
          <cell r="B7097" t="str">
            <v>OPERADOR DE PAVIMENTADORA COM ENCARGOS COMPLEMENTARES</v>
          </cell>
          <cell r="C7097">
            <v>28.62</v>
          </cell>
        </row>
        <row r="7098">
          <cell r="A7098">
            <v>88301</v>
          </cell>
          <cell r="B7098" t="str">
            <v>OPERADOR DE PÁ CARREGADEIRA COM ENCARGOS COMPLEMENTARES</v>
          </cell>
          <cell r="C7098">
            <v>28.62</v>
          </cell>
        </row>
        <row r="7099">
          <cell r="A7099">
            <v>101439</v>
          </cell>
          <cell r="B7099" t="str">
            <v>OPERADOR DE PÁ CARREGADEIRA COM ENCARGOS COMPLEMENTARES</v>
          </cell>
          <cell r="C7099">
            <v>5064.83</v>
          </cell>
        </row>
        <row r="7100">
          <cell r="A7100">
            <v>88303</v>
          </cell>
          <cell r="B7100" t="str">
            <v>OPERADOR DE ROLO COMPACTADOR COM ENCARGOS COMPLEMENTARES</v>
          </cell>
          <cell r="C7100">
            <v>26.32</v>
          </cell>
        </row>
        <row r="7101">
          <cell r="A7101">
            <v>101441</v>
          </cell>
          <cell r="B7101" t="str">
            <v>OPERADOR DE ROLO COMPACTADOR COM ENCARGOS COMPLEMENTARES</v>
          </cell>
          <cell r="C7101">
            <v>4665.3900000000003</v>
          </cell>
        </row>
        <row r="7102">
          <cell r="A7102">
            <v>88304</v>
          </cell>
          <cell r="B7102" t="str">
            <v>OPERADOR DE USINA DE ASFALTO, DE SOLOS OU DE CONCRETO COM ENCARGOS COMPLEMENTARES</v>
          </cell>
          <cell r="C7102">
            <v>39.770000000000003</v>
          </cell>
        </row>
        <row r="7103">
          <cell r="A7103">
            <v>101443</v>
          </cell>
          <cell r="B7103" t="str">
            <v>OPERADOR DE USINA DE ASFALTO, DE SOLOS OU DE CONCRETO COM ENCARGOS COMPLEMENTARES</v>
          </cell>
          <cell r="C7103">
            <v>7008.73</v>
          </cell>
        </row>
        <row r="7104">
          <cell r="A7104">
            <v>88306</v>
          </cell>
          <cell r="B7104" t="str">
            <v>OPERADOR JATO DE AREIA OU JATISTA COM ENCARGOS COMPLEMENTARES</v>
          </cell>
          <cell r="C7104">
            <v>24.5</v>
          </cell>
        </row>
        <row r="7105">
          <cell r="A7105">
            <v>88307</v>
          </cell>
          <cell r="B7105" t="str">
            <v>OPERADOR PARA BATE ESTACAS COM ENCARGOS COMPLEMENTARES</v>
          </cell>
          <cell r="C7105">
            <v>26.61</v>
          </cell>
        </row>
        <row r="7106">
          <cell r="A7106">
            <v>88308</v>
          </cell>
          <cell r="B7106" t="str">
            <v>PASTILHEIRO COM ENCARGOS COMPLEMENTARES</v>
          </cell>
          <cell r="C7106">
            <v>25.63</v>
          </cell>
        </row>
        <row r="7107">
          <cell r="A7107">
            <v>101444</v>
          </cell>
          <cell r="B7107" t="str">
            <v>PASTILHEIRO COM ENCARGOS COMPLEMENTARES</v>
          </cell>
          <cell r="C7107">
            <v>4555.49</v>
          </cell>
        </row>
        <row r="7108">
          <cell r="A7108">
            <v>88309</v>
          </cell>
          <cell r="B7108" t="str">
            <v>PEDREIRO COM ENCARGOS COMPLEMENTARES</v>
          </cell>
          <cell r="C7108">
            <v>25.75</v>
          </cell>
        </row>
        <row r="7109">
          <cell r="A7109">
            <v>101445</v>
          </cell>
          <cell r="B7109" t="str">
            <v>PEDREIRO COM ENCARGOS COMPLEMENTARES</v>
          </cell>
          <cell r="C7109">
            <v>4571.7</v>
          </cell>
        </row>
        <row r="7110">
          <cell r="A7110">
            <v>88310</v>
          </cell>
          <cell r="B7110" t="str">
            <v>PINTOR COM ENCARGOS COMPLEMENTARES</v>
          </cell>
          <cell r="C7110">
            <v>27.44</v>
          </cell>
        </row>
        <row r="7111">
          <cell r="A7111">
            <v>101446</v>
          </cell>
          <cell r="B7111" t="str">
            <v>PINTOR COM ENCARGOS COMPLEMENTARES</v>
          </cell>
          <cell r="C7111">
            <v>4896.26</v>
          </cell>
        </row>
        <row r="7112">
          <cell r="A7112">
            <v>88311</v>
          </cell>
          <cell r="B7112" t="str">
            <v>PINTOR DE LETREIROS COM ENCARGOS COMPLEMENTARES</v>
          </cell>
          <cell r="C7112">
            <v>26.87</v>
          </cell>
        </row>
        <row r="7113">
          <cell r="A7113">
            <v>101447</v>
          </cell>
          <cell r="B7113" t="str">
            <v>PINTOR DE LETREIROS COM ENCARGOS COMPLEMENTARES</v>
          </cell>
          <cell r="C7113">
            <v>4798.46</v>
          </cell>
        </row>
        <row r="7114">
          <cell r="A7114">
            <v>88312</v>
          </cell>
          <cell r="B7114" t="str">
            <v>PINTOR PARA TINTA EPÓXI COM ENCARGOS COMPLEMENTARES</v>
          </cell>
          <cell r="C7114">
            <v>27.44</v>
          </cell>
        </row>
        <row r="7115">
          <cell r="A7115">
            <v>101448</v>
          </cell>
          <cell r="B7115" t="str">
            <v>PINTOR PARA TINTA EPÓXI COM ENCARGOS COMPLEMENTARES</v>
          </cell>
          <cell r="C7115">
            <v>4896.26</v>
          </cell>
        </row>
        <row r="7116">
          <cell r="A7116">
            <v>101449</v>
          </cell>
          <cell r="B7116" t="str">
            <v>POCEIRO / ESCAVADOR DE VALAS COM ENCARGOS COMPLEMENTARES</v>
          </cell>
          <cell r="C7116">
            <v>4824.17</v>
          </cell>
        </row>
        <row r="7117">
          <cell r="A7117">
            <v>88313</v>
          </cell>
          <cell r="B7117" t="str">
            <v>POCEIRO COM ENCARGOS COMPLEMENTARES</v>
          </cell>
          <cell r="C7117">
            <v>27.32</v>
          </cell>
        </row>
        <row r="7118">
          <cell r="A7118">
            <v>88314</v>
          </cell>
          <cell r="B7118" t="str">
            <v>RASTELEIRO COM ENCARGOS COMPLEMENTARES</v>
          </cell>
          <cell r="C7118">
            <v>22.43</v>
          </cell>
        </row>
        <row r="7119">
          <cell r="A7119">
            <v>88315</v>
          </cell>
          <cell r="B7119" t="str">
            <v>SERRALHEIRO COM ENCARGOS COMPLEMENTARES</v>
          </cell>
          <cell r="C7119">
            <v>26.02</v>
          </cell>
        </row>
        <row r="7120">
          <cell r="A7120">
            <v>101451</v>
          </cell>
          <cell r="B7120" t="str">
            <v>SERRALHEIRO COM ENCARGOS COMPLEMENTARES</v>
          </cell>
          <cell r="C7120">
            <v>4628.07</v>
          </cell>
        </row>
        <row r="7121">
          <cell r="A7121">
            <v>88316</v>
          </cell>
          <cell r="B7121" t="str">
            <v>SERVENTE COM ENCARGOS COMPLEMENTARES</v>
          </cell>
          <cell r="C7121">
            <v>20.74</v>
          </cell>
        </row>
        <row r="7122">
          <cell r="A7122">
            <v>101452</v>
          </cell>
          <cell r="B7122" t="str">
            <v>SERVENTE DE OBRAS COM ENCARGOS COMPLEMENTARES</v>
          </cell>
          <cell r="C7122">
            <v>3698.85</v>
          </cell>
        </row>
        <row r="7123">
          <cell r="A7123">
            <v>95967</v>
          </cell>
          <cell r="B7123" t="str">
            <v>SERVIÇOS TÉCNICOS ESPECIALIZADOS PARA ACOMPANHAMENTO DE EXECUÇÃO DE FUNDAÇÕES PROFUNDAS E ESTRUTURAS DE CONTENÇÃO</v>
          </cell>
          <cell r="C7123">
            <v>162.11000000000001</v>
          </cell>
        </row>
        <row r="7124">
          <cell r="A7124">
            <v>88318</v>
          </cell>
          <cell r="B7124" t="str">
            <v>SOLDADOR A (PARA SOLDA A SER TESTADA COM RAIOS "X") COM ENCARGOS COMPLEMENTARES</v>
          </cell>
          <cell r="C7124">
            <v>29.88</v>
          </cell>
        </row>
        <row r="7125">
          <cell r="A7125">
            <v>88317</v>
          </cell>
          <cell r="B7125" t="str">
            <v>SOLDADOR COM ENCARGOS COMPLEMENTARES</v>
          </cell>
          <cell r="C7125">
            <v>26.51</v>
          </cell>
        </row>
        <row r="7126">
          <cell r="A7126">
            <v>101453</v>
          </cell>
          <cell r="B7126" t="str">
            <v>SOLDADOR COM ENCARGOS COMPLEMENTARES</v>
          </cell>
          <cell r="C7126">
            <v>4724.13</v>
          </cell>
        </row>
        <row r="7127">
          <cell r="A7127">
            <v>101454</v>
          </cell>
          <cell r="B7127" t="str">
            <v>SOLDADOR ELÉTRICO COM ENCARGOS COMPLEMENTARES</v>
          </cell>
          <cell r="C7127">
            <v>5314.62</v>
          </cell>
        </row>
        <row r="7128">
          <cell r="A7128">
            <v>100533</v>
          </cell>
          <cell r="B7128" t="str">
            <v>TECNICO DE EDIFICACOES COM ENCARGOS COMPLEMENTARES</v>
          </cell>
          <cell r="C7128">
            <v>21.36</v>
          </cell>
        </row>
        <row r="7129">
          <cell r="A7129">
            <v>100534</v>
          </cell>
          <cell r="B7129" t="str">
            <v>TECNICO DE EDIFICACOES COM ENCARGOS COMPLEMENTARES</v>
          </cell>
          <cell r="C7129">
            <v>3769.3</v>
          </cell>
        </row>
        <row r="7130">
          <cell r="A7130">
            <v>88323</v>
          </cell>
          <cell r="B7130" t="str">
            <v>TELHADISTA COM ENCARGOS COMPLEMENTARES</v>
          </cell>
          <cell r="C7130">
            <v>25.11</v>
          </cell>
        </row>
        <row r="7131">
          <cell r="A7131">
            <v>101458</v>
          </cell>
          <cell r="B7131" t="str">
            <v>TELHADOR COM ENCARGOS COMPLEMENTARES</v>
          </cell>
          <cell r="C7131">
            <v>4465.12</v>
          </cell>
        </row>
        <row r="7132">
          <cell r="A7132">
            <v>90781</v>
          </cell>
          <cell r="B7132" t="str">
            <v>TOPOGRAFO COM ENCARGOS COMPLEMENTARES</v>
          </cell>
          <cell r="C7132">
            <v>26.2</v>
          </cell>
        </row>
        <row r="7133">
          <cell r="A7133">
            <v>94296</v>
          </cell>
          <cell r="B7133" t="str">
            <v>TOPOGRAFO COM ENCARGOS COMPLEMENTARES</v>
          </cell>
          <cell r="C7133">
            <v>4604.84</v>
          </cell>
        </row>
        <row r="7134">
          <cell r="A7134">
            <v>88324</v>
          </cell>
          <cell r="B7134" t="str">
            <v>TRATORISTA COM ENCARGOS COMPLEMENTARES</v>
          </cell>
          <cell r="C7134">
            <v>28.77</v>
          </cell>
        </row>
        <row r="7135">
          <cell r="A7135">
            <v>88321</v>
          </cell>
          <cell r="B7135" t="str">
            <v>TÉCNICO DE LABORATÓRIO COM ENCARGOS COMPLEMENTARES</v>
          </cell>
          <cell r="C7135">
            <v>34.07</v>
          </cell>
        </row>
        <row r="7136">
          <cell r="A7136">
            <v>101456</v>
          </cell>
          <cell r="B7136" t="str">
            <v>TÉCNICO DE LABORATÓRIO E CAMPO DE CONSTRUÇÃO COM ENCARGOS COMPLEMENTARES</v>
          </cell>
          <cell r="C7136">
            <v>5978.87</v>
          </cell>
        </row>
        <row r="7137">
          <cell r="A7137">
            <v>88322</v>
          </cell>
          <cell r="B7137" t="str">
            <v>TÉCNICO DE SONDAGEM COM ENCARGOS COMPLEMENTARES</v>
          </cell>
          <cell r="C7137">
            <v>49.11</v>
          </cell>
        </row>
        <row r="7138">
          <cell r="A7138">
            <v>100309</v>
          </cell>
          <cell r="B7138" t="str">
            <v>TÉCNICO EM SEGURANÇA DO TRABALHO COM ENCARGOS COMPLEMENTARES</v>
          </cell>
          <cell r="C7138">
            <v>33.15</v>
          </cell>
        </row>
        <row r="7139">
          <cell r="A7139">
            <v>100321</v>
          </cell>
          <cell r="B7139" t="str">
            <v>TÉCNICO EM SEGURANÇA DO TRABALHO COM ENCARGOS COMPLEMENTARES</v>
          </cell>
          <cell r="C7139">
            <v>5804.7</v>
          </cell>
        </row>
        <row r="7140">
          <cell r="A7140">
            <v>101457</v>
          </cell>
          <cell r="B7140" t="str">
            <v>TÉCNICO EM SONDAGEM COM ENCARGOS COMPLEMENTARES</v>
          </cell>
          <cell r="C7140">
            <v>9088.41</v>
          </cell>
        </row>
        <row r="7141">
          <cell r="A7141">
            <v>88325</v>
          </cell>
          <cell r="B7141" t="str">
            <v>VIDRACEIRO COM ENCARGOS COMPLEMENTARES</v>
          </cell>
          <cell r="C7141">
            <v>22.95</v>
          </cell>
        </row>
        <row r="7142">
          <cell r="A7142">
            <v>101459</v>
          </cell>
          <cell r="B7142" t="str">
            <v>VIDRACEIRO COM ENCARGOS COMPLEMENTARES</v>
          </cell>
          <cell r="C7142">
            <v>4090</v>
          </cell>
        </row>
        <row r="7143">
          <cell r="A7143">
            <v>100289</v>
          </cell>
          <cell r="B7143" t="str">
            <v>VIGIA DIURNO COM ENCARGOS COMPLEMENTARES</v>
          </cell>
          <cell r="C7143">
            <v>20.51</v>
          </cell>
        </row>
        <row r="7144">
          <cell r="A7144">
            <v>101460</v>
          </cell>
          <cell r="B7144" t="str">
            <v>VIGIA DIURNO COM ENCARGOS COMPLEMENTARES</v>
          </cell>
          <cell r="C7144">
            <v>3668.48</v>
          </cell>
        </row>
        <row r="7145">
          <cell r="A7145">
            <v>105011</v>
          </cell>
          <cell r="B7145" t="str">
            <v>EXECUÇÃO DE LINHAS DE REFERÊNCIA EM GABARITO OU CAVALETE. AF_03/2024</v>
          </cell>
          <cell r="C7145">
            <v>0.56999999999999995</v>
          </cell>
        </row>
        <row r="7146">
          <cell r="A7146">
            <v>99061</v>
          </cell>
          <cell r="B7146" t="str">
            <v>LOCAÇÃO COM CAVALETE COM ALTURA DE 0,50 M - 2 UTILIZAÇÕES. AF_03/2024</v>
          </cell>
          <cell r="C7146">
            <v>109.28</v>
          </cell>
        </row>
        <row r="7147">
          <cell r="A7147">
            <v>99060</v>
          </cell>
          <cell r="B7147" t="str">
            <v>LOCAÇÃO COM CAVALETE COM ALTURA DE 1,00 M - 2 UTILIZAÇÕES. AF_03/2024</v>
          </cell>
          <cell r="C7147">
            <v>178.09</v>
          </cell>
        </row>
        <row r="7148">
          <cell r="A7148">
            <v>105008</v>
          </cell>
          <cell r="B7148" t="str">
            <v>LOCAÇÃO COM USO EXCLUSIVO DE EQUIPAMENTO TOPOGRÁFICO. AF_03/2024</v>
          </cell>
          <cell r="C7148">
            <v>0</v>
          </cell>
        </row>
        <row r="7149">
          <cell r="A7149">
            <v>105009</v>
          </cell>
          <cell r="B7149" t="str">
            <v>LOCAÇÃO CONVENCIONAL DE OBRA, UTILIZANDO GABARITO DE TÁBUAS CORRIDAS PONTALETADAS A CADA 1,50M - 2 UTILIZAÇÕES. AF_03/2024</v>
          </cell>
          <cell r="C7149">
            <v>73.760000000000005</v>
          </cell>
        </row>
        <row r="7150">
          <cell r="A7150">
            <v>99059</v>
          </cell>
          <cell r="B7150" t="str">
            <v>LOCAÇÃO CONVENCIONAL DE OBRA, UTILIZANDO GABARITO DE TÁBUAS CORRIDAS PONTALETADAS A CADA 2,00M - 2 UTILIZAÇÕES. AF_03/2024</v>
          </cell>
          <cell r="C7150">
            <v>60.23</v>
          </cell>
        </row>
        <row r="7151">
          <cell r="A7151">
            <v>105137</v>
          </cell>
          <cell r="B7151" t="str">
            <v>LOCAÇÃO DE PAVIMENTAÇÃO. AF_03/2024</v>
          </cell>
          <cell r="C7151">
            <v>0</v>
          </cell>
        </row>
        <row r="7152">
          <cell r="A7152">
            <v>105136</v>
          </cell>
          <cell r="B7152" t="str">
            <v>LOCAÇÃO DE PONTO PARA REFERÊNCIA TOPOGRÁFICA. AF_03/2024</v>
          </cell>
          <cell r="C7152">
            <v>0</v>
          </cell>
        </row>
        <row r="7153">
          <cell r="A7153">
            <v>105007</v>
          </cell>
          <cell r="B7153" t="str">
            <v>LOCAÇÃO DE PRAÇAS EM PONTALETEAMENTO. AF_03/2024</v>
          </cell>
          <cell r="C7153">
            <v>34.51</v>
          </cell>
        </row>
        <row r="7154">
          <cell r="A7154">
            <v>99063</v>
          </cell>
          <cell r="B7154" t="str">
            <v>LOCAÇÃO DE REDE DE ÁGUA OU ESGOTO. AF_03/2024</v>
          </cell>
          <cell r="C7154">
            <v>8.6199999999999992</v>
          </cell>
        </row>
        <row r="7155">
          <cell r="A7155">
            <v>105010</v>
          </cell>
          <cell r="B7155" t="str">
            <v>MARCAÇÃO DE PONTOS EM GABARITO OU CAVALETE, COM USO DE ESTAÇÃO TOTAL. AF_03/2024</v>
          </cell>
          <cell r="C7155">
            <v>0</v>
          </cell>
        </row>
        <row r="7156">
          <cell r="A7156">
            <v>99062</v>
          </cell>
          <cell r="B7156" t="str">
            <v>MARCAÇÃO DE PONTOS EM GABARITO OU CAVALETE. AF_03/2024</v>
          </cell>
          <cell r="C7156">
            <v>1.87</v>
          </cell>
        </row>
        <row r="7157">
          <cell r="A7157">
            <v>100857</v>
          </cell>
          <cell r="B7157" t="str">
            <v>ACABAMENTO MONOCOMANDO PARA CHUVEIRO - FORNECIMENTO E INSTALAÇÃO. AF_01/2020</v>
          </cell>
          <cell r="C7157">
            <v>558.54999999999995</v>
          </cell>
        </row>
        <row r="7158">
          <cell r="A7158">
            <v>86905</v>
          </cell>
          <cell r="B7158" t="str">
            <v>APARELHO MISTURADOR DE MESA PARA LAVATÓRIO, PADRÃO MÉDIO - FORNECIMENTO E INSTALAÇÃO. AF_01/2020</v>
          </cell>
          <cell r="C7158">
            <v>429.69</v>
          </cell>
        </row>
        <row r="7159">
          <cell r="A7159">
            <v>86908</v>
          </cell>
          <cell r="B7159" t="str">
            <v>APARELHO MISTURADOR DE MESA PARA PIA DE COZINHA, PADRÃO MÉDIO - FORNECIMENTO E INSTALAÇÃO. AF_01/2020</v>
          </cell>
          <cell r="C7159">
            <v>515.52</v>
          </cell>
        </row>
        <row r="7160">
          <cell r="A7160">
            <v>100849</v>
          </cell>
          <cell r="B7160" t="str">
            <v>ASSENTO SANITÁRIO CONVENCIONAL - FORNECIMENTO E INSTALACAO. AF_01/2020</v>
          </cell>
          <cell r="C7160">
            <v>44.79</v>
          </cell>
        </row>
        <row r="7161">
          <cell r="A7161">
            <v>100851</v>
          </cell>
          <cell r="B7161" t="str">
            <v>ASSENTO SANITÁRIO INFANTIL - FORNECIMENTO E INSTALACAO. AF_01/2020</v>
          </cell>
          <cell r="C7161">
            <v>89.85</v>
          </cell>
        </row>
        <row r="7162">
          <cell r="A7162">
            <v>100850</v>
          </cell>
          <cell r="B7162" t="str">
            <v>ASSENTO SANITÁRIO PARA PCD - FORNECIMENTO E INSTALACAO. AF_01/2020</v>
          </cell>
          <cell r="C7162">
            <v>0</v>
          </cell>
        </row>
        <row r="7163">
          <cell r="A7163">
            <v>86895</v>
          </cell>
          <cell r="B7163" t="str">
            <v>BANCADA DE GRANITO CINZA POLIDO, DE 0,50 X 0,60 M, PARA LAVATÓRIO - FORNECIMENTO E INSTALAÇÃO. AF_01/2020</v>
          </cell>
          <cell r="C7163">
            <v>378.66</v>
          </cell>
        </row>
        <row r="7164">
          <cell r="A7164">
            <v>86889</v>
          </cell>
          <cell r="B7164" t="str">
            <v>BANCADA DE GRANITO CINZA POLIDO, DE 1,50 X 0,60 M, PARA PIA DE COZINHA - FORNECIMENTO E INSTALAÇÃO. AF_01/2020</v>
          </cell>
          <cell r="C7164">
            <v>802.96</v>
          </cell>
        </row>
        <row r="7165">
          <cell r="A7165">
            <v>86899</v>
          </cell>
          <cell r="B7165" t="str">
            <v>BANCADA DE MÁRMORE BRANCO POLIDO, DE 0,50 X 0,60 M, PARA LAVATÓRIO - FORNECIMENTO E INSTALAÇÃO. AF_01/2020</v>
          </cell>
          <cell r="C7165">
            <v>397.52</v>
          </cell>
        </row>
        <row r="7166">
          <cell r="A7166">
            <v>86893</v>
          </cell>
          <cell r="B7166" t="str">
            <v>BANCADA DE MÁRMORE BRANCO POLIDO, DE 1,50 X 0,60 M, PARA PIA DE COZINHA - FORNECIMENTO E INSTALAÇÃO. AF_01/2020</v>
          </cell>
          <cell r="C7166">
            <v>853.22</v>
          </cell>
        </row>
        <row r="7167">
          <cell r="A7167">
            <v>86934</v>
          </cell>
          <cell r="B7167" t="str">
            <v>BANCADA DE MÁRMORE SINTÉTICO 120 X 60CM, COM CUBA INTEGRADA, INCLUSO SIFÃO TIPO FLEXÍVEL EM PVC, VÁLVULA EM PLÁSTICO CROMADO TIPO AMERICANA E TORNEIRA CROMADA LONGA, DE PAREDE, PADRÃO POPULAR - FORNECIMENTO E INSTALAÇÃO. AF_01/2020</v>
          </cell>
          <cell r="C7167">
            <v>485.64</v>
          </cell>
        </row>
        <row r="7168">
          <cell r="A7168">
            <v>86933</v>
          </cell>
          <cell r="B7168" t="str">
            <v>BANCADA DE MÁRMORE SINTÉTICO 120 X 60CM, COM CUBA INTEGRADA, INCLUSO SIFÃO TIPO GARRAFA EM PVC, VÁLVULA EM PLÁSTICO CROMADO TIPO AMERICANA E TORNEIRA CROMADA LONGA, DE PAREDE, PADRÃO POPULAR - FORNECIMENTO E INSTALAÇÃO. AF_01/2020</v>
          </cell>
          <cell r="C7168">
            <v>495.99</v>
          </cell>
        </row>
        <row r="7169">
          <cell r="A7169">
            <v>86894</v>
          </cell>
          <cell r="B7169" t="str">
            <v>BANCADA DE MÁRMORE SINTÉTICO, DE 120 X 60CM, COM CUBA INTEGRADA - FORNECIMENTO E INSTALAÇÃO. AF_01/2020</v>
          </cell>
          <cell r="C7169">
            <v>353.63</v>
          </cell>
        </row>
        <row r="7170">
          <cell r="A7170">
            <v>93441</v>
          </cell>
          <cell r="B7170" t="str">
            <v>BANCADA GRANITO CINZA 150 X 60 CM, COM CUBA DE EMBUTIR DE AÇO, VÁLVULA AMERICANA EM METAL, SIFÃO FLEXÍVEL EM PVC, ENGATE FLEXÍVEL 30 CM, TORNEIRA CROMADA LONGA, DE PAREDE, 1/2" OU 3/4", P/ COZINHA, PADRÃO POPULAR - FORNEC. E INSTALAÇÃO. AF_01/2020</v>
          </cell>
          <cell r="C7170">
            <v>1249.79</v>
          </cell>
        </row>
        <row r="7171">
          <cell r="A7171">
            <v>93396</v>
          </cell>
          <cell r="B7171" t="str">
            <v>BANCADA GRANITO CINZA, 50 X 60 CM, INCL. CUBA DE EMBUTIR OVAL LOUÇA BRANCA 35 X 50 CM, VÁLVULA METAL CROMADO, SIFÃO FLEXÍVEL PVC, ENGATE 30 CM FLEXÍVEL PLÁSTICO E TORNEIRA CROMADA DE MESA, PADRÃO POPULAR - FORNEC. E INSTALAÇÃO. AF_01/2020</v>
          </cell>
          <cell r="C7171">
            <v>743.44</v>
          </cell>
        </row>
        <row r="7172">
          <cell r="A7172">
            <v>93442</v>
          </cell>
          <cell r="B7172" t="str">
            <v>BANCADA MÁRMORE BRANCO 150 X 60 CM, COM CUBA DE EMBUTIR DE AÇO, VÁLVULA AMERICANA E SIFÃO TIPO GARRAFA EM METAL, ENGATE FLEXÍVEL 30 CM, TORNEIRA CROMADA, DE MESA, 1/2" OU 3/4", PARA PIA COZINHA, PADRÃO ALTO - FORNEC. E INSTALAÇÃO. AF_01/2020</v>
          </cell>
          <cell r="C7172">
            <v>1675.09</v>
          </cell>
        </row>
        <row r="7173">
          <cell r="A7173">
            <v>86947</v>
          </cell>
          <cell r="B7173" t="str">
            <v>BANCADA MÁRMORE BRANCO, 50 X 60 CM, INCLUSO CUBA DE EMBUTIR OVAL EM LOUÇA BRANCA 35 X 50 CM, VÁLVULA, SIFÃO TIPO GARRAFA E ENGATE FLEXÍVEL 40 CM EM METAL CROMADO E APARELHO MISTURADOR DE MESA, PADRÃO MÉDIO - FORNEC. E INSTALAÇÃO. AF_01/2020</v>
          </cell>
          <cell r="C7173">
            <v>1609.18</v>
          </cell>
        </row>
        <row r="7174">
          <cell r="A7174">
            <v>100875</v>
          </cell>
          <cell r="B7174" t="str">
            <v>BANCO ARTICULADO, EM ACO INOX, PARA PCD, FIXADO NA PAREDE - FORNECIMENTO E INSTALAÇÃO. AF_01/2020</v>
          </cell>
          <cell r="C7174">
            <v>1075.03</v>
          </cell>
        </row>
        <row r="7175">
          <cell r="A7175">
            <v>100863</v>
          </cell>
          <cell r="B7175" t="str">
            <v>BARRA DE APOIO EM "L", EM ACO INOX POLIDO 70 X 70 CM, FIXADA NA PAREDE - FORNECIMENTO E INSTALACAO. AF_01/2020</v>
          </cell>
          <cell r="C7175">
            <v>608.48</v>
          </cell>
        </row>
        <row r="7176">
          <cell r="A7176">
            <v>100864</v>
          </cell>
          <cell r="B7176" t="str">
            <v>BARRA DE APOIO EM "L", EM ACO INOX POLIDO 80 X 80 CM, FIXADA NA PAREDE - FORNECIMENTO E INSTALACAO. AF_01/2020</v>
          </cell>
          <cell r="C7176">
            <v>666.1</v>
          </cell>
        </row>
        <row r="7177">
          <cell r="A7177">
            <v>100865</v>
          </cell>
          <cell r="B7177" t="str">
            <v>BARRA DE APOIO LATERAL ARTICULADA, COM TRAVA, EM ACO INOX POLIDO, FIXADA NA PAREDE - FORNECIMENTO E INSTALAÇÃO. AF_01/2020</v>
          </cell>
          <cell r="C7177">
            <v>581.55999999999995</v>
          </cell>
        </row>
        <row r="7178">
          <cell r="A7178">
            <v>100866</v>
          </cell>
          <cell r="B7178" t="str">
            <v>BARRA DE APOIO RETA, EM ACO INOX POLIDO, COMPRIMENTO 60CM, FIXADA NA PAREDE - FORNECIMENTO E INSTALAÇÃO. AF_01/2020</v>
          </cell>
          <cell r="C7178">
            <v>317.31</v>
          </cell>
        </row>
        <row r="7179">
          <cell r="A7179">
            <v>100867</v>
          </cell>
          <cell r="B7179" t="str">
            <v>BARRA DE APOIO RETA, EM ACO INOX POLIDO, COMPRIMENTO 70 CM, FIXADA NA PAREDE - FORNECIMENTO E INSTALAÇÃO. AF_01/2020</v>
          </cell>
          <cell r="C7179">
            <v>336.31</v>
          </cell>
        </row>
        <row r="7180">
          <cell r="A7180">
            <v>100868</v>
          </cell>
          <cell r="B7180" t="str">
            <v>BARRA DE APOIO RETA, EM ACO INOX POLIDO, COMPRIMENTO 80 CM, FIXADA NA PAREDE - FORNECIMENTO E INSTALAÇÃO. AF_01/2020</v>
          </cell>
          <cell r="C7180">
            <v>348.95</v>
          </cell>
        </row>
        <row r="7181">
          <cell r="A7181">
            <v>100869</v>
          </cell>
          <cell r="B7181" t="str">
            <v>BARRA DE APOIO RETA, EM ACO INOX POLIDO, COMPRIMENTO 90 CM, FIXADA NA PAREDE - FORNECIMENTO E INSTALAÇÃO. AF_01/2020</v>
          </cell>
          <cell r="C7181">
            <v>358.65</v>
          </cell>
        </row>
        <row r="7182">
          <cell r="A7182">
            <v>100870</v>
          </cell>
          <cell r="B7182" t="str">
            <v>BARRA DE APOIO RETA, EM ALUMINIO, COMPRIMENTO 60 CM, FIXADA NA PAREDE - FORNECIMENTO E INSTALAÇÃO. AF_01/2020</v>
          </cell>
          <cell r="C7182">
            <v>318.76</v>
          </cell>
        </row>
        <row r="7183">
          <cell r="A7183">
            <v>100871</v>
          </cell>
          <cell r="B7183" t="str">
            <v>BARRA DE APOIO RETA, EM ALUMINIO, COMPRIMENTO 70 CM, FIXADA NA PAREDE - FORNECIMENTO E INSTALAÇÃO. AF_01/2020</v>
          </cell>
          <cell r="C7183">
            <v>344.18</v>
          </cell>
        </row>
        <row r="7184">
          <cell r="A7184">
            <v>100872</v>
          </cell>
          <cell r="B7184" t="str">
            <v>BARRA DE APOIO RETA, EM ALUMINIO, COMPRIMENTO 80 CM, FIXADA NA PAREDE - FORNECIMENTO E INSTALAÇÃO. AF_01/2020</v>
          </cell>
          <cell r="C7184">
            <v>360.4</v>
          </cell>
        </row>
        <row r="7185">
          <cell r="A7185">
            <v>100873</v>
          </cell>
          <cell r="B7185" t="str">
            <v>BARRA DE APOIO RETA, EM ALUMINIO, COMPRIMENTO 90 CM, FIXADA NA PAREDE - FORNECIMENTO E INSTALAÇÃO. AF_01/2020</v>
          </cell>
          <cell r="C7185">
            <v>370.53</v>
          </cell>
        </row>
        <row r="7186">
          <cell r="A7186">
            <v>100860</v>
          </cell>
          <cell r="B7186" t="str">
            <v>CHUVEIRO ELÉTRICO COMUM CORPO PLÁSTICO, TIPO DUCHA - FORNECIMENTO E INSTALAÇÃO. AF_01/2020</v>
          </cell>
          <cell r="C7186">
            <v>109.14</v>
          </cell>
        </row>
        <row r="7187">
          <cell r="A7187">
            <v>86936</v>
          </cell>
          <cell r="B7187" t="str">
            <v>CUBA DE EMBUTIR DE AÇO INOXIDÁVEL MÉDIA, INCLUSO VÁLVULA TIPO AMERICANA E SIFÃO TIPO GARRAFA EM METAL CROMADO - FORNECIMENTO E INSTALAÇÃO. AF_01/2020</v>
          </cell>
          <cell r="C7187">
            <v>673.28</v>
          </cell>
        </row>
        <row r="7188">
          <cell r="A7188">
            <v>86935</v>
          </cell>
          <cell r="B7188" t="str">
            <v>CUBA DE EMBUTIR DE AÇO INOXIDÁVEL MÉDIA, INCLUSO VÁLVULA TIPO AMERICANA EM METAL CROMADO E SIFÃO FLEXÍVEL EM PVC - FORNECIMENTO E INSTALAÇÃO. AF_01/2020</v>
          </cell>
          <cell r="C7188">
            <v>343.24</v>
          </cell>
        </row>
        <row r="7189">
          <cell r="A7189">
            <v>86901</v>
          </cell>
          <cell r="B7189" t="str">
            <v>CUBA DE EMBUTIR OVAL EM LOUÇA BRANCA, 35 X 50CM OU EQUIVALENTE - FORNECIMENTO E INSTALAÇÃO. AF_01/2020</v>
          </cell>
          <cell r="C7189">
            <v>151.84</v>
          </cell>
        </row>
        <row r="7190">
          <cell r="A7190">
            <v>86938</v>
          </cell>
          <cell r="B7190" t="str">
            <v>CUBA DE EMBUTIR OVAL EM LOUÇA BRANCA, 35 X 50CM OU EQUIVALENTE, INCLUSO VÁLVULA E SIFÃO TIPO GARRAFA EM METAL CROMADO - FORNECIMENTO E INSTALAÇÃO. AF_01/2020</v>
          </cell>
          <cell r="C7190">
            <v>604.75</v>
          </cell>
        </row>
        <row r="7191">
          <cell r="A7191">
            <v>86937</v>
          </cell>
          <cell r="B7191" t="str">
            <v>CUBA DE EMBUTIR OVAL EM LOUÇA BRANCA, 35 X 50CM OU EQUIVALENTE, INCLUSO VÁLVULA EM METAL CROMADO E SIFÃO FLEXÍVEL EM PVC - FORNECIMENTO E INSTALAÇÃO. AF_01/2020</v>
          </cell>
          <cell r="C7191">
            <v>274.70999999999998</v>
          </cell>
        </row>
        <row r="7192">
          <cell r="A7192">
            <v>86900</v>
          </cell>
          <cell r="B7192" t="str">
            <v>CUBA DE EMBUTIR RETANGULAR DE AÇO INOXIDÁVEL, 46 X 30 X 12 CM - FORNECIMENTO E INSTALAÇÃO. AF_01/2020</v>
          </cell>
          <cell r="C7192">
            <v>211.38</v>
          </cell>
        </row>
        <row r="7193">
          <cell r="A7193">
            <v>100852</v>
          </cell>
          <cell r="B7193" t="str">
            <v>CUBA DE EMBUTIR RETANGULAR DE AÇO INOXIDÁVEL, 56 X 33 X 12 CM - FORNECIMENTO E INSTALAÇÃO. AF_01/2020</v>
          </cell>
          <cell r="C7193">
            <v>231.6</v>
          </cell>
        </row>
        <row r="7194">
          <cell r="A7194">
            <v>86886</v>
          </cell>
          <cell r="B7194" t="str">
            <v>ENGATE FLEXÍVEL EM INOX, 1/2 X 30CM - FORNECIMENTO E INSTALAÇÃO. AF_01/2020</v>
          </cell>
          <cell r="C7194">
            <v>81.38</v>
          </cell>
        </row>
        <row r="7195">
          <cell r="A7195">
            <v>86887</v>
          </cell>
          <cell r="B7195" t="str">
            <v>ENGATE FLEXÍVEL EM INOX, 1/2 X 40CM - FORNECIMENTO E INSTALAÇÃO. AF_01/2020</v>
          </cell>
          <cell r="C7195">
            <v>88.61</v>
          </cell>
        </row>
        <row r="7196">
          <cell r="A7196">
            <v>86884</v>
          </cell>
          <cell r="B7196" t="str">
            <v>ENGATE FLEXÍVEL EM PLÁSTICO BRANCO, 1/2" X 30CM - FORNECIMENTO E INSTALAÇÃO. AF_01/2020</v>
          </cell>
          <cell r="C7196">
            <v>10.6</v>
          </cell>
        </row>
        <row r="7197">
          <cell r="A7197">
            <v>86885</v>
          </cell>
          <cell r="B7197" t="str">
            <v>ENGATE FLEXÍVEL EM PLÁSTICO BRANCO, 1/2" X 40CM - FORNECIMENTO E INSTALAÇÃO. AF_01/2020</v>
          </cell>
          <cell r="C7197">
            <v>12.09</v>
          </cell>
        </row>
        <row r="7198">
          <cell r="A7198">
            <v>95546</v>
          </cell>
          <cell r="B7198" t="str">
            <v>KIT DE ACESSORIOS PARA BANHEIRO EM METAL CROMADO, 5 PECAS, INCLUSO FIXAÇÃO. AF_01/2020</v>
          </cell>
          <cell r="C7198">
            <v>126.32</v>
          </cell>
        </row>
        <row r="7199">
          <cell r="A7199">
            <v>86902</v>
          </cell>
          <cell r="B7199" t="str">
            <v>LAVATÓRIO LOUÇA BRANCA COM COLUNA, *44 X 35,5* CM, PADRÃO POPULAR - FORNECIMENTO E INSTALAÇÃO. AF_01/2020</v>
          </cell>
          <cell r="C7199">
            <v>332.04</v>
          </cell>
        </row>
        <row r="7200">
          <cell r="A7200">
            <v>86939</v>
          </cell>
          <cell r="B7200" t="str">
            <v>LAVATÓRIO LOUÇA BRANCA COM COLUNA, *44 X 35,5* CM, PADRÃO POPULAR, INCLUSO SIFÃO FLEXÍVEL EM PVC, VÁLVULA E ENGATE FLEXÍVEL 30CM EM PLÁSTICO E COM TORNEIRA CROMADA PADRÃO POPULAR - FORNECIMENTO E INSTALAÇÃO. AF_01/2020</v>
          </cell>
          <cell r="C7200">
            <v>443.93</v>
          </cell>
        </row>
        <row r="7201">
          <cell r="A7201">
            <v>86903</v>
          </cell>
          <cell r="B7201" t="str">
            <v>LAVATÓRIO LOUÇA BRANCA COM COLUNA, 45 X 55CM OU EQUIVALENTE, PADRÃO MÉDIO - FORNECIMENTO E INSTALAÇÃO. AF_01/2020</v>
          </cell>
          <cell r="C7201">
            <v>373.36</v>
          </cell>
        </row>
        <row r="7202">
          <cell r="A7202">
            <v>86940</v>
          </cell>
          <cell r="B7202" t="str">
            <v>LAVATÓRIO LOUÇA BRANCA COM COLUNA, 45 X 55CM OU EQUIVALENTE, PADRÃO MÉDIO, INCLUSO SIFÃO TIPO GARRAFA, VÁLVULA E ENGATE FLEXÍVEL DE 40CM EM METAL CROMADO, COM APARELHO MISTURADOR PADRÃO MÉDIO - FORNECIMENTO E INSTALAÇÃO. AF_01/2020</v>
          </cell>
          <cell r="C7202">
            <v>1433.18</v>
          </cell>
        </row>
        <row r="7203">
          <cell r="A7203">
            <v>86941</v>
          </cell>
          <cell r="B7203" t="str">
            <v>LAVATÓRIO LOUÇA BRANCA COM COLUNA, 45 X 55CM OU EQUIVALENTE, PADRÃO MÉDIO, INCLUSO SIFÃO TIPO GARRAFA, VÁLVULA E ENGATE FLEXÍVEL DE 40CM EM METAL CROMADO, COM TORNEIRA CROMADA DE MESA, PADRÃO MÉDIO - FORNECIMENTO E INSTALAÇÃO. AF_01/2020</v>
          </cell>
          <cell r="C7203">
            <v>1067.24</v>
          </cell>
        </row>
        <row r="7204">
          <cell r="A7204">
            <v>86904</v>
          </cell>
          <cell r="B7204" t="str">
            <v>LAVATÓRIO LOUÇA BRANCA SUSPENSO, 29,5 X 39CM OU EQUIVALENTE, PADRÃO POPULAR - FORNECIMENTO E INSTALAÇÃO. AF_01/2020</v>
          </cell>
          <cell r="C7204">
            <v>155.94</v>
          </cell>
        </row>
        <row r="7205">
          <cell r="A7205">
            <v>86943</v>
          </cell>
          <cell r="B7205" t="str">
            <v>LAVATÓRIO LOUÇA BRANCA SUSPENSO, 29,5 X 39CM OU EQUIVALENTE, PADRÃO POPULAR, INCLUSO SIFÃO FLEXÍVEL EM PVC, VÁLVULA E ENGATE FLEXÍVEL 30CM EM PLÁSTICO E TORNEIRA CROMADA DE MESA, PADRÃO POPULAR - FORNECIMENTO E INSTALAÇÃO. AF_01/2020</v>
          </cell>
          <cell r="C7205">
            <v>267.83</v>
          </cell>
        </row>
        <row r="7206">
          <cell r="A7206">
            <v>86942</v>
          </cell>
          <cell r="B7206" t="str">
            <v>LAVATÓRIO LOUÇA BRANCA SUSPENSO, 29,5 X 39CM OU EQUIVALENTE, PADRÃO POPULAR, INCLUSO SIFÃO TIPO GARRAFA EM PVC, VÁLVULA E ENGATE FLEXÍVEL 30CM EM PLÁSTICO E TORNEIRA CROMADA DE MESA, PADRÃO POPULAR - FORNECIMENTO E INSTALAÇÃO. AF_01/2020</v>
          </cell>
          <cell r="C7206">
            <v>278.18</v>
          </cell>
        </row>
        <row r="7207">
          <cell r="A7207">
            <v>100856</v>
          </cell>
          <cell r="B7207" t="str">
            <v>MANOPLA E CANOPLA CROMADA - FORNECIMENTO E INSTALAÇÃO. AF_01/2020</v>
          </cell>
          <cell r="C7207">
            <v>40.17</v>
          </cell>
        </row>
        <row r="7208">
          <cell r="A7208">
            <v>100858</v>
          </cell>
          <cell r="B7208" t="str">
            <v>MICTÓRIO SIFONADO LOUÇA BRANCA - PADRÃO MÉDIO - FORNECIMENTO E INSTALAÇÃO. AF_01/2020</v>
          </cell>
          <cell r="C7208">
            <v>629.35</v>
          </cell>
        </row>
        <row r="7209">
          <cell r="A7209">
            <v>100859</v>
          </cell>
          <cell r="B7209" t="str">
            <v>MICTÓRIO SIFONADO LOUÇA BRANCA PARA ENTRADA DE ÁGUA EMBUTIDA - PADRÃO ALTO - FORNECIMENTO E INSTALAÇÃO. AF_01/2020</v>
          </cell>
          <cell r="C7209">
            <v>1068.24</v>
          </cell>
        </row>
        <row r="7210">
          <cell r="A7210">
            <v>95544</v>
          </cell>
          <cell r="B7210" t="str">
            <v>PAPELEIRA DE PAREDE EM METAL CROMADO SEM TAMPA, INCLUSO FIXAÇÃO. AF_01/2020</v>
          </cell>
          <cell r="C7210">
            <v>35.82</v>
          </cell>
        </row>
        <row r="7211">
          <cell r="A7211">
            <v>95543</v>
          </cell>
          <cell r="B7211" t="str">
            <v>PORTA TOALHA BANHO EM METAL CROMADO, TIPO BARRA, INCLUSO FIXAÇÃO. AF_01/2020</v>
          </cell>
          <cell r="C7211">
            <v>50.71</v>
          </cell>
        </row>
        <row r="7212">
          <cell r="A7212">
            <v>95542</v>
          </cell>
          <cell r="B7212" t="str">
            <v>PORTA TOALHA ROSTO EM METAL CROMADO, TIPO ARGOLA, INCLUSO FIXAÇÃO. AF_01/2020</v>
          </cell>
          <cell r="C7212">
            <v>29.71</v>
          </cell>
        </row>
        <row r="7213">
          <cell r="A7213">
            <v>100874</v>
          </cell>
          <cell r="B7213" t="str">
            <v>PUXADOR PARA PCD, FIXADO NA PORTA - FORNECIMENTO E INSTALAÇÃO. AF_01/2020</v>
          </cell>
          <cell r="C7213">
            <v>317.31</v>
          </cell>
        </row>
        <row r="7214">
          <cell r="A7214">
            <v>95545</v>
          </cell>
          <cell r="B7214" t="str">
            <v>SABONETEIRA DE PAREDE EM METAL CROMADO, INCLUSO FIXAÇÃO. AF_01/2020</v>
          </cell>
          <cell r="C7214">
            <v>35.17</v>
          </cell>
        </row>
        <row r="7215">
          <cell r="A7215">
            <v>95547</v>
          </cell>
          <cell r="B7215" t="str">
            <v>SABONETEIRA PLASTICA TIPO DISPENSER PARA SABONETE LIQUIDO COM RESERVATORIO 800 A 1500 ML, INCLUSO FIXAÇÃO. AF_01/2020</v>
          </cell>
          <cell r="C7215">
            <v>60.87</v>
          </cell>
        </row>
        <row r="7216">
          <cell r="A7216">
            <v>86883</v>
          </cell>
          <cell r="B7216" t="str">
            <v>SIFÃO DO TIPO FLEXÍVEL EM PVC 1 X 1.1/2 - FORNECIMENTO E INSTALAÇÃO. AF_01/2020</v>
          </cell>
          <cell r="C7216">
            <v>12.24</v>
          </cell>
        </row>
        <row r="7217">
          <cell r="A7217">
            <v>86881</v>
          </cell>
          <cell r="B7217" t="str">
            <v>SIFÃO DO TIPO GARRAFA EM METAL CROMADO 1 X 1.1/2" - FORNECIMENTO E INSTALAÇÃO. AF_01/2020</v>
          </cell>
          <cell r="C7217">
            <v>342.28</v>
          </cell>
        </row>
        <row r="7218">
          <cell r="A7218">
            <v>86882</v>
          </cell>
          <cell r="B7218" t="str">
            <v>SIFÃO DO TIPO GARRAFA/COPO EM PVC 1.1/4 X 1.1/2" - FORNECIMENTO E INSTALAÇÃO. AF_01/2020</v>
          </cell>
          <cell r="C7218">
            <v>22.59</v>
          </cell>
        </row>
        <row r="7219">
          <cell r="A7219">
            <v>100862</v>
          </cell>
          <cell r="B7219" t="str">
            <v>SUPORTE MÃO FRANCESA EM ACO, ABAS IGUAIS 40 CM, CAPACIDADE MINIMA 70 KG, BRANCO - FORNECIMENTO E INSTALAÇÃO. AF_01/2020</v>
          </cell>
          <cell r="C7219">
            <v>38.42</v>
          </cell>
        </row>
        <row r="7220">
          <cell r="A7220">
            <v>100861</v>
          </cell>
          <cell r="B7220" t="str">
            <v>SUPORTE MÃO FRANCESA EM AÇO, ABAS IGUAIS 30 CM, CAPACIDADE MINIMA 60 KG, BRANCO - FORNECIMENTO E INSTALAÇÃO. AF_01/2020</v>
          </cell>
          <cell r="C7220">
            <v>34.700000000000003</v>
          </cell>
        </row>
        <row r="7221">
          <cell r="A7221">
            <v>86872</v>
          </cell>
          <cell r="B7221" t="str">
            <v>TANQUE DE LOUÇA BRANCA COM COLUNA, 30L OU EQUIVALENTE - FORNECIMENTO E INSTALAÇÃO. AF_01/2020</v>
          </cell>
          <cell r="C7221">
            <v>761.43</v>
          </cell>
        </row>
        <row r="7222">
          <cell r="A7222">
            <v>86919</v>
          </cell>
          <cell r="B7222" t="str">
            <v>TANQUE DE LOUÇA BRANCA COM COLUNA, 30L OU EQUIVALENTE, INCLUSO SIFÃO FLEXÍVEL EM PVC, VÁLVULA METÁLICA E TORNEIRA DE METAL CROMADO PADRÃO MÉDIO - FORNECIMENTO E INSTALAÇÃO. AF_01/2020</v>
          </cell>
          <cell r="C7222">
            <v>988.64</v>
          </cell>
        </row>
        <row r="7223">
          <cell r="A7223">
            <v>86920</v>
          </cell>
          <cell r="B7223" t="str">
            <v>TANQUE DE LOUÇA BRANCA COM COLUNA, 30L OU EQUIVALENTE, INCLUSO SIFÃO FLEXÍVEL EM PVC, VÁLVULA PLÁSTICA E TORNEIRA DE METAL CROMADO PADRÃO POPULAR - FORNECIMENTO E INSTALAÇÃO. AF_01/2020</v>
          </cell>
          <cell r="C7223">
            <v>841.25</v>
          </cell>
        </row>
        <row r="7224">
          <cell r="A7224">
            <v>86921</v>
          </cell>
          <cell r="B7224" t="str">
            <v>TANQUE DE LOUÇA BRANCA COM COLUNA, 30L OU EQUIVALENTE, INCLUSO SIFÃO FLEXÍVEL EM PVC, VÁLVULA PLÁSTICA E TORNEIRA DE PLÁSTICO - FORNECIMENTO E INSTALAÇÃO. AF_01/2020</v>
          </cell>
          <cell r="C7224">
            <v>806.25</v>
          </cell>
        </row>
        <row r="7225">
          <cell r="A7225">
            <v>86874</v>
          </cell>
          <cell r="B7225" t="str">
            <v>TANQUE DE LOUÇA BRANCA SUSPENSO, 18L OU EQUIVALENTE - FORNECIMENTO E INSTALAÇÃO. AF_01/2020</v>
          </cell>
          <cell r="C7225">
            <v>534.29</v>
          </cell>
        </row>
        <row r="7226">
          <cell r="A7226">
            <v>86922</v>
          </cell>
          <cell r="B7226" t="str">
            <v>TANQUE DE LOUÇA BRANCA SUSPENSO, 18L OU EQUIVALENTE, INCLUSO SIFÃO TIPO GARRAFA EM METAL CROMADO, VÁLVULA METÁLICA E TORNEIRA DE METAL CROMADO PADRÃO MÉDIO - FORNECIMENTO E INSTALAÇÃO. AF_01/2020</v>
          </cell>
          <cell r="C7226">
            <v>1091.54</v>
          </cell>
        </row>
        <row r="7227">
          <cell r="A7227">
            <v>86923</v>
          </cell>
          <cell r="B7227" t="str">
            <v>TANQUE DE LOUÇA BRANCA SUSPENSO, 18L OU EQUIVALENTE, INCLUSO SIFÃO TIPO GARRAFA EM PVC, VÁLVULA PLÁSTICA E TORNEIRA DE METAL CROMADO PADRÃO POPULAR - FORNECIMENTO E INSTALAÇÃO. AF_01/2020</v>
          </cell>
          <cell r="C7227">
            <v>624.46</v>
          </cell>
        </row>
        <row r="7228">
          <cell r="A7228">
            <v>86924</v>
          </cell>
          <cell r="B7228" t="str">
            <v>TANQUE DE LOUÇA BRANCA SUSPENSO, 18L OU EQUIVALENTE, INCLUSO SIFÃO TIPO GARRAFA EM PVC, VÁLVULA PLÁSTICA E TORNEIRA DE PLÁSTICO - FORNECIMENTO E INSTALAÇÃO. AF_01/2020</v>
          </cell>
          <cell r="C7228">
            <v>589.46</v>
          </cell>
        </row>
        <row r="7229">
          <cell r="A7229">
            <v>86875</v>
          </cell>
          <cell r="B7229" t="str">
            <v>TANQUE DE MÁRMORE SINTÉTICO COM COLUNA, 22L OU EQUIVALENTE FORNECIMENTO E INSTALAÇÃO. AF_01/2020</v>
          </cell>
          <cell r="C7229">
            <v>638.70000000000005</v>
          </cell>
        </row>
        <row r="7230">
          <cell r="A7230">
            <v>86925</v>
          </cell>
          <cell r="B7230" t="str">
            <v>TANQUE DE MÁRMORE SINTÉTICO COM COLUNA, 22L OU EQUIVALENTE, INCLUSO SIFÃO FLEXÍVEL EM PVC, VÁLVULA PLÁSTICA E TORNEIRA DE METAL CROMADO PADRÃO POPULAR - FORNECIMENTO E INSTALAÇÃO. AF_01/2020</v>
          </cell>
          <cell r="C7230">
            <v>718.52</v>
          </cell>
        </row>
        <row r="7231">
          <cell r="A7231">
            <v>86926</v>
          </cell>
          <cell r="B7231" t="str">
            <v>TANQUE DE MÁRMORE SINTÉTICO COM COLUNA, 22L OU EQUIVALENTE, INCLUSO SIFÃO FLEXÍVEL EM PVC, VÁLVULA PLÁSTICA E TORNEIRA DE PLÁSTICO - FORNECIMENTO E INSTALAÇÃO. AF_01/2020</v>
          </cell>
          <cell r="C7231">
            <v>683.52</v>
          </cell>
        </row>
        <row r="7232">
          <cell r="A7232">
            <v>86876</v>
          </cell>
          <cell r="B7232" t="str">
            <v>TANQUE DE MÁRMORE SINTÉTICO SUSPENSO, 22L OU EQUIVALENTE - FORNECIMENTO E INSTALAÇÃO. AF_01/2020</v>
          </cell>
          <cell r="C7232">
            <v>362.14</v>
          </cell>
        </row>
        <row r="7233">
          <cell r="A7233">
            <v>86929</v>
          </cell>
          <cell r="B7233" t="str">
            <v>TANQUE DE MÁRMORE SINTÉTICO SUSPENSO, 22L OU EQUIVALENTE, INCLUSO SIFÃO FLEXÍVEL EM PVC, VÁLVULA PLÁSTICA E TORNEIRA DE METAL CROMADO PADRÃO POPULAR - FORNECIMENTO E INSTALAÇÃO. AF_01/2020</v>
          </cell>
          <cell r="C7233">
            <v>441.96</v>
          </cell>
        </row>
        <row r="7234">
          <cell r="A7234">
            <v>86930</v>
          </cell>
          <cell r="B7234" t="str">
            <v>TANQUE DE MÁRMORE SINTÉTICO SUSPENSO, 22L OU EQUIVALENTE, INCLUSO SIFÃO FLEXÍVEL EM PVC, VÁLVULA PLÁSTICA E TORNEIRA DE PLÁSTICO - FORNECIMENTO E INSTALAÇÃO. AF_01/2020</v>
          </cell>
          <cell r="C7234">
            <v>406.96</v>
          </cell>
        </row>
        <row r="7235">
          <cell r="A7235">
            <v>86927</v>
          </cell>
          <cell r="B7235" t="str">
            <v>TANQUE DE MÁRMORE SINTÉTICO SUSPENSO, 22L OU EQUIVALENTE, INCLUSO SIFÃO TIPO GARRAFA EM PVC, VÁLVULA PLÁSTICA E TORNEIRA DE METAL CROMADO PADRÃO POPULAR - FORNEC. E INSTALAÇÃO. AF_01/2020</v>
          </cell>
          <cell r="C7235">
            <v>452.31</v>
          </cell>
        </row>
        <row r="7236">
          <cell r="A7236">
            <v>86928</v>
          </cell>
          <cell r="B7236" t="str">
            <v>TANQUE DE MÁRMORE SINTÉTICO SUSPENSO, 22L OU EQUIVALENTE, INCLUSO SIFÃO TIPO GARRAFA EM PVC, VÁLVULA PLÁSTICA E TORNEIRA DE PLÁSTICO - FORNECIMENTO E INSTALAÇÃO. AF_01/2020</v>
          </cell>
          <cell r="C7236">
            <v>417.31</v>
          </cell>
        </row>
        <row r="7237">
          <cell r="A7237">
            <v>86914</v>
          </cell>
          <cell r="B7237" t="str">
            <v>TORNEIRA CROMADA 1/2" OU 3/4" PARA TANQUE, PADRÃO MÉDIO - FORNECIMENTO E INSTALAÇÃO. AF_01/2020</v>
          </cell>
          <cell r="C7237">
            <v>104.34</v>
          </cell>
        </row>
        <row r="7238">
          <cell r="A7238">
            <v>86913</v>
          </cell>
          <cell r="B7238" t="str">
            <v>TORNEIRA CROMADA 1/2" OU 3/4" PARA TANQUE, PADRÃO POPULAR - FORNECIMENTO E INSTALAÇÃO. AF_01/2020</v>
          </cell>
          <cell r="C7238">
            <v>58</v>
          </cell>
        </row>
        <row r="7239">
          <cell r="A7239">
            <v>100853</v>
          </cell>
          <cell r="B7239" t="str">
            <v>TORNEIRA CROMADA DE MESA PARA LAVATORIO, TIPO MONOCOMANDO. AF_01/2020</v>
          </cell>
          <cell r="C7239">
            <v>364.98</v>
          </cell>
        </row>
        <row r="7240">
          <cell r="A7240">
            <v>100854</v>
          </cell>
          <cell r="B7240" t="str">
            <v>TORNEIRA CROMADA DE MESA PARA LAVATÓRIO COM SENSOR DE PRESENCA. AF_01/2020</v>
          </cell>
          <cell r="C7240">
            <v>1907.44</v>
          </cell>
        </row>
        <row r="7241">
          <cell r="A7241">
            <v>86915</v>
          </cell>
          <cell r="B7241" t="str">
            <v>TORNEIRA CROMADA DE MESA, 1/2" OU 3/4", PARA LAVATÓRIO, PADRÃO MÉDIO - FORNECIMENTO E INSTALAÇÃO. AF_01/2020</v>
          </cell>
          <cell r="C7241">
            <v>152.36000000000001</v>
          </cell>
        </row>
        <row r="7242">
          <cell r="A7242">
            <v>86906</v>
          </cell>
          <cell r="B7242" t="str">
            <v>TORNEIRA CROMADA DE MESA, 1/2" OU 3/4", PARA LAVATÓRIO, PADRÃO POPULAR - FORNECIMENTO E INSTALAÇÃO. AF_01/2020</v>
          </cell>
          <cell r="C7242">
            <v>79.47</v>
          </cell>
        </row>
        <row r="7243">
          <cell r="A7243">
            <v>86911</v>
          </cell>
          <cell r="B7243" t="str">
            <v>TORNEIRA CROMADA LONGA, DE PAREDE, 1/2" OU 3/4", PARA PIA DE COZINHA, PADRÃO POPULAR - FORNECIMENTO E INSTALAÇÃO. AF_01/2020</v>
          </cell>
          <cell r="C7243">
            <v>92.99</v>
          </cell>
        </row>
        <row r="7244">
          <cell r="A7244">
            <v>86909</v>
          </cell>
          <cell r="B7244" t="str">
            <v>TORNEIRA CROMADA TUBO MÓVEL, DE MESA, 1/2" OU 3/4", PARA PIA DE COZINHA, PADRÃO ALTO - FORNECIMENTO E INSTALAÇÃO. AF_01/2020</v>
          </cell>
          <cell r="C7244">
            <v>137.99</v>
          </cell>
        </row>
        <row r="7245">
          <cell r="A7245">
            <v>86910</v>
          </cell>
          <cell r="B7245" t="str">
            <v>TORNEIRA CROMADA TUBO MÓVEL, DE PAREDE, 1/2" OU 3/4", PARA PIA DE COZINHA, PADRÃO MÉDIO - FORNECIMENTO E INSTALAÇÃO. AF_01/2020</v>
          </cell>
          <cell r="C7245">
            <v>136</v>
          </cell>
        </row>
        <row r="7246">
          <cell r="A7246">
            <v>86916</v>
          </cell>
          <cell r="B7246" t="str">
            <v>TORNEIRA PLÁSTICA 3/4" PARA TANQUE - FORNECIMENTO E INSTALAÇÃO. AF_01/2020</v>
          </cell>
          <cell r="C7246">
            <v>23</v>
          </cell>
        </row>
        <row r="7247">
          <cell r="A7247">
            <v>95469</v>
          </cell>
          <cell r="B7247" t="str">
            <v>VASO SANITARIO SIFONADO CONVENCIONAL COM LOUÇA BRANCA - FORNECIMENTO E INSTALAÇÃO. AF_01/2020</v>
          </cell>
          <cell r="C7247">
            <v>314.52</v>
          </cell>
        </row>
        <row r="7248">
          <cell r="A7248">
            <v>95470</v>
          </cell>
          <cell r="B7248" t="str">
            <v>VASO SANITARIO SIFONADO CONVENCIONAL COM LOUÇA BRANCA, INCLUSO CONJUNTO DE LIGAÇÃO PARA BACIA SANITÁRIA AJUSTÁVEL - FORNECIMENTO E INSTALAÇÃO. AF_01/2020</v>
          </cell>
          <cell r="C7248">
            <v>323.7</v>
          </cell>
        </row>
        <row r="7249">
          <cell r="A7249">
            <v>95471</v>
          </cell>
          <cell r="B7249" t="str">
            <v>VASO SANITARIO SIFONADO CONVENCIONAL PARA PCD SEM FURO FRONTAL COM LOUÇA BRANCA SEM ASSENTO - FORNECIMENTO E INSTALAÇÃO. AF_01/2020</v>
          </cell>
          <cell r="C7249">
            <v>811.78</v>
          </cell>
        </row>
        <row r="7250">
          <cell r="A7250">
            <v>95472</v>
          </cell>
          <cell r="B7250" t="str">
            <v>VASO SANITARIO SIFONADO CONVENCIONAL PARA PCD SEM FURO FRONTAL COM LOUÇA BRANCA SEM ASSENTO, INCLUSO CONJUNTO DE LIGAÇÃO PARA BACIA SANITÁRIA AJUSTÁVEL - FORNECIMENTO E INSTALAÇÃO. AF_01/2020</v>
          </cell>
          <cell r="C7250">
            <v>820.96</v>
          </cell>
        </row>
        <row r="7251">
          <cell r="A7251">
            <v>100848</v>
          </cell>
          <cell r="B7251" t="str">
            <v>VASO SANITÁRIO INFANTIL LOUÇA BRANCA - FORNECIMENTO E INSTALACAO. AF_01/2020</v>
          </cell>
          <cell r="C7251">
            <v>584.46</v>
          </cell>
        </row>
        <row r="7252">
          <cell r="A7252">
            <v>86888</v>
          </cell>
          <cell r="B7252" t="str">
            <v>VASO SANITÁRIO SIFONADO COM CAIXA ACOPLADA LOUÇA BRANCA - FORNECIMENTO E INSTALAÇÃO. AF_01/2020</v>
          </cell>
          <cell r="C7252">
            <v>516.44000000000005</v>
          </cell>
        </row>
        <row r="7253">
          <cell r="A7253">
            <v>86932</v>
          </cell>
          <cell r="B7253" t="str">
            <v>VASO SANITÁRIO SIFONADO COM CAIXA ACOPLADA LOUÇA BRANCA - PADRÃO MÉDIO, INCLUSO ENGATE FLEXÍVEL EM METAL CROMADO, 1/2 X 40CM - FORNECIMENTO E INSTALAÇÃO. AF_01/2020</v>
          </cell>
          <cell r="C7253">
            <v>605.04999999999995</v>
          </cell>
        </row>
        <row r="7254">
          <cell r="A7254">
            <v>86931</v>
          </cell>
          <cell r="B7254" t="str">
            <v>VASO SANITÁRIO SIFONADO COM CAIXA ACOPLADA LOUÇA BRANCA, INCLUSO ENGATE FLEXÍVEL EM PLÁSTICO BRANCO, 1/2 X 40CM - FORNECIMENTO E INSTALAÇÃO. AF_01/2020</v>
          </cell>
          <cell r="C7254">
            <v>528.53</v>
          </cell>
        </row>
        <row r="7255">
          <cell r="A7255">
            <v>100878</v>
          </cell>
          <cell r="B7255" t="str">
            <v>VASO SANITÁRIO SIFONADO COM CAIXA ACOPLADA, LOUÇA BRANCA - PADRÃO ALTO - FORNECIMENTO E INSTALAÇÃO. AF_01/2020</v>
          </cell>
          <cell r="C7255">
            <v>692.74</v>
          </cell>
        </row>
        <row r="7256">
          <cell r="A7256">
            <v>86877</v>
          </cell>
          <cell r="B7256" t="str">
            <v>VÁLVULA EM METAL CROMADO 1.1/2" X 1.1/2" PARA TANQUE OU LAVATÓRIO, COM OU SEM LADRÃO - FORNECIMENTO E INSTALAÇÃO. AF_01/2020</v>
          </cell>
          <cell r="C7256">
            <v>110.63</v>
          </cell>
        </row>
        <row r="7257">
          <cell r="A7257">
            <v>86878</v>
          </cell>
          <cell r="B7257" t="str">
            <v>VÁLVULA EM METAL CROMADO TIPO AMERICANA 3.1/2" X 1.1/2" PARA PIA - FORNECIMENTO E INSTALAÇÃO. AF_01/2020</v>
          </cell>
          <cell r="C7257">
            <v>119.62</v>
          </cell>
        </row>
        <row r="7258">
          <cell r="A7258">
            <v>86879</v>
          </cell>
          <cell r="B7258" t="str">
            <v>VÁLVULA EM PLÁSTICO 1" PARA PIA, TANQUE OU LAVATÓRIO, COM OU SEM LADRÃO - FORNECIMENTO E INSTALAÇÃO. AF_01/2020</v>
          </cell>
          <cell r="C7258">
            <v>9.58</v>
          </cell>
        </row>
        <row r="7259">
          <cell r="A7259">
            <v>86880</v>
          </cell>
          <cell r="B7259" t="str">
            <v>VÁLVULA EM PLÁSTICO CROMADO TIPO AMERICANA 3.1/2" X 1.1/2" SEM ADAPTADOR PARA PIA - FORNECIMENTO E INSTALAÇÃO. AF_01/2020</v>
          </cell>
          <cell r="C7259">
            <v>26.78</v>
          </cell>
        </row>
        <row r="7260">
          <cell r="A7260">
            <v>101663</v>
          </cell>
          <cell r="B7260" t="str">
            <v>ABRAÇADEIRA DE FIXAÇÃO DE BRAÇOS DE LUMINÁRIAS DE 2" - FORNECIMENTO E INSTALAÇÃO. AF_02/2025</v>
          </cell>
          <cell r="C7260">
            <v>25.13</v>
          </cell>
        </row>
        <row r="7261">
          <cell r="A7261">
            <v>101664</v>
          </cell>
          <cell r="B7261" t="str">
            <v>ABRAÇADEIRA DE FIXAÇÃO DE BRAÇOS DE LUMINÁRIAS DE 3" - FORNECIMENTO E INSTALAÇÃO. AF_02/2025</v>
          </cell>
          <cell r="C7261">
            <v>26.44</v>
          </cell>
        </row>
        <row r="7262">
          <cell r="A7262">
            <v>101665</v>
          </cell>
          <cell r="B7262" t="str">
            <v>ABRAÇADEIRA DE FIXAÇÃO DE BRAÇOS DE LUMINÁRIAS DE 4" - FORNECIMENTO E INSTALAÇÃO. AF_02/2025</v>
          </cell>
          <cell r="C7262">
            <v>32.04</v>
          </cell>
        </row>
        <row r="7263">
          <cell r="A7263">
            <v>101634</v>
          </cell>
          <cell r="B7263" t="str">
            <v>BRAÇO PARA ILUMINAÇÃO PÚBLICA, EM TUBO DE AÇO GALVANIZADO, COMPRIMENTO DE 1,20 M, PARA FIXAÇÃO EM POSTE DE CONCRETO - FORNECIMENTO E INSTALAÇÃO. AF_02/2025</v>
          </cell>
          <cell r="C7263">
            <v>0</v>
          </cell>
        </row>
        <row r="7264">
          <cell r="A7264">
            <v>101635</v>
          </cell>
          <cell r="B7264" t="str">
            <v>BRAÇO PARA ILUMINAÇÃO PÚBLICA, EM TUBO DE AÇO GALVANIZADO, COMPRIMENTO DE 1,20 M, PARA FIXAÇÃO EM POSTE METÁLICO - FORNECIMENTO E INSTALAÇÃO. AF_02/2025</v>
          </cell>
          <cell r="C7264">
            <v>0</v>
          </cell>
        </row>
        <row r="7265">
          <cell r="A7265">
            <v>101636</v>
          </cell>
          <cell r="B7265" t="str">
            <v>BRAÇO PARA ILUMINAÇÃO PÚBLICA, EM TUBO DE AÇO GALVANIZADO, COMPRIMENTO DE 1,50 M, PARA FIXAÇÃO EM POSTE DE CONCRETO - FORNECIMENTO E INSTALAÇÃO. AF_02/2025_PS</v>
          </cell>
          <cell r="C7265">
            <v>140.24</v>
          </cell>
        </row>
        <row r="7266">
          <cell r="A7266">
            <v>101637</v>
          </cell>
          <cell r="B7266" t="str">
            <v>BRAÇO PARA ILUMINAÇÃO PÚBLICA, EM TUBO DE AÇO GALVANIZADO, COMPRIMENTO DE 1,50 M, PARA FIXAÇÃO EM POSTE METÁLICO - FORNECIMENTO E INSTALAÇÃO. AF_02/2025_PS</v>
          </cell>
          <cell r="C7266">
            <v>134.62</v>
          </cell>
        </row>
        <row r="7267">
          <cell r="A7267">
            <v>101638</v>
          </cell>
          <cell r="B7267" t="str">
            <v>BRAÇO PARA ILUMINAÇÃO PÚBLICA, EM TUBO DE AÇO GALVANIZADO, COMPRIMENTO DE 3,50 M, PARA FIXAÇÃO EM POSTE DE CONCRETO - FORNECIMENTO E INSTALAÇÃO. AF_02/2025</v>
          </cell>
          <cell r="C7267">
            <v>0</v>
          </cell>
        </row>
        <row r="7268">
          <cell r="A7268">
            <v>101639</v>
          </cell>
          <cell r="B7268" t="str">
            <v>BRAÇO PARA ILUMINAÇÃO PÚBLICA, EM TUBO DE AÇO GALVANIZADO, COMPRIMENTO DE 3,50 M, PARA FIXAÇÃO EM POSTE METÁLICO - FORNECIMENTO E INSTALAÇÃO. AF_02/2025</v>
          </cell>
          <cell r="C7268">
            <v>0</v>
          </cell>
        </row>
        <row r="7269">
          <cell r="A7269">
            <v>105919</v>
          </cell>
          <cell r="B7269" t="str">
            <v>LUMINÁRIA DE LED PARA ILUMINAÇÃO PÚBLICA, 1000 W - FORNECIMENTO E INSTALAÇÃO. AF_02/2025</v>
          </cell>
          <cell r="C7269">
            <v>0</v>
          </cell>
        </row>
        <row r="7270">
          <cell r="A7270">
            <v>101658</v>
          </cell>
          <cell r="B7270" t="str">
            <v>LUMINÁRIA DE LED PARA ILUMINAÇÃO PÚBLICA, DE 138 W ATÉ 180 W - FORNECIMENTO E INSTALAÇÃO. AF_02/2025_PS</v>
          </cell>
          <cell r="C7270">
            <v>481.91</v>
          </cell>
        </row>
        <row r="7271">
          <cell r="A7271">
            <v>101659</v>
          </cell>
          <cell r="B7271" t="str">
            <v>LUMINÁRIA DE LED PARA ILUMINAÇÃO PÚBLICA, DE 181 W ATÉ 239 W - FORNECIMENTO E INSTALAÇÃO. AF_02/2025_PS</v>
          </cell>
          <cell r="C7271">
            <v>548.69000000000005</v>
          </cell>
        </row>
        <row r="7272">
          <cell r="A7272">
            <v>101660</v>
          </cell>
          <cell r="B7272" t="str">
            <v>LUMINÁRIA DE LED PARA ILUMINAÇÃO PÚBLICA, DE 240 W ATÉ 350 W - FORNECIMENTO E INSTALAÇÃO. AF_02/2025_PS</v>
          </cell>
          <cell r="C7272">
            <v>863.94</v>
          </cell>
        </row>
        <row r="7273">
          <cell r="A7273">
            <v>101654</v>
          </cell>
          <cell r="B7273" t="str">
            <v>LUMINÁRIA DE LED PARA ILUMINAÇÃO PÚBLICA, DE 33 W ATÉ 50 W - FORNECIMENTO E INSTALAÇÃO. AF_02/2025_PS</v>
          </cell>
          <cell r="C7273">
            <v>192.81</v>
          </cell>
        </row>
        <row r="7274">
          <cell r="A7274">
            <v>101655</v>
          </cell>
          <cell r="B7274" t="str">
            <v>LUMINÁRIA DE LED PARA ILUMINAÇÃO PÚBLICA, DE 51 W ATÉ 67 W - FORNECIMENTO E INSTALAÇÃO. AF_02/2025_PS</v>
          </cell>
          <cell r="C7274">
            <v>297.8</v>
          </cell>
        </row>
        <row r="7275">
          <cell r="A7275">
            <v>101656</v>
          </cell>
          <cell r="B7275" t="str">
            <v>LUMINÁRIA DE LED PARA ILUMINAÇÃO PÚBLICA, DE 68 W ATÉ 97 W - FORNECIMENTO E INSTALAÇÃO. AF_02/2025_PS</v>
          </cell>
          <cell r="C7275">
            <v>322.31</v>
          </cell>
        </row>
        <row r="7276">
          <cell r="A7276">
            <v>101657</v>
          </cell>
          <cell r="B7276" t="str">
            <v>LUMINÁRIA DE LED PARA ILUMINAÇÃO PÚBLICA, DE 98 W ATÉ 137 W - FORNECIMENTO E INSTALAÇÃO. AF_02/2025_PS</v>
          </cell>
          <cell r="C7276">
            <v>374.53</v>
          </cell>
        </row>
        <row r="7277">
          <cell r="A7277">
            <v>105923</v>
          </cell>
          <cell r="B7277" t="str">
            <v>LUMINÁRIA REFLETOR LED PARA ILUMINAÇÃO PÚBLICA, 1000 W - FORNECIMENTO E INSTALAÇÃO. AF_02/2025</v>
          </cell>
          <cell r="C7277">
            <v>0</v>
          </cell>
        </row>
        <row r="7278">
          <cell r="A7278">
            <v>105921</v>
          </cell>
          <cell r="B7278" t="str">
            <v>LUMINÁRIA REFLETOR LED PARA ILUMINAÇÃO PÚBLICA, 200 W - FORNECIMENTO E INSTALAÇÃO. AF_02/2025</v>
          </cell>
          <cell r="C7278">
            <v>0</v>
          </cell>
        </row>
        <row r="7279">
          <cell r="A7279">
            <v>105920</v>
          </cell>
          <cell r="B7279" t="str">
            <v>LUMINÁRIA REFLETOR LED PARA ILUMINAÇÃO PÚBLICA, 50 W - FORNECIMENTO E INSTALAÇÃO. AF_02/2025</v>
          </cell>
          <cell r="C7279">
            <v>0</v>
          </cell>
        </row>
        <row r="7280">
          <cell r="A7280">
            <v>105922</v>
          </cell>
          <cell r="B7280" t="str">
            <v>LUMINÁRIA REFLETOR LED PARA ILUMINAÇÃO PÚBLICA, 600 W - FORNECIMENTO E INSTALAÇÃO. AF_02/2025</v>
          </cell>
          <cell r="C7280">
            <v>0</v>
          </cell>
        </row>
        <row r="7281">
          <cell r="A7281">
            <v>101632</v>
          </cell>
          <cell r="B7281" t="str">
            <v>RELÉ FOTOELÉTRICO PARA COMANDO DE ILUMINAÇÃO EXTERNA 1000 W - FORNECIMENTO E INSTALAÇÃO. AF_02/2025</v>
          </cell>
          <cell r="C7281">
            <v>36.28</v>
          </cell>
        </row>
        <row r="7282">
          <cell r="A7282">
            <v>101661</v>
          </cell>
          <cell r="B7282" t="str">
            <v>SUBSTITUIÇÃO DE LUMINÁRIA DE VAPOR DE MERCÚRIO/VAPOR DE SÓDIO POR LUMINÁRIA DE LED PARA ILUMINAÇÃO PÚBLICA (NÃO INCLUI FORNECIMENTO). AF_02/2025_PS</v>
          </cell>
          <cell r="C7282">
            <v>119.9</v>
          </cell>
        </row>
        <row r="7283">
          <cell r="A7283">
            <v>105924</v>
          </cell>
          <cell r="B7283" t="str">
            <v>SUBSTITUIÇÃO DE LUMINÁRIA REFLETOR LED PARA ILUMINAÇÃO PÚBLICA (NÃO INCLUI FORNECIMENTO). AF_02/2025</v>
          </cell>
          <cell r="C7283">
            <v>11.8</v>
          </cell>
        </row>
        <row r="7284">
          <cell r="A7284">
            <v>101651</v>
          </cell>
          <cell r="B7284" t="str">
            <v>SUBSTITUIÇÃO DE LÂMPADA PARA ILUMINAÇÃO PÚBLICA (NÃO INCLUI FORNECIMENTO). AF_02/2025_PS</v>
          </cell>
          <cell r="C7284">
            <v>60.65</v>
          </cell>
        </row>
        <row r="7285">
          <cell r="A7285">
            <v>101630</v>
          </cell>
          <cell r="B7285" t="str">
            <v>SUBSTITUIÇÃO DE REATOR PARA ILUMINAÇÃO PÚBLICA (NÃO INCLUI FORNECIMENTO). AF_02/2025_PS</v>
          </cell>
          <cell r="C7285">
            <v>70.31</v>
          </cell>
        </row>
        <row r="7286">
          <cell r="A7286">
            <v>101633</v>
          </cell>
          <cell r="B7286" t="str">
            <v>SUBSTITUIÇÃO DE RELÉ FOTOELÉTRICO PARA COMANDO DE ILUMINAÇÃO EXTERNA 1000 W - FORNECIMENTO E INSTALAÇÃO. AF_02/2025_PS</v>
          </cell>
          <cell r="C7286">
            <v>94.69</v>
          </cell>
        </row>
        <row r="7287">
          <cell r="A7287">
            <v>104219</v>
          </cell>
          <cell r="B7287" t="str">
            <v>EMBOÇO OU MASSA ÚNICA EM ARGAMASSA INDUSTRIALIZADA, PREPARO MECÂNICA E APLICAÇÃO COM EQUIPAMENTO DE MISTURA E PROJEÇÃO DE 1,5 M3/H DE ARGAMASSA EM PANOS DE FACHADA COM PRESENÇA DE VÃOS, ESPESSURA DE 25 MM, ACESSO POR ANDAIME. AF_08/2022</v>
          </cell>
          <cell r="C7287">
            <v>88.13</v>
          </cell>
        </row>
        <row r="7288">
          <cell r="A7288">
            <v>104223</v>
          </cell>
          <cell r="B7288" t="str">
            <v>EMBOÇO OU MASSA ÚNICA EM ARGAMASSA INDUSTRIALIZADA, PREPARO MECÂNICA E APLICAÇÃO COM EQUIPAMENTO DE MISTURA E PROJEÇÃO DE 1,5 M3/H DE ARGAMASSA EM PANOS DE FACHADA COM PRESENÇA DE VÃOS, ESPESSURA DE 35 MM, ACESSO POR ANDAIME. AF_08/2022</v>
          </cell>
          <cell r="C7288">
            <v>115.82</v>
          </cell>
        </row>
        <row r="7289">
          <cell r="A7289">
            <v>104227</v>
          </cell>
          <cell r="B7289" t="str">
            <v>EMBOÇO OU MASSA ÚNICA EM ARGAMASSA INDUSTRIALIZADA, PREPARO MECÂNICA E APLICAÇÃO COM EQUIPAMENTO DE MISTURA E PROJEÇÃO DE 1,5 M3/H DE ARGAMASSA EM PANOS DE FACHADA COM PRESENÇA DE VÃOS, ESPESSURA DE 45 MM, ACESSO POR ANDAIME. AF_08/2022</v>
          </cell>
          <cell r="C7289">
            <v>136.38999999999999</v>
          </cell>
        </row>
        <row r="7290">
          <cell r="A7290">
            <v>104231</v>
          </cell>
          <cell r="B7290" t="str">
            <v>EMBOÇO OU MASSA ÚNICA EM ARGAMASSA INDUSTRIALIZADA, PREPARO MECÂNICA E APLICAÇÃO COM EQUIPAMENTO DE MISTURA E PROJEÇÃO DE 1,5 M3/H DE ARGAMASSA EM PANOS DE FACHADA COM PRESENÇA DE VÃOS, ESPESSURA DE 50 MM, ACESSO POR ANDAIME. AF_08/2022</v>
          </cell>
          <cell r="C7290">
            <v>150.30000000000001</v>
          </cell>
        </row>
        <row r="7291">
          <cell r="A7291">
            <v>104235</v>
          </cell>
          <cell r="B7291" t="str">
            <v>EMBOÇO OU MASSA ÚNICA EM ARGAMASSA INDUSTRIALIZADA, PREPARO MECÂNICA E APLICAÇÃO COM EQUIPAMENTO DE MISTURA E PROJEÇÃO DE 1,5 M3/H DE ARGAMASSA EM PANOS DE FACHADA SEM PRESENÇA DE VÃOS, ESPESSURA DE 25 MM, ACESSO POR ANDAIME. AF_08/2022</v>
          </cell>
          <cell r="C7291">
            <v>74.290000000000006</v>
          </cell>
        </row>
        <row r="7292">
          <cell r="A7292">
            <v>104239</v>
          </cell>
          <cell r="B7292" t="str">
            <v>EMBOÇO OU MASSA ÚNICA EM ARGAMASSA INDUSTRIALIZADA, PREPARO MECÂNICA E APLICAÇÃO COM EQUIPAMENTO DE MISTURA E PROJEÇÃO DE 1,5 M3/H DE ARGAMASSA EM PANOS DE FACHADA SEM PRESENÇA DE VÃOS, ESPESSURA DE 35 MM, ACESSO POR ANDAIME. AF_08/2022</v>
          </cell>
          <cell r="C7292">
            <v>100.66</v>
          </cell>
        </row>
        <row r="7293">
          <cell r="A7293">
            <v>104243</v>
          </cell>
          <cell r="B7293" t="str">
            <v>EMBOÇO OU MASSA ÚNICA EM ARGAMASSA INDUSTRIALIZADA, PREPARO MECÂNICA E APLICAÇÃO COM EQUIPAMENTO DE MISTURA E PROJEÇÃO DE 1,5 M3/H DE ARGAMASSA EM PANOS DE FACHADA SEM PRESENÇA DE VÃOS, ESPESSURA DE 45 MM, ACESSO POR ANDAIME. AF_08/2022</v>
          </cell>
          <cell r="C7293">
            <v>119.89</v>
          </cell>
        </row>
        <row r="7294">
          <cell r="A7294">
            <v>104247</v>
          </cell>
          <cell r="B7294" t="str">
            <v>EMBOÇO OU MASSA ÚNICA EM ARGAMASSA INDUSTRIALIZADA, PREPARO MECÂNICA E APLICAÇÃO COM EQUIPAMENTO DE MISTURA E PROJEÇÃO DE 1,5 M3/H DE ARGAMASSA EM PANOS DE FACHADA SEM PRESENÇA DE VÃOS, ESPESSURA DE 50 MM, ACESSO POR ANDAIME. AF_08/2022</v>
          </cell>
          <cell r="C7294">
            <v>128.94999999999999</v>
          </cell>
        </row>
        <row r="7295">
          <cell r="A7295">
            <v>87795</v>
          </cell>
          <cell r="B7295" t="str">
            <v>EMBOÇO OU MASSA ÚNICA EM ARGAMASSA INDUSTRIALIZADA, PREPARO MECÂNICO E APLICAÇÃO COM EQUIPAMENTO DE MISTURA E PROJEÇÃO DE 1,5 M3/H DE ARGAMASSA EM PANOS CEGOS DE FACHADA (SEM PRESENÇA DE VÃOS), ESPESSURA DE 25 MM. AF_08/2022</v>
          </cell>
          <cell r="C7295">
            <v>76.28</v>
          </cell>
        </row>
        <row r="7296">
          <cell r="A7296">
            <v>87800</v>
          </cell>
          <cell r="B7296" t="str">
            <v>EMBOÇO OU MASSA ÚNICA EM ARGAMASSA INDUSTRIALIZADA, PREPARO MECÂNICO E APLICAÇÃO COM EQUIPAMENTO DE MISTURA E PROJEÇÃO DE 1,5 M3/H DE ARGAMASSA EM PANOS CEGOS DE FACHADA (SEM PRESENÇA DE VÃOS), ESPESSURA DE 35 MM. AF_08/2022</v>
          </cell>
          <cell r="C7296">
            <v>103.55</v>
          </cell>
        </row>
        <row r="7297">
          <cell r="A7297">
            <v>87804</v>
          </cell>
          <cell r="B7297" t="str">
            <v>EMBOÇO OU MASSA ÚNICA EM ARGAMASSA INDUSTRIALIZADA, PREPARO MECÂNICO E APLICAÇÃO COM EQUIPAMENTO DE MISTURA E PROJEÇÃO DE 1,5 M3/H DE ARGAMASSA EM PANOS CEGOS DE FACHADA (SEM PRESENÇA DE VÃOS), ESPESSURA DE 45 MM. AF_08/2022</v>
          </cell>
          <cell r="C7297">
            <v>122.78</v>
          </cell>
        </row>
        <row r="7298">
          <cell r="A7298">
            <v>87808</v>
          </cell>
          <cell r="B7298" t="str">
            <v>EMBOÇO OU MASSA ÚNICA EM ARGAMASSA INDUSTRIALIZADA, PREPARO MECÂNICO E APLICAÇÃO COM EQUIPAMENTO DE MISTURA E PROJEÇÃO DE 1,5 M3/H DE ARGAMASSA EM PANOS CEGOS DE FACHADA (SEM PRESENÇA DE VÃOS), ESPESSURA MAIOR OU IGUAL A 50 MM. AF_08/2022</v>
          </cell>
          <cell r="C7298">
            <v>131.75</v>
          </cell>
        </row>
        <row r="7299">
          <cell r="A7299">
            <v>87778</v>
          </cell>
          <cell r="B7299" t="str">
            <v>EMBOÇO OU MASSA ÚNICA EM ARGAMASSA INDUSTRIALIZADA, PREPARO MECÂNICO E APLICAÇÃO COM EQUIPAMENTO DE MISTURA E PROJEÇÃO DE 1,5 M3/H DE ARGAMASSA EM PANOS DE FACHADA COM PRESENÇA DE VÃOS, ESPESSURA DE 25 MM. AF_08/2022</v>
          </cell>
          <cell r="C7299">
            <v>91.38</v>
          </cell>
        </row>
        <row r="7300">
          <cell r="A7300">
            <v>87783</v>
          </cell>
          <cell r="B7300" t="str">
            <v>EMBOÇO OU MASSA ÚNICA EM ARGAMASSA INDUSTRIALIZADA, PREPARO MECÂNICO E APLICAÇÃO COM EQUIPAMENTO DE MISTURA E PROJEÇÃO DE 1,5 M3/H DE ARGAMASSA EM PANOS DE FACHADA COM PRESENÇA DE VÃOS, ESPESSURA DE 35 MM. AF_08/2022</v>
          </cell>
          <cell r="C7300">
            <v>120.05</v>
          </cell>
        </row>
        <row r="7301">
          <cell r="A7301">
            <v>87787</v>
          </cell>
          <cell r="B7301" t="str">
            <v>EMBOÇO OU MASSA ÚNICA EM ARGAMASSA INDUSTRIALIZADA, PREPARO MECÂNICO E APLICAÇÃO COM EQUIPAMENTO DE MISTURA E PROJEÇÃO DE 1,5 M3/H DE ARGAMASSA EM PANOS DE FACHADA COM PRESENÇA DE VÃOS, ESPESSURA DE 45 MM. AF_08/2022</v>
          </cell>
          <cell r="C7301">
            <v>140.62</v>
          </cell>
        </row>
        <row r="7302">
          <cell r="A7302">
            <v>87791</v>
          </cell>
          <cell r="B7302" t="str">
            <v>EMBOÇO OU MASSA ÚNICA EM ARGAMASSA INDUSTRIALIZADA, PREPARO MECÂNICO E APLICAÇÃO COM EQUIPAMENTO DE MISTURA E PROJEÇÃO DE 1,5 M3/H DE ARGAMASSA EM PANOS DE FACHADA COM PRESENÇA DE VÃOS, ESPESSURA MAIOR OU IGUAL A 50 MM. AF_08/2022</v>
          </cell>
          <cell r="C7302">
            <v>154.96</v>
          </cell>
        </row>
        <row r="7303">
          <cell r="A7303">
            <v>87832</v>
          </cell>
          <cell r="B7303" t="str">
            <v>EMBOÇO OU MASSA ÚNICA EM ARGAMASSA INDUSTRIALIZADA, PREPARO MECÂNICO E APLICAÇÃO COM EQUIPAMENTO DE MISTURA E PROJEÇÃO DE 1,5 M3/H DE ARGAMASSA NAS PAREDES INTERNAS DA SACADA, ESPESSURA 35 MM, SEM USO DE TELA METÁLICA. AF_08/2022</v>
          </cell>
          <cell r="C7303">
            <v>143.24</v>
          </cell>
        </row>
        <row r="7304">
          <cell r="A7304">
            <v>87812</v>
          </cell>
          <cell r="B7304" t="str">
            <v>EMBOÇO OU MASSA ÚNICA EM ARGAMASSA INDUSTRIALIZADA, PREPARO MECÂNICO E APLICAÇÃO COM EQUIPAMENTO DE MISTURA E PROJEÇÃO DE 1,5 M3/H EM SUPERFÍCIES EXTERNAS DA SACADA, ESPESSURA 25 MM, SEM USO DE TELA METÁLICA. AF_08/2022</v>
          </cell>
          <cell r="C7304">
            <v>107.7</v>
          </cell>
        </row>
        <row r="7305">
          <cell r="A7305">
            <v>87816</v>
          </cell>
          <cell r="B7305" t="str">
            <v>EMBOÇO OU MASSA ÚNICA EM ARGAMASSA INDUSTRIALIZADA, PREPARO MECÂNICO E APLICAÇÃO COM EQUIPAMENTO DE MISTURA E PROJEÇÃO DE 1,5 M3/H EM SUPERFÍCIES EXTERNAS DA SACADA, ESPESSURA 35 MM, SEM USO DE TELA METÁLICA. AF_08/2022</v>
          </cell>
          <cell r="C7305">
            <v>135.01</v>
          </cell>
        </row>
        <row r="7306">
          <cell r="A7306">
            <v>87820</v>
          </cell>
          <cell r="B7306" t="str">
            <v>EMBOÇO OU MASSA ÚNICA EM ARGAMASSA INDUSTRIALIZADA, PREPARO MECÂNICO E APLICAÇÃO COM EQUIPAMENTO DE MISTURA E PROJEÇÃO DE 1,5 M3/H EM SUPERFÍCIES EXTERNAS DA SACADA, ESPESSURA 45 MM, SEM USO DE TELA METÁLICA. AF_08/2022</v>
          </cell>
          <cell r="C7306">
            <v>154.24</v>
          </cell>
        </row>
        <row r="7307">
          <cell r="A7307">
            <v>87824</v>
          </cell>
          <cell r="B7307" t="str">
            <v>EMBOÇO OU MASSA ÚNICA EM ARGAMASSA INDUSTRIALIZADA, PREPARO MECÂNICO E APLICAÇÃO COM EQUIPAMENTO DE MISTURA E PROJEÇÃO DE 1,5 M3/H EM SUPERFÍCIES EXTERNAS DA SACADA, ESPESSURA MAIOR OU IGUAL A 50 MM, SEM USO DE TELA METÁLICA. AF_08/2022</v>
          </cell>
          <cell r="C7307">
            <v>177.71</v>
          </cell>
        </row>
        <row r="7308">
          <cell r="A7308">
            <v>87828</v>
          </cell>
          <cell r="B7308" t="str">
            <v>EMBOÇO OU MASSA ÚNICA EM ARGAMASSA INDUSTRIALIZADA, PREPARO MECÂNICO E APLICAÇÃO COM EQUIPAMENTO DE MISTURA E PROJEÇÃO DE 1,5 M3/H NAS PAREDES INTERNAS DA SACADA, ESPESSURA 25 MM, SEM USO DE TELA METÁLICA. AF_08/2022</v>
          </cell>
          <cell r="C7308">
            <v>112.9</v>
          </cell>
        </row>
        <row r="7309">
          <cell r="A7309">
            <v>104251</v>
          </cell>
          <cell r="B7309" t="str">
            <v>EMBOÇO OU MASSA ÚNICA EM ARGAMASSA INDUSTRIALIZADA, PREPARO MECÂNICO E APLICAÇÃO COM EQUIPAMENTO DE MISTURA E PROJEÇÃO DE 1,5 M3/H, NAS SUPERFÍCIES EXTERNAS DA SACADA, ESPESSURA DE 25 MM, ACESSO POR ANDAIME, SEM USO DE TELA METÁLICA. AF_08/2022</v>
          </cell>
          <cell r="C7309">
            <v>101.84</v>
          </cell>
        </row>
        <row r="7310">
          <cell r="A7310">
            <v>104255</v>
          </cell>
          <cell r="B7310" t="str">
            <v>EMBOÇO OU MASSA ÚNICA EM ARGAMASSA INDUSTRIALIZADA, PREPARO MECÂNICO E APLICAÇÃO COM EQUIPAMENTO DE MISTURA E PROJEÇÃO DE 1,5 M3/H, NAS SUPERFÍCIES EXTERNAS DA SACADA, ESPESSURA DE 35 MM, ACESSO POR ANDAIME, SEM USO DE TELA METÁLICA. AF_08/2022</v>
          </cell>
          <cell r="C7310">
            <v>128.22</v>
          </cell>
        </row>
        <row r="7311">
          <cell r="A7311">
            <v>104259</v>
          </cell>
          <cell r="B7311" t="str">
            <v>EMBOÇO OU MASSA ÚNICA EM ARGAMASSA INDUSTRIALIZADA, PREPARO MECÂNICO E APLICAÇÃO COM EQUIPAMENTO DE MISTURA E PROJEÇÃO DE 1,5 M3/H, NAS SUPERFÍCIES EXTERNAS DA SACADA, ESPESSURA DE 45 MM, ACESSO POR ANDAIME, SEM USO DE TELA METÁLICA. AF_08/2022</v>
          </cell>
          <cell r="C7311">
            <v>147.44999999999999</v>
          </cell>
        </row>
        <row r="7312">
          <cell r="A7312">
            <v>104263</v>
          </cell>
          <cell r="B7312" t="str">
            <v>EMBOÇO OU MASSA ÚNICA EM ARGAMASSA INDUSTRIALIZADA, PREPARO MECÂNICO E APLICAÇÃO COM EQUIPAMENTO DE MISTURA E PROJEÇÃO DE 1,5 M3/H, NAS SUPERFÍCIES EXTERNAS DA SACADA, ESPESSURA DE 50 MM, ACESSO POR ANDAIME, SEM USO DE TELA METÁLICA. AF_08/2022</v>
          </cell>
          <cell r="C7312">
            <v>169.35</v>
          </cell>
        </row>
        <row r="7313">
          <cell r="A7313">
            <v>87794</v>
          </cell>
          <cell r="B7313" t="str">
            <v>EMBOÇO OU MASSA ÚNICA EM ARGAMASSA TRAÇO 1:2:8, PREPARO MANUAL, APLICADA MANUALMENTE EM PANOS CEGOS DE FACHADA (SEM PRESENÇA DE VÃOS), ESPESSURA DE 25 MM. AF_09/2022</v>
          </cell>
          <cell r="C7313">
            <v>41.9</v>
          </cell>
        </row>
        <row r="7314">
          <cell r="A7314">
            <v>87799</v>
          </cell>
          <cell r="B7314" t="str">
            <v>EMBOÇO OU MASSA ÚNICA EM ARGAMASSA TRAÇO 1:2:8, PREPARO MANUAL, APLICADA MANUALMENTE EM PANOS CEGOS DE FACHADA (SEM PRESENÇA DE VÃOS), ESPESSURA DE 35 MM. AF_08/2022</v>
          </cell>
          <cell r="C7314">
            <v>57.68</v>
          </cell>
        </row>
        <row r="7315">
          <cell r="A7315">
            <v>87803</v>
          </cell>
          <cell r="B7315" t="str">
            <v>EMBOÇO OU MASSA ÚNICA EM ARGAMASSA TRAÇO 1:2:8, PREPARO MANUAL, APLICADA MANUALMENTE EM PANOS CEGOS DE FACHADA (SEM PRESENÇA DE VÃOS), ESPESSURA DE 45 MM. AF_08/2022</v>
          </cell>
          <cell r="C7315">
            <v>64.58</v>
          </cell>
        </row>
        <row r="7316">
          <cell r="A7316">
            <v>87807</v>
          </cell>
          <cell r="B7316" t="str">
            <v>EMBOÇO OU MASSA ÚNICA EM ARGAMASSA TRAÇO 1:2:8, PREPARO MANUAL, APLICADA MANUALMENTE EM PANOS CEGOS DE FACHADA (SEM PRESENÇA DE VÃOS), ESPESSURA MAIOR OU IGUAL A 50 MM. AF_08/2022</v>
          </cell>
          <cell r="C7316">
            <v>70.59</v>
          </cell>
        </row>
        <row r="7317">
          <cell r="A7317">
            <v>104218</v>
          </cell>
          <cell r="B7317" t="str">
            <v>EMBOÇO OU MASSA ÚNICA EM ARGAMASSA TRAÇO 1:2:8, PREPARO MANUAL, APLICADA MANUALMENTE EM PANOS DE FACHADA COM PRESENÇA DE VÃOS, ESPESSURA DE 25 MM, ACESSO POR ANDAIME. AF_08/2022</v>
          </cell>
          <cell r="C7317">
            <v>51.95</v>
          </cell>
        </row>
        <row r="7318">
          <cell r="A7318">
            <v>87777</v>
          </cell>
          <cell r="B7318" t="str">
            <v>EMBOÇO OU MASSA ÚNICA EM ARGAMASSA TRAÇO 1:2:8, PREPARO MANUAL, APLICADA MANUALMENTE EM PANOS DE FACHADA COM PRESENÇA DE VÃOS, ESPESSURA DE 25 MM. AF_08/2022</v>
          </cell>
          <cell r="C7318">
            <v>55.58</v>
          </cell>
        </row>
        <row r="7319">
          <cell r="A7319">
            <v>104222</v>
          </cell>
          <cell r="B7319" t="str">
            <v>EMBOÇO OU MASSA ÚNICA EM ARGAMASSA TRAÇO 1:2:8, PREPARO MANUAL, APLICADA MANUALMENTE EM PANOS DE FACHADA COM PRESENÇA DE VÃOS, ESPESSURA DE 35 MM, ACESSO POR ANDAIME. AF_08/2022</v>
          </cell>
          <cell r="C7319">
            <v>67.14</v>
          </cell>
        </row>
        <row r="7320">
          <cell r="A7320">
            <v>87781</v>
          </cell>
          <cell r="B7320" t="str">
            <v>EMBOÇO OU MASSA ÚNICA EM ARGAMASSA TRAÇO 1:2:8, PREPARO MANUAL, APLICADA MANUALMENTE EM PANOS DE FACHADA COM PRESENÇA DE VÃOS, ESPESSURA DE 35 MM. AF_08/2022</v>
          </cell>
          <cell r="C7320">
            <v>71.790000000000006</v>
          </cell>
        </row>
        <row r="7321">
          <cell r="A7321">
            <v>104226</v>
          </cell>
          <cell r="B7321" t="str">
            <v>EMBOÇO OU MASSA ÚNICA EM ARGAMASSA TRAÇO 1:2:8, PREPARO MANUAL, APLICADA MANUALMENTE EM PANOS DE FACHADA COM PRESENÇA DE VÃOS, ESPESSURA DE 45 MM, ACESSO POR ANDAIME. AF_08/2022</v>
          </cell>
          <cell r="C7321">
            <v>74.53</v>
          </cell>
        </row>
        <row r="7322">
          <cell r="A7322">
            <v>87786</v>
          </cell>
          <cell r="B7322" t="str">
            <v>EMBOÇO OU MASSA ÚNICA EM ARGAMASSA TRAÇO 1:2:8, PREPARO MANUAL, APLICADA MANUALMENTE EM PANOS DE FACHADA COM PRESENÇA DE VÃOS, ESPESSURA DE 45 MM. AF_08/2022</v>
          </cell>
          <cell r="C7322">
            <v>79.180000000000007</v>
          </cell>
        </row>
        <row r="7323">
          <cell r="A7323">
            <v>104230</v>
          </cell>
          <cell r="B7323" t="str">
            <v>EMBOÇO OU MASSA ÚNICA EM ARGAMASSA TRAÇO 1:2:8, PREPARO MANUAL, APLICADA MANUALMENTE EM PANOS DE FACHADA COM PRESENÇA DE VÃOS, ESPESSURA DE 50 MM, ACESSO POR ANDAIME. AF_08/2022</v>
          </cell>
          <cell r="C7323">
            <v>87.12</v>
          </cell>
        </row>
        <row r="7324">
          <cell r="A7324">
            <v>104234</v>
          </cell>
          <cell r="B7324" t="str">
            <v>EMBOÇO OU MASSA ÚNICA EM ARGAMASSA TRAÇO 1:2:8, PREPARO MANUAL, APLICADA MANUALMENTE EM PANOS DE FACHADA SEM PRESENÇA DE VÃOS, ESPESSURA DE 25 MM, ACESSO POR ANDAIME. AF_08/2022</v>
          </cell>
          <cell r="C7324">
            <v>39.75</v>
          </cell>
        </row>
        <row r="7325">
          <cell r="A7325">
            <v>104238</v>
          </cell>
          <cell r="B7325" t="str">
            <v>EMBOÇO OU MASSA ÚNICA EM ARGAMASSA TRAÇO 1:2:8, PREPARO MANUAL, APLICADA MANUALMENTE EM PANOS DE FACHADA SEM PRESENÇA DE VÃOS, ESPESSURA DE 35 MM, ACESSO POR ANDAIME. AF_08/2022</v>
          </cell>
          <cell r="C7325">
            <v>54.51</v>
          </cell>
        </row>
        <row r="7326">
          <cell r="A7326">
            <v>104242</v>
          </cell>
          <cell r="B7326" t="str">
            <v>EMBOÇO OU MASSA ÚNICA EM ARGAMASSA TRAÇO 1:2:8, PREPARO MANUAL, APLICADA MANUALMENTE EM PANOS DE FACHADA SEM PRESENÇA DE VÃOS, ESPESSURA DE 45 MM, ACESSO POR ANDAIME. AF_08/2022</v>
          </cell>
          <cell r="C7326">
            <v>61.41</v>
          </cell>
        </row>
        <row r="7327">
          <cell r="A7327">
            <v>104246</v>
          </cell>
          <cell r="B7327" t="str">
            <v>EMBOÇO OU MASSA ÚNICA EM ARGAMASSA TRAÇO 1:2:8, PREPARO MANUAL, APLICADA MANUALMENTE EM PANOS DE FACHADA SEM PRESENÇA DE VÃOS, ESPESSURA DE 50 MM, ACESSO POR ANDAIME. AF_08/2022</v>
          </cell>
          <cell r="C7327">
            <v>67.099999999999994</v>
          </cell>
        </row>
        <row r="7328">
          <cell r="A7328">
            <v>104250</v>
          </cell>
          <cell r="B7328" t="str">
            <v>EMBOÇO OU MASSA ÚNICA EM ARGAMASSA TRAÇO 1:2:8, PREPARO MANUAL, APLICADA MANUALMENTE EM SUPERFÍCIES EXTERNAS DA SACADA, ESPESSURA DE 25 MM, ACESSO POR ANDAIME, SEM USO DE TELA METÁLICA. AF_08/2022</v>
          </cell>
          <cell r="C7328">
            <v>70.239999999999995</v>
          </cell>
        </row>
        <row r="7329">
          <cell r="A7329">
            <v>87811</v>
          </cell>
          <cell r="B7329" t="str">
            <v>EMBOÇO OU MASSA ÚNICA EM ARGAMASSA TRAÇO 1:2:8, PREPARO MANUAL, APLICADA MANUALMENTE EM SUPERFÍCIES EXTERNAS DA SACADA, ESPESSURA DE 25 MM, SEM USO DE TELA METÁLICA DE REFORÇO CONTRA FISSURAÇÃO. AF_08/2022</v>
          </cell>
          <cell r="C7329">
            <v>76.75</v>
          </cell>
        </row>
        <row r="7330">
          <cell r="A7330">
            <v>104254</v>
          </cell>
          <cell r="B7330" t="str">
            <v>EMBOÇO OU MASSA ÚNICA EM ARGAMASSA TRAÇO 1:2:8, PREPARO MANUAL, APLICADA MANUALMENTE EM SUPERFÍCIES EXTERNAS DA SACADA, ESPESSURA DE 35 MM, ACESSO POR ANDAIME, SEM USO DE TELA METÁLICA. AF_08/2022</v>
          </cell>
          <cell r="C7330">
            <v>85</v>
          </cell>
        </row>
        <row r="7331">
          <cell r="A7331">
            <v>87815</v>
          </cell>
          <cell r="B7331" t="str">
            <v>EMBOÇO OU MASSA ÚNICA EM ARGAMASSA TRAÇO 1:2:8, PREPARO MANUAL, APLICADA MANUALMENTE EM SUPERFÍCIES EXTERNAS DA SACADA, ESPESSURA DE 35 MM, SEM USO DE TELA METÁLICA DE REFORÇO CONTRA FISSURAÇÃO. AF_08/2022</v>
          </cell>
          <cell r="C7331">
            <v>92.54</v>
          </cell>
        </row>
        <row r="7332">
          <cell r="A7332">
            <v>104258</v>
          </cell>
          <cell r="B7332" t="str">
            <v>EMBOÇO OU MASSA ÚNICA EM ARGAMASSA TRAÇO 1:2:8, PREPARO MANUAL, APLICADA MANUALMENTE EM SUPERFÍCIES EXTERNAS DA SACADA, ESPESSURA DE 45 MM, ACESSO POR ANDAIME, SEM USO DE TELA METÁLICA. AF_08/2022</v>
          </cell>
          <cell r="C7332">
            <v>91.9</v>
          </cell>
        </row>
        <row r="7333">
          <cell r="A7333">
            <v>87819</v>
          </cell>
          <cell r="B7333" t="str">
            <v>EMBOÇO OU MASSA ÚNICA EM ARGAMASSA TRAÇO 1:2:8, PREPARO MANUAL, APLICADA MANUALMENTE EM SUPERFÍCIES EXTERNAS DA SACADA, ESPESSURA DE 45 MM, SEM USO DE TELA METÁLICA DE REFORÇO CONTRA FISSURAÇÃO. AF_08/2022</v>
          </cell>
          <cell r="C7333">
            <v>99.44</v>
          </cell>
        </row>
        <row r="7334">
          <cell r="A7334">
            <v>104262</v>
          </cell>
          <cell r="B7334" t="str">
            <v>EMBOÇO OU MASSA ÚNICA EM ARGAMASSA TRAÇO 1:2:8, PREPARO MANUAL, APLICADA MANUALMENTE EM SUPERFÍCIES EXTERNAS DA SACADA, ESPESSURA DE 50 MM, ACESSO POR ANDAIME, SEM USO DE TELA METÁLICA. AF_08/2022</v>
          </cell>
          <cell r="C7334">
            <v>117.58</v>
          </cell>
        </row>
        <row r="7335">
          <cell r="A7335">
            <v>87823</v>
          </cell>
          <cell r="B7335" t="str">
            <v>EMBOÇO OU MASSA ÚNICA EM ARGAMASSA TRAÇO 1:2:8, PREPARO MANUAL, APLICADA MANUALMENTE EM SUPERFÍCIES EXTERNAS DA SACADA, ESPESSURA MAIOR OU IGUAL A 50 MM, SEM USO DE TELA METÁLICA DE REFORÇO CONTRA FISSURAÇÃO. AF_08/2022</v>
          </cell>
          <cell r="C7335">
            <v>127.85</v>
          </cell>
        </row>
        <row r="7336">
          <cell r="A7336">
            <v>87827</v>
          </cell>
          <cell r="B7336" t="str">
            <v>EMBOÇO OU MASSA ÚNICA EM ARGAMASSA TRAÇO 1:2:8, PREPARO MANUAL, APLICADA MANUALMENTE NAS PAREDES INTERNAS DA SACADA, ESPESSURA DE 25 MM, SEM USO DE TELA METÁLICA DE REFORÇO CONTRA FISSURAÇÃO. AF_08/2022</v>
          </cell>
          <cell r="C7336">
            <v>72.98</v>
          </cell>
        </row>
        <row r="7337">
          <cell r="A7337">
            <v>87831</v>
          </cell>
          <cell r="B7337" t="str">
            <v>EMBOÇO OU MASSA ÚNICA EM ARGAMASSA TRAÇO 1:2:8, PREPARO MANUAL, APLICADA MANUALMENTE NAS PAREDES INTERNAS DA SACADA, ESPESSURA DE 35 MM, SEM USO DE TELA METÁLICA DE REFORÇO CONTRA FISSURAÇÃO. AF_08/2022</v>
          </cell>
          <cell r="C7337">
            <v>88.99</v>
          </cell>
        </row>
        <row r="7338">
          <cell r="A7338">
            <v>104220</v>
          </cell>
          <cell r="B7338" t="str">
            <v>EMBOÇO OU MASSA ÚNICA EM ARGAMASSA TRAÇO 1:2:8, PREPARO MECÂNICA COM BETONEIRA 400 L, APLICADA COM PROJETOR TIPO CANEQUINHA EM PANOS DE FACHADA COM PRESENÇA DE VÃOS, ESPESSURA DE 25 MM, ACESSO POR ANDAIME. AF_08/2022</v>
          </cell>
          <cell r="C7338">
            <v>52.49</v>
          </cell>
        </row>
        <row r="7339">
          <cell r="A7339">
            <v>104203</v>
          </cell>
          <cell r="B7339" t="str">
            <v>EMBOÇO OU MASSA ÚNICA EM ARGAMASSA TRAÇO 1:2:8, PREPARO MECÂNICA COM BETONEIRA 400 L, APLICADA COM PROJETOR TIPO CANEQUINHA EM PANOS DE FACHADA COM PRESENÇA DE VÃOS, ESPESSURA DE 25 MM, ACESSO POR BALANCIM MANUAL. AF_08/2022</v>
          </cell>
          <cell r="C7339">
            <v>56.33</v>
          </cell>
        </row>
        <row r="7340">
          <cell r="A7340">
            <v>104224</v>
          </cell>
          <cell r="B7340" t="str">
            <v>EMBOÇO OU MASSA ÚNICA EM ARGAMASSA TRAÇO 1:2:8, PREPARO MECÂNICA COM BETONEIRA 400 L, APLICADA COM PROJETOR TIPO CANEQUINHA EM PANOS DE FACHADA COM PRESENÇA DE VÃOS, ESPESSURA DE 35 MM, ACESSO POR ANDAIME. AF_08/2022</v>
          </cell>
          <cell r="C7340">
            <v>67.849999999999994</v>
          </cell>
        </row>
        <row r="7341">
          <cell r="A7341">
            <v>104204</v>
          </cell>
          <cell r="B7341" t="str">
            <v>EMBOÇO OU MASSA ÚNICA EM ARGAMASSA TRAÇO 1:2:8, PREPARO MECÂNICA COM BETONEIRA 400 L, APLICADA COM PROJETOR TIPO CANEQUINHA EM PANOS DE FACHADA COM PRESENÇA DE VÃOS, ESPESSURA DE 35 MM, ACESSO POR BALANCIM MANUAL. AF_08/2022</v>
          </cell>
          <cell r="C7341">
            <v>72.849999999999994</v>
          </cell>
        </row>
        <row r="7342">
          <cell r="A7342">
            <v>104228</v>
          </cell>
          <cell r="B7342" t="str">
            <v>EMBOÇO OU MASSA ÚNICA EM ARGAMASSA TRAÇO 1:2:8, PREPARO MECÂNICA COM BETONEIRA 400 L, APLICADA COM PROJETOR TIPO CANEQUINHA EM PANOS DE FACHADA COM PRESENÇA DE VÃOS, ESPESSURA DE 45 MM, ACESSO POR ANDAIME. AF_08/2022</v>
          </cell>
          <cell r="C7342">
            <v>74.819999999999993</v>
          </cell>
        </row>
        <row r="7343">
          <cell r="A7343">
            <v>104205</v>
          </cell>
          <cell r="B7343" t="str">
            <v>EMBOÇO OU MASSA ÚNICA EM ARGAMASSA TRAÇO 1:2:8, PREPARO MECÂNICA COM BETONEIRA 400 L, APLICADA COM PROJETOR TIPO CANEQUINHA EM PANOS DE FACHADA COM PRESENÇA DE VÃOS, ESPESSURA DE 45 MM, ACESSO POR BALANCIM MANUAL. AF_08/2022</v>
          </cell>
          <cell r="C7343">
            <v>79.819999999999993</v>
          </cell>
        </row>
        <row r="7344">
          <cell r="A7344">
            <v>104232</v>
          </cell>
          <cell r="B7344" t="str">
            <v>EMBOÇO OU MASSA ÚNICA EM ARGAMASSA TRAÇO 1:2:8, PREPARO MECÂNICA COM BETONEIRA 400 L, APLICADA COM PROJETOR TIPO CANEQUINHA EM PANOS DE FACHADA COM PRESENÇA DE VÃOS, ESPESSURA DE 50 MM, ACESSO POR ANDAIME. AF_08/2022</v>
          </cell>
          <cell r="C7344">
            <v>82.65</v>
          </cell>
        </row>
        <row r="7345">
          <cell r="A7345">
            <v>104206</v>
          </cell>
          <cell r="B7345" t="str">
            <v>EMBOÇO OU MASSA ÚNICA EM ARGAMASSA TRAÇO 1:2:8, PREPARO MECÂNICA COM BETONEIRA 400 L, APLICADA COM PROJETOR TIPO CANEQUINHA EM PANOS DE FACHADA COM PRESENÇA DE VÃOS, ESPESSURA DE 50 MM, ACESSO POR BALANCIM MANUAL. AF_08/2022</v>
          </cell>
          <cell r="C7345">
            <v>88.16</v>
          </cell>
        </row>
        <row r="7346">
          <cell r="A7346">
            <v>104236</v>
          </cell>
          <cell r="B7346" t="str">
            <v>EMBOÇO OU MASSA ÚNICA EM ARGAMASSA TRAÇO 1:2:8, PREPARO MECÂNICA COM BETONEIRA 400 L, APLICADA COM PROJETOR TIPO CANEQUINHA EM PANOS DE FACHADA SEM PRESENÇA DE VÃOS, ESPESSURA DE 25 MM, ACESSO POR ANDAIME. AF_08/2022</v>
          </cell>
          <cell r="C7346">
            <v>39.61</v>
          </cell>
        </row>
        <row r="7347">
          <cell r="A7347">
            <v>104207</v>
          </cell>
          <cell r="B7347" t="str">
            <v>EMBOÇO OU MASSA ÚNICA EM ARGAMASSA TRAÇO 1:2:8, PREPARO MECÂNICA COM BETONEIRA 400 L, APLICADA COM PROJETOR TIPO CANEQUINHA EM PANOS DE FACHADA SEM PRESENÇA DE VÃOS, ESPESSURA DE 25 MM, ACESSO POR BALANCIM MANUAL. AF_08/2022</v>
          </cell>
          <cell r="C7347">
            <v>41.96</v>
          </cell>
        </row>
        <row r="7348">
          <cell r="A7348">
            <v>104240</v>
          </cell>
          <cell r="B7348" t="str">
            <v>EMBOÇO OU MASSA ÚNICA EM ARGAMASSA TRAÇO 1:2:8, PREPARO MECÂNICA COM BETONEIRA 400 L, APLICADA COM PROJETOR TIPO CANEQUINHA EM PANOS DE FACHADA SEM PRESENÇA DE VÃOS, ESPESSURA DE 35 MM, ACESSO POR ANDAIME. AF_08/2022</v>
          </cell>
          <cell r="C7348">
            <v>54.6</v>
          </cell>
        </row>
        <row r="7349">
          <cell r="A7349">
            <v>104208</v>
          </cell>
          <cell r="B7349" t="str">
            <v>EMBOÇO OU MASSA ÚNICA EM ARGAMASSA TRAÇO 1:2:8, PREPARO MECÂNICA COM BETONEIRA 400 L, APLICADA COM PROJETOR TIPO CANEQUINHA EM PANOS DE FACHADA SEM PRESENÇA DE VÃOS, ESPESSURA DE 35 MM, ACESSO POR BALANCIM MANUAL. AF_08/2022</v>
          </cell>
          <cell r="C7349">
            <v>58.01</v>
          </cell>
        </row>
        <row r="7350">
          <cell r="A7350">
            <v>104244</v>
          </cell>
          <cell r="B7350" t="str">
            <v>EMBOÇO OU MASSA ÚNICA EM ARGAMASSA TRAÇO 1:2:8, PREPARO MECÂNICA COM BETONEIRA 400 L, APLICADA COM PROJETOR TIPO CANEQUINHA EM PANOS DE FACHADA SEM PRESENÇA DE VÃOS, ESPESSURA DE 45 MM, ACESSO POR ANDAIME. AF_08/2022</v>
          </cell>
          <cell r="C7350">
            <v>61.15</v>
          </cell>
        </row>
        <row r="7351">
          <cell r="A7351">
            <v>104209</v>
          </cell>
          <cell r="B7351" t="str">
            <v>EMBOÇO OU MASSA ÚNICA EM ARGAMASSA TRAÇO 1:2:8, PREPARO MECÂNICA COM BETONEIRA 400 L, APLICADA COM PROJETOR TIPO CANEQUINHA EM PANOS DE FACHADA SEM PRESENÇA DE VÃOS, ESPESSURA DE 45 MM, ACESSO POR BALANCIM MANUAL. AF_08/2022</v>
          </cell>
          <cell r="C7351">
            <v>64.569999999999993</v>
          </cell>
        </row>
        <row r="7352">
          <cell r="A7352">
            <v>104248</v>
          </cell>
          <cell r="B7352" t="str">
            <v>EMBOÇO OU MASSA ÚNICA EM ARGAMASSA TRAÇO 1:2:8, PREPARO MECÂNICA COM BETONEIRA 400 L, APLICADA COM PROJETOR TIPO CANEQUINHA EM PANOS DE FACHADA SEM PRESENÇA DE VÃOS, ESPESSURA DE 50 MM, ACESSO POR ANDAIME. AF_08/2022</v>
          </cell>
          <cell r="C7352">
            <v>63.76</v>
          </cell>
        </row>
        <row r="7353">
          <cell r="A7353">
            <v>104210</v>
          </cell>
          <cell r="B7353" t="str">
            <v>EMBOÇO OU MASSA ÚNICA EM ARGAMASSA TRAÇO 1:2:8, PREPARO MECÂNICA COM BETONEIRA 400 L, APLICADA COM PROJETOR TIPO CANEQUINHA EM PANOS DE FACHADA SEM PRESENÇA DE VÃOS, ESPESSURA DE 50 MM, ACESSO POR BALANCIM MANUAL. AF_08/2022</v>
          </cell>
          <cell r="C7353">
            <v>67.069999999999993</v>
          </cell>
        </row>
        <row r="7354">
          <cell r="A7354">
            <v>104252</v>
          </cell>
          <cell r="B7354" t="str">
            <v>EMBOÇO OU MASSA ÚNICA EM ARGAMASSA TRAÇO 1:2:8, PREPARO MECÂNICA COM BETONEIRA 400 L, APLICADA COM PROJETOR TIPO CANEQUINHA EM SUPERFÍCIES EXTERNAS DA SACADA, ESPESSURA DE 25 MM, ACESSO POR ANDAIME, SEM USO DE TELA METÁLICA. AF_08/2022</v>
          </cell>
          <cell r="C7354">
            <v>72.66</v>
          </cell>
        </row>
        <row r="7355">
          <cell r="A7355">
            <v>104211</v>
          </cell>
          <cell r="B7355" t="str">
            <v>EMBOÇO OU MASSA ÚNICA EM ARGAMASSA TRAÇO 1:2:8, PREPARO MECÂNICA COM BETONEIRA 400 L, APLICADA COM PROJETOR TIPO CANEQUINHA EM SUPERFÍCIES EXTERNAS DA SACADA, ESPESSURA DE 25 MM, ACESSO POR BALANCIM MANUAL, SEM USO DE TELA METÁLICA. AF_08/2022</v>
          </cell>
          <cell r="C7355">
            <v>79.58</v>
          </cell>
        </row>
        <row r="7356">
          <cell r="A7356">
            <v>104212</v>
          </cell>
          <cell r="B7356" t="str">
            <v>EMBOÇO OU MASSA ÚNICA EM ARGAMASSA TRAÇO 1:2:8, PREPARO MECÂNICA COM BETONEIRA 400 L, APLICADA COM PROJETOR TIPO CANEQUINHA EM SUPERFÍCIES EXTERNAS DA SACADA, ESPESSURA DE 35 MM, ACESSO POR BALANCIM MANUAL, SEM USO DE TELA METÁLICA. AF_08/2022</v>
          </cell>
          <cell r="C7356">
            <v>95.68</v>
          </cell>
        </row>
        <row r="7357">
          <cell r="A7357">
            <v>104213</v>
          </cell>
          <cell r="B7357" t="str">
            <v>EMBOÇO OU MASSA ÚNICA EM ARGAMASSA TRAÇO 1:2:8, PREPARO MECÂNICA COM BETONEIRA 400 L, APLICADA COM PROJETOR TIPO CANEQUINHA EM SUPERFÍCIES EXTERNAS DA SACADA, ESPESSURA DE 45 MM, ACESSO POR BALANCIM MANUAL, SEM USO DE TELA METÁLICA. AF_08/2022</v>
          </cell>
          <cell r="C7357">
            <v>102.24</v>
          </cell>
        </row>
        <row r="7358">
          <cell r="A7358">
            <v>104214</v>
          </cell>
          <cell r="B7358" t="str">
            <v>EMBOÇO OU MASSA ÚNICA EM ARGAMASSA TRAÇO 1:2:8, PREPARO MECÂNICA COM BETONEIRA 400 L, APLICADA COM PROJETOR TIPO CANEQUINHA EM SUPERFÍCIES EXTERNAS DA SACADA, ESPESSURA DE 50 MM, ACESSO POR BALANCIM MANUAL, SEM USO DE TELA METÁLICA. AF_08/2022</v>
          </cell>
          <cell r="C7358">
            <v>121.88</v>
          </cell>
        </row>
        <row r="7359">
          <cell r="A7359">
            <v>104215</v>
          </cell>
          <cell r="B7359" t="str">
            <v>EMBOÇO OU MASSA ÚNICA EM ARGAMASSA TRAÇO 1:2:8, PREPARO MECÂNICA COM BETONEIRA 400 L, APLICADA COM PROJETOR TIPO CANEQUINHA EM SUPERFÍCIES INTERNAS DA SACADA, ESPESSURA DE 25 MM, SEM USO DE TELA METÁLICA. AF_08/2022</v>
          </cell>
          <cell r="C7359">
            <v>74.61</v>
          </cell>
        </row>
        <row r="7360">
          <cell r="A7360">
            <v>104216</v>
          </cell>
          <cell r="B7360" t="str">
            <v>EMBOÇO OU MASSA ÚNICA EM ARGAMASSA TRAÇO 1:2:8, PREPARO MECÂNICA COM BETONEIRA 400 L, APLICADA COM PROJETOR TIPO CANEQUINHA EM SUPERFÍCIES INTERNAS DA SACADA, ESPESSURA DE 35 MM, SEM USO DE TELA METÁLICA. AF_08/2022</v>
          </cell>
          <cell r="C7360">
            <v>90.58</v>
          </cell>
        </row>
        <row r="7361">
          <cell r="A7361">
            <v>104217</v>
          </cell>
          <cell r="B7361" t="str">
            <v>EMBOÇO OU MASSA ÚNICA EM ARGAMASSA TRAÇO 1:2:8, PREPARO MECÂNICA COM BETONEIRA 400 L, APLICADA MANUALMENTE EM PANOS DE FACHADA COM PRESENÇA DE VÃOS, ESPESSURA DE 25 MM, ACESSO POR ANDAIME. AF_08/2022</v>
          </cell>
          <cell r="C7361">
            <v>48.71</v>
          </cell>
        </row>
        <row r="7362">
          <cell r="A7362">
            <v>104221</v>
          </cell>
          <cell r="B7362" t="str">
            <v>EMBOÇO OU MASSA ÚNICA EM ARGAMASSA TRAÇO 1:2:8, PREPARO MECÂNICA COM BETONEIRA 400 L, APLICADA MANUALMENTE EM PANOS DE FACHADA COM PRESENÇA DE VÃOS, ESPESSURA DE 35 MM, ACESSO POR ANDAIME. AF_08/2022</v>
          </cell>
          <cell r="C7362">
            <v>62.81</v>
          </cell>
        </row>
        <row r="7363">
          <cell r="A7363">
            <v>104225</v>
          </cell>
          <cell r="B7363" t="str">
            <v>EMBOÇO OU MASSA ÚNICA EM ARGAMASSA TRAÇO 1:2:8, PREPARO MECÂNICA COM BETONEIRA 400 L, APLICADA MANUALMENTE EM PANOS DE FACHADA COM PRESENÇA DE VÃOS, ESPESSURA DE 45 MM, ACESSO POR ANDAIME. AF_08/2022</v>
          </cell>
          <cell r="C7363">
            <v>69.099999999999994</v>
          </cell>
        </row>
        <row r="7364">
          <cell r="A7364">
            <v>104229</v>
          </cell>
          <cell r="B7364" t="str">
            <v>EMBOÇO OU MASSA ÚNICA EM ARGAMASSA TRAÇO 1:2:8, PREPARO MECÂNICA COM BETONEIRA 400 L, APLICADA MANUALMENTE EM PANOS DE FACHADA COM PRESENÇA DE VÃOS, ESPESSURA DE 50 MM, ACESSO POR ANDAIME. AF_08/2022</v>
          </cell>
          <cell r="C7364">
            <v>81.14</v>
          </cell>
        </row>
        <row r="7365">
          <cell r="A7365">
            <v>104233</v>
          </cell>
          <cell r="B7365" t="str">
            <v>EMBOÇO OU MASSA ÚNICA EM ARGAMASSA TRAÇO 1:2:8, PREPARO MECÂNICA COM BETONEIRA 400 L, APLICADA MANUALMENTE EM PANOS DE FACHADA SEM PRESENÇA DE VÃOS, ESPESSURA DE 25 MM, ACESSO POR ANDAIME. AF_08/2022</v>
          </cell>
          <cell r="C7365">
            <v>36.729999999999997</v>
          </cell>
        </row>
        <row r="7366">
          <cell r="A7366">
            <v>104237</v>
          </cell>
          <cell r="B7366" t="str">
            <v>EMBOÇO OU MASSA ÚNICA EM ARGAMASSA TRAÇO 1:2:8, PREPARO MECÂNICA COM BETONEIRA 400 L, APLICADA MANUALMENTE EM PANOS DE FACHADA SEM PRESENÇA DE VÃOS, ESPESSURA DE 35 MM, ACESSO POR ANDAIME. AF_08/2022</v>
          </cell>
          <cell r="C7366">
            <v>50.46</v>
          </cell>
        </row>
        <row r="7367">
          <cell r="A7367">
            <v>104241</v>
          </cell>
          <cell r="B7367" t="str">
            <v>EMBOÇO OU MASSA ÚNICA EM ARGAMASSA TRAÇO 1:2:8, PREPARO MECÂNICA COM BETONEIRA 400 L, APLICADA MANUALMENTE EM PANOS DE FACHADA SEM PRESENÇA DE VÃOS, ESPESSURA DE 45 MM, ACESSO POR ANDAIME. AF_08/2022</v>
          </cell>
          <cell r="C7367">
            <v>56.34</v>
          </cell>
        </row>
        <row r="7368">
          <cell r="A7368">
            <v>104245</v>
          </cell>
          <cell r="B7368" t="str">
            <v>EMBOÇO OU MASSA ÚNICA EM ARGAMASSA TRAÇO 1:2:8, PREPARO MECÂNICA COM BETONEIRA 400 L, APLICADA MANUALMENTE EM PANOS DE FACHADA SEM PRESENÇA DE VÃOS, ESPESSURA DE 50 MM, ACESSO POR ANDAIME. AF_08/2022</v>
          </cell>
          <cell r="C7368">
            <v>61.51</v>
          </cell>
        </row>
        <row r="7369">
          <cell r="A7369">
            <v>104249</v>
          </cell>
          <cell r="B7369" t="str">
            <v>EMBOÇO OU MASSA ÚNICA EM ARGAMASSA TRAÇO 1:2:8, PREPARO MECÂNICA COM BETONEIRA 400 L, APLICADA MANUALMENTE EM SUPERFÍCIES EXTERNAS DA SACADA, ESPESSURA DE 25 MM, ACESSO POR ANDAIME, SEM USO DE TELA METÁLICA. AF_08/2022</v>
          </cell>
          <cell r="C7369">
            <v>67.22</v>
          </cell>
        </row>
        <row r="7370">
          <cell r="A7370">
            <v>104253</v>
          </cell>
          <cell r="B7370" t="str">
            <v>EMBOÇO OU MASSA ÚNICA EM ARGAMASSA TRAÇO 1:2:8, PREPARO MECÂNICA COM BETONEIRA 400 L, APLICADA MANUALMENTE EM SUPERFÍCIES EXTERNAS DA SACADA, ESPESSURA DE 35 MM, ACESSO POR ANDAIME, SEM USO DE TELA METÁLICA. AF_08/2022</v>
          </cell>
          <cell r="C7370">
            <v>80.95</v>
          </cell>
        </row>
        <row r="7371">
          <cell r="A7371">
            <v>104256</v>
          </cell>
          <cell r="B7371" t="str">
            <v>EMBOÇO OU MASSA ÚNICA EM ARGAMASSA TRAÇO 1:2:8, PREPARO MECÂNICO COM BETONEIRA 400 L, APLICADA COM PROJETOR TIPO CANEQUINHA EM SUPERFÍCIES EXTERNAS DA SACADA, ESPESSURA DE 35 MM, ACESSO POR ANDAIME, SEM USO DE TELA METÁLICA. AF_08/2022</v>
          </cell>
          <cell r="C7371">
            <v>87.66</v>
          </cell>
        </row>
        <row r="7372">
          <cell r="A7372">
            <v>104260</v>
          </cell>
          <cell r="B7372" t="str">
            <v>EMBOÇO OU MASSA ÚNICA EM ARGAMASSA TRAÇO 1:2:8, PREPARO MECÂNICO COM BETONEIRA 400 L, APLICADA COM PROJETOR TIPO CANEQUINHA EM SUPERFÍCIES EXTERNAS DA SACADA, ESPESSURA DE 45 MM, ACESSO POR ANDAIME, SEM USO DE TELA METÁLICA. AF_08/2022</v>
          </cell>
          <cell r="C7372">
            <v>94.21</v>
          </cell>
        </row>
        <row r="7373">
          <cell r="A7373">
            <v>104264</v>
          </cell>
          <cell r="B7373" t="str">
            <v>EMBOÇO OU MASSA ÚNICA EM ARGAMASSA TRAÇO 1:2:8, PREPARO MECÂNICO COM BETONEIRA 400 L, APLICADA COM PROJETOR TIPO CANEQUINHA EM SUPERFÍCIES EXTERNAS DA SACADA, ESPESSURA DE 50 MM, ACESSO POR ANDAIME, SEM USO DE TELA METÁLICA. AF_08/2022</v>
          </cell>
          <cell r="C7373">
            <v>111.99</v>
          </cell>
        </row>
        <row r="7374">
          <cell r="A7374">
            <v>87792</v>
          </cell>
          <cell r="B7374" t="str">
            <v>EMBOÇO OU MASSA ÚNICA EM ARGAMASSA TRAÇO 1:2:8, PREPARO MECÂNICO COM BETONEIRA 400 L, APLICADA MANUALMENTE EM PANOS CEGOS DE FACHADA (SEM PRESENÇA DE VÃOS), ESPESSURA DE 25 MM. AF_08/2022</v>
          </cell>
          <cell r="C7374">
            <v>38.880000000000003</v>
          </cell>
        </row>
        <row r="7375">
          <cell r="A7375">
            <v>87797</v>
          </cell>
          <cell r="B7375" t="str">
            <v>EMBOÇO OU MASSA ÚNICA EM ARGAMASSA TRAÇO 1:2:8, PREPARO MECÂNICO COM BETONEIRA 400 L, APLICADA MANUALMENTE EM PANOS CEGOS DE FACHADA (SEM PRESENÇA DE VÃOS), ESPESSURA DE 35 MM. AF_08/2022</v>
          </cell>
          <cell r="C7375">
            <v>53.63</v>
          </cell>
        </row>
        <row r="7376">
          <cell r="A7376">
            <v>87801</v>
          </cell>
          <cell r="B7376" t="str">
            <v>EMBOÇO OU MASSA ÚNICA EM ARGAMASSA TRAÇO 1:2:8, PREPARO MECÂNICO COM BETONEIRA 400 L, APLICADA MANUALMENTE EM PANOS CEGOS DE FACHADA (SEM PRESENÇA DE VÃOS), ESPESSURA DE 45 MM. AF_08/2022</v>
          </cell>
          <cell r="C7376">
            <v>59.51</v>
          </cell>
        </row>
        <row r="7377">
          <cell r="A7377">
            <v>87805</v>
          </cell>
          <cell r="B7377" t="str">
            <v>EMBOÇO OU MASSA ÚNICA EM ARGAMASSA TRAÇO 1:2:8, PREPARO MECÂNICO COM BETONEIRA 400 L, APLICADA MANUALMENTE EM PANOS CEGOS DE FACHADA (SEM PRESENÇA DE VÃOS), ESPESSURA MAIOR OU IGUAL A 50 MM. AF_08/2022</v>
          </cell>
          <cell r="C7377">
            <v>65</v>
          </cell>
        </row>
        <row r="7378">
          <cell r="A7378">
            <v>87775</v>
          </cell>
          <cell r="B7378" t="str">
            <v>EMBOÇO OU MASSA ÚNICA EM ARGAMASSA TRAÇO 1:2:8, PREPARO MECÂNICO COM BETONEIRA 400 L, APLICADA MANUALMENTE EM PANOS DE FACHADA COM PRESENÇA DE VÃOS, ESPESSURA DE 25 MM. AF_08/2022</v>
          </cell>
          <cell r="C7378">
            <v>52.34</v>
          </cell>
        </row>
        <row r="7379">
          <cell r="A7379">
            <v>87779</v>
          </cell>
          <cell r="B7379" t="str">
            <v>EMBOÇO OU MASSA ÚNICA EM ARGAMASSA TRAÇO 1:2:8, PREPARO MECÂNICO COM BETONEIRA 400 L, APLICADA MANUALMENTE EM PANOS DE FACHADA COM PRESENÇA DE VÃOS, ESPESSURA DE 35 MM. AF_08/2022</v>
          </cell>
          <cell r="C7379">
            <v>67.459999999999994</v>
          </cell>
        </row>
        <row r="7380">
          <cell r="A7380">
            <v>87784</v>
          </cell>
          <cell r="B7380" t="str">
            <v>EMBOÇO OU MASSA ÚNICA EM ARGAMASSA TRAÇO 1:2:8, PREPARO MECÂNICO COM BETONEIRA 400 L, APLICADA MANUALMENTE EM PANOS DE FACHADA COM PRESENÇA DE VÃOS, ESPESSURA DE 45 MM. AF_08/2022</v>
          </cell>
          <cell r="C7380">
            <v>73.75</v>
          </cell>
        </row>
        <row r="7381">
          <cell r="A7381">
            <v>87788</v>
          </cell>
          <cell r="B7381" t="str">
            <v>EMBOÇO OU MASSA ÚNICA EM ARGAMASSA TRAÇO 1:2:8, PREPARO MECÂNICO COM BETONEIRA 400 L, APLICADA MANUALMENTE EM PANOS DE FACHADA COM PRESENÇA DE VÃOS, ESPESSURA MAIOR OU IGUAL A 50 MM. AF_08/2022</v>
          </cell>
          <cell r="C7381">
            <v>86.9</v>
          </cell>
        </row>
        <row r="7382">
          <cell r="A7382">
            <v>87809</v>
          </cell>
          <cell r="B7382" t="str">
            <v>EMBOÇO OU MASSA ÚNICA EM ARGAMASSA TRAÇO 1:2:8, PREPARO MECÂNICO COM BETONEIRA 400 L, APLICADA MANUALMENTE EM SUPERFÍCIES EXTERNAS DA SACADA, ESPESSURA DE 25 MM, SEM USO DE TELA METÁLICA DE REFORÇO CONTRA FISSURAÇÃO. AF_08/2022</v>
          </cell>
          <cell r="C7382">
            <v>73.73</v>
          </cell>
        </row>
        <row r="7383">
          <cell r="A7383">
            <v>87813</v>
          </cell>
          <cell r="B7383" t="str">
            <v>EMBOÇO OU MASSA ÚNICA EM ARGAMASSA TRAÇO 1:2:8, PREPARO MECÂNICO COM BETONEIRA 400 L, APLICADA MANUALMENTE EM SUPERFÍCIES EXTERNAS DA SACADA, ESPESSURA DE 35 MM, SEM USO DE TELA METÁLICA DE REFORÇO CONTRA FISSURAÇÃO. AF_08/2022</v>
          </cell>
          <cell r="C7383">
            <v>88.49</v>
          </cell>
        </row>
        <row r="7384">
          <cell r="A7384">
            <v>104257</v>
          </cell>
          <cell r="B7384" t="str">
            <v>EMBOÇO OU MASSA ÚNICA EM ARGAMASSA TRAÇO 1:2:8, PREPARO MECÂNICO COM BETONEIRA 400 L, APLICADA MANUALMENTE EM SUPERFÍCIES EXTERNAS DA SACADA, ESPESSURA DE 45 MM, ACESSO POR ANDAIME, SEM USO DE TELA METÁLICA. AF_08/2022</v>
          </cell>
          <cell r="C7384">
            <v>86.83</v>
          </cell>
        </row>
        <row r="7385">
          <cell r="A7385">
            <v>87817</v>
          </cell>
          <cell r="B7385" t="str">
            <v>EMBOÇO OU MASSA ÚNICA EM ARGAMASSA TRAÇO 1:2:8, PREPARO MECÂNICO COM BETONEIRA 400 L, APLICADA MANUALMENTE EM SUPERFÍCIES EXTERNAS DA SACADA, ESPESSURA DE 45 MM, SEM USO DE TELA METÁLICA DE REFORÇO CONTRA FISSURAÇÃO. AF_08/2022</v>
          </cell>
          <cell r="C7385">
            <v>94.37</v>
          </cell>
        </row>
        <row r="7386">
          <cell r="A7386">
            <v>104261</v>
          </cell>
          <cell r="B7386" t="str">
            <v>EMBOÇO OU MASSA ÚNICA EM ARGAMASSA TRAÇO 1:2:8, PREPARO MECÂNICO COM BETONEIRA 400 L, APLICADA MANUALMENTE EM SUPERFÍCIES EXTERNAS DA SACADA, ESPESSURA DE 50 MM, ACESSO POR ANDAIME, SEM USO DE TELA METÁLICA. AF_08/2022</v>
          </cell>
          <cell r="C7386">
            <v>111.99</v>
          </cell>
        </row>
        <row r="7387">
          <cell r="A7387">
            <v>87821</v>
          </cell>
          <cell r="B7387" t="str">
            <v>EMBOÇO OU MASSA ÚNICA EM ARGAMASSA TRAÇO 1:2:8, PREPARO MECÂNICO COM BETONEIRA 400 L, APLICADA MANUALMENTE EM SUPERFÍCIES EXTERNAS DA SACADA, ESPESSURA MAIOR OU IGUAL A 50 MM, SEM USO DE TELA METÁLICA DE REFORÇO CONTRA FISSURAÇÃO. AF_08/2022</v>
          </cell>
          <cell r="C7387">
            <v>122.26</v>
          </cell>
        </row>
        <row r="7388">
          <cell r="A7388">
            <v>87825</v>
          </cell>
          <cell r="B7388" t="str">
            <v>EMBOÇO OU MASSA ÚNICA EM ARGAMASSA TRAÇO 1:2:8, PREPARO MECÂNICO COM BETONEIRA 400 L, APLICADA MANUALMENTE NAS PAREDES INTERNAS DA SACADA, ESPESSURA DE 25 MM, SEM USO DE TELA METÁLICA DE REFORÇO CONTRA FISSURAÇÃO. AF_08/2022</v>
          </cell>
          <cell r="C7388">
            <v>69.290000000000006</v>
          </cell>
        </row>
        <row r="7389">
          <cell r="A7389">
            <v>87829</v>
          </cell>
          <cell r="B7389" t="str">
            <v>EMBOÇO OU MASSA ÚNICA EM ARGAMASSA TRAÇO 1:2:8, PREPARO MECÂNICO COM BETONEIRA 400 L, APLICADA MANUALMENTE NAS PAREDES INTERNAS DA SACADA, ESPESSURA DE 35 MM, SEM USO DE TELA METÁLICA DE REFORÇO CONTRA FISSURAÇÃO. AF_08/2022</v>
          </cell>
          <cell r="C7389">
            <v>84.04</v>
          </cell>
        </row>
        <row r="7390">
          <cell r="A7390">
            <v>87557</v>
          </cell>
          <cell r="B7390" t="str">
            <v>EMBOÇO, EM ARGAMASSA INDUSTRIALIZADA, PREPARO MECÂNICO, APLICADO COM EQUIPAMENTO DE MISTURA E PROJEÇÃO DE ARGAMASSA EM PAREDES INTERNAS, E = 10MM, COM TALISCAS. AF_03/2024</v>
          </cell>
          <cell r="C7390">
            <v>45.72</v>
          </cell>
        </row>
        <row r="7391">
          <cell r="A7391">
            <v>87539</v>
          </cell>
          <cell r="B7391" t="str">
            <v>EMBOÇO, EM ARGAMASSA INDUSTRIALIZADA, PREPARO MECÂNICO, APLICADO COM EQUIPAMENTO DE MISTURA E PROJEÇÃO DE ARGAMASSA EM PAREDES INTERNAS, E = 17,5MM, COM TALISCAS. AF_03/2024</v>
          </cell>
          <cell r="C7391">
            <v>69.52</v>
          </cell>
        </row>
        <row r="7392">
          <cell r="A7392">
            <v>104972</v>
          </cell>
          <cell r="B7392" t="str">
            <v>EMBOÇO, EM ARGAMASSA TRAÇO 1:2:8, PREPARO MANUAL, APLICADO MANUALMENTE EM PAREDES INTERNAS DE AMBIENTES COM PÉ-DIREITO DUPLO E ÁREA ENTRE 5M² E 10M², E = 10MM, COM TALISCAS. AF_03/2024</v>
          </cell>
          <cell r="C7392">
            <v>32.79</v>
          </cell>
        </row>
        <row r="7393">
          <cell r="A7393">
            <v>104954</v>
          </cell>
          <cell r="B7393" t="str">
            <v>EMBOÇO, EM ARGAMASSA TRAÇO 1:2:8, PREPARO MANUAL, APLICADO MANUALMENTE EM PAREDES INTERNAS DE AMBIENTES COM PÉ-DIREITO DUPLO E ÁREA ENTRE 5M² E 10M², E = 17,5MM, COM TALISCAS. AF_03/2024</v>
          </cell>
          <cell r="C7393">
            <v>45.61</v>
          </cell>
        </row>
        <row r="7394">
          <cell r="A7394">
            <v>104976</v>
          </cell>
          <cell r="B7394" t="str">
            <v>EMBOÇO, EM ARGAMASSA TRAÇO 1:2:8, PREPARO MANUAL, APLICADO MANUALMENTE EM PAREDES INTERNAS DE AMBIENTES COM PÉ-DIREITO DUPLO E ÁREA MAIOR QUE 10M², E = 10MM, COM TALISCAS. AF_03/2024</v>
          </cell>
          <cell r="C7394">
            <v>29.08</v>
          </cell>
        </row>
        <row r="7395">
          <cell r="A7395">
            <v>104966</v>
          </cell>
          <cell r="B7395" t="str">
            <v>EMBOÇO, EM ARGAMASSA TRAÇO 1:2:8, PREPARO MANUAL, APLICADO MANUALMENTE EM PAREDES INTERNAS DE AMBIENTES COM PÉ-DIREITO DUPLO E ÁREA MAIOR QUE 10M², E = 17,5MM, COM TALISCAS. AF_03/2024</v>
          </cell>
          <cell r="C7395">
            <v>41.89</v>
          </cell>
        </row>
        <row r="7396">
          <cell r="A7396">
            <v>104968</v>
          </cell>
          <cell r="B7396" t="str">
            <v>EMBOÇO, EM ARGAMASSA TRAÇO 1:2:8, PREPARO MANUAL, APLICADO MANUALMENTE EM PAREDES INTERNAS DE AMBIENTES COM PÉ-DIREITO DUPLO E ÁREA MENOR QUE 5M², E = 10MM, COM TALISCAS. AF_03/2024</v>
          </cell>
          <cell r="C7396">
            <v>39.01</v>
          </cell>
        </row>
        <row r="7397">
          <cell r="A7397">
            <v>104962</v>
          </cell>
          <cell r="B7397" t="str">
            <v>EMBOÇO, EM ARGAMASSA TRAÇO 1:2:8, PREPARO MANUAL, APLICADO MANUALMENTE EM PAREDES INTERNAS DE AMBIENTES COM PÉ-DIREITO DUPLO E ÁREA MENOR QUE 5M², E = 17,5MM, COM TALISCAS. AF_03/2024</v>
          </cell>
          <cell r="C7397">
            <v>51.84</v>
          </cell>
        </row>
        <row r="7398">
          <cell r="A7398">
            <v>87550</v>
          </cell>
          <cell r="B7398" t="str">
            <v>EMBOÇO, EM ARGAMASSA TRAÇO 1:2:8, PREPARO MANUAL, APLICADO MANUALMENTE EM PAREDES INTERNAS DE AMBIENTES COM ÁREA ENTRE 5M² E 10M², E = 10MM, COM TALISCAS. AF_03/2024</v>
          </cell>
          <cell r="C7398">
            <v>25.91</v>
          </cell>
        </row>
        <row r="7399">
          <cell r="A7399">
            <v>87532</v>
          </cell>
          <cell r="B7399" t="str">
            <v>EMBOÇO, EM ARGAMASSA TRAÇO 1:2:8, PREPARO MANUAL, APLICADO MANUALMENTE EM PAREDES INTERNAS DE AMBIENTES COM ÁREA ENTRE 5M² E 10M², E = 17,5MM, COM TALISCAS. AF_03/2024</v>
          </cell>
          <cell r="C7399">
            <v>36.869999999999997</v>
          </cell>
        </row>
        <row r="7400">
          <cell r="A7400">
            <v>87554</v>
          </cell>
          <cell r="B7400" t="str">
            <v>EMBOÇO, EM ARGAMASSA TRAÇO 1:2:8, PREPARO MANUAL, APLICADO MANUALMENTE EM PAREDES INTERNAS DE AMBIENTES COM ÁREA MAIOR QUE 10M², E = 10MM, COM TALISCAS. AF_03/2024</v>
          </cell>
          <cell r="C7400">
            <v>23.51</v>
          </cell>
        </row>
        <row r="7401">
          <cell r="A7401">
            <v>87536</v>
          </cell>
          <cell r="B7401" t="str">
            <v>EMBOÇO, EM ARGAMASSA TRAÇO 1:2:8, PREPARO MANUAL, APLICADO MANUALMENTE EM PAREDES INTERNAS DE AMBIENTES COM ÁREA MAIOR QUE 10M², E = 17,5MM, COM TALISCAS. AF_03/2024</v>
          </cell>
          <cell r="C7401">
            <v>34.479999999999997</v>
          </cell>
        </row>
        <row r="7402">
          <cell r="A7402">
            <v>87528</v>
          </cell>
          <cell r="B7402" t="str">
            <v>EMBOÇO, EM ARGAMASSA TRAÇO 1:2:8, PREPARO MANUAL, APLICADO MANUALMENTE EM PAREDES INTERNAS DE AMBIENTES COM ÁREA MENOR QUE 5M², E = 17,5MM, COM TALISCAS. AF_03/2024</v>
          </cell>
          <cell r="C7402">
            <v>40.880000000000003</v>
          </cell>
        </row>
        <row r="7403">
          <cell r="A7403">
            <v>87546</v>
          </cell>
          <cell r="B7403" t="str">
            <v>EMBOÇO, EM ARGAMASSA TRAÇO 1:2:8, PREPARO MANUAL, APLICADO MANUALMENTE EM PAREDES INTERNAS, PARA AMBIENTES COM ÁREA MENOR QUE 5M², E = 10MM, COM TALISCAS. AF_03/2024</v>
          </cell>
          <cell r="C7403">
            <v>29.92</v>
          </cell>
        </row>
        <row r="7404">
          <cell r="A7404">
            <v>104971</v>
          </cell>
          <cell r="B7404" t="str">
            <v>EMBOÇO, EM ARGAMASSA TRAÇO 1:2:8, PREPARO MECÂNICO, APLICADO MANUALMENTE EM PAREDES INTERNAS DE AMBIENTES COM PÉ-DIREITO DUPLO E ÁREA ENTRE 5M² E 10M², E = 10MM, COM TALISCAS. AF_03/2024</v>
          </cell>
          <cell r="C7404">
            <v>30.79</v>
          </cell>
        </row>
        <row r="7405">
          <cell r="A7405">
            <v>104965</v>
          </cell>
          <cell r="B7405" t="str">
            <v>EMBOÇO, EM ARGAMASSA TRAÇO 1:2:8, PREPARO MECÂNICO, APLICADO MANUALMENTE EM PAREDES INTERNAS DE AMBIENTES COM PÉ-DIREITO DUPLO E ÁREA ENTRE 5M² E 10M², E = 17,5MM, COM TALISCAS. AF_03/2024</v>
          </cell>
          <cell r="C7405">
            <v>42.49</v>
          </cell>
        </row>
        <row r="7406">
          <cell r="A7406">
            <v>104975</v>
          </cell>
          <cell r="B7406" t="str">
            <v>EMBOÇO, EM ARGAMASSA TRAÇO 1:2:8, PREPARO MECÂNICO, APLICADO MANUALMENTE EM PAREDES INTERNAS DE AMBIENTES COM PÉ-DIREITO DUPLO E ÁREA MAIOR QUE 10M², E = 10MM, COM TALISCAS. AF_03/2024</v>
          </cell>
          <cell r="C7406">
            <v>27.08</v>
          </cell>
        </row>
        <row r="7407">
          <cell r="A7407">
            <v>104957</v>
          </cell>
          <cell r="B7407" t="str">
            <v>EMBOÇO, EM ARGAMASSA TRAÇO 1:2:8, PREPARO MECÂNICO, APLICADO MANUALMENTE EM PAREDES INTERNAS DE AMBIENTES COM PÉ-DIREITO DUPLO E ÁREA MAIOR QUE 10M², E = 17,5MM, COM TALISCAS. AF_03/2024</v>
          </cell>
          <cell r="C7407">
            <v>38.770000000000003</v>
          </cell>
        </row>
        <row r="7408">
          <cell r="A7408">
            <v>104967</v>
          </cell>
          <cell r="B7408" t="str">
            <v>EMBOÇO, EM ARGAMASSA TRAÇO 1:2:8, PREPARO MECÂNICO, APLICADO MANUALMENTE EM PAREDES INTERNAS DE AMBIENTES COM PÉ-DIREITO DUPLO E ÁREA MENOR QUE 5M², E = 10MM, COM TALISCAS. AF_03/2024</v>
          </cell>
          <cell r="C7408">
            <v>37.01</v>
          </cell>
        </row>
        <row r="7409">
          <cell r="A7409">
            <v>104961</v>
          </cell>
          <cell r="B7409" t="str">
            <v>EMBOÇO, EM ARGAMASSA TRAÇO 1:2:8, PREPARO MECÂNICO, APLICADO MANUALMENTE EM PAREDES INTERNAS DE AMBIENTES COM PÉ-DIREITO DUPLO E ÁREA MENOR QUE 5M², E = 17,5MM, COM TALISCAS. AF_03/2024</v>
          </cell>
          <cell r="C7409">
            <v>48.72</v>
          </cell>
        </row>
        <row r="7410">
          <cell r="A7410">
            <v>87549</v>
          </cell>
          <cell r="B7410" t="str">
            <v>EMBOÇO, EM ARGAMASSA TRAÇO 1:2:8, PREPARO MECÂNICO, APLICADO MANUALMENTE EM PAREDES INTERNAS DE AMBIENTES COM ÁREA ENTRE 5M² E 10M², E = 10MM, COM TALISCAS. AF_03/2024</v>
          </cell>
          <cell r="C7410">
            <v>23.91</v>
          </cell>
        </row>
        <row r="7411">
          <cell r="A7411">
            <v>87531</v>
          </cell>
          <cell r="B7411" t="str">
            <v>EMBOÇO, EM ARGAMASSA TRAÇO 1:2:8, PREPARO MECÂNICO, APLICADO MANUALMENTE EM PAREDES INTERNAS DE AMBIENTES COM ÁREA ENTRE 5M² E 10M², E = 17,5MM, COM TALISCAS. AF_03/2024</v>
          </cell>
          <cell r="C7411">
            <v>33.75</v>
          </cell>
        </row>
        <row r="7412">
          <cell r="A7412">
            <v>87553</v>
          </cell>
          <cell r="B7412" t="str">
            <v>EMBOÇO, EM ARGAMASSA TRAÇO 1:2:8, PREPARO MECÂNICO, APLICADO MANUALMENTE EM PAREDES INTERNAS DE AMBIENTES COM ÁREA MAIOR QUE 10M², E = 10MM, COM TALISCAS. AF_03/2024</v>
          </cell>
          <cell r="C7412">
            <v>21.51</v>
          </cell>
        </row>
        <row r="7413">
          <cell r="A7413">
            <v>87535</v>
          </cell>
          <cell r="B7413" t="str">
            <v>EMBOÇO, EM ARGAMASSA TRAÇO 1:2:8, PREPARO MECÂNICO, APLICADO MANUALMENTE EM PAREDES INTERNAS DE AMBIENTES COM ÁREA MAIOR QUE 10M², E = 17,5MM, COM TALISCAS. AF_03/2024</v>
          </cell>
          <cell r="C7413">
            <v>31.36</v>
          </cell>
        </row>
        <row r="7414">
          <cell r="A7414">
            <v>87527</v>
          </cell>
          <cell r="B7414" t="str">
            <v>EMBOÇO, EM ARGAMASSA TRAÇO 1:2:8, PREPARO MECÂNICO, APLICADO MANUALMENTE EM PAREDES INTERNAS DE AMBIENTES COM ÁREA MENOR QUE 5M², E =17,5MM, COM TALISCAS. AF_03/2024</v>
          </cell>
          <cell r="C7414">
            <v>37.76</v>
          </cell>
        </row>
        <row r="7415">
          <cell r="A7415">
            <v>87545</v>
          </cell>
          <cell r="B7415" t="str">
            <v>EMBOÇO, EM ARGAMASSA TRAÇO 1:2:8, PREPARO MECÂNICO, APLICADO MANUALMENTE EM PAREDES INTERNAS, PARA AMBIENTES COM ÁREA MENOR QUE 5M², E = 10MM, COM TALISCAS. AF_03/2024</v>
          </cell>
          <cell r="C7415">
            <v>27.92</v>
          </cell>
        </row>
        <row r="7416">
          <cell r="A7416">
            <v>104960</v>
          </cell>
          <cell r="B7416" t="str">
            <v>MASSA ÚNICA, EM ARGAMASSA INDUSTRIALIZADA, PREPARO MECÂNICO, APLICADA COM EQUIPAMENTO DE MISTURA E PROJEÇÃO DE ARGAMASSA EM PAREDES INTERNAS, E = 10MM, COM TALISCAS. AF_03/2024</v>
          </cell>
          <cell r="C7416">
            <v>44.32</v>
          </cell>
        </row>
        <row r="7417">
          <cell r="A7417">
            <v>87561</v>
          </cell>
          <cell r="B7417" t="str">
            <v>MASSA ÚNICA, EM ARGAMASSA INDUSTRIALIZADA, PREPARO MECÂNICO, APLICADA COM EQUIPAMENTO DE MISTURA E PROJEÇÃO DE ARGAMASSA EM PAREDES INTERNAS, E = 10MM, SEM TALISCAS. AF_03/2024</v>
          </cell>
          <cell r="C7417">
            <v>45.2</v>
          </cell>
        </row>
        <row r="7418">
          <cell r="A7418">
            <v>104953</v>
          </cell>
          <cell r="B7418" t="str">
            <v>MASSA ÚNICA, EM ARGAMASSA INDUSTRIALIZADA, PREPARO MECÂNICO, APLICADA COM EQUIPAMENTO DE MISTURA E PROJEÇÃO DE ARGAMASSA EM PAREDES INTERNAS, E = 17,5MM, COM TALISCAS. AF_03/2024</v>
          </cell>
          <cell r="C7418">
            <v>68.11</v>
          </cell>
        </row>
        <row r="7419">
          <cell r="A7419">
            <v>87543</v>
          </cell>
          <cell r="B7419" t="str">
            <v>MASSA ÚNICA, EM ARGAMASSA INDUSTRIALIZADA, PREPARO MECÂNICO, APLICADA COM EQUIPAMENTO DE MISTURA E PROJEÇÃO DE ARGAMASSA EM PAREDES INTERNAS, E = 5MM, SEM TALISCAS. AF_03/2024</v>
          </cell>
          <cell r="C7419">
            <v>26.15</v>
          </cell>
        </row>
        <row r="7420">
          <cell r="A7420">
            <v>104959</v>
          </cell>
          <cell r="B7420" t="str">
            <v>MASSA ÚNICA, EM ARGAMASSA TRAÇO 1:2:8 PREPARO MANUAL, APLICADA MANUALMENTE EM PAREDES INTERNAS DE AMBIENTES COM ÁREA MAIOR QUE 10M², E = 10MM, COM TALISCAS. AF_03/2024</v>
          </cell>
          <cell r="C7420">
            <v>24.11</v>
          </cell>
        </row>
        <row r="7421">
          <cell r="A7421">
            <v>104958</v>
          </cell>
          <cell r="B7421" t="str">
            <v>MASSA ÚNICA, EM ARGAMASSA TRAÇO 1:2:8 PREPARO MECÂNICO, APLICADA MANUALMENTE EM PAREDES INTERNAS DE AMBIENTES COM ÁREA MAIOR QUE 10M², E = 10MM, COM TALISCAS. AF_03/2024</v>
          </cell>
          <cell r="C7421">
            <v>22.11</v>
          </cell>
        </row>
        <row r="7422">
          <cell r="A7422">
            <v>104970</v>
          </cell>
          <cell r="B7422" t="str">
            <v>MASSA ÚNICA, EM ARGAMASSA TRAÇO 1:2:8, PREPARO MANUAL, APLICADA MANUALMENTE EM PAREDES INTERNAS DE AMBIENTES COM PÉ-DIREITO DUPLO E ÁREA ENTRE 5M² E 10M², E = 10MM, COM TALISCAS. AF_03/2024</v>
          </cell>
          <cell r="C7422">
            <v>34.58</v>
          </cell>
        </row>
        <row r="7423">
          <cell r="A7423">
            <v>104964</v>
          </cell>
          <cell r="B7423" t="str">
            <v>MASSA ÚNICA, EM ARGAMASSA TRAÇO 1:2:8, PREPARO MANUAL, APLICADA MANUALMENTE EM PAREDES INTERNAS DE AMBIENTES COM PÉ-DIREITO DUPLO E ÁREA ENTRE 5M² E 10M², E = 17,5MM, COM TALISCAS. AF_03/2024</v>
          </cell>
          <cell r="C7423">
            <v>47.4</v>
          </cell>
        </row>
        <row r="7424">
          <cell r="A7424">
            <v>104956</v>
          </cell>
          <cell r="B7424" t="str">
            <v>MASSA ÚNICA, EM ARGAMASSA TRAÇO 1:2:8, PREPARO MANUAL, APLICADA MANUALMENTE EM PAREDES INTERNAS DE AMBIENTES COM PÉ-DIREITO DUPLO E ÁREA MAIOR QUE 10M², E = 17,5MM, COM TALISCAS. AF_03/2024</v>
          </cell>
          <cell r="C7424">
            <v>42.83</v>
          </cell>
        </row>
        <row r="7425">
          <cell r="A7425">
            <v>104974</v>
          </cell>
          <cell r="B7425" t="str">
            <v>MASSA ÚNICA, EM ARGAMASSA TRAÇO 1:2:8, PREPARO MANUAL, APLICADA MANUALMENTE EM PAREDES INTERNAS DE AMBIENTES COM PÉ-DIREITO DUPLO ÁREA MAIOR QUE 10M², E = 10MM, COM TALISCAS. AF_03/2024</v>
          </cell>
          <cell r="C7425">
            <v>30.01</v>
          </cell>
        </row>
        <row r="7426">
          <cell r="A7426">
            <v>87548</v>
          </cell>
          <cell r="B7426" t="str">
            <v>MASSA ÚNICA, EM ARGAMASSA TRAÇO 1:2:8, PREPARO MANUAL, APLICADA MANUALMENTE EM PAREDES INTERNAS DE AMBIENTES COM ÁREA ENTRE 5M² E 10M², E = 10MM, COM TALISCAS. AF_03/2024</v>
          </cell>
          <cell r="C7426">
            <v>27.06</v>
          </cell>
        </row>
        <row r="7427">
          <cell r="A7427">
            <v>87530</v>
          </cell>
          <cell r="B7427" t="str">
            <v>MASSA ÚNICA, EM ARGAMASSA TRAÇO 1:2:8, PREPARO MANUAL, APLICADA MANUALMENTE EM PAREDES INTERNAS DE AMBIENTES COM ÁREA ENTRE 5M² E 10M², E = 17,5MM, COM TALISCAS. AF_03/2024</v>
          </cell>
          <cell r="C7427">
            <v>38.03</v>
          </cell>
        </row>
        <row r="7428">
          <cell r="A7428">
            <v>104952</v>
          </cell>
          <cell r="B7428" t="str">
            <v>MASSA ÚNICA, EM ARGAMASSA TRAÇO 1:2:8, PREPARO MANUAL, APLICADA MANUALMENTE EM PAREDES INTERNAS DE AMBIENTES COM ÁREA MAIOR QUE 10M², E = 17,5MM, COM TALISCAS. AF_03/2024</v>
          </cell>
          <cell r="C7428">
            <v>35.08</v>
          </cell>
        </row>
        <row r="7429">
          <cell r="A7429">
            <v>104969</v>
          </cell>
          <cell r="B7429" t="str">
            <v>MASSA ÚNICA, EM ARGAMASSA TRAÇO 1:2:8, PREPARO MECÂNICO, APLICADA MANUALMENTE EM PAREDES INTERNAS DE AMBIENTES COM PÉ-DIREITO DUPLO E ÁREA ENTRE 5M² E 10M², E = 10MM, COM TALISCAS. AF_03/2024</v>
          </cell>
          <cell r="C7429">
            <v>32.58</v>
          </cell>
        </row>
        <row r="7430">
          <cell r="A7430">
            <v>104963</v>
          </cell>
          <cell r="B7430" t="str">
            <v>MASSA ÚNICA, EM ARGAMASSA TRAÇO 1:2:8, PREPARO MECÂNICO, APLICADA MANUALMENTE EM PAREDES INTERNAS DE AMBIENTES COM PÉ-DIREITO DUPLO E ÁREA ENTRE 5M² E 10M², E = 17,5MM, COM TALISCAS. AF_03/2024</v>
          </cell>
          <cell r="C7430">
            <v>44.28</v>
          </cell>
        </row>
        <row r="7431">
          <cell r="A7431">
            <v>104955</v>
          </cell>
          <cell r="B7431" t="str">
            <v>MASSA ÚNICA, EM ARGAMASSA TRAÇO 1:2:8, PREPARO MECÂNICO, APLICADA MANUALMENTE EM PAREDES INTERNAS DE AMBIENTES COM PÉ-DIREITO DUPLO E ÁREA MAIOR QUE 10M², E = 17,5MM, COM TALISCAS. AF_03/2024</v>
          </cell>
          <cell r="C7431">
            <v>39.71</v>
          </cell>
        </row>
        <row r="7432">
          <cell r="A7432">
            <v>104973</v>
          </cell>
          <cell r="B7432" t="str">
            <v>MASSA ÚNICA, EM ARGAMASSA TRAÇO 1:2:8, PREPARO MECÂNICO, APLICADA MANUALMENTE EM PAREDES INTERNAS DE AMBIENTES COM PÉ-DIREITO DUPLO ÁREA MAIOR QUE 10M², E = 10MM, COM TALISCAS. AF_03/2024</v>
          </cell>
          <cell r="C7432">
            <v>28.01</v>
          </cell>
        </row>
        <row r="7433">
          <cell r="A7433">
            <v>87547</v>
          </cell>
          <cell r="B7433" t="str">
            <v>MASSA ÚNICA, EM ARGAMASSA TRAÇO 1:2:8, PREPARO MECÂNICO, APLICADA MANUALMENTE EM PAREDES INTERNAS DE AMBIENTES COM ÁREA ENTRE 5M² E 10M², E = 10MM, COM TALISCAS. AF_03/2024</v>
          </cell>
          <cell r="C7433">
            <v>25.06</v>
          </cell>
        </row>
        <row r="7434">
          <cell r="A7434">
            <v>87529</v>
          </cell>
          <cell r="B7434" t="str">
            <v>MASSA ÚNICA, EM ARGAMASSA TRAÇO 1:2:8, PREPARO MECÂNICO, APLICADA MANUALMENTE EM PAREDES INTERNAS DE AMBIENTES COM ÁREA ENTRE 5M² E 10M², E = 17,5MM, COM TALISCAS. AF_03/2024</v>
          </cell>
          <cell r="C7434">
            <v>34.909999999999997</v>
          </cell>
        </row>
        <row r="7435">
          <cell r="A7435">
            <v>104951</v>
          </cell>
          <cell r="B7435" t="str">
            <v>MASSA ÚNICA, EM ARGAMASSA TRAÇO 1:2:8, PREPARO MECÂNICO, APLICADA MANUALMENTE EM PAREDES INTERNAS DE AMBIENTES COM ÁREA MAIOR QUE 10M², E = 17,5MM, COM TALISCAS. AF_03/2024</v>
          </cell>
          <cell r="C7435">
            <v>31.96</v>
          </cell>
        </row>
        <row r="7436">
          <cell r="A7436">
            <v>104978</v>
          </cell>
          <cell r="B7436" t="str">
            <v>MASSA ÚNICA, EM ARGAMASSA TRAÇO 1:2:8, PREPARO MECÂNICO, APLICADA MANUALMENTE EM TETO DE AMBIENTES COM PAREDES EM PÉ-DIREITO DUPLO, E = 10MM, COM TALISCAS. AF_03/2024</v>
          </cell>
          <cell r="C7436">
            <v>34.85</v>
          </cell>
        </row>
        <row r="7437">
          <cell r="A7437">
            <v>104977</v>
          </cell>
          <cell r="B7437" t="str">
            <v>MASSA ÚNICA, EM ARGAMASSA TRAÇO 1:2:8, PREPARO MECÂNICO, APLICADA MANUALMENTE EM TETO DE AMBIENTES COM PAREDES EM PÉ-DIREITO DUPLO, E = 17,5MM, COM TALISCAS. AF_03/2024</v>
          </cell>
          <cell r="C7437">
            <v>46.39</v>
          </cell>
        </row>
        <row r="7438">
          <cell r="A7438">
            <v>90408</v>
          </cell>
          <cell r="B7438" t="str">
            <v>MASSA ÚNICA, EM ARGAMASSA TRAÇO 1:2:8, PREPARO MECÂNICO, APLICADA MANUALMENTE EM TETO, E = 10MM, COM TALISCAS. AF_03/2024</v>
          </cell>
          <cell r="C7438">
            <v>30.62</v>
          </cell>
        </row>
        <row r="7439">
          <cell r="A7439">
            <v>90406</v>
          </cell>
          <cell r="B7439" t="str">
            <v>MASSA ÚNICA, EM ARGAMASSA TRAÇO 1:2:8, PREPARO MECÂNICO, APLICADA MANUALMENTE EM TETO, E = 17,5MM, COM TALISCAS. AF_03/2024</v>
          </cell>
          <cell r="C7439">
            <v>41.24</v>
          </cell>
        </row>
        <row r="7440">
          <cell r="A7440">
            <v>103313</v>
          </cell>
          <cell r="B7440" t="str">
            <v>INSTALAÇÃO DE BALIZADOR METÁLICO COM LED, EM ALUMÍNIO COM DIFUSOR EM POLICARBONATO E DIMENSÕES 6,2 CM X30 CM, COM PINTURA ELETROSTÁTICA, SOBRE PISO DE CONCRETO EXISTENTE. AF_11/2021</v>
          </cell>
          <cell r="C7440">
            <v>0</v>
          </cell>
        </row>
        <row r="7441">
          <cell r="A7441">
            <v>103309</v>
          </cell>
          <cell r="B7441" t="str">
            <v>INSTALAÇÃO DE BALIZADOR METÁLICO, MODELO OLEGÁRIO, EM TUBO DE AÇO GALVANIZADO ESPESSURA 3" E DIMENSÕES 9 CM X 78,5 CM, COM PINTURA ELETROSTÁTICA, SOBRE PISO DE CONCRETO EXISTENTE. AF_11/2021</v>
          </cell>
          <cell r="C7441">
            <v>0</v>
          </cell>
        </row>
        <row r="7442">
          <cell r="A7442">
            <v>103312</v>
          </cell>
          <cell r="B7442" t="str">
            <v>INSTALAÇÃO DE BALIZADOR METÁLICO, MODELO OLEGÁRIO, EM TUBO DE AÇO GALVANIZADO ESPESSURA 3" E DIMENSÕES 9 CM X 78,5 CM, COM PINTURA ELETROSTÁTICA, SOBRE SOLO. AF_11/2021</v>
          </cell>
          <cell r="C7442">
            <v>0</v>
          </cell>
        </row>
        <row r="7443">
          <cell r="A7443">
            <v>103296</v>
          </cell>
          <cell r="B7443" t="str">
            <v>INSTALAÇÃO DE BALIZADOR PRÉ-FABRICADO DE CONCRETO, DIMENSÕES 30 CM X 60 CM, SOBRE PISO DE CONCRETO EXISTENTE. AF_11/2021</v>
          </cell>
          <cell r="C7443">
            <v>0</v>
          </cell>
        </row>
        <row r="7444">
          <cell r="A7444">
            <v>103300</v>
          </cell>
          <cell r="B7444" t="str">
            <v>INSTALAÇÃO DE BALIZADOR PRÉ-FABRICADO DE CONCRETO, DIMENSÕES 30 CM X 60 CM, SOBRE SOLO. AF_11/2021</v>
          </cell>
          <cell r="C7444">
            <v>0</v>
          </cell>
        </row>
        <row r="7445">
          <cell r="A7445">
            <v>103301</v>
          </cell>
          <cell r="B7445" t="str">
            <v>INSTALAÇÃO DE BANCO CIRCULAR PRÉ-FABRICADO DE CONCRETO, DIMENSÕES 60 CM X 40 CM. AF_11/2021</v>
          </cell>
          <cell r="C7445">
            <v>0</v>
          </cell>
        </row>
        <row r="7446">
          <cell r="A7446">
            <v>103304</v>
          </cell>
          <cell r="B7446" t="str">
            <v>INSTALAÇÃO DE BANCO METÁLICO COM ENCOSTO, 1,60 M DE COMPRIMENTO, EM TUBO DE AÇO CARBONO COM PINTURA ELETROSTÁTICA, SOBRE PISO DE CONCRETO EXISTENTE. AF_11/2021</v>
          </cell>
          <cell r="C7446">
            <v>1246.2</v>
          </cell>
        </row>
        <row r="7447">
          <cell r="A7447">
            <v>103305</v>
          </cell>
          <cell r="B7447" t="str">
            <v>INSTALAÇÃO DE BANCO METÁLICO SEM ENCOSTO, EM TUBOS E CHAPAS DE AÇO CARBONO, PINTURA POR PROCESSO ELETROSTÁTICO, DIMENSÕES 49 CM X 157 CM X 34 CM, SOBRE PISO DE CONCRETO EXISTENTE. AF_11/2021</v>
          </cell>
          <cell r="C7447">
            <v>0</v>
          </cell>
        </row>
        <row r="7448">
          <cell r="A7448">
            <v>103294</v>
          </cell>
          <cell r="B7448" t="str">
            <v>INSTALAÇÃO DE BANCO PRÉ-FABRICADO DE CONCRETO COM ENCOSTO, DIMENSÕES 180 CM X 64 CM X 89 CM, SOBRE PISO DE CONCRETO EXISTENTE. AF_11/2021</v>
          </cell>
          <cell r="C7448">
            <v>0</v>
          </cell>
        </row>
        <row r="7449">
          <cell r="A7449">
            <v>103298</v>
          </cell>
          <cell r="B7449" t="str">
            <v>INSTALAÇÃO DE BANCO PRÉ-FABRICADO DE CONCRETO COM ENCOSTO, DIMENSÕES 180 CM X 64 CM X 89 CM, SOBRE SOLO. AF_11/2021</v>
          </cell>
          <cell r="C7449">
            <v>0</v>
          </cell>
        </row>
        <row r="7450">
          <cell r="A7450">
            <v>103293</v>
          </cell>
          <cell r="B7450" t="str">
            <v>INSTALAÇÃO DE BANCO PRÉ-FABRICADO DE CONCRETO SEM ENCOSTO, DIMENSÕES 115 CM X 50 CM X 45 CM, SOBRE PISO DE CONCRETO EXISTENTE. AF_11/2021</v>
          </cell>
          <cell r="C7450">
            <v>0</v>
          </cell>
        </row>
        <row r="7451">
          <cell r="A7451">
            <v>103297</v>
          </cell>
          <cell r="B7451" t="str">
            <v>INSTALAÇÃO DE BANCO PRÉ-FABRICADO DE CONCRETO SEM ENCOSTO, DIMENSÕES 115 CM X 50 CM X 45 CM, SOBRE SOLO. AF_11/2021</v>
          </cell>
          <cell r="C7451">
            <v>0</v>
          </cell>
        </row>
        <row r="7452">
          <cell r="A7452">
            <v>103311</v>
          </cell>
          <cell r="B7452" t="str">
            <v>INSTALAÇÃO DE BICICLETÁRIO MODELO U INVERTIDO, DIMENSÕES 110 CM X 78 CM EM TUBO CIRCULAR DE AÇO Ø 2'' COM PINTURA ELETROSTÁTICA, FIXADO COM CONCRETO, SOBRE SOLO. AF_11/2021</v>
          </cell>
          <cell r="C7452">
            <v>0</v>
          </cell>
        </row>
        <row r="7453">
          <cell r="A7453">
            <v>103306</v>
          </cell>
          <cell r="B7453" t="str">
            <v>INSTALAÇÃO DE BICICLETÁRIO MODELO U INVERTIDO, DIMENSÕES 82 CM X 78 CM EM TUBO CIRCULAR DE AÇO Ø 2'' COM PINTURA ELETROSTÁTICA, FIXADO COM CHUMBADOR MECÂNICO, SOBRE PISO DE CONCRETO EXISTENTE. AF_11/2021</v>
          </cell>
          <cell r="C7453">
            <v>0</v>
          </cell>
        </row>
        <row r="7454">
          <cell r="A7454">
            <v>103308</v>
          </cell>
          <cell r="B7454" t="str">
            <v>INSTALAÇÃO DE BICICLETÁRIO MODELO U INVERTIDO, DIMENSÕES 82 CM X 78 CM EM TUBO CIRCULAR DE AÇO Ø 2'' COM PINTURA ELETROSTÁTICA, FIXADO COM CONCRETO, SOBRE PISO DE CONCRETO EXISTENTE. AF_11/2021</v>
          </cell>
          <cell r="C7454">
            <v>0</v>
          </cell>
        </row>
        <row r="7455">
          <cell r="A7455">
            <v>103295</v>
          </cell>
          <cell r="B7455" t="str">
            <v>INSTALAÇÃO DE CONJUNTO COM MESA E QUATRO BANCOS PRÉ-FABRICADO DE CONCRETO, DIMENSÕES 90 CM X 95 CM (MESA) E 20 CM X 60 CM (BANCO), SOBRE PISO DE CONCRETO EXISTENTE. AF_11/2021</v>
          </cell>
          <cell r="C7455">
            <v>0</v>
          </cell>
        </row>
        <row r="7456">
          <cell r="A7456">
            <v>103299</v>
          </cell>
          <cell r="B7456" t="str">
            <v>INSTALAÇÃO DE CONJUNTO COM MESA E QUATRO BANCOS PRÉ-FABRICADO DE CONCRETO, DIMENSÕES 90 CM X 95 CM (MESA) E 20 CM X 60 CM (BANCO), SOBRE SOLO. AF_11/2021</v>
          </cell>
          <cell r="C7456">
            <v>0</v>
          </cell>
        </row>
        <row r="7457">
          <cell r="A7457">
            <v>103302</v>
          </cell>
          <cell r="B7457" t="str">
            <v>INSTALAÇÃO DE FLOREIRA CIRCULAR PRÉ-FABRICADO DE CONCRETO, DIMENSÕES 60 CM X 40 CM. AF_11/2021</v>
          </cell>
          <cell r="C7457">
            <v>0</v>
          </cell>
        </row>
        <row r="7458">
          <cell r="A7458">
            <v>103307</v>
          </cell>
          <cell r="B7458" t="str">
            <v>INSTALAÇÃO DE LIXEIRA METÁLICA DUPLA, CAPACIDADE DE 60 L, EM TUBO DE AÇO CARBONO E CESTOS EM CHAPA DE AÇO COM PINTURA ELETROSTÁTICA, SOBRE PISO DE CONCRETO EXISTENTE. AF_11/2021</v>
          </cell>
          <cell r="C7458">
            <v>1333.24</v>
          </cell>
        </row>
        <row r="7459">
          <cell r="A7459">
            <v>103310</v>
          </cell>
          <cell r="B7459" t="str">
            <v>INSTALAÇÃO DE LIXEIRA METÁLICA DUPLA, CAPACIDADE DE 60 L, EM TUBO DE AÇO CARBONO E CESTOS EM CHAPA DE AÇO COM PINTURA ELETROSTÁTICA, SOBRE SOLO. AF_11/2021</v>
          </cell>
          <cell r="C7459">
            <v>1284.1199999999999</v>
          </cell>
        </row>
        <row r="7460">
          <cell r="A7460">
            <v>103303</v>
          </cell>
          <cell r="B7460" t="str">
            <v>INSTALAÇÃO DE LIXEIRA PRÉ-FABRICADA DE CONCRETO, VOLUME MÍNIMO DE 120 L. AF_11/2021</v>
          </cell>
          <cell r="C7460">
            <v>0</v>
          </cell>
        </row>
        <row r="7461">
          <cell r="A7461">
            <v>103314</v>
          </cell>
          <cell r="B7461" t="str">
            <v>INSTALAÇÃO DE PERGOLADO DE MADEIRA, EM MAÇARANDUBA, ANGELIM OU EQUIVALENTE DA REGIÃO, FIXADO COM CONCRETO SOBRE PISO DE CONCRETO EXISTENTE. AF_11/2021</v>
          </cell>
          <cell r="C7461">
            <v>267.86</v>
          </cell>
        </row>
        <row r="7462">
          <cell r="A7462">
            <v>103315</v>
          </cell>
          <cell r="B7462" t="str">
            <v>INSTALAÇÃO DE PERGOLADO DE MADEIRA, EM MAÇARANDUBA, ANGELIM OU EQUIVALENTE DA REGIÃO, FIXADO COM CONCRETO SOBRE SOLO. AF_11/2021</v>
          </cell>
          <cell r="C7462">
            <v>259.64</v>
          </cell>
        </row>
        <row r="7463">
          <cell r="A7463">
            <v>105188</v>
          </cell>
          <cell r="B7463" t="str">
            <v>REVESTIMENTO DECORATIVO MONOCAMADA EXECUTADO COM EQUIPAMENTO DE PROJEÇÃO EM FACHADA DE UM EDIFÍCIO DE ALVENARIA ESTRUTURAL E ACABAMENTO CHAPISCADO/FLOCADO. AF_03/2024</v>
          </cell>
          <cell r="C7463">
            <v>158.65</v>
          </cell>
        </row>
        <row r="7464">
          <cell r="A7464">
            <v>87841</v>
          </cell>
          <cell r="B7464" t="str">
            <v>REVESTIMENTO DECORATIVO MONOCAMADA EXECUTADO COM EQUIPAMENTO DE PROJEÇÃO EM FACHADA DE UM EDIFÍCIO DE ALVENARIA ESTRUTURAL E ACABAMENTO RASPADO. AF_03/2024</v>
          </cell>
          <cell r="C7464">
            <v>144.01</v>
          </cell>
        </row>
        <row r="7465">
          <cell r="A7465">
            <v>87853</v>
          </cell>
          <cell r="B7465" t="str">
            <v>REVESTIMENTO DECORATIVO MONOCAMADA EXECUTADO COM EQUIPAMENTO DE PROJEÇÃO EM FACHADA DE UM EDIFÍCIO DE ALVENARIA ESTRUTURAL E ACABAMENTO TRAVERTINO. AF_03/2024</v>
          </cell>
          <cell r="C7465">
            <v>160.69999999999999</v>
          </cell>
        </row>
        <row r="7466">
          <cell r="A7466">
            <v>105187</v>
          </cell>
          <cell r="B7466" t="str">
            <v>REVESTIMENTO DECORATIVO MONOCAMADA EXECUTADO COM EQUIPAMENTO DE PROJEÇÃO EM FACHADA DE UM EDIFÍCIO DE ESTRUTURA CONVENCIONAL E ACABAMENTO CHAPISCADO/FLOCADO. AF_03/2024</v>
          </cell>
          <cell r="C7466">
            <v>217.37</v>
          </cell>
        </row>
        <row r="7467">
          <cell r="A7467">
            <v>87840</v>
          </cell>
          <cell r="B7467" t="str">
            <v>REVESTIMENTO DECORATIVO MONOCAMADA EXECUTADO COM EQUIPAMENTO DE PROJEÇÃO EM FACHADA DE UM EDIFÍCIO DE ESTRUTURA CONVENCIONAL E ACABAMENTO RASPADO. AF_03/2024</v>
          </cell>
          <cell r="C7467">
            <v>202.73</v>
          </cell>
        </row>
        <row r="7468">
          <cell r="A7468">
            <v>87852</v>
          </cell>
          <cell r="B7468" t="str">
            <v>REVESTIMENTO DECORATIVO MONOCAMADA EXECUTADO COM EQUIPAMENTO DE PROJEÇÃO EM FACHADA DE UM EDIFÍCIO DE ESTRUTURA CONVENCIONAL E ACABAMENTO TRAVERTINO. AF_03/2024</v>
          </cell>
          <cell r="C7468">
            <v>219.42</v>
          </cell>
        </row>
        <row r="7469">
          <cell r="A7469">
            <v>105186</v>
          </cell>
          <cell r="B7469" t="str">
            <v>REVESTIMENTO DECORATIVO MONOCAMADA EXECUTADO MANUALMENTE EM FACHADA DE UM EDIFÍCIO DE ALVENARIA ESTRUTURAL E ACABAMENTO CHAPISCADO/FLOCADO. AF_03/2024</v>
          </cell>
          <cell r="C7469">
            <v>164.02</v>
          </cell>
        </row>
        <row r="7470">
          <cell r="A7470">
            <v>87839</v>
          </cell>
          <cell r="B7470" t="str">
            <v>REVESTIMENTO DECORATIVO MONOCAMADA EXECUTADO MANUALMENTE EM FACHADA DE UM EDIFÍCIO DE ALVENARIA ESTRUTURAL E ACABAMENTO RASPADO. AF_03/2024</v>
          </cell>
          <cell r="C7470">
            <v>149.63</v>
          </cell>
        </row>
        <row r="7471">
          <cell r="A7471">
            <v>87851</v>
          </cell>
          <cell r="B7471" t="str">
            <v>REVESTIMENTO DECORATIVO MONOCAMADA EXECUTADO MANUALMENTE EM FACHADA DE UM EDIFÍCIO DE ALVENARIA ESTRUTURAL E ACABAMENTO TRAVERTINO. AF_03/2024</v>
          </cell>
          <cell r="C7471">
            <v>166.69</v>
          </cell>
        </row>
        <row r="7472">
          <cell r="A7472">
            <v>105185</v>
          </cell>
          <cell r="B7472" t="str">
            <v>REVESTIMENTO DECORATIVO MONOCAMADA EXECUTADO MANUALMENTE EM FACHADA DE UM EDIFÍCIO DE ESTRUTURA CONVENCIONAL E ACABAMENTO CHAPISCADO/FLOCADO. AF_03/2024</v>
          </cell>
          <cell r="C7472">
            <v>223.09</v>
          </cell>
        </row>
        <row r="7473">
          <cell r="A7473">
            <v>87838</v>
          </cell>
          <cell r="B7473" t="str">
            <v>REVESTIMENTO DECORATIVO MONOCAMADA EXECUTADO MANUALMENTE EM FACHADA DE UM EDIFÍCIO DE ESTRUTURA CONVENCIONAL E ACABAMENTO RASPADO. AF_03/2024</v>
          </cell>
          <cell r="C7473">
            <v>208.74</v>
          </cell>
        </row>
        <row r="7474">
          <cell r="A7474">
            <v>87850</v>
          </cell>
          <cell r="B7474" t="str">
            <v>REVESTIMENTO DECORATIVO MONOCAMADA EXECUTADO MANUALMENTE EM FACHADA DE UM EDIFÍCIO DE ESTRUTURA CONVENCIONAL E ACABAMENTO TRAVERTINO. AF_03/2024</v>
          </cell>
          <cell r="C7474">
            <v>225.81</v>
          </cell>
        </row>
        <row r="7475">
          <cell r="A7475">
            <v>105110</v>
          </cell>
          <cell r="B7475" t="str">
            <v>ASCENSÃO DE GRUA ASCENSIONAL. AF_03/2024</v>
          </cell>
          <cell r="C7475">
            <v>187.12</v>
          </cell>
        </row>
        <row r="7476">
          <cell r="A7476">
            <v>105105</v>
          </cell>
          <cell r="B7476" t="str">
            <v>ASCENSÃO DE MINI GRUA. AF_03/2024</v>
          </cell>
          <cell r="C7476">
            <v>61.73</v>
          </cell>
        </row>
        <row r="7477">
          <cell r="A7477">
            <v>105103</v>
          </cell>
          <cell r="B7477" t="str">
            <v>ASCENSÃO E DESCIDA DE ELEVADOR DE CREMALHEIRA. AF_03/2024</v>
          </cell>
          <cell r="C7477">
            <v>87.9</v>
          </cell>
        </row>
        <row r="7478">
          <cell r="A7478">
            <v>105112</v>
          </cell>
          <cell r="B7478" t="str">
            <v>ASCENSÃO E DESCIDA DE GRUA FIXA. AF_03/2024</v>
          </cell>
          <cell r="C7478">
            <v>156.27000000000001</v>
          </cell>
        </row>
        <row r="7479">
          <cell r="A7479">
            <v>105109</v>
          </cell>
          <cell r="B7479" t="str">
            <v>MONTAGEM E DESMONTAGEM DE GRUA ASCENSIONAL, UTILIZAÇÃO DE GUINDASTE AUTOPROPELIDO 90T. AF_03/2024</v>
          </cell>
          <cell r="C7479">
            <v>0</v>
          </cell>
        </row>
        <row r="7480">
          <cell r="A7480">
            <v>105108</v>
          </cell>
          <cell r="B7480" t="str">
            <v>MONTAGEM E DESMONTAGEM DE GRUA ASCENSIONAL, UTILIZAÇÃO DE GUINDASTE DERRICK. AF_03/2024</v>
          </cell>
          <cell r="C7480">
            <v>0</v>
          </cell>
        </row>
        <row r="7481">
          <cell r="A7481">
            <v>105104</v>
          </cell>
          <cell r="B7481" t="str">
            <v>MONTAGEM E DESMONTAGEM DE MINI GRUA. AF_03/2024</v>
          </cell>
          <cell r="C7481">
            <v>4318.46</v>
          </cell>
        </row>
        <row r="7482">
          <cell r="A7482">
            <v>105107</v>
          </cell>
          <cell r="B7482" t="str">
            <v>MONTAGEM E DESMONTAGEM DE TRECHO INICIAL DE ELEVADOR DE CREMALHEIRA, CABINE DUPLA - EXCLUSO FUNDAÇÕES. AF_03/2024</v>
          </cell>
          <cell r="C7482">
            <v>2954.66</v>
          </cell>
        </row>
        <row r="7483">
          <cell r="A7483">
            <v>105106</v>
          </cell>
          <cell r="B7483" t="str">
            <v>MONTAGEM E DESMONTAGEM DE TRECHO INICIAL DE ELEVADOR DE CREMALHEIRA, CABINE SIMPLES - EXCLUSO FUNDAÇÕES. AF_03/2024</v>
          </cell>
          <cell r="C7483">
            <v>2001</v>
          </cell>
        </row>
        <row r="7484">
          <cell r="A7484">
            <v>105111</v>
          </cell>
          <cell r="B7484" t="str">
            <v>MONTAGEM E DESMONTAGEM DO TRECHO INICIAL DE GRUA FIXA (ALTURA LIVRE) - EXCLUSO FUNDAÇÕES. AF_03/2024</v>
          </cell>
          <cell r="C7484">
            <v>17549.759999999998</v>
          </cell>
        </row>
        <row r="7485">
          <cell r="A7485">
            <v>98520</v>
          </cell>
          <cell r="B7485" t="str">
            <v>APLICAÇÃO DE ADUBO EM SOLO. AF_07/2024</v>
          </cell>
          <cell r="C7485">
            <v>7.47</v>
          </cell>
        </row>
        <row r="7486">
          <cell r="A7486">
            <v>98521</v>
          </cell>
          <cell r="B7486" t="str">
            <v>APLICAÇÃO DE CALCÁRIO PARA CORREÇÃO DO PH DO SOLO. AF_07/2024</v>
          </cell>
          <cell r="C7486">
            <v>0.32</v>
          </cell>
        </row>
        <row r="7487">
          <cell r="A7487">
            <v>105521</v>
          </cell>
          <cell r="B7487" t="str">
            <v>ESPALHAMENTO DE TERRA VEGETAL PARA O PLANTIO. AF_07/2024</v>
          </cell>
          <cell r="C7487">
            <v>4.8499999999999996</v>
          </cell>
        </row>
        <row r="7488">
          <cell r="A7488">
            <v>98509</v>
          </cell>
          <cell r="B7488" t="str">
            <v>PLANTIO DE ARBUSTO OU CERCA VIVA. AF_07/2024</v>
          </cell>
          <cell r="C7488">
            <v>45.38</v>
          </cell>
        </row>
        <row r="7489">
          <cell r="A7489">
            <v>98507</v>
          </cell>
          <cell r="B7489" t="str">
            <v>PLANTIO DE ESPÉCIE VEGETAL, TIPO COMIGO-NINGUÉM-PODE OU EQUIVALENTE, COM ALTURA DE MUDA MAIOR QUE 0,50 M E MENOR OU IGUAL A 1,00 M. AF_07/2024</v>
          </cell>
          <cell r="C7489">
            <v>0</v>
          </cell>
        </row>
        <row r="7490">
          <cell r="A7490">
            <v>98508</v>
          </cell>
          <cell r="B7490" t="str">
            <v>PLANTIO DE ESPÉCIE VEGETAL, TIPO COMIGO-NINGUÉM-PODE OU EQUIVALENTE, COM ALTURA DE MUDA MAIOR QUE 1,00 M. AF_07/2024</v>
          </cell>
          <cell r="C7490">
            <v>0</v>
          </cell>
        </row>
        <row r="7491">
          <cell r="A7491">
            <v>98506</v>
          </cell>
          <cell r="B7491" t="str">
            <v>PLANTIO DE ESPÉCIE VEGETAL, TIPO COMIGO-NINGUÉM-PODE OU EQUIVALENTE, COM ALTURA DE MUDA MENOR OU IGUAL A 0,50 M. AF_07/2024</v>
          </cell>
          <cell r="C7491">
            <v>0</v>
          </cell>
        </row>
        <row r="7492">
          <cell r="A7492">
            <v>98505</v>
          </cell>
          <cell r="B7492" t="str">
            <v>PLANTIO DE FORRAÇÃO. AF_07/2024</v>
          </cell>
          <cell r="C7492">
            <v>68.239999999999995</v>
          </cell>
        </row>
        <row r="7493">
          <cell r="A7493">
            <v>98504</v>
          </cell>
          <cell r="B7493" t="str">
            <v>PLANTIO DE GRAMA BATATAIS EM PLACAS. AF_07/2024</v>
          </cell>
          <cell r="C7493">
            <v>11.22</v>
          </cell>
        </row>
        <row r="7494">
          <cell r="A7494">
            <v>98503</v>
          </cell>
          <cell r="B7494" t="str">
            <v>PLANTIO DE GRAMA EM PAVIMENTO CONCREGRAMA. AF_07/2024</v>
          </cell>
          <cell r="C7494">
            <v>23.14</v>
          </cell>
        </row>
        <row r="7495">
          <cell r="A7495">
            <v>103946</v>
          </cell>
          <cell r="B7495" t="str">
            <v>PLANTIO DE GRAMA ESMERALDA OU SÃO CARLOS OU CURITIBANA, EM PLACAS. AF_07/2024</v>
          </cell>
          <cell r="C7495">
            <v>14.3</v>
          </cell>
        </row>
        <row r="7496">
          <cell r="A7496">
            <v>98517</v>
          </cell>
          <cell r="B7496" t="str">
            <v>PLANTIO DE PALMEIRA COM ALTURA DE MUDA MAIOR QUE 2,00 M E MENOR OU IGUAL A 4,00 M. AF_07/2024</v>
          </cell>
          <cell r="C7496">
            <v>0</v>
          </cell>
        </row>
        <row r="7497">
          <cell r="A7497">
            <v>98518</v>
          </cell>
          <cell r="B7497" t="str">
            <v>PLANTIO DE PALMEIRA COM ALTURA DE MUDA MAIOR QUE 4,00 M . AF_07/2024</v>
          </cell>
          <cell r="C7497">
            <v>0</v>
          </cell>
        </row>
        <row r="7498">
          <cell r="A7498">
            <v>98516</v>
          </cell>
          <cell r="B7498" t="str">
            <v>PLANTIO DE PALMEIRA COM ALTURA DE MUDA MENOR OU IGUAL A 2,00 M . AF_07/2024</v>
          </cell>
          <cell r="C7498">
            <v>293.05</v>
          </cell>
        </row>
        <row r="7499">
          <cell r="A7499">
            <v>98514</v>
          </cell>
          <cell r="B7499" t="str">
            <v>PLANTIO DE ÁRVORE FRUTÍFERA COM ALTURA DE MUDA MAIOR QUE 2,00 M E MENOR OU IGUAL A 4,00 M. AF_07/2024</v>
          </cell>
          <cell r="C7499">
            <v>0</v>
          </cell>
        </row>
        <row r="7500">
          <cell r="A7500">
            <v>98515</v>
          </cell>
          <cell r="B7500" t="str">
            <v>PLANTIO DE ÁRVORE FRUTÍFERA COM ALTURA DE MUDA MAIOR QUE 4,00 M. AF_07/2024</v>
          </cell>
          <cell r="C7500">
            <v>0</v>
          </cell>
        </row>
        <row r="7501">
          <cell r="A7501">
            <v>98513</v>
          </cell>
          <cell r="B7501" t="str">
            <v>PLANTIO DE ÁRVORE FRUTÍFERA COM ALTURA DE MUDA MENOR OU IGUAL A 2,00 M. AF_07/2024</v>
          </cell>
          <cell r="C7501">
            <v>0</v>
          </cell>
        </row>
        <row r="7502">
          <cell r="A7502">
            <v>98511</v>
          </cell>
          <cell r="B7502" t="str">
            <v>PLANTIO DE ÁRVORE ORNAMENTAL COM ALTURA DE MUDA MAIOR QUE 2,00 M E MENOR OU IGUAL A 4,00 M . AF_07/2024</v>
          </cell>
          <cell r="C7502">
            <v>138.93</v>
          </cell>
        </row>
        <row r="7503">
          <cell r="A7503">
            <v>98512</v>
          </cell>
          <cell r="B7503" t="str">
            <v>PLANTIO DE ÁRVORE ORNAMENTAL COM ALTURA DE MUDA MAIOR QUE 4,00 M. AF_07/2024</v>
          </cell>
          <cell r="C7503">
            <v>0</v>
          </cell>
        </row>
        <row r="7504">
          <cell r="A7504">
            <v>98510</v>
          </cell>
          <cell r="B7504" t="str">
            <v>PLANTIO DE ÁRVORE ORNAMENTAL COM ALTURA DE MUDA MENOR OU IGUAL A 2,00 M . AF_07/2024</v>
          </cell>
          <cell r="C7504">
            <v>79.67</v>
          </cell>
        </row>
        <row r="7505">
          <cell r="A7505">
            <v>98519</v>
          </cell>
          <cell r="B7505" t="str">
            <v>REVOLVIMENTO E LIMPEZA MANUAL DE SOLO. AF_07/2024</v>
          </cell>
          <cell r="C7505">
            <v>3.58</v>
          </cell>
        </row>
        <row r="7506">
          <cell r="A7506">
            <v>91599</v>
          </cell>
          <cell r="B7506" t="str">
            <v>ARMAÇÃO DO SISTEMA DE PAREDES DE CONCRETO, EXECUTADA COMO ARMADURA NEGATIVA DE LAJES, TELA L-159. AF_12/2024</v>
          </cell>
          <cell r="C7506">
            <v>8.0399999999999991</v>
          </cell>
        </row>
        <row r="7507">
          <cell r="A7507">
            <v>100065</v>
          </cell>
          <cell r="B7507" t="str">
            <v>ARMAÇÃO DO SISTEMA DE PAREDES DE CONCRETO, EXECUTADA COMO ARMADURA NEGATIVA DE LAJES, TELA L-196. AF_12/2024</v>
          </cell>
          <cell r="C7507">
            <v>0</v>
          </cell>
        </row>
        <row r="7508">
          <cell r="A7508">
            <v>100069</v>
          </cell>
          <cell r="B7508" t="str">
            <v>ARMAÇÃO DO SISTEMA DE PAREDES DE CONCRETO, EXECUTADA COMO ARMADURA NEGATIVA DE LAJES, TELA T-138. AF_12/2024</v>
          </cell>
          <cell r="C7508">
            <v>0</v>
          </cell>
        </row>
        <row r="7509">
          <cell r="A7509">
            <v>100063</v>
          </cell>
          <cell r="B7509" t="str">
            <v>ARMAÇÃO DO SISTEMA DE PAREDES DE CONCRETO, EXECUTADA COMO ARMADURA NEGATIVA DE LAJES, TELA T-159. AF_12/2024</v>
          </cell>
          <cell r="C7509">
            <v>0</v>
          </cell>
        </row>
        <row r="7510">
          <cell r="A7510">
            <v>91597</v>
          </cell>
          <cell r="B7510" t="str">
            <v>ARMAÇÃO DO SISTEMA DE PAREDES DE CONCRETO, EXECUTADA COMO ARMADURA NEGATIVA DE LAJES, TELA T-196. AF_12/2024</v>
          </cell>
          <cell r="C7510">
            <v>7.7</v>
          </cell>
        </row>
        <row r="7511">
          <cell r="A7511">
            <v>91598</v>
          </cell>
          <cell r="B7511" t="str">
            <v>ARMAÇÃO DO SISTEMA DE PAREDES DE CONCRETO, EXECUTADA COMO ARMADURA POSITIVA DE LAJES, TELA Q-113. AF_12/2024</v>
          </cell>
          <cell r="C7511">
            <v>9.9700000000000006</v>
          </cell>
        </row>
        <row r="7512">
          <cell r="A7512">
            <v>91596</v>
          </cell>
          <cell r="B7512" t="str">
            <v>ARMAÇÃO DO SISTEMA DE PAREDES DE CONCRETO, EXECUTADA COMO ARMADURA POSITIVA DE LAJES, TELA Q-138. AF_12/2024</v>
          </cell>
          <cell r="C7512">
            <v>10.28</v>
          </cell>
        </row>
        <row r="7513">
          <cell r="A7513">
            <v>100064</v>
          </cell>
          <cell r="B7513" t="str">
            <v>ARMAÇÃO DO SISTEMA DE PAREDES DE CONCRETO, EXECUTADA COMO ARMADURA POSITIVA DE LAJES, TELA Q-159. AF_12/2024</v>
          </cell>
          <cell r="C7513">
            <v>10.210000000000001</v>
          </cell>
        </row>
        <row r="7514">
          <cell r="A7514">
            <v>100066</v>
          </cell>
          <cell r="B7514" t="str">
            <v>ARMAÇÃO DO SISTEMA DE PAREDES DE CONCRETO, EXECUTADA COMO ARMADURA POSITIVA DE LAJES, TELA Q-196. AF_12/2024</v>
          </cell>
          <cell r="C7514">
            <v>10.23</v>
          </cell>
        </row>
        <row r="7515">
          <cell r="A7515">
            <v>91603</v>
          </cell>
          <cell r="B7515" t="str">
            <v>ARMAÇÃO DO SISTEMA DE PAREDES DE CONCRETO, EXECUTADA COMO REFORÇO, VERGALHÃO DE 10,0 MM DE DIÂMETRO. AF_12/2024</v>
          </cell>
          <cell r="C7515">
            <v>10.29</v>
          </cell>
        </row>
        <row r="7516">
          <cell r="A7516">
            <v>100068</v>
          </cell>
          <cell r="B7516" t="str">
            <v>ARMAÇÃO DO SISTEMA DE PAREDES DE CONCRETO, EXECUTADA COMO REFORÇO, VERGALHÃO DE 12,5 MM DE DIÂMETRO. AF_12/2024</v>
          </cell>
          <cell r="C7516">
            <v>8.84</v>
          </cell>
        </row>
        <row r="7517">
          <cell r="A7517">
            <v>100067</v>
          </cell>
          <cell r="B7517" t="str">
            <v>ARMAÇÃO DO SISTEMA DE PAREDES DE CONCRETO, EXECUTADA COMO REFORÇO, VERGALHÃO DE 5,0 MM DE DIÂMETRO. AF_12/2024</v>
          </cell>
          <cell r="C7517">
            <v>11.85</v>
          </cell>
        </row>
        <row r="7518">
          <cell r="A7518">
            <v>91601</v>
          </cell>
          <cell r="B7518" t="str">
            <v>ARMAÇÃO DO SISTEMA DE PAREDES DE CONCRETO, EXECUTADA COMO REFORÇO, VERGALHÃO DE 6,3 MM DE DIÂMETRO. AF_12/2024</v>
          </cell>
          <cell r="C7518">
            <v>12.28</v>
          </cell>
        </row>
        <row r="7519">
          <cell r="A7519">
            <v>91602</v>
          </cell>
          <cell r="B7519" t="str">
            <v>ARMAÇÃO DO SISTEMA DE PAREDES DE CONCRETO, EXECUTADA COMO REFORÇO, VERGALHÃO DE 8,0 MM DE DIÂMETRO. AF_12/2024</v>
          </cell>
          <cell r="C7519">
            <v>11.47</v>
          </cell>
        </row>
        <row r="7520">
          <cell r="A7520">
            <v>91593</v>
          </cell>
          <cell r="B7520" t="str">
            <v>ARMAÇÃO DO SISTEMA DE PAREDES DE CONCRETO, EXECUTADA EM PAREDES DE EDIFICAÇÕES MULTIFAMILIARES, TELA Q-138. AF_12/2024_PS</v>
          </cell>
          <cell r="C7520">
            <v>10.29</v>
          </cell>
        </row>
        <row r="7521">
          <cell r="A7521">
            <v>105814</v>
          </cell>
          <cell r="B7521" t="str">
            <v>ARMAÇÃO DO SISTEMA DE PAREDES DE CONCRETO, EXECUTADA EM PAREDES DE EDIFICAÇÕES MULTIFAMILIARES, TELA Q-283. AF_12/2024_PS</v>
          </cell>
          <cell r="C7521">
            <v>10.039999999999999</v>
          </cell>
        </row>
        <row r="7522">
          <cell r="A7522">
            <v>91594</v>
          </cell>
          <cell r="B7522" t="str">
            <v>ARMAÇÃO DO SISTEMA DE PAREDES DE CONCRETO, EXECUTADA EM PAREDES DE EDIFICAÇÕES UNIFAMILIARES OU MULTIFAMILIARES, TELA Q-92. AF_12/2024_PS</v>
          </cell>
          <cell r="C7522">
            <v>10.32</v>
          </cell>
        </row>
        <row r="7523">
          <cell r="A7523">
            <v>91595</v>
          </cell>
          <cell r="B7523" t="str">
            <v>ARMAÇÃO DO SISTEMA DE PAREDES DE CONCRETO, EXECUTADA EM PAREDES DE EDIFICAÇÕES UNIFAMILIARES, TELA Q-61. AF_12/2024_PS</v>
          </cell>
          <cell r="C7523">
            <v>10.57</v>
          </cell>
        </row>
        <row r="7524">
          <cell r="A7524">
            <v>105815</v>
          </cell>
          <cell r="B7524" t="str">
            <v>ARMAÇÃO DO SISTEMA DE PAREDES DE CONCRETO, EXECUTADA EM PAREDES DE EDIFICAÇÕES UNIFAMILIARES, TELA Q-75. AF_12/2024</v>
          </cell>
          <cell r="C7524">
            <v>0</v>
          </cell>
        </row>
        <row r="7525">
          <cell r="A7525">
            <v>91600</v>
          </cell>
          <cell r="B7525" t="str">
            <v>ARMAÇÃO DO SISTEMA DE PAREDES DE CONCRETO, EXECUTADA EM PLATIBANDAS, TELA Q-92. AF_12/2024_PS</v>
          </cell>
          <cell r="C7525">
            <v>11.4</v>
          </cell>
        </row>
        <row r="7526">
          <cell r="A7526">
            <v>99235</v>
          </cell>
          <cell r="B7526" t="str">
            <v>CONCRETAGEM DE EDIFICAÇÕES (PAREDES E LAJES) FEITAS COM SISTEMA DE FÔRMAS MANUSEÁVEIS, COM CONCRETO USINADO AUTOADENSÁVEL FCK 25 MPA - LANÇAMENTO E ACABAMENTO. AF_09/2024</v>
          </cell>
          <cell r="C7526">
            <v>712.7</v>
          </cell>
        </row>
        <row r="7527">
          <cell r="A7527">
            <v>105539</v>
          </cell>
          <cell r="B7527" t="str">
            <v>CONCRETAGEM DE EDIFICAÇÕES (PAREDES E LAJES) FEITAS COM SISTEMA DE FÔRMAS MANUSEÁVEIS, COM CONCRETO USINADO AUTOADENSÁVEL REFORÇADO COM FIBRAS DE POLIPROPILENO, FCK 25 MPA - LANÇAMENTO E ACABAMENTO. AF_09/2024</v>
          </cell>
          <cell r="C7527">
            <v>0</v>
          </cell>
        </row>
        <row r="7528">
          <cell r="A7528">
            <v>99439</v>
          </cell>
          <cell r="B7528" t="str">
            <v>CONCRETAGEM DE EDIFICAÇÕES (PAREDES E LAJES) FEITAS COM SISTEMA DE FÔRMAS MANUSEÁVEIS, COM CONCRETO USINADO BOMBEÁVEL FCK 25 MPA - LANÇAMENTO, ADENSAMENTO E ACABAMENTO. AF_09/2024</v>
          </cell>
          <cell r="C7528">
            <v>783.54</v>
          </cell>
        </row>
        <row r="7529">
          <cell r="A7529">
            <v>105540</v>
          </cell>
          <cell r="B7529" t="str">
            <v>CONCRETAGEM DE ESCADAS EM EDIFICAÇÕES MULTIFAMILIARES FEITAS COM SISTEMA DE FÔRMAS MANUSEÁVEIS COM CONCRETO USINADO AUTOADENSÁVEL REFORÇADO COM FIBRAS DE POLIPROPILENO, FCK 25 MPA - LANÇAMENTO E ACABAMENTO. AF_09/2024</v>
          </cell>
          <cell r="C7529">
            <v>0</v>
          </cell>
        </row>
        <row r="7530">
          <cell r="A7530">
            <v>103184</v>
          </cell>
          <cell r="B7530" t="str">
            <v>CONCRETAGEM DE ESCADAS EM EDIFICAÇÕES MULTIFAMILIARES FEITAS COM SISTEMA DE FÔRMAS MANUSEÁVEIS COM CONCRETO USINADO AUTOADENSÁVEL, FCK 25 MPA - LANÇAMENTO E ACABAMENTO. AF_09/2024</v>
          </cell>
          <cell r="C7530">
            <v>731.97</v>
          </cell>
        </row>
        <row r="7531">
          <cell r="A7531">
            <v>103183</v>
          </cell>
          <cell r="B7531" t="str">
            <v>CONCRETAGEM DE ESCADAS EM EDIFICAÇÕES MULTIFAMILIARES FEITAS COM SISTEMA DE FÔRMAS MANUSEÁVEIS COM CONCRETO USINADO BOMBEÁVEL, FCK 25 MPA - LANÇAMENTO, ADENSAMENTO E ACABAMENTO. AF_09/2024</v>
          </cell>
          <cell r="C7531">
            <v>850.79</v>
          </cell>
        </row>
        <row r="7532">
          <cell r="A7532">
            <v>99434</v>
          </cell>
          <cell r="B7532" t="str">
            <v>CONCRETAGEM DE LAJES EM EDIFICAÇÕES MULTIFAMILIARES FEITAS COM SISTEMA DE FÔRMAS MANUSEÁVEIS, COM CONCRETO USINADO BOMBEÁVEL FCK 25 MPA - LANÇAMENTO, ADENSAMENTO E ACABAMENTO. AF_09/2024</v>
          </cell>
          <cell r="C7532">
            <v>796.94</v>
          </cell>
        </row>
        <row r="7533">
          <cell r="A7533">
            <v>99431</v>
          </cell>
          <cell r="B7533" t="str">
            <v>CONCRETAGEM DE LAJES EM EDIFICAÇÕES UNIFAMILIARES FEITAS COM SISTEMA DE FÔRMAS MANUSEÁVEIS, COM CONCRETO USINADO BOMBEÁVEL FCK 25 MPA - LANÇAMENTO, ADENSAMENTO E ACABAMENTO. AF_09/2024</v>
          </cell>
          <cell r="C7533">
            <v>793.56</v>
          </cell>
        </row>
        <row r="7534">
          <cell r="A7534">
            <v>99435</v>
          </cell>
          <cell r="B7534" t="str">
            <v>CONCRETAGEM DE PAREDES EM EDIFICAÇÕES MULTIFAMILIARES FEITAS COM SISTEMA DE FÔRMAS MANUSEÁVEIS, COM CONCRETO USINADO BOMBEÁVEL FCK 25 MPA - LANÇAMENTO, ADENSAMENTO E ACABAMENTO. AF_09/2024</v>
          </cell>
          <cell r="C7534">
            <v>778.29</v>
          </cell>
        </row>
        <row r="7535">
          <cell r="A7535">
            <v>99432</v>
          </cell>
          <cell r="B7535" t="str">
            <v>CONCRETAGEM DE PAREDES EM EDIFICAÇÕES UNIFAMILIARES FEITAS COM SISTEMA DE FÔRMAS MANUSEÁVEIS, COM CONCRETO USINADO BOMBEÁVEL FCK 25 MPA - LANÇAMENTO, ADENSAMENTO E ACABAMENTO. AF_09/2024</v>
          </cell>
          <cell r="C7535">
            <v>775.86</v>
          </cell>
        </row>
        <row r="7536">
          <cell r="A7536">
            <v>99438</v>
          </cell>
          <cell r="B7536" t="str">
            <v>CONCRETAGEM DE PLATIBANDA EM EDIFICAÇÕES MULTIFAMILIARES FEITAS COM SISTEMA DE FÔRMAS MANUSEÁVEIS, COM CONCRETO USINADO AUTOADENSÁVEL FCK 25 MPA - LANÇAMENTO E ACABAMENTO. AF_09/2024</v>
          </cell>
          <cell r="C7536">
            <v>763.62</v>
          </cell>
        </row>
        <row r="7537">
          <cell r="A7537">
            <v>105538</v>
          </cell>
          <cell r="B7537" t="str">
            <v>CONCRETAGEM DE PLATIBANDA EM EDIFICAÇÕES MULTIFAMILIARES FEITAS COM SISTEMA DE FÔRMAS MANUSEÁVEIS, COM CONCRETO USINADO AUTOADENSÁVEL REFORÇADO COM FIBRAS DE POLIPROPILENO, FCK 25 MPA - LANÇAMENTO E ACABAMENTO. AF_09/2024</v>
          </cell>
          <cell r="C7537">
            <v>0</v>
          </cell>
        </row>
        <row r="7538">
          <cell r="A7538">
            <v>99436</v>
          </cell>
          <cell r="B7538" t="str">
            <v>CONCRETAGEM DE PLATIBANDA EM EDIFICAÇÕES MULTIFAMILIARES FEITAS COM SISTEMA DE FÔRMAS MANUSEÁVEIS, COM CONCRETO USINADO BOMBEÁVEL FCK 25 MPA - LANÇAMENTO, ADENSAMENTO E ACABAMENTO. AF_09/2024</v>
          </cell>
          <cell r="C7538">
            <v>858.47</v>
          </cell>
        </row>
        <row r="7539">
          <cell r="A7539">
            <v>99437</v>
          </cell>
          <cell r="B7539" t="str">
            <v>CONCRETAGEM DE PLATIBANDA EM EDIFICAÇÕES UNIFAMILIARES FEITAS COM SISTEMA DE FÔRMAS MANUSEÁVEIS, COM CONCRETO USINADO AUTOADENSÁVEL FCK 25 MPA - LANÇAMENTO E ACABAMENTO. AF_09/2024</v>
          </cell>
          <cell r="C7539">
            <v>757.27</v>
          </cell>
        </row>
        <row r="7540">
          <cell r="A7540">
            <v>105537</v>
          </cell>
          <cell r="B7540" t="str">
            <v>CONCRETAGEM DE PLATIBANDA EM EDIFICAÇÕES UNIFAMILIARES FEITAS COM SISTEMA DE FÔRMAS MANUSEÁVEIS, COM CONCRETO USINADO AUTOADENSÁVEL REFORÇADO COM FIBRAS DE POLIPROPILENO, FCK 25 MPA - LANÇAMENTO E ACABAMENTO. AF_09/2024</v>
          </cell>
          <cell r="C7540">
            <v>0</v>
          </cell>
        </row>
        <row r="7541">
          <cell r="A7541">
            <v>99433</v>
          </cell>
          <cell r="B7541" t="str">
            <v>CONCRETAGEM DE PLATIBANDA EM EDIFICAÇÕES UNIFAMILIARES FEITAS COM SISTEMA DE FÔRMAS MANUSEÁVEIS, COM CONCRETO USINADO BOMBEÁVEL FCK 25 MPA - LANÇAMENTO, ADENSAMENTO E ACABAMENTO. AF_09/2024</v>
          </cell>
          <cell r="C7541">
            <v>839.15</v>
          </cell>
        </row>
        <row r="7542">
          <cell r="A7542">
            <v>104422</v>
          </cell>
          <cell r="B7542" t="str">
            <v>ESTUCAMENTO DE DENSIDADE ALTA DE PANOS DE FACHADA DO SISTEMA DE PAREDES DE CONCRETO EM EDIFICAÇÕES DE MÚLTIPLOS PAVIMENTOS, PAVIMENTO TÉRREO, UTILIZAÇÃO DE ARGAMASSA COLANTE. AF_12/2024</v>
          </cell>
          <cell r="C7542">
            <v>10.09</v>
          </cell>
        </row>
        <row r="7543">
          <cell r="A7543">
            <v>105824</v>
          </cell>
          <cell r="B7543" t="str">
            <v>ESTUCAMENTO DE DENSIDADE ALTA DE PANOS DE FACHADA DO SISTEMA DE PAREDES DE CONCRETO EM EDIFICAÇÕES DE MÚLTIPLOS PAVIMENTOS, PAVIMENTO TÉRREO, UTILIZAÇÃO DE ARGAMASSA POLIMÉRICA. AF_12/2024</v>
          </cell>
          <cell r="C7543">
            <v>12.59</v>
          </cell>
        </row>
        <row r="7544">
          <cell r="A7544">
            <v>105825</v>
          </cell>
          <cell r="B7544" t="str">
            <v>ESTUCAMENTO DE DENSIDADE ALTA DE PANOS DE FACHADA DO SISTEMA DE PAREDES DE CONCRETO EM EDIFICAÇÕES DE MÚLTIPLOS PAVIMENTOS, PAVIMENTO TÉRREO, UTILIZAÇÃO DE ARGAMASSA TRAÇO 1:0,5:4,5 (CIM:CAL:AREIA). AF_12/2024</v>
          </cell>
          <cell r="C7544">
            <v>6.02</v>
          </cell>
        </row>
        <row r="7545">
          <cell r="A7545">
            <v>104421</v>
          </cell>
          <cell r="B7545" t="str">
            <v>ESTUCAMENTO DE DENSIDADE ALTA DE PANOS DE FACHADA DO SISTEMA DE PAREDES DE CONCRETO EM EDIFICAÇÕES DE MÚLTIPLOS PAVIMENTOS, PAVIMENTOS SUPERIORES, UTILIZAÇÃO DE ARGAMASSA COLANTE. AF_12/2024</v>
          </cell>
          <cell r="C7545">
            <v>14.87</v>
          </cell>
        </row>
        <row r="7546">
          <cell r="A7546">
            <v>105822</v>
          </cell>
          <cell r="B7546" t="str">
            <v>ESTUCAMENTO DE DENSIDADE ALTA DE PANOS DE FACHADA DO SISTEMA DE PAREDES DE CONCRETO EM EDIFICAÇÕES DE MÚLTIPLOS PAVIMENTOS, PAVIMENTOS SUPERIORES, UTILIZAÇÃO DE ARGAMASSA POLIMÉRICA. AF_12/2024</v>
          </cell>
          <cell r="C7546">
            <v>17.37</v>
          </cell>
        </row>
        <row r="7547">
          <cell r="A7547">
            <v>105823</v>
          </cell>
          <cell r="B7547" t="str">
            <v>ESTUCAMENTO DE DENSIDADE ALTA DE PANOS DE FACHADA DO SISTEMA DE PAREDES DE CONCRETO EM EDIFICAÇÕES DE MÚLTIPLOS PAVIMENTOS, PAVIMENTOS SUPERIORES, UTILIZAÇÃO DE ARGAMASSA TRAÇO 1:0,5:4,5 (CIM:CAL:AREIA). AF_12/2024</v>
          </cell>
          <cell r="C7547">
            <v>10.8</v>
          </cell>
        </row>
        <row r="7548">
          <cell r="A7548">
            <v>104423</v>
          </cell>
          <cell r="B7548" t="str">
            <v>ESTUCAMENTO DE DENSIDADE ALTA DE PANOS DE FACHADA DO SISTEMA DE PAREDES DE CONCRETO EM UNIDADES HABITACIONAIS DE DOIS PAVIMENTOS (SOBRADO), ACESSO COM ANDAIME FACHADEIRO, UTILIZAÇÃO DE ARGAMASSA COLANTE. AF_12/2024</v>
          </cell>
          <cell r="C7548">
            <v>13.44</v>
          </cell>
        </row>
        <row r="7549">
          <cell r="A7549">
            <v>105826</v>
          </cell>
          <cell r="B7549" t="str">
            <v>ESTUCAMENTO DE DENSIDADE ALTA DE PANOS DE FACHADA DO SISTEMA DE PAREDES DE CONCRETO EM UNIDADES HABITACIONAIS DE DOIS PAVIMENTOS (SOBRADO), ACESSO COM ANDAIME FACHADEIRO, UTILIZAÇÃO DE ARGAMASSA POLIMÉRICA. AF_12/2024</v>
          </cell>
          <cell r="C7549">
            <v>15.94</v>
          </cell>
        </row>
        <row r="7550">
          <cell r="A7550">
            <v>105827</v>
          </cell>
          <cell r="B7550" t="str">
            <v>ESTUCAMENTO DE DENSIDADE ALTA DE PANOS DE FACHADA DO SISTEMA DE PAREDES DE CONCRETO EM UNIDADES HABITACIONAIS DE DOIS PAVIMENTOS (SOBRADO), ACESSO COM ANDAIME FACHADEIRO, UTILIZAÇÃO DE ARGAMASSA TRAÇO 1:0,5:4,5 (CIM:CAL:AREIA). AF_12/2024</v>
          </cell>
          <cell r="C7550">
            <v>9.3699999999999992</v>
          </cell>
        </row>
        <row r="7551">
          <cell r="A7551">
            <v>104425</v>
          </cell>
          <cell r="B7551" t="str">
            <v>ESTUCAMENTO DE DENSIDADE ALTA DE PANOS DE FACHADA DO SISTEMA DE PAREDES DE CONCRETO EM UNIDADES HABITACIONAIS DE PAVIMENTO ÚNICO, UTILIZAÇÃO DE ARGAMASSA COLANTE. AF_12/2024</v>
          </cell>
          <cell r="C7551">
            <v>8.64</v>
          </cell>
        </row>
        <row r="7552">
          <cell r="A7552">
            <v>105828</v>
          </cell>
          <cell r="B7552" t="str">
            <v>ESTUCAMENTO DE DENSIDADE ALTA DE PANOS DE FACHADA DO SISTEMA DE PAREDES DE CONCRETO EM UNIDADES HABITACIONAIS DE PAVIMENTO ÚNICO, UTILIZAÇÃO DE ARGAMASSA POLIMÉRICA. AF_12/2024</v>
          </cell>
          <cell r="C7552">
            <v>11.14</v>
          </cell>
        </row>
        <row r="7553">
          <cell r="A7553">
            <v>105829</v>
          </cell>
          <cell r="B7553" t="str">
            <v>ESTUCAMENTO DE DENSIDADE ALTA DE PANOS DE FACHADA DO SISTEMA DE PAREDES DE CONCRETO EM UNIDADES HABITACIONAIS DE PAVIMENTO ÚNICO, UTILIZAÇÃO DE ARGAMASSA TRAÇO 1:0,5:4,5 (CIM:CAL:AREIA). AF_12/2024</v>
          </cell>
          <cell r="C7553">
            <v>4.57</v>
          </cell>
        </row>
        <row r="7554">
          <cell r="A7554">
            <v>91525</v>
          </cell>
          <cell r="B7554" t="str">
            <v>ESTUCAMENTO DE DENSIDADE ALTA NAS FACES INTERNAS DE PAREDES DO SISTEMA DE PAREDES DE CONCRETO, EM AMBIENTES COM ÁREA ENTRE 5 M² E 10 M², UTILIZAÇÃO DE ARGAMASSA COLANTE. AF_12/2024</v>
          </cell>
          <cell r="C7554">
            <v>7.01</v>
          </cell>
        </row>
        <row r="7555">
          <cell r="A7555">
            <v>105818</v>
          </cell>
          <cell r="B7555" t="str">
            <v>ESTUCAMENTO DE DENSIDADE ALTA NAS FACES INTERNAS DE PAREDES DO SISTEMA DE PAREDES DE CONCRETO, EM AMBIENTES COM ÁREA ENTRE 5 M² E 10 M², UTILIZAÇÃO DE ARGAMASSA POLIMÉRICA. AF_12/2024</v>
          </cell>
          <cell r="C7555">
            <v>11.37</v>
          </cell>
        </row>
        <row r="7556">
          <cell r="A7556">
            <v>105819</v>
          </cell>
          <cell r="B7556" t="str">
            <v>ESTUCAMENTO DE DENSIDADE ALTA NAS FACES INTERNAS DE PAREDES DO SISTEMA DE PAREDES DE CONCRETO, EM AMBIENTES COM ÁREA ENTRE 5 M² E 10 M², UTILIZAÇÃO DE ARGAMASSA TRAÇO 1:1:6 (CIM:CAL:AREIA). AF_12/2024</v>
          </cell>
          <cell r="C7556">
            <v>4.83</v>
          </cell>
        </row>
        <row r="7557">
          <cell r="A7557">
            <v>104414</v>
          </cell>
          <cell r="B7557" t="str">
            <v>ESTUCAMENTO DE DENSIDADE ALTA NAS FACES INTERNAS DE PAREDES DO SISTEMA DE PAREDES DE CONCRETO, EM AMBIENTES COM ÁREA MAIOR OU IGUAL A 10 M², UTILIZAÇÃO DE ARGAMASSA COLANTE. AF_12/2024</v>
          </cell>
          <cell r="C7557">
            <v>6.26</v>
          </cell>
        </row>
        <row r="7558">
          <cell r="A7558">
            <v>105816</v>
          </cell>
          <cell r="B7558" t="str">
            <v>ESTUCAMENTO DE DENSIDADE ALTA NAS FACES INTERNAS DE PAREDES DO SISTEMA DE PAREDES DE CONCRETO, EM AMBIENTES COM ÁREA MAIOR OU IGUAL A 10 M², UTILIZAÇÃO DE ARGAMASSA POLIMÉRICA. AF_12/2024</v>
          </cell>
          <cell r="C7558">
            <v>10.62</v>
          </cell>
        </row>
        <row r="7559">
          <cell r="A7559">
            <v>105817</v>
          </cell>
          <cell r="B7559" t="str">
            <v>ESTUCAMENTO DE DENSIDADE ALTA NAS FACES INTERNAS DE PAREDES DO SISTEMA DE PAREDES DE CONCRETO, EM AMBIENTES COM ÁREA MAIOR OU IGUAL A 10 M², UTILIZAÇÃO DE ARGAMASSA TRAÇO 1:1:6 (CIM:CAL:AREIA). AF_12/2024</v>
          </cell>
          <cell r="C7559">
            <v>4.08</v>
          </cell>
        </row>
        <row r="7560">
          <cell r="A7560">
            <v>104415</v>
          </cell>
          <cell r="B7560" t="str">
            <v>ESTUCAMENTO DE DENSIDADE ALTA NAS FACES INTERNAS DE PAREDES DO SISTEMA DE PAREDES DE CONCRETO, EM AMBIENTES COM ÁREA MENOR OU IGUAL A 5 M², UTILIZAÇÃO DE ARGAMASSA COLANTE. AF_12/2024</v>
          </cell>
          <cell r="C7560">
            <v>10.97</v>
          </cell>
        </row>
        <row r="7561">
          <cell r="A7561">
            <v>105820</v>
          </cell>
          <cell r="B7561" t="str">
            <v>ESTUCAMENTO DE DENSIDADE ALTA NAS FACES INTERNAS DE PAREDES DO SISTEMA DE PAREDES DE CONCRETO, EM AMBIENTES COM ÁREA MENOR OU IGUAL A 5 M², UTILIZAÇÃO DE ARGAMASSA POLIMÉRICA. AF_12/2024</v>
          </cell>
          <cell r="C7561">
            <v>15.33</v>
          </cell>
        </row>
        <row r="7562">
          <cell r="A7562">
            <v>105821</v>
          </cell>
          <cell r="B7562" t="str">
            <v>ESTUCAMENTO DE DENSIDADE ALTA NAS FACES INTERNAS DE PAREDES DO SISTEMA DE PAREDES DE CONCRETO, EM AMBIENTES COM ÁREA MENOR OU IGUAL A 5 M², UTILIZAÇÃO DE ARGAMASSA TRAÇO 1:1:6 (CIM:CAL:AREIA). AF_12/2024</v>
          </cell>
          <cell r="C7562">
            <v>8.7899999999999991</v>
          </cell>
        </row>
        <row r="7563">
          <cell r="A7563">
            <v>104418</v>
          </cell>
          <cell r="B7563" t="str">
            <v>ESTUCAMENTO DE DENSIDADE BAIXA DE PANOS DE FACHADA DO SISTEMA DE PAREDES DE CONCRETO EM EDIFICAÇÕES DE MÚLTIPLOS PAVIMENTOS, PAVIMENTO TÉRREO, UTILIZAÇÃO DE ARGAMASSA COLANTE. AF_12/2024</v>
          </cell>
          <cell r="C7563">
            <v>2.4500000000000002</v>
          </cell>
        </row>
        <row r="7564">
          <cell r="A7564">
            <v>91515</v>
          </cell>
          <cell r="B7564" t="str">
            <v>ESTUCAMENTO DE DENSIDADE BAIXA DE PANOS DE FACHADA DO SISTEMA DE PAREDES DE CONCRETO EM EDIFICAÇÕES DE MÚLTIPLOS PAVIMENTOS, PAVIMENTOS SUPERIORES, UTILIZAÇÃO DE ARGAMASSA COLANTE. AF_12/2024</v>
          </cell>
          <cell r="C7564">
            <v>4.45</v>
          </cell>
        </row>
        <row r="7565">
          <cell r="A7565">
            <v>104419</v>
          </cell>
          <cell r="B7565" t="str">
            <v>ESTUCAMENTO DE DENSIDADE BAIXA DE PANOS DE FACHADA DO SISTEMA DE PAREDES DE CONCRETO EM UNIDADES HABITACIONAIS DE DOIS PAVIMENTOS (SOBRADO), ACESSO COM ANDAIME FACHADEIRO, UTILIZAÇÃO DE ARGAMASSA COLANTE. AF_12/2024</v>
          </cell>
          <cell r="C7565">
            <v>3.86</v>
          </cell>
        </row>
        <row r="7566">
          <cell r="A7566">
            <v>91519</v>
          </cell>
          <cell r="B7566" t="str">
            <v>ESTUCAMENTO DE DENSIDADE BAIXA DE PANOS DE FACHADA DO SISTEMA DE PAREDES DE CONCRETO EM UNIDADES HABITACIONAIS DE PAVIMENTO ÚNICO, UTILIZAÇÃO DE ARGAMASSA COLANTE. AF_12/2024</v>
          </cell>
          <cell r="C7566">
            <v>1.89</v>
          </cell>
        </row>
        <row r="7567">
          <cell r="A7567">
            <v>91520</v>
          </cell>
          <cell r="B7567" t="str">
            <v>ESTUCAMENTO DE DENSIDADE BAIXA NAS FACES INTERNAS DE PAREDES DO SISTEMA DE PAREDES DE CONCRETO, EM AMBIENTES COM ÁREA ENTRE 5 M² E 10 M², UTILIZAÇÃO DE ARGAMASSA COLANTE. AF_12/2024</v>
          </cell>
          <cell r="C7567">
            <v>1.88</v>
          </cell>
        </row>
        <row r="7568">
          <cell r="A7568">
            <v>104416</v>
          </cell>
          <cell r="B7568" t="str">
            <v>ESTUCAMENTO DE DENSIDADE BAIXA NAS FACES INTERNAS DE PAREDES DO SISTEMA DE PAREDES DE CONCRETO, EM AMBIENTES COM ÁREA MAIOR OU IGUAL A 10 M², UTILIZAÇÃO DE ARGAMASSA COLANTE. AF_12/2024</v>
          </cell>
          <cell r="C7568">
            <v>1.56</v>
          </cell>
        </row>
        <row r="7569">
          <cell r="A7569">
            <v>104417</v>
          </cell>
          <cell r="B7569" t="str">
            <v>ESTUCAMENTO DE DENSIDADE BAIXA NAS FACES INTERNAS DE PAREDES DO SISTEMA DE PAREDES DE CONCRETO, EM AMBIENTES COM ÁREA MENOR OU IGUAL A 5 M², UTILIZAÇÃO DE ARGAMASSA COLANTE. AF_12/2024</v>
          </cell>
          <cell r="C7569">
            <v>3.5</v>
          </cell>
        </row>
        <row r="7570">
          <cell r="A7570">
            <v>91522</v>
          </cell>
          <cell r="B7570" t="str">
            <v>ESTUCAMENTO PARA QUALQUER REVESTIMENTO, EM TETO DO SISTEMA DE PAREDES DE CONCRETO, EM AMBIENTES COM ÁREA ENTRE 5 M² E 10 M², UTILIZAÇÃO DE ARGAMASSA COLANTE. AF_12/2024</v>
          </cell>
          <cell r="C7570">
            <v>3.15</v>
          </cell>
        </row>
        <row r="7571">
          <cell r="A7571">
            <v>104412</v>
          </cell>
          <cell r="B7571" t="str">
            <v>ESTUCAMENTO PARA QUALQUER REVESTIMENTO, EM TETO DO SISTEMA DE PAREDES DE CONCRETO, EM AMBIENTES COM ÁREA MAIOR OU IGUAL A 10 M², UTILIZAÇÃO DE ARGAMASSA COLANTE. AF_12/2024</v>
          </cell>
          <cell r="C7571">
            <v>2.83</v>
          </cell>
        </row>
        <row r="7572">
          <cell r="A7572">
            <v>104413</v>
          </cell>
          <cell r="B7572" t="str">
            <v>ESTUCAMENTO PARA QUALQUER REVESTIMENTO, EM TETO DO SISTEMA DE PAREDES DE CONCRETO, EM AMBIENTES COM ÁREA MENOR OU IGUAL A 5 M², UTILIZAÇÃO DE ARGAMASSA COLANTE. AF_12/2024</v>
          </cell>
          <cell r="C7572">
            <v>4.8</v>
          </cell>
        </row>
        <row r="7573">
          <cell r="A7573">
            <v>102569</v>
          </cell>
          <cell r="B7573" t="str">
            <v>FÔRMAS MANUSEÁVEIS DA ALUMÍNIO PARA PAREDES DE CONCRETO MOLDADAS IN LOCO, EM PLATIBANDA. AF_11/2024</v>
          </cell>
          <cell r="C7573">
            <v>0</v>
          </cell>
        </row>
        <row r="7574">
          <cell r="A7574">
            <v>102574</v>
          </cell>
          <cell r="B7574" t="str">
            <v>FÔRMAS MANUSEÁVEIS DE ALUMÍNIO PARA PAREDES DE CONCRETO MOLDADAS IN LOCO, DE EDIFICAÇÕES DE MÚLTIPLOS PAVIMENTOS, EM LAJES. AF_11/2024</v>
          </cell>
          <cell r="C7574">
            <v>0</v>
          </cell>
        </row>
        <row r="7575">
          <cell r="A7575">
            <v>102573</v>
          </cell>
          <cell r="B7575" t="str">
            <v>FÔRMAS MANUSEÁVEIS DE ALUMÍNIO PARA PAREDES DE CONCRETO MOLDADAS IN LOCO, DE EDIFICAÇÕES DE MÚLTIPLOS PAVIMENTOS, EM PAREDES. AF_11/2024</v>
          </cell>
          <cell r="C7575">
            <v>0</v>
          </cell>
        </row>
        <row r="7576">
          <cell r="A7576">
            <v>102577</v>
          </cell>
          <cell r="B7576" t="str">
            <v>FÔRMAS MANUSEÁVEIS DE ALUMÍNIO PARA PAREDES DE CONCRETO MOLDADAS IN LOCO, DE EDIFICAÇÕES UNIFAMILIARES, EM LAJES. AF_11/2024</v>
          </cell>
          <cell r="C7576">
            <v>0</v>
          </cell>
        </row>
        <row r="7577">
          <cell r="A7577">
            <v>102576</v>
          </cell>
          <cell r="B7577" t="str">
            <v>FÔRMAS MANUSEÁVEIS DE ALUMÍNIO PARA PAREDES DE CONCRETO MOLDADAS IN LOCO, DE EDIFICAÇÕES UNIFAMILIARES, EM PAREDES. AF_11/2024</v>
          </cell>
          <cell r="C7577">
            <v>0</v>
          </cell>
        </row>
        <row r="7578">
          <cell r="A7578">
            <v>103083</v>
          </cell>
          <cell r="B7578" t="str">
            <v>FÔRMAS MANUSEÁVEIS DE PLÁSTICO ESTRUTURADO EM AÇO PARA PAREDES DE CONCRETO MOLDADAS IN LOCO, DE EDIFICAÇÕES DE MÚLTIPLOS PAVIMENTOS, EM LAJES. AF_11/2024</v>
          </cell>
          <cell r="C7578">
            <v>0</v>
          </cell>
        </row>
        <row r="7579">
          <cell r="A7579">
            <v>103081</v>
          </cell>
          <cell r="B7579" t="str">
            <v>FÔRMAS MANUSEÁVEIS DE PLÁSTICO ESTRUTURADO EM AÇO PARA PAREDES DE CONCRETO MOLDADAS IN LOCO, DE EDIFICAÇÕES DE MÚLTIPLOS PAVIMENTOS, EM PLATIBANDA. AF_11/2024</v>
          </cell>
          <cell r="C7579">
            <v>0</v>
          </cell>
        </row>
        <row r="7580">
          <cell r="A7580">
            <v>103082</v>
          </cell>
          <cell r="B7580" t="str">
            <v>FÔRMAS MANUSEÁVEIS DE PLÁSTICO ESTRUTURADO EM AÇO PARA PAREDES DE CONCRETO MOLDADAS IN LOCO, DE EDIFICAÇÕES MÚLTIPLOS PAVIMENTOS, EM PAREDES. AF_11/2024</v>
          </cell>
          <cell r="C7580">
            <v>0</v>
          </cell>
        </row>
        <row r="7581">
          <cell r="A7581">
            <v>103086</v>
          </cell>
          <cell r="B7581" t="str">
            <v>FÔRMAS MANUSEÁVEIS DE PLÁSTICO ESTRUTURADO EM AÇO PARA PAREDES DE CONCRETO MOLDADAS IN LOCO, DE EDIFICAÇÕES UNIFAMILIARES, EM LAJES. AF_11/2024</v>
          </cell>
          <cell r="C7581">
            <v>0</v>
          </cell>
        </row>
        <row r="7582">
          <cell r="A7582">
            <v>103085</v>
          </cell>
          <cell r="B7582" t="str">
            <v>FÔRMAS MANUSEÁVEIS DE PLÁSTICO ESTRUTURADO EM AÇO PARA PAREDES DE CONCRETO MOLDADAS IN LOCO, DE EDIFICAÇÕES UNIFAMILIARES, EM PAREDES. AF_11/2024</v>
          </cell>
          <cell r="C7582">
            <v>0</v>
          </cell>
        </row>
        <row r="7583">
          <cell r="A7583">
            <v>104726</v>
          </cell>
          <cell r="B7583" t="str">
            <v>INSTALAÇÃO DE ISOLAMENTO COM LÃ DE PET EM PAREDE DRYWALL. AF_07/2023</v>
          </cell>
          <cell r="C7583">
            <v>0</v>
          </cell>
        </row>
        <row r="7584">
          <cell r="A7584">
            <v>104725</v>
          </cell>
          <cell r="B7584" t="str">
            <v>INSTALAÇÃO DE ISOLAMENTO COM LÃ DE VIDRO EM PAREDE DRYWALL. AF_07/2023</v>
          </cell>
          <cell r="C7584">
            <v>0</v>
          </cell>
        </row>
        <row r="7585">
          <cell r="A7585">
            <v>96374</v>
          </cell>
          <cell r="B7585" t="str">
            <v>INSTALAÇÃO DE REFORÇO DE MADEIRA EM PAREDE DRYWALL. AF_07/2023</v>
          </cell>
          <cell r="C7585">
            <v>30.89</v>
          </cell>
        </row>
        <row r="7586">
          <cell r="A7586">
            <v>96373</v>
          </cell>
          <cell r="B7586" t="str">
            <v>INSTALAÇÃO DE REFORÇO METÁLICO EM PAREDE DRYWALL. AF_07/2023</v>
          </cell>
          <cell r="C7586">
            <v>11.51</v>
          </cell>
        </row>
        <row r="7587">
          <cell r="A7587">
            <v>96368</v>
          </cell>
          <cell r="B7587" t="str">
            <v>PAREDE COM SISTEMA EM CHAPAS DE GESSO PARA DRYWALL, USO INTERNO COM DUAS FACES DUPLAS E ESTRUTURA METÁLICA COM GUIAS DUPLAS, SEM VÃOS. AF_07/2023_PS</v>
          </cell>
          <cell r="C7587">
            <v>183.16</v>
          </cell>
        </row>
        <row r="7588">
          <cell r="A7588">
            <v>96364</v>
          </cell>
          <cell r="B7588" t="str">
            <v>PAREDE COM SISTEMA EM CHAPAS DE GESSO PARA DRYWALL, USO INTERNO COM UMA FACE SIMPLES E OUTRA FACE DUPLA E ESTRUTURA METÁLICA COM GUIAS DUPLAS, SEM VÃOS. AF_07/2023_PS</v>
          </cell>
          <cell r="C7588">
            <v>153.88999999999999</v>
          </cell>
        </row>
        <row r="7589">
          <cell r="A7589">
            <v>96369</v>
          </cell>
          <cell r="B7589" t="str">
            <v>PAREDE COM SISTEMA EM CHAPAS DE GESSO PARA DRYWALL, USO INTERNO, COM DUAS FACES DUPLAS E ESTRUTURA METÁLICA COM GUIAS DUPLAS PARA PAREDES COM ÁREA LÍQUIDA MAIOR OU IGUAL A 6 M2, COM VÃOS. AF_07/2023_PS</v>
          </cell>
          <cell r="C7589">
            <v>205.43</v>
          </cell>
        </row>
        <row r="7590">
          <cell r="A7590">
            <v>104723</v>
          </cell>
          <cell r="B7590" t="str">
            <v>PAREDE COM SISTEMA EM CHAPAS DE GESSO PARA DRYWALL, USO INTERNO, COM DUAS FACES DUPLAS E ESTRUTURA METÁLICA COM GUIAS DUPLAS PARA PAREDES COM ÁREA LÍQUIDA MENOR QUE 6 M2, COM VÃOS. AF_07/2023_PS</v>
          </cell>
          <cell r="C7590">
            <v>244.86</v>
          </cell>
        </row>
        <row r="7591">
          <cell r="A7591">
            <v>96367</v>
          </cell>
          <cell r="B7591" t="str">
            <v>PAREDE COM SISTEMA EM CHAPAS DE GESSO PARA DRYWALL, USO INTERNO, COM DUAS FACES DUPLAS E ESTRUTURA METÁLICA COM GUIAS SIMPLES PARA PAREDES COM ÁREA LÍQUIDA MAIOR OU IGUAL A 6 M2, COM VÃOS. AF_07/2023_PS</v>
          </cell>
          <cell r="C7591">
            <v>167.93</v>
          </cell>
        </row>
        <row r="7592">
          <cell r="A7592">
            <v>104722</v>
          </cell>
          <cell r="B7592" t="str">
            <v>PAREDE COM SISTEMA EM CHAPAS DE GESSO PARA DRYWALL, USO INTERNO, COM DUAS FACES DUPLAS E ESTRUTURA METÁLICA COM GUIAS SIMPLES PARA PAREDES COM ÁREA LÍQUIDA MENOR QUE 6 M2, COM VÃOS. AF_07/2023_PS</v>
          </cell>
          <cell r="C7592">
            <v>190.54</v>
          </cell>
        </row>
        <row r="7593">
          <cell r="A7593">
            <v>96366</v>
          </cell>
          <cell r="B7593" t="str">
            <v>PAREDE COM SISTEMA EM CHAPAS DE GESSO PARA DRYWALL, USO INTERNO, COM DUAS FACES DUPLAS E ESTRUTURA METÁLICA COM GUIAS SIMPLES, SEM VÃOS. AF_07/2023_PS</v>
          </cell>
          <cell r="C7593">
            <v>155.54</v>
          </cell>
        </row>
        <row r="7594">
          <cell r="A7594">
            <v>96361</v>
          </cell>
          <cell r="B7594" t="str">
            <v>PAREDE COM SISTEMA EM CHAPAS DE GESSO PARA DRYWALL, USO INTERNO, COM DUAS FACES SIMPLES E ESTRUTURA METÁLICA COM GUIAS DUPLAS PARA PAREDES COM ÁREA LÍQUIDA MAIOR OU IGUAL A 6 M2, COM VÃOS. AF_07/2023_PS</v>
          </cell>
          <cell r="C7594">
            <v>145.65</v>
          </cell>
        </row>
        <row r="7595">
          <cell r="A7595">
            <v>104719</v>
          </cell>
          <cell r="B7595" t="str">
            <v>PAREDE COM SISTEMA EM CHAPAS DE GESSO PARA DRYWALL, USO INTERNO, COM DUAS FACES SIMPLES E ESTRUTURA METÁLICA COM GUIAS DUPLAS PARA PAREDES COM ÁREA LÍQUIDA MENOR QUE 6 M2, COM VÃOS. AF_07/2023_PS</v>
          </cell>
          <cell r="C7595">
            <v>182.55</v>
          </cell>
        </row>
        <row r="7596">
          <cell r="A7596">
            <v>96360</v>
          </cell>
          <cell r="B7596" t="str">
            <v>PAREDE COM SISTEMA EM CHAPAS DE GESSO PARA DRYWALL, USO INTERNO, COM DUAS FACES SIMPLES E ESTRUTURA METÁLICA COM GUIAS DUPLAS, SEM VÃOS. AF_07/2023_PS</v>
          </cell>
          <cell r="C7596">
            <v>124.64</v>
          </cell>
        </row>
        <row r="7597">
          <cell r="A7597">
            <v>96359</v>
          </cell>
          <cell r="B7597" t="str">
            <v>PAREDE COM SISTEMA EM CHAPAS DE GESSO PARA DRYWALL, USO INTERNO, COM DUAS FACES SIMPLES E ESTRUTURA METÁLICA COM GUIAS SIMPLES PARA PAREDES COM ÁREA LÍQUIDA MAIOR OU IGUAL A 6 M2, COM VÃOS. AF_07/2023_PS</v>
          </cell>
          <cell r="C7597">
            <v>108.17</v>
          </cell>
        </row>
        <row r="7598">
          <cell r="A7598">
            <v>104718</v>
          </cell>
          <cell r="B7598" t="str">
            <v>PAREDE COM SISTEMA EM CHAPAS DE GESSO PARA DRYWALL, USO INTERNO, COM DUAS FACES SIMPLES E ESTRUTURA METÁLICA COM GUIAS SIMPLES PARA PAREDES COM ÁREA LÍQUIDA MENOR QUE 6 M2, COM VÃOS. AF_07/2023_PS</v>
          </cell>
          <cell r="C7598">
            <v>128.22999999999999</v>
          </cell>
        </row>
        <row r="7599">
          <cell r="A7599">
            <v>96358</v>
          </cell>
          <cell r="B7599" t="str">
            <v>PAREDE COM SISTEMA EM CHAPAS DE GESSO PARA DRYWALL, USO INTERNO, COM DUAS FACES SIMPLES E ESTRUTURA METÁLICA COM GUIAS SIMPLES, SEM VÃOS. AF_07/2023_PS</v>
          </cell>
          <cell r="C7599">
            <v>97.04</v>
          </cell>
        </row>
        <row r="7600">
          <cell r="A7600">
            <v>96371</v>
          </cell>
          <cell r="B7600" t="str">
            <v>PAREDE COM SISTEMA EM CHAPAS DE GESSO PARA DRYWALL, USO INTERNO, COM UMA FACE SIMPLES E ESTRUTURA METÁLICA COM GUIAS SIMPLES PARA PAREDES COM ÁREA LÍQUIDA MAIOR OU IGUAL A 6 M2, COM VÃOS. AF_07/2023_PS</v>
          </cell>
          <cell r="C7600">
            <v>74.11</v>
          </cell>
        </row>
        <row r="7601">
          <cell r="A7601">
            <v>104724</v>
          </cell>
          <cell r="B7601" t="str">
            <v>PAREDE COM SISTEMA EM CHAPAS DE GESSO PARA DRYWALL, USO INTERNO, COM UMA FACE SIMPLES E ESTRUTURA METÁLICA COM GUIAS SIMPLES PARA PAREDES COM ÁREA LÍQUIDA MENOR QUE 6 M2, COM VÃOS. AF_07/2023_PS</v>
          </cell>
          <cell r="C7601">
            <v>92.9</v>
          </cell>
        </row>
        <row r="7602">
          <cell r="A7602">
            <v>96370</v>
          </cell>
          <cell r="B7602" t="str">
            <v>PAREDE COM SISTEMA EM CHAPAS DE GESSO PARA DRYWALL, USO INTERNO, COM UMA FACE SIMPLES E ESTRUTURA METÁLICA COM GUIAS SIMPLES, SEM VÃOS. AF_07/2023_PS</v>
          </cell>
          <cell r="C7602">
            <v>63.65</v>
          </cell>
        </row>
        <row r="7603">
          <cell r="A7603">
            <v>96365</v>
          </cell>
          <cell r="B7603" t="str">
            <v>PAREDE COM SISTEMA EM CHAPAS DE GESSO PARA DRYWALL, USO INTERNO, COM UMA FACE SIMPLES E OUTRA FACE DUPLA E ESTRUTURA METÁLICA COM GUIAS DUPLAS PARA PAREDES COM ÁREA LÍQUIDA MAIOR OU IGUAL A 6 M2, COM VÃOS. AF_07/2023_PS</v>
          </cell>
          <cell r="C7603">
            <v>175.55</v>
          </cell>
        </row>
        <row r="7604">
          <cell r="A7604">
            <v>104721</v>
          </cell>
          <cell r="B7604" t="str">
            <v>PAREDE COM SISTEMA EM CHAPAS DE GESSO PARA DRYWALL, USO INTERNO, COM UMA FACE SIMPLES E OUTRA FACE DUPLA E ESTRUTURA METÁLICA COM GUIAS DUPLAS PARA PAREDES COM ÁREA LÍQUIDA MENOR QUE 6 M2, COM VÃOS. AF_07/2023_PS</v>
          </cell>
          <cell r="C7604">
            <v>213.69</v>
          </cell>
        </row>
        <row r="7605">
          <cell r="A7605">
            <v>96363</v>
          </cell>
          <cell r="B7605" t="str">
            <v>PAREDE COM SISTEMA EM CHAPAS DE GESSO PARA DRYWALL, USO INTERNO, COM UMA FACE SIMPLES E OUTRA FACE DUPLA E ESTRUTURA METÁLICA COM GUIAS SIMPLES PARA PAREDES COM ÁREA LÍQUIDA MAIOR OU IGUAL A 6 M2, COM VÃOS. AF_07/2023_PS</v>
          </cell>
          <cell r="C7605">
            <v>138.05000000000001</v>
          </cell>
        </row>
        <row r="7606">
          <cell r="A7606">
            <v>104720</v>
          </cell>
          <cell r="B7606" t="str">
            <v>PAREDE COM SISTEMA EM CHAPAS DE GESSO PARA DRYWALL, USO INTERNO, COM UMA FACE SIMPLES E OUTRA FACE DUPLA E ESTRUTURA METÁLICA COM GUIAS SIMPLES PARA PAREDES COM ÁREA LÍQUIDA MENOR QUE 6 M2, COM VÃOS. AF_07/2023_PS</v>
          </cell>
          <cell r="C7606">
            <v>159.38</v>
          </cell>
        </row>
        <row r="7607">
          <cell r="A7607">
            <v>96362</v>
          </cell>
          <cell r="B7607" t="str">
            <v>PAREDE COM SISTEMA EM CHAPAS DE GESSO PARA DRYWALL, USO INTERNO, COM UMA FACE SIMPLES E OUTRA FACE DUPLA E ESTRUTURA METÁLICA COM GUIAS SIMPLES, SEM VÃOS. AF_07/2023_PS</v>
          </cell>
          <cell r="C7607">
            <v>126.28</v>
          </cell>
        </row>
        <row r="7608">
          <cell r="A7608">
            <v>103191</v>
          </cell>
          <cell r="B7608" t="str">
            <v>INSTALAÇÃO DE ALONGADOR COM TRÊS ALTURAS, EM TUBO DE AÇO CARBONO - EQUIPAMENTO DE GINASTICA PARA ACADEMIA AO AR LIVRE / ACADEMIA DA TERCEIRA IDADE - ATI, INSTALADO SOBRE SOLO. AF_10/2021</v>
          </cell>
          <cell r="C7608">
            <v>2375.73</v>
          </cell>
        </row>
        <row r="7609">
          <cell r="A7609">
            <v>103206</v>
          </cell>
          <cell r="B7609" t="str">
            <v>INSTALAÇÃO DE ALONGADOR COM TRÊS ALTURAS, EM TUBO DE AÇO CARBONO - EQUIPAMENTO DE GINÁSTICA PARA ACADEMIA AO AR LIVRE / ACADEMIA DA TERCEIRA IDADE - ATI, INSTALADO SOBRE PISO DE CONCRETO EXISTENTE. AF_10/2021</v>
          </cell>
          <cell r="C7609">
            <v>2390.91</v>
          </cell>
        </row>
        <row r="7610">
          <cell r="A7610">
            <v>103211</v>
          </cell>
          <cell r="B7610" t="str">
            <v>INSTALAÇÃO DE BALANÇO DE 2 LUGARES COM ESTRUTURA DE MADEIRA TRATADA, INSTALADO SOBRE PISO DE CONCRETO EXISTENTE. AF_10/2021</v>
          </cell>
          <cell r="C7610">
            <v>0</v>
          </cell>
        </row>
        <row r="7611">
          <cell r="A7611">
            <v>103196</v>
          </cell>
          <cell r="B7611" t="str">
            <v>INSTALAÇÃO DE BALANÇO DE 2 LUGARES COM ESTRUTURA DE MADEIRA TRATADA, INSTALADO SOBRE SOLO. AF_10/2021</v>
          </cell>
          <cell r="C7611">
            <v>0</v>
          </cell>
        </row>
        <row r="7612">
          <cell r="A7612">
            <v>103212</v>
          </cell>
          <cell r="B7612" t="str">
            <v>INSTALAÇÃO DE BALANÇO DE 2 LUGARES COM ESTRUTURA METÁLICA EM TUBOS DE AÇO CARBONO, INSTALADO SOBRE PISO DE CONCRETO EXISTENTE. AF_10/2021</v>
          </cell>
          <cell r="C7612">
            <v>0</v>
          </cell>
        </row>
        <row r="7613">
          <cell r="A7613">
            <v>103197</v>
          </cell>
          <cell r="B7613" t="str">
            <v>INSTALAÇÃO DE BALANÇO DE 2 LUGARES COM ESTRUTURA METÁLICA EM TUBOS DE AÇO CARBONO, INSTALADO SOBRE SOLO. AF_10/2021</v>
          </cell>
          <cell r="C7613">
            <v>0</v>
          </cell>
        </row>
        <row r="7614">
          <cell r="A7614">
            <v>103217</v>
          </cell>
          <cell r="B7614" t="str">
            <v>INSTALAÇÃO DE CASINHA DE MADEIRA TRATADA COM RAMPA ESCALADA, ESCORREGADOR E ESCADA MARINHEIRO, INSTALADO SOBRE PISO DE CONCRETO EXISTENTE. AF_10/2021</v>
          </cell>
          <cell r="C7614">
            <v>0</v>
          </cell>
        </row>
        <row r="7615">
          <cell r="A7615">
            <v>103202</v>
          </cell>
          <cell r="B7615" t="str">
            <v>INSTALAÇÃO DE CASINHA DE MADEIRA TRATADA COM RAMPA ESCALADA, ESCORREGADOR E ESCADA MARINHEIRO, INSTALADO SOBRE SOLO. AF_10/2021</v>
          </cell>
          <cell r="C7615">
            <v>0</v>
          </cell>
        </row>
        <row r="7616">
          <cell r="A7616">
            <v>103215</v>
          </cell>
          <cell r="B7616" t="str">
            <v>INSTALAÇÃO DE ESCORREGADOR DE MADEIRA TRATADA, INSTALADO SOBRE PISO DE CONCRETO EXISTENTE. AF_10/2021</v>
          </cell>
          <cell r="C7616">
            <v>0</v>
          </cell>
        </row>
        <row r="7617">
          <cell r="A7617">
            <v>103200</v>
          </cell>
          <cell r="B7617" t="str">
            <v>INSTALAÇÃO DE ESCORREGADOR DE MADEIRA TRATADA, INSTALADO SOBRE SOLO. AF_10/2021</v>
          </cell>
          <cell r="C7617">
            <v>0</v>
          </cell>
        </row>
        <row r="7618">
          <cell r="A7618">
            <v>103216</v>
          </cell>
          <cell r="B7618" t="str">
            <v>INSTALAÇÃO DE ESCORREGADOR METÁLICO EM TUBOS E CHAPAS DE AÇO CARBONO, INSTALADO SOBRE PISO DE CONCRETO EXISTENTE. AF_10/2021</v>
          </cell>
          <cell r="C7618">
            <v>0</v>
          </cell>
        </row>
        <row r="7619">
          <cell r="A7619">
            <v>103201</v>
          </cell>
          <cell r="B7619" t="str">
            <v>INSTALAÇÃO DE ESCORREGADOR METÁLICO EM TUBOS E CHAPAS DE AÇO CARBONO, INSTALADO SOBRE SOLO. AF_10/2021</v>
          </cell>
          <cell r="C7619">
            <v>0</v>
          </cell>
        </row>
        <row r="7620">
          <cell r="A7620">
            <v>103185</v>
          </cell>
          <cell r="B7620" t="str">
            <v>INSTALAÇÃO DE ESQUI TRIPLO, EM TUBO DE AÇO CARBONO - EQUIPAMENTO DE GINÁSTICA PARA ACADEMIA AO AR LIVRE / ACADEMIA DA TERCEIRA IDADE - ATI, INSTALADO SOBRE PISO DE CONCRETO EXISTENTE. AF_10/2021</v>
          </cell>
          <cell r="C7620">
            <v>6146.19</v>
          </cell>
        </row>
        <row r="7621">
          <cell r="A7621">
            <v>103218</v>
          </cell>
          <cell r="B7621" t="str">
            <v>INSTALAÇÃO DE GAIOLA LABIRINTO METÁLICA EM TUBOS DE AÇO CARBONO, INSTALADA SOBRE PISO DE CONCRETO EXISTENTE. AF_10/2021</v>
          </cell>
          <cell r="C7621">
            <v>0</v>
          </cell>
        </row>
        <row r="7622">
          <cell r="A7622">
            <v>103203</v>
          </cell>
          <cell r="B7622" t="str">
            <v>INSTALAÇÃO DE GAIOLA LABIRINTO METÁLICA EM TUBOS DE AÇO CARBONO, INSTALADO SOBRE SOLO. AF_10/2021</v>
          </cell>
          <cell r="C7622">
            <v>0</v>
          </cell>
        </row>
        <row r="7623">
          <cell r="A7623">
            <v>103213</v>
          </cell>
          <cell r="B7623" t="str">
            <v>INSTALAÇÃO DE GANGORRA SIMPLES DE MADEIRA TRATADA, INSTALADA SOBRE PISO DE CONCRETO EXISTENTE. AF_10/2021</v>
          </cell>
          <cell r="C7623">
            <v>0</v>
          </cell>
        </row>
        <row r="7624">
          <cell r="A7624">
            <v>103198</v>
          </cell>
          <cell r="B7624" t="str">
            <v>INSTALAÇÃO DE GANGORRA SIMPLES DE MADEIRA TRATADA, INSTALADA SOBRE SOLO. AF_10/2021</v>
          </cell>
          <cell r="C7624">
            <v>0</v>
          </cell>
        </row>
        <row r="7625">
          <cell r="A7625">
            <v>103214</v>
          </cell>
          <cell r="B7625" t="str">
            <v>INSTALAÇÃO DE GANGORRA SIMPLES METÁLICA EM TUBOS DE AÇO CARBONO, INSTALADA SOBRE PISO DE CONCRETO EXISTENTE. AF_10/2021</v>
          </cell>
          <cell r="C7625">
            <v>0</v>
          </cell>
        </row>
        <row r="7626">
          <cell r="A7626">
            <v>103199</v>
          </cell>
          <cell r="B7626" t="str">
            <v>INSTALAÇÃO DE GANGORRA SIMPLES METÁLICA EM TUBOS DE AÇO CARBONO, INSTALADA SOBRE SOLO. AF_10/2021</v>
          </cell>
          <cell r="C7626">
            <v>0</v>
          </cell>
        </row>
        <row r="7627">
          <cell r="A7627">
            <v>103219</v>
          </cell>
          <cell r="B7627" t="str">
            <v>INSTALAÇÃO DE GIRA-GIRA METÁLICO EM TUBOS DE AÇO CARBONO, INSTALADO SOBRE PISO DE CONCRETO EXISTENTE. AF_10/2021</v>
          </cell>
          <cell r="C7627">
            <v>0</v>
          </cell>
        </row>
        <row r="7628">
          <cell r="A7628">
            <v>103204</v>
          </cell>
          <cell r="B7628" t="str">
            <v>INSTALAÇÃO DE GIRA-GIRA METÁLICO EM TUBOS DE AÇO CARBONO, INSTALADO SOBRE SOLO. AF_10/2021</v>
          </cell>
          <cell r="C7628">
            <v>0</v>
          </cell>
        </row>
        <row r="7629">
          <cell r="A7629">
            <v>103186</v>
          </cell>
          <cell r="B7629" t="str">
            <v>INSTALAÇÃO DE MULTIEXERCITADOR COM SEIS FUNÇÕES, EM TUBO DE AÇO CARBONO - EQUIPAMENTO DE GINÁSTICA PARA ACADEMIA AO AR LIVRE / ACADEMIA DA TERCEIRA IDADE - ATI, INSTALADO SOBRE PISO DE CONCRETO EXISTENTE. AF_10/2021</v>
          </cell>
          <cell r="C7629">
            <v>6483.83</v>
          </cell>
        </row>
        <row r="7630">
          <cell r="A7630">
            <v>103210</v>
          </cell>
          <cell r="B7630" t="str">
            <v>INSTALAÇÃO DE PLACA ORIENTATIVA SOBRE EXERCÍCIOS, 2,00M X 1,00M, EM TUBO DE AÇO CARBONO - PARA ACADEMIA AO AR LIVRE / ACADEMIA DA TERCEIRA IDADE - ATI, INSTALADO SOBRE PISO DE CONCRETO EXISTENTE. AF_10/2021</v>
          </cell>
          <cell r="C7630">
            <v>2293.0300000000002</v>
          </cell>
        </row>
        <row r="7631">
          <cell r="A7631">
            <v>103195</v>
          </cell>
          <cell r="B7631" t="str">
            <v>INSTALAÇÃO DE PLACA ORIENTATIVA SOBRE EXERCÍCIOS, 2,00M X 1,00M, EM TUBO DE AÇO CARBONO - PARA ACADEMIA AO AR LIVRE / ACADEMIA DA TERCEIRA IDADE - ATI, INSTALADO SOBRE SOLO. AF_10/2021</v>
          </cell>
          <cell r="C7631">
            <v>2190.2199999999998</v>
          </cell>
        </row>
        <row r="7632">
          <cell r="A7632">
            <v>103205</v>
          </cell>
          <cell r="B7632" t="str">
            <v>INSTALAÇÃO DE PRESSÃO DE PERNAS TRIPLO, EM TUBO DE AÇO CARBONO - EQUIPAMENTO DE GINÁSTICA PARA ACADEMIA AO AR LIVRE / ACADEMIA DA TERCEIRA IDADE - ATI, INSTALADO SOBRE PISO DE CONCRETO EXISTENTE. AF_10/2021</v>
          </cell>
          <cell r="C7632">
            <v>4092.88</v>
          </cell>
        </row>
        <row r="7633">
          <cell r="A7633">
            <v>103190</v>
          </cell>
          <cell r="B7633" t="str">
            <v>INSTALAÇÃO DE PRESSÃO DE PERNAS TRIPLO, EM TUBO DE AÇO CARBONO - EQUIPAMENTO DE GINÁSTICA PARA ACADEMIA AO AR LIVRE / ACADEMIA DA TERCEIRA IDADE - ATI, INSTALADO SOBRE SOLO. AF_10/2021</v>
          </cell>
          <cell r="C7633">
            <v>4077.69</v>
          </cell>
        </row>
        <row r="7634">
          <cell r="A7634">
            <v>103207</v>
          </cell>
          <cell r="B7634" t="str">
            <v>INSTALAÇÃO DE ROTAÇÃO DIAGONAL DUPLA, APARELHO TRIPLO, EM TUBO DE AÇO CARBONO - EQUIPAMENTO DE GINÁSTICA PARA ACADEMIA AO AR LIVRE / ACADEMIA DA TERCEIRA IDADE - ATI, INSTALADO SOBRE PISO DE CONCRETO EXISTENTE. AF_10/2021</v>
          </cell>
          <cell r="C7634">
            <v>2544.5500000000002</v>
          </cell>
        </row>
        <row r="7635">
          <cell r="A7635">
            <v>103192</v>
          </cell>
          <cell r="B7635" t="str">
            <v>INSTALAÇÃO DE ROTAÇÃO DIAGONAL DUPLA, APARELHO TRIPLO, EM TUBO DE AÇO CARBONO - EQUIPAMENTO DE GINÁSTICA PARA ACADEMIA AO AR LIVRE / ACADEMIA DA TERCEIRA IDADE - ATI, INSTALADO SOBRE SOLO. AF_10/2021</v>
          </cell>
          <cell r="C7635">
            <v>2529.37</v>
          </cell>
        </row>
        <row r="7636">
          <cell r="A7636">
            <v>103208</v>
          </cell>
          <cell r="B7636" t="str">
            <v>INSTALAÇÃO DE ROTAÇÃO VERTICAL DUPLO, EM TUBO DE ACO CARBONO - EQUIPAMENTO DE GINASTICA PARA ACADEMIA AO AR LIVRE / ACADEMIA DA TERCEIRA IDADE - ATI, INSTALADO SOBRE PISO DE CONCRETO EXISTENTE. AF_10/2021</v>
          </cell>
          <cell r="C7636">
            <v>1963.28</v>
          </cell>
        </row>
        <row r="7637">
          <cell r="A7637">
            <v>103193</v>
          </cell>
          <cell r="B7637" t="str">
            <v>INSTALAÇÃO DE ROTAÇÃO VERTICAL DUPLO, EM TUBO DE AÇO CARBONO - EQUIPAMENTO DE GINÁSTICA PARA ACADEMIA AO AR LIVRE / ACADEMIA DA TERCEIRA IDADE - ATI, INSTALADO SOBRE SOLO. AF_10/2021</v>
          </cell>
          <cell r="C7637">
            <v>1948.1</v>
          </cell>
        </row>
        <row r="7638">
          <cell r="A7638">
            <v>103187</v>
          </cell>
          <cell r="B7638" t="str">
            <v>INSTALAÇÃO DE SIMULADOR DE CAMINHADA TRIPLO, EM TUBO DE AÇO CARBONO - EQUIPAMENTO DE GINÁSTICA PARA ACADEMIA AO AR LIVRE / ACADEMIA DA TERCEIRA IDADE - ATI, INSTALADO SOBRE PISO DE CONCRETO EXISTENTE. AF_10/2021</v>
          </cell>
          <cell r="C7638">
            <v>4872.01</v>
          </cell>
        </row>
        <row r="7639">
          <cell r="A7639">
            <v>103188</v>
          </cell>
          <cell r="B7639" t="str">
            <v>INSTALAÇÃO DE SIMULADOR DE CAVALGADA TRIPLO, EM TUBO DE AÇO CARBONO - EQUIPAMENTO DE GINÁSTICA PARA ACADEMIA AO AR LIVRE / ACADEMIA DA TERCEIRA IDADE - ATI, INSTALADO SOBRE PISO DE CONCRETO EXISTENTE. AF_10/2021</v>
          </cell>
          <cell r="C7639">
            <v>5239.1000000000004</v>
          </cell>
        </row>
        <row r="7640">
          <cell r="A7640">
            <v>103189</v>
          </cell>
          <cell r="B7640" t="str">
            <v>INSTALAÇÃO DE SIMULADOR DE REMO INDIVIDUAL, EM TUBO DE AÇO CARBONO - EQUIPAMENTO DE GINÁSTICA PARA ACADEMIA AO AR LIVRE / ACADEMIA DA TERCEIRA IDADE - ATI, INSTALADO SOBRE PISO DE CONCRETO EXISTENTE. AF_10/2021</v>
          </cell>
          <cell r="C7640">
            <v>2625.34</v>
          </cell>
        </row>
        <row r="7641">
          <cell r="A7641">
            <v>103209</v>
          </cell>
          <cell r="B7641" t="str">
            <v>INSTALAÇÃO DE SURF DUPLO, EM TUBO DE AÇO CARBONO - EQUIPAMENTO DE GINÁSTICA PARA ACADEMIA AO AR LIVRE / ACADEMIA DA TERCEIRA IDADE - ATI, INSTALADO SOBRE PISO DE CONCRETO EXISTENTE. AF_10/2021</v>
          </cell>
          <cell r="C7641">
            <v>2821.25</v>
          </cell>
        </row>
        <row r="7642">
          <cell r="A7642">
            <v>103194</v>
          </cell>
          <cell r="B7642" t="str">
            <v>INSTALAÇÃO DE SURF DUPLO, EM TUBO DE AÇO CARBONO - EQUIPAMENTO DE GINÁSTICA PARA ACADEMIA AO AR LIVRE / ACADEMIA DA TERCEIRA IDADE - ATI, INSTALADO SOBRE SOLO. AF_10/2021</v>
          </cell>
          <cell r="C7642">
            <v>2806.07</v>
          </cell>
        </row>
        <row r="7643">
          <cell r="A7643">
            <v>95001</v>
          </cell>
          <cell r="B7643" t="str">
            <v>EXECUÇÃO DE PASSEIO (CALÇADA) COM CONCRETO MOLDADO IN LOCO, FEITO EM OBRA, ACABAMENTO ESTAMPADO, ESPESSURA 6 CM, ARMADO. AF_08/2022</v>
          </cell>
          <cell r="C7643">
            <v>0</v>
          </cell>
        </row>
        <row r="7644">
          <cell r="A7644">
            <v>95000</v>
          </cell>
          <cell r="B7644" t="str">
            <v>EXECUÇÃO DE PASSEIO (CALÇADA) COM CONCRETO MOLDADO IN LOCO, FEITO EM OBRA, ACABAMENTO ESTAMPADO, ESPESSURA 6 CM, NÃO ARMADO. AF_08/2022</v>
          </cell>
          <cell r="C7644">
            <v>0</v>
          </cell>
        </row>
        <row r="7645">
          <cell r="A7645">
            <v>95005</v>
          </cell>
          <cell r="B7645" t="str">
            <v>EXECUÇÃO DE PASSEIO (CALÇADA) COM CONCRETO MOLDADO IN LOCO, FEITO EM OBRA, ACABAMENTO ESTAMPADO, ESPESSURA 8 CM, ARMADO. AF_08/2022</v>
          </cell>
          <cell r="C7645">
            <v>0</v>
          </cell>
        </row>
        <row r="7646">
          <cell r="A7646">
            <v>95004</v>
          </cell>
          <cell r="B7646" t="str">
            <v>EXECUÇÃO DE PASSEIO (CALÇADA) COM CONCRETO MOLDADO IN LOCO, FEITO EM OBRA, ACABAMENTO ESTAMPADO, ESPESSURA 8 CM, NÃO ARMADO. AF_08/2022</v>
          </cell>
          <cell r="C7646">
            <v>0</v>
          </cell>
        </row>
        <row r="7647">
          <cell r="A7647">
            <v>95003</v>
          </cell>
          <cell r="B7647" t="str">
            <v>EXECUÇÃO DE PASSEIO (CALÇADA) COM CONCRETO MOLDADO IN LOCO, USINADO, ACABAMENTO ESTAMPADO, ESPESSURA 6 CM, ARMADO. AF_08/2022</v>
          </cell>
          <cell r="C7647">
            <v>0</v>
          </cell>
        </row>
        <row r="7648">
          <cell r="A7648">
            <v>95002</v>
          </cell>
          <cell r="B7648" t="str">
            <v>EXECUÇÃO DE PASSEIO (CALÇADA) COM CONCRETO MOLDADO IN LOCO, USINADO, ACABAMENTO ESTAMPADO, ESPESSURA 6 CM, NÃO ARMADO. AF_08/2022</v>
          </cell>
          <cell r="C7648">
            <v>0</v>
          </cell>
        </row>
        <row r="7649">
          <cell r="A7649">
            <v>95007</v>
          </cell>
          <cell r="B7649" t="str">
            <v>EXECUÇÃO DE PASSEIO (CALÇADA) COM CONCRETO MOLDADO IN LOCO, USINADO, ACABAMENTO ESTAMPADO, ESPESSURA 8 CM, ARMADO. AF_08/2022</v>
          </cell>
          <cell r="C7649">
            <v>0</v>
          </cell>
        </row>
        <row r="7650">
          <cell r="A7650">
            <v>95006</v>
          </cell>
          <cell r="B7650" t="str">
            <v>EXECUÇÃO DE PASSEIO (CALÇADA) COM CONCRETO MOLDADO IN LOCO, USINADO, ACABAMENTO ESTAMPADO, ESPESSURA 8 CM, NÃO ARMADO. AF_08/2022</v>
          </cell>
          <cell r="C7650">
            <v>0</v>
          </cell>
        </row>
        <row r="7651">
          <cell r="A7651">
            <v>104313</v>
          </cell>
          <cell r="B7651" t="str">
            <v>EXECUÇÃO DE PASSEIO (CALÇADA) COM PLACAS DE CONCRETO PRÉ-FABRICADAS, ASSENTADAS COM ARGAMASSA, PLACAS DE 100 X 100 CM, NÃO ARMADO. AF_08/2022</v>
          </cell>
          <cell r="C7651">
            <v>0</v>
          </cell>
        </row>
        <row r="7652">
          <cell r="A7652">
            <v>104312</v>
          </cell>
          <cell r="B7652" t="str">
            <v>EXECUÇÃO DE PASSEIO (CALÇADA) COM PLACAS DE CONCRETO PRÉ-FABRICADAS, ASSENTADAS COM ARGAMASSA, PLACAS DE 40 X 40 CM, NÃO ARMADO. AF_08/2022</v>
          </cell>
          <cell r="C7652">
            <v>0</v>
          </cell>
        </row>
        <row r="7653">
          <cell r="A7653">
            <v>94992</v>
          </cell>
          <cell r="B7653" t="str">
            <v>EXECUÇÃO DE PASSEIO (CALÇADA) OU PISO DE CONCRETO COM CONCRETO MOLDADO IN LOCO, FEITO EM OBRA, ACABAMENTO CONVENCIONAL, ESPESSURA 6 CM, ARMADO. AF_08/2022</v>
          </cell>
          <cell r="C7653">
            <v>76.23</v>
          </cell>
        </row>
        <row r="7654">
          <cell r="A7654">
            <v>94994</v>
          </cell>
          <cell r="B7654" t="str">
            <v>EXECUÇÃO DE PASSEIO (CALÇADA) OU PISO DE CONCRETO COM CONCRETO MOLDADO IN LOCO, FEITO EM OBRA, ACABAMENTO CONVENCIONAL, ESPESSURA 8 CM, ARMADO. AF_08/2022</v>
          </cell>
          <cell r="C7654">
            <v>91.59</v>
          </cell>
        </row>
        <row r="7655">
          <cell r="A7655">
            <v>94990</v>
          </cell>
          <cell r="B7655" t="str">
            <v>EXECUÇÃO DE PASSEIO (CALÇADA) OU PISO DE CONCRETO COM CONCRETO MOLDADO IN LOCO, FEITO EM OBRA, ACABAMENTO CONVENCIONAL, NÃO ARMADO. AF_08/2022</v>
          </cell>
          <cell r="C7655">
            <v>749.85</v>
          </cell>
        </row>
        <row r="7656">
          <cell r="A7656">
            <v>94991</v>
          </cell>
          <cell r="B7656" t="str">
            <v>EXECUÇÃO DE PASSEIO (CALÇADA) OU PISO DE CONCRETO COM CONCRETO MOLDADO IN LOCO, USINADO C20, ACABAMENTO CONVENCIONAL, NÃO ARMADO. AF_08/2022</v>
          </cell>
          <cell r="C7656">
            <v>770.46</v>
          </cell>
        </row>
        <row r="7657">
          <cell r="A7657">
            <v>104626</v>
          </cell>
          <cell r="B7657" t="str">
            <v>EXECUÇÃO DE PASSEIO (CALÇADA) OU PISO DE CONCRETO COM CONCRETO MOLDADO IN LOCO, USINADO C25, ACABAMENTO CONVENCIONAL, NÃO ARMADO. AF_03/2023</v>
          </cell>
          <cell r="C7657">
            <v>789.2</v>
          </cell>
        </row>
        <row r="7658">
          <cell r="A7658">
            <v>94993</v>
          </cell>
          <cell r="B7658" t="str">
            <v>EXECUÇÃO DE PASSEIO (CALÇADA) OU PISO DE CONCRETO COM CONCRETO MOLDADO IN LOCO, USINADO, ACABAMENTO CONVENCIONAL, ESPESSURA 6 CM, ARMADO. AF_08/2022</v>
          </cell>
          <cell r="C7658">
            <v>77.48</v>
          </cell>
        </row>
        <row r="7659">
          <cell r="A7659">
            <v>94995</v>
          </cell>
          <cell r="B7659" t="str">
            <v>EXECUÇÃO DE PASSEIO (CALÇADA) OU PISO DE CONCRETO COM CONCRETO MOLDADO IN LOCO, USINADO, ACABAMENTO CONVENCIONAL, ESPESSURA 8 CM, ARMADO. AF_08/2022</v>
          </cell>
          <cell r="C7659">
            <v>93.24</v>
          </cell>
        </row>
        <row r="7660">
          <cell r="A7660">
            <v>101169</v>
          </cell>
          <cell r="B7660" t="str">
            <v>EXECUÇÃO DE PAVIMENTO EM PARALELEPÍPEDOS, REJUNTAMENTO COM ARGAMASSA TRAÇO 1:3 (CIMENTO E AREIA). AF_05/2020</v>
          </cell>
          <cell r="C7660">
            <v>208.3</v>
          </cell>
        </row>
        <row r="7661">
          <cell r="A7661">
            <v>104383</v>
          </cell>
          <cell r="B7661" t="str">
            <v>EXECUÇÃO DE PAVIMENTO EM PARALELEPÍPEDOS, REJUNTAMENTO COM PEDRISCO E EMULSÃO ASFÁLTICA. AF_05/2020</v>
          </cell>
          <cell r="C7661">
            <v>0</v>
          </cell>
        </row>
        <row r="7662">
          <cell r="A7662">
            <v>101167</v>
          </cell>
          <cell r="B7662" t="str">
            <v>EXECUÇÃO DE PAVIMENTO EM PARALELEPÍPEDOS, REJUNTAMENTO COM PÓ DE PEDRA. AF_05/2020</v>
          </cell>
          <cell r="C7662">
            <v>193.85</v>
          </cell>
        </row>
        <row r="7663">
          <cell r="A7663">
            <v>101172</v>
          </cell>
          <cell r="B7663" t="str">
            <v>EXECUÇÃO DE PAVIMENTO EM PEDRAS POLIÉDRICAS, REJUNTAMENTO COM ARGAMASSA TRAÇO 1:3 (CIMENTO E AREIA). AF_05/2020</v>
          </cell>
          <cell r="C7663">
            <v>69.91</v>
          </cell>
        </row>
        <row r="7664">
          <cell r="A7664">
            <v>104384</v>
          </cell>
          <cell r="B7664" t="str">
            <v>EXECUÇÃO DE PAVIMENTO EM PEDRAS POLIÉDRICAS, REJUNTAMENTO COM PEDRISCO E EMULSÃO ASFÁLTICA. AF_05/2020</v>
          </cell>
          <cell r="C7664">
            <v>0</v>
          </cell>
        </row>
        <row r="7665">
          <cell r="A7665">
            <v>101170</v>
          </cell>
          <cell r="B7665" t="str">
            <v>EXECUÇÃO DE PAVIMENTO EM PEDRAS POLIÉDRICAS, REJUNTAMENTO COM PÓ DE PEDRA. AF_05/2020</v>
          </cell>
          <cell r="C7665">
            <v>44.27</v>
          </cell>
        </row>
        <row r="7666">
          <cell r="A7666">
            <v>104438</v>
          </cell>
          <cell r="B7666" t="str">
            <v>EXECUÇÃO DE PASSEIO COM PLACAS DE CONCRETO PERMEÁVEL (DRENANTE), PRÉ-FABRICADAS, DE 40 X 40 CM, ESPESSURA 6 CM. AF_10/2022</v>
          </cell>
          <cell r="C7666">
            <v>0</v>
          </cell>
        </row>
        <row r="7667">
          <cell r="A7667">
            <v>92402</v>
          </cell>
          <cell r="B7667" t="str">
            <v>EXECUÇÃO DE PASSEIO EM PISO INTERTRAVADO, COM BLOCO 16 FACES DE 22 X 11 CM, ESPESSURA 6 CM. AF_10/2022</v>
          </cell>
          <cell r="C7667">
            <v>89.45</v>
          </cell>
        </row>
        <row r="7668">
          <cell r="A7668">
            <v>104429</v>
          </cell>
          <cell r="B7668" t="str">
            <v>EXECUÇÃO DE PASSEIO EM PISO INTERTRAVADO, COM BLOCO DE CONCRETO PERMEÁVEL (DRENANTE) 16 FACES DE 22 X 11 CM, ESPESSURA 6 CM. AF_10/2022</v>
          </cell>
          <cell r="C7668">
            <v>0</v>
          </cell>
        </row>
        <row r="7669">
          <cell r="A7669">
            <v>104426</v>
          </cell>
          <cell r="B7669" t="str">
            <v>EXECUÇÃO DE PASSEIO EM PISO INTERTRAVADO, COM BLOCO DE CONCRETO PERMEÁVEL RETANGULAR DE 20 X 10 CM, ESPESSURA 6 CM. AF_10/2022</v>
          </cell>
          <cell r="C7669">
            <v>0</v>
          </cell>
        </row>
        <row r="7670">
          <cell r="A7670">
            <v>104436</v>
          </cell>
          <cell r="B7670" t="str">
            <v>EXECUÇÃO DE PASSEIO EM PISO INTERTRAVADO, COM BLOCO PODOTÁTIL (ALERTA OU DIRECIONAL) QUADRADO DE 20 X 20 CM, ESPESSURA 6 CM. AF_10/2022</v>
          </cell>
          <cell r="C7670">
            <v>0</v>
          </cell>
        </row>
        <row r="7671">
          <cell r="A7671">
            <v>104434</v>
          </cell>
          <cell r="B7671" t="str">
            <v>EXECUÇÃO DE PASSEIO EM PISO INTERTRAVADO, COM BLOCO PODOTÁTIL (ALERTA OU DIRECIONAL) RETANGULAR DE 20 X 10 CM, ESPESSURA 6 CM. AF_10/2022</v>
          </cell>
          <cell r="C7671">
            <v>0</v>
          </cell>
        </row>
        <row r="7672">
          <cell r="A7672">
            <v>104432</v>
          </cell>
          <cell r="B7672" t="str">
            <v>EXECUÇÃO DE PASSEIO EM PISO INTERTRAVADO, COM BLOCO RAQUETE 22 X 13,5 CM, ESPESSURA 6 CM. AF_10/2022</v>
          </cell>
          <cell r="C7672">
            <v>112.69</v>
          </cell>
        </row>
        <row r="7673">
          <cell r="A7673">
            <v>93679</v>
          </cell>
          <cell r="B7673" t="str">
            <v>EXECUÇÃO DE PASSEIO EM PISO INTERTRAVADO, COM BLOCO RETANGULAR COLORIDO DE 20 X 10 CM, ESPESSURA 6 CM. AF_10/2022</v>
          </cell>
          <cell r="C7673">
            <v>109.32</v>
          </cell>
        </row>
        <row r="7674">
          <cell r="A7674">
            <v>92396</v>
          </cell>
          <cell r="B7674" t="str">
            <v>EXECUÇÃO DE PASSEIO EM PISO INTERTRAVADO, COM BLOCO RETANGULAR COR NATURAL DE 20 X 10 CM, ESPESSURA 6 CM. AF_10/2022</v>
          </cell>
          <cell r="C7674">
            <v>91.34</v>
          </cell>
        </row>
        <row r="7675">
          <cell r="A7675">
            <v>104439</v>
          </cell>
          <cell r="B7675" t="str">
            <v>EXECUÇÃO DE PAVIMENTO COM PLACAS DE CONCRETO PERMEÁVEL (DRENANTE), PRÉ-FABRICADAS, DE 40 X 40 CM, ESPESSURA 6 CM. AF_10/2022</v>
          </cell>
          <cell r="C7675">
            <v>0</v>
          </cell>
        </row>
        <row r="7676">
          <cell r="A7676">
            <v>104440</v>
          </cell>
          <cell r="B7676" t="str">
            <v>EXECUÇÃO DE PAVIMENTO COM PLACAS DE CONCRETO PERMEÁVEL (DRENANTE), PRÉ-FABRICADAS, DE 40 X 40 CM, ESPESSURA 8 CM. AF_10/2022</v>
          </cell>
          <cell r="C7676">
            <v>0</v>
          </cell>
        </row>
        <row r="7677">
          <cell r="A7677">
            <v>92406</v>
          </cell>
          <cell r="B7677" t="str">
            <v>EXECUÇÃO DE PAVIMENTO EM PISO INTERTRAVADO, COM BLOCO 16 FACES DE 22 X 11 CM, ESPESSURA 10 CM. AF_10/2022</v>
          </cell>
          <cell r="C7677">
            <v>158.91999999999999</v>
          </cell>
        </row>
        <row r="7678">
          <cell r="A7678">
            <v>92403</v>
          </cell>
          <cell r="B7678" t="str">
            <v>EXECUÇÃO DE PAVIMENTO EM PISO INTERTRAVADO, COM BLOCO 16 FACES DE 22 X 11 CM, ESPESSURA 6 CM. AF_10/2022</v>
          </cell>
          <cell r="C7678">
            <v>79.14</v>
          </cell>
        </row>
        <row r="7679">
          <cell r="A7679">
            <v>92404</v>
          </cell>
          <cell r="B7679" t="str">
            <v>EXECUÇÃO DE PAVIMENTO EM PISO INTERTRAVADO, COM BLOCO 16 FACES DE 22 X 11 CM, ESPESSURA 8 CM. AF_10/2022</v>
          </cell>
          <cell r="C7679">
            <v>91.3</v>
          </cell>
        </row>
        <row r="7680">
          <cell r="A7680">
            <v>104430</v>
          </cell>
          <cell r="B7680" t="str">
            <v>EXECUÇÃO DE PAVIMENTO EM PISO INTERTRAVADO, COM BLOCO DE CONCRETO PERMEÁVEL (DRENANTE) 16 FACES DE 22 X 11 CM, ESPESSURA 6 CM. AF_10/2022</v>
          </cell>
          <cell r="C7680">
            <v>0</v>
          </cell>
        </row>
        <row r="7681">
          <cell r="A7681">
            <v>104431</v>
          </cell>
          <cell r="B7681" t="str">
            <v>EXECUÇÃO DE PAVIMENTO EM PISO INTERTRAVADO, COM BLOCO DE CONCRETO PERMEÁVEL (DRENANTE) 16 FACES DE 22 X 11 CM, ESPESSURA 8 CM. AF_10/2022</v>
          </cell>
          <cell r="C7681">
            <v>0</v>
          </cell>
        </row>
        <row r="7682">
          <cell r="A7682">
            <v>104427</v>
          </cell>
          <cell r="B7682" t="str">
            <v>EXECUÇÃO DE PAVIMENTO EM PISO INTERTRAVADO, COM BLOCO DE CONCRETO PERMEÁVEL (DRENANTE) RETANGULAR DE 20 X 10 CM, ESPESSURA 6 CM. AF_10/2022</v>
          </cell>
          <cell r="C7682">
            <v>0</v>
          </cell>
        </row>
        <row r="7683">
          <cell r="A7683">
            <v>104428</v>
          </cell>
          <cell r="B7683" t="str">
            <v>EXECUÇÃO DE PAVIMENTO EM PISO INTERTRAVADO, COM BLOCO DE CONCRETO PERMEÁVEL (DRENANTE) RETANGULAR DE 20 X 10 CM, ESPESSURA 8 CM. AF_10/2022</v>
          </cell>
          <cell r="C7683">
            <v>0</v>
          </cell>
        </row>
        <row r="7684">
          <cell r="A7684">
            <v>92391</v>
          </cell>
          <cell r="B7684" t="str">
            <v>EXECUÇÃO DE PAVIMENTO EM PISO INTERTRAVADO, COM BLOCO PISOGRAMA DE 35 X 15 CM, ESPESSURA 6 CM. AF_10/2022</v>
          </cell>
          <cell r="C7684">
            <v>86.97</v>
          </cell>
        </row>
        <row r="7685">
          <cell r="A7685">
            <v>92392</v>
          </cell>
          <cell r="B7685" t="str">
            <v>EXECUÇÃO DE PAVIMENTO EM PISO INTERTRAVADO, COM BLOCO PISOGRAMA DE 35 X 15 CM, ESPESSURA 8 CM. AF_10/2022</v>
          </cell>
          <cell r="C7685">
            <v>95.29</v>
          </cell>
        </row>
        <row r="7686">
          <cell r="A7686">
            <v>104437</v>
          </cell>
          <cell r="B7686" t="str">
            <v>EXECUÇÃO DE PAVIMENTO EM PISO INTERTRAVADO, COM BLOCO PODOTÁTIL (ALERTA OU DIRECIONAL) QUADRADO DE 20 X 20 CM, ESPESSURA 6 CM. AF_10/2022</v>
          </cell>
          <cell r="C7686">
            <v>0</v>
          </cell>
        </row>
        <row r="7687">
          <cell r="A7687">
            <v>104435</v>
          </cell>
          <cell r="B7687" t="str">
            <v>EXECUÇÃO DE PAVIMENTO EM PISO INTERTRAVADO, COM BLOCO PODOTÁTIL (ALERTA OU DIRECIONAL) RETANGULAR DE 20 X 10 CM, ESPESSURA 6 CM. AF_10/2022</v>
          </cell>
          <cell r="C7687">
            <v>0</v>
          </cell>
        </row>
        <row r="7688">
          <cell r="A7688">
            <v>104433</v>
          </cell>
          <cell r="B7688" t="str">
            <v>EXECUÇÃO DE PAVIMENTO EM PISO INTERTRAVADO, COM BLOCO RAQUETE 22 X 13,5 CM, ESPESSURA 6 CM. AF_10/2022</v>
          </cell>
          <cell r="C7688">
            <v>101.12</v>
          </cell>
        </row>
        <row r="7689">
          <cell r="A7689">
            <v>93680</v>
          </cell>
          <cell r="B7689" t="str">
            <v>EXECUÇÃO DE PAVIMENTO EM PISO INTERTRAVADO, COM BLOCO RETANGULAR COLORIDO DE 20 X 10 CM, ESPESSURA 6 CM. AF_10/2022</v>
          </cell>
          <cell r="C7689">
            <v>98.95</v>
          </cell>
        </row>
        <row r="7690">
          <cell r="A7690">
            <v>93681</v>
          </cell>
          <cell r="B7690" t="str">
            <v>EXECUÇÃO DE PAVIMENTO EM PISO INTERTRAVADO, COM BLOCO RETANGULAR COLORIDO DE 20 X 10 CM, ESPESSURA 8 CM. AF_10/2022</v>
          </cell>
          <cell r="C7690">
            <v>118.11</v>
          </cell>
        </row>
        <row r="7691">
          <cell r="A7691">
            <v>92397</v>
          </cell>
          <cell r="B7691" t="str">
            <v>EXECUÇÃO DE PAVIMENTO EM PISO INTERTRAVADO, COM BLOCO RETANGULAR COR NATURAL DE 20 X 10 CM, ESPESSURA 6 CM. AF_10/2022</v>
          </cell>
          <cell r="C7691">
            <v>81.430000000000007</v>
          </cell>
        </row>
        <row r="7692">
          <cell r="A7692">
            <v>92398</v>
          </cell>
          <cell r="B7692" t="str">
            <v>EXECUÇÃO DE PAVIMENTO EM PISO INTERTRAVADO, COM BLOCO RETANGULAR COR NATURAL DE 20 X 10 CM, ESPESSURA 8 CM. AF_10/2022</v>
          </cell>
          <cell r="C7692">
            <v>93.58</v>
          </cell>
        </row>
        <row r="7693">
          <cell r="A7693">
            <v>92400</v>
          </cell>
          <cell r="B7693" t="str">
            <v>EXECUÇÃO DE PAVIMENTO EM PISO INTERTRAVADO, COM BLOCO RETANGULAR DE 20 X 10 CM, ESPESSURA 10 CM. AF_10/2022</v>
          </cell>
          <cell r="C7693">
            <v>109.23</v>
          </cell>
        </row>
        <row r="7694">
          <cell r="A7694">
            <v>92395</v>
          </cell>
          <cell r="B7694" t="str">
            <v>EXECUÇÃO DE PAVIMENTO EM PISO INTERTRAVADO, COM BLOCO SEXTAVADO DE 25 X 25 CM, ESPESSURA 10 CM. AF_10/2022</v>
          </cell>
          <cell r="C7694">
            <v>136.25</v>
          </cell>
        </row>
        <row r="7695">
          <cell r="A7695">
            <v>92393</v>
          </cell>
          <cell r="B7695" t="str">
            <v>EXECUÇÃO DE PAVIMENTO EM PISO INTERTRAVADO, COM BLOCO SEXTAVADO DE 25 X 25 CM, ESPESSURA 6 CM. AF_10/2022</v>
          </cell>
          <cell r="C7695">
            <v>86.93</v>
          </cell>
        </row>
        <row r="7696">
          <cell r="A7696">
            <v>92394</v>
          </cell>
          <cell r="B7696" t="str">
            <v>EXECUÇÃO DE PAVIMENTO EM PISO INTERTRAVADO, COM BLOCO SEXTAVADO DE 25 X 25 CM, ESPESSURA 8 CM. AF_10/2022</v>
          </cell>
          <cell r="C7696">
            <v>104.15</v>
          </cell>
        </row>
        <row r="7697">
          <cell r="A7697">
            <v>97115</v>
          </cell>
          <cell r="B7697" t="str">
            <v>APLICAÇÃO DE GRAXA EM BARRAS DE TRANSFERÊNCIA PARA EXECUÇÃO DE PAVIMENTO DE CONCRETO. AF_04/2022</v>
          </cell>
          <cell r="C7697">
            <v>57.78</v>
          </cell>
        </row>
        <row r="7698">
          <cell r="A7698">
            <v>97113</v>
          </cell>
          <cell r="B7698" t="str">
            <v>APLICAÇÃO DE LONA PLÁSTICA PARA EXECUÇÃO DE PAVIMENTOS DE CONCRETO. AF_04/2022</v>
          </cell>
          <cell r="C7698">
            <v>3.55</v>
          </cell>
        </row>
        <row r="7699">
          <cell r="A7699">
            <v>97120</v>
          </cell>
          <cell r="B7699" t="str">
            <v>BARRAS DE LIGAÇÃO, AÇO CA-50 DE 10 MM, PARA EXECUÇÃO DE PAVIMENTO DE CONCRETO - FORNECIMENTO E INSTALAÇÃO. AF_04/2022</v>
          </cell>
          <cell r="C7699">
            <v>9.77</v>
          </cell>
        </row>
        <row r="7700">
          <cell r="A7700">
            <v>97116</v>
          </cell>
          <cell r="B7700" t="str">
            <v>BARRAS DE TRANSFERÊNCIA, AÇO CA-25 DE 16,0 MM, PARA EXECUÇÃO DE PAVIMENTO DE CONCRETO - FORNECIMENTO E INSTALAÇÃO. AF_04/2022</v>
          </cell>
          <cell r="C7700">
            <v>21.98</v>
          </cell>
        </row>
        <row r="7701">
          <cell r="A7701">
            <v>97117</v>
          </cell>
          <cell r="B7701" t="str">
            <v>BARRAS DE TRANSFERÊNCIA, AÇO CA-25 DE 20,0 MM, PARA EXECUÇÃO DE PAVIMENTO DE CONCRETO - FORNECIMENTO E INSTALAÇÃO. AF_04/2022</v>
          </cell>
          <cell r="C7701">
            <v>19.52</v>
          </cell>
        </row>
        <row r="7702">
          <cell r="A7702">
            <v>97118</v>
          </cell>
          <cell r="B7702" t="str">
            <v>BARRAS DE TRANSFERÊNCIA, AÇO CA-25 DE 25,0 MM, PARA EXECUÇÃO DE PAVIMENTO DE CONCRETO - FORNECIMENTO E INSTALAÇÃO. AF_04/2022</v>
          </cell>
          <cell r="C7702">
            <v>16.350000000000001</v>
          </cell>
        </row>
        <row r="7703">
          <cell r="A7703">
            <v>97119</v>
          </cell>
          <cell r="B7703" t="str">
            <v>BARRAS DE TRANSFERÊNCIA, AÇO CA-25 DE 32,0 MM, PARA EXECUÇÃO DE PAVIMENTO DE CONCRETO - FORNECIMENTO E INSTALAÇÃO. AF_04/2022</v>
          </cell>
          <cell r="C7703">
            <v>14.9</v>
          </cell>
        </row>
        <row r="7704">
          <cell r="A7704">
            <v>97114</v>
          </cell>
          <cell r="B7704" t="str">
            <v>EXECUÇÃO DE JUNTAS DE CONTRAÇÃO PARA PAVIMENTOS DE CONCRETO. AF_04/2022</v>
          </cell>
          <cell r="C7704">
            <v>0.36</v>
          </cell>
        </row>
        <row r="7705">
          <cell r="A7705">
            <v>97111</v>
          </cell>
          <cell r="B7705" t="str">
            <v>EXECUÇÃO DE PAVIMENTO DE CONCRETO ARMADO (PCA), FCK = 30 MPA, ESPESSURA DE 15,0 CM. AF_04/2022</v>
          </cell>
          <cell r="C7705">
            <v>215.56</v>
          </cell>
        </row>
        <row r="7706">
          <cell r="A7706">
            <v>97112</v>
          </cell>
          <cell r="B7706" t="str">
            <v>EXECUÇÃO DE PAVIMENTO DE CONCRETO ARMADO (PCA), FCK = 30 MPA, ESPESSURA DE 17,5 CM. AF_04/2022</v>
          </cell>
          <cell r="C7706">
            <v>224.42</v>
          </cell>
        </row>
        <row r="7707">
          <cell r="A7707">
            <v>103904</v>
          </cell>
          <cell r="B7707" t="str">
            <v>EXECUÇÃO DE PAVIMENTO DE CONCRETO SIMPLES (PCS), FCK = 35 MPA, ESPESSURA DE 15,0 CM. AF_04/2022</v>
          </cell>
          <cell r="C7707">
            <v>136.61000000000001</v>
          </cell>
        </row>
        <row r="7708">
          <cell r="A7708">
            <v>103905</v>
          </cell>
          <cell r="B7708" t="str">
            <v>EXECUÇÃO DE PAVIMENTO DE CONCRETO SIMPLES (PCS), FCK = 35 MPA, ESPESSURA DE 16,0 CM. AF_04/2022</v>
          </cell>
          <cell r="C7708">
            <v>144.27000000000001</v>
          </cell>
        </row>
        <row r="7709">
          <cell r="A7709">
            <v>103907</v>
          </cell>
          <cell r="B7709" t="str">
            <v>EXECUÇÃO DE PAVIMENTO DE CONCRETO SIMPLES (PCS), FCK = 35 MPA, ESPESSURA DE 17,5 CM. AF_04/2022</v>
          </cell>
          <cell r="C7709">
            <v>151.22999999999999</v>
          </cell>
        </row>
        <row r="7710">
          <cell r="A7710">
            <v>103911</v>
          </cell>
          <cell r="B7710" t="str">
            <v>EXECUÇÃO DE PAVIMENTO DE CONCRETO SIMPLES (PCS), FCK = 35 MPA, ESPESSURA DE 25,0 CM. AF_04/2022</v>
          </cell>
          <cell r="C7710">
            <v>223.03</v>
          </cell>
        </row>
        <row r="7711">
          <cell r="A7711">
            <v>97104</v>
          </cell>
          <cell r="B7711" t="str">
            <v>EXECUÇÃO DE PAVIMENTO DE CONCRETO SIMPLES (PCS), FCK = 40 MPA, ESPESSURA DE 15,0 CM. AF_04/2022</v>
          </cell>
          <cell r="C7711">
            <v>140.66999999999999</v>
          </cell>
        </row>
        <row r="7712">
          <cell r="A7712">
            <v>103906</v>
          </cell>
          <cell r="B7712" t="str">
            <v>EXECUÇÃO DE PAVIMENTO DE CONCRETO SIMPLES (PCS), FCK = 40 MPA, ESPESSURA DE 16,0 CM. AF_04/2022</v>
          </cell>
          <cell r="C7712">
            <v>173.36</v>
          </cell>
        </row>
        <row r="7713">
          <cell r="A7713">
            <v>97105</v>
          </cell>
          <cell r="B7713" t="str">
            <v>EXECUÇÃO DE PAVIMENTO DE CONCRETO SIMPLES (PCS), FCK = 40 MPA, ESPESSURA DE 17,5 CM. AF_04/2022</v>
          </cell>
          <cell r="C7713">
            <v>159.36000000000001</v>
          </cell>
        </row>
        <row r="7714">
          <cell r="A7714">
            <v>97106</v>
          </cell>
          <cell r="B7714" t="str">
            <v>EXECUÇÃO DE PAVIMENTO DE CONCRETO SIMPLES (PCS), FCK = 40 MPA, ESPESSURA DE 20,0 CM. AF_04/2022</v>
          </cell>
          <cell r="C7714">
            <v>177.23</v>
          </cell>
        </row>
        <row r="7715">
          <cell r="A7715">
            <v>97107</v>
          </cell>
          <cell r="B7715" t="str">
            <v>EXECUÇÃO DE PAVIMENTO DE CONCRETO SIMPLES (PCS), FCK = 40 MPA, ESPESSURA DE 22,5 CM. AF_04/2022</v>
          </cell>
          <cell r="C7715">
            <v>201.78</v>
          </cell>
        </row>
        <row r="7716">
          <cell r="A7716">
            <v>97108</v>
          </cell>
          <cell r="B7716" t="str">
            <v>EXECUÇÃO DE PAVIMENTO DE CONCRETO SIMPLES (PCS), FCK = 40 MPA, ESPESSURA DE 25,0 CM. AF_04/2022</v>
          </cell>
          <cell r="C7716">
            <v>229.81</v>
          </cell>
        </row>
        <row r="7717">
          <cell r="A7717">
            <v>97109</v>
          </cell>
          <cell r="B7717" t="str">
            <v>EXECUÇÃO DE PAVIMENTO DE CONCRETO SIMPLES (PCS), FCK = 40 MPA, ESPESSURA DE 27,5 CM. AF_04/2022</v>
          </cell>
          <cell r="C7717">
            <v>253.82</v>
          </cell>
        </row>
        <row r="7718">
          <cell r="A7718">
            <v>103913</v>
          </cell>
          <cell r="B7718" t="str">
            <v>EXECUÇÃO DE PISO INDUSTRIAL DE CONCRETO ARMADO, FCK = 20 MPA, ESPESSURA DE 12,0 CM. AF_04/2022</v>
          </cell>
          <cell r="C7718">
            <v>126.28</v>
          </cell>
        </row>
        <row r="7719">
          <cell r="A7719">
            <v>103914</v>
          </cell>
          <cell r="B7719" t="str">
            <v>EXECUÇÃO DE PISO INDUSTRIAL DE CONCRETO ARMADO, FCK = 20 MPA, ESPESSURA DE 14,0 CM. AF_04/2022</v>
          </cell>
          <cell r="C7719">
            <v>147.19999999999999</v>
          </cell>
        </row>
        <row r="7720">
          <cell r="A7720">
            <v>103915</v>
          </cell>
          <cell r="B7720" t="str">
            <v>EXECUÇÃO DE PISO INDUSTRIAL DE CONCRETO ARMADO, FCK = 20 MPA, ESPESSURA DE 15,0 CM. AF_04/2022</v>
          </cell>
          <cell r="C7720">
            <v>160.11000000000001</v>
          </cell>
        </row>
        <row r="7721">
          <cell r="A7721">
            <v>103916</v>
          </cell>
          <cell r="B7721" t="str">
            <v>EXECUÇÃO DE PISO INDUSTRIAL DE CONCRETO ARMADO, FCK = 20 MPA, ESPESSURA DE 18,0 CM. AF_04/2022</v>
          </cell>
          <cell r="C7721">
            <v>184.46</v>
          </cell>
        </row>
        <row r="7722">
          <cell r="A7722">
            <v>103917</v>
          </cell>
          <cell r="B7722" t="str">
            <v>EXECUÇÃO DE PISO INDUSTRIAL DE CONCRETO ARMADO, FCK = 20 MPA, ESPESSURA DE 20,0 CM. AF_04/2022</v>
          </cell>
          <cell r="C7722">
            <v>211.03</v>
          </cell>
        </row>
        <row r="7723">
          <cell r="A7723">
            <v>103918</v>
          </cell>
          <cell r="B7723" t="str">
            <v>EXECUÇÃO DE PISO INDUSTRIAL DE CONCRETO ARMADO, FCK = 20 MPA, ESPESSURA DE 22,0 CM. AF_04/2022</v>
          </cell>
          <cell r="C7723">
            <v>223.86</v>
          </cell>
        </row>
        <row r="7724">
          <cell r="A7724">
            <v>103919</v>
          </cell>
          <cell r="B7724" t="str">
            <v>EXECUÇÃO DE PISO INDUSTRIAL REFORÇADO COM FIBRAS, FCK = 30 MPA, ESPESSURA DE 12,0 CM. AF_04/2022</v>
          </cell>
          <cell r="C7724">
            <v>0</v>
          </cell>
        </row>
        <row r="7725">
          <cell r="A7725">
            <v>103920</v>
          </cell>
          <cell r="B7725" t="str">
            <v>EXECUÇÃO DE PISO INDUSTRIAL REFORÇADO COM FIBRAS, FCK = 30 MPA, ESPESSURA DE 14,0 CM. AF_04/2022</v>
          </cell>
          <cell r="C7725">
            <v>0</v>
          </cell>
        </row>
        <row r="7726">
          <cell r="A7726">
            <v>103921</v>
          </cell>
          <cell r="B7726" t="str">
            <v>EXECUÇÃO DE PISO INDUSTRIAL REFORÇADO COM FIBRAS, FCK = 30 MPA, ESPESSURA DE 16,0 CM. AF_04/2022</v>
          </cell>
          <cell r="C7726">
            <v>0</v>
          </cell>
        </row>
        <row r="7727">
          <cell r="A7727">
            <v>103922</v>
          </cell>
          <cell r="B7727" t="str">
            <v>EXECUÇÃO DE PISO INDUSTRIAL REFORÇADO COM FIBRAS, FCK = 30 MPA, ESPESSURA DE 18,0 CM. AF_04/2022</v>
          </cell>
          <cell r="C7727">
            <v>0</v>
          </cell>
        </row>
        <row r="7728">
          <cell r="A7728">
            <v>103923</v>
          </cell>
          <cell r="B7728" t="str">
            <v>EXECUÇÃO DE PISO INDUSTRIAL REFORÇADO COM FIBRAS, FCK = 30 MPA, ESPESSURA DE 20,0 CM. AF_04/2022</v>
          </cell>
          <cell r="C7728">
            <v>0</v>
          </cell>
        </row>
        <row r="7729">
          <cell r="A7729">
            <v>103908</v>
          </cell>
          <cell r="B7729" t="str">
            <v>EXECUÇÃO PAVIMENTO DE CONCRETO SIMPLES (PCS), FCK = 35 MPA, ESPESSURA DE 20,0 CM. AF_04/2022</v>
          </cell>
          <cell r="C7729">
            <v>171.81</v>
          </cell>
        </row>
        <row r="7730">
          <cell r="A7730">
            <v>103909</v>
          </cell>
          <cell r="B7730" t="str">
            <v>EXECUÇÃO PAVIMENTO DE CONCRETO SIMPLES (PCS), FCK = 35 MPA, ESPESSURA DE 22,5 CM. AF_04/2022</v>
          </cell>
          <cell r="C7730">
            <v>195.68</v>
          </cell>
        </row>
        <row r="7731">
          <cell r="A7731">
            <v>103912</v>
          </cell>
          <cell r="B7731" t="str">
            <v>EXECUÇÃO PAVIMENTO DE CONCRETO SIMPLES (PCS), FCK = 35 MPA, ESPESSURA DE 27,5 CM. AF_04/2022</v>
          </cell>
          <cell r="C7731">
            <v>246.36</v>
          </cell>
        </row>
        <row r="7732">
          <cell r="A7732">
            <v>101979</v>
          </cell>
          <cell r="B7732" t="str">
            <v>CHAPIM (RUFO CAPA) EM AÇO GALVANIZADO, CORTE 33. AF_11/2020</v>
          </cell>
          <cell r="C7732">
            <v>37.450000000000003</v>
          </cell>
        </row>
        <row r="7733">
          <cell r="A7733">
            <v>101970</v>
          </cell>
          <cell r="B7733" t="str">
            <v>CHAPIM SOBRE MUROS LINEARES, EM CONCRETO PRÉ-MOLDADO, COMPRIMENTO DE ATÉ 6 M, ASSENTADO COM ARGAMASSA 1:6 COM ADITIVO. AF_11/2020</v>
          </cell>
          <cell r="C7733">
            <v>0</v>
          </cell>
        </row>
        <row r="7734">
          <cell r="A7734">
            <v>101972</v>
          </cell>
          <cell r="B7734" t="str">
            <v>CHAPIM SOBRE MUROS LINEARES, EM CONCRETO PRÉ-MOLDADO, COMPRIMENTO MAIOR QUE 6 M, ASSENTADO COM ARGAMASSA 1:6 COM ADITIVO. AF_11/2020</v>
          </cell>
          <cell r="C7734">
            <v>0</v>
          </cell>
        </row>
        <row r="7735">
          <cell r="A7735">
            <v>101966</v>
          </cell>
          <cell r="B7735" t="str">
            <v>CHAPIM SOBRE MUROS LINEARES, EM GRANITO OU MÁRMORE, L = 25 CM, ASSENTADO COM ARGAMASSA 1:6 COM ADITIVO. AF_11/2020</v>
          </cell>
          <cell r="C7735">
            <v>234.24</v>
          </cell>
        </row>
        <row r="7736">
          <cell r="A7736">
            <v>101976</v>
          </cell>
          <cell r="B7736" t="str">
            <v>CHAPIM SOBRE MUROS NÃO LINEARES, EM CONCRETO PRÉ-MOLDADO, COMPRIMENTO DE ATÉ 6 M, ASSENTADO COM ARGAMASSA 1:6 COM ADITIVO. AF_11/2020</v>
          </cell>
          <cell r="C7736">
            <v>0</v>
          </cell>
        </row>
        <row r="7737">
          <cell r="A7737">
            <v>101978</v>
          </cell>
          <cell r="B7737" t="str">
            <v>CHAPIM SOBRE MUROS NÃO LINEARES, EM CONCRETO PRÉ-MOLDADO, COMPRIMENTO MAIOR QUE 6 M, ASSENTADO COM ARGAMASSA 1:6 COM ADITIVO. AF_11/2020</v>
          </cell>
          <cell r="C7737">
            <v>0</v>
          </cell>
        </row>
        <row r="7738">
          <cell r="A7738">
            <v>101967</v>
          </cell>
          <cell r="B7738" t="str">
            <v>PEITORIL LINEAR EM CONCRETO PRÉ-MOLDADO, COMPRIMENTO DE ATÉ 2 M, ASSENTADO COM ARGAMASSA 1:6 COM ADITIVO. AF_11/2020</v>
          </cell>
          <cell r="C7738">
            <v>0</v>
          </cell>
        </row>
        <row r="7739">
          <cell r="A7739">
            <v>101968</v>
          </cell>
          <cell r="B7739" t="str">
            <v>PEITORIL LINEAR EM CONCRETO PRÉ-MOLDADO, COMPRIMENTO MAIOR QUE 2 M, ASSENTADO COM ARGAMASSA 1:6 COM ADITIVO. AF_11/2020</v>
          </cell>
          <cell r="C7739">
            <v>0</v>
          </cell>
        </row>
        <row r="7740">
          <cell r="A7740">
            <v>101965</v>
          </cell>
          <cell r="B7740" t="str">
            <v>PEITORIL LINEAR EM GRANITO OU MÁRMORE, L = 15CM, ASSENTADO COM ARGAMASSA 1:6 COM ADITIVO. AF_11/2020</v>
          </cell>
          <cell r="C7740">
            <v>177.24</v>
          </cell>
        </row>
        <row r="7741">
          <cell r="A7741">
            <v>104100</v>
          </cell>
          <cell r="B7741" t="str">
            <v>FACHADA CORTINA EM VIDRO NO SISTEMA STICK, CONSIDERANDO MODULAÇÃO DE 1,25 X 3,20 M, COM ABERTURA, ACABAMENTO ANODIZADO OU PINTADO - FORNECIMENTO E INSTALAÇÃO. AF_06/2022</v>
          </cell>
          <cell r="C7741">
            <v>0</v>
          </cell>
        </row>
        <row r="7742">
          <cell r="A7742">
            <v>104099</v>
          </cell>
          <cell r="B7742" t="str">
            <v>FACHADA CORTINA EM VIDRO NO SISTEMA STICK, CONSIDERANDO MODULAÇÃO DE 1,25 X 3,20 M, SEM ABERTURA, ACABAMENTO ANODIZADO OU PINTADO - FORNECIMENTO E INSTALAÇÃO. AF_06/2022</v>
          </cell>
          <cell r="C7742">
            <v>0</v>
          </cell>
        </row>
        <row r="7743">
          <cell r="A7743">
            <v>104102</v>
          </cell>
          <cell r="B7743" t="str">
            <v>FACHADA CORTINA EM VIDRO NO SISTEMA UNITIZADO, CONSIDERANDO MODULAÇÃO DE 1,25 X 3,20 M, COM ABERTURA, ACABAMENTO ANODIZADO OU PINTADO - FORNECIMENTO E INSTALAÇÃO. AF_06/2022</v>
          </cell>
          <cell r="C7743">
            <v>0</v>
          </cell>
        </row>
        <row r="7744">
          <cell r="A7744">
            <v>104101</v>
          </cell>
          <cell r="B7744" t="str">
            <v>FACHADA CORTINA EM VIDRO NO SISTEMA UNITIZADO, CONSIDERANDO MODULAÇÃO DE 1,25 X 3,20 M, SEM ABERTURA, ACABAMENTO ANODIZADO OU PINTADO - FORNECIMENTO E INSTALAÇÃO. AF_06/2022</v>
          </cell>
          <cell r="C7744">
            <v>0</v>
          </cell>
        </row>
        <row r="7745">
          <cell r="A7745">
            <v>104103</v>
          </cell>
          <cell r="B7745" t="str">
            <v>FACHADA EM VIDRO NO SISTEMA SPIDER GLASS, CONSIDERANDO MÓDULOS DE 2,00 X 2,50 M, FIXADO EM ESTRUTURA METÁLICA FORNECIMENTO E INSTALAÇÃO. AF_06/2022</v>
          </cell>
          <cell r="C7745">
            <v>0</v>
          </cell>
        </row>
        <row r="7746">
          <cell r="A7746">
            <v>92123</v>
          </cell>
          <cell r="B7746" t="str">
            <v>ENSACAMENTO DE AREIA. AF_11/2015</v>
          </cell>
          <cell r="C7746">
            <v>51.27</v>
          </cell>
        </row>
        <row r="7747">
          <cell r="A7747">
            <v>92121</v>
          </cell>
          <cell r="B7747" t="str">
            <v>PENEIRAMENTO DE AREIA COM PENEIRA ELÉTRICA. AF_11/2015</v>
          </cell>
          <cell r="C7747">
            <v>29.87</v>
          </cell>
        </row>
        <row r="7748">
          <cell r="A7748">
            <v>92122</v>
          </cell>
          <cell r="B7748" t="str">
            <v>PENEIRAMENTO DE AREIA COM PENEIRA MANUAL. AF_11/2015</v>
          </cell>
          <cell r="C7748">
            <v>49.73</v>
          </cell>
        </row>
        <row r="7749">
          <cell r="A7749">
            <v>103615</v>
          </cell>
          <cell r="B7749" t="str">
            <v>PERFURAÇÃO HORIZONTAL DIRECIONAL E INSTALAÇÃO DE TUBULAÇÃO PEAD 110 MM, EM SOLO DE 1ª CATEGORIA. AF_01/2022</v>
          </cell>
          <cell r="C7749">
            <v>0</v>
          </cell>
        </row>
        <row r="7750">
          <cell r="A7750">
            <v>103637</v>
          </cell>
          <cell r="B7750" t="str">
            <v>PERFURAÇÃO HORIZONTAL DIRECIONAL E INSTALAÇÃO DE TUBULAÇÃO PEAD 110 MM, EM SOLO DE 2ª CATEGORIA. AF_01/2022</v>
          </cell>
          <cell r="C7750">
            <v>0</v>
          </cell>
        </row>
        <row r="7751">
          <cell r="A7751">
            <v>103593</v>
          </cell>
          <cell r="B7751" t="str">
            <v>PERFURAÇÃO HORIZONTAL DIRECIONAL E INSTALAÇÃO DE TUBULAÇÃO PEAD 110 MM, EM SOLO MOLE. AF_01/2022</v>
          </cell>
          <cell r="C7751">
            <v>0</v>
          </cell>
        </row>
        <row r="7752">
          <cell r="A7752">
            <v>103616</v>
          </cell>
          <cell r="B7752" t="str">
            <v>PERFURAÇÃO HORIZONTAL DIRECIONAL E INSTALAÇÃO DE TUBULAÇÃO PEAD 160 MM, EM SOLO DE 1ª CATEGORIA. AF_01/2022</v>
          </cell>
          <cell r="C7752">
            <v>0</v>
          </cell>
        </row>
        <row r="7753">
          <cell r="A7753">
            <v>103638</v>
          </cell>
          <cell r="B7753" t="str">
            <v>PERFURAÇÃO HORIZONTAL DIRECIONAL E INSTALAÇÃO DE TUBULAÇÃO PEAD 160 MM, EM SOLO DE 2ª CATEGORIA. AF_01/2022</v>
          </cell>
          <cell r="C7753">
            <v>0</v>
          </cell>
        </row>
        <row r="7754">
          <cell r="A7754">
            <v>103594</v>
          </cell>
          <cell r="B7754" t="str">
            <v>PERFURAÇÃO HORIZONTAL DIRECIONAL E INSTALAÇÃO DE TUBULAÇÃO PEAD 160 MM, EM SOLO MOLE. AF_01/2022</v>
          </cell>
          <cell r="C7754">
            <v>0</v>
          </cell>
        </row>
        <row r="7755">
          <cell r="A7755">
            <v>103617</v>
          </cell>
          <cell r="B7755" t="str">
            <v>PERFURAÇÃO HORIZONTAL DIRECIONAL E INSTALAÇÃO DE TUBULAÇÃO PEAD 180 MM, EM SOLO DE 1ª CATEGORIA. AF_01/2022</v>
          </cell>
          <cell r="C7755">
            <v>0</v>
          </cell>
        </row>
        <row r="7756">
          <cell r="A7756">
            <v>103639</v>
          </cell>
          <cell r="B7756" t="str">
            <v>PERFURAÇÃO HORIZONTAL DIRECIONAL E INSTALAÇÃO DE TUBULAÇÃO PEAD 180 MM, EM SOLO DE 2ª CATEGORIA. AF_01/2022</v>
          </cell>
          <cell r="C7756">
            <v>0</v>
          </cell>
        </row>
        <row r="7757">
          <cell r="A7757">
            <v>103595</v>
          </cell>
          <cell r="B7757" t="str">
            <v>PERFURAÇÃO HORIZONTAL DIRECIONAL E INSTALAÇÃO DE TUBULAÇÃO PEAD 180 MM, EM SOLO MOLE. AF_01/2022</v>
          </cell>
          <cell r="C7757">
            <v>0</v>
          </cell>
        </row>
        <row r="7758">
          <cell r="A7758">
            <v>103609</v>
          </cell>
          <cell r="B7758" t="str">
            <v>PERFURAÇÃO HORIZONTAL DIRECIONAL E INSTALAÇÃO DE TUBULAÇÃO PEAD 20 MM, EM SOLO DE 1ª CATEGORIA. AF_01/2022</v>
          </cell>
          <cell r="C7758">
            <v>0</v>
          </cell>
        </row>
        <row r="7759">
          <cell r="A7759">
            <v>103631</v>
          </cell>
          <cell r="B7759" t="str">
            <v>PERFURAÇÃO HORIZONTAL DIRECIONAL E INSTALAÇÃO DE TUBULAÇÃO PEAD 20 MM, EM SOLO DE 2ª CATEGORIA. AF_01/2022</v>
          </cell>
          <cell r="C7759">
            <v>0</v>
          </cell>
        </row>
        <row r="7760">
          <cell r="A7760">
            <v>103587</v>
          </cell>
          <cell r="B7760" t="str">
            <v>PERFURAÇÃO HORIZONTAL DIRECIONAL E INSTALAÇÃO DE TUBULAÇÃO PEAD 20 MM, EM SOLO MOLE. AF_01/2022</v>
          </cell>
          <cell r="C7760">
            <v>0</v>
          </cell>
        </row>
        <row r="7761">
          <cell r="A7761">
            <v>103618</v>
          </cell>
          <cell r="B7761" t="str">
            <v>PERFURAÇÃO HORIZONTAL DIRECIONAL E INSTALAÇÃO DE TUBULAÇÃO PEAD 200 MM, EM SOLO DE 1ª CATEGORIA. AF_01/2022</v>
          </cell>
          <cell r="C7761">
            <v>0</v>
          </cell>
        </row>
        <row r="7762">
          <cell r="A7762">
            <v>103640</v>
          </cell>
          <cell r="B7762" t="str">
            <v>PERFURAÇÃO HORIZONTAL DIRECIONAL E INSTALAÇÃO DE TUBULAÇÃO PEAD 200 MM, EM SOLO DE 2ª CATEGORIA. AF_01/2022</v>
          </cell>
          <cell r="C7762">
            <v>0</v>
          </cell>
        </row>
        <row r="7763">
          <cell r="A7763">
            <v>103596</v>
          </cell>
          <cell r="B7763" t="str">
            <v>PERFURAÇÃO HORIZONTAL DIRECIONAL E INSTALAÇÃO DE TUBULAÇÃO PEAD 200 MM, EM SOLO MOLE. AF_01/2022</v>
          </cell>
          <cell r="C7763">
            <v>0</v>
          </cell>
        </row>
        <row r="7764">
          <cell r="A7764">
            <v>103619</v>
          </cell>
          <cell r="B7764" t="str">
            <v>PERFURAÇÃO HORIZONTAL DIRECIONAL E INSTALAÇÃO DE TUBULAÇÃO PEAD 225 MM, EM SOLO DE 1ª CATEGORIA. AF_01/2022</v>
          </cell>
          <cell r="C7764">
            <v>0</v>
          </cell>
        </row>
        <row r="7765">
          <cell r="A7765">
            <v>103641</v>
          </cell>
          <cell r="B7765" t="str">
            <v>PERFURAÇÃO HORIZONTAL DIRECIONAL E INSTALAÇÃO DE TUBULAÇÃO PEAD 225 MM, EM SOLO DE 2ª CATEGORIA. AF_01/2022</v>
          </cell>
          <cell r="C7765">
            <v>0</v>
          </cell>
        </row>
        <row r="7766">
          <cell r="A7766">
            <v>103597</v>
          </cell>
          <cell r="B7766" t="str">
            <v>PERFURAÇÃO HORIZONTAL DIRECIONAL E INSTALAÇÃO DE TUBULAÇÃO PEAD 225 MM, EM SOLO MOLE. AF_01/2022</v>
          </cell>
          <cell r="C7766">
            <v>0</v>
          </cell>
        </row>
        <row r="7767">
          <cell r="A7767">
            <v>103620</v>
          </cell>
          <cell r="B7767" t="str">
            <v>PERFURAÇÃO HORIZONTAL DIRECIONAL E INSTALAÇÃO DE TUBULAÇÃO PEAD 250 MM, EM SOLO DE 1ª CATEGORIA. AF_01/2022</v>
          </cell>
          <cell r="C7767">
            <v>0</v>
          </cell>
        </row>
        <row r="7768">
          <cell r="A7768">
            <v>103642</v>
          </cell>
          <cell r="B7768" t="str">
            <v>PERFURAÇÃO HORIZONTAL DIRECIONAL E INSTALAÇÃO DE TUBULAÇÃO PEAD 250 MM, EM SOLO DE 2ª CATEGORIA. AF_01/2022</v>
          </cell>
          <cell r="C7768">
            <v>0</v>
          </cell>
        </row>
        <row r="7769">
          <cell r="A7769">
            <v>103598</v>
          </cell>
          <cell r="B7769" t="str">
            <v>PERFURAÇÃO HORIZONTAL DIRECIONAL E INSTALAÇÃO DE TUBULAÇÃO PEAD 250 MM, EM SOLO MOLE. AF_01/2022</v>
          </cell>
          <cell r="C7769">
            <v>0</v>
          </cell>
        </row>
        <row r="7770">
          <cell r="A7770">
            <v>103621</v>
          </cell>
          <cell r="B7770" t="str">
            <v>PERFURAÇÃO HORIZONTAL DIRECIONAL E INSTALAÇÃO DE TUBULAÇÃO PEAD 280 MM, EM SOLO DE 1ª CATEGORIA. AF_01/2022</v>
          </cell>
          <cell r="C7770">
            <v>0</v>
          </cell>
        </row>
        <row r="7771">
          <cell r="A7771">
            <v>103643</v>
          </cell>
          <cell r="B7771" t="str">
            <v>PERFURAÇÃO HORIZONTAL DIRECIONAL E INSTALAÇÃO DE TUBULAÇÃO PEAD 280 MM, EM SOLO DE 2ª CATEGORIA. AF_01/2022</v>
          </cell>
          <cell r="C7771">
            <v>0</v>
          </cell>
        </row>
        <row r="7772">
          <cell r="A7772">
            <v>103599</v>
          </cell>
          <cell r="B7772" t="str">
            <v>PERFURAÇÃO HORIZONTAL DIRECIONAL E INSTALAÇÃO DE TUBULAÇÃO PEAD 280 MM, EM SOLO MOLE. AF_01/2022</v>
          </cell>
          <cell r="C7772">
            <v>0</v>
          </cell>
        </row>
        <row r="7773">
          <cell r="A7773">
            <v>103622</v>
          </cell>
          <cell r="B7773" t="str">
            <v>PERFURAÇÃO HORIZONTAL DIRECIONAL E INSTALAÇÃO DE TUBULAÇÃO PEAD 315 MM, EM SOLO DE 1ª CATEGORIA. AF_01/2022</v>
          </cell>
          <cell r="C7773">
            <v>0</v>
          </cell>
        </row>
        <row r="7774">
          <cell r="A7774">
            <v>103644</v>
          </cell>
          <cell r="B7774" t="str">
            <v>PERFURAÇÃO HORIZONTAL DIRECIONAL E INSTALAÇÃO DE TUBULAÇÃO PEAD 315 MM, EM SOLO DE 2ª CATEGORIA. AF_01/2022</v>
          </cell>
          <cell r="C7774">
            <v>0</v>
          </cell>
        </row>
        <row r="7775">
          <cell r="A7775">
            <v>103600</v>
          </cell>
          <cell r="B7775" t="str">
            <v>PERFURAÇÃO HORIZONTAL DIRECIONAL E INSTALAÇÃO DE TUBULAÇÃO PEAD 315 MM, EM SOLO MOLE. AF_01/2022</v>
          </cell>
          <cell r="C7775">
            <v>0</v>
          </cell>
        </row>
        <row r="7776">
          <cell r="A7776">
            <v>103610</v>
          </cell>
          <cell r="B7776" t="str">
            <v>PERFURAÇÃO HORIZONTAL DIRECIONAL E INSTALAÇÃO DE TUBULAÇÃO PEAD 32 MM, EM SOLO DE 1ª CATEGORIA. AF_01/2022</v>
          </cell>
          <cell r="C7776">
            <v>0</v>
          </cell>
        </row>
        <row r="7777">
          <cell r="A7777">
            <v>103632</v>
          </cell>
          <cell r="B7777" t="str">
            <v>PERFURAÇÃO HORIZONTAL DIRECIONAL E INSTALAÇÃO DE TUBULAÇÃO PEAD 32 MM, EM SOLO DE 2ª CATEGORIA. AF_01/2022</v>
          </cell>
          <cell r="C7777">
            <v>0</v>
          </cell>
        </row>
        <row r="7778">
          <cell r="A7778">
            <v>103588</v>
          </cell>
          <cell r="B7778" t="str">
            <v>PERFURAÇÃO HORIZONTAL DIRECIONAL E INSTALAÇÃO DE TUBULAÇÃO PEAD 32 MM, EM SOLO MOLE. AF_01/2022</v>
          </cell>
          <cell r="C7778">
            <v>0</v>
          </cell>
        </row>
        <row r="7779">
          <cell r="A7779">
            <v>103623</v>
          </cell>
          <cell r="B7779" t="str">
            <v>PERFURAÇÃO HORIZONTAL DIRECIONAL E INSTALAÇÃO DE TUBULAÇÃO PEAD 355 MM, EM SOLO DE 1ª CATEGORIA. AF_01/2022</v>
          </cell>
          <cell r="C7779">
            <v>0</v>
          </cell>
        </row>
        <row r="7780">
          <cell r="A7780">
            <v>103645</v>
          </cell>
          <cell r="B7780" t="str">
            <v>PERFURAÇÃO HORIZONTAL DIRECIONAL E INSTALAÇÃO DE TUBULAÇÃO PEAD 355 MM, EM SOLO DE 2ª CATEGORIA. AF_01/2022</v>
          </cell>
          <cell r="C7780">
            <v>0</v>
          </cell>
        </row>
        <row r="7781">
          <cell r="A7781">
            <v>103601</v>
          </cell>
          <cell r="B7781" t="str">
            <v>PERFURAÇÃO HORIZONTAL DIRECIONAL E INSTALAÇÃO DE TUBULAÇÃO PEAD 355 MM, EM SOLO MOLE. AF_01/2022</v>
          </cell>
          <cell r="C7781">
            <v>0</v>
          </cell>
        </row>
        <row r="7782">
          <cell r="A7782">
            <v>103624</v>
          </cell>
          <cell r="B7782" t="str">
            <v>PERFURAÇÃO HORIZONTAL DIRECIONAL E INSTALAÇÃO DE TUBULAÇÃO PEAD 400 MM, EM SOLO DE 1ª CATEGORIA. AF_01/2022</v>
          </cell>
          <cell r="C7782">
            <v>0</v>
          </cell>
        </row>
        <row r="7783">
          <cell r="A7783">
            <v>103646</v>
          </cell>
          <cell r="B7783" t="str">
            <v>PERFURAÇÃO HORIZONTAL DIRECIONAL E INSTALAÇÃO DE TUBULAÇÃO PEAD 400 MM, EM SOLO DE 2ª CATEGORIA. AF_01/2022</v>
          </cell>
          <cell r="C7783">
            <v>0</v>
          </cell>
        </row>
        <row r="7784">
          <cell r="A7784">
            <v>103602</v>
          </cell>
          <cell r="B7784" t="str">
            <v>PERFURAÇÃO HORIZONTAL DIRECIONAL E INSTALAÇÃO DE TUBULAÇÃO PEAD 400 MM, EM SOLO MOLE. AF_01/2022</v>
          </cell>
          <cell r="C7784">
            <v>0</v>
          </cell>
        </row>
        <row r="7785">
          <cell r="A7785">
            <v>103625</v>
          </cell>
          <cell r="B7785" t="str">
            <v>PERFURAÇÃO HORIZONTAL DIRECIONAL E INSTALAÇÃO DE TUBULAÇÃO PEAD 450 MM, EM SOLO DE 1ª CATEGORIA. AF_01/2022</v>
          </cell>
          <cell r="C7785">
            <v>0</v>
          </cell>
        </row>
        <row r="7786">
          <cell r="A7786">
            <v>103647</v>
          </cell>
          <cell r="B7786" t="str">
            <v>PERFURAÇÃO HORIZONTAL DIRECIONAL E INSTALAÇÃO DE TUBULAÇÃO PEAD 450 MM, EM SOLO DE 2ª CATEGORIA. AF_01/2022</v>
          </cell>
          <cell r="C7786">
            <v>0</v>
          </cell>
        </row>
        <row r="7787">
          <cell r="A7787">
            <v>103603</v>
          </cell>
          <cell r="B7787" t="str">
            <v>PERFURAÇÃO HORIZONTAL DIRECIONAL E INSTALAÇÃO DE TUBULAÇÃO PEAD 450 MM, EM SOLO MOLE. AF_01/2022</v>
          </cell>
          <cell r="C7787">
            <v>0</v>
          </cell>
        </row>
        <row r="7788">
          <cell r="A7788">
            <v>103611</v>
          </cell>
          <cell r="B7788" t="str">
            <v>PERFURAÇÃO HORIZONTAL DIRECIONAL E INSTALAÇÃO DE TUBULAÇÃO PEAD 50 MM, EM SOLO DE 1ª CATEGORIA. AF_01/2022</v>
          </cell>
          <cell r="C7788">
            <v>0</v>
          </cell>
        </row>
        <row r="7789">
          <cell r="A7789">
            <v>103633</v>
          </cell>
          <cell r="B7789" t="str">
            <v>PERFURAÇÃO HORIZONTAL DIRECIONAL E INSTALAÇÃO DE TUBULAÇÃO PEAD 50 MM, EM SOLO DE 2ª CATEGORIA. AF_01/2022</v>
          </cell>
          <cell r="C7789">
            <v>0</v>
          </cell>
        </row>
        <row r="7790">
          <cell r="A7790">
            <v>103589</v>
          </cell>
          <cell r="B7790" t="str">
            <v>PERFURAÇÃO HORIZONTAL DIRECIONAL E INSTALAÇÃO DE TUBULAÇÃO PEAD 50 MM, EM SOLO MOLE. AF_01/2022</v>
          </cell>
          <cell r="C7790">
            <v>0</v>
          </cell>
        </row>
        <row r="7791">
          <cell r="A7791">
            <v>103626</v>
          </cell>
          <cell r="B7791" t="str">
            <v>PERFURAÇÃO HORIZONTAL DIRECIONAL E INSTALAÇÃO DE TUBULAÇÃO PEAD 500 MM, EM SOLO DE 1ª CATEGORIA. AF_01/2022</v>
          </cell>
          <cell r="C7791">
            <v>0</v>
          </cell>
        </row>
        <row r="7792">
          <cell r="A7792">
            <v>103648</v>
          </cell>
          <cell r="B7792" t="str">
            <v>PERFURAÇÃO HORIZONTAL DIRECIONAL E INSTALAÇÃO DE TUBULAÇÃO PEAD 500 MM, EM SOLO DE 2ª CATEGORIA. AF_01/2022</v>
          </cell>
          <cell r="C7792">
            <v>0</v>
          </cell>
        </row>
        <row r="7793">
          <cell r="A7793">
            <v>103604</v>
          </cell>
          <cell r="B7793" t="str">
            <v>PERFURAÇÃO HORIZONTAL DIRECIONAL E INSTALAÇÃO DE TUBULAÇÃO PEAD 500 MM, EM SOLO MOLE. AF_01/2022</v>
          </cell>
          <cell r="C7793">
            <v>0</v>
          </cell>
        </row>
        <row r="7794">
          <cell r="A7794">
            <v>103627</v>
          </cell>
          <cell r="B7794" t="str">
            <v>PERFURAÇÃO HORIZONTAL DIRECIONAL E INSTALAÇÃO DE TUBULAÇÃO PEAD 560 MM, EM SOLO DE 1ª CATEGORIA. AF_01/2022</v>
          </cell>
          <cell r="C7794">
            <v>0</v>
          </cell>
        </row>
        <row r="7795">
          <cell r="A7795">
            <v>103649</v>
          </cell>
          <cell r="B7795" t="str">
            <v>PERFURAÇÃO HORIZONTAL DIRECIONAL E INSTALAÇÃO DE TUBULAÇÃO PEAD 560 MM, EM SOLO DE 2ª CATEGORIA. AF_01/2022</v>
          </cell>
          <cell r="C7795">
            <v>0</v>
          </cell>
        </row>
        <row r="7796">
          <cell r="A7796">
            <v>103605</v>
          </cell>
          <cell r="B7796" t="str">
            <v>PERFURAÇÃO HORIZONTAL DIRECIONAL E INSTALAÇÃO DE TUBULAÇÃO PEAD 560 MM, EM SOLO MOLE. AF_01/2022</v>
          </cell>
          <cell r="C7796">
            <v>0</v>
          </cell>
        </row>
        <row r="7797">
          <cell r="A7797">
            <v>103612</v>
          </cell>
          <cell r="B7797" t="str">
            <v>PERFURAÇÃO HORIZONTAL DIRECIONAL E INSTALAÇÃO DE TUBULAÇÃO PEAD 63 MM, EM SOLO DE 1ª CATEGORIA. AF_01/2022</v>
          </cell>
          <cell r="C7797">
            <v>0</v>
          </cell>
        </row>
        <row r="7798">
          <cell r="A7798">
            <v>103634</v>
          </cell>
          <cell r="B7798" t="str">
            <v>PERFURAÇÃO HORIZONTAL DIRECIONAL E INSTALAÇÃO DE TUBULAÇÃO PEAD 63 MM, EM SOLO DE 2ª CATEGORIA. AF_01/2022</v>
          </cell>
          <cell r="C7798">
            <v>0</v>
          </cell>
        </row>
        <row r="7799">
          <cell r="A7799">
            <v>103590</v>
          </cell>
          <cell r="B7799" t="str">
            <v>PERFURAÇÃO HORIZONTAL DIRECIONAL E INSTALAÇÃO DE TUBULAÇÃO PEAD 63 MM, EM SOLO MOLE. AF_01/2022</v>
          </cell>
          <cell r="C7799">
            <v>0</v>
          </cell>
        </row>
        <row r="7800">
          <cell r="A7800">
            <v>103628</v>
          </cell>
          <cell r="B7800" t="str">
            <v>PERFURAÇÃO HORIZONTAL DIRECIONAL E INSTALAÇÃO DE TUBULAÇÃO PEAD 630 MM, EM SOLO DE 1ª CATEGORIA. AF_01/2022</v>
          </cell>
          <cell r="C7800">
            <v>0</v>
          </cell>
        </row>
        <row r="7801">
          <cell r="A7801">
            <v>103650</v>
          </cell>
          <cell r="B7801" t="str">
            <v>PERFURAÇÃO HORIZONTAL DIRECIONAL E INSTALAÇÃO DE TUBULAÇÃO PEAD 630 MM, EM SOLO DE 2ª CATEGORIA. AF_01/2022</v>
          </cell>
          <cell r="C7801">
            <v>0</v>
          </cell>
        </row>
        <row r="7802">
          <cell r="A7802">
            <v>103606</v>
          </cell>
          <cell r="B7802" t="str">
            <v>PERFURAÇÃO HORIZONTAL DIRECIONAL E INSTALAÇÃO DE TUBULAÇÃO PEAD 630 MM, EM SOLO MOLE. AF_01/2022</v>
          </cell>
          <cell r="C7802">
            <v>0</v>
          </cell>
        </row>
        <row r="7803">
          <cell r="A7803">
            <v>103629</v>
          </cell>
          <cell r="B7803" t="str">
            <v>PERFURAÇÃO HORIZONTAL DIRECIONAL E INSTALAÇÃO DE TUBULAÇÃO PEAD 710 MM, EM SOLO DE 1ª CATEGORIA. AF_01/2022</v>
          </cell>
          <cell r="C7803">
            <v>0</v>
          </cell>
        </row>
        <row r="7804">
          <cell r="A7804">
            <v>103651</v>
          </cell>
          <cell r="B7804" t="str">
            <v>PERFURAÇÃO HORIZONTAL DIRECIONAL E INSTALAÇÃO DE TUBULAÇÃO PEAD 710 MM, EM SOLO DE 2ª CATEGORIA. AF_01/2022</v>
          </cell>
          <cell r="C7804">
            <v>0</v>
          </cell>
        </row>
        <row r="7805">
          <cell r="A7805">
            <v>103607</v>
          </cell>
          <cell r="B7805" t="str">
            <v>PERFURAÇÃO HORIZONTAL DIRECIONAL E INSTALAÇÃO DE TUBULAÇÃO PEAD 710 MM, EM SOLO MOLE. AF_01/2022</v>
          </cell>
          <cell r="C7805">
            <v>0</v>
          </cell>
        </row>
        <row r="7806">
          <cell r="A7806">
            <v>103613</v>
          </cell>
          <cell r="B7806" t="str">
            <v>PERFURAÇÃO HORIZONTAL DIRECIONAL E INSTALAÇÃO DE TUBULAÇÃO PEAD 75 MM, EM SOLO DE 1ª CATEGORIA. AF_01/2022</v>
          </cell>
          <cell r="C7806">
            <v>0</v>
          </cell>
        </row>
        <row r="7807">
          <cell r="A7807">
            <v>103635</v>
          </cell>
          <cell r="B7807" t="str">
            <v>PERFURAÇÃO HORIZONTAL DIRECIONAL E INSTALAÇÃO DE TUBULAÇÃO PEAD 75 MM, EM SOLO DE 2ª CATEGORIA. AF_01/2022</v>
          </cell>
          <cell r="C7807">
            <v>0</v>
          </cell>
        </row>
        <row r="7808">
          <cell r="A7808">
            <v>103591</v>
          </cell>
          <cell r="B7808" t="str">
            <v>PERFURAÇÃO HORIZONTAL DIRECIONAL E INSTALAÇÃO DE TUBULAÇÃO PEAD 75 MM, EM SOLO MOLE. AF_01/2022</v>
          </cell>
          <cell r="C7808">
            <v>0</v>
          </cell>
        </row>
        <row r="7809">
          <cell r="A7809">
            <v>103630</v>
          </cell>
          <cell r="B7809" t="str">
            <v>PERFURAÇÃO HORIZONTAL DIRECIONAL E INSTALAÇÃO DE TUBULAÇÃO PEAD 800 MM, EM SOLO DE 1ª CATEGORIA. AF_01/2022</v>
          </cell>
          <cell r="C7809">
            <v>0</v>
          </cell>
        </row>
        <row r="7810">
          <cell r="A7810">
            <v>103652</v>
          </cell>
          <cell r="B7810" t="str">
            <v>PERFURAÇÃO HORIZONTAL DIRECIONAL E INSTALAÇÃO DE TUBULAÇÃO PEAD 800 MM, EM SOLO DE 2ª CATEGORIA. AF_01/2022</v>
          </cell>
          <cell r="C7810">
            <v>0</v>
          </cell>
        </row>
        <row r="7811">
          <cell r="A7811">
            <v>103608</v>
          </cell>
          <cell r="B7811" t="str">
            <v>PERFURAÇÃO HORIZONTAL DIRECIONAL E INSTALAÇÃO DE TUBULAÇÃO PEAD 800 MM, EM SOLO MOLE. AF_01/2022</v>
          </cell>
          <cell r="C7811">
            <v>0</v>
          </cell>
        </row>
        <row r="7812">
          <cell r="A7812">
            <v>103614</v>
          </cell>
          <cell r="B7812" t="str">
            <v>PERFURAÇÃO HORIZONTAL DIRECIONAL E INSTALAÇÃO DE TUBULAÇÃO PEAD 90 MM, EM SOLO DE 1ª CATEGORIA. AF_01/2022</v>
          </cell>
          <cell r="C7812">
            <v>0</v>
          </cell>
        </row>
        <row r="7813">
          <cell r="A7813">
            <v>103636</v>
          </cell>
          <cell r="B7813" t="str">
            <v>PERFURAÇÃO HORIZONTAL DIRECIONAL E INSTALAÇÃO DE TUBULAÇÃO PEAD 90 MM, EM SOLO DE 2ª CATEGORIA. AF_01/2022</v>
          </cell>
          <cell r="C7813">
            <v>0</v>
          </cell>
        </row>
        <row r="7814">
          <cell r="A7814">
            <v>103592</v>
          </cell>
          <cell r="B7814" t="str">
            <v>PERFURAÇÃO HORIZONTAL DIRECIONAL E INSTALAÇÃO DE TUBULAÇÃO PEAD 90 MM, EM SOLO MOLE. AF_01/2022</v>
          </cell>
          <cell r="C7814">
            <v>0</v>
          </cell>
        </row>
        <row r="7815">
          <cell r="A7815">
            <v>88412</v>
          </cell>
          <cell r="B7815" t="str">
            <v>APLICAÇÃO MANUAL DE FUNDO SELADOR ACRÍLICO EM PANOS CEGOS DE FACHADA (SEM PRESENÇA DE VÃOS) DE EDIFÍCIOS DE MÚLTIPLOS PAVIMENTOS. AF_03/2024</v>
          </cell>
          <cell r="C7815">
            <v>3.63</v>
          </cell>
        </row>
        <row r="7816">
          <cell r="A7816">
            <v>88411</v>
          </cell>
          <cell r="B7816" t="str">
            <v>APLICAÇÃO MANUAL DE FUNDO SELADOR ACRÍLICO EM PANOS COM PRESENÇA DE VÃOS DE EDIFÍCIOS DE MÚLTIPLOS PAVIMENTOS. AF_03/2024</v>
          </cell>
          <cell r="C7816">
            <v>4.43</v>
          </cell>
        </row>
        <row r="7817">
          <cell r="A7817">
            <v>88415</v>
          </cell>
          <cell r="B7817" t="str">
            <v>APLICAÇÃO MANUAL DE FUNDO SELADOR ACRÍLICO EM PAREDES EXTERNAS DE CASAS. AF_03/2024</v>
          </cell>
          <cell r="C7817">
            <v>4.5</v>
          </cell>
        </row>
        <row r="7818">
          <cell r="A7818">
            <v>88413</v>
          </cell>
          <cell r="B7818" t="str">
            <v>APLICAÇÃO MANUAL DE FUNDO SELADOR ACRÍLICO EM SUPERFÍCIES EXTERNAS DE SACADA DE EDIFÍCIOS DE MÚLTIPLOS PAVIMENTOS. AF_03/2024</v>
          </cell>
          <cell r="C7818">
            <v>5.45</v>
          </cell>
        </row>
        <row r="7819">
          <cell r="A7819">
            <v>88414</v>
          </cell>
          <cell r="B7819" t="str">
            <v>APLICAÇÃO MANUAL DE FUNDO SELADOR ACRÍLICO EM SUPERFÍCIES INTERNAS DA SACADA DE EDIFÍCIOS DE MÚLTIPLOS PAVIMENTOS. AF_03/2024</v>
          </cell>
          <cell r="C7819">
            <v>6.48</v>
          </cell>
        </row>
        <row r="7820">
          <cell r="A7820">
            <v>96131</v>
          </cell>
          <cell r="B7820" t="str">
            <v>APLICAÇÃO MANUAL DE MASSA ACRÍLICA EM PANOS DE FACHADA COM PRESENÇA DE VÃOS, DE EDIFÍCIOS DE MÚLTIPLOS PAVIMENTOS, DUAS DEMÃOS. AF_03/2024</v>
          </cell>
          <cell r="C7820">
            <v>26.73</v>
          </cell>
        </row>
        <row r="7821">
          <cell r="A7821">
            <v>96126</v>
          </cell>
          <cell r="B7821" t="str">
            <v>APLICAÇÃO MANUAL DE MASSA ACRÍLICA EM PANOS DE FACHADA COM PRESENÇA DE VÃOS, DE EDIFÍCIOS DE MÚLTIPLOS PAVIMENTOS, UMA DEMÃO. AF_03/2024</v>
          </cell>
          <cell r="C7821">
            <v>16.91</v>
          </cell>
        </row>
        <row r="7822">
          <cell r="A7822">
            <v>96132</v>
          </cell>
          <cell r="B7822" t="str">
            <v>APLICAÇÃO MANUAL DE MASSA ACRÍLICA EM PANOS DE FACHADA SEM PRESENÇA DE VÃOS, DE EDIFÍCIOS DE MÚLTIPLOS PAVIMENTOS, DUAS DEMÃOS. AF_03/2024</v>
          </cell>
          <cell r="C7822">
            <v>17.95</v>
          </cell>
        </row>
        <row r="7823">
          <cell r="A7823">
            <v>96127</v>
          </cell>
          <cell r="B7823" t="str">
            <v>APLICAÇÃO MANUAL DE MASSA ACRÍLICA EM PANOS DE FACHADA SEM PRESENÇA DE VÃOS, DE EDIFÍCIOS DE MÚLTIPLOS PAVIMENTOS, UMA DEMÃO. AF_03/2024</v>
          </cell>
          <cell r="C7823">
            <v>11</v>
          </cell>
        </row>
        <row r="7824">
          <cell r="A7824">
            <v>96135</v>
          </cell>
          <cell r="B7824" t="str">
            <v>APLICAÇÃO MANUAL DE MASSA ACRÍLICA EM PAREDES EXTERNAS DE CASAS, DUAS DEMÃOS. AF_03/2024</v>
          </cell>
          <cell r="C7824">
            <v>28.61</v>
          </cell>
        </row>
        <row r="7825">
          <cell r="A7825">
            <v>96130</v>
          </cell>
          <cell r="B7825" t="str">
            <v>APLICAÇÃO MANUAL DE MASSA ACRÍLICA EM PAREDES EXTERNAS DE CASAS, UMA DEMÃO. AF_03/2024</v>
          </cell>
          <cell r="C7825">
            <v>18.239999999999998</v>
          </cell>
        </row>
        <row r="7826">
          <cell r="A7826">
            <v>96133</v>
          </cell>
          <cell r="B7826" t="str">
            <v>APLICAÇÃO MANUAL DE MASSA ACRÍLICA EM SUPERFÍCIES EXTERNAS DE SACADA DE EDIFÍCIOS DE MÚLTIPLOS PAVIMENTOS, DUAS DEMÃOS. AF_03/2024</v>
          </cell>
          <cell r="C7826">
            <v>42.36</v>
          </cell>
        </row>
        <row r="7827">
          <cell r="A7827">
            <v>96128</v>
          </cell>
          <cell r="B7827" t="str">
            <v>APLICAÇÃO MANUAL DE MASSA ACRÍLICA EM SUPERFÍCIES EXTERNAS DE SACADA DE EDIFÍCIOS DE MÚLTIPLOS PAVIMENTOS, UMA DEMÃO. AF_03/2024</v>
          </cell>
          <cell r="C7827">
            <v>27.64</v>
          </cell>
        </row>
        <row r="7828">
          <cell r="A7828">
            <v>96134</v>
          </cell>
          <cell r="B7828" t="str">
            <v>APLICAÇÃO MANUAL DE MASSA ACRÍLICA EM SUPERFÍCIES INTERNAS DE SACADA DE EDIFÍCIOS DE MÚLTIPLOS PAVIMENTOS, DUAS DEMÃOS. AF_03/2024</v>
          </cell>
          <cell r="C7828">
            <v>49.92</v>
          </cell>
        </row>
        <row r="7829">
          <cell r="A7829">
            <v>96129</v>
          </cell>
          <cell r="B7829" t="str">
            <v>APLICAÇÃO MANUAL DE MASSA ACRÍLICA EM SUPERFÍCIES INTERNAS DE SACADA DE EDIFÍCIOS DE MÚLTIPLOS PAVIMENTOS, UMA DEMÃO. AF_03/2024</v>
          </cell>
          <cell r="C7829">
            <v>32.520000000000003</v>
          </cell>
        </row>
        <row r="7830">
          <cell r="A7830">
            <v>88432</v>
          </cell>
          <cell r="B7830" t="str">
            <v>APLICAÇÃO MANUAL DE PINTURA COM TINTA TEXTURIZADA ACRÍLICA EM MOLDURAS DE EPS. AF_03/2024</v>
          </cell>
          <cell r="C7830">
            <v>29.38</v>
          </cell>
        </row>
        <row r="7831">
          <cell r="A7831">
            <v>88426</v>
          </cell>
          <cell r="B7831" t="str">
            <v>APLICAÇÃO MANUAL DE PINTURA COM TINTA TEXTURIZADA ACRÍLICA EM PANOS CEGOS DE FACHADA (SEM PRESENÇA DE VÃOS) DE EDIFÍCIOS DE MÚLTIPLOS PAVIMENTOS, DUAS CORES. AF_03/2024</v>
          </cell>
          <cell r="C7831">
            <v>18.579999999999998</v>
          </cell>
        </row>
        <row r="7832">
          <cell r="A7832">
            <v>88417</v>
          </cell>
          <cell r="B7832" t="str">
            <v>APLICAÇÃO MANUAL DE PINTURA COM TINTA TEXTURIZADA ACRÍLICA EM PANOS CEGOS DE FACHADA (SEM PRESENÇA DE VÃOS) DE EDIFÍCIOS DE MÚLTIPLOS PAVIMENTOS, UMA COR. AF_03/2024</v>
          </cell>
          <cell r="C7832">
            <v>16.809999999999999</v>
          </cell>
        </row>
        <row r="7833">
          <cell r="A7833">
            <v>88424</v>
          </cell>
          <cell r="B7833" t="str">
            <v>APLICAÇÃO MANUAL DE PINTURA COM TINTA TEXTURIZADA ACRÍLICA EM PANOS COM PRESENÇA DE VÃOS DE EDIFÍCIOS DE MÚLTIPLOS PAVIMENTOS, DUAS CORES. AF_03/2024</v>
          </cell>
          <cell r="C7833">
            <v>23.06</v>
          </cell>
        </row>
        <row r="7834">
          <cell r="A7834">
            <v>88416</v>
          </cell>
          <cell r="B7834" t="str">
            <v>APLICAÇÃO MANUAL DE PINTURA COM TINTA TEXTURIZADA ACRÍLICA EM PANOS COM PRESENÇA DE VÃOS DE EDIFÍCIOS DE MÚLTIPLOS PAVIMENTOS, UMA COR. AF_03/2024</v>
          </cell>
          <cell r="C7834">
            <v>19.8</v>
          </cell>
        </row>
        <row r="7835">
          <cell r="A7835">
            <v>88431</v>
          </cell>
          <cell r="B7835" t="str">
            <v>APLICAÇÃO MANUAL DE PINTURA COM TINTA TEXTURIZADA ACRÍLICA EM PAREDES EXTERNAS DE CASAS, DUAS CORES. AF_03/2024</v>
          </cell>
          <cell r="C7835">
            <v>23.47</v>
          </cell>
        </row>
        <row r="7836">
          <cell r="A7836">
            <v>88423</v>
          </cell>
          <cell r="B7836" t="str">
            <v>APLICAÇÃO MANUAL DE PINTURA COM TINTA TEXTURIZADA ACRÍLICA EM PAREDES EXTERNAS DE CASAS, UMA COR. AF_03/2024</v>
          </cell>
          <cell r="C7836">
            <v>19.79</v>
          </cell>
        </row>
        <row r="7837">
          <cell r="A7837">
            <v>88428</v>
          </cell>
          <cell r="B7837" t="str">
            <v>APLICAÇÃO MANUAL DE PINTURA COM TINTA TEXTURIZADA ACRÍLICA EM SUPERFÍCIES EXTERNAS DE SACADA DE EDIFÍCIOS DE MÚLTIPLOS PAVIMENTOS, DUAS CORES. AF_03/2024</v>
          </cell>
          <cell r="C7837">
            <v>28.86</v>
          </cell>
        </row>
        <row r="7838">
          <cell r="A7838">
            <v>88420</v>
          </cell>
          <cell r="B7838" t="str">
            <v>APLICAÇÃO MANUAL DE PINTURA COM TINTA TEXTURIZADA ACRÍLICA EM SUPERFÍCIES EXTERNAS DE SACADA DE EDIFÍCIOS DE MÚLTIPLOS PAVIMENTOS, UMA COR. AF_03/2024</v>
          </cell>
          <cell r="C7838">
            <v>22.59</v>
          </cell>
        </row>
        <row r="7839">
          <cell r="A7839">
            <v>88429</v>
          </cell>
          <cell r="B7839" t="str">
            <v>APLICAÇÃO MANUAL DE PINTURA COM TINTA TEXTURIZADA ACRÍLICA EM SUPERFÍCIES INTERNAS DA SACADA DE EDIFÍCIOS DE MÚLTIPLOS PAVIMENTOS, DUAS CORES. AF_03/2024</v>
          </cell>
          <cell r="C7839">
            <v>34.57</v>
          </cell>
        </row>
        <row r="7840">
          <cell r="A7840">
            <v>88421</v>
          </cell>
          <cell r="B7840" t="str">
            <v>APLICAÇÃO MANUAL DE PINTURA COM TINTA TEXTURIZADA ACRÍLICA EM SUPERFÍCIES INTERNAS DA SACADA DE EDIFÍCIOS DE MÚLTIPLOS PAVIMENTOS, UMA COR. AF_03/2024</v>
          </cell>
          <cell r="C7840">
            <v>27.27</v>
          </cell>
        </row>
        <row r="7841">
          <cell r="A7841">
            <v>95622</v>
          </cell>
          <cell r="B7841" t="str">
            <v>APLICAÇÃO MANUAL DE TINTA LÁTEX ACRÍLICA EM PANOS COM PRESENÇA DE VÃOS DE EDIFÍCIOS DE MÚLTIPLOS PAVIMENTOS, DUAS DEMÃOS. AF_03/2024</v>
          </cell>
          <cell r="C7841">
            <v>13.8</v>
          </cell>
        </row>
        <row r="7842">
          <cell r="A7842">
            <v>95623</v>
          </cell>
          <cell r="B7842" t="str">
            <v>APLICAÇÃO MANUAL DE TINTA LÁTEX ACRÍLICA EM PANOS SEM PRESENÇA DE VÃOS DE EDIFÍCIOS DE MÚLTIPLOS PAVIMENTOS, DUAS DEMÃOS. AF_03/2024</v>
          </cell>
          <cell r="C7842">
            <v>9.7200000000000006</v>
          </cell>
        </row>
        <row r="7843">
          <cell r="A7843">
            <v>95626</v>
          </cell>
          <cell r="B7843" t="str">
            <v>APLICAÇÃO MANUAL DE TINTA LÁTEX ACRÍLICA EM PAREDE EXTERNAS DE CASAS, DUAS DEMÃOS. AF_03/2024</v>
          </cell>
          <cell r="C7843">
            <v>14.6</v>
          </cell>
        </row>
        <row r="7844">
          <cell r="A7844">
            <v>95624</v>
          </cell>
          <cell r="B7844" t="str">
            <v>APLICAÇÃO MANUAL DE TINTA LÁTEX ACRÍLICA EM SUPERFÍCIES EXTERNAS DE SACADA DE EDIFÍCIOS DE MÚLTIPLOS PAVIMENTOS, DUAS DEMÃOS. AF_03/2024</v>
          </cell>
          <cell r="C7844">
            <v>20.74</v>
          </cell>
        </row>
        <row r="7845">
          <cell r="A7845">
            <v>95625</v>
          </cell>
          <cell r="B7845" t="str">
            <v>APLICAÇÃO MANUAL DE TINTA LÁTEX ACRÍLICA EM SUPERFÍCIES INTERNAS DE SACADA DE EDIFÍCIOS DE MÚLTIPLOS PAVIMENTOS, DUAS DEMÃOS. AF_03/2024</v>
          </cell>
          <cell r="C7845">
            <v>24.53</v>
          </cell>
        </row>
        <row r="7846">
          <cell r="A7846">
            <v>88497</v>
          </cell>
          <cell r="B7846" t="str">
            <v>EMASSAMENTO COM MASSA LÁTEX, APLICAÇÃO EM PAREDE, DUAS DEMÃOS, LIXAMENTO MANUAL. AF_04/2023</v>
          </cell>
          <cell r="C7846">
            <v>17.3</v>
          </cell>
        </row>
        <row r="7847">
          <cell r="A7847">
            <v>104648</v>
          </cell>
          <cell r="B7847" t="str">
            <v>EMASSAMENTO COM MASSA LÁTEX, APLICAÇÃO EM PAREDE, DUAS DEMÃOS, LIXAMENTO MECANIZADO. AF_04/2023</v>
          </cell>
          <cell r="C7847">
            <v>0</v>
          </cell>
        </row>
        <row r="7848">
          <cell r="A7848">
            <v>88495</v>
          </cell>
          <cell r="B7848" t="str">
            <v>EMASSAMENTO COM MASSA LÁTEX, APLICAÇÃO EM PAREDE, UMA DEMÃO, LIXAMENTO MANUAL. AF_04/2023</v>
          </cell>
          <cell r="C7848">
            <v>11.1</v>
          </cell>
        </row>
        <row r="7849">
          <cell r="A7849">
            <v>104646</v>
          </cell>
          <cell r="B7849" t="str">
            <v>EMASSAMENTO COM MASSA LÁTEX, APLICAÇÃO EM PAREDE, UMA DEMÃO, LIXAMENTO MECANIZADO. AF_04/2023</v>
          </cell>
          <cell r="C7849">
            <v>0</v>
          </cell>
        </row>
        <row r="7850">
          <cell r="A7850">
            <v>88496</v>
          </cell>
          <cell r="B7850" t="str">
            <v>EMASSAMENTO COM MASSA LÁTEX, APLICAÇÃO EM TETO, DUAS DEMÃOS, LIXAMENTO MANUAL. AF_04/2023</v>
          </cell>
          <cell r="C7850">
            <v>30.38</v>
          </cell>
        </row>
        <row r="7851">
          <cell r="A7851">
            <v>104647</v>
          </cell>
          <cell r="B7851" t="str">
            <v>EMASSAMENTO COM MASSA LÁTEX, APLICAÇÃO EM TETO, DUAS DEMÃOS, LIXAMENTO MECANIZADO. AF_04/2023</v>
          </cell>
          <cell r="C7851">
            <v>0</v>
          </cell>
        </row>
        <row r="7852">
          <cell r="A7852">
            <v>88494</v>
          </cell>
          <cell r="B7852" t="str">
            <v>EMASSAMENTO COM MASSA LÁTEX, APLICAÇÃO EM TETO, UMA DEMÃO, LIXAMENTO MANUAL. AF_04/2023</v>
          </cell>
          <cell r="C7852">
            <v>20.010000000000002</v>
          </cell>
        </row>
        <row r="7853">
          <cell r="A7853">
            <v>104645</v>
          </cell>
          <cell r="B7853" t="str">
            <v>EMASSAMENTO COM MASSA LÁTEX, APLICAÇÃO EM TETO, UMA DEMÃO, LIXAMENTO MECANIZADO. AF_04/2023</v>
          </cell>
          <cell r="C7853">
            <v>0</v>
          </cell>
        </row>
        <row r="7854">
          <cell r="A7854">
            <v>88485</v>
          </cell>
          <cell r="B7854" t="str">
            <v>FUNDO SELADOR ACRÍLICO, APLICAÇÃO MANUAL EM PAREDE, UMA DEMÃO. AF_04/2023</v>
          </cell>
          <cell r="C7854">
            <v>3.84</v>
          </cell>
        </row>
        <row r="7855">
          <cell r="A7855">
            <v>88484</v>
          </cell>
          <cell r="B7855" t="str">
            <v>FUNDO SELADOR ACRÍLICO, APLICAÇÃO MANUAL EM TETO, UMA DEMÃO. AF_04/2023</v>
          </cell>
          <cell r="C7855">
            <v>4.74</v>
          </cell>
        </row>
        <row r="7856">
          <cell r="A7856">
            <v>104638</v>
          </cell>
          <cell r="B7856" t="str">
            <v>FUNDO SELADOR ACRÍLICO, APLICAÇÃO MECÂNICA EM PAREDE, UMA DEMÃO. AF_04/2023</v>
          </cell>
          <cell r="C7856">
            <v>0</v>
          </cell>
        </row>
        <row r="7857">
          <cell r="A7857">
            <v>104637</v>
          </cell>
          <cell r="B7857" t="str">
            <v>FUNDO SELADOR ACRÍLICO, APLICAÇÃO MECÂNICA EM TETO, UMA DEMÃO. AF_04/2023</v>
          </cell>
          <cell r="C7857">
            <v>0</v>
          </cell>
        </row>
        <row r="7858">
          <cell r="A7858">
            <v>104641</v>
          </cell>
          <cell r="B7858" t="str">
            <v>PINTURA LÁTEX ACRÍLICA ECONÔMICA, APLICAÇÃO MANUAL EM PAREDES, DUAS DEMÃOS. AF_04/2023</v>
          </cell>
          <cell r="C7858">
            <v>8.7100000000000009</v>
          </cell>
        </row>
        <row r="7859">
          <cell r="A7859">
            <v>104639</v>
          </cell>
          <cell r="B7859" t="str">
            <v>PINTURA LÁTEX ACRÍLICA ECONÔMICA, APLICAÇÃO MANUAL EM TETO, DUAS DEMÃOS. AF_04/2023</v>
          </cell>
          <cell r="C7859">
            <v>10.91</v>
          </cell>
        </row>
        <row r="7860">
          <cell r="A7860">
            <v>104644</v>
          </cell>
          <cell r="B7860" t="str">
            <v>PINTURA LÁTEX ACRÍLICA ECONÔMICA, APLICAÇÃO MECÂNICA EM PAREDES, DUAS DEMÃOS. AF_04/2023</v>
          </cell>
          <cell r="C7860">
            <v>0</v>
          </cell>
        </row>
        <row r="7861">
          <cell r="A7861">
            <v>104643</v>
          </cell>
          <cell r="B7861" t="str">
            <v>PINTURA LÁTEX ACRÍLICA ECONÔMICA, APLICAÇÃO MECÂNICA EM TETO, DUAS DEMÃOS. AF_04/2023</v>
          </cell>
          <cell r="C7861">
            <v>0</v>
          </cell>
        </row>
        <row r="7862">
          <cell r="A7862">
            <v>88489</v>
          </cell>
          <cell r="B7862" t="str">
            <v>PINTURA LÁTEX ACRÍLICA PREMIUM, APLICAÇÃO MANUAL EM PAREDES, DUAS DEMÃOS. AF_04/2023</v>
          </cell>
          <cell r="C7862">
            <v>11.98</v>
          </cell>
        </row>
        <row r="7863">
          <cell r="A7863">
            <v>88488</v>
          </cell>
          <cell r="B7863" t="str">
            <v>PINTURA LÁTEX ACRÍLICA PREMIUM, APLICAÇÃO MANUAL EM TETO, DUAS DEMÃOS. AF_04/2023</v>
          </cell>
          <cell r="C7863">
            <v>14.18</v>
          </cell>
        </row>
        <row r="7864">
          <cell r="A7864">
            <v>104642</v>
          </cell>
          <cell r="B7864" t="str">
            <v>PINTURA LÁTEX ACRÍLICA STANDARD, APLICAÇÃO MANUAL EM PAREDES, DUAS DEMÃOS. AF_04/2023</v>
          </cell>
          <cell r="C7864">
            <v>9.92</v>
          </cell>
        </row>
        <row r="7865">
          <cell r="A7865">
            <v>104640</v>
          </cell>
          <cell r="B7865" t="str">
            <v>PINTURA LÁTEX ACRÍLICA STANDARD, APLICAÇÃO MANUAL EM TETO, DUAS DEMÃOS. AF_04/2023</v>
          </cell>
          <cell r="C7865">
            <v>12.12</v>
          </cell>
        </row>
        <row r="7866">
          <cell r="A7866">
            <v>95305</v>
          </cell>
          <cell r="B7866" t="str">
            <v>TEXTURA ACRÍLICA, APLICAÇÃO MANUAL EM PAREDE, UMA DEMÃO. AF_04/2023</v>
          </cell>
          <cell r="C7866">
            <v>12.67</v>
          </cell>
        </row>
        <row r="7867">
          <cell r="A7867">
            <v>95306</v>
          </cell>
          <cell r="B7867" t="str">
            <v>TEXTURA ACRÍLICA, APLICAÇÃO MANUAL EM TETO, UMA DEMÃO. AF_04/2023</v>
          </cell>
          <cell r="C7867">
            <v>14.75</v>
          </cell>
        </row>
        <row r="7868">
          <cell r="A7868">
            <v>102201</v>
          </cell>
          <cell r="B7868" t="str">
            <v>APLICAÇÃO MASSA ACRÍLICA PARA MADEIRA, PARA PINTURA COM TINTA DE ACABAMENTO (PIGMENTADA). AF_01/2021</v>
          </cell>
          <cell r="C7868">
            <v>18.45</v>
          </cell>
        </row>
        <row r="7869">
          <cell r="A7869">
            <v>102200</v>
          </cell>
          <cell r="B7869" t="str">
            <v>APLICAÇÃO MASSA ALQUÍDICA PARA MADEIRA, PARA PINTURA COM TINTA DE ACABAMENTO (PIGMENTADA). AF_01/2021</v>
          </cell>
          <cell r="C7869">
            <v>20.309999999999999</v>
          </cell>
        </row>
        <row r="7870">
          <cell r="A7870">
            <v>102202</v>
          </cell>
          <cell r="B7870" t="str">
            <v>APLICAÇÃO MASSA EPÓXI PARA MADEIRA, PARA PINTURA COM TINTA PU DE ACABAMENTO (PIGMENTADA). AF_01/2021</v>
          </cell>
          <cell r="C7870">
            <v>50.5</v>
          </cell>
        </row>
        <row r="7871">
          <cell r="A7871">
            <v>102193</v>
          </cell>
          <cell r="B7871" t="str">
            <v>LIXAMENTO DE MADEIRA PARA APLICAÇÃO DE FUNDO OU PINTURA. AF_01/2021</v>
          </cell>
          <cell r="C7871">
            <v>1.96</v>
          </cell>
        </row>
        <row r="7872">
          <cell r="A7872">
            <v>102194</v>
          </cell>
          <cell r="B7872" t="str">
            <v>LIXAMENTO DE MASSA PARA MADEIRA. AF_01/2021</v>
          </cell>
          <cell r="C7872">
            <v>7.75</v>
          </cell>
        </row>
        <row r="7873">
          <cell r="A7873">
            <v>102198</v>
          </cell>
          <cell r="B7873" t="str">
            <v>PINTURA FUNDO NIVELADOR ACRÍLICO BRANCO EM MADEIRA. AF_01/2021</v>
          </cell>
          <cell r="C7873">
            <v>0</v>
          </cell>
        </row>
        <row r="7874">
          <cell r="A7874">
            <v>102197</v>
          </cell>
          <cell r="B7874" t="str">
            <v>PINTURA FUNDO NIVELADOR ALQUÍDICO BRANCO EM MADEIRA. AF_01/2021</v>
          </cell>
          <cell r="C7874">
            <v>26.24</v>
          </cell>
        </row>
        <row r="7875">
          <cell r="A7875">
            <v>102195</v>
          </cell>
          <cell r="B7875" t="str">
            <v>PINTURA FUNDO NIVELADOR ALQUÍDICO INCOLOR EM MADEIRA. AF_01/2021</v>
          </cell>
          <cell r="C7875">
            <v>0</v>
          </cell>
        </row>
        <row r="7876">
          <cell r="A7876">
            <v>102199</v>
          </cell>
          <cell r="B7876" t="str">
            <v>PINTURA FUNDO NIVELADOR POLIURETÂNICO BRANCO EM MADEIRA. AF_01/2021</v>
          </cell>
          <cell r="C7876">
            <v>0</v>
          </cell>
        </row>
        <row r="7877">
          <cell r="A7877">
            <v>102196</v>
          </cell>
          <cell r="B7877" t="str">
            <v>PINTURA FUNDO NIVELADOR POLIURETÂNICO INCOLOR EM MADEIRA. AF_01/2021</v>
          </cell>
          <cell r="C7877">
            <v>0</v>
          </cell>
        </row>
        <row r="7878">
          <cell r="A7878">
            <v>102233</v>
          </cell>
          <cell r="B7878" t="str">
            <v>PINTURA IMUNIZANTE PARA MADEIRA, 1 DEMÃO. AF_01/2021</v>
          </cell>
          <cell r="C7878">
            <v>11.25</v>
          </cell>
        </row>
        <row r="7879">
          <cell r="A7879">
            <v>102234</v>
          </cell>
          <cell r="B7879" t="str">
            <v>PINTURA IMUNIZANTE PARA MADEIRA, 2 DEMÃOS. AF_01/2021</v>
          </cell>
          <cell r="C7879">
            <v>22.5</v>
          </cell>
        </row>
        <row r="7880">
          <cell r="A7880">
            <v>102207</v>
          </cell>
          <cell r="B7880" t="str">
            <v>PINTURA TINTA DE ACABAMENTO (PIGMENTADA) A ÓLEO EM MADEIRA, 1 DEMÃO. AF_01/2021</v>
          </cell>
          <cell r="C7880">
            <v>8.25</v>
          </cell>
        </row>
        <row r="7881">
          <cell r="A7881">
            <v>102217</v>
          </cell>
          <cell r="B7881" t="str">
            <v>PINTURA TINTA DE ACABAMENTO (PIGMENTADA) A ÓLEO EM MADEIRA, 2 DEMÃOS. AF_01/2021</v>
          </cell>
          <cell r="C7881">
            <v>16.510000000000002</v>
          </cell>
        </row>
        <row r="7882">
          <cell r="A7882">
            <v>102227</v>
          </cell>
          <cell r="B7882" t="str">
            <v>PINTURA TINTA DE ACABAMENTO (PIGMENTADA) A ÓLEO EM MADEIRA, 3 DEMÃOS. AF_01/2021</v>
          </cell>
          <cell r="C7882">
            <v>24.76</v>
          </cell>
        </row>
        <row r="7883">
          <cell r="A7883">
            <v>102211</v>
          </cell>
          <cell r="B7883" t="str">
            <v>PINTURA TINTA DE ACABAMENTO (PIGMENTADA) ESMALTE BASE ÁGUA EM MADEIRA, 1 DEMÃO. AF_01/2021</v>
          </cell>
          <cell r="C7883">
            <v>0</v>
          </cell>
        </row>
        <row r="7884">
          <cell r="A7884">
            <v>102221</v>
          </cell>
          <cell r="B7884" t="str">
            <v>PINTURA TINTA DE ACABAMENTO (PIGMENTADA) ESMALTE BASE ÁGUA EM MADEIRA, 2 DEMÃOS. AF_01/2021</v>
          </cell>
          <cell r="C7884">
            <v>0</v>
          </cell>
        </row>
        <row r="7885">
          <cell r="A7885">
            <v>102231</v>
          </cell>
          <cell r="B7885" t="str">
            <v>PINTURA TINTA DE ACABAMENTO (PIGMENTADA) ESMALTE BASE ÁGUA EM MADEIRA, 3 DEMÃOS. AF_01/2021</v>
          </cell>
          <cell r="C7885">
            <v>0</v>
          </cell>
        </row>
        <row r="7886">
          <cell r="A7886">
            <v>102209</v>
          </cell>
          <cell r="B7886" t="str">
            <v>PINTURA TINTA DE ACABAMENTO (PIGMENTADA) ESMALTE SINTÉTICO ACETINADO EM MADEIRA, 1 DEMÃO. AF_01/2021</v>
          </cell>
          <cell r="C7886">
            <v>8.11</v>
          </cell>
        </row>
        <row r="7887">
          <cell r="A7887">
            <v>102219</v>
          </cell>
          <cell r="B7887" t="str">
            <v>PINTURA TINTA DE ACABAMENTO (PIGMENTADA) ESMALTE SINTÉTICO ACETINADO EM MADEIRA, 2 DEMÃOS. AF_01/2021</v>
          </cell>
          <cell r="C7887">
            <v>16.239999999999998</v>
          </cell>
        </row>
        <row r="7888">
          <cell r="A7888">
            <v>102229</v>
          </cell>
          <cell r="B7888" t="str">
            <v>PINTURA TINTA DE ACABAMENTO (PIGMENTADA) ESMALTE SINTÉTICO ACETINADO EM MADEIRA, 3 DEMÃOS. AF_01/2021</v>
          </cell>
          <cell r="C7888">
            <v>24.37</v>
          </cell>
        </row>
        <row r="7889">
          <cell r="A7889">
            <v>102210</v>
          </cell>
          <cell r="B7889" t="str">
            <v>PINTURA TINTA DE ACABAMENTO (PIGMENTADA) ESMALTE SINTÉTICO BRILHANTE EM MADEIRA, 1 DEMÃO. AF_01/2021</v>
          </cell>
          <cell r="C7889">
            <v>7.73</v>
          </cell>
        </row>
        <row r="7890">
          <cell r="A7890">
            <v>102220</v>
          </cell>
          <cell r="B7890" t="str">
            <v>PINTURA TINTA DE ACABAMENTO (PIGMENTADA) ESMALTE SINTÉTICO BRILHANTE EM MADEIRA, 2 DEMÃOS. AF_01/2021</v>
          </cell>
          <cell r="C7890">
            <v>15.47</v>
          </cell>
        </row>
        <row r="7891">
          <cell r="A7891">
            <v>102230</v>
          </cell>
          <cell r="B7891" t="str">
            <v>PINTURA TINTA DE ACABAMENTO (PIGMENTADA) ESMALTE SINTÉTICO BRILHANTE EM MADEIRA, 3 DEMÃOS. AF_01/2021</v>
          </cell>
          <cell r="C7891">
            <v>23.2</v>
          </cell>
        </row>
        <row r="7892">
          <cell r="A7892">
            <v>102208</v>
          </cell>
          <cell r="B7892" t="str">
            <v>PINTURA TINTA DE ACABAMENTO (PIGMENTADA) ESMALTE SINTÉTICO FOSCO EM MADEIRA, 1 DEMÃO. AF_01/2021</v>
          </cell>
          <cell r="C7892">
            <v>7.87</v>
          </cell>
        </row>
        <row r="7893">
          <cell r="A7893">
            <v>102218</v>
          </cell>
          <cell r="B7893" t="str">
            <v>PINTURA TINTA DE ACABAMENTO (PIGMENTADA) ESMALTE SINTÉTICO FOSCO EM MADEIRA, 2 DEMÃOS. AF_01/2021</v>
          </cell>
          <cell r="C7893">
            <v>15.73</v>
          </cell>
        </row>
        <row r="7894">
          <cell r="A7894">
            <v>102228</v>
          </cell>
          <cell r="B7894" t="str">
            <v>PINTURA TINTA DE ACABAMENTO (PIGMENTADA) ESMALTE SINTÉTICO FOSCO EM MADEIRA, 3 DEMÃOS. AF_01/2021</v>
          </cell>
          <cell r="C7894">
            <v>23.61</v>
          </cell>
        </row>
        <row r="7895">
          <cell r="A7895">
            <v>102212</v>
          </cell>
          <cell r="B7895" t="str">
            <v>PINTURA TINTA DE ACABAMENTO (PIGMENTADA) POLIURETÂNICA EM MADEIRA, 1 DEMÃO. AF_01/2021</v>
          </cell>
          <cell r="C7895">
            <v>0</v>
          </cell>
        </row>
        <row r="7896">
          <cell r="A7896">
            <v>102222</v>
          </cell>
          <cell r="B7896" t="str">
            <v>PINTURA TINTA DE ACABAMENTO (PIGMENTADA) POLIURETÂNICA EM MADEIRA, 2 DEMÃOS. AF_01/2021</v>
          </cell>
          <cell r="C7896">
            <v>0</v>
          </cell>
        </row>
        <row r="7897">
          <cell r="A7897">
            <v>102232</v>
          </cell>
          <cell r="B7897" t="str">
            <v>PINTURA TINTA DE ACABAMENTO (PIGMENTADA) POLIURETÂNICA EM MADEIRA, 3 DEMÃOS. AF_01/2021</v>
          </cell>
          <cell r="C7897">
            <v>0</v>
          </cell>
        </row>
        <row r="7898">
          <cell r="A7898">
            <v>102203</v>
          </cell>
          <cell r="B7898" t="str">
            <v>PINTURA VERNIZ (INCOLOR) ALQUÍDICO EM MADEIRA, USO INTERNO E EXTERNO, 1 DEMÃO. AF_01/2021</v>
          </cell>
          <cell r="C7898">
            <v>10.17</v>
          </cell>
        </row>
        <row r="7899">
          <cell r="A7899">
            <v>102213</v>
          </cell>
          <cell r="B7899" t="str">
            <v>PINTURA VERNIZ (INCOLOR) ALQUÍDICO EM MADEIRA, USO INTERNO E EXTERNO, 2 DEMÃOS. AF_01/2021</v>
          </cell>
          <cell r="C7899">
            <v>20.37</v>
          </cell>
        </row>
        <row r="7900">
          <cell r="A7900">
            <v>102223</v>
          </cell>
          <cell r="B7900" t="str">
            <v>PINTURA VERNIZ (INCOLOR) ALQUÍDICO EM MADEIRA, USO INTERNO E EXTERNO, 3 DEMÃOS. AF_01/2021</v>
          </cell>
          <cell r="C7900">
            <v>30.56</v>
          </cell>
        </row>
        <row r="7901">
          <cell r="A7901">
            <v>102204</v>
          </cell>
          <cell r="B7901" t="str">
            <v>PINTURA VERNIZ (INCOLOR) ALQUÍDICO EM MADEIRA, USO INTERNO, 1 DEMÃO. AF_01/2021</v>
          </cell>
          <cell r="C7901">
            <v>10.52</v>
          </cell>
        </row>
        <row r="7902">
          <cell r="A7902">
            <v>102214</v>
          </cell>
          <cell r="B7902" t="str">
            <v>PINTURA VERNIZ (INCOLOR) ALQUÍDICO EM MADEIRA, USO INTERNO, 2 DEMÃOS. AF_01/2021</v>
          </cell>
          <cell r="C7902">
            <v>21.05</v>
          </cell>
        </row>
        <row r="7903">
          <cell r="A7903">
            <v>102224</v>
          </cell>
          <cell r="B7903" t="str">
            <v>PINTURA VERNIZ (INCOLOR) ALQUÍDICO EM MADEIRA, USO INTERNO, 3 DEMÃOS. AF_01/2021</v>
          </cell>
          <cell r="C7903">
            <v>31.57</v>
          </cell>
        </row>
        <row r="7904">
          <cell r="A7904">
            <v>102205</v>
          </cell>
          <cell r="B7904" t="str">
            <v>PINTURA VERNIZ (INCOLOR) POLIURETÂNICO (RESINA ALQUÍDICA MODIFICADA) EM MADEIRA, 1 DEMÃO. AF_01/2021</v>
          </cell>
          <cell r="C7904">
            <v>9.4600000000000009</v>
          </cell>
        </row>
        <row r="7905">
          <cell r="A7905">
            <v>102215</v>
          </cell>
          <cell r="B7905" t="str">
            <v>PINTURA VERNIZ (INCOLOR) POLIURETÂNICO (RESINA ALQUÍDICA MODIFICADA) EM MADEIRA, 2 DEMÃOS. AF_01/2021</v>
          </cell>
          <cell r="C7905">
            <v>18.920000000000002</v>
          </cell>
        </row>
        <row r="7906">
          <cell r="A7906">
            <v>102225</v>
          </cell>
          <cell r="B7906" t="str">
            <v>PINTURA VERNIZ (INCOLOR) POLIURETÂNICO (RESINA ALQUÍDICA MODIFICADA) EM MADEIRA, 3 DEMÃOS. AF_01/2021</v>
          </cell>
          <cell r="C7906">
            <v>28.38</v>
          </cell>
        </row>
        <row r="7907">
          <cell r="A7907">
            <v>102206</v>
          </cell>
          <cell r="B7907" t="str">
            <v>PINTURA VERNIZ (INCOLOR) POLIURETÂNICO (RESINA POLIURETÂNICA) EM MADEIRA, 1 DEMÃO. AF_01/2021</v>
          </cell>
          <cell r="C7907">
            <v>0</v>
          </cell>
        </row>
        <row r="7908">
          <cell r="A7908">
            <v>102216</v>
          </cell>
          <cell r="B7908" t="str">
            <v>PINTURA VERNIZ (INCOLOR) POLIURETÂNICO (RESINA POLIURETÂNICA) EM MADEIRA, 2 DEMÃOS. AF_01/2021</v>
          </cell>
          <cell r="C7908">
            <v>0</v>
          </cell>
        </row>
        <row r="7909">
          <cell r="A7909">
            <v>102226</v>
          </cell>
          <cell r="B7909" t="str">
            <v>PINTURA VERNIZ (INCOLOR) POLIURETÂNICO (RESINA POLIURETÂNICA) EM MADEIRA, 3 DEMÃOS. AF_01/2021</v>
          </cell>
          <cell r="C7909">
            <v>0</v>
          </cell>
        </row>
        <row r="7910">
          <cell r="A7910">
            <v>100718</v>
          </cell>
          <cell r="B7910" t="str">
            <v>COLOCAÇÃO DE FITA PROTETORA PARA PINTURA. AF_01/2020</v>
          </cell>
          <cell r="C7910">
            <v>1.5</v>
          </cell>
        </row>
        <row r="7911">
          <cell r="A7911">
            <v>100716</v>
          </cell>
          <cell r="B7911" t="str">
            <v>JATEAMENTO ABRASIVO COM GRANALHA DE AÇO EM PERFIL METÁLICO EM FÁBRICA. AF_01/2020</v>
          </cell>
          <cell r="C7911">
            <v>24.26</v>
          </cell>
        </row>
        <row r="7912">
          <cell r="A7912">
            <v>100717</v>
          </cell>
          <cell r="B7912" t="str">
            <v>LIXAMENTO MANUAL EM SUPERFÍCIES METÁLICAS EM OBRA. AF_01/2020</v>
          </cell>
          <cell r="C7912">
            <v>9.27</v>
          </cell>
        </row>
        <row r="7913">
          <cell r="A7913">
            <v>100754</v>
          </cell>
          <cell r="B7913" t="str">
            <v>PINTURA COM TINTA ACRÍLICA DE ACABAMENTO APLICADA A ROLO OU PINCEL SOBRE SUPERFÍCIES METÁLICAS (EXCETO PERFIL) EXECUTADO EM OBRA (02 DEMÃOS). AF_01/2020</v>
          </cell>
          <cell r="C7913">
            <v>28.2</v>
          </cell>
        </row>
        <row r="7914">
          <cell r="A7914">
            <v>100736</v>
          </cell>
          <cell r="B7914" t="str">
            <v>PINTURA COM TINTA ACRÍLICA DE ACABAMENTO APLICADA A ROLO OU PINCEL SOBRE SUPERFÍCIES METÁLICAS (EXCETO PERFIL) EXECUTADO EM OBRA (POR DEMÃO). AF_01/2020</v>
          </cell>
          <cell r="C7914">
            <v>14.09</v>
          </cell>
        </row>
        <row r="7915">
          <cell r="A7915">
            <v>100753</v>
          </cell>
          <cell r="B7915" t="str">
            <v>PINTURA COM TINTA ACRÍLICA DE ACABAMENTO PULVERIZADA SOBRE SUPERFÍCIES METÁLICAS (EXCETO PERFIL) EXECUTADO EM OBRA (02 DEMÃOS). AF_01/2020_PE</v>
          </cell>
          <cell r="C7915">
            <v>21.35</v>
          </cell>
        </row>
        <row r="7916">
          <cell r="A7916">
            <v>100735</v>
          </cell>
          <cell r="B7916" t="str">
            <v>PINTURA COM TINTA ACRÍLICA DE ACABAMENTO PULVERIZADA SOBRE SUPERFÍCIES METÁLICAS (EXCETO PERFIL) EXECUTADO EM OBRA (POR DEMÃO). AF_01/2020_PE</v>
          </cell>
          <cell r="C7916">
            <v>10.67</v>
          </cell>
        </row>
        <row r="7917">
          <cell r="A7917">
            <v>100734</v>
          </cell>
          <cell r="B7917" t="str">
            <v>PINTURA COM TINTA ACRÍLICA DE FUNDO APLICADA A ROLO OU PINCEL SOBRE SUPERFÍCIES METÁLICAS (EXCETO PERFIL) EXECUTADO EM OBRA (POR DEMÃO). AF_01/2020</v>
          </cell>
          <cell r="C7917">
            <v>15.07</v>
          </cell>
        </row>
        <row r="7918">
          <cell r="A7918">
            <v>100733</v>
          </cell>
          <cell r="B7918" t="str">
            <v>PINTURA COM TINTA ACRÍLICA DE FUNDO PULVERIZADA SOBRE SUPERFÍCIES METÁLICAS (EXCETO PERFIL) EXECUTADO EM OBRA (POR DEMÃO). AF_01/2020_PE</v>
          </cell>
          <cell r="C7918">
            <v>11.8</v>
          </cell>
        </row>
        <row r="7919">
          <cell r="A7919">
            <v>100740</v>
          </cell>
          <cell r="B7919" t="str">
            <v>PINTURA COM TINTA ALQUÍDICA DE ACABAMENTO (ESMALTE SINTÉTICO ACETINADO) APLICADA A ROLO OU PINCEL SOBRE PERFIL METÁLICO EXECUTADO EM FÁBRICA (POR DEMÃO). AF_01/2020</v>
          </cell>
          <cell r="C7919">
            <v>11.02</v>
          </cell>
        </row>
        <row r="7920">
          <cell r="A7920">
            <v>100758</v>
          </cell>
          <cell r="B7920" t="str">
            <v>PINTURA COM TINTA ALQUÍDICA DE ACABAMENTO (ESMALTE SINTÉTICO ACETINADO) APLICADA A ROLO OU PINCEL SOBRE SUPERFÍCIES METÁLICAS (EXCETO PERFIL) EXECUTADO EM OBRA (02 DEMÃOS). AF_01/2020</v>
          </cell>
          <cell r="C7920">
            <v>47.76</v>
          </cell>
        </row>
        <row r="7921">
          <cell r="A7921">
            <v>100742</v>
          </cell>
          <cell r="B7921" t="str">
            <v>PINTURA COM TINTA ALQUÍDICA DE ACABAMENTO (ESMALTE SINTÉTICO ACETINADO) APLICADA A ROLO OU PINCEL SOBRE SUPERFÍCIES METÁLICAS (EXCETO PERFIL) EXECUTADO EM OBRA (POR DEMÃO). AF_01/2020</v>
          </cell>
          <cell r="C7921">
            <v>23.87</v>
          </cell>
        </row>
        <row r="7922">
          <cell r="A7922">
            <v>100739</v>
          </cell>
          <cell r="B7922" t="str">
            <v>PINTURA COM TINTA ALQUÍDICA DE ACABAMENTO (ESMALTE SINTÉTICO ACETINADO) PULVERIZADA SOBRE PERFIL METÁLICO EXECUTADO EM FÁBRICA (POR DEMÃO). AF_01/2020_PE</v>
          </cell>
          <cell r="C7922">
            <v>10.51</v>
          </cell>
        </row>
        <row r="7923">
          <cell r="A7923">
            <v>100757</v>
          </cell>
          <cell r="B7923" t="str">
            <v>PINTURA COM TINTA ALQUÍDICA DE ACABAMENTO (ESMALTE SINTÉTICO ACETINADO) PULVERIZADA SOBRE SUPERFÍCIES METÁLICAS (EXCETO PERFIL) EXECUTADO EM OBRA (02 DEMÃOS). AF_01/2020_PE</v>
          </cell>
          <cell r="C7923">
            <v>47.55</v>
          </cell>
        </row>
        <row r="7924">
          <cell r="A7924">
            <v>100741</v>
          </cell>
          <cell r="B7924" t="str">
            <v>PINTURA COM TINTA ALQUÍDICA DE ACABAMENTO (ESMALTE SINTÉTICO ACETINADO) PULVERIZADA SOBRE SUPERFÍCIES METÁLICAS (EXCETO PERFIL) EXECUTADO EM OBRA (POR DEMÃO). AF_01/2020_PE</v>
          </cell>
          <cell r="C7924">
            <v>23.76</v>
          </cell>
        </row>
        <row r="7925">
          <cell r="A7925">
            <v>100744</v>
          </cell>
          <cell r="B7925" t="str">
            <v>PINTURA COM TINTA ALQUÍDICA DE ACABAMENTO (ESMALTE SINTÉTICO BRILHANTE) APLICADA A ROLO OU PINCEL SOBRE PERFIL METÁLICO EXECUTADO EM FÁBRICA (POR DEMÃO). AF_01/2020</v>
          </cell>
          <cell r="C7925">
            <v>10.87</v>
          </cell>
        </row>
        <row r="7926">
          <cell r="A7926">
            <v>100760</v>
          </cell>
          <cell r="B7926" t="str">
            <v>PINTURA COM TINTA ALQUÍDICA DE ACABAMENTO (ESMALTE SINTÉTICO BRILHANTE) APLICADA A ROLO OU PINCEL SOBRE SUPERFÍCIES METÁLICAS (EXCETO PERFIL) EXECUTADO EM OBRA (02 DEMÃOS). AF_01/2020</v>
          </cell>
          <cell r="C7926">
            <v>47.44</v>
          </cell>
        </row>
        <row r="7927">
          <cell r="A7927">
            <v>100746</v>
          </cell>
          <cell r="B7927" t="str">
            <v>PINTURA COM TINTA ALQUÍDICA DE ACABAMENTO (ESMALTE SINTÉTICO BRILHANTE) APLICADA A ROLO OU PINCEL SOBRE SUPERFÍCIES METÁLICAS (EXCETO PERFIL) EXECUTADO EM OBRA (POR DEMÃO). AF_01/2020</v>
          </cell>
          <cell r="C7927">
            <v>23.71</v>
          </cell>
        </row>
        <row r="7928">
          <cell r="A7928">
            <v>100743</v>
          </cell>
          <cell r="B7928" t="str">
            <v>PINTURA COM TINTA ALQUÍDICA DE ACABAMENTO (ESMALTE SINTÉTICO BRILHANTE) PULVERIZADA SOBRE PERFIL METÁLICO EXECUTADO EM FÁBRICA (POR DEMÃO). AF_01/2020_PE</v>
          </cell>
          <cell r="C7928">
            <v>10.26</v>
          </cell>
        </row>
        <row r="7929">
          <cell r="A7929">
            <v>100759</v>
          </cell>
          <cell r="B7929" t="str">
            <v>PINTURA COM TINTA ALQUÍDICA DE ACABAMENTO (ESMALTE SINTÉTICO BRILHANTE) PULVERIZADA SOBRE SUPERFÍCIES METÁLICAS (EXCETO PERFIL) EXECUTADO EM OBRA (02 DEMÃOS). AF_01/2020_PE</v>
          </cell>
          <cell r="C7929">
            <v>47.02</v>
          </cell>
        </row>
        <row r="7930">
          <cell r="A7930">
            <v>100745</v>
          </cell>
          <cell r="B7930" t="str">
            <v>PINTURA COM TINTA ALQUÍDICA DE ACABAMENTO (ESMALTE SINTÉTICO BRILHANTE) PULVERIZADA SOBRE SUPERFÍCIES METÁLICAS (EXCETO PERFIL) EXECUTADO EM OBRA (POR DEMÃO). AF_01/2020_PE</v>
          </cell>
          <cell r="C7930">
            <v>23.5</v>
          </cell>
        </row>
        <row r="7931">
          <cell r="A7931">
            <v>100748</v>
          </cell>
          <cell r="B7931" t="str">
            <v>PINTURA COM TINTA ALQUÍDICA DE ACABAMENTO (ESMALTE SINTÉTICO FOSCO) APLICADA A ROLO OU PINCEL SOBRE PERFIL METÁLICO EXECUTADO EM FÁBRICA (POR DEMÃO). AF_01/2020</v>
          </cell>
          <cell r="C7931">
            <v>10.93</v>
          </cell>
        </row>
        <row r="7932">
          <cell r="A7932">
            <v>100762</v>
          </cell>
          <cell r="B7932" t="str">
            <v>PINTURA COM TINTA ALQUÍDICA DE ACABAMENTO (ESMALTE SINTÉTICO FOSCO) APLICADA A ROLO OU PINCEL SOBRE SUPERFÍCIES METÁLICAS (EXCETO PERFIL) EXECUTADO EM OBRA (02 DEMÃOS). AF_01/2020</v>
          </cell>
          <cell r="C7932">
            <v>47.57</v>
          </cell>
        </row>
        <row r="7933">
          <cell r="A7933">
            <v>100750</v>
          </cell>
          <cell r="B7933" t="str">
            <v>PINTURA COM TINTA ALQUÍDICA DE ACABAMENTO (ESMALTE SINTÉTICO FOSCO) APLICADA A ROLO OU PINCEL SOBRE SUPERFÍCIES METÁLICAS (EXCETO PERFIL) EXECUTADO EM OBRA (POR DEMÃO). AF_01/2020</v>
          </cell>
          <cell r="C7933">
            <v>23.78</v>
          </cell>
        </row>
        <row r="7934">
          <cell r="A7934">
            <v>100747</v>
          </cell>
          <cell r="B7934" t="str">
            <v>PINTURA COM TINTA ALQUÍDICA DE ACABAMENTO (ESMALTE SINTÉTICO FOSCO) PULVERIZADA SOBRE PERFIL METÁLICO EXECUTADO EM FÁBRICA (POR DEMÃO). AF_01/2020_PE</v>
          </cell>
          <cell r="C7934">
            <v>10.37</v>
          </cell>
        </row>
        <row r="7935">
          <cell r="A7935">
            <v>100761</v>
          </cell>
          <cell r="B7935" t="str">
            <v>PINTURA COM TINTA ALQUÍDICA DE ACABAMENTO (ESMALTE SINTÉTICO FOSCO) PULVERIZADA SOBRE SUPERFÍCIES METÁLICAS (EXCETO PERFIL) EXECUTADO EM OBRA (02 DEMÃOS). AF_01/2020_PE</v>
          </cell>
          <cell r="C7935">
            <v>47.24</v>
          </cell>
        </row>
        <row r="7936">
          <cell r="A7936">
            <v>100749</v>
          </cell>
          <cell r="B7936" t="str">
            <v>PINTURA COM TINTA ALQUÍDICA DE ACABAMENTO (ESMALTE SINTÉTICO FOSCO) PULVERIZADA SOBRE SUPERFÍCIES METÁLICAS (EXCETO PERFIL) EXECUTADO EM OBRA (POR DEMÃO). AF_01/2020_PE</v>
          </cell>
          <cell r="C7936">
            <v>23.61</v>
          </cell>
        </row>
        <row r="7937">
          <cell r="A7937">
            <v>100720</v>
          </cell>
          <cell r="B7937" t="str">
            <v>PINTURA COM TINTA ALQUÍDICA DE FUNDO (TIPO ZARCÃO) APLICADA A ROLO OU PINCEL SOBRE PERFIL METÁLICO EXECUTADO EM FÁBRICA (POR DEMÃO). AF_01/2020</v>
          </cell>
          <cell r="C7937">
            <v>10.47</v>
          </cell>
        </row>
        <row r="7938">
          <cell r="A7938">
            <v>100722</v>
          </cell>
          <cell r="B7938" t="str">
            <v>PINTURA COM TINTA ALQUÍDICA DE FUNDO (TIPO ZARCÃO) APLICADA A ROLO OU PINCEL SOBRE SUPERFÍCIES METÁLICAS (EXCETO PERFIL) EXECUTADO EM OBRA (POR DEMÃO). AF_01/2020</v>
          </cell>
          <cell r="C7938">
            <v>23.34</v>
          </cell>
        </row>
        <row r="7939">
          <cell r="A7939">
            <v>100719</v>
          </cell>
          <cell r="B7939" t="str">
            <v>PINTURA COM TINTA ALQUÍDICA DE FUNDO (TIPO ZARCÃO) PULVERIZADA SOBRE PERFIL METÁLICO EXECUTADO EM FÁBRICA (POR DEMÃO). AF_01/2020_PE</v>
          </cell>
          <cell r="C7939">
            <v>10.68</v>
          </cell>
        </row>
        <row r="7940">
          <cell r="A7940">
            <v>100721</v>
          </cell>
          <cell r="B7940" t="str">
            <v>PINTURA COM TINTA ALQUÍDICA DE FUNDO (TIPO ZARCÃO) PULVERIZADA SOBRE SUPERFÍCIES METÁLICAS (EXCETO PERFIL) EXECUTADO EM OBRA (POR DEMÃO). AF_01/2020_PE</v>
          </cell>
          <cell r="C7940">
            <v>24.13</v>
          </cell>
        </row>
        <row r="7941">
          <cell r="A7941">
            <v>100724</v>
          </cell>
          <cell r="B7941" t="str">
            <v>PINTURA COM TINTA ALQUÍDICA DE FUNDO E ACABAMENTO (ESMALTE SINTÉTICO GRAFITE) APLICADA A ROLO OU PINCEL SOBRE PERFIL METÁLICO EXECUTADO EM FÁBRICA (POR DEMÃO). AF_01/2020</v>
          </cell>
          <cell r="C7941">
            <v>13.68</v>
          </cell>
        </row>
        <row r="7942">
          <cell r="A7942">
            <v>100726</v>
          </cell>
          <cell r="B7942" t="str">
            <v>PINTURA COM TINTA ALQUÍDICA DE FUNDO E ACABAMENTO (ESMALTE SINTÉTICO GRAFITE) APLICADA A ROLO OU PINCEL SOBRE SUPERFÍCIES METÁLICAS (EXCETO PERFIL) EXECUTADO EM OBRA (POR DEMÃO). AF_01/2020</v>
          </cell>
          <cell r="C7942">
            <v>26.45</v>
          </cell>
        </row>
        <row r="7943">
          <cell r="A7943">
            <v>100723</v>
          </cell>
          <cell r="B7943" t="str">
            <v>PINTURA COM TINTA ALQUÍDICA DE FUNDO E ACABAMENTO (ESMALTE SINTÉTICO GRAFITE) PULVERIZADA SOBRE PERFIL METÁLICO EXECUTADO EM FÁBRICA (POR DEMÃO). AF_01/2020_PE</v>
          </cell>
          <cell r="C7943">
            <v>11.47</v>
          </cell>
        </row>
        <row r="7944">
          <cell r="A7944">
            <v>100725</v>
          </cell>
          <cell r="B7944" t="str">
            <v>PINTURA COM TINTA ALQUÍDICA DE FUNDO E ACABAMENTO (ESMALTE SINTÉTICO GRAFITE) PULVERIZADA SOBRE SUPERFÍCIES METÁLICAS (EXCETO PERFIL) EXECUTADO EM OBRA (POR DEMÃO). AF_01/2020_PE</v>
          </cell>
          <cell r="C7944">
            <v>24.4</v>
          </cell>
        </row>
        <row r="7945">
          <cell r="A7945">
            <v>100752</v>
          </cell>
          <cell r="B7945" t="str">
            <v>PINTURA COM TINTA EPOXÍDICA DE ACABAMENTO APLICADA A ROLO OU PINCEL SOBRE PERFIL METÁLICO EXECUTADO EM FÁBRICA (02 DEMÃOS). AF_01/2020</v>
          </cell>
          <cell r="C7945">
            <v>46.28</v>
          </cell>
        </row>
        <row r="7946">
          <cell r="A7946">
            <v>100730</v>
          </cell>
          <cell r="B7946" t="str">
            <v>PINTURA COM TINTA EPOXÍDICA DE ACABAMENTO APLICADA A ROLO OU PINCEL SOBRE PERFIL METÁLICO EXECUTADO EM FÁBRICA (POR DEMÃO). AF_01/2020</v>
          </cell>
          <cell r="C7946">
            <v>23.13</v>
          </cell>
        </row>
        <row r="7947">
          <cell r="A7947">
            <v>100751</v>
          </cell>
          <cell r="B7947" t="str">
            <v>PINTURA COM TINTA EPOXÍDICA DE ACABAMENTO PULVERIZADA SOBRE PERFIL METÁLICO EXECUTADO EM FÁBRICA (02 DEMÃOS). AF_01/2020_PE</v>
          </cell>
          <cell r="C7947">
            <v>39.78</v>
          </cell>
        </row>
        <row r="7948">
          <cell r="A7948">
            <v>100729</v>
          </cell>
          <cell r="B7948" t="str">
            <v>PINTURA COM TINTA EPOXÍDICA DE ACABAMENTO PULVERIZADA SOBRE PERFIL METÁLICO EXECUTADO EM FÁBRICA (POR DEMÃO). AF_01/2020_PE</v>
          </cell>
          <cell r="C7948">
            <v>19.89</v>
          </cell>
        </row>
        <row r="7949">
          <cell r="A7949">
            <v>100728</v>
          </cell>
          <cell r="B7949" t="str">
            <v>PINTURA COM TINTA EPOXÍDICA DE FUNDO APLICADA A ROLO OU PINCEL SOBRE PERFIL METÁLICO EXECUTADO EM FÁBRICA (POR DEMÃO). AF_01/2020</v>
          </cell>
          <cell r="C7949">
            <v>23.58</v>
          </cell>
        </row>
        <row r="7950">
          <cell r="A7950">
            <v>100732</v>
          </cell>
          <cell r="B7950" t="str">
            <v>PINTURA COM TINTA EPOXÍDICA DE FUNDO E ACABAMENTO APLICADA A ROLO OU PINCEL SOBRE PERFIL METÁLICO EXECUTADO EM FÁBRICA (POR DEMÃO). AF_01/2020</v>
          </cell>
          <cell r="C7950">
            <v>0</v>
          </cell>
        </row>
        <row r="7951">
          <cell r="A7951">
            <v>100731</v>
          </cell>
          <cell r="B7951" t="str">
            <v>PINTURA COM TINTA EPOXÍDICA DE FUNDO E ACABAMENTO PULVERIZADA SOBRE PERFIL METÁLICO EXECUTADO EM FÁBRICA (POR DEMÃO). AF_01/2020</v>
          </cell>
          <cell r="C7951">
            <v>0</v>
          </cell>
        </row>
        <row r="7952">
          <cell r="A7952">
            <v>100727</v>
          </cell>
          <cell r="B7952" t="str">
            <v>PINTURA COM TINTA EPOXÍDICA DE FUNDO PULVERIZADA SOBRE PERFIL METÁLICO EXECUTADO EM FÁBRICA (POR DEMÃO). AF_01/2020_PE</v>
          </cell>
          <cell r="C7952">
            <v>26.47</v>
          </cell>
        </row>
        <row r="7953">
          <cell r="A7953">
            <v>100756</v>
          </cell>
          <cell r="B7953" t="str">
            <v>PINTURA COM TINTA POLIURETÂNICA DE ACABAMENTO APLICADA A ROLO OU PINCEL SOBRE PERFIL METÁLICO EXECUTADO EM FÁBRICA (02 DEMÃOS). AF_01/2020</v>
          </cell>
          <cell r="C7953">
            <v>0</v>
          </cell>
        </row>
        <row r="7954">
          <cell r="A7954">
            <v>100738</v>
          </cell>
          <cell r="B7954" t="str">
            <v>PINTURA COM TINTA POLIURETÂNICA DE ACABAMENTO APLICADA A ROLO OU PINCEL SOBRE PERFIL METÁLICO EXECUTADO EM FÁBRICA (POR DEMÃO). AF_01/2020</v>
          </cell>
          <cell r="C7954">
            <v>0</v>
          </cell>
        </row>
        <row r="7955">
          <cell r="A7955">
            <v>100755</v>
          </cell>
          <cell r="B7955" t="str">
            <v>PINTURA COM TINTA POLIURETÂNICA DE ACABAMENTO PULVERIZADA SOBRE PERFIL METÁLICO EXECUTADO EM FÁBRICA (02 DEMÃOS). AF_01/2020</v>
          </cell>
          <cell r="C7955">
            <v>0</v>
          </cell>
        </row>
        <row r="7956">
          <cell r="A7956">
            <v>100737</v>
          </cell>
          <cell r="B7956" t="str">
            <v>PINTURA COM TINTA POLIURETÂNICA DE ACABAMENTO PULVERIZADA SOBRE PERFIL METÁLICO EXECUTADO EM FÁBRICA (POR DEMÃO). AF_01/2020</v>
          </cell>
          <cell r="C7956">
            <v>0</v>
          </cell>
        </row>
        <row r="7957">
          <cell r="A7957">
            <v>102499</v>
          </cell>
          <cell r="B7957" t="str">
            <v>ENCERAMENTO DE PISO EM MADEIRA. AF_05/2021</v>
          </cell>
          <cell r="C7957">
            <v>2.99</v>
          </cell>
        </row>
        <row r="7958">
          <cell r="A7958">
            <v>102505</v>
          </cell>
          <cell r="B7958" t="str">
            <v>PINTURA DE DEMARCAÇÃO DE QUADRA POLIESPORTIVA COM BORRACHA CLORADA, E = 5 CM, APLICAÇÃO MANUAL. AF_05/2021</v>
          </cell>
          <cell r="C7958">
            <v>10.18</v>
          </cell>
        </row>
        <row r="7959">
          <cell r="A7959">
            <v>102504</v>
          </cell>
          <cell r="B7959" t="str">
            <v>PINTURA DE DEMARCAÇÃO DE QUADRA POLIESPORTIVA COM TINTA ACRÍLICA, E = 5 CM, APLICAÇÃO MANUAL. AF_05/2021</v>
          </cell>
          <cell r="C7959">
            <v>9.75</v>
          </cell>
        </row>
        <row r="7960">
          <cell r="A7960">
            <v>102506</v>
          </cell>
          <cell r="B7960" t="str">
            <v>PINTURA DE DEMARCAÇÃO DE QUADRA POLIESPORTIVA COM TINTA EPÓXI, E = 5 CM, APLICAÇÃO MANUAL. AF_05/2021</v>
          </cell>
          <cell r="C7960">
            <v>10.74</v>
          </cell>
        </row>
        <row r="7961">
          <cell r="A7961">
            <v>102500</v>
          </cell>
          <cell r="B7961" t="str">
            <v>PINTURA DE DEMARCAÇÃO DE VAGA COM TINTA ACRÍLICA, E = 10 CM, APLICAÇÃO MANUAL. AF_05/2021</v>
          </cell>
          <cell r="C7961">
            <v>4.53</v>
          </cell>
        </row>
        <row r="7962">
          <cell r="A7962">
            <v>102502</v>
          </cell>
          <cell r="B7962" t="str">
            <v>PINTURA DE DEMARCAÇÃO DE VAGA COM TINTA ACRÍLICA, E = 10 CM, APLICAÇÃO MECÂNICA COM DEMARCADORA A TRAÇÃO MANUAL. AF_05/2021</v>
          </cell>
          <cell r="C7962">
            <v>0</v>
          </cell>
        </row>
        <row r="7963">
          <cell r="A7963">
            <v>102507</v>
          </cell>
          <cell r="B7963" t="str">
            <v>PINTURA DE DEMARCAÇÃO DE VAGA COM TINTA EPÓXI, E = 10 CM, APLICAÇÃO MANUAL. AF_05/2021</v>
          </cell>
          <cell r="C7963">
            <v>6.51</v>
          </cell>
        </row>
        <row r="7964">
          <cell r="A7964">
            <v>102510</v>
          </cell>
          <cell r="B7964" t="str">
            <v>PINTURA DE EIXO VIÁRIO COM TINTA RETRORREFLETIVA A BASE DE RESINA ACRÍLICA COM MICROESFERAS DE VIDRO, E = 10 CM, APLICAÇÃO MECÂNICA COM DEMARCADORA A TRAÇÃO MANUAL. AF_05/2021</v>
          </cell>
          <cell r="C7964">
            <v>0</v>
          </cell>
        </row>
        <row r="7965">
          <cell r="A7965">
            <v>102512</v>
          </cell>
          <cell r="B7965" t="str">
            <v>PINTURA DE EIXO VIÁRIO SOBRE ASFALTO COM TINTA RETRORREFLETIVA A BASE DE RESINA ACRÍLICA COM MICROESFERAS DE VIDRO, E = 10 CM, APLICAÇÃO MECÂNICA COM DEMARCADORA AUTOPROPELIDA. AF_05/2021</v>
          </cell>
          <cell r="C7965">
            <v>6.23</v>
          </cell>
        </row>
        <row r="7966">
          <cell r="A7966">
            <v>102501</v>
          </cell>
          <cell r="B7966" t="str">
            <v>PINTURA DE FAIXA DE PEDESTRE OU ZEBRADA COM TINTA ACRÍLICA, E = 30 CM, APLICAÇÃO MANUAL. AF_05/2021</v>
          </cell>
          <cell r="C7966">
            <v>23.81</v>
          </cell>
        </row>
        <row r="7967">
          <cell r="A7967">
            <v>102503</v>
          </cell>
          <cell r="B7967" t="str">
            <v>PINTURA DE FAIXA DE PEDESTRE OU ZEBRADA COM TINTA ACRÍLICA, E = 30 CM, APLICAÇÃO MECÂNICA COM DEMARCADORA A TRAÇÃO MANUAL. AF_05/2021</v>
          </cell>
          <cell r="C7967">
            <v>0</v>
          </cell>
        </row>
        <row r="7968">
          <cell r="A7968">
            <v>102508</v>
          </cell>
          <cell r="B7968" t="str">
            <v>PINTURA DE FAIXA DE PEDESTRE OU ZEBRADA COM TINTA EPÓXI, E = 30 CM, APLICAÇÃO MANUAL. AF_05/2021</v>
          </cell>
          <cell r="C7968">
            <v>43.96</v>
          </cell>
        </row>
        <row r="7969">
          <cell r="A7969">
            <v>102511</v>
          </cell>
          <cell r="B7969" t="str">
            <v>PINTURA DE FAIXA DE PEDESTRE OU ZEBRADA COM TINTA RETRORREFLETIVA A BASE DE RESINA ACRÍLICA COM MICROESFERAS DE VIDRO, E = 30 CM, APLICAÇÃO MECÂNICA COM DEMARCADORA A TRAÇÃO MANUAL. AF_05/2021</v>
          </cell>
          <cell r="C7969">
            <v>0</v>
          </cell>
        </row>
        <row r="7970">
          <cell r="A7970">
            <v>102509</v>
          </cell>
          <cell r="B7970" t="str">
            <v>PINTURA DE FAIXA DE PEDESTRE OU ZEBRADA TINTA RETRORREFLETIVA A BASE DE RESINA ACRÍLICA COM MICROESFERAS DE VIDRO, E = 30 CM, APLICAÇÃO MANUAL. AF_05/2021</v>
          </cell>
          <cell r="C7970">
            <v>30.84</v>
          </cell>
        </row>
        <row r="7971">
          <cell r="A7971">
            <v>102498</v>
          </cell>
          <cell r="B7971" t="str">
            <v>PINTURA DE MEIO-FIO COM TINTA BRANCA A BASE DE CAL (CAIAÇÃO). AF_05/2021</v>
          </cell>
          <cell r="C7971">
            <v>1.55</v>
          </cell>
        </row>
        <row r="7972">
          <cell r="A7972">
            <v>102519</v>
          </cell>
          <cell r="B7972" t="str">
            <v>PINTURA DE NÚMEROS E LETRAS PARA SINALIZAÇÃO HORIZONTAL, ALTURA 100 MM, APLICADOR SPRAY E MOLDE PLÁSTICO. AF_05/2021</v>
          </cell>
          <cell r="C7972">
            <v>0</v>
          </cell>
        </row>
        <row r="7973">
          <cell r="A7973">
            <v>102491</v>
          </cell>
          <cell r="B7973" t="str">
            <v>PINTURA DE PISO COM TINTA ACRÍLICA, APLICAÇÃO MANUAL, 2 DEMÃOS, INCLUSO FUNDO PREPARADOR. AF_05/2021</v>
          </cell>
          <cell r="C7973">
            <v>19.61</v>
          </cell>
        </row>
        <row r="7974">
          <cell r="A7974">
            <v>102492</v>
          </cell>
          <cell r="B7974" t="str">
            <v>PINTURA DE PISO COM TINTA ACRÍLICA, APLICAÇÃO MANUAL, 3 DEMÃOS, INCLUSO FUNDO PREPARADOR. AF_05/2021</v>
          </cell>
          <cell r="C7974">
            <v>24.86</v>
          </cell>
        </row>
        <row r="7975">
          <cell r="A7975">
            <v>102804</v>
          </cell>
          <cell r="B7975" t="str">
            <v>PINTURA DE PISO COM TINTA ACRÍLICA, APLICAÇÃO MECÂNICA, 2 DEMÃOS, INCLUSO FUNDO PREPARADOR. AF_05/2021</v>
          </cell>
          <cell r="C7975">
            <v>0</v>
          </cell>
        </row>
        <row r="7976">
          <cell r="A7976">
            <v>102494</v>
          </cell>
          <cell r="B7976" t="str">
            <v>PINTURA DE PISO COM TINTA EPÓXI, APLICAÇÃO MANUAL, 2 DEMÃOS, INCLUSO PRIMER EPÓXI. AF_05/2021</v>
          </cell>
          <cell r="C7976">
            <v>62.27</v>
          </cell>
        </row>
        <row r="7977">
          <cell r="A7977">
            <v>102805</v>
          </cell>
          <cell r="B7977" t="str">
            <v>PINTURA DE PISO COM TINTA EPÓXI, APLICAÇÃO MECÂNICA, 2 DEMÃOS. AF_05/2021</v>
          </cell>
          <cell r="C7977">
            <v>0</v>
          </cell>
        </row>
        <row r="7978">
          <cell r="A7978">
            <v>102490</v>
          </cell>
          <cell r="B7978" t="str">
            <v>PINTURA DE PISO DE PEDRAS DECORATIVAS COM VERNIZ DE POLIURETANO FOSCO, APLICAÇÃO MANUAL, 3 DEMÃOS. AF_05/2021</v>
          </cell>
          <cell r="C7978">
            <v>0</v>
          </cell>
        </row>
        <row r="7979">
          <cell r="A7979">
            <v>102496</v>
          </cell>
          <cell r="B7979" t="str">
            <v>PINTURA DE RODAPÉ COM TINTA EPÓXI, APLICAÇÃO MANUAL, 2 DEMÃOS, INCLUSÃO PRIMER EPÓXI. AF_05/2021</v>
          </cell>
          <cell r="C7979">
            <v>13.12</v>
          </cell>
        </row>
        <row r="7980">
          <cell r="A7980">
            <v>102497</v>
          </cell>
          <cell r="B7980" t="str">
            <v>PINTURA DE RODAPÉ EM PEDRA DECORATIVA COM VERNIZ DE POLIURETANO, APLICAÇÃO MANUAL, 3 DEMÃOS. AF_05/2021</v>
          </cell>
          <cell r="C7980">
            <v>5.0999999999999996</v>
          </cell>
        </row>
        <row r="7981">
          <cell r="A7981">
            <v>102520</v>
          </cell>
          <cell r="B7981" t="str">
            <v>PINTURA DE SINALIZAÇÃO VERTICAL DE SEGURANÇA, FAIXAS AMARELA E PRETA, APLICAÇÃO MANUAL, 2 DEMÃOS. AF_05/2021</v>
          </cell>
          <cell r="C7981">
            <v>79.23</v>
          </cell>
        </row>
        <row r="7982">
          <cell r="A7982">
            <v>102518</v>
          </cell>
          <cell r="B7982" t="str">
            <v>PINTURA DE SÍMBOLO "BICICLETA" COM TINTA ACRÍLICA, UTILIZAÇÃO DE MOLDE PLÁSTICO E APLICAÇÃO MECÂNICA, 150X60 CM. AF_05/2021</v>
          </cell>
          <cell r="C7982">
            <v>0</v>
          </cell>
        </row>
        <row r="7983">
          <cell r="A7983">
            <v>102514</v>
          </cell>
          <cell r="B7983" t="str">
            <v>PINTURA DE SÍMBOLO "DEFICIENTE FÍSICO" COM TINTA ACRÍLICA, UTILIZAÇÃO DE MOLDE PLÁSTICO E APLICAÇÃO MECÂNICA, 120X120 CM. AF_05/2021</v>
          </cell>
          <cell r="C7983">
            <v>0</v>
          </cell>
        </row>
        <row r="7984">
          <cell r="A7984">
            <v>102516</v>
          </cell>
          <cell r="B7984" t="str">
            <v>PINTURA DE SÍMBOLO "GESTANTE" COM TINTA ACRÍLICA, UTILIZAÇÃO DE MOLDE PLÁSTICO E APLICAÇÃO MECÂNICA, 120X120 CM. AF_05/2021</v>
          </cell>
          <cell r="C7984">
            <v>0</v>
          </cell>
        </row>
        <row r="7985">
          <cell r="A7985">
            <v>102515</v>
          </cell>
          <cell r="B7985" t="str">
            <v>PINTURA DE SÍMBOLO "IDOSO" COM TINTA ACRÍLICA, UTILIZAÇÃO DE MOLDE PLÁSTICO E APLICAÇÃO MECÂNICA, 120X120 CM. AF_05/2021</v>
          </cell>
          <cell r="C7985">
            <v>0</v>
          </cell>
        </row>
        <row r="7986">
          <cell r="A7986">
            <v>102517</v>
          </cell>
          <cell r="B7986" t="str">
            <v>PINTURA DE SÍMBOLO "PEDESTRE" COM TINTA ACRÍLICA, UTILIZAÇÃO DE MOLDE PLÁSTICO E APLICAÇÃO MECÂNICA, 130X90 CM. AF_05/2021</v>
          </cell>
          <cell r="C7986">
            <v>0</v>
          </cell>
        </row>
        <row r="7987">
          <cell r="A7987">
            <v>102513</v>
          </cell>
          <cell r="B7987" t="str">
            <v>PINTURA DE SÍMBOLOS E TEXTOS COM TINTA ACRÍLICA, DEMARCAÇÃO COM FITA ADESIVA E APLICAÇÃO COM ROLO. AF_05/2021</v>
          </cell>
          <cell r="C7987">
            <v>46.9</v>
          </cell>
        </row>
        <row r="7988">
          <cell r="A7988">
            <v>102489</v>
          </cell>
          <cell r="B7988" t="str">
            <v>PINTURA HIDROFUGANTE COM SILICONE, APLICAÇÃO MANUAL, 2 DEMÃOS. AF_05/2021</v>
          </cell>
          <cell r="C7988">
            <v>27.31</v>
          </cell>
        </row>
        <row r="7989">
          <cell r="A7989">
            <v>102488</v>
          </cell>
          <cell r="B7989" t="str">
            <v>PREPARO DO PISO CIMENTADO PARA PINTURA - LIXAMENTO E LIMPEZA. AF_05/2021</v>
          </cell>
          <cell r="C7989">
            <v>3.39</v>
          </cell>
        </row>
        <row r="7990">
          <cell r="A7990">
            <v>101730</v>
          </cell>
          <cell r="B7990" t="str">
            <v>ACABAMENTO PARA PISO EM TACO DE MADEIRA. AF_09/2020</v>
          </cell>
          <cell r="C7990">
            <v>0</v>
          </cell>
        </row>
        <row r="7991">
          <cell r="A7991">
            <v>101746</v>
          </cell>
          <cell r="B7991" t="str">
            <v>ASSOALHO DE MADEIRA. AF_09/2020</v>
          </cell>
          <cell r="C7991">
            <v>486.26</v>
          </cell>
        </row>
        <row r="7992">
          <cell r="A7992">
            <v>98679</v>
          </cell>
          <cell r="B7992" t="str">
            <v>PISO CIMENTADO, TRAÇO 1:3 (CIMENTO E AREIA), ACABAMENTO LISO, ESPESSURA 2,0 CM, PREPARO MECÂNICO DA ARGAMASSA. AF_09/2020</v>
          </cell>
          <cell r="C7992">
            <v>36.56</v>
          </cell>
        </row>
        <row r="7993">
          <cell r="A7993">
            <v>98680</v>
          </cell>
          <cell r="B7993" t="str">
            <v>PISO CIMENTADO, TRAÇO 1:3 (CIMENTO E AREIA), ACABAMENTO LISO, ESPESSURA 3,0 CM, PREPARO MECÂNICO DA ARGAMASSA. AF_09/2020</v>
          </cell>
          <cell r="C7993">
            <v>46.09</v>
          </cell>
        </row>
        <row r="7994">
          <cell r="A7994">
            <v>101749</v>
          </cell>
          <cell r="B7994" t="str">
            <v>PISO CIMENTADO, TRAÇO 1:3 (CIMENTO E AREIA), ACABAMENTO LISO, ESPESSURA 4,0 CM, PREPARO MECÂNICO DA ARGAMASSA. AF_09/2020</v>
          </cell>
          <cell r="C7994">
            <v>53.89</v>
          </cell>
        </row>
        <row r="7995">
          <cell r="A7995">
            <v>98681</v>
          </cell>
          <cell r="B7995" t="str">
            <v>PISO CIMENTADO, TRAÇO 1:3 (CIMENTO E AREIA), ACABAMENTO RÚSTICO, ESPESSURA 2,0 CM, PREPARO MECÂNICO DA ARGAMASSA. AF_09/2020</v>
          </cell>
          <cell r="C7995">
            <v>34.14</v>
          </cell>
        </row>
        <row r="7996">
          <cell r="A7996">
            <v>98682</v>
          </cell>
          <cell r="B7996" t="str">
            <v>PISO CIMENTADO, TRAÇO 1:3 (CIMENTO E AREIA), ACABAMENTO RÚSTICO, ESPESSURA 3,0 CM, PREPARO MECÂNICO DA ARGAMASSA. AF_09/2020</v>
          </cell>
          <cell r="C7996">
            <v>43.67</v>
          </cell>
        </row>
        <row r="7997">
          <cell r="A7997">
            <v>101750</v>
          </cell>
          <cell r="B7997" t="str">
            <v>PISO CIMENTADO, TRAÇO 1:3 (CIMENTO E AREIA), ACABAMENTO RÚSTICO, ESPESSURA 4,0 CM, PREPARO MECÂNICO DA ARGAMASSA. AF_09/2020</v>
          </cell>
          <cell r="C7997">
            <v>51.47</v>
          </cell>
        </row>
        <row r="7998">
          <cell r="A7998">
            <v>101737</v>
          </cell>
          <cell r="B7998" t="str">
            <v>PISO DE BORRACHA CANELADO, ESPESSURA 3,5MM, FIXADO COM ADESIVO ACRÍLICO. AF_09/2020</v>
          </cell>
          <cell r="C7998">
            <v>119.26</v>
          </cell>
        </row>
        <row r="7999">
          <cell r="A7999">
            <v>101735</v>
          </cell>
          <cell r="B7999" t="str">
            <v>PISO DE BORRACHA ESPORTIVO, ESPESSURA 15MM, ASSENTADO COM ARGAMASSA. AF_09/2020</v>
          </cell>
          <cell r="C7999">
            <v>400.86</v>
          </cell>
        </row>
        <row r="8000">
          <cell r="A8000">
            <v>101734</v>
          </cell>
          <cell r="B8000" t="str">
            <v>PISO DE BORRACHA PASTILHADO, ESPESSURA 15MM, ASSENTADO COM ARGAMASSA. AF_09/2020</v>
          </cell>
          <cell r="C8000">
            <v>391.19</v>
          </cell>
        </row>
        <row r="8001">
          <cell r="A8001">
            <v>101736</v>
          </cell>
          <cell r="B8001" t="str">
            <v>PISO DE BORRACHA PASTILHADO, ESPESSURA 3,5MM, FIXADO COM ADESIVO ACRÍLICO. AF_09/2020</v>
          </cell>
          <cell r="C8001">
            <v>100.16</v>
          </cell>
        </row>
        <row r="8002">
          <cell r="A8002">
            <v>101733</v>
          </cell>
          <cell r="B8002" t="str">
            <v>PISO DE BORRACHA PASTILHADO/FRISADO, ESPESSURA 7MM, ASSENTADO COM ARGAMASSA. AF_09/2020</v>
          </cell>
          <cell r="C8002">
            <v>258.07</v>
          </cell>
        </row>
        <row r="8003">
          <cell r="A8003">
            <v>98678</v>
          </cell>
          <cell r="B8003" t="str">
            <v>PISO ELEVADO COM ESTRUTURA EM AÇO, COMPOSTO POR PEDESTAIS E LONGARINAS. AF_09/2020</v>
          </cell>
          <cell r="C8003">
            <v>517.37</v>
          </cell>
        </row>
        <row r="8004">
          <cell r="A8004">
            <v>98677</v>
          </cell>
          <cell r="B8004" t="str">
            <v>PISO ELEVADO COM ESTRUTURA EM AÇO, COMPOSTO SOMENTE POR PEDESTAIS. AF_09/2020</v>
          </cell>
          <cell r="C8004">
            <v>0</v>
          </cell>
        </row>
        <row r="8005">
          <cell r="A8005">
            <v>98676</v>
          </cell>
          <cell r="B8005" t="str">
            <v>PISO ELEVADO COM ESTRUTURA EM PLÁSTICO, COM REVESTIMENTO EM PORCELANATO. AF_09/2020</v>
          </cell>
          <cell r="C8005">
            <v>0</v>
          </cell>
        </row>
        <row r="8006">
          <cell r="A8006">
            <v>98675</v>
          </cell>
          <cell r="B8006" t="str">
            <v>PISO ELEVADO COM ESTRUTURA EM PLÁSTICO, PARA RECEBER REVESTIMENTO TEXTIL. AF_09/2020</v>
          </cell>
          <cell r="C8006">
            <v>0</v>
          </cell>
        </row>
        <row r="8007">
          <cell r="A8007">
            <v>101747</v>
          </cell>
          <cell r="B8007" t="str">
            <v>PISO EM CONCRETO 20 MPA PREPARO MECÂNICO, ESPESSURA 7CM. AF_09/2020</v>
          </cell>
          <cell r="C8007">
            <v>83.58</v>
          </cell>
        </row>
        <row r="8008">
          <cell r="A8008">
            <v>104162</v>
          </cell>
          <cell r="B8008" t="str">
            <v>PISO EM GRANILITE, MARMORITE OU GRANITINA EM AMBIENTES INTERNOS, COM ESPESSURA DE 8 MM, INCLUSO MISTURA EM BETONEIRA, COLOCAÇÃO DAS JUNTAS, APLICAÇÃO DO PISO, 4 POLIMENTOS COM POLITRIZ, ESTUCAMENTO, SELADOR E CERA. AF_06/2022</v>
          </cell>
          <cell r="C8008">
            <v>101.59</v>
          </cell>
        </row>
        <row r="8009">
          <cell r="A8009">
            <v>98671</v>
          </cell>
          <cell r="B8009" t="str">
            <v>PISO EM GRANITO APLICADO EM AMBIENTES INTERNOS. AF_09/2020</v>
          </cell>
          <cell r="C8009">
            <v>456.31</v>
          </cell>
        </row>
        <row r="8010">
          <cell r="A8010">
            <v>101092</v>
          </cell>
          <cell r="B8010" t="str">
            <v>PISO EM GRANITO APLICADO EM CALÇADAS OU PISOS EXTERNOS. AF_05/2020</v>
          </cell>
          <cell r="C8010">
            <v>466.66</v>
          </cell>
        </row>
        <row r="8011">
          <cell r="A8011">
            <v>101091</v>
          </cell>
          <cell r="B8011" t="str">
            <v>PISO EM LADRILHO HIDRÁULICO APLICADO EM AMBIENTES EXTERNOS. AF_05/2020</v>
          </cell>
          <cell r="C8011">
            <v>170.36</v>
          </cell>
        </row>
        <row r="8012">
          <cell r="A8012">
            <v>101726</v>
          </cell>
          <cell r="B8012" t="str">
            <v>PISO EM LADRILHO HIDRÁULICO APLICADO EM AMBIENTES INTERNOS DE ÁREA ENTRE 5 E 15 M², INCLUSO APLICAÇÃO DE RESINA. AF_09/2020</v>
          </cell>
          <cell r="C8012">
            <v>209.81</v>
          </cell>
        </row>
        <row r="8013">
          <cell r="A8013">
            <v>101725</v>
          </cell>
          <cell r="B8013" t="str">
            <v>PISO EM LADRILHO HIDRÁULICO APLICADO EM AMBIENTES INTERNOS DE ÁREA MENOR QUE 5 M², INCLUSO APLICAÇÃO DE RESINA. AF_09/2020</v>
          </cell>
          <cell r="C8013">
            <v>296.01</v>
          </cell>
        </row>
        <row r="8014">
          <cell r="A8014">
            <v>98672</v>
          </cell>
          <cell r="B8014" t="str">
            <v>PISO EM MÁRMORE APLICADO EM AMBIENTES INTERNOS. AF_09/2020</v>
          </cell>
          <cell r="C8014">
            <v>762.74</v>
          </cell>
        </row>
        <row r="8015">
          <cell r="A8015">
            <v>101093</v>
          </cell>
          <cell r="B8015" t="str">
            <v>PISO EM MÁRMORE APLICADO EM CALÇADAS OU PISOS EXTERNOS. AF_05/2020</v>
          </cell>
          <cell r="C8015">
            <v>773.09</v>
          </cell>
        </row>
        <row r="8016">
          <cell r="A8016">
            <v>101732</v>
          </cell>
          <cell r="B8016" t="str">
            <v>PISO EM PEDRA ARDÓSIA ASSENTADO SOBRE ARGAMASSA 1:3 (CIMENTO E AREIA). AF_09/2020</v>
          </cell>
          <cell r="C8016">
            <v>100.67</v>
          </cell>
        </row>
        <row r="8017">
          <cell r="A8017">
            <v>101731</v>
          </cell>
          <cell r="B8017" t="str">
            <v>PISO EM PEDRA ASSENTADO SOBRE ARGAMASSA 1:3 (CIMENTO E AREIA). AF_09/2020</v>
          </cell>
          <cell r="C8017">
            <v>342.44</v>
          </cell>
        </row>
        <row r="8018">
          <cell r="A8018">
            <v>101090</v>
          </cell>
          <cell r="B8018" t="str">
            <v>PISO EM PEDRA PORTUGUESA ASSENTADO SOBRE ARGAMASSA SECA DE CIMENTO E AREIA, TRAÇO 1:3, REJUNTADO COM CIMENTO COMUM. AF_05/2020</v>
          </cell>
          <cell r="C8018">
            <v>229.17</v>
          </cell>
        </row>
        <row r="8019">
          <cell r="A8019">
            <v>101751</v>
          </cell>
          <cell r="B8019" t="str">
            <v>PISO EM TACO DE MADEIRA 7X21CM, FIXADO COM COLA BASE DE PVA. AF_09/2020</v>
          </cell>
          <cell r="C8019">
            <v>315.42</v>
          </cell>
        </row>
        <row r="8020">
          <cell r="A8020">
            <v>101729</v>
          </cell>
          <cell r="B8020" t="str">
            <v>PISO EM TACO DE MADEIRA 7X42CM, FIXADO COM COLA BASE DE PVA. AF_09/2020</v>
          </cell>
          <cell r="C8020">
            <v>309.33</v>
          </cell>
        </row>
        <row r="8021">
          <cell r="A8021">
            <v>98683</v>
          </cell>
          <cell r="B8021" t="str">
            <v>PISO LAMINADO EM AMBIENTES INTERNOS. AF_09/2020</v>
          </cell>
          <cell r="C8021">
            <v>0</v>
          </cell>
        </row>
        <row r="8022">
          <cell r="A8022">
            <v>101094</v>
          </cell>
          <cell r="B8022" t="str">
            <v>PISO PODOTÁTIL DE ALERTA OU DIRECIONAL, DE BORRACHA, ASSENTADO SOBRE ARGAMASSA. AF_05/2020</v>
          </cell>
          <cell r="C8022">
            <v>161.02000000000001</v>
          </cell>
        </row>
        <row r="8023">
          <cell r="A8023">
            <v>101095</v>
          </cell>
          <cell r="B8023" t="str">
            <v>PISO PODOTÁTIL, DIRECIONAL OU ALERTA, SOLIDARIZADO AO PISO EXISTENTE (ELEMENTOS DISCRETOS). AF_05/2020</v>
          </cell>
          <cell r="C8023">
            <v>0</v>
          </cell>
        </row>
        <row r="8024">
          <cell r="A8024">
            <v>101728</v>
          </cell>
          <cell r="B8024" t="str">
            <v>PISO VINÍLICO FLEXÍVEL EM MANTA, PADRÃO LISO, ESPESSURA 2 MM, FIXADO COM COLA. AF_09/2020</v>
          </cell>
          <cell r="C8024">
            <v>0</v>
          </cell>
        </row>
        <row r="8025">
          <cell r="A8025">
            <v>101727</v>
          </cell>
          <cell r="B8025" t="str">
            <v>PISO VINÍLICO SEMI-FLEXÍVEL EM PLACAS, PADRÃO LISO, ESPESSURA 3,2 MM, FIXADO COM COLA. AF_09/2020</v>
          </cell>
          <cell r="C8025">
            <v>188.78</v>
          </cell>
        </row>
        <row r="8026">
          <cell r="A8026">
            <v>101748</v>
          </cell>
          <cell r="B8026" t="str">
            <v>PREPARO DE CONTRAPISO COM POLITRIZ. AF_09/2020</v>
          </cell>
          <cell r="C8026">
            <v>3.42</v>
          </cell>
        </row>
        <row r="8027">
          <cell r="A8027">
            <v>101742</v>
          </cell>
          <cell r="B8027" t="str">
            <v>RODAPÉ BORRACHA LISO, ALTURA = 7CM, ESPESSURA = 2 MM, PARA ARGAMASSA. AF_09/2020</v>
          </cell>
          <cell r="C8027">
            <v>57.05</v>
          </cell>
        </row>
        <row r="8028">
          <cell r="A8028">
            <v>101740</v>
          </cell>
          <cell r="B8028" t="str">
            <v>RODAPÉ EM ARDÓSIA ALTURA 10CM. AF_09/2020</v>
          </cell>
          <cell r="C8028">
            <v>49.2</v>
          </cell>
        </row>
        <row r="8029">
          <cell r="A8029">
            <v>98685</v>
          </cell>
          <cell r="B8029" t="str">
            <v>RODAPÉ EM GRANITO, ALTURA 10 CM. AF_09/2020</v>
          </cell>
          <cell r="C8029">
            <v>82.57</v>
          </cell>
        </row>
        <row r="8030">
          <cell r="A8030">
            <v>98686</v>
          </cell>
          <cell r="B8030" t="str">
            <v>RODAPÉ EM LADRILHO HIDRÁULICO, ALTURA 7 CM. AF_09/2020</v>
          </cell>
          <cell r="C8030">
            <v>44.08</v>
          </cell>
        </row>
        <row r="8031">
          <cell r="A8031">
            <v>101739</v>
          </cell>
          <cell r="B8031" t="str">
            <v>RODAPÉ EM MADEIRA, ALTURA 7CM, FIXADO COM COLA E PARAFUSOS. AF_09/2020</v>
          </cell>
          <cell r="C8031">
            <v>42.27</v>
          </cell>
        </row>
        <row r="8032">
          <cell r="A8032">
            <v>101738</v>
          </cell>
          <cell r="B8032" t="str">
            <v>RODAPÉ EM MADEIRA, ALTURA 7CM, FIXADO COM COLA. AF_09/2020</v>
          </cell>
          <cell r="C8032">
            <v>39.74</v>
          </cell>
        </row>
        <row r="8033">
          <cell r="A8033">
            <v>101741</v>
          </cell>
          <cell r="B8033" t="str">
            <v>RODAPÉ EM MARMORITE, ALTURA 10CM. AF_09/2020</v>
          </cell>
          <cell r="C8033">
            <v>23.17</v>
          </cell>
        </row>
        <row r="8034">
          <cell r="A8034">
            <v>98697</v>
          </cell>
          <cell r="B8034" t="str">
            <v>RODAPÉ EM MÁRMORE, ALTURA 7 CM. AF_09/2020</v>
          </cell>
          <cell r="C8034">
            <v>87.1</v>
          </cell>
        </row>
        <row r="8035">
          <cell r="A8035">
            <v>98688</v>
          </cell>
          <cell r="B8035" t="str">
            <v>RODAPÉ EM POLIESTIRENO, ALTURA 5 CM. AF_09/2020</v>
          </cell>
          <cell r="C8035">
            <v>65.3</v>
          </cell>
        </row>
        <row r="8036">
          <cell r="A8036">
            <v>98687</v>
          </cell>
          <cell r="B8036" t="str">
            <v>RODAPÉ VINÍLICO FLEXÍVEL EM MANTA, ALTURA 10 CM. AF_09/2020</v>
          </cell>
          <cell r="C8036">
            <v>0</v>
          </cell>
        </row>
        <row r="8037">
          <cell r="A8037">
            <v>98689</v>
          </cell>
          <cell r="B8037" t="str">
            <v>SOLEIRA EM GRANITO, LARGURA 15 CM, ESPESSURA 2,0 CM. AF_09/2020</v>
          </cell>
          <cell r="C8037">
            <v>116.9</v>
          </cell>
        </row>
        <row r="8038">
          <cell r="A8038">
            <v>98695</v>
          </cell>
          <cell r="B8038" t="str">
            <v>SOLEIRA EM MÁRMORE, LARGURA 15 CM, ESPESSURA 2,0 CM. AF_09/2020</v>
          </cell>
          <cell r="C8038">
            <v>129.76</v>
          </cell>
        </row>
        <row r="8039">
          <cell r="A8039">
            <v>100606</v>
          </cell>
          <cell r="B8039" t="str">
            <v>ASSENTAMENTO DE POSTE DE CONCRETO COM COMPRIMENTO NOMINAL DE 10 M, CARGA NOMINAL DE 1000 DAN, ENGASTAMENTO BASE CONCRETADA COM 1 M DE CONCRETO E 0,6 M DE SOLO (NÃO INCLUI FORNECIMENTO). AF_04/2025</v>
          </cell>
          <cell r="C8039">
            <v>1550.89</v>
          </cell>
        </row>
        <row r="8040">
          <cell r="A8040">
            <v>100604</v>
          </cell>
          <cell r="B8040" t="str">
            <v>ASSENTAMENTO DE POSTE DE CONCRETO COM COMPRIMENTO NOMINAL DE 10 M, CARGA NOMINAL DE 300 DAN, ENGASTAMENTO BASE CONCRETADA COM 1 M DE CONCRETO E 0,6 M DE SOLO (NÃO INCLUI FORNECIMENTO). AF_04/2025</v>
          </cell>
          <cell r="C8040">
            <v>729.36</v>
          </cell>
        </row>
        <row r="8041">
          <cell r="A8041">
            <v>100605</v>
          </cell>
          <cell r="B8041" t="str">
            <v>ASSENTAMENTO DE POSTE DE CONCRETO COM COMPRIMENTO NOMINAL DE 10 M, CARGA NOMINAL DE 600 DAN, ENGASTAMENTO BASE CONCRETADA COM 1 M DE CONCRETO E 0,6 M DE SOLO (NÃO INCLUI FORNECIMENTO). AF_04/2025</v>
          </cell>
          <cell r="C8041">
            <v>1068.29</v>
          </cell>
        </row>
        <row r="8042">
          <cell r="A8042">
            <v>100580</v>
          </cell>
          <cell r="B8042" t="str">
            <v>ASSENTAMENTO DE POSTE DE CONCRETO COM COMPRIMENTO NOMINAL DE 10 M, CARGA NOMINAL MAIOR QUE 1000 DAN, ENGASTAMENTO SIMPLES COM 1,6 M DE SOLO (NÃO INCLUI FORNECIMENTO). AF_04/2025</v>
          </cell>
          <cell r="C8042">
            <v>670.74</v>
          </cell>
        </row>
        <row r="8043">
          <cell r="A8043">
            <v>100579</v>
          </cell>
          <cell r="B8043" t="str">
            <v>ASSENTAMENTO DE POSTE DE CONCRETO COM COMPRIMENTO NOMINAL DE 10 M, CARGA NOMINAL MENOR OU IGUAL A 1000 DAN, ENGASTAMENTO SIMPLES COM 1,6 M DE SOLO (NÃO INCLUI FORNECIMENTO). AF_04/2025</v>
          </cell>
          <cell r="C8043">
            <v>626.12</v>
          </cell>
        </row>
        <row r="8044">
          <cell r="A8044">
            <v>100609</v>
          </cell>
          <cell r="B8044" t="str">
            <v>ASSENTAMENTO DE POSTE DE CONCRETO COM COMPRIMENTO NOMINAL DE 10,5 M, CARGA NOMINAL DE 1000 DAN, ENGASTAMENTO BASE CONCRETADA COM 1 M DE CONCRETO E 0,65 M DE SOLO (NÃO INCLUI FORNECIMENTO). AF_04/2025</v>
          </cell>
          <cell r="C8044">
            <v>1580.75</v>
          </cell>
        </row>
        <row r="8045">
          <cell r="A8045">
            <v>100607</v>
          </cell>
          <cell r="B8045" t="str">
            <v>ASSENTAMENTO DE POSTE DE CONCRETO COM COMPRIMENTO NOMINAL DE 10,5 M, CARGA NOMINAL DE 300 DAN, ENGASTAMENTO BASE CONCRETADA COM 1 M DE CONCRETO E 0,65 M DE SOLO (NÃO INCLUI FORNECIMENTO). AF_04/2025</v>
          </cell>
          <cell r="C8045">
            <v>748.96</v>
          </cell>
        </row>
        <row r="8046">
          <cell r="A8046">
            <v>100608</v>
          </cell>
          <cell r="B8046" t="str">
            <v>ASSENTAMENTO DE POSTE DE CONCRETO COM COMPRIMENTO NOMINAL DE 10,5 M, CARGA NOMINAL DE 600 DAN, ENGASTAMENTO BASE CONCRETADA COM 1 M DE CONCRETO E 0,65 M DE SOLO (NÃO INCLUI FORNECIMENTO). AF_04/2025</v>
          </cell>
          <cell r="C8046">
            <v>1091.67</v>
          </cell>
        </row>
        <row r="8047">
          <cell r="A8047">
            <v>100582</v>
          </cell>
          <cell r="B8047" t="str">
            <v>ASSENTAMENTO DE POSTE DE CONCRETO COM COMPRIMENTO NOMINAL DE 10,5 M, CARGA NOMINAL MAIOR QUE 1000 DAN, ENGASTAMENTO SIMPLES COM 1,65 M DE SOLO (NÃO INCLUI FORNECIMENTO). AF_04/2025</v>
          </cell>
          <cell r="C8047">
            <v>729.45</v>
          </cell>
        </row>
        <row r="8048">
          <cell r="A8048">
            <v>100581</v>
          </cell>
          <cell r="B8048" t="str">
            <v>ASSENTAMENTO DE POSTE DE CONCRETO COM COMPRIMENTO NOMINAL DE 10,5 M, CARGA NOMINAL MENOR OU IGUAL A 1000 DAN, ENGASTAMENTO SIMPLES COM 1,65 M DE SOLO (NÃO INCLUI FORNECIMENTO). AF_04/2025</v>
          </cell>
          <cell r="C8048">
            <v>650.39</v>
          </cell>
        </row>
        <row r="8049">
          <cell r="A8049">
            <v>100613</v>
          </cell>
          <cell r="B8049" t="str">
            <v>ASSENTAMENTO DE POSTE DE CONCRETO COM COMPRIMENTO NOMINAL DE 11 M, CARGA NOMINAL DE 1000 DAN, ENGASTAMENTO BASE CONCRETADA COM 1 M DE CONCRETO E 0,7 M DE SOLO (NÃO INCLUI FORNECIMENTO). AF_04/2025</v>
          </cell>
          <cell r="C8049">
            <v>1610.46</v>
          </cell>
        </row>
        <row r="8050">
          <cell r="A8050">
            <v>100610</v>
          </cell>
          <cell r="B8050" t="str">
            <v>ASSENTAMENTO DE POSTE DE CONCRETO COM COMPRIMENTO NOMINAL DE 11 M, CARGA NOMINAL DE 300 DAN, ENGASTAMENTO BASE CONCRETADA COM 1 M DE CONCRETO E 0,7 M DE SOLO (NÃO INCLUI FORNECIMENTO). AF_04/2025</v>
          </cell>
          <cell r="C8050">
            <v>768.17</v>
          </cell>
        </row>
        <row r="8051">
          <cell r="A8051">
            <v>100611</v>
          </cell>
          <cell r="B8051" t="str">
            <v>ASSENTAMENTO DE POSTE DE CONCRETO COM COMPRIMENTO NOMINAL DE 11 M, CARGA NOMINAL DE 400 DAN, ENGASTAMENTO BASE CONCRETADA COM 1 M DE CONCRETO E 0,7 M DE SOLO (NÃO INCLUI FORNECIMENTO). AF_04/2025</v>
          </cell>
          <cell r="C8051">
            <v>922.18</v>
          </cell>
        </row>
        <row r="8052">
          <cell r="A8052">
            <v>100612</v>
          </cell>
          <cell r="B8052" t="str">
            <v>ASSENTAMENTO DE POSTE DE CONCRETO COM COMPRIMENTO NOMINAL DE 11 M, CARGA NOMINAL DE 600 DAN, ENGASTAMENTO BASE CONCRETADA COM 1 M DE CONCRETO E 0,7 M DE SOLO (NÃO INCLUI FORNECIMENTO). AF_04/2025</v>
          </cell>
          <cell r="C8052">
            <v>1114.68</v>
          </cell>
        </row>
        <row r="8053">
          <cell r="A8053">
            <v>100584</v>
          </cell>
          <cell r="B8053" t="str">
            <v>ASSENTAMENTO DE POSTE DE CONCRETO COM COMPRIMENTO NOMINAL DE 11 M, CARGA NOMINAL MAIOR QUE 1000 DAN, ENGASTAMENTO SIMPLES COM 1,7 M DE SOLO (NÃO INCLUI FORNECIMENTO). AF_04/2025</v>
          </cell>
          <cell r="C8053">
            <v>724.42</v>
          </cell>
        </row>
        <row r="8054">
          <cell r="A8054">
            <v>100583</v>
          </cell>
          <cell r="B8054" t="str">
            <v>ASSENTAMENTO DE POSTE DE CONCRETO COM COMPRIMENTO NOMINAL DE 11 M, CARGA NOMINAL MENOR OU IGUAL A 1000 DAN, ENGASTAMENTO SIMPLES COM 1,7 M DE SOLO (NÃO INCLUI FORNECIMENTO). AF_04/2025</v>
          </cell>
          <cell r="C8054">
            <v>676.03</v>
          </cell>
        </row>
        <row r="8055">
          <cell r="A8055">
            <v>100616</v>
          </cell>
          <cell r="B8055" t="str">
            <v>ASSENTAMENTO DE POSTE DE CONCRETO COM COMPRIMENTO NOMINAL DE 12 M, CARGA NOMINAL DE 1000 DAN, ENGASTAMENTO BASE CONCRETADA COM 1 M DE CONCRETO E 0,8 M DE SOLO (NÃO INCLUI FORNECIMENTO). AF_04/2025</v>
          </cell>
          <cell r="C8055">
            <v>1672.43</v>
          </cell>
        </row>
        <row r="8056">
          <cell r="A8056">
            <v>100614</v>
          </cell>
          <cell r="B8056" t="str">
            <v>ASSENTAMENTO DE POSTE DE CONCRETO COM COMPRIMENTO NOMINAL DE 12 M, CARGA NOMINAL DE 400 DAN, ENGASTAMENTO BASE CONCRETADA COM 1 M DE CONCRETO E 0,8 M DE SOLO (NÃO INCLUI FORNECIMENTO). AF_04/2025</v>
          </cell>
          <cell r="C8056">
            <v>963.92</v>
          </cell>
        </row>
        <row r="8057">
          <cell r="A8057">
            <v>100615</v>
          </cell>
          <cell r="B8057" t="str">
            <v>ASSENTAMENTO DE POSTE DE CONCRETO COM COMPRIMENTO NOMINAL DE 12 M, CARGA NOMINAL DE 600 DAN, ENGASTAMENTO BASE CONCRETADA COM 1 M DE CONCRETO E 0,8 M DE SOLO (NÃO INCLUI FORNECIMENTO). AF_04/2025</v>
          </cell>
          <cell r="C8057">
            <v>1160.6400000000001</v>
          </cell>
        </row>
        <row r="8058">
          <cell r="A8058">
            <v>100586</v>
          </cell>
          <cell r="B8058" t="str">
            <v>ASSENTAMENTO DE POSTE DE CONCRETO COM COMPRIMENTO NOMINAL DE 12 M, CARGA NOMINAL MAIOR QUE 1000 DAN, ENGASTAMENTO SIMPLES COM 1,8 M DE SOLO (NÃO INCLUI FORNECIMENTO). AF_04/2025</v>
          </cell>
          <cell r="C8058">
            <v>803.51</v>
          </cell>
        </row>
        <row r="8059">
          <cell r="A8059">
            <v>100585</v>
          </cell>
          <cell r="B8059" t="str">
            <v>ASSENTAMENTO DE POSTE DE CONCRETO COM COMPRIMENTO NOMINAL DE 12 M, CARGA NOMINAL MENOR OU IGUAL A 1000 DAN, ENGASTAMENTO SIMPLES COM 1,8 M DE SOLO (NÃO INCLUI FORNECIMENTO). AF_04/2025</v>
          </cell>
          <cell r="C8059">
            <v>726.11</v>
          </cell>
        </row>
        <row r="8060">
          <cell r="A8060">
            <v>100618</v>
          </cell>
          <cell r="B8060" t="str">
            <v>ASSENTAMENTO DE POSTE DE CONCRETO COM COMPRIMENTO NOMINAL DE 13 M, CARGA NOMINAL DE 1000 DAN, ENGASTAMENTO BASE CONCRETADA COM 1 M DE CONCRETO E 0,9 M DE SOLO - SOMENTE INSTALAÇÃO, SEM FORNECIMENTO. AF_04/2025</v>
          </cell>
          <cell r="C8060">
            <v>1738.66</v>
          </cell>
        </row>
        <row r="8061">
          <cell r="A8061">
            <v>100617</v>
          </cell>
          <cell r="B8061" t="str">
            <v>ASSENTAMENTO DE POSTE DE CONCRETO COM COMPRIMENTO NOMINAL DE 13 M, CARGA NOMINAL DE 600 DAN, ENGASTAMENTO BASE CONCRETADA COM 1 M DE CONCRETO E 0,9 M DE SOLO (NÃO INCLUI FORNECIMENTO). AF_04/2025</v>
          </cell>
          <cell r="C8061">
            <v>1206.54</v>
          </cell>
        </row>
        <row r="8062">
          <cell r="A8062">
            <v>100588</v>
          </cell>
          <cell r="B8062" t="str">
            <v>ASSENTAMENTO DE POSTE DE CONCRETO COM COMPRIMENTO NOMINAL DE 13 M, CARGA NOMINAL MAIOR QUE 1000 DAN, ENGASTAMENTO SIMPLES COM 1,9 M DE SOLO (NÃO INCLUI FORNECIMENTO). AF_04/2025</v>
          </cell>
          <cell r="C8062">
            <v>837.86</v>
          </cell>
        </row>
        <row r="8063">
          <cell r="A8063">
            <v>100587</v>
          </cell>
          <cell r="B8063" t="str">
            <v>ASSENTAMENTO DE POSTE DE CONCRETO COM COMPRIMENTO NOMINAL DE 13 M, CARGA NOMINAL MENOR OU IGUAL A 1000 DAN, ENGASTAMENTO SIMPLES COM 1,9 M DE SOLO (NÃO INCLUI FORNECIMENTO). AF_04/2025</v>
          </cell>
          <cell r="C8063">
            <v>777.82</v>
          </cell>
        </row>
        <row r="8064">
          <cell r="A8064">
            <v>100590</v>
          </cell>
          <cell r="B8064" t="str">
            <v>ASSENTAMENTO DE POSTE DE CONCRETO COM COMPRIMENTO NOMINAL DE 13,5 M, CARGA NOMINAL MAIOR QUE 1000 DAN, ENGASTAMENTO SIMPLES COM 1,95 M DE SOLO (NÃO INCLUI FORNECIMENTO). AF_04/2025</v>
          </cell>
          <cell r="C8064">
            <v>903.06</v>
          </cell>
        </row>
        <row r="8065">
          <cell r="A8065">
            <v>100589</v>
          </cell>
          <cell r="B8065" t="str">
            <v>ASSENTAMENTO DE POSTE DE CONCRETO COM COMPRIMENTO NOMINAL DE 13,5 M, CARGA NOMINAL MENOR OU IGUAL A 1000 DAN, ENGASTAMENTO SIMPLES COM 1,95 M DE SOLO (NÃO INCLUI FORNECIMENTO). AF_04/2025</v>
          </cell>
          <cell r="C8065">
            <v>843.55</v>
          </cell>
        </row>
        <row r="8066">
          <cell r="A8066">
            <v>100592</v>
          </cell>
          <cell r="B8066" t="str">
            <v>ASSENTAMENTO DE POSTE DE CONCRETO COM COMPRIMENTO NOMINAL DE 14 M, CARGA NOMINAL MAIOR QUE 1000 DAN, ENGASTAMENTO SIMPLES COM 2 M DE SOLO (NÃO INCLUI FORNECIMENTO). AF_04/2025</v>
          </cell>
          <cell r="C8066">
            <v>894.57</v>
          </cell>
        </row>
        <row r="8067">
          <cell r="A8067">
            <v>100591</v>
          </cell>
          <cell r="B8067" t="str">
            <v>ASSENTAMENTO DE POSTE DE CONCRETO COM COMPRIMENTO NOMINAL DE 14 M, CARGA NOMINAL MENOR OU IGUAL A 1000 DAN, ENGASTAMENTO SIMPLES COM 2 M DE SOLO (NÃO INCLUI FORNECIMENTO). AF_04/2025</v>
          </cell>
          <cell r="C8067">
            <v>830.57</v>
          </cell>
        </row>
        <row r="8068">
          <cell r="A8068">
            <v>100594</v>
          </cell>
          <cell r="B8068" t="str">
            <v>ASSENTAMENTO DE POSTE DE CONCRETO COM COMPRIMENTO NOMINAL DE 15 M, CARGA NOMINAL MAIOR QUE 1000 DAN, ENGASTAMENTO SIMPLES COM 2,1 M DE SOLO (NÃO INCLUI FORNECIMENTO). AF_04/2025</v>
          </cell>
          <cell r="C8068">
            <v>983.33</v>
          </cell>
        </row>
        <row r="8069">
          <cell r="A8069">
            <v>100593</v>
          </cell>
          <cell r="B8069" t="str">
            <v>ASSENTAMENTO DE POSTE DE CONCRETO COM COMPRIMENTO NOMINAL DE 15 M, CARGA NOMINAL MENOR OU IGUAL A 1000 DAN, ENGASTAMENTO SIMPLES COM 2,1 M DE SOLO (NÃO INCLUI FORNECIMENTO). AF_04/2025</v>
          </cell>
          <cell r="C8069">
            <v>899.43</v>
          </cell>
        </row>
        <row r="8070">
          <cell r="A8070">
            <v>100596</v>
          </cell>
          <cell r="B8070" t="str">
            <v>ASSENTAMENTO DE POSTE DE CONCRETO COM COMPRIMENTO NOMINAL DE 18 M, CARGA NOMINAL MAIOR QUE 1000 DAN, ENGASTAMENTO SIMPLES COM 2,4 M DE SOLO (NÃO INCLUI FORNECIMENTO). AF_04/2025</v>
          </cell>
          <cell r="C8070">
            <v>1176.05</v>
          </cell>
        </row>
        <row r="8071">
          <cell r="A8071">
            <v>100595</v>
          </cell>
          <cell r="B8071" t="str">
            <v>ASSENTAMENTO DE POSTE DE CONCRETO COM COMPRIMENTO NOMINAL DE 18 M, CARGA NOMINAL MENOR OU IGUAL A 1000 DAN, ENGASTAMENTO SIMPLES COM 2,4 M DE SOLO (NÃO INCLUI FORNECIMENTO). AF_04/2025</v>
          </cell>
          <cell r="C8071">
            <v>1062.51</v>
          </cell>
        </row>
        <row r="8072">
          <cell r="A8072">
            <v>100598</v>
          </cell>
          <cell r="B8072" t="str">
            <v>ASSENTAMENTO DE POSTE DE CONCRETO COM COMPRIMENTO NOMINAL DE 20 M, CARGA NOMINAL MAIOR QUE 1000, ENGASTAMENTO SIMPLES COM 2,6 M DE SOLO (NÃO INCLUI FORNECIMENTO). AF_04/2025</v>
          </cell>
          <cell r="C8072">
            <v>1303.71</v>
          </cell>
        </row>
        <row r="8073">
          <cell r="A8073">
            <v>100597</v>
          </cell>
          <cell r="B8073" t="str">
            <v>ASSENTAMENTO DE POSTE DE CONCRETO COM COMPRIMENTO NOMINAL DE 20 M, CARGA NOMINAL MENOR OU IGUAL A 1000 DAN, ENGASTAMENTO SIMPLES COM 2,6 M DE SOLO (NÃO INCLUI FORNECIMENTO). AF_04/2025</v>
          </cell>
          <cell r="C8073">
            <v>1209.8900000000001</v>
          </cell>
        </row>
        <row r="8074">
          <cell r="A8074">
            <v>100603</v>
          </cell>
          <cell r="B8074" t="str">
            <v>ASSENTAMENTO DE POSTE DE CONCRETO COM COMPRIMENTO NOMINAL DE 9 M, CARGA NOMINAL DE 1000 DAN, ENGASTAMENTO BASE CONCRETADA COM 1 M DE CONCRETO E 0,5 M DE SOLO (NÃO INCLUI FORNECIMENTO). AF_04/2025</v>
          </cell>
          <cell r="C8074">
            <v>1494.27</v>
          </cell>
        </row>
        <row r="8075">
          <cell r="A8075">
            <v>100599</v>
          </cell>
          <cell r="B8075" t="str">
            <v>ASSENTAMENTO DE POSTE DE CONCRETO COM COMPRIMENTO NOMINAL DE 9 M, CARGA NOMINAL DE 150 DAN, ENGASTAMENTO BASE CONCRETADA COM 1 M DE CONCRETO E 0,5 M DE SOLO (NÃO INCLUI FORNECIMENTO). AF_04/2025</v>
          </cell>
          <cell r="C8075">
            <v>601.98</v>
          </cell>
        </row>
        <row r="8076">
          <cell r="A8076">
            <v>100600</v>
          </cell>
          <cell r="B8076" t="str">
            <v>ASSENTAMENTO DE POSTE DE CONCRETO COM COMPRIMENTO NOMINAL DE 9 M, CARGA NOMINAL DE 300 DAN, ENGASTAMENTO BASE CONCRETADA COM 1 M DE CONCRETO E 0,5 M DE SOLO (NÃO INCLUI FORNECIMENTO). AF_04/2025</v>
          </cell>
          <cell r="C8076">
            <v>689.55</v>
          </cell>
        </row>
        <row r="8077">
          <cell r="A8077">
            <v>100601</v>
          </cell>
          <cell r="B8077" t="str">
            <v>ASSENTAMENTO DE POSTE DE CONCRETO COM COMPRIMENTO NOMINAL DE 9 M, CARGA NOMINAL DE 400 DAN, ENGASTAMENTO BASE CONCRETADA COM 1 M DE CONCRETO E 0,5 M DE SOLO (NÃO INCLUI FORNECIMENTO). AF_04/2025</v>
          </cell>
          <cell r="C8077">
            <v>836.82</v>
          </cell>
        </row>
        <row r="8078">
          <cell r="A8078">
            <v>100602</v>
          </cell>
          <cell r="B8078" t="str">
            <v>ASSENTAMENTO DE POSTE DE CONCRETO COM COMPRIMENTO NOMINAL DE 9 M, CARGA NOMINAL DE 600 DAN, ENGASTAMENTO BASE CONCRETADA COM 1 M DE CONCRETO E 0,5 M DE SOLO (NÃO INCLUI FORNECIMENTO). AF_04/2025</v>
          </cell>
          <cell r="C8078">
            <v>1020.88</v>
          </cell>
        </row>
        <row r="8079">
          <cell r="A8079">
            <v>100578</v>
          </cell>
          <cell r="B8079" t="str">
            <v>ASSENTAMENTO DE POSTE DE CONCRETO COM COMPRIMENTO NOMINAL DE 9 M, CARGA NOMINAL MENOR OU IGUAL A 1000 DAN, ENGASTAMENTO SIMPLES COM 1,5 M DE SOLO (NÃO INCLUI FORNECIMENTO). AF_04/2025</v>
          </cell>
          <cell r="C8079">
            <v>577.39</v>
          </cell>
        </row>
        <row r="8080">
          <cell r="A8080">
            <v>105975</v>
          </cell>
          <cell r="B8080" t="str">
            <v>CORDOALHA DE ACO 7,9 (5/16) 7*2,64MM ZINCAGEM TIPO A E 13% DE IACS - FORNECIMENTO E INSTALAÇÃO. AF_04/2025</v>
          </cell>
          <cell r="C8080">
            <v>0</v>
          </cell>
        </row>
        <row r="8081">
          <cell r="A8081">
            <v>105976</v>
          </cell>
          <cell r="B8081" t="str">
            <v>CORDOALHA DE ACO 7,9 (5/16) 7*2,64MM ZINCAGEM TIPO B E 13% DE IACS - FORNECIMENTO E INSTALAÇÃO. AF_04/2025</v>
          </cell>
          <cell r="C8081">
            <v>0</v>
          </cell>
        </row>
        <row r="8082">
          <cell r="A8082">
            <v>105977</v>
          </cell>
          <cell r="B8082" t="str">
            <v>CORDOALHA DE ACO 9,5 (3/8) 7*3,05MM ZINCAGEM TIPO A E 13% DE IACS - FORNECIMENTO E INSTALAÇÃO. AF_04/2025</v>
          </cell>
          <cell r="C8082">
            <v>0</v>
          </cell>
        </row>
        <row r="8083">
          <cell r="A8083">
            <v>105978</v>
          </cell>
          <cell r="B8083" t="str">
            <v>CORDOALHA DE ACO 9,5(3/8) 7*3,05MM ZINCAGEM TIPO B E 13% DE IACS - FORNECIMENTO E INSTALAÇÃO. AF_04/2025</v>
          </cell>
          <cell r="C8083">
            <v>0</v>
          </cell>
        </row>
        <row r="8084">
          <cell r="A8084">
            <v>105970</v>
          </cell>
          <cell r="B8084" t="str">
            <v>ESTRUTURA DE ESTAIAMENTO PARA POSTES DE CONCRETO ANCORA CONCRETO - FORNECIMENTO E INSTALAÇÃO. AF_04/2025</v>
          </cell>
          <cell r="C8084">
            <v>0</v>
          </cell>
        </row>
        <row r="8085">
          <cell r="A8085">
            <v>105972</v>
          </cell>
          <cell r="B8085" t="str">
            <v>ESTRUTURA DE ESTAIAMENTO PARA POSTES DE CONCRETO CRUZETA A POSTE M3 E B3 - FORNECIMENTO E INSTALAÇÃO. AF_04/2025</v>
          </cell>
          <cell r="C8085">
            <v>0</v>
          </cell>
        </row>
        <row r="8086">
          <cell r="A8086">
            <v>105973</v>
          </cell>
          <cell r="B8086" t="str">
            <v>ESTRUTURA DE ESTAIAMENTO PARA POSTES DE CONCRETO CRUZETA A POSTE N3 - FORNECIMENTO E INSTALAÇÃO. AF_04/2025</v>
          </cell>
          <cell r="C8086">
            <v>0</v>
          </cell>
        </row>
        <row r="8087">
          <cell r="A8087">
            <v>105974</v>
          </cell>
          <cell r="B8087" t="str">
            <v>ESTRUTURA DE ESTAIAMENTO PARA POSTES DE CONCRETO HTE - FORNECIMENTO E INSTALAÇÃO. AF_04/2025</v>
          </cell>
          <cell r="C8087">
            <v>0</v>
          </cell>
        </row>
        <row r="8088">
          <cell r="A8088">
            <v>105971</v>
          </cell>
          <cell r="B8088" t="str">
            <v>ESTRUTURA DE ESTAIAMENTO PARA POSTES DE CONCRETO POSTE A POSTE - FORNECIMENTO E INSTALAÇÃO. AF_04/2025</v>
          </cell>
          <cell r="C8088">
            <v>0</v>
          </cell>
        </row>
        <row r="8089">
          <cell r="A8089">
            <v>105967</v>
          </cell>
          <cell r="B8089" t="str">
            <v>POSTE DE AÇO CÔNICO CONTÍNUO CURVO DUPLO, ENGASTAMENTO SIMPLES COM 1 M DE SOLO, H=6M - FORNECIMENTO E INSTALAÇÃO. AF_04/2025</v>
          </cell>
          <cell r="C8089">
            <v>0</v>
          </cell>
        </row>
        <row r="8090">
          <cell r="A8090">
            <v>105968</v>
          </cell>
          <cell r="B8090" t="str">
            <v>POSTE DE AÇO CÔNICO CONTÍNUO CURVO DUPLO, ENGASTAMENTO SIMPLES COM 1 M DE SOLO, H=7M - FORNECIMENTO E INSTALAÇÃO. AF_04/2025</v>
          </cell>
          <cell r="C8090">
            <v>0</v>
          </cell>
        </row>
        <row r="8091">
          <cell r="A8091">
            <v>105969</v>
          </cell>
          <cell r="B8091" t="str">
            <v>POSTE DE AÇO CÔNICO CONTÍNUO CURVO DUPLO, ENGASTAMENTO SIMPLES COM 1 M DE SOLO, H=8M - FORNECIMENTO E INSTALAÇÃO. AF_04/2025</v>
          </cell>
          <cell r="C8091">
            <v>0</v>
          </cell>
        </row>
        <row r="8092">
          <cell r="A8092">
            <v>100623</v>
          </cell>
          <cell r="B8092" t="str">
            <v>POSTE DE AÇO CÔNICO CONTÍNUO CURVO DUPLO, ENGASTAMENTO SIMPLES COM 1 M DE SOLO, H=9M - FORNECIMENTO E INSTALAÇÃO. AF_04/2025</v>
          </cell>
          <cell r="C8092">
            <v>2206.7600000000002</v>
          </cell>
        </row>
        <row r="8093">
          <cell r="A8093">
            <v>105964</v>
          </cell>
          <cell r="B8093" t="str">
            <v>POSTE DE AÇO CÔNICO CONTÍNUO CURVO DUPLO, FLANGEADO, H=6M - FORNECIMENTO E INSTALAÇÃO. AF_04/2025</v>
          </cell>
          <cell r="C8093">
            <v>0</v>
          </cell>
        </row>
        <row r="8094">
          <cell r="A8094">
            <v>105965</v>
          </cell>
          <cell r="B8094" t="str">
            <v>POSTE DE AÇO CÔNICO CONTÍNUO CURVO DUPLO, FLANGEADO, H=7M - FORNECIMENTO E INSTALAÇÃO. AF_04/2025</v>
          </cell>
          <cell r="C8094">
            <v>0</v>
          </cell>
        </row>
        <row r="8095">
          <cell r="A8095">
            <v>105966</v>
          </cell>
          <cell r="B8095" t="str">
            <v>POSTE DE AÇO CÔNICO CONTÍNUO CURVO DUPLO, FLANGEADO, H=8M - FORNECIMENTO E INSTALAÇÃO. AF_04/2025</v>
          </cell>
          <cell r="C8095">
            <v>0</v>
          </cell>
        </row>
        <row r="8096">
          <cell r="A8096">
            <v>100621</v>
          </cell>
          <cell r="B8096" t="str">
            <v>POSTE DE AÇO CÔNICO CONTÍNUO CURVO DUPLO, FLANGEADO, H=9M - FORNECIMENTO E INSTALAÇÃO. AF_04/2025</v>
          </cell>
          <cell r="C8096">
            <v>2761.89</v>
          </cell>
        </row>
        <row r="8097">
          <cell r="A8097">
            <v>105960</v>
          </cell>
          <cell r="B8097" t="str">
            <v>POSTE DE AÇO CÔNICO CONTÍNUO CURVO SIMPLES, ENGASTAMENTO SIMPLES COM 0,5 M DE SOLO, H=5M - FORNECIMENTO E INSTALAÇÃO. AF_04/2025</v>
          </cell>
          <cell r="C8097">
            <v>0</v>
          </cell>
        </row>
        <row r="8098">
          <cell r="A8098">
            <v>105961</v>
          </cell>
          <cell r="B8098" t="str">
            <v>POSTE DE AÇO CÔNICO CONTÍNUO CURVO SIMPLES, ENGASTAMENTO SIMPLES COM 1 M DE SOLO, H=6M - FORNECIMENTO E INSTALAÇÃO. AF_04/2025</v>
          </cell>
          <cell r="C8098">
            <v>0</v>
          </cell>
        </row>
        <row r="8099">
          <cell r="A8099">
            <v>105962</v>
          </cell>
          <cell r="B8099" t="str">
            <v>POSTE DE AÇO CÔNICO CONTÍNUO CURVO SIMPLES, ENGASTAMENTO SIMPLES COM 1 M DE SOLO, H=7M - FORNECIMENTO E INSTALAÇÃO. AF_04/2025</v>
          </cell>
          <cell r="C8099">
            <v>0</v>
          </cell>
        </row>
        <row r="8100">
          <cell r="A8100">
            <v>105963</v>
          </cell>
          <cell r="B8100" t="str">
            <v>POSTE DE AÇO CÔNICO CONTÍNUO CURVO SIMPLES, ENGASTAMENTO SIMPLES COM 1 M DE SOLO, H=8M - FORNECIMENTO E INSTALAÇÃO. AF_04/2025</v>
          </cell>
          <cell r="C8100">
            <v>0</v>
          </cell>
        </row>
        <row r="8101">
          <cell r="A8101">
            <v>100622</v>
          </cell>
          <cell r="B8101" t="str">
            <v>POSTE DE AÇO CÔNICO CONTÍNUO CURVO SIMPLES, ENGASTAMENTO SIMPLES COM 1 M DE SOLO, H=9M - FORNECIMENTO E INSTALAÇÃO. AF_04/2025</v>
          </cell>
          <cell r="C8101">
            <v>2147.5</v>
          </cell>
        </row>
        <row r="8102">
          <cell r="A8102">
            <v>105956</v>
          </cell>
          <cell r="B8102" t="str">
            <v>POSTE DE AÇO CÔNICO CONTÍNUO CURVO SIMPLES, FLANGEADO, H=5M - FORNECIMENTO E INSTALAÇÃO. AF_04/2025</v>
          </cell>
          <cell r="C8102">
            <v>0</v>
          </cell>
        </row>
        <row r="8103">
          <cell r="A8103">
            <v>105957</v>
          </cell>
          <cell r="B8103" t="str">
            <v>POSTE DE AÇO CÔNICO CONTÍNUO CURVO SIMPLES, FLANGEADO, H=6M - FORNECIMENTO E INSTALAÇÃO. AF_04/2025</v>
          </cell>
          <cell r="C8103">
            <v>0</v>
          </cell>
        </row>
        <row r="8104">
          <cell r="A8104">
            <v>105958</v>
          </cell>
          <cell r="B8104" t="str">
            <v>POSTE DE AÇO CÔNICO CONTÍNUO CURVO SIMPLES, FLANGEADO, H=7M - FORNECIMENTO E INSTALAÇÃO. AF_04/2025</v>
          </cell>
          <cell r="C8104">
            <v>1933.13</v>
          </cell>
        </row>
        <row r="8105">
          <cell r="A8105">
            <v>105959</v>
          </cell>
          <cell r="B8105" t="str">
            <v>POSTE DE AÇO CÔNICO CONTÍNUO CURVO SIMPLES, FLANGEADO, H=8M - FORNECIMENTO E INSTALAÇÃO. AF_04/2025</v>
          </cell>
          <cell r="C8105">
            <v>0</v>
          </cell>
        </row>
        <row r="8106">
          <cell r="A8106">
            <v>100620</v>
          </cell>
          <cell r="B8106" t="str">
            <v>POSTE DE AÇO CÔNICO CONTÍNUO CURVO SIMPLES, FLANGEADO, H=9M - FORNECIMENTO E INSTALAÇÃO. AF_04/2025</v>
          </cell>
          <cell r="C8106">
            <v>2475.36</v>
          </cell>
        </row>
        <row r="8107">
          <cell r="A8107">
            <v>105951</v>
          </cell>
          <cell r="B8107" t="str">
            <v>POSTE DE AÇO CÔNICO CONTÍNUO RETO, ENGASTAMENTO SIMPLES COM 0,5 M DE SOLO, H=5M - FORNECIMENTO E INSTALAÇÃO. AF_04/2025</v>
          </cell>
          <cell r="C8107">
            <v>0</v>
          </cell>
        </row>
        <row r="8108">
          <cell r="A8108">
            <v>105952</v>
          </cell>
          <cell r="B8108" t="str">
            <v>POSTE DE AÇO CÔNICO CONTÍNUO RETO, ENGASTAMENTO SIMPLES COM 1 M DE SOLO, H=6M - FORNECIMENTO E INSTALAÇÃO. AF_04/2025</v>
          </cell>
          <cell r="C8108">
            <v>0</v>
          </cell>
        </row>
        <row r="8109">
          <cell r="A8109">
            <v>105953</v>
          </cell>
          <cell r="B8109" t="str">
            <v>POSTE DE AÇO CÔNICO CONTÍNUO RETO, ENGASTAMENTO SIMPLES COM 1 M DE SOLO, H=7M - FORNECIMENTO E INSTALAÇÃO. AF_04/2025</v>
          </cell>
          <cell r="C8109">
            <v>1673.29</v>
          </cell>
        </row>
        <row r="8110">
          <cell r="A8110">
            <v>105954</v>
          </cell>
          <cell r="B8110" t="str">
            <v>POSTE DE AÇO CÔNICO CONTÍNUO RETO, ENGASTAMENTO SIMPLES COM 1 M DE SOLO, H=8M - FORNECIMENTO E INSTALAÇÃO. AF_04/2025</v>
          </cell>
          <cell r="C8110">
            <v>0</v>
          </cell>
        </row>
        <row r="8111">
          <cell r="A8111">
            <v>105955</v>
          </cell>
          <cell r="B8111" t="str">
            <v>POSTE DE AÇO CÔNICO CONTÍNUO RETO, ENGASTAMENTO SIMPLES COM 1 M DE SOLO, H=9M - FORNECIMENTO E INSTALAÇÃO. AF_04/2025</v>
          </cell>
          <cell r="C8111">
            <v>2225.4299999999998</v>
          </cell>
        </row>
        <row r="8112">
          <cell r="A8112">
            <v>105946</v>
          </cell>
          <cell r="B8112" t="str">
            <v>POSTE DE AÇO CÔNICO CONTÍNUO RETO, FLANGEADO, H=5M - FORNECIMENTO E INSTALAÇÃO. AF_04/2025</v>
          </cell>
          <cell r="C8112">
            <v>0</v>
          </cell>
        </row>
        <row r="8113">
          <cell r="A8113">
            <v>105947</v>
          </cell>
          <cell r="B8113" t="str">
            <v>POSTE DE AÇO CÔNICO CONTÍNUO RETO, FLANGEADO, H=6M - FORNECIMENTO E INSTALAÇÃO. AF_04/2025</v>
          </cell>
          <cell r="C8113">
            <v>0</v>
          </cell>
        </row>
        <row r="8114">
          <cell r="A8114">
            <v>105948</v>
          </cell>
          <cell r="B8114" t="str">
            <v>POSTE DE AÇO CÔNICO CONTÍNUO RETO, FLANGEADO, H=7M - FORNECIMENTO E INSTALAÇÃO. AF_04/2025</v>
          </cell>
          <cell r="C8114">
            <v>0</v>
          </cell>
        </row>
        <row r="8115">
          <cell r="A8115">
            <v>105949</v>
          </cell>
          <cell r="B8115" t="str">
            <v>POSTE DE AÇO CÔNICO CONTÍNUO RETO, FLANGEADO, H=8M - FORNECIMENTO E INSTALAÇÃO. AF_04/2025</v>
          </cell>
          <cell r="C8115">
            <v>0</v>
          </cell>
        </row>
        <row r="8116">
          <cell r="A8116">
            <v>105950</v>
          </cell>
          <cell r="B8116" t="str">
            <v>POSTE DE AÇO CÔNICO CONTÍNUO RETO, FLANGEADO, H=9M - FORNECIMENTO E INSTALAÇÃO. AF_04/2025</v>
          </cell>
          <cell r="C8116">
            <v>0</v>
          </cell>
        </row>
        <row r="8117">
          <cell r="A8117">
            <v>100619</v>
          </cell>
          <cell r="B8117" t="str">
            <v>POSTE DECORATIVO PARA JARDIM EM AÇO TUBULAR, H = *2,5* M, SEM LUMINÁRIA - FORNECIMENTO E INSTALAÇÃO. AF_04/2025</v>
          </cell>
          <cell r="C8117">
            <v>563</v>
          </cell>
        </row>
        <row r="8118">
          <cell r="A8118">
            <v>99283</v>
          </cell>
          <cell r="B8118" t="str">
            <v>ACRÉSCIMO PARA POÇO DE VISITA CIRCULAR PARA DRENAGEM, EM ALVENARIA COM TIJOLOS CERÂMICOS MACIÇOS, DIÂMETRO INTERNO = 0,8 M. AF_12/2020</v>
          </cell>
          <cell r="C8118">
            <v>1105.96</v>
          </cell>
        </row>
        <row r="8119">
          <cell r="A8119">
            <v>99293</v>
          </cell>
          <cell r="B8119" t="str">
            <v>ACRÉSCIMO PARA POÇO DE VISITA CIRCULAR PARA DRENAGEM, EM ALVENARIA COM TIJOLOS CERÂMICOS MACIÇOS, DIÂMETRO INTERNO = 1 M. AF_12/2020</v>
          </cell>
          <cell r="C8119">
            <v>1337.53</v>
          </cell>
        </row>
        <row r="8120">
          <cell r="A8120">
            <v>99243</v>
          </cell>
          <cell r="B8120" t="str">
            <v>ACRÉSCIMO PARA POÇO DE VISITA CIRCULAR PARA DRENAGEM, EM ALVENARIA COM TIJOLOS CERÂMICOS MACIÇOS, DIÂMETRO INTERNO = 1,2 M. AF_12/2020</v>
          </cell>
          <cell r="C8120">
            <v>1569.05</v>
          </cell>
        </row>
        <row r="8121">
          <cell r="A8121">
            <v>99249</v>
          </cell>
          <cell r="B8121" t="str">
            <v>ACRÉSCIMO PARA POÇO DE VISITA CIRCULAR PARA DRENAGEM, EM ALVENARIA COM TIJOLOS CERÂMICOS MACIÇOS, DIÂMETRO INTERNO = 1,5 M. AF_12/2020</v>
          </cell>
          <cell r="C8121">
            <v>1916.46</v>
          </cell>
        </row>
        <row r="8122">
          <cell r="A8122">
            <v>99278</v>
          </cell>
          <cell r="B8122" t="str">
            <v>ACRÉSCIMO PARA POÇO DE VISITA CIRCULAR PARA DRENAGEM, EM CONCRETO PRÉ-MOLDADO, DIÂMETRO INTERNO = 0,8 M. AF_12/2020</v>
          </cell>
          <cell r="C8122">
            <v>418.13</v>
          </cell>
        </row>
        <row r="8123">
          <cell r="A8123">
            <v>99288</v>
          </cell>
          <cell r="B8123" t="str">
            <v>ACRÉSCIMO PARA POÇO DE VISITA CIRCULAR PARA DRENAGEM, EM CONCRETO PRÉ-MOLDADO, DIÂMETRO INTERNO = 1 M. AF_12/2020</v>
          </cell>
          <cell r="C8123">
            <v>552.67999999999995</v>
          </cell>
        </row>
        <row r="8124">
          <cell r="A8124">
            <v>99240</v>
          </cell>
          <cell r="B8124" t="str">
            <v>ACRÉSCIMO PARA POÇO DE VISITA CIRCULAR PARA DRENAGEM, EM CONCRETO PRÉ-MOLDADO, DIÂMETRO INTERNO = 1,2 M. AF_12/2020</v>
          </cell>
          <cell r="C8124">
            <v>736.66</v>
          </cell>
        </row>
        <row r="8125">
          <cell r="A8125">
            <v>99246</v>
          </cell>
          <cell r="B8125" t="str">
            <v>ACRÉSCIMO PARA POÇO DE VISITA CIRCULAR PARA DRENAGEM, EM CONCRETO PRÉ-MOLDADO, DIÂMETRO INTERNO = 1,5 M. AF_12/2020</v>
          </cell>
          <cell r="C8125">
            <v>1010.42</v>
          </cell>
        </row>
        <row r="8126">
          <cell r="A8126">
            <v>97981</v>
          </cell>
          <cell r="B8126" t="str">
            <v>ACRÉSCIMO PARA POÇO DE VISITA CIRCULAR PARA ESGOTO, EM ALVENARIA COM TIJOLOS CERÂMICOS MACIÇOS, DIÂMETRO INTERNO = 0,8 M. AF_12/2020</v>
          </cell>
          <cell r="C8126">
            <v>1180.1500000000001</v>
          </cell>
        </row>
        <row r="8127">
          <cell r="A8127">
            <v>97985</v>
          </cell>
          <cell r="B8127" t="str">
            <v>ACRÉSCIMO PARA POÇO DE VISITA CIRCULAR PARA ESGOTO, EM ALVENARIA COM TIJOLOS CERÂMICOS MACIÇOS, DIÂMETRO INTERNO = 1 M. AF_12/2020</v>
          </cell>
          <cell r="C8127">
            <v>1421.42</v>
          </cell>
        </row>
        <row r="8128">
          <cell r="A8128">
            <v>97989</v>
          </cell>
          <cell r="B8128" t="str">
            <v>ACRÉSCIMO PARA POÇO DE VISITA CIRCULAR PARA ESGOTO, EM ALVENARIA COM TIJOLOS CERÂMICOS MACIÇOS, DIÂMETRO INTERNO = 1,2 M. AF_12/2020</v>
          </cell>
          <cell r="C8128">
            <v>1662.64</v>
          </cell>
        </row>
        <row r="8129">
          <cell r="A8129">
            <v>97993</v>
          </cell>
          <cell r="B8129" t="str">
            <v>ACRÉSCIMO PARA POÇO DE VISITA CIRCULAR PARA ESGOTO, EM ALVENARIA COM TIJOLOS CERÂMICOS MACIÇOS, DIÂMETRO INTERNO = 1,5 M. AF_12/2020</v>
          </cell>
          <cell r="C8129">
            <v>2024.62</v>
          </cell>
        </row>
        <row r="8130">
          <cell r="A8130">
            <v>98409</v>
          </cell>
          <cell r="B8130" t="str">
            <v>ACRÉSCIMO PARA POÇO DE VISITA CIRCULAR PARA ESGOTO, EM CONCRETO PRÉ-MOLDADO, DIÂMETRO INTERNO = 0,8 M. AF_12/2020</v>
          </cell>
          <cell r="C8130">
            <v>420.23</v>
          </cell>
        </row>
        <row r="8131">
          <cell r="A8131">
            <v>97983</v>
          </cell>
          <cell r="B8131" t="str">
            <v>ACRÉSCIMO PARA POÇO DE VISITA CIRCULAR PARA ESGOTO, EM CONCRETO PRÉ-MOLDADO, DIÂMETRO INTERNO = 1 M. AF_12/2020</v>
          </cell>
          <cell r="C8131">
            <v>555.44000000000005</v>
          </cell>
        </row>
        <row r="8132">
          <cell r="A8132">
            <v>97987</v>
          </cell>
          <cell r="B8132" t="str">
            <v>ACRÉSCIMO PARA POÇO DE VISITA CIRCULAR PARA ESGOTO, EM CONCRETO PRÉ-MOLDADO, DIÂMETRO INTERNO = 1,2 M. AF_12/2020</v>
          </cell>
          <cell r="C8132">
            <v>740.12</v>
          </cell>
        </row>
        <row r="8133">
          <cell r="A8133">
            <v>97991</v>
          </cell>
          <cell r="B8133" t="str">
            <v>ACRÉSCIMO PARA POÇO DE VISITA CIRCULAR PARA ESGOTO, EM CONCRETO PRÉ-MOLDADO, DIÂMETRO INTERNO = 1,5 M. AF_12/2020</v>
          </cell>
          <cell r="C8133">
            <v>1015.15</v>
          </cell>
        </row>
        <row r="8134">
          <cell r="A8134">
            <v>99241</v>
          </cell>
          <cell r="B8134" t="str">
            <v>ACRÉSCIMO PARA POÇO DE VISITA RETANGULAR PARA DRENAGEM, EM ALVENARIA COM BLOCOS DE CONCRETO, DIMENSÕES INTERNAS = 1,5X1,5 M. AF_12/2020</v>
          </cell>
          <cell r="C8134">
            <v>1822.09</v>
          </cell>
        </row>
        <row r="8135">
          <cell r="A8135">
            <v>99247</v>
          </cell>
          <cell r="B8135" t="str">
            <v>ACRÉSCIMO PARA POÇO DE VISITA RETANGULAR PARA DRENAGEM, EM ALVENARIA COM BLOCOS DE CONCRETO, DIMENSÕES INTERNAS = 1,5X2 M. AF_12/2020</v>
          </cell>
          <cell r="C8135">
            <v>2077.9899999999998</v>
          </cell>
        </row>
        <row r="8136">
          <cell r="A8136">
            <v>99263</v>
          </cell>
          <cell r="B8136" t="str">
            <v>ACRÉSCIMO PARA POÇO DE VISITA RETANGULAR PARA DRENAGEM, EM ALVENARIA COM BLOCOS DE CONCRETO, DIMENSÕES INTERNAS = 1,5X2,5 M. AF_12/2020</v>
          </cell>
          <cell r="C8136">
            <v>2333.94</v>
          </cell>
        </row>
        <row r="8137">
          <cell r="A8137">
            <v>99276</v>
          </cell>
          <cell r="B8137" t="str">
            <v>ACRÉSCIMO PARA POÇO DE VISITA RETANGULAR PARA DRENAGEM, EM ALVENARIA COM BLOCOS DE CONCRETO, DIMENSÕES INTERNAS = 1,5X3 M. AF_12/2020</v>
          </cell>
          <cell r="C8137">
            <v>2589.89</v>
          </cell>
        </row>
        <row r="8138">
          <cell r="A8138">
            <v>99291</v>
          </cell>
          <cell r="B8138" t="str">
            <v>ACRÉSCIMO PARA POÇO DE VISITA RETANGULAR PARA DRENAGEM, EM ALVENARIA COM BLOCOS DE CONCRETO, DIMENSÕES INTERNAS = 1,5X3,5 M. AF_12/2020</v>
          </cell>
          <cell r="C8138">
            <v>2845.76</v>
          </cell>
        </row>
        <row r="8139">
          <cell r="A8139">
            <v>99297</v>
          </cell>
          <cell r="B8139" t="str">
            <v>ACRÉSCIMO PARA POÇO DE VISITA RETANGULAR PARA DRENAGEM, EM ALVENARIA COM BLOCOS DE CONCRETO, DIMENSÕES INTERNAS = 1,5X4 M. AF_12/2020</v>
          </cell>
          <cell r="C8139">
            <v>3121.86</v>
          </cell>
        </row>
        <row r="8140">
          <cell r="A8140">
            <v>99254</v>
          </cell>
          <cell r="B8140" t="str">
            <v>ACRÉSCIMO PARA POÇO DE VISITA RETANGULAR PARA DRENAGEM, EM ALVENARIA COM BLOCOS DE CONCRETO, DIMENSÕES INTERNAS = 1X1 M. AF_12/2020</v>
          </cell>
          <cell r="C8140">
            <v>1310.27</v>
          </cell>
        </row>
        <row r="8141">
          <cell r="A8141">
            <v>99261</v>
          </cell>
          <cell r="B8141" t="str">
            <v>ACRÉSCIMO PARA POÇO DE VISITA RETANGULAR PARA DRENAGEM, EM ALVENARIA COM BLOCOS DE CONCRETO, DIMENSÕES INTERNAS = 1X1,5 M. AF_12/2020</v>
          </cell>
          <cell r="C8141">
            <v>1566.16</v>
          </cell>
        </row>
        <row r="8142">
          <cell r="A8142">
            <v>99266</v>
          </cell>
          <cell r="B8142" t="str">
            <v>ACRÉSCIMO PARA POÇO DE VISITA RETANGULAR PARA DRENAGEM, EM ALVENARIA COM BLOCOS DE CONCRETO, DIMENSÕES INTERNAS = 1X2 M. AF_12/2020</v>
          </cell>
          <cell r="C8142">
            <v>1822.09</v>
          </cell>
        </row>
        <row r="8143">
          <cell r="A8143">
            <v>99269</v>
          </cell>
          <cell r="B8143" t="str">
            <v>ACRÉSCIMO PARA POÇO DE VISITA RETANGULAR PARA DRENAGEM, EM ALVENARIA COM BLOCOS DE CONCRETO, DIMENSÕES INTERNAS = 1X2,5 M. AF_12/2020</v>
          </cell>
          <cell r="C8143">
            <v>2077.9899999999998</v>
          </cell>
        </row>
        <row r="8144">
          <cell r="A8144">
            <v>99277</v>
          </cell>
          <cell r="B8144" t="str">
            <v>ACRÉSCIMO PARA POÇO DE VISITA RETANGULAR PARA DRENAGEM, EM ALVENARIA COM BLOCOS DE CONCRETO, DIMENSÕES INTERNAS = 1X3 M. AF_12/2020</v>
          </cell>
          <cell r="C8144">
            <v>2333.94</v>
          </cell>
        </row>
        <row r="8145">
          <cell r="A8145">
            <v>99281</v>
          </cell>
          <cell r="B8145" t="str">
            <v>ACRÉSCIMO PARA POÇO DE VISITA RETANGULAR PARA DRENAGEM, EM ALVENARIA COM BLOCOS DE CONCRETO, DIMENSÕES INTERNAS = 1X3,5 M. AF_12/2020</v>
          </cell>
          <cell r="C8145">
            <v>2589.89</v>
          </cell>
        </row>
        <row r="8146">
          <cell r="A8146">
            <v>99289</v>
          </cell>
          <cell r="B8146" t="str">
            <v>ACRÉSCIMO PARA POÇO DE VISITA RETANGULAR PARA DRENAGEM, EM ALVENARIA COM BLOCOS DE CONCRETO, DIMENSÕES INTERNAS = 1X4 M. AF_12/2020</v>
          </cell>
          <cell r="C8146">
            <v>2845.76</v>
          </cell>
        </row>
        <row r="8147">
          <cell r="A8147">
            <v>99282</v>
          </cell>
          <cell r="B8147" t="str">
            <v>ACRÉSCIMO PARA POÇO DE VISITA RETANGULAR PARA DRENAGEM, EM ALVENARIA COM BLOCOS DE CONCRETO, DIMENSÕES INTERNAS = 2,5X2,5 M. AF_12/2020</v>
          </cell>
          <cell r="C8147">
            <v>2870.18</v>
          </cell>
        </row>
        <row r="8148">
          <cell r="A8148">
            <v>99296</v>
          </cell>
          <cell r="B8148" t="str">
            <v>ACRÉSCIMO PARA POÇO DE VISITA RETANGULAR PARA DRENAGEM, EM ALVENARIA COM BLOCOS DE CONCRETO, DIMENSÕES INTERNAS = 2,5X3 M. AF_12/2020</v>
          </cell>
          <cell r="C8148">
            <v>3126.06</v>
          </cell>
        </row>
        <row r="8149">
          <cell r="A8149">
            <v>99299</v>
          </cell>
          <cell r="B8149" t="str">
            <v>ACRÉSCIMO PARA POÇO DE VISITA RETANGULAR PARA DRENAGEM, EM ALVENARIA COM BLOCOS DE CONCRETO, DIMENSÕES INTERNAS = 2,5X3,5 M. AF_12/2020</v>
          </cell>
          <cell r="C8149">
            <v>3381.92</v>
          </cell>
        </row>
        <row r="8150">
          <cell r="A8150">
            <v>99302</v>
          </cell>
          <cell r="B8150" t="str">
            <v>ACRÉSCIMO PARA POÇO DE VISITA RETANGULAR PARA DRENAGEM, EM ALVENARIA COM BLOCOS DE CONCRETO, DIMENSÕES INTERNAS = 2,5X4 M. AF_12/2020</v>
          </cell>
          <cell r="C8150">
            <v>3642.02</v>
          </cell>
        </row>
        <row r="8151">
          <cell r="A8151">
            <v>99307</v>
          </cell>
          <cell r="B8151" t="str">
            <v>ACRÉSCIMO PARA POÇO DE VISITA RETANGULAR PARA DRENAGEM, EM ALVENARIA COM BLOCOS DE CONCRETO, DIMENSÕES INTERNAS = 2X2 M. AF_12/2020</v>
          </cell>
          <cell r="C8151">
            <v>2354.14</v>
          </cell>
        </row>
        <row r="8152">
          <cell r="A8152">
            <v>99317</v>
          </cell>
          <cell r="B8152" t="str">
            <v>ACRÉSCIMO PARA POÇO DE VISITA RETANGULAR PARA DRENAGEM, EM ALVENARIA COM BLOCOS DE CONCRETO, DIMENSÕES INTERNAS = 2X2,5 M. AF_12/2020</v>
          </cell>
          <cell r="C8152">
            <v>2610.0300000000002</v>
          </cell>
        </row>
        <row r="8153">
          <cell r="A8153">
            <v>99321</v>
          </cell>
          <cell r="B8153" t="str">
            <v>ACRÉSCIMO PARA POÇO DE VISITA RETANGULAR PARA DRENAGEM, EM ALVENARIA COM BLOCOS DE CONCRETO, DIMENSÕES INTERNAS = 2X3 M. AF_12/2020</v>
          </cell>
          <cell r="C8153">
            <v>2865.97</v>
          </cell>
        </row>
        <row r="8154">
          <cell r="A8154">
            <v>99323</v>
          </cell>
          <cell r="B8154" t="str">
            <v>ACRÉSCIMO PARA POÇO DE VISITA RETANGULAR PARA DRENAGEM, EM ALVENARIA COM BLOCOS DE CONCRETO, DIMENSÕES INTERNAS = 2X3,5 M. AF_12/2020</v>
          </cell>
          <cell r="C8154">
            <v>3121.86</v>
          </cell>
        </row>
        <row r="8155">
          <cell r="A8155">
            <v>99325</v>
          </cell>
          <cell r="B8155" t="str">
            <v>ACRÉSCIMO PARA POÇO DE VISITA RETANGULAR PARA DRENAGEM, EM ALVENARIA COM BLOCOS DE CONCRETO, DIMENSÕES INTERNAS = 2X4 M. AF_12/2020</v>
          </cell>
          <cell r="C8155">
            <v>3381.92</v>
          </cell>
        </row>
        <row r="8156">
          <cell r="A8156">
            <v>99311</v>
          </cell>
          <cell r="B8156" t="str">
            <v>ACRÉSCIMO PARA POÇO DE VISITA RETANGULAR PARA DRENAGEM, EM ALVENARIA COM BLOCOS DE CONCRETO, DIMENSÕES INTERNAS = 3,5X3,5 M. AF_12/2020</v>
          </cell>
          <cell r="C8156">
            <v>3902.16</v>
          </cell>
        </row>
        <row r="8157">
          <cell r="A8157">
            <v>99314</v>
          </cell>
          <cell r="B8157" t="str">
            <v>ACRÉSCIMO PARA POÇO DE VISITA RETANGULAR PARA DRENAGEM, EM ALVENARIA COM BLOCOS DE CONCRETO, DIMENSÕES INTERNAS = 3,5X4 M. AF_12/2020</v>
          </cell>
          <cell r="C8157">
            <v>4162.2700000000004</v>
          </cell>
        </row>
        <row r="8158">
          <cell r="A8158">
            <v>99304</v>
          </cell>
          <cell r="B8158" t="str">
            <v>ACRÉSCIMO PARA POÇO DE VISITA RETANGULAR PARA DRENAGEM, EM ALVENARIA COM BLOCOS DE CONCRETO, DIMENSÕES INTERNAS = 3X3 M. AF_12/2020</v>
          </cell>
          <cell r="C8158">
            <v>3386.12</v>
          </cell>
        </row>
        <row r="8159">
          <cell r="A8159">
            <v>99306</v>
          </cell>
          <cell r="B8159" t="str">
            <v>ACRÉSCIMO PARA POÇO DE VISITA RETANGULAR PARA DRENAGEM, EM ALVENARIA COM BLOCOS DE CONCRETO, DIMENSÕES INTERNAS = 3X3,5 M. AF_12/2020</v>
          </cell>
          <cell r="C8159">
            <v>3642.02</v>
          </cell>
        </row>
        <row r="8160">
          <cell r="A8160">
            <v>99309</v>
          </cell>
          <cell r="B8160" t="str">
            <v>ACRÉSCIMO PARA POÇO DE VISITA RETANGULAR PARA DRENAGEM, EM ALVENARIA COM BLOCOS DE CONCRETO, DIMENSÕES INTERNAS = 3X4 M. AF_12/2020</v>
          </cell>
          <cell r="C8160">
            <v>3902.16</v>
          </cell>
        </row>
        <row r="8161">
          <cell r="A8161">
            <v>99327</v>
          </cell>
          <cell r="B8161" t="str">
            <v>ACRÉSCIMO PARA POÇO DE VISITA RETANGULAR PARA DRENAGEM, EM ALVENARIA COM BLOCOS DE CONCRETO, DIMENSÕES INTERNAS = 4X4 M. AF_12/2020</v>
          </cell>
          <cell r="C8161">
            <v>4381.22</v>
          </cell>
        </row>
        <row r="8162">
          <cell r="A8162">
            <v>98009</v>
          </cell>
          <cell r="B8162" t="str">
            <v>ACRÉSCIMO PARA POÇO DE VISITA RETANGULAR PARA ESGOTO, EM ALVENARIA COM BLOCOS DE CONCRETO, DIMENSÕES INTERNAS = 1,5X1,5 M. AF_12/2020</v>
          </cell>
          <cell r="C8162">
            <v>1894.77</v>
          </cell>
        </row>
        <row r="8163">
          <cell r="A8163">
            <v>98011</v>
          </cell>
          <cell r="B8163" t="str">
            <v>ACRÉSCIMO PARA POÇO DE VISITA RETANGULAR PARA ESGOTO, EM ALVENARIA COM BLOCOS DE CONCRETO, DIMENSÕES INTERNAS = 1,5X2 M. AF_12/2020</v>
          </cell>
          <cell r="C8163">
            <v>2161.34</v>
          </cell>
        </row>
        <row r="8164">
          <cell r="A8164">
            <v>98013</v>
          </cell>
          <cell r="B8164" t="str">
            <v>ACRÉSCIMO PARA POÇO DE VISITA RETANGULAR PARA ESGOTO, EM ALVENARIA COM BLOCOS DE CONCRETO, DIMENSÕES INTERNAS = 1,5X2,5 M. AF_12/2020</v>
          </cell>
          <cell r="C8164">
            <v>2427.98</v>
          </cell>
        </row>
        <row r="8165">
          <cell r="A8165">
            <v>98015</v>
          </cell>
          <cell r="B8165" t="str">
            <v>ACRÉSCIMO PARA POÇO DE VISITA RETANGULAR PARA ESGOTO, EM ALVENARIA COM BLOCOS DE CONCRETO, DIMENSÕES INTERNAS = 1,5X3 M. AF_12/2020</v>
          </cell>
          <cell r="C8165">
            <v>2694.63</v>
          </cell>
        </row>
        <row r="8166">
          <cell r="A8166">
            <v>98017</v>
          </cell>
          <cell r="B8166" t="str">
            <v>ACRÉSCIMO PARA POÇO DE VISITA RETANGULAR PARA ESGOTO, EM ALVENARIA COM BLOCOS DE CONCRETO, DIMENSÕES INTERNAS = 1,5X3,5 M. AF_12/2020</v>
          </cell>
          <cell r="C8166">
            <v>2961.18</v>
          </cell>
        </row>
        <row r="8167">
          <cell r="A8167">
            <v>98019</v>
          </cell>
          <cell r="B8167" t="str">
            <v>ACRÉSCIMO PARA POÇO DE VISITA RETANGULAR PARA ESGOTO, EM ALVENARIA COM BLOCOS DE CONCRETO, DIMENSÕES INTERNAS = 1,5X4 M. AF_12/2020</v>
          </cell>
          <cell r="C8167">
            <v>3251.17</v>
          </cell>
        </row>
        <row r="8168">
          <cell r="A8168">
            <v>97995</v>
          </cell>
          <cell r="B8168" t="str">
            <v>ACRÉSCIMO PARA POÇO DE VISITA RETANGULAR PARA ESGOTO, EM ALVENARIA COM BLOCOS DE CONCRETO, DIMENSÕES INTERNAS = 1X1 M. AF_12/2020</v>
          </cell>
          <cell r="C8168">
            <v>1361.57</v>
          </cell>
        </row>
        <row r="8169">
          <cell r="A8169">
            <v>97997</v>
          </cell>
          <cell r="B8169" t="str">
            <v>ACRÉSCIMO PARA POÇO DE VISITA RETANGULAR PARA ESGOTO, EM ALVENARIA COM BLOCOS DE CONCRETO, DIMENSÕES INTERNAS = 1X1,5 M. AF_12/2020</v>
          </cell>
          <cell r="C8169">
            <v>1628.14</v>
          </cell>
        </row>
        <row r="8170">
          <cell r="A8170">
            <v>97999</v>
          </cell>
          <cell r="B8170" t="str">
            <v>ACRÉSCIMO PARA POÇO DE VISITA RETANGULAR PARA ESGOTO, EM ALVENARIA COM BLOCOS DE CONCRETO, DIMENSÕES INTERNAS = 1X2 M. AF_12/2020</v>
          </cell>
          <cell r="C8170">
            <v>1894.77</v>
          </cell>
        </row>
        <row r="8171">
          <cell r="A8171">
            <v>98001</v>
          </cell>
          <cell r="B8171" t="str">
            <v>ACRÉSCIMO PARA POÇO DE VISITA RETANGULAR PARA ESGOTO, EM ALVENARIA COM BLOCOS DE CONCRETO, DIMENSÕES INTERNAS = 1X2,5 M. AF_12/2020</v>
          </cell>
          <cell r="C8171">
            <v>2161.34</v>
          </cell>
        </row>
        <row r="8172">
          <cell r="A8172">
            <v>98003</v>
          </cell>
          <cell r="B8172" t="str">
            <v>ACRÉSCIMO PARA POÇO DE VISITA RETANGULAR PARA ESGOTO, EM ALVENARIA COM BLOCOS DE CONCRETO, DIMENSÕES INTERNAS = 1X3 M. AF_12/2020</v>
          </cell>
          <cell r="C8172">
            <v>2427.98</v>
          </cell>
        </row>
        <row r="8173">
          <cell r="A8173">
            <v>98005</v>
          </cell>
          <cell r="B8173" t="str">
            <v>ACRÉSCIMO PARA POÇO DE VISITA RETANGULAR PARA ESGOTO, EM ALVENARIA COM BLOCOS DE CONCRETO, DIMENSÕES INTERNAS = 1X3,5 M. AF_12/2020</v>
          </cell>
          <cell r="C8173">
            <v>2694.63</v>
          </cell>
        </row>
        <row r="8174">
          <cell r="A8174">
            <v>98007</v>
          </cell>
          <cell r="B8174" t="str">
            <v>ACRÉSCIMO PARA POÇO DE VISITA RETANGULAR PARA ESGOTO, EM ALVENARIA COM BLOCOS DE CONCRETO, DIMENSÕES INTERNAS = 1X4 M. AF_12/2020</v>
          </cell>
          <cell r="C8174">
            <v>2961.18</v>
          </cell>
        </row>
        <row r="8175">
          <cell r="A8175">
            <v>98031</v>
          </cell>
          <cell r="B8175" t="str">
            <v>ACRÉSCIMO PARA POÇO DE VISITA RETANGULAR PARA ESGOTO, EM ALVENARIA COM BLOCOS DE CONCRETO, DIMENSÕES INTERNAS = 2,5X2,5 M. AF_12/2020</v>
          </cell>
          <cell r="C8175">
            <v>2989.49</v>
          </cell>
        </row>
        <row r="8176">
          <cell r="A8176">
            <v>98033</v>
          </cell>
          <cell r="B8176" t="str">
            <v>ACRÉSCIMO PARA POÇO DE VISITA RETANGULAR PARA ESGOTO, EM ALVENARIA COM BLOCOS DE CONCRETO, DIMENSÕES INTERNAS = 2,5X3 M. AF_12/2020</v>
          </cell>
          <cell r="C8176">
            <v>3256.05</v>
          </cell>
        </row>
        <row r="8177">
          <cell r="A8177">
            <v>98035</v>
          </cell>
          <cell r="B8177" t="str">
            <v>ACRÉSCIMO PARA POÇO DE VISITA RETANGULAR PARA ESGOTO, EM ALVENARIA COM BLOCOS DE CONCRETO, DIMENSÕES INTERNAS = 2,5X3,5 M. AF_12/2020</v>
          </cell>
          <cell r="C8177">
            <v>3522.6</v>
          </cell>
        </row>
        <row r="8178">
          <cell r="A8178">
            <v>98037</v>
          </cell>
          <cell r="B8178" t="str">
            <v>ACRÉSCIMO PARA POÇO DE VISITA RETANGULAR PARA ESGOTO, EM ALVENARIA COM BLOCOS DE CONCRETO, DIMENSÕES INTERNAS = 2,5X4 M. AF_12/2020</v>
          </cell>
          <cell r="C8178">
            <v>3794.05</v>
          </cell>
        </row>
        <row r="8179">
          <cell r="A8179">
            <v>98021</v>
          </cell>
          <cell r="B8179" t="str">
            <v>ACRÉSCIMO PARA POÇO DE VISITA RETANGULAR PARA ESGOTO, EM ALVENARIA COM BLOCOS DE CONCRETO, DIMENSÕES INTERNAS = 2X2 M. AF_12/2020</v>
          </cell>
          <cell r="C8179">
            <v>2451.41</v>
          </cell>
        </row>
        <row r="8180">
          <cell r="A8180">
            <v>98023</v>
          </cell>
          <cell r="B8180" t="str">
            <v>ACRÉSCIMO PARA POÇO DE VISITA RETANGULAR PARA ESGOTO, EM ALVENARIA COM BLOCOS DE CONCRETO, DIMENSÕES INTERNAS = 2X2,5 M. AF_12/2020</v>
          </cell>
          <cell r="C8180">
            <v>2717.98</v>
          </cell>
        </row>
        <row r="8181">
          <cell r="A8181">
            <v>98025</v>
          </cell>
          <cell r="B8181" t="str">
            <v>ACRÉSCIMO PARA POÇO DE VISITA RETANGULAR PARA ESGOTO, EM ALVENARIA COM BLOCOS DE CONCRETO, DIMENSÕES INTERNAS = 2X3 M. AF_12/2020</v>
          </cell>
          <cell r="C8181">
            <v>2984.61</v>
          </cell>
        </row>
        <row r="8182">
          <cell r="A8182">
            <v>98027</v>
          </cell>
          <cell r="B8182" t="str">
            <v>ACRÉSCIMO PARA POÇO DE VISITA RETANGULAR PARA ESGOTO, EM ALVENARIA COM BLOCOS DE CONCRETO, DIMENSÕES INTERNAS = 2X3,5 M. AF_12/2020</v>
          </cell>
          <cell r="C8182">
            <v>3251.17</v>
          </cell>
        </row>
        <row r="8183">
          <cell r="A8183">
            <v>98029</v>
          </cell>
          <cell r="B8183" t="str">
            <v>ACRÉSCIMO PARA POÇO DE VISITA RETANGULAR PARA ESGOTO, EM ALVENARIA COM BLOCOS DE CONCRETO, DIMENSÕES INTERNAS = 2X4 M. AF_12/2020</v>
          </cell>
          <cell r="C8183">
            <v>3522.6</v>
          </cell>
        </row>
        <row r="8184">
          <cell r="A8184">
            <v>98045</v>
          </cell>
          <cell r="B8184" t="str">
            <v>ACRÉSCIMO PARA POÇO DE VISITA RETANGULAR PARA ESGOTO, EM ALVENARIA COM BLOCOS DE CONCRETO, DIMENSÕES INTERNAS = 3,5X3,5 M. AF_12/2020</v>
          </cell>
          <cell r="C8184">
            <v>4065.56</v>
          </cell>
        </row>
        <row r="8185">
          <cell r="A8185">
            <v>98047</v>
          </cell>
          <cell r="B8185" t="str">
            <v>ACRÉSCIMO PARA POÇO DE VISITA RETANGULAR PARA ESGOTO, EM ALVENARIA COM BLOCOS DE CONCRETO, DIMENSÕES INTERNAS = 3,5X4 M. AF_12/2020</v>
          </cell>
          <cell r="C8185">
            <v>4337.0200000000004</v>
          </cell>
        </row>
        <row r="8186">
          <cell r="A8186">
            <v>98039</v>
          </cell>
          <cell r="B8186" t="str">
            <v>ACRÉSCIMO PARA POÇO DE VISITA RETANGULAR PARA ESGOTO, EM ALVENARIA COM BLOCOS DE CONCRETO, DIMENSÕES INTERNAS = 3X3 M. AF_12/2020</v>
          </cell>
          <cell r="C8186">
            <v>3527.47</v>
          </cell>
        </row>
        <row r="8187">
          <cell r="A8187">
            <v>98041</v>
          </cell>
          <cell r="B8187" t="str">
            <v>ACRÉSCIMO PARA POÇO DE VISITA RETANGULAR PARA ESGOTO, EM ALVENARIA COM BLOCOS DE CONCRETO, DIMENSÕES INTERNAS = 3X3,5 M. AF_12/2020</v>
          </cell>
          <cell r="C8187">
            <v>3794.05</v>
          </cell>
        </row>
        <row r="8188">
          <cell r="A8188">
            <v>98043</v>
          </cell>
          <cell r="B8188" t="str">
            <v>ACRÉSCIMO PARA POÇO DE VISITA RETANGULAR PARA ESGOTO, EM ALVENARIA COM BLOCOS DE CONCRETO, DIMENSÕES INTERNAS = 3X4 M. AF_12/2020</v>
          </cell>
          <cell r="C8188">
            <v>4065.56</v>
          </cell>
        </row>
        <row r="8189">
          <cell r="A8189">
            <v>98049</v>
          </cell>
          <cell r="B8189" t="str">
            <v>ACRÉSCIMO PARA POÇO DE VISITA RETANGULAR PARA ESGOTO, EM ALVENARIA COM BLOCOS DE CONCRETO, DIMENSÕES INTERNAS = 4X4 M. AF_12/2020</v>
          </cell>
          <cell r="C8189">
            <v>4560.7700000000004</v>
          </cell>
        </row>
        <row r="8190">
          <cell r="A8190">
            <v>101809</v>
          </cell>
          <cell r="B8190" t="str">
            <v>BASE PARA POCO DE VISITA RETANGULAR PARA ESGOTO E DRENAGEM, EM CONCRETO ESTRUTURAL, DIMENSÕES INTERNAS DE 90X150 M, PROFUNDIDADE DE 1,25 M, EXCLUINDO TAMPÃO. AF_12/2020</v>
          </cell>
          <cell r="C8190">
            <v>2738.54</v>
          </cell>
        </row>
        <row r="8191">
          <cell r="A8191">
            <v>99280</v>
          </cell>
          <cell r="B8191" t="str">
            <v>BASE PARA POÇO DE VISITA CIRCULAR PARA DRENAGEM, EM ALVENARIA COM TIJOLOS CERÂMICOS MACIÇOS, DIÂMETRO INTERNO = 0,80 M, PROFUNDIDADE = 1,40 M, EXCLUINDO TAMPÃO. AF_12/2020</v>
          </cell>
          <cell r="C8191">
            <v>1951.67</v>
          </cell>
        </row>
        <row r="8192">
          <cell r="A8192">
            <v>99292</v>
          </cell>
          <cell r="B8192" t="str">
            <v>BASE PARA POÇO DE VISITA CIRCULAR PARA DRENAGEM, EM ALVENARIA COM TIJOLOS CERÂMICOS MACIÇOS, DIÂMETRO INTERNO = 1,0 M, PROFUNDIDADE = 1,40 M, EXCLUINDO TAMPÃO. AF_12/2020</v>
          </cell>
          <cell r="C8192">
            <v>2416.89</v>
          </cell>
        </row>
        <row r="8193">
          <cell r="A8193">
            <v>99242</v>
          </cell>
          <cell r="B8193" t="str">
            <v>BASE PARA POÇO DE VISITA CIRCULAR PARA DRENAGEM, EM ALVENARIA COM TIJOLOS CERÂMICOS MACIÇOS, DIÂMETRO INTERNO = 1,2 M, PROFUNDIDADE = 1,40 M, EXCLUINDO TAMPÃO. AF_12/2020</v>
          </cell>
          <cell r="C8193">
            <v>2883.78</v>
          </cell>
        </row>
        <row r="8194">
          <cell r="A8194">
            <v>99248</v>
          </cell>
          <cell r="B8194" t="str">
            <v>BASE PARA POÇO DE VISITA CIRCULAR PARA DRENAGEM, EM ALVENARIA COM TIJOLOS CERÂMICOS MACIÇOS, DIÂMETRO INTERNO = 1,50 M, PROFUNDIDADE = 1,40 M, EXCLUINDO TAMPÃO. AF_12/2020</v>
          </cell>
          <cell r="C8194">
            <v>3710.05</v>
          </cell>
        </row>
        <row r="8195">
          <cell r="A8195">
            <v>99275</v>
          </cell>
          <cell r="B8195" t="str">
            <v>BASE PARA POÇO DE VISITA CIRCULAR PARA DRENAGEM, EM CONCRETO PRÉ-MOLDADO, DIÂMETRO INTERNO = 0,80 M, PROFUNDIDADE = 1,35 M, EXCLUINDO TAMPÃO. AF_12/2020</v>
          </cell>
          <cell r="C8195">
            <v>969.42</v>
          </cell>
        </row>
        <row r="8196">
          <cell r="A8196">
            <v>99285</v>
          </cell>
          <cell r="B8196" t="str">
            <v>BASE PARA POÇO DE VISITA CIRCULAR PARA DRENAGEM, EM CONCRETO PRÉ-MOLDADO, DIÂMETRO INTERNO = 1,0 M, PROFUNDIDADE = 1,35 M, EXCLUINDO TAMPÃO. AF_05/2018</v>
          </cell>
          <cell r="C8196">
            <v>1323.05</v>
          </cell>
        </row>
        <row r="8197">
          <cell r="A8197">
            <v>102457</v>
          </cell>
          <cell r="B8197" t="str">
            <v>BASE PARA POÇO DE VISITA CIRCULAR PARA DRENAGEM, EM CONCRETO PRÉ-MOLDADO, DIÂMETRO INTERNO = 1,20 M, PROFUNDIDADE = 1,60 M, EXCLUINDO TAMPÃO. AF_05/2021</v>
          </cell>
          <cell r="C8197">
            <v>1682.68</v>
          </cell>
        </row>
        <row r="8198">
          <cell r="A8198">
            <v>102142</v>
          </cell>
          <cell r="B8198" t="str">
            <v>BASE PARA POÇO DE VISITA CIRCULAR PARA DRENAGEM, EM CONCRETO PRÉ-MOLDADO, DIÂMETRO INTERNO = 1,50 M, PROFUNDIDADE = 1,35 M, EXCLUINDO TAMPÃO. AF_12/2020</v>
          </cell>
          <cell r="C8198">
            <v>2678.29</v>
          </cell>
        </row>
        <row r="8199">
          <cell r="A8199">
            <v>97980</v>
          </cell>
          <cell r="B8199" t="str">
            <v>BASE PARA POÇO DE VISITA CIRCULAR PARA ESGOTO, EM ALVENARIA COM TIJOLOS CERÂMICOS MACIÇOS, DIÂMETRO INTERNO = 0,80 M, PROFUNDIDADE = 1,40 M, EXCLUINDO TAMPÃO. AF_12/2020</v>
          </cell>
          <cell r="C8199">
            <v>2029.61</v>
          </cell>
        </row>
        <row r="8200">
          <cell r="A8200">
            <v>98405</v>
          </cell>
          <cell r="B8200" t="str">
            <v>BASE PARA POÇO DE VISITA CIRCULAR PARA ESGOTO, EM ALVENARIA COM TIJOLOS CERÂMICOS MACIÇOS, DIÂMETRO INTERNO = 1,0 M, PROFUNDIDADE = 1,40 M, EXCLUINDO TAMPÃO. AF_12/2020</v>
          </cell>
          <cell r="C8200">
            <v>2505.75</v>
          </cell>
        </row>
        <row r="8201">
          <cell r="A8201">
            <v>97988</v>
          </cell>
          <cell r="B8201" t="str">
            <v>BASE PARA POÇO DE VISITA CIRCULAR PARA ESGOTO, EM ALVENARIA COM TIJOLOS CERÂMICOS MACIÇOS, DIÂMETRO INTERNO = 1,20 M, PROFUNDIDADE = 1,40 M, EXCLUINDO TAMPÃO. AF_12/2020</v>
          </cell>
          <cell r="C8201">
            <v>2982.6</v>
          </cell>
        </row>
        <row r="8202">
          <cell r="A8202">
            <v>97992</v>
          </cell>
          <cell r="B8202" t="str">
            <v>BASE PARA POÇO DE VISITA CIRCULAR PARA ESGOTO, EM ALVENARIA COM TIJOLOS CERÂMICOS MACIÇOS, DIÂMETRO INTERNO = 1,50 M, PROFUNDIDADE = 1,40 M, EXCLUINDO TAMPÃO. AF_12/2020</v>
          </cell>
          <cell r="C8202">
            <v>3829.31</v>
          </cell>
        </row>
        <row r="8203">
          <cell r="A8203">
            <v>97978</v>
          </cell>
          <cell r="B8203" t="str">
            <v>BASE PARA POÇO DE VISITA CIRCULAR PARA ESGOTO, EM CONCRETO PRÉ-MOLDADO, DIÂMETRO INTERNO = 0,80 M, PROFUNDIDADE = 1,35 M, EXCLUINDO TAMPÃO. AF_12/2020</v>
          </cell>
          <cell r="C8203">
            <v>978.1</v>
          </cell>
        </row>
        <row r="8204">
          <cell r="A8204">
            <v>98410</v>
          </cell>
          <cell r="B8204" t="str">
            <v>BASE PARA POÇO DE VISITA CIRCULAR PARA ESGOTO, EM CONCRETO PRÉ-MOLDADO, DIÂMETRO INTERNO = 1,0 M, PROFUNDIDADE = 1,35 M, EXCLUINDO TAMPÃO. AF_12/2020</v>
          </cell>
          <cell r="C8204">
            <v>1269.9000000000001</v>
          </cell>
        </row>
        <row r="8205">
          <cell r="A8205">
            <v>102139</v>
          </cell>
          <cell r="B8205" t="str">
            <v>BASE PARA POÇO DE VISITA CIRCULAR PARA ESGOTO, EM CONCRETO PRÉ-MOLDADO, DIÂMETRO INTERNO = 1,20 M, PROFUNDIDADE = 1,60 M, EXCLUINDO TAMPÃO. AF_12/2020</v>
          </cell>
          <cell r="C8205">
            <v>1752.83</v>
          </cell>
        </row>
        <row r="8206">
          <cell r="A8206">
            <v>102141</v>
          </cell>
          <cell r="B8206" t="str">
            <v>BASE PARA POÇO DE VISITA CIRCULAR PARA ESGOTO, EM CONCRETO PRÉ-MOLDADO, DIÂMETRO INTERNO = 1,50 M, PROFUNDIDADE = 1,35 M, EXCLUINDO TAMPÃO. AF_12/2020</v>
          </cell>
          <cell r="C8206">
            <v>2717.49</v>
          </cell>
        </row>
        <row r="8207">
          <cell r="A8207">
            <v>99290</v>
          </cell>
          <cell r="B8207" t="str">
            <v>BASE PARA POÇO DE VISITA RETANGULAR PARA DRENAGEM, EM ALVENARIA COM BLOCOS DE CONCRETO, DIMENSÕES INTERNAS = 1,5X1,5 M, PROFUNDIDADE = 1,40 M, EXCLUINDO TAMPÃO. AF_12/2020</v>
          </cell>
          <cell r="C8207">
            <v>4009.79</v>
          </cell>
        </row>
        <row r="8208">
          <cell r="A8208">
            <v>99244</v>
          </cell>
          <cell r="B8208" t="str">
            <v>BASE PARA POÇO DE VISITA RETANGULAR PARA DRENAGEM, EM ALVENARIA COM BLOCOS DE CONCRETO, DIMENSÕES INTERNAS = 1,5X2 M, PROFUNDIDADE = 1,40 M, EXCLUINDO TAMPÃO. AF_12/2020</v>
          </cell>
          <cell r="C8208">
            <v>4903.57</v>
          </cell>
        </row>
        <row r="8209">
          <cell r="A8209">
            <v>99256</v>
          </cell>
          <cell r="B8209" t="str">
            <v>BASE PARA POÇO DE VISITA RETANGULAR PARA DRENAGEM, EM ALVENARIA COM BLOCOS DE CONCRETO, DIMENSÕES INTERNAS = 1,5X2,5 M, PROFUNDIDADE = 1,40 M, EXCLUINDO TAMPÃO. AF_12/2020</v>
          </cell>
          <cell r="C8209">
            <v>5767.88</v>
          </cell>
        </row>
        <row r="8210">
          <cell r="A8210">
            <v>99271</v>
          </cell>
          <cell r="B8210" t="str">
            <v>BASE PARA POÇO DE VISITA RETANGULAR PARA DRENAGEM, EM ALVENARIA COM BLOCOS DE CONCRETO, DIMENSÕES INTERNAS = 1,5X3 M, PROFUNDIDADE = 1,40 M, EXCLUINDO TAMPÃO. AF_12/2020</v>
          </cell>
          <cell r="C8210">
            <v>6632.08</v>
          </cell>
        </row>
        <row r="8211">
          <cell r="A8211">
            <v>99284</v>
          </cell>
          <cell r="B8211" t="str">
            <v>BASE PARA POÇO DE VISITA RETANGULAR PARA DRENAGEM, EM ALVENARIA COM BLOCOS DE CONCRETO, DIMENSÕES INTERNAS = 1,5X3,5 M, PROFUNDIDADE = 1,40 M, EXCLUINDO TAMPÃO. AF_12/2020</v>
          </cell>
          <cell r="C8211">
            <v>7496.47</v>
          </cell>
        </row>
        <row r="8212">
          <cell r="A8212">
            <v>99294</v>
          </cell>
          <cell r="B8212" t="str">
            <v>BASE PARA POÇO DE VISITA RETANGULAR PARA DRENAGEM, EM ALVENARIA COM BLOCOS DE CONCRETO, DIMENSÕES INTERNAS = 1,5X4 M, PROFUNDIDADE = 1,40 M, EXCLUINDO TAMPÃO. AF_12/2020</v>
          </cell>
          <cell r="C8212">
            <v>8360.73</v>
          </cell>
        </row>
        <row r="8213">
          <cell r="A8213">
            <v>99252</v>
          </cell>
          <cell r="B8213" t="str">
            <v>BASE PARA POÇO DE VISITA RETANGULAR PARA DRENAGEM, EM ALVENARIA COM BLOCOS DE CONCRETO, DIMENSÕES INTERNAS = 1X1 M, PROFUNDIDADE = 1,40 M, EXCLUINDO TAMPÃO. AF_12/2020</v>
          </cell>
          <cell r="C8213">
            <v>2549.39</v>
          </cell>
        </row>
        <row r="8214">
          <cell r="A8214">
            <v>99259</v>
          </cell>
          <cell r="B8214" t="str">
            <v>BASE PARA POÇO DE VISITA RETANGULAR PARA DRENAGEM, EM ALVENARIA COM BLOCOS DE CONCRETO, DIMENSÕES INTERNAS = 1X1,5 M, PROFUNDIDADE = 1,40 M, EXCLUINDO TAMPÃO. AF_12/2020</v>
          </cell>
          <cell r="C8214">
            <v>3229.29</v>
          </cell>
        </row>
        <row r="8215">
          <cell r="A8215">
            <v>99265</v>
          </cell>
          <cell r="B8215" t="str">
            <v>BASE PARA POÇO DE VISITA RETANGULAR PARA DRENAGEM, EM ALVENARIA COM BLOCOS DE CONCRETO, DIMENSÕES INTERNAS = 1X2 M, PROFUNDIDADE = 1,40 M, EXCLUINDO TAMPÃO. AF_12/2020</v>
          </cell>
          <cell r="C8215">
            <v>3909.12</v>
          </cell>
        </row>
        <row r="8216">
          <cell r="A8216">
            <v>99267</v>
          </cell>
          <cell r="B8216" t="str">
            <v>BASE PARA POÇO DE VISITA RETANGULAR PARA DRENAGEM, EM ALVENARIA COM BLOCOS DE CONCRETO, DIMENSÕES INTERNAS = 1X2,5 M, PROFUNDIDADE = 1,40 M, EXCLUINDO TAMPÃO. AF_12/2020</v>
          </cell>
          <cell r="C8216">
            <v>4589.0200000000004</v>
          </cell>
        </row>
        <row r="8217">
          <cell r="A8217">
            <v>99274</v>
          </cell>
          <cell r="B8217" t="str">
            <v>BASE PARA POÇO DE VISITA RETANGULAR PARA DRENAGEM, EM ALVENARIA COM BLOCOS DE CONCRETO, DIMENSÕES INTERNAS = 1X3 M, PROFUNDIDADE = 1,40 M, EXCLUINDO TAMPÃO. AF_12/2020</v>
          </cell>
          <cell r="C8217">
            <v>5306.1</v>
          </cell>
        </row>
        <row r="8218">
          <cell r="A8218">
            <v>99279</v>
          </cell>
          <cell r="B8218" t="str">
            <v>BASE PARA POÇO DE VISITA RETANGULAR PARA DRENAGEM, EM ALVENARIA COM BLOCOS DE CONCRETO, DIMENSÕES INTERNAS = 1X3,5 M, PROFUNDIDADE = 1,40 M, EXCLUINDO TAMPÃO. AF_12/2020</v>
          </cell>
          <cell r="C8218">
            <v>5990.62</v>
          </cell>
        </row>
        <row r="8219">
          <cell r="A8219">
            <v>99286</v>
          </cell>
          <cell r="B8219" t="str">
            <v>BASE PARA POÇO DE VISITA RETANGULAR PARA DRENAGEM, EM ALVENARIA COM BLOCOS DE CONCRETO, DIMENSÕES INTERNAS = 1X4 M, PROFUNDIDADE = 1,40 M, EXCLUINDO TAMPÃO. AF_12/2020</v>
          </cell>
          <cell r="C8219">
            <v>6675.28</v>
          </cell>
        </row>
        <row r="8220">
          <cell r="A8220">
            <v>99326</v>
          </cell>
          <cell r="B8220" t="str">
            <v>BASE PARA POÇO DE VISITA RETANGULAR PARA DRENAGEM, EM ALVENARIA COM BLOCOS DE CONCRETO, DIMENSÕES INTERNAS = 2,5X2,5 M, PROFUNDIDADE = 1,40 M, EXCLUINDO TAMPÃO. AF_12/2020</v>
          </cell>
          <cell r="C8220">
            <v>8281.25</v>
          </cell>
        </row>
        <row r="8221">
          <cell r="A8221">
            <v>99287</v>
          </cell>
          <cell r="B8221" t="str">
            <v>BASE PARA POÇO DE VISITA RETANGULAR PARA DRENAGEM, EM ALVENARIA COM BLOCOS DE CONCRETO, DIMENSÕES INTERNAS = 2,5X3 M, PROFUNDIDADE = 1,40 M, EXCLUINDO TAMPÃO. AF_12/2020</v>
          </cell>
          <cell r="C8221">
            <v>9542.26</v>
          </cell>
        </row>
        <row r="8222">
          <cell r="A8222">
            <v>99298</v>
          </cell>
          <cell r="B8222" t="str">
            <v>BASE PARA POÇO DE VISITA RETANGULAR PARA DRENAGEM, EM ALVENARIA COM BLOCOS DE CONCRETO, DIMENSÕES INTERNAS = 2,5X3,5 M, PROFUNDIDADE = 1,40 M, EXCLUINDO TAMPÃO. AF_12/2020</v>
          </cell>
          <cell r="C8222">
            <v>10803.32</v>
          </cell>
        </row>
        <row r="8223">
          <cell r="A8223">
            <v>99300</v>
          </cell>
          <cell r="B8223" t="str">
            <v>BASE PARA POÇO DE VISITA RETANGULAR PARA DRENAGEM, EM ALVENARIA COM BLOCOS DE CONCRETO, DIMENSÕES INTERNAS = 2,5X4 M, PROFUNDIDADE = 1,40 M, EXCLUINDO TAMPÃO. AF_12/2020</v>
          </cell>
          <cell r="C8223">
            <v>12064.33</v>
          </cell>
        </row>
        <row r="8224">
          <cell r="A8224">
            <v>99301</v>
          </cell>
          <cell r="B8224" t="str">
            <v>BASE PARA POÇO DE VISITA RETANGULAR PARA DRENAGEM, EM ALVENARIA COM BLOCOS DE CONCRETO, DIMENSÕES INTERNAS = 2X2 M, PROFUNDIDADE = 1,40 M, EXCLUINDO TAMPÃO. AF_12/2020</v>
          </cell>
          <cell r="C8224">
            <v>5935.53</v>
          </cell>
        </row>
        <row r="8225">
          <cell r="A8225">
            <v>99312</v>
          </cell>
          <cell r="B8225" t="str">
            <v>BASE PARA POÇO DE VISITA RETANGULAR PARA DRENAGEM, EM ALVENARIA COM BLOCOS DE CONCRETO, DIMENSÕES INTERNAS = 2X2,5 M, PROFUNDIDADE = 1,40 M, EXCLUINDO TAMPÃO. AF_12/2020</v>
          </cell>
          <cell r="C8225">
            <v>6965.7</v>
          </cell>
        </row>
        <row r="8226">
          <cell r="A8226">
            <v>99320</v>
          </cell>
          <cell r="B8226" t="str">
            <v>BASE PARA POÇO DE VISITA RETANGULAR PARA DRENAGEM, EM ALVENARIA COM BLOCOS DE CONCRETO, DIMENSÕES INTERNAS = 2X3 M, PROFUNDIDADE = 1,40 M, EXCLUINDO TAMPÃO. AF_12/2020</v>
          </cell>
          <cell r="C8226">
            <v>8061.17</v>
          </cell>
        </row>
        <row r="8227">
          <cell r="A8227">
            <v>99322</v>
          </cell>
          <cell r="B8227" t="str">
            <v>BASE PARA POÇO DE VISITA RETANGULAR PARA DRENAGEM, EM ALVENARIA COM BLOCOS DE CONCRETO, DIMENSÕES INTERNAS = 2X3,5 M, PROFUNDIDADE = 1,40 M, EXCLUINDO TAMPÃO. AF_12/2020</v>
          </cell>
          <cell r="C8227">
            <v>9099.6</v>
          </cell>
        </row>
        <row r="8228">
          <cell r="A8228">
            <v>99324</v>
          </cell>
          <cell r="B8228" t="str">
            <v>BASE PARA POÇO DE VISITA RETANGULAR PARA DRENAGEM, EM ALVENARIA COM BLOCOS DE CONCRETO, DIMENSÕES INTERNAS = 2X4 M, PROFUNDIDADE = 1,40 M, EXCLUINDO TAMPÃO. AF_12/2020</v>
          </cell>
          <cell r="C8228">
            <v>10138.09</v>
          </cell>
        </row>
        <row r="8229">
          <cell r="A8229">
            <v>99310</v>
          </cell>
          <cell r="B8229" t="str">
            <v>BASE PARA POÇO DE VISITA RETANGULAR PARA DRENAGEM, EM ALVENARIA COM BLOCOS DE CONCRETO, DIMENSÕES INTERNAS = 3,5X3,5 M, PROFUNDIDADE = 1,40 M, EXCLUINDO TAMPÃO. AF_12/2020</v>
          </cell>
          <cell r="C8229">
            <v>14196.54</v>
          </cell>
        </row>
        <row r="8230">
          <cell r="A8230">
            <v>99313</v>
          </cell>
          <cell r="B8230" t="str">
            <v>BASE PARA POÇO DE VISITA RETANGULAR PARA DRENAGEM, EM ALVENARIA COM BLOCOS DE CONCRETO, DIMENSÕES INTERNAS = 3,5X4 M, PROFUNDIDADE = 1,40 M, EXCLUINDO TAMPÃO. AF_12/2020</v>
          </cell>
          <cell r="C8230">
            <v>15842.75</v>
          </cell>
        </row>
        <row r="8231">
          <cell r="A8231">
            <v>99303</v>
          </cell>
          <cell r="B8231" t="str">
            <v>BASE PARA POÇO DE VISITA RETANGULAR PARA DRENAGEM, EM ALVENARIA COM BLOCOS DE CONCRETO, DIMENSÕES INTERNAS = 3X3 M, PROFUNDIDADE = 1,40 M, EXCLUINDO TAMPÃO. AF_12/2020</v>
          </cell>
          <cell r="C8231">
            <v>11046.21</v>
          </cell>
        </row>
        <row r="8232">
          <cell r="A8232">
            <v>99305</v>
          </cell>
          <cell r="B8232" t="str">
            <v>BASE PARA POÇO DE VISITA RETANGULAR PARA DRENAGEM, EM ALVENARIA COM BLOCOS DE CONCRETO, DIMENSÕES INTERNAS = 3X3,5 M, PROFUNDIDADE = 1,40 M, EXCLUINDO TAMPÃO. AF_12/2020</v>
          </cell>
          <cell r="C8232">
            <v>12499.87</v>
          </cell>
        </row>
        <row r="8233">
          <cell r="A8233">
            <v>99308</v>
          </cell>
          <cell r="B8233" t="str">
            <v>BASE PARA POÇO DE VISITA RETANGULAR PARA DRENAGEM, EM ALVENARIA COM BLOCOS DE CONCRETO, DIMENSÕES INTERNAS = 3X4 M, PROFUNDIDADE = 1,40 M, EXCLUINDO TAMPÃO. AF_12/2020</v>
          </cell>
          <cell r="C8233">
            <v>13953.57</v>
          </cell>
        </row>
        <row r="8234">
          <cell r="A8234">
            <v>99315</v>
          </cell>
          <cell r="B8234" t="str">
            <v>BASE PARA POÇO DE VISITA RETANGULAR PARA DRENAGEM, EM ALVENARIA COM BLOCOS DE CONCRETO, DIMENSÕES INTERNAS = 4X4 M, PROFUNDIDADE = 1,40 M, EXCLUINDO TAMPÃO. AF_12/2020</v>
          </cell>
          <cell r="C8234">
            <v>17732.04</v>
          </cell>
        </row>
        <row r="8235">
          <cell r="A8235">
            <v>98008</v>
          </cell>
          <cell r="B8235" t="str">
            <v>BASE PARA POÇO DE VISITA RETANGULAR PARA ESGOTO, EM ALVENARIA COM BLOCOS DE CONCRETO, DIMENSÕES INTERNAS = 1,5X1,5 M, PROFUNDIDADE = 1,45 M, EXCLUINDO TAMPÃO . AF_12/2020</v>
          </cell>
          <cell r="C8235">
            <v>4107.1000000000004</v>
          </cell>
        </row>
        <row r="8236">
          <cell r="A8236">
            <v>98010</v>
          </cell>
          <cell r="B8236" t="str">
            <v>BASE PARA POÇO DE VISITA RETANGULAR PARA ESGOTO, EM ALVENARIA COM BLOCOS DE CONCRETO, DIMENSÕES INTERNAS = 1,5X2 M, PROFUNDIDADE = 1,40 M, EXCLUINDO TAMPÃO. AF_12/2020</v>
          </cell>
          <cell r="C8236">
            <v>5022.3</v>
          </cell>
        </row>
        <row r="8237">
          <cell r="A8237">
            <v>98012</v>
          </cell>
          <cell r="B8237" t="str">
            <v>BASE PARA POÇO DE VISITA RETANGULAR PARA ESGOTO, EM ALVENARIA COM BLOCOS DE CONCRETO, DIMENSÕES INTERNAS = 1,5X2,5 M, PROFUNDIDADE = 1,40 M, EXCLUINDO TAMPÃO. AF_12/2020</v>
          </cell>
          <cell r="C8237">
            <v>5908.01</v>
          </cell>
        </row>
        <row r="8238">
          <cell r="A8238">
            <v>98014</v>
          </cell>
          <cell r="B8238" t="str">
            <v>BASE PARA POÇO DE VISITA RETANGULAR PARA ESGOTO, EM ALVENARIA COM BLOCOS DE CONCRETO, DIMENSÕES INTERNAS = 1,5X3 M, PROFUNDIDADE = 1,40 M, EXCLUINDO TAMPÃO. AF_12/2020</v>
          </cell>
          <cell r="C8238">
            <v>6793.63</v>
          </cell>
        </row>
        <row r="8239">
          <cell r="A8239">
            <v>98016</v>
          </cell>
          <cell r="B8239" t="str">
            <v>BASE PARA POÇO DE VISITA RETANGULAR PARA ESGOTO, EM ALVENARIA COM BLOCOS DE CONCRETO, DIMENSÕES INTERNAS = 1,5X3,5 M, PROFUNDIDADE = 1,40 M, EXCLUINDO TAMPÃO. AF_12/2020</v>
          </cell>
          <cell r="C8239">
            <v>7679.44</v>
          </cell>
        </row>
        <row r="8240">
          <cell r="A8240">
            <v>98018</v>
          </cell>
          <cell r="B8240" t="str">
            <v>BASE PARA POÇO DE VISITA RETANGULAR PARA ESGOTO, EM ALVENARIA COM BLOCOS DE CONCRETO, DIMENSÕES INTERNAS = 1,5X4 M, PROFUNDIDADE = 1,40 M, EXCLUINDO TAMPÃO. AF_12/2020</v>
          </cell>
          <cell r="C8240">
            <v>8565.1</v>
          </cell>
        </row>
        <row r="8241">
          <cell r="A8241">
            <v>97994</v>
          </cell>
          <cell r="B8241" t="str">
            <v>BASE PARA POÇO DE VISITA RETANGULAR PARA ESGOTO, EM ALVENARIA COM BLOCOS DE CONCRETO, DIMENSÕES INTERNAS = 1X1 M, PROFUNDIDADE = 1,40 M, EXCLUINDO TAMPÃO. AF_12/2020</v>
          </cell>
          <cell r="C8241">
            <v>2611.2800000000002</v>
          </cell>
        </row>
        <row r="8242">
          <cell r="A8242">
            <v>97996</v>
          </cell>
          <cell r="B8242" t="str">
            <v>BASE PARA POÇO DE VISITA RETANGULAR PARA ESGOTO, EM ALVENARIA COM BLOCOS DE CONCRETO, DIMENSÕES INTERNAS = 1X1,5 M, PROFUNDIDADE = 1,40 M, EXCLUINDO TAMPÃO. AF_12/2020</v>
          </cell>
          <cell r="C8242">
            <v>3308.26</v>
          </cell>
        </row>
        <row r="8243">
          <cell r="A8243">
            <v>98407</v>
          </cell>
          <cell r="B8243" t="str">
            <v>BASE PARA POÇO DE VISITA RETANGULAR PARA ESGOTO, EM ALVENARIA COM BLOCOS DE CONCRETO, DIMENSÕES INTERNAS = 1X2 M, PROFUNDIDADE = 1,40 M, EXCLUINDO TAMPÃO. AF_12/2020</v>
          </cell>
          <cell r="C8243">
            <v>4005.17</v>
          </cell>
        </row>
        <row r="8244">
          <cell r="A8244">
            <v>98408</v>
          </cell>
          <cell r="B8244" t="str">
            <v>BASE PARA POÇO DE VISITA RETANGULAR PARA ESGOTO, EM ALVENARIA COM BLOCOS DE CONCRETO, DIMENSÕES INTERNAS = 1X2,5 M, PROFUNDIDADE = 1,40 M, EXCLUINDO TAMPÃO. AF_12/2020</v>
          </cell>
          <cell r="C8244">
            <v>4702.1499999999996</v>
          </cell>
        </row>
        <row r="8245">
          <cell r="A8245">
            <v>98002</v>
          </cell>
          <cell r="B8245" t="str">
            <v>BASE PARA POÇO DE VISITA RETANGULAR PARA ESGOTO, EM ALVENARIA COM BLOCOS DE CONCRETO, DIMENSÕES INTERNAS = 1X3 M, PROFUNDIDADE = 1,40 M, EXCLUINDO TAMPÃO. AF_12/2020</v>
          </cell>
          <cell r="C8245">
            <v>5436.3</v>
          </cell>
        </row>
        <row r="8246">
          <cell r="A8246">
            <v>98406</v>
          </cell>
          <cell r="B8246" t="str">
            <v>BASE PARA POÇO DE VISITA RETANGULAR PARA ESGOTO, EM ALVENARIA COM BLOCOS DE CONCRETO, DIMENSÕES INTERNAS = 1X3,5 M, PROFUNDIDADE = 1,40 M, EXCLUINDO TAMPÃO. AF_12/2020</v>
          </cell>
          <cell r="C8246">
            <v>6137.9</v>
          </cell>
        </row>
        <row r="8247">
          <cell r="A8247">
            <v>98006</v>
          </cell>
          <cell r="B8247" t="str">
            <v>BASE PARA POÇO DE VISITA RETANGULAR PARA ESGOTO, EM ALVENARIA COM BLOCOS DE CONCRETO, DIMENSÕES INTERNAS = 1X4 M, PROFUNDIDADE = 1,40 M, EXCLUINDO TAMPÃO. AF_12/2020</v>
          </cell>
          <cell r="C8247">
            <v>6839.64</v>
          </cell>
        </row>
        <row r="8248">
          <cell r="A8248">
            <v>98030</v>
          </cell>
          <cell r="B8248" t="str">
            <v>BASE PARA POÇO DE VISITA RETANGULAR PARA ESGOTO, EM ALVENARIA COM BLOCOS DE CONCRETO, DIMENSÕES INTERNAS = 2,5X2,5 M, PROFUNDIDADE = 1,40 M, EXCLUINDO TAMPÃO. AF_12/2020</v>
          </cell>
          <cell r="C8248">
            <v>8482.83</v>
          </cell>
        </row>
        <row r="8249">
          <cell r="A8249">
            <v>98032</v>
          </cell>
          <cell r="B8249" t="str">
            <v>BASE PARA POÇO DE VISITA RETANGULAR PARA ESGOTO, EM ALVENARIA COM BLOCOS DE CONCRETO, DIMENSÕES INTERNAS = 2,5X3 M, PROFUNDIDADE = 1,40 M, EXCLUINDO TAMPÃO. AF_12/2020</v>
          </cell>
          <cell r="C8249">
            <v>9775.1299999999992</v>
          </cell>
        </row>
        <row r="8250">
          <cell r="A8250">
            <v>98034</v>
          </cell>
          <cell r="B8250" t="str">
            <v>BASE PARA POÇO DE VISITA RETANGULAR PARA ESGOTO, EM ALVENARIA COM BLOCOS DE CONCRETO, DIMENSÕES INTERNAS = 2,5X3,5 M, PROFUNDIDADE = 1,40 M, EXCLUINDO TAMPÃO. AF_12/2020</v>
          </cell>
          <cell r="C8250">
            <v>11067.48</v>
          </cell>
        </row>
        <row r="8251">
          <cell r="A8251">
            <v>98036</v>
          </cell>
          <cell r="B8251" t="str">
            <v>BASE PARA POÇO DE VISITA RETANGULAR PARA ESGOTO, EM ALVENARIA COM BLOCOS DE CONCRETO, DIMENSÕES INTERNAS = 2,5X4 M, PROFUNDIDADE = 1,40 M, EXCLUINDO TAMPÃO. AF_12/2020</v>
          </cell>
          <cell r="C8251">
            <v>12359.78</v>
          </cell>
        </row>
        <row r="8252">
          <cell r="A8252">
            <v>98020</v>
          </cell>
          <cell r="B8252" t="str">
            <v>BASE PARA POÇO DE VISITA RETANGULAR PARA ESGOTO, EM ALVENARIA COM BLOCOS DE CONCRETO, DIMENSÕES INTERNAS = 2X2 M, PROFUNDIDADE = 1,40 M, EXCLUINDO TAMPÃO. AF_12/2020</v>
          </cell>
          <cell r="C8252">
            <v>6080.17</v>
          </cell>
        </row>
        <row r="8253">
          <cell r="A8253">
            <v>98022</v>
          </cell>
          <cell r="B8253" t="str">
            <v>BASE PARA POÇO DE VISITA RETANGULAR PARA ESGOTO, EM ALVENARIA COM BLOCOS DE CONCRETO, DIMENSÕES INTERNAS = 2X2,5 M, PROFUNDIDADE = 1,40 M, EXCLUINDO TAMPÃO. AF_12/2020</v>
          </cell>
          <cell r="C8253">
            <v>7135.55</v>
          </cell>
        </row>
        <row r="8254">
          <cell r="A8254">
            <v>98024</v>
          </cell>
          <cell r="B8254" t="str">
            <v>BASE PARA POÇO DE VISITA RETANGULAR PARA ESGOTO, EM ALVENARIA COM BLOCOS DE CONCRETO, DIMENSÕES INTERNAS = 2X3 M, PROFUNDIDADE = 1,40 M, EXCLUINDO TAMPÃO. AF_12/2020</v>
          </cell>
          <cell r="C8254">
            <v>8256.25</v>
          </cell>
        </row>
        <row r="8255">
          <cell r="A8255">
            <v>98026</v>
          </cell>
          <cell r="B8255" t="str">
            <v>BASE PARA POÇO DE VISITA RETANGULAR PARA ESGOTO, EM ALVENARIA COM BLOCOS DE CONCRETO, DIMENSÕES INTERNAS = 2X3,5 M, PROFUNDIDADE = 1,40 M, EXCLUINDO TAMPÃO. AF_12/2020</v>
          </cell>
          <cell r="C8255">
            <v>9319.9</v>
          </cell>
        </row>
        <row r="8256">
          <cell r="A8256">
            <v>98028</v>
          </cell>
          <cell r="B8256" t="str">
            <v>BASE PARA POÇO DE VISITA RETANGULAR PARA ESGOTO, EM ALVENARIA COM BLOCOS DE CONCRETO, DIMENSÕES INTERNAS = 2X4 M, PROFUNDIDADE = 1,40 M, EXCLUINDO TAMPÃO. AF_12/2020</v>
          </cell>
          <cell r="C8256">
            <v>10383.620000000001</v>
          </cell>
        </row>
        <row r="8257">
          <cell r="A8257">
            <v>98044</v>
          </cell>
          <cell r="B8257" t="str">
            <v>BASE PARA POÇO DE VISITA RETANGULAR PARA ESGOTO, EM ALVENARIA COM BLOCOS DE CONCRETO, DIMENSÕES INTERNAS = 3,5X3,5 M, PROFUNDIDADE = 1,40 M, EXCLUINDO TAMPÃO. AF_12/2020</v>
          </cell>
          <cell r="C8257">
            <v>14544.37</v>
          </cell>
        </row>
        <row r="8258">
          <cell r="A8258">
            <v>98046</v>
          </cell>
          <cell r="B8258" t="str">
            <v>BASE PARA POÇO DE VISITA RETANGULAR PARA ESGOTO, EM ALVENARIA COM BLOCOS DE CONCRETO, DIMENSÕES INTERNAS = 3,5X4 M, PROFUNDIDADE = 1,40 M, EXCLUINDO TAMPÃO. AF_12/2020</v>
          </cell>
          <cell r="C8258">
            <v>16230.98</v>
          </cell>
        </row>
        <row r="8259">
          <cell r="A8259">
            <v>98038</v>
          </cell>
          <cell r="B8259" t="str">
            <v>BASE PARA POÇO DE VISITA RETANGULAR PARA ESGOTO, EM ALVENARIA COM BLOCOS DE CONCRETO, DIMENSÕES INTERNAS = 3X3 M, PROFUNDIDADE = 1,40 M, EXCLUINDO TAMPÃO. AF_12/2020</v>
          </cell>
          <cell r="C8259">
            <v>11316.34</v>
          </cell>
        </row>
        <row r="8260">
          <cell r="A8260">
            <v>98040</v>
          </cell>
          <cell r="B8260" t="str">
            <v>BASE PARA POÇO DE VISITA RETANGULAR PARA ESGOTO, EM ALVENARIA COM BLOCOS DE CONCRETO, DIMENSÕES INTERNAS = 3X3,5 M, PROFUNDIDADE = 1,40 M, EXCLUINDO TAMPÃO. AF_12/2020</v>
          </cell>
          <cell r="C8260">
            <v>12805.85</v>
          </cell>
        </row>
        <row r="8261">
          <cell r="A8261">
            <v>98042</v>
          </cell>
          <cell r="B8261" t="str">
            <v>BASE PARA POÇO DE VISITA RETANGULAR PARA ESGOTO, EM ALVENARIA COM BLOCOS DE CONCRETO, DIMENSÕES INTERNAS = 3X4 M, PROFUNDIDADE = 1,40 M, EXCLUINDO TAMPÃO. AF_12/2020</v>
          </cell>
          <cell r="C8261">
            <v>14295.41</v>
          </cell>
        </row>
        <row r="8262">
          <cell r="A8262">
            <v>98048</v>
          </cell>
          <cell r="B8262" t="str">
            <v>BASE PARA POÇO DE VISITA RETANGULAR PARA ESGOTO, EM ALVENARIA COM BLOCOS DE CONCRETO, DIMENSÕES INTERNAS = 4X4 M, PROFUNDIDADE = 1,45 M, EXCLUINDO TAMPÃO. AF_12/2020</v>
          </cell>
          <cell r="C8262">
            <v>18166.650000000001</v>
          </cell>
        </row>
        <row r="8263">
          <cell r="A8263">
            <v>97955</v>
          </cell>
          <cell r="B8263" t="str">
            <v>CAIXA COM GRELHA DUPLA RETANGULAR, EM ALVENARIA COM BLOCOS DE CONCRETO, DIMENSÕES INTERNAS: 0,5X2,2X1 M. AF_12/2020</v>
          </cell>
          <cell r="C8263">
            <v>3106.01</v>
          </cell>
        </row>
        <row r="8264">
          <cell r="A8264">
            <v>97948</v>
          </cell>
          <cell r="B8264" t="str">
            <v>CAIXA COM GRELHA DUPLA RETANGULAR, EM ALVENARIA COM TIJOLOS CERÂMICOS MACIÇOS, DIMENSÕES INTERNAS: 0,5X2,2X1 M. AF_12/2020</v>
          </cell>
          <cell r="C8264">
            <v>3337.65</v>
          </cell>
        </row>
        <row r="8265">
          <cell r="A8265">
            <v>97934</v>
          </cell>
          <cell r="B8265" t="str">
            <v>CAIXA COM GRELHA DUPLA RETANGULAR, EM CONCRETO PRÉ-MOLDADO, DIMENSÕES INTERNAS: 0,5X2,2X1,0 M. AF_12/2020</v>
          </cell>
          <cell r="C8265">
            <v>2398.7399999999998</v>
          </cell>
        </row>
        <row r="8266">
          <cell r="A8266">
            <v>97953</v>
          </cell>
          <cell r="B8266" t="str">
            <v>CAIXA COM GRELHA SIMPLES RETANGULAR, EM ALVENARIA COM BLOCOS DE CONCRETO, DIMENSÕES INTERNAS: 0,5X1X1 M. AF_12/2020</v>
          </cell>
          <cell r="C8266">
            <v>1448.61</v>
          </cell>
        </row>
        <row r="8267">
          <cell r="A8267">
            <v>97947</v>
          </cell>
          <cell r="B8267" t="str">
            <v>CAIXA COM GRELHA SIMPLES RETANGULAR, EM ALVENARIA COM TIJOLOS CERÂMICOS MACIÇOS, DIMENSÕES INTERNAS: 0,5X1X1 M. AF_12/2020</v>
          </cell>
          <cell r="C8267">
            <v>1809.97</v>
          </cell>
        </row>
        <row r="8268">
          <cell r="A8268">
            <v>97933</v>
          </cell>
          <cell r="B8268" t="str">
            <v>CAIXA COM GRELHA SIMPLES RETANGULAR, EM CONCRETO PRÉ-MOLDADO, DIMENSÕES INTERNAS: 0,6X1,0X1,0 M. AF_12/2020</v>
          </cell>
          <cell r="C8268">
            <v>1161.33</v>
          </cell>
        </row>
        <row r="8269">
          <cell r="A8269">
            <v>97961</v>
          </cell>
          <cell r="B8269" t="str">
            <v>CAIXA PARA BOCA DE LOBO COMBINADA COM GRELHA RETANGULAR, EM ALVENARIA COM BLOCOS DE CONCRETO, DIMENSÕES INTERNAS: 1,3X1X1,2 M. AF_12/2020</v>
          </cell>
          <cell r="C8269">
            <v>2474.31</v>
          </cell>
        </row>
        <row r="8270">
          <cell r="A8270">
            <v>97951</v>
          </cell>
          <cell r="B8270" t="str">
            <v>CAIXA PARA BOCA DE LOBO COMBINADA COM GRELHA RETANGULAR, EM ALVENARIA COM TIJOLOS CERÂMICOS MACIÇOS, DIMENSÕES INTERNAS: 1,3X1X1,2 M. AF_12/2020</v>
          </cell>
          <cell r="C8270">
            <v>2872.9</v>
          </cell>
        </row>
        <row r="8271">
          <cell r="A8271">
            <v>97973</v>
          </cell>
          <cell r="B8271" t="str">
            <v>CAIXA PARA BOCA DE LOBO DUPLA COMBINADA COM GRELHA RETANGULAR, EM ALVENARIA COM BLOCOS DE CONCRETO, DIMENSÕES INTERNAS: 1,3X2,2X1,2 M. AF_12/2020</v>
          </cell>
          <cell r="C8271">
            <v>4598.4799999999996</v>
          </cell>
        </row>
        <row r="8272">
          <cell r="A8272">
            <v>97952</v>
          </cell>
          <cell r="B8272" t="str">
            <v>CAIXA PARA BOCA DE LOBO DUPLA COMBINADA COM GRELHA RETANGULAR, EM ALVENARIA COM TIJOLOS CERÂMICOS MACIÇOS, DIMENSÕES INTERNAS: 1,3X2,2X1,2 M. AF_12/2020</v>
          </cell>
          <cell r="C8272">
            <v>4969.76</v>
          </cell>
        </row>
        <row r="8273">
          <cell r="A8273">
            <v>97957</v>
          </cell>
          <cell r="B8273" t="str">
            <v>CAIXA PARA BOCA DE LOBO DUPLA RETANGULAR, EM ALVENARIA COM BLOCOS DE CONCRETO, DIMENSÕES INTERNAS: 0,6X2,2X1,2 M. AF_12/2020</v>
          </cell>
          <cell r="C8273">
            <v>2658.66</v>
          </cell>
        </row>
        <row r="8274">
          <cell r="A8274">
            <v>97950</v>
          </cell>
          <cell r="B8274" t="str">
            <v>CAIXA PARA BOCA DE LOBO DUPLA RETANGULAR, EM ALVENARIA COM TIJOLOS CERÂMICOS MACIÇOS, DIMENSÕES INTERNAS: 0,6X2,2X1,2 M. AF_12/2020</v>
          </cell>
          <cell r="C8274">
            <v>3084.41</v>
          </cell>
        </row>
        <row r="8275">
          <cell r="A8275">
            <v>97936</v>
          </cell>
          <cell r="B8275" t="str">
            <v>CAIXA PARA BOCA DE LOBO DUPLA RETANGULAR, EM CONCRETO PRÉ-MOLDADO, DIMENSÕES INTERNAS: 0,6X2,2X1,2 M. AF_12/2020</v>
          </cell>
          <cell r="C8275">
            <v>1926.88</v>
          </cell>
        </row>
        <row r="8276">
          <cell r="A8276">
            <v>97956</v>
          </cell>
          <cell r="B8276" t="str">
            <v>CAIXA PARA BOCA DE LOBO SIMPLES RETANGULAR, EM ALVENARIA COM BLOCOS DE CONCRETO, DIMENSÕES INTERNAS: 0,6X1X1,2 M. AF_12/2020</v>
          </cell>
          <cell r="C8276">
            <v>1497.57</v>
          </cell>
        </row>
        <row r="8277">
          <cell r="A8277">
            <v>97949</v>
          </cell>
          <cell r="B8277" t="str">
            <v>CAIXA PARA BOCA DE LOBO SIMPLES RETANGULAR, EM ALVENARIA COM TIJOLOS CERÂMICOS MACIÇOS, DIMENSÕES INTERNAS: 0,6X1X1,2 M. AF_12/2020</v>
          </cell>
          <cell r="C8277">
            <v>1757.91</v>
          </cell>
        </row>
        <row r="8278">
          <cell r="A8278">
            <v>97935</v>
          </cell>
          <cell r="B8278" t="str">
            <v>CAIXA PARA BOCA DE LOBO SIMPLES RETANGULAR, EM CONCRETO PRÉ-MOLDADO, DIMENSÕES INTERNAS: 0,6X1,0X1,2 M. AF_12/2020</v>
          </cell>
          <cell r="C8278">
            <v>911.65</v>
          </cell>
        </row>
        <row r="8279">
          <cell r="A8279">
            <v>99319</v>
          </cell>
          <cell r="B8279" t="str">
            <v>CHAMINÉ CIRCULAR PARA POÇO DE VISITA PARA DRENAGEM, EM ALVENARIA COM TIJOLOS CERÂMICOS MACIÇOS, DIÂMETRO INTERNO = 0,6 M. AF_12/2020</v>
          </cell>
          <cell r="C8279">
            <v>879.81</v>
          </cell>
        </row>
        <row r="8280">
          <cell r="A8280">
            <v>99318</v>
          </cell>
          <cell r="B8280" t="str">
            <v>CHAMINÉ CIRCULAR PARA POÇO DE VISITA PARA DRENAGEM, EM CONCRETO PRÉ-MOLDADO, DIÂMETRO INTERNO = 0,6 M. AF_12/2020</v>
          </cell>
          <cell r="C8280">
            <v>306.82</v>
          </cell>
        </row>
        <row r="8281">
          <cell r="A8281">
            <v>98051</v>
          </cell>
          <cell r="B8281" t="str">
            <v>CHAMINÉ CIRCULAR PARA POÇO DE VISITA PARA ESGOTO, EM ALVENARIA COM TIJOLOS CERÂMICOS MACIÇOS, DIÂMETRO INTERNO = 0,6 M. AF_12/2020</v>
          </cell>
          <cell r="C8281">
            <v>941.86</v>
          </cell>
        </row>
        <row r="8282">
          <cell r="A8282">
            <v>98050</v>
          </cell>
          <cell r="B8282" t="str">
            <v>CHAMINÉ CIRCULAR PARA POÇO DE VISITA PARA ESGOTO, EM CONCRETO PRÉ-MOLDADO, DIÂMETRO INTERNO = 0,6 M. AF_12/2020</v>
          </cell>
          <cell r="C8282">
            <v>307.77</v>
          </cell>
        </row>
        <row r="8283">
          <cell r="A8283">
            <v>99272</v>
          </cell>
          <cell r="B8283" t="str">
            <v>POÇO DE INSPEÇÃO CIRCULAR PARA DRENAGEM, EM ALVENARIA COM TIJOLOS CERÂMICOS MACIÇOS, DIÂMETRO INTERNO = 0,60 M, PROFUNDIDADE = 0,95 M, EXCLUINDO TAMPÃO. AF_12/2020</v>
          </cell>
          <cell r="C8283">
            <v>1049.45</v>
          </cell>
        </row>
        <row r="8284">
          <cell r="A8284">
            <v>99273</v>
          </cell>
          <cell r="B8284" t="str">
            <v>POÇO DE INSPEÇÃO CIRCULAR PARA DRENAGEM, EM ALVENARIA COM TIJOLOS CERÂMICOS MACIÇOS, DIÂMETRO INTERNO = 0,60 M, PROFUNDIDADE = 1,45 M, EXCLUINDO TAMPÃO. AF_12/2020</v>
          </cell>
          <cell r="C8284">
            <v>1495.4</v>
          </cell>
        </row>
        <row r="8285">
          <cell r="A8285">
            <v>99268</v>
          </cell>
          <cell r="B8285" t="str">
            <v>POÇO DE INSPEÇÃO CIRCULAR PARA DRENAGEM, EM CONCRETO PRÉ-MOLDADO, DIÂMETRO INTERNO = 0,60 M, PROFUNDIDADE = 0,90 M, EXCLUINDO TAMPÃO. AF_12/2020</v>
          </cell>
          <cell r="C8285">
            <v>489.92</v>
          </cell>
        </row>
        <row r="8286">
          <cell r="A8286">
            <v>99270</v>
          </cell>
          <cell r="B8286" t="str">
            <v>POÇO DE INSPEÇÃO CIRCULAR PARA DRENAGEM, EM CONCRETO PRÉ-MOLDADO, DIÂMETRO INTERNO = 0,60 M, PROFUNDIDADE = 1,40 M, EXCLUINDO TAMPÃO. AF_12/2020</v>
          </cell>
          <cell r="C8286">
            <v>646.79999999999995</v>
          </cell>
        </row>
        <row r="8287">
          <cell r="A8287">
            <v>97976</v>
          </cell>
          <cell r="B8287" t="str">
            <v>POÇO DE INSPEÇÃO CIRCULAR PARA ESGOTO, EM ALVENARIA COM TIJOLOS CERÂMICOS MACIÇOS, DIÂMETRO INTERNO = 0,60 M, PROFUNDIDADE = 0,95 M, EXCLUINDO TAMPÃO. AF_12/2020</v>
          </cell>
          <cell r="C8287">
            <v>1093.94</v>
          </cell>
        </row>
        <row r="8288">
          <cell r="A8288">
            <v>97977</v>
          </cell>
          <cell r="B8288" t="str">
            <v>POÇO DE INSPEÇÃO CIRCULAR PARA ESGOTO, EM ALVENARIA COM TIJOLOS CERÂMICOS MACIÇOS, DIÂMETRO INTERNO = 0,60 M, PROFUNDIDADE = 1,45 M, EXCLUINDO TAMPÃO. AF_12/2020</v>
          </cell>
          <cell r="C8288">
            <v>1574.25</v>
          </cell>
        </row>
        <row r="8289">
          <cell r="A8289">
            <v>97974</v>
          </cell>
          <cell r="B8289" t="str">
            <v>POÇO DE INSPEÇÃO CIRCULAR PARA ESGOTO, EM CONCRETO PRÉ-MOLDADO, DIÂMETRO INTERNO = 0,60 M, PROFUNDIDADE = 0,90 M, EXCLUINDO TAMPÃO. AF_12/2020</v>
          </cell>
          <cell r="C8289">
            <v>494.35</v>
          </cell>
        </row>
        <row r="8290">
          <cell r="A8290">
            <v>97975</v>
          </cell>
          <cell r="B8290" t="str">
            <v>POÇO DE INSPEÇÃO CIRCULAR PARA ESGOTO, EM CONCRETO PRÉ-MOLDADO, DIÂMETRO INTERNO = 0,60 M, PROFUNDIDADE = 1,40 M, EXCLUINDO TAMPÃO. AF_12/2020</v>
          </cell>
          <cell r="C8290">
            <v>651.97</v>
          </cell>
        </row>
        <row r="8291">
          <cell r="A8291">
            <v>101798</v>
          </cell>
          <cell r="B8291" t="str">
            <v>TAMPA PARA CAIXA TIPO R1, EM FERRO FUNDIDO, DIMENSÕES INTERNAS: 0,40 X 0,60 M - FORNECIMENTO E INSTALAÇÃO. AF_12/2020</v>
          </cell>
          <cell r="C8291">
            <v>331.92</v>
          </cell>
        </row>
        <row r="8292">
          <cell r="A8292">
            <v>101799</v>
          </cell>
          <cell r="B8292" t="str">
            <v>TAMPA PARA CAIXA TIPO R2 E R3, EM FERRO FUNDIDO, DIMENSÕES INTERNAS: 0,55 X 1,10 M - FORNECIMENTO E INSTALAÇÃO. AF_12/2020</v>
          </cell>
          <cell r="C8292">
            <v>802.29</v>
          </cell>
        </row>
        <row r="8293">
          <cell r="A8293">
            <v>102487</v>
          </cell>
          <cell r="B8293" t="str">
            <v>CONCRETO CICLÓPICO FCK = 15MPA, 30% PEDRA DE MÃO EM VOLUME REAL, INCLUSIVE LANÇAMENTO. AF_05/2021</v>
          </cell>
          <cell r="C8293">
            <v>567.14</v>
          </cell>
        </row>
        <row r="8294">
          <cell r="A8294">
            <v>102486</v>
          </cell>
          <cell r="B8294" t="str">
            <v>CONCRETO FCK = 15MPA, TRAÇO 1:3,4:3,4 (EM MASSA SECA DE CIMENTO/ AREIA MÉDIA/ SEIXO ROLADO) - PREPARO MANUAL. AF_05/2021</v>
          </cell>
          <cell r="C8294">
            <v>619.4</v>
          </cell>
        </row>
        <row r="8295">
          <cell r="A8295">
            <v>102474</v>
          </cell>
          <cell r="B8295" t="str">
            <v>CONCRETO FCK = 15MPA, TRAÇO 1:3,4:3,4 (EM MASSA SECA DE CIMENTO/ AREIA MÉDIA/ SEIXO ROLADO) - PREPARO MECÂNICO COM BETONEIRA 400 L. AF_05/2021</v>
          </cell>
          <cell r="C8295">
            <v>571.58000000000004</v>
          </cell>
        </row>
        <row r="8296">
          <cell r="A8296">
            <v>102480</v>
          </cell>
          <cell r="B8296" t="str">
            <v>CONCRETO FCK = 15MPA, TRAÇO 1:3,4:3,4 (EM MASSA SECA DE CIMENTO/ AREIA MÉDIA/ SEIXO ROLADO) - PREPARO MECÂNICO COM BETONEIRA 600 L. AF_05/2021</v>
          </cell>
          <cell r="C8296">
            <v>565.1</v>
          </cell>
        </row>
        <row r="8297">
          <cell r="A8297">
            <v>94975</v>
          </cell>
          <cell r="B8297" t="str">
            <v>CONCRETO FCK = 15MPA, TRAÇO 1:3,4:3,5 (EM MASSA SECA DE CIMENTO/ AREIA MÉDIA/ BRITA 1) - PREPARO MANUAL. AF_05/2021</v>
          </cell>
          <cell r="C8297">
            <v>478.03</v>
          </cell>
        </row>
        <row r="8298">
          <cell r="A8298">
            <v>94963</v>
          </cell>
          <cell r="B8298" t="str">
            <v>CONCRETO FCK = 15MPA, TRAÇO 1:3,4:3,5 (EM MASSA SECA DE CIMENTO/ AREIA MÉDIA/ BRITA 1) - PREPARO MECÂNICO COM BETONEIRA 400 L. AF_05/2021</v>
          </cell>
          <cell r="C8298">
            <v>431.21</v>
          </cell>
        </row>
        <row r="8299">
          <cell r="A8299">
            <v>94969</v>
          </cell>
          <cell r="B8299" t="str">
            <v>CONCRETO FCK = 15MPA, TRAÇO 1:3,4:3,5 (EM MASSA SECA DE CIMENTO/ AREIA MÉDIA/ BRITA 1) - PREPARO MECÂNICO COM BETONEIRA 600 L. AF_05/2021</v>
          </cell>
          <cell r="C8299">
            <v>424.23</v>
          </cell>
        </row>
        <row r="8300">
          <cell r="A8300">
            <v>102475</v>
          </cell>
          <cell r="B8300" t="str">
            <v>CONCRETO FCK = 20MPA, TRAÇO 1:2,6:2,9 (EM MASSA SECA DE CIMENTO/ AREIA MÉDIA/ SEIXO ROLADO) - PREPARO MECÂNICO COM BETONEIRA 400 L. AF_05/2021</v>
          </cell>
          <cell r="C8300">
            <v>621.91</v>
          </cell>
        </row>
        <row r="8301">
          <cell r="A8301">
            <v>102481</v>
          </cell>
          <cell r="B8301" t="str">
            <v>CONCRETO FCK = 20MPA, TRAÇO 1:2,6:2,9 (EM MASSA SECA DE CIMENTO/ AREIA MÉDIA/ SEIXO ROLADO) - PREPARO MECÂNICO COM BETONEIRA 600 L. AF_05/2021</v>
          </cell>
          <cell r="C8301">
            <v>608.66</v>
          </cell>
        </row>
        <row r="8302">
          <cell r="A8302">
            <v>94964</v>
          </cell>
          <cell r="B8302" t="str">
            <v>CONCRETO FCK = 20MPA, TRAÇO 1:2,7:3 (EM MASSA SECA DE CIMENTO/ AREIA MÉDIA/ BRITA 1) - PREPARO MECÂNICO COM BETONEIRA 400 L. AF_05/2021</v>
          </cell>
          <cell r="C8302">
            <v>475.74</v>
          </cell>
        </row>
        <row r="8303">
          <cell r="A8303">
            <v>94970</v>
          </cell>
          <cell r="B8303" t="str">
            <v>CONCRETO FCK = 20MPA, TRAÇO 1:2,7:3 (EM MASSA SECA DE CIMENTO/ AREIA MÉDIA/ BRITA 1) - PREPARO MECÂNICO COM BETONEIRA 600 L. AF_05/2021</v>
          </cell>
          <cell r="C8303">
            <v>462.01</v>
          </cell>
        </row>
        <row r="8304">
          <cell r="A8304">
            <v>102476</v>
          </cell>
          <cell r="B8304" t="str">
            <v>CONCRETO FCK = 25MPA, TRAÇO 1:2,2:2,5 (EM MASSA SECA DE CIMENTO/ AREIA MÉDIA/ SEIXO ROLADO) - PREPARO MECÂNICO COM BETONEIRA 400 L. AF_05/2021</v>
          </cell>
          <cell r="C8304">
            <v>642.88</v>
          </cell>
        </row>
        <row r="8305">
          <cell r="A8305">
            <v>102482</v>
          </cell>
          <cell r="B8305" t="str">
            <v>CONCRETO FCK = 25MPA, TRAÇO 1:2,2:2,5 (EM MASSA SECA DE CIMENTO/ AREIA MÉDIA/ SEIXO ROLADO) - PREPARO MECÂNICO COM BETONEIRA 600 L. AF_05/2021</v>
          </cell>
          <cell r="C8305">
            <v>639.97</v>
          </cell>
        </row>
        <row r="8306">
          <cell r="A8306">
            <v>94965</v>
          </cell>
          <cell r="B8306" t="str">
            <v>CONCRETO FCK = 25MPA, TRAÇO 1:2,3:2,7 (EM MASSA SECA DE CIMENTO/ AREIA MÉDIA/ BRITA 1) - PREPARO MECÂNICO COM BETONEIRA 400 L. AF_05/2021</v>
          </cell>
          <cell r="C8306">
            <v>496.93</v>
          </cell>
        </row>
        <row r="8307">
          <cell r="A8307">
            <v>94971</v>
          </cell>
          <cell r="B8307" t="str">
            <v>CONCRETO FCK = 25MPA, TRAÇO 1:2,3:2,7 (EM MASSA SECA DE CIMENTO/ AREIA MÉDIA/ BRITA 1) - PREPARO MECÂNICO COM BETONEIRA 600 L. AF_05/2021</v>
          </cell>
          <cell r="C8307">
            <v>489.86</v>
          </cell>
        </row>
        <row r="8308">
          <cell r="A8308">
            <v>102477</v>
          </cell>
          <cell r="B8308" t="str">
            <v>CONCRETO FCK = 30MPA, TRAÇO 1:1,9:2,3 (EM MASSA SECA DE CIMENTO/ AREIA MÉDIA/ SEIXO ROLADO) - PREPARO MECÂNICO COM BETONEIRA 400 L. AF_05/2021</v>
          </cell>
          <cell r="C8308">
            <v>681.76</v>
          </cell>
        </row>
        <row r="8309">
          <cell r="A8309">
            <v>102483</v>
          </cell>
          <cell r="B8309" t="str">
            <v>CONCRETO FCK = 30MPA, TRAÇO 1:1,9:2,3 (EM MASSA SECA DE CIMENTO/ AREIA MÉDIA/ SEIXO ROLADO) - PREPARO MECÂNICO COM BETONEIRA 600 L. AF_05/2021</v>
          </cell>
          <cell r="C8309">
            <v>674.37</v>
          </cell>
        </row>
        <row r="8310">
          <cell r="A8310">
            <v>94966</v>
          </cell>
          <cell r="B8310" t="str">
            <v>CONCRETO FCK = 30MPA, TRAÇO 1:2,1:2,5 (EM MASSA SECA DE CIMENTO/ AREIA MÉDIA/ BRITA 1) - PREPARO MECÂNICO COM BETONEIRA 400 L. AF_05/2021</v>
          </cell>
          <cell r="C8310">
            <v>515.51</v>
          </cell>
        </row>
        <row r="8311">
          <cell r="A8311">
            <v>94972</v>
          </cell>
          <cell r="B8311" t="str">
            <v>CONCRETO FCK = 30MPA, TRAÇO 1:2,1:2,5 (EM MASSA SECA DE CIMENTO/ AREIA MÉDIA/ BRITA 1) - PREPARO MECÂNICO COM BETONEIRA 600 L. AF_05/2021</v>
          </cell>
          <cell r="C8311">
            <v>508.44</v>
          </cell>
        </row>
        <row r="8312">
          <cell r="A8312">
            <v>102478</v>
          </cell>
          <cell r="B8312" t="str">
            <v>CONCRETO FCK = 40MPA, TRAÇO 1:1,4:1,8 (EM MASSA SECA DE CIMENTO/ AREIA MÉDIA/ SEIXO ROLADO) - PREPARO MECÂNICO COM BETONEIRA 400 L. AF_05/2021</v>
          </cell>
          <cell r="C8312">
            <v>740.4</v>
          </cell>
        </row>
        <row r="8313">
          <cell r="A8313">
            <v>102484</v>
          </cell>
          <cell r="B8313" t="str">
            <v>CONCRETO FCK = 40MPA, TRAÇO 1:1,4:1,8 (EM MASSA SECA DE CIMENTO/ AREIA MÉDIA/ SEIXO ROLADO) - PREPARO MECÂNICO COM BETONEIRA 600 L. AF_05/2021</v>
          </cell>
          <cell r="C8313">
            <v>739.48</v>
          </cell>
        </row>
        <row r="8314">
          <cell r="A8314">
            <v>94967</v>
          </cell>
          <cell r="B8314" t="str">
            <v>CONCRETO FCK = 40MPA, TRAÇO 1:1,6:1,9 (EM MASSA SECA DE CIMENTO/ AREIA MÉDIA/ BRITA 1) - PREPARO MECÂNICO COM BETONEIRA 400 L. AF_05/2021</v>
          </cell>
          <cell r="C8314">
            <v>593.76</v>
          </cell>
        </row>
        <row r="8315">
          <cell r="A8315">
            <v>94973</v>
          </cell>
          <cell r="B8315" t="str">
            <v>CONCRETO FCK = 40MPA, TRAÇO 1:1,6:1,9 (EM MASSA SECA DE CIMENTO/ AREIA MÉDIA/ BRITA 1) - PREPARO MECÂNICO COM BETONEIRA 600 L. AF_05/2021</v>
          </cell>
          <cell r="C8315">
            <v>584.77</v>
          </cell>
        </row>
        <row r="8316">
          <cell r="A8316">
            <v>94974</v>
          </cell>
          <cell r="B8316" t="str">
            <v>CONCRETO MAGRO PARA LASTRO, TRAÇO 1:4,5:4,5 (EM MASSA SECA DE CIMENTO/ AREIA MÉDIA/ BRITA 1) - PREPARO MANUAL. AF_05/2021</v>
          </cell>
          <cell r="C8316">
            <v>436.25</v>
          </cell>
        </row>
        <row r="8317">
          <cell r="A8317">
            <v>94962</v>
          </cell>
          <cell r="B8317" t="str">
            <v>CONCRETO MAGRO PARA LASTRO, TRAÇO 1:4,5:4,5 (EM MASSA SECA DE CIMENTO/ AREIA MÉDIA/ BRITA 1) - PREPARO MECÂNICO COM BETONEIRA 400 L. AF_05/2021</v>
          </cell>
          <cell r="C8317">
            <v>384.78</v>
          </cell>
        </row>
        <row r="8318">
          <cell r="A8318">
            <v>94968</v>
          </cell>
          <cell r="B8318" t="str">
            <v>CONCRETO MAGRO PARA LASTRO, TRAÇO 1:4,5:4,5 (EM MASSA SECA DE CIMENTO/ AREIA MÉDIA/ BRITA 1) - PREPARO MECÂNICO COM BETONEIRA 600 L. AF_05/2021</v>
          </cell>
          <cell r="C8318">
            <v>381.01</v>
          </cell>
        </row>
        <row r="8319">
          <cell r="A8319">
            <v>102485</v>
          </cell>
          <cell r="B8319" t="str">
            <v>CONCRETO MAGRO PARA LASTRO, TRAÇO 1:4,5:4,5 (EM MASSA SECA DE CIMENTO/ AREIA MÉDIA/ SEIXO ROLADO) - PREPARO MANUAL. AF_05/2021</v>
          </cell>
          <cell r="C8319">
            <v>582.65</v>
          </cell>
        </row>
        <row r="8320">
          <cell r="A8320">
            <v>102473</v>
          </cell>
          <cell r="B8320" t="str">
            <v>CONCRETO MAGRO PARA LASTRO, TRAÇO 1:4,5:4,5 (EM MASSA SECA DE CIMENTO/ AREIA MÉDIA/ SEIXO ROLADO) - PREPARO MECÂNICO COM BETONEIRA 400 L. AF_05/2021</v>
          </cell>
          <cell r="C8320">
            <v>528.21</v>
          </cell>
        </row>
        <row r="8321">
          <cell r="A8321">
            <v>102479</v>
          </cell>
          <cell r="B8321" t="str">
            <v>CONCRETO MAGRO PARA LASTRO, TRAÇO 1:4,5:4,5 (EM MASSA SECA DE CIMENTO/ AREIA MÉDIA/ SEIXO ROLADO) - PREPARO MECÂNICO COM BETONEIRA 600 L. AF_05/2021</v>
          </cell>
          <cell r="C8321">
            <v>525.02</v>
          </cell>
        </row>
        <row r="8322">
          <cell r="A8322">
            <v>104835</v>
          </cell>
          <cell r="B8322" t="str">
            <v>ARGAMASSA DE ASSENTAMENTO DE ALVENARIA DE VEDAÇÃO E REVESTIMENTO INTERNO, TRAÇO EM VOLUME SECO 1:1:3:3,8 (CIMENTO:CAL:AREIA NATURAL MÉDIA:AREIA RECICLADA), COM USO DE AGREGADO RECICLADO MISTO (ARM) - PREPARO MANUAL. AF_11/2023</v>
          </cell>
          <cell r="C8322">
            <v>0</v>
          </cell>
        </row>
        <row r="8323">
          <cell r="A8323">
            <v>104833</v>
          </cell>
          <cell r="B8323" t="str">
            <v>ARGAMASSA DE ASSENTAMENTO DE ALVENARIA DE VEDAÇÃO E REVESTIMENTO INTERNO, TRAÇO EM VOLUME SECO 1:1:3:3,8 (CIMENTO:CAL:AREIAS NATURAL MÉDIA: RECICLADA), COM USO DE AGREGADO RECICLADO CIMENTÍCIO OU DE CONCRETO (ARCI/ARCO) - PREPARO MANUAL. AF_11/2023</v>
          </cell>
          <cell r="C8323">
            <v>0</v>
          </cell>
        </row>
        <row r="8324">
          <cell r="A8324">
            <v>104834</v>
          </cell>
          <cell r="B8324" t="str">
            <v>ARGAMASSA PARA ALVENARIA DE VEDAÇÃO E REVESTIMENTO INTERNO, TRAÇO EM VOLUME SECO 1:1:3:3,8 (CIMENTO:CAL:AREIA MÉDIA:AREIA RECICLADA), COM AGREGADO RECICLADO CIMENTÍCIO OU DE CONCRETO - PREPARO MECÂNICO COM MISTURADOR HORIZONTAL DE 600 KG. AF_11/2023</v>
          </cell>
          <cell r="C8324">
            <v>0</v>
          </cell>
        </row>
        <row r="8325">
          <cell r="A8325">
            <v>104836</v>
          </cell>
          <cell r="B8325" t="str">
            <v>ARGAMASSA PARA ALVENARIA DE VEDAÇÃO E REVESTIMENTO INTERNO, TRAÇO EM VOLUME SECO 1:1:3:3,8 (CIMENTO:CAL:AREIA MÉDIA:AREIA RECICLADA), COM USO DE AGREGADO RECICLADO MISTO - PREPARO MECÂNICO COM MISTURADOR HORIZONTAL DE 600 KG. AF_11/2023</v>
          </cell>
          <cell r="C8325">
            <v>0</v>
          </cell>
        </row>
        <row r="8326">
          <cell r="A8326">
            <v>104837</v>
          </cell>
          <cell r="B8326" t="str">
            <v>ARGAMASSA PARA CONTRAPISO, TRAÇO EM VOLUME SECO 1:2:2,5 (CIMENTO:AREIA NATURAL MÉDIA:AREIA RECICLADA), COM USO DE AGREGADO RECICLADO CIMENTÍCIO OU DE CONCRETO (ARCI/ARCO) - PREPARO MANUAL. AF_11/2023</v>
          </cell>
          <cell r="C8326">
            <v>0</v>
          </cell>
        </row>
        <row r="8327">
          <cell r="A8327">
            <v>104838</v>
          </cell>
          <cell r="B8327" t="str">
            <v>ARGAMASSA PARA CONTRAPISO, TRAÇO EM VOLUME SECO 1:2:2,5 (CIMENTO:AREIA NATURAL MÉDIA:AREIA RECICLADA), COM USO DE AGREGADO RECICLADO CIMENTÍCIO OU DE CONCRETO (ARCI/ARCO) - PREPARO MECÂNICO COM MISTURADOR DE EIXO HORIZONTAL DE 600 KG. AF_11/2023</v>
          </cell>
          <cell r="C8327">
            <v>0</v>
          </cell>
        </row>
        <row r="8328">
          <cell r="A8328">
            <v>104839</v>
          </cell>
          <cell r="B8328" t="str">
            <v>ARGAMASSA PARA CONTRAPISO, TRAÇO EM VOLUME SECO 1:2:2,5 (CIMENTO:AREIA NATURAL MÉDIA:AREIA RECICLADA), COM USO DE AGREGADO RECICLADO MISTO (ARM) - PREPARO MANUAL. AF_11/2023</v>
          </cell>
          <cell r="C8328">
            <v>0</v>
          </cell>
        </row>
        <row r="8329">
          <cell r="A8329">
            <v>104840</v>
          </cell>
          <cell r="B8329" t="str">
            <v>ARGAMASSA PARA CONTRAPISO, TRAÇO EM VOLUME SECO 1:2:2,5 (CIMENTO:AREIA NATURAL MÉDIA:AREIA RECICLADA), COM USO DE AGREGADO RECICLADO MISTO (ARM) - PREPARO MECÂNICO COM MISTURADOR DE EIXO HORIZONTAL DE 600 KG. AF_11/2023</v>
          </cell>
          <cell r="C8329">
            <v>0</v>
          </cell>
        </row>
        <row r="8330">
          <cell r="A8330">
            <v>104830</v>
          </cell>
          <cell r="B8330" t="str">
            <v>CONCRETO MAGRO PARA LASTRO, TRAÇO EM MASSA SECA 1:3,4:3,5 (CIMENTO:AREIA RECICLADA:BRITA 1 RECICLADA), COM USO DE AGREGADO RECICLADO CIMENTÍCIO OU DE CONCRETO (ARCI/ARCO) - PREPARO MANUAL. AF_11/2023</v>
          </cell>
          <cell r="C8330">
            <v>0</v>
          </cell>
        </row>
        <row r="8331">
          <cell r="A8331">
            <v>104829</v>
          </cell>
          <cell r="B8331" t="str">
            <v>CONCRETO MAGRO PARA LASTRO, TRAÇO EM MASSA SECA 1:3,4:3,5 (CIMENTO:AREIA RECICLADA:BRITA 1 RECICLADA), COM USO DE AGREGADO RECICLADO CIMENTÍCIO OU DE CONCRETO (ARCI/ARCO) - PREPARO MECÂNICO COM BETONEIRA 600 L. AF_11/2023</v>
          </cell>
          <cell r="C8331">
            <v>0</v>
          </cell>
        </row>
        <row r="8332">
          <cell r="A8332">
            <v>104832</v>
          </cell>
          <cell r="B8332" t="str">
            <v>CONCRETO MAGRO PARA LASTRO, TRAÇO EM MASSA SECA 1:3,4:3,5 (CIMENTO:AREIA RECICLADA:BRITA 1 RECICLADA), COM USO DE AGREGADO RECICLADO MISTO (ARM) - PREPARO MANUAL. AF_11/2023</v>
          </cell>
          <cell r="C8332">
            <v>0</v>
          </cell>
        </row>
        <row r="8333">
          <cell r="A8333">
            <v>104831</v>
          </cell>
          <cell r="B8333" t="str">
            <v>CONCRETO MAGRO PARA LASTRO, TRAÇO EM MASSA SECA 1:3,4:3,5 (CIMENTO:AREIA RECICLADA:BRITA 1 RECICLADA), COM USO DE AGREGADO RECICLADO MISTO (ARM) - PREPARO MECÂNICO COM BETONEIRA 600 L. AF_11/2023</v>
          </cell>
          <cell r="C8333">
            <v>0</v>
          </cell>
        </row>
        <row r="8334">
          <cell r="A8334">
            <v>103773</v>
          </cell>
          <cell r="B8334" t="str">
            <v>ASSENTO COM ENCOSTO PARA ARQUIBANCADA - FORNECIMENTO E INSTALAÇÃO. AF_03/2022</v>
          </cell>
          <cell r="C8334">
            <v>0</v>
          </cell>
        </row>
        <row r="8335">
          <cell r="A8335">
            <v>103772</v>
          </cell>
          <cell r="B8335" t="str">
            <v>ASSENTO SEM ENCOSTO PARA ARQUIBANCADA - FORNECIMENTO E INSTALAÇÃO. AF_03/2022</v>
          </cell>
          <cell r="C8335">
            <v>0</v>
          </cell>
        </row>
        <row r="8336">
          <cell r="A8336">
            <v>103768</v>
          </cell>
          <cell r="B8336" t="str">
            <v>PAR DE ESTRUTURAS PARA TABELA DE BASQUETE EM TRELIÇA METÁLICA AÉREA, EXCETO TABELA, ARO E REDE - FORNECIMENTO E INSTALAÇÃO. AF_03/2022</v>
          </cell>
          <cell r="C8336">
            <v>0</v>
          </cell>
        </row>
        <row r="8337">
          <cell r="A8337">
            <v>103767</v>
          </cell>
          <cell r="B8337" t="str">
            <v>PAR DE ESTRUTURAS PARA TABELA DE BASQUETE EM TRELIÇA METÁLICA FIXADA NO PISO, EXCETO TABELA, ARO E REDE - FORNECIMENTO E INSTALAÇÃO. AF_03/2022</v>
          </cell>
          <cell r="C8337">
            <v>0</v>
          </cell>
        </row>
        <row r="8338">
          <cell r="A8338">
            <v>103766</v>
          </cell>
          <cell r="B8338" t="str">
            <v>PAR DE ESTRUTURAS PARA TABELA DE BASQUETE METÁLICA TUBULAR CHUMBADA COM CONCRETO NO PISO, EXCETO TABELA, ARO E REDE - FORNECIMENTO E INSTALAÇÃO. AF_03/2022</v>
          </cell>
          <cell r="C8338">
            <v>0</v>
          </cell>
        </row>
        <row r="8339">
          <cell r="A8339">
            <v>103765</v>
          </cell>
          <cell r="B8339" t="str">
            <v>PAR DE POSTES E REDE DE VÔLEI - FORNECIMENTO E INSTALAÇÃO. AF_03/2022</v>
          </cell>
          <cell r="C8339">
            <v>0</v>
          </cell>
        </row>
        <row r="8340">
          <cell r="A8340">
            <v>103771</v>
          </cell>
          <cell r="B8340" t="str">
            <v>PAR DE TABELAS DE BASQUETE DE ACRÍLICO, COM AROS E REDES - FORNECIMENTO E INSTALAÇÃO. AF_03/2022</v>
          </cell>
          <cell r="C8340">
            <v>0</v>
          </cell>
        </row>
        <row r="8341">
          <cell r="A8341">
            <v>103769</v>
          </cell>
          <cell r="B8341" t="str">
            <v>PAR DE TABELAS DE BASQUETE DE COMPENSADO NAVAL, COM AROS E REDES - FORNECIMENTO E INSTALAÇÃO. AF_03/2022</v>
          </cell>
          <cell r="C8341">
            <v>4125.6400000000003</v>
          </cell>
        </row>
        <row r="8342">
          <cell r="A8342">
            <v>103770</v>
          </cell>
          <cell r="B8342" t="str">
            <v>PAR DE TABELAS DE BASQUETE DE VIDRO TEMPERADO, COM AROS E REDES - FORNECIMENTO E INSTALAÇÃO. AF_03/2022</v>
          </cell>
          <cell r="C8342">
            <v>0</v>
          </cell>
        </row>
        <row r="8343">
          <cell r="A8343">
            <v>103764</v>
          </cell>
          <cell r="B8343" t="str">
            <v>PAR DE TRAVES E REDES DE FUTSAL - FORNECIMENTO E INSTALAÇÃO. AF_03/2022</v>
          </cell>
          <cell r="C8343">
            <v>0</v>
          </cell>
        </row>
        <row r="8344">
          <cell r="A8344">
            <v>103780</v>
          </cell>
          <cell r="B8344" t="str">
            <v>PISO ASFÁLTICO PARA QUADRA POLIESPORTIVA - FORNECIMENTO E INSTALAÇÃO. AF_03/2022</v>
          </cell>
          <cell r="C8344">
            <v>0</v>
          </cell>
        </row>
        <row r="8345">
          <cell r="A8345">
            <v>103781</v>
          </cell>
          <cell r="B8345" t="str">
            <v>PISO DE GRAMA SINTÉTICA PARA QUADRA POLIESPORTIVA - FORNECIMENTO E INSTALAÇÃO. AF_03/2022</v>
          </cell>
          <cell r="C8345">
            <v>0</v>
          </cell>
        </row>
        <row r="8346">
          <cell r="A8346">
            <v>103779</v>
          </cell>
          <cell r="B8346" t="str">
            <v>PISO DE MADEIRA COM AMORTECEDORES DE BORRACHA PARA QUADRA POLIESPORTIVA - FORNECIMENTO E INSTALAÇÃO. AF_03/2022</v>
          </cell>
          <cell r="C8346">
            <v>0</v>
          </cell>
        </row>
        <row r="8347">
          <cell r="A8347">
            <v>103778</v>
          </cell>
          <cell r="B8347" t="str">
            <v>PISO DE POLIURETANO PARA QUADRA POLIESPORTIVA - FORNECIMENTO E INSTALAÇÃO. AF_03/2022</v>
          </cell>
          <cell r="C8347">
            <v>0</v>
          </cell>
        </row>
        <row r="8348">
          <cell r="A8348">
            <v>103924</v>
          </cell>
          <cell r="B8348" t="str">
            <v>PISO MODULAR DE POLIPROPILENO PARA QUADRA POLIESPORTIVA - FORNECIMENTO E INSTALAÇÃO. AF_03/2022</v>
          </cell>
          <cell r="C8348">
            <v>0</v>
          </cell>
        </row>
        <row r="8349">
          <cell r="A8349">
            <v>103776</v>
          </cell>
          <cell r="B8349" t="str">
            <v>PISO MODULAR INTERNO DE POLIPROPILENO PARA QUADRA POLIESPORTIVA - FORNECIMENTO E INSTALAÇÃO. AF_03/2022</v>
          </cell>
          <cell r="C8349">
            <v>0</v>
          </cell>
        </row>
        <row r="8350">
          <cell r="A8350">
            <v>103774</v>
          </cell>
          <cell r="B8350" t="str">
            <v>REDE DE PROTEÇÃO HORIZONTAL PARA QUADRA POLIESPORTIVA - FORNECIMENTO E INSTALAÇÃO. AF_03/2022</v>
          </cell>
          <cell r="C8350">
            <v>0</v>
          </cell>
        </row>
        <row r="8351">
          <cell r="A8351">
            <v>103775</v>
          </cell>
          <cell r="B8351" t="str">
            <v>REDE DE PROTEÇÃO VERTICAL PARA QUADRA POLIESPORTIVA - FORNECIMENTO E INSTALAÇÃO. AF_03/2022</v>
          </cell>
          <cell r="C8351">
            <v>0</v>
          </cell>
        </row>
        <row r="8352">
          <cell r="A8352">
            <v>97097</v>
          </cell>
          <cell r="B8352" t="str">
            <v>ACABAMENTO POLIDO PARA PISO DE CONCRETO ARMADO OU LAJE SOBRE SOLO DE ALTA RESISTÊNCIA. AF_09/2021</v>
          </cell>
          <cell r="C8352">
            <v>38.049999999999997</v>
          </cell>
        </row>
        <row r="8353">
          <cell r="A8353">
            <v>97089</v>
          </cell>
          <cell r="B8353" t="str">
            <v>ARMAÇÃO PARA EXECUÇÃO DE RADIER, PISO DE CONCRETO OU LAJE SOBRE SOLO, COM USO DE TELA Q-113. AF_09/2021</v>
          </cell>
          <cell r="C8353">
            <v>14.28</v>
          </cell>
        </row>
        <row r="8354">
          <cell r="A8354">
            <v>97090</v>
          </cell>
          <cell r="B8354" t="str">
            <v>ARMAÇÃO PARA EXECUÇÃO DE RADIER, PISO DE CONCRETO OU LAJE SOBRE SOLO, COM USO DE TELA Q-138. AF_09/2021</v>
          </cell>
          <cell r="C8354">
            <v>13.99</v>
          </cell>
        </row>
        <row r="8355">
          <cell r="A8355">
            <v>97091</v>
          </cell>
          <cell r="B8355" t="str">
            <v>ARMAÇÃO PARA EXECUÇÃO DE RADIER, PISO DE CONCRETO OU LAJE SOBRE SOLO, COM USO DE TELA Q-159. AF_09/2021</v>
          </cell>
          <cell r="C8355">
            <v>13.54</v>
          </cell>
        </row>
        <row r="8356">
          <cell r="A8356">
            <v>97092</v>
          </cell>
          <cell r="B8356" t="str">
            <v>ARMAÇÃO PARA EXECUÇÃO DE RADIER, PISO DE CONCRETO OU LAJE SOBRE SOLO, COM USO DE TELA Q-196. AF_09/2021</v>
          </cell>
          <cell r="C8356">
            <v>13.09</v>
          </cell>
        </row>
        <row r="8357">
          <cell r="A8357">
            <v>103053</v>
          </cell>
          <cell r="B8357" t="str">
            <v>ARMAÇÃO PARA EXECUÇÃO DE RADIER, PISO DE CONCRETO OU LAJE SOBRE SOLO, COM USO DE TELA Q-246. AF_09/2021</v>
          </cell>
          <cell r="C8357">
            <v>0</v>
          </cell>
        </row>
        <row r="8358">
          <cell r="A8358">
            <v>97093</v>
          </cell>
          <cell r="B8358" t="str">
            <v>ARMAÇÃO PARA EXECUÇÃO DE RADIER, PISO DE CONCRETO OU LAJE SOBRE SOLO, COM USO DE TELA Q-283. AF_09/2021</v>
          </cell>
          <cell r="C8358">
            <v>12.26</v>
          </cell>
        </row>
        <row r="8359">
          <cell r="A8359">
            <v>103054</v>
          </cell>
          <cell r="B8359" t="str">
            <v>ARMAÇÃO PARA EXECUÇÃO DE RADIER, PISO DE CONCRETO OU LAJE SOBRE SOLO, COM USO DE TELA Q-396. AF_09/2021</v>
          </cell>
          <cell r="C8359">
            <v>0</v>
          </cell>
        </row>
        <row r="8360">
          <cell r="A8360">
            <v>97088</v>
          </cell>
          <cell r="B8360" t="str">
            <v>ARMAÇÃO PARA EXECUÇÃO DE RADIER, PISO DE CONCRETO OU LAJE SOBRE SOLO, COM USO DE TELA Q-92. AF_09/2021</v>
          </cell>
          <cell r="C8360">
            <v>15.62</v>
          </cell>
        </row>
        <row r="8361">
          <cell r="A8361">
            <v>97087</v>
          </cell>
          <cell r="B8361" t="str">
            <v>CAMADA SEPARADORA PARA EXECUÇÃO DE RADIER, PISO DE CONCRETO OU LAJE SOBRE SOLO, EM LONA PLÁSTICA. AF_09/2021</v>
          </cell>
          <cell r="C8361">
            <v>3.51</v>
          </cell>
        </row>
        <row r="8362">
          <cell r="A8362">
            <v>97083</v>
          </cell>
          <cell r="B8362" t="str">
            <v>COMPACTAÇÃO MECÂNICA DE SOLO PARA EXECUÇÃO DE RADIER, PISO DE CONCRETO OU LAJE SOBRE SOLO, COM COMPACTADOR DE SOLOS A PERCUSSÃO. AF_09/2021</v>
          </cell>
          <cell r="C8362">
            <v>3.17</v>
          </cell>
        </row>
        <row r="8363">
          <cell r="A8363">
            <v>97084</v>
          </cell>
          <cell r="B8363" t="str">
            <v>COMPACTAÇÃO MECÂNICA DE SOLO PARA EXECUÇÃO DE RADIER, PISO DE CONCRETO OU LAJE SOBRE SOLO, COM COMPACTADOR DE SOLOS TIPO PLACA VIBRATÓRIA. AF_09/2021</v>
          </cell>
          <cell r="C8363">
            <v>0.66</v>
          </cell>
        </row>
        <row r="8364">
          <cell r="A8364">
            <v>97096</v>
          </cell>
          <cell r="B8364" t="str">
            <v>CONCRETAGEM DE RADIER, PISO DE CONCRETO OU LAJE SOBRE SOLO, FCK 30 MPA - LANÇAMENTO, ADENSAMENTO E ACABAMENTO. AF_09/2021</v>
          </cell>
          <cell r="C8364">
            <v>676.37</v>
          </cell>
        </row>
        <row r="8365">
          <cell r="A8365">
            <v>97082</v>
          </cell>
          <cell r="B8365" t="str">
            <v>ESCAVAÇÃO MANUAL DE VIGA DE BORDA PARA RADIER. AF_09/2021</v>
          </cell>
          <cell r="C8365">
            <v>60.22</v>
          </cell>
        </row>
        <row r="8366">
          <cell r="A8366">
            <v>103076</v>
          </cell>
          <cell r="B8366" t="str">
            <v>EXECUÇÃO DE LAJE SOBRE SOLO, ESPESSURA DE 10 CM, FCK = 30 MPA, COM USO DE FORMAS EM MADEIRA SERRADA. AF_09/2021</v>
          </cell>
          <cell r="C8366">
            <v>152.75</v>
          </cell>
        </row>
        <row r="8367">
          <cell r="A8367">
            <v>103067</v>
          </cell>
          <cell r="B8367" t="str">
            <v>EXECUÇÃO DE LAJE SOBRE SOLO, ESPESSURA DE 10 CM, FCK = 30 MPA, COM USO DE FORMAS METÁLICAS. AF_09/2021</v>
          </cell>
          <cell r="C8367">
            <v>0</v>
          </cell>
        </row>
        <row r="8368">
          <cell r="A8368">
            <v>103077</v>
          </cell>
          <cell r="B8368" t="str">
            <v>EXECUÇÃO DE LAJE SOBRE SOLO, ESPESSURA DE 15 CM, FCK = 30 MPA, COM USO DE FORMAS EM MADEIRA SERRADA. AF_09/2021</v>
          </cell>
          <cell r="C8368">
            <v>199.17</v>
          </cell>
        </row>
        <row r="8369">
          <cell r="A8369">
            <v>103068</v>
          </cell>
          <cell r="B8369" t="str">
            <v>EXECUÇÃO DE LAJE SOBRE SOLO, ESPESSURA DE 15 CM, FCK = 30 MPA, COM USO DE FORMAS METÁLICAS. AF_09/2021</v>
          </cell>
          <cell r="C8369">
            <v>0</v>
          </cell>
        </row>
        <row r="8370">
          <cell r="A8370">
            <v>103078</v>
          </cell>
          <cell r="B8370" t="str">
            <v>EXECUÇÃO DE LAJE SOBRE SOLO, ESPESSURA DE 20 CM, FCK = 30 MPA, COM USO DE FORMAS EM MADEIRA SERRADA. AF_09/2021</v>
          </cell>
          <cell r="C8370">
            <v>242.13</v>
          </cell>
        </row>
        <row r="8371">
          <cell r="A8371">
            <v>103069</v>
          </cell>
          <cell r="B8371" t="str">
            <v>EXECUÇÃO DE LAJE SOBRE SOLO, ESPESSURA DE 20 CM, FCK = 30 MPA, COM USO DE FORMAS METÁLICAS. AF_09/2021</v>
          </cell>
          <cell r="C8371">
            <v>0</v>
          </cell>
        </row>
        <row r="8372">
          <cell r="A8372">
            <v>103079</v>
          </cell>
          <cell r="B8372" t="str">
            <v>EXECUÇÃO DE LAJE SOBRE SOLO, ESPESSURA DE 25 CM, FCK = 30 MPA, COM USO DE FORMAS EM MADEIRA SERRADA. AF_09/2021</v>
          </cell>
          <cell r="C8372">
            <v>291.57</v>
          </cell>
        </row>
        <row r="8373">
          <cell r="A8373">
            <v>103070</v>
          </cell>
          <cell r="B8373" t="str">
            <v>EXECUÇÃO DE LAJE SOBRE SOLO, ESPESSURA DE 25 CM, FCK = 30 MPA, COM USO DE FORMAS METÁLICAS. AF_09/2021</v>
          </cell>
          <cell r="C8373">
            <v>0</v>
          </cell>
        </row>
        <row r="8374">
          <cell r="A8374">
            <v>103080</v>
          </cell>
          <cell r="B8374" t="str">
            <v>EXECUÇÃO DE LAJE SOBRE SOLO, ESPESSURA DE 30 CM, FCK = 30 MPA, COM USO DE FORMAS EM MADEIRA SERRADA. AF_09/2021</v>
          </cell>
          <cell r="C8374">
            <v>356.27</v>
          </cell>
        </row>
        <row r="8375">
          <cell r="A8375">
            <v>103071</v>
          </cell>
          <cell r="B8375" t="str">
            <v>EXECUÇÃO DE LAJE SOBRE SOLO, ESPESSURA DE 30 CM, FCK = 30 MPA, COM USO DE FORMAS METÁLICAS. AF_09/2021</v>
          </cell>
          <cell r="C8375">
            <v>0</v>
          </cell>
        </row>
        <row r="8376">
          <cell r="A8376">
            <v>103075</v>
          </cell>
          <cell r="B8376" t="str">
            <v>EXECUÇÃO DE PISO DE CONCRETO, COM ACABAMENTO SUPERFICIAL, ESPESSURA DE 15 CM, FCK = 30 MPA, COM USO DE FORMAS EM MADEIRA SERRADA. AF_09/2021</v>
          </cell>
          <cell r="C8376">
            <v>216.37</v>
          </cell>
        </row>
        <row r="8377">
          <cell r="A8377">
            <v>103062</v>
          </cell>
          <cell r="B8377" t="str">
            <v>EXECUÇÃO DE PISO DE CONCRETO, COM ACABAMENTO SUPERFICIAL, ESPESSURA DE 15 CM, FCK = 30 MPA, COM USO DE FORMAS METÁLICAS. AF_09/2021</v>
          </cell>
          <cell r="C8377">
            <v>0</v>
          </cell>
        </row>
        <row r="8378">
          <cell r="A8378">
            <v>103065</v>
          </cell>
          <cell r="B8378" t="str">
            <v>EXECUÇÃO DE PISO DE CONCRETO, COM ACABAMENTO SUPERFICIAL, ESPESSURA DE 20 CM, FCK = 30 MPA, COM USO DE FORMAS EM MADEIRA SERRADA. AF_09/2021</v>
          </cell>
          <cell r="C8378">
            <v>0</v>
          </cell>
        </row>
        <row r="8379">
          <cell r="A8379">
            <v>103063</v>
          </cell>
          <cell r="B8379" t="str">
            <v>EXECUÇÃO DE PISO DE CONCRETO, COM ACABAMENTO SUPERFICIAL, ESPESSURA DE 20 CM, FCK = 30 MPA, COM USO DE FORMAS METÁLICAS. AF_09/2021</v>
          </cell>
          <cell r="C8379">
            <v>0</v>
          </cell>
        </row>
        <row r="8380">
          <cell r="A8380">
            <v>103066</v>
          </cell>
          <cell r="B8380" t="str">
            <v>EXECUÇÃO DE PISO DE CONCRETO, COM ACABAMENTO SUPERFICIAL, ESPESSURA DE 25 CM, FCK = 30 MPA, COM USO DE FORMAS EM MADEIRA SERRADA. AF_09/2021</v>
          </cell>
          <cell r="C8380">
            <v>0</v>
          </cell>
        </row>
        <row r="8381">
          <cell r="A8381">
            <v>103064</v>
          </cell>
          <cell r="B8381" t="str">
            <v>EXECUÇÃO DE PISO DE CONCRETO, COM ACABAMENTO SUPERFICIAL, ESPESSURA DE 25 CM, FCK = 30 MPA, COM USO DE FORMAS METÁLICAS. AF_09/2021</v>
          </cell>
          <cell r="C8381">
            <v>0</v>
          </cell>
        </row>
        <row r="8382">
          <cell r="A8382">
            <v>103074</v>
          </cell>
          <cell r="B8382" t="str">
            <v>EXECUÇÃO DE PISO DE CONCRETO, SEM ACABAMENTO SUPERFICIAL, ESPESSURA DE 15 CM, FCK = 30 MPA, COM USO DE FORMAS EM MADEIRA SERRADA. AF_09/2021</v>
          </cell>
          <cell r="C8382">
            <v>178.32</v>
          </cell>
        </row>
        <row r="8383">
          <cell r="A8383">
            <v>103057</v>
          </cell>
          <cell r="B8383" t="str">
            <v>EXECUÇÃO DE PISO DE CONCRETO, SEM ACABAMENTO SUPERFICIAL, ESPESSURA DE 15 CM, FCK = 30 MPA, COM USO DE FORMAS METÁLICAS. AF_09/2021</v>
          </cell>
          <cell r="C8383">
            <v>0</v>
          </cell>
        </row>
        <row r="8384">
          <cell r="A8384">
            <v>103060</v>
          </cell>
          <cell r="B8384" t="str">
            <v>EXECUÇÃO DE PISO DE CONCRETO, SEM ACABAMENTO SUPERFICIAL, ESPESSURA DE 20 CM, FCK = 30 MPA, COM USO DE FORMAS EM MADEIRA SERRADA. AF_09/2021</v>
          </cell>
          <cell r="C8384">
            <v>0</v>
          </cell>
        </row>
        <row r="8385">
          <cell r="A8385">
            <v>103058</v>
          </cell>
          <cell r="B8385" t="str">
            <v>EXECUÇÃO DE PISO DE CONCRETO, SEM ACABAMENTO SUPERFICIAL, ESPESSURA DE 20 CM, FCK = 30 MPA, COM USO DE FORMAS METÁLICAS. AF_09/2021</v>
          </cell>
          <cell r="C8385">
            <v>0</v>
          </cell>
        </row>
        <row r="8386">
          <cell r="A8386">
            <v>103061</v>
          </cell>
          <cell r="B8386" t="str">
            <v>EXECUÇÃO DE PISO DE CONCRETO, SEM ACABAMENTO SUPERFICIAL, ESPESSURA DE 25 CM, FCK = 30 MPA, COM USO DE FORMAS EM MADEIRA SERRADA. AF_09/2021</v>
          </cell>
          <cell r="C8386">
            <v>0</v>
          </cell>
        </row>
        <row r="8387">
          <cell r="A8387">
            <v>103059</v>
          </cell>
          <cell r="B8387" t="str">
            <v>EXECUÇÃO DE PISO DE CONCRETO, SEM ACABAMENTO SUPERFICIAL, ESPESSURA DE 25 CM, FCK = 30 MPA, COM USO DE FORMAS METÁLICAS. AF_09/2021</v>
          </cell>
          <cell r="C8387">
            <v>0</v>
          </cell>
        </row>
        <row r="8388">
          <cell r="A8388">
            <v>97101</v>
          </cell>
          <cell r="B8388" t="str">
            <v>EXECUÇÃO DE RADIER, ESPESSURA DE 10 CM, FCK = 30 MPA, COM USO DE FORMAS EM MADEIRA SERRADA. AF_09/2021</v>
          </cell>
          <cell r="C8388">
            <v>179.36</v>
          </cell>
        </row>
        <row r="8389">
          <cell r="A8389">
            <v>97098</v>
          </cell>
          <cell r="B8389" t="str">
            <v>EXECUÇÃO DE RADIER, ESPESSURA DE 10 CM, FCK = 30 MPA, COM USO DE FORMAS METÁLICAS. AF_09/2021</v>
          </cell>
          <cell r="C8389">
            <v>0</v>
          </cell>
        </row>
        <row r="8390">
          <cell r="A8390">
            <v>97102</v>
          </cell>
          <cell r="B8390" t="str">
            <v>EXECUÇÃO DE RADIER, ESPESSURA DE 15 CM, FCK = 30 MPA, COM USO DE FORMAS EM MADEIRA SERRADA. AF_09/2021</v>
          </cell>
          <cell r="C8390">
            <v>225.78</v>
          </cell>
        </row>
        <row r="8391">
          <cell r="A8391">
            <v>97099</v>
          </cell>
          <cell r="B8391" t="str">
            <v>EXECUÇÃO DE RADIER, ESPESSURA DE 15 CM, FCK = 30 MPA, COM USO DE FORMAS METÁLICAS. AF_09/2021</v>
          </cell>
          <cell r="C8391">
            <v>0</v>
          </cell>
        </row>
        <row r="8392">
          <cell r="A8392">
            <v>97103</v>
          </cell>
          <cell r="B8392" t="str">
            <v>EXECUÇÃO DE RADIER, ESPESSURA DE 20 CM, FCK = 30 MPA, COM USO DE FORMAS EM MADEIRA SERRADA. AF_09/2021</v>
          </cell>
          <cell r="C8392">
            <v>268.74</v>
          </cell>
        </row>
        <row r="8393">
          <cell r="A8393">
            <v>97100</v>
          </cell>
          <cell r="B8393" t="str">
            <v>EXECUÇÃO DE RADIER, ESPESSURA DE 20 CM, FCK = 30 MPA, COM USO DE FORMAS METÁLICAS. AF_09/2021</v>
          </cell>
          <cell r="C8393">
            <v>0</v>
          </cell>
        </row>
        <row r="8394">
          <cell r="A8394">
            <v>103072</v>
          </cell>
          <cell r="B8394" t="str">
            <v>EXECUÇÃO DE RADIER, ESPESSURA DE 25 CM, FCK = 30 MPA, COM USO DE FORMAS EM MADEIRA SERRADA. AF_09/2021</v>
          </cell>
          <cell r="C8394">
            <v>318.18</v>
          </cell>
        </row>
        <row r="8395">
          <cell r="A8395">
            <v>103055</v>
          </cell>
          <cell r="B8395" t="str">
            <v>EXECUÇÃO DE RADIER, ESPESSURA DE 25 CM, FCK = 30 MPA, COM USO DE FORMAS METÁLICAS. AF_09/2021</v>
          </cell>
          <cell r="C8395">
            <v>0</v>
          </cell>
        </row>
        <row r="8396">
          <cell r="A8396">
            <v>103073</v>
          </cell>
          <cell r="B8396" t="str">
            <v>EXECUÇÃO DE RADIER, ESPESSURA DE 30 CM, FCK = 30 MPA, COM USO DE FORMAS EM MADEIRA SERRADA. AF_09/2021</v>
          </cell>
          <cell r="C8396">
            <v>382.88</v>
          </cell>
        </row>
        <row r="8397">
          <cell r="A8397">
            <v>103056</v>
          </cell>
          <cell r="B8397" t="str">
            <v>EXECUÇÃO DE RADIER, ESPESSURA DE 30 CM, FCK = 30 MPA, COM USO DE FORMAS METÁLICAS. AF_09/2021</v>
          </cell>
          <cell r="C8397">
            <v>0</v>
          </cell>
        </row>
        <row r="8398">
          <cell r="A8398">
            <v>97086</v>
          </cell>
          <cell r="B8398" t="str">
            <v>FABRICAÇÃO, MONTAGEM E DESMONTAGEM DE FORMA PARA RADIER, PISO DE CONCRETO OU LAJE SOBRE SOLO, EM MADEIRA SERRADA, 4 UTILIZAÇÕES. AF_09/2021</v>
          </cell>
          <cell r="C8398">
            <v>122.51</v>
          </cell>
        </row>
        <row r="8399">
          <cell r="A8399">
            <v>97085</v>
          </cell>
          <cell r="B8399" t="str">
            <v>MONTAGEM E DESMONTAGEM DE FORMA PARA RADIER, PISO DE CONCRETO OU LAJE SOBRE SOLO, COM SISTEMA DE FORMAS MANUSEÁVEIS METÁLICAS. AF_09/2021</v>
          </cell>
          <cell r="C8399">
            <v>0</v>
          </cell>
        </row>
        <row r="8400">
          <cell r="A8400">
            <v>104766</v>
          </cell>
          <cell r="B8400" t="str">
            <v>CHUMBAMENTO LINEAR EM ALVENARIA PARA ELETRODUTOS COM DIÂMETROS MENORES OU IGUAIS A 40 MM. AF_09/2023</v>
          </cell>
          <cell r="C8400">
            <v>15.72</v>
          </cell>
        </row>
        <row r="8401">
          <cell r="A8401">
            <v>90467</v>
          </cell>
          <cell r="B8401" t="str">
            <v>CHUMBAMENTO LINEAR EM ALVENARIA PARA RAMAIS/DISTRIBUIÇÃO DE INSTALAÇÕES HIDRÁULICAS COM DIÂMETROS MAIORES QUE 40 MM E MENORES OU IGUAIS A 75 MM. AF_09/2023</v>
          </cell>
          <cell r="C8401">
            <v>21.32</v>
          </cell>
        </row>
        <row r="8402">
          <cell r="A8402">
            <v>90466</v>
          </cell>
          <cell r="B8402" t="str">
            <v>CHUMBAMENTO LINEAR EM ALVENARIA PARA RAMAIS/DISTRIBUIÇÃO DE INSTALAÇÕES HIDRÁULICAS COM DIÂMETROS MENORES OU IGUAIS A 40 MM. AF_09/2023</v>
          </cell>
          <cell r="C8402">
            <v>14.17</v>
          </cell>
        </row>
        <row r="8403">
          <cell r="A8403">
            <v>90469</v>
          </cell>
          <cell r="B8403" t="str">
            <v>CHUMBAMENTO LINEAR EM CONTRAPISO PARA RAMAIS/DISTRIBUIÇÃO DE INSTALAÇÕES HIDRÁULICAS COM DIÂMETROS MAIORES QUE 40 MM E MENORES OU IGUAIS A 75 MM. AF_09/2023</v>
          </cell>
          <cell r="C8403">
            <v>10.81</v>
          </cell>
        </row>
        <row r="8404">
          <cell r="A8404">
            <v>90470</v>
          </cell>
          <cell r="B8404" t="str">
            <v>CHUMBAMENTO LINEAR EM CONTRAPISO PARA RAMAIS/DISTRIBUIÇÃO DE INSTALAÇÕES HIDRÁULICAS COM DIÂMETROS MAIORES QUE 75 MM E MENORES OU IGUAIS A 100 MM. AF_09/2023</v>
          </cell>
          <cell r="C8404">
            <v>14.41</v>
          </cell>
        </row>
        <row r="8405">
          <cell r="A8405">
            <v>90468</v>
          </cell>
          <cell r="B8405" t="str">
            <v>CHUMBAMENTO LINEAR EM CONTRAPISO PARA RAMAIS/DISTRIBUIÇÃO DE INSTALAÇÕES HIDRÁULICAS COM DIÂMETROS MENORES OU IGUAIS A 40 MM. AF_09/2023</v>
          </cell>
          <cell r="C8405">
            <v>7.11</v>
          </cell>
        </row>
        <row r="8406">
          <cell r="A8406">
            <v>91188</v>
          </cell>
          <cell r="B8406" t="str">
            <v>CHUMBAMENTO PONTUAL DE ABERTURA EM LAJE COM PASSAGEM DE 1 TUBO COM DIÂMETRO DE 50 MM. AF_09/2023</v>
          </cell>
          <cell r="C8406">
            <v>12.46</v>
          </cell>
        </row>
        <row r="8407">
          <cell r="A8407">
            <v>91189</v>
          </cell>
          <cell r="B8407" t="str">
            <v>CHUMBAMENTO PONTUAL DE ABERTURA EM LAJE COM PASSAGEM DE 5 TUBOS COM DIÂMETROS DE 50 MM. AF_09/2023</v>
          </cell>
          <cell r="C8407">
            <v>70.459999999999994</v>
          </cell>
        </row>
        <row r="8408">
          <cell r="A8408">
            <v>91192</v>
          </cell>
          <cell r="B8408" t="str">
            <v>CHUMBAMENTO PONTUAL EM PASSAGEM DE TUBO COM DIÂMETRO MAIOR QUE 75 MM E MENORES OU IGUAIS A 150 MM. AF_09/2023</v>
          </cell>
          <cell r="C8408">
            <v>20.87</v>
          </cell>
        </row>
        <row r="8409">
          <cell r="A8409">
            <v>91190</v>
          </cell>
          <cell r="B8409" t="str">
            <v>CHUMBAMENTO PONTUAL EM PASSAGEM DE TUBO COM DIÂMETRO MENOR OU IGUAL A 40 MM. AF_09/2023</v>
          </cell>
          <cell r="C8409">
            <v>9.8699999999999992</v>
          </cell>
        </row>
        <row r="8410">
          <cell r="A8410">
            <v>91191</v>
          </cell>
          <cell r="B8410" t="str">
            <v>CHUMBAMENTO PONTUAL EM PASSAGEM DE TUBO COM DIÂMETROS ENTRE 40 MM E 75 MM. AF_09/2023</v>
          </cell>
          <cell r="C8410">
            <v>13.82</v>
          </cell>
        </row>
        <row r="8411">
          <cell r="A8411">
            <v>95541</v>
          </cell>
          <cell r="B8411" t="str">
            <v>FIXAÇÃO DE DUTOS FLEXÍVEIS CIRCULARES, DIÂMETRO 109 MM OU 4", COM ABRAÇADEIRA METÁLICA FLEXÍVEL FIXADA DIRETAMENTE NA LAJE, SOMENTE MÃO DE OBRA. AF_09/2023</v>
          </cell>
          <cell r="C8411">
            <v>23.52</v>
          </cell>
        </row>
        <row r="8412">
          <cell r="A8412">
            <v>96564</v>
          </cell>
          <cell r="B8412" t="str">
            <v>FIXAÇÃO DE DUTOS FLEXÍVEIS CIRCULARES, DIÂMETRO 109 MM OU 4", COM ABRAÇADEIRA METÁLICA FLEXÍVEL FIXADA DIRETAMENTE NA LAJE. AF_09/2023</v>
          </cell>
          <cell r="C8412">
            <v>0</v>
          </cell>
        </row>
        <row r="8413">
          <cell r="A8413">
            <v>104785</v>
          </cell>
          <cell r="B8413" t="str">
            <v>FIXAÇÃO DE ELETRODUTOS, DIÂMETROS MENORES OU IGUAIS A 40 MM, COM ABRAÇADEIRA METÁLICA RÍGIDA TIPO D COM PARAFUSO DE FIXAÇÃO 1 1/4", FIXADA DIRETAMENTE NA LAJE OU PAREDE. AF_09/2023</v>
          </cell>
          <cell r="C8413">
            <v>14.53</v>
          </cell>
        </row>
        <row r="8414">
          <cell r="A8414">
            <v>91166</v>
          </cell>
          <cell r="B8414" t="str">
            <v>FIXAÇÃO DE TUBOS HORIZONTAIS DE PEX OU MULTICAMADAS, DIÂMETROS IGUAIS OU INFERIORES A 40 MM, COM ABRAÇADEIRA PLÁSTICA FIXADA EM LAJE. AF_09/2023_PE</v>
          </cell>
          <cell r="C8414">
            <v>4.6100000000000003</v>
          </cell>
        </row>
        <row r="8415">
          <cell r="A8415">
            <v>91167</v>
          </cell>
          <cell r="B8415" t="str">
            <v>FIXAÇÃO DE TUBOS HORIZONTAIS DE PPR DIÂMETROS MENORES OU IGUAIS A 40 MM COM ABRAÇADEIRA METÁLICA RÍGIDA TIPO U PERFIL 1 1/4", FIXADA EM PERFILADO EM LAJE. AF_09/2023_PS</v>
          </cell>
          <cell r="C8415">
            <v>11.33</v>
          </cell>
        </row>
        <row r="8416">
          <cell r="A8416">
            <v>91176</v>
          </cell>
          <cell r="B8416" t="str">
            <v>FIXAÇÃO DE TUBOS HORIZONTAIS DE PPR DIÂMETROS MENORES OU IGUAIS A 40 MM, COM ABRAÇADEIRA METÁLICA RÍGIDA TIPO D COM PARAFUSO DE FIXAÇÃO 1 1/4", FIXADA DIRETAMENTE NA LAJE OU PAREDE. AF_09/2023</v>
          </cell>
          <cell r="C8416">
            <v>19.600000000000001</v>
          </cell>
        </row>
        <row r="8417">
          <cell r="A8417">
            <v>91182</v>
          </cell>
          <cell r="B8417" t="str">
            <v>FIXAÇÃO DE TUBOS HORIZONTAIS DE PPR, DIÂMETROS MENORES OU IGUAIS A 40 MM, COM ABRAÇADEIRA METÁLICA FLEXÍVEL 18 MM, FIXADA DIRETAMENTE NA LAJE. AF_09/2023</v>
          </cell>
          <cell r="C8417">
            <v>23.07</v>
          </cell>
        </row>
        <row r="8418">
          <cell r="A8418">
            <v>91186</v>
          </cell>
          <cell r="B8418" t="str">
            <v>FIXAÇÃO DE TUBOS HORIZONTAIS DE PVC ÁGUA, PVC ESGOTO, PVC ÁGUA PLUVIAL, CPVC, PPR, COBRE OU AÇO, DIÂMETROS MAIORES QUE 40 MM E MENORES OU IGUAIS A 75 MM, COM ABRAÇADEIRA METÁLICA FLEXÍVEL 18 MM, FIXADA DIRETAMENTE NA LAJE. AF_09/2023</v>
          </cell>
          <cell r="C8418">
            <v>25.35</v>
          </cell>
        </row>
        <row r="8419">
          <cell r="A8419">
            <v>91171</v>
          </cell>
          <cell r="B8419" t="str">
            <v>FIXAÇÃO DE TUBOS HORIZONTAIS DE PVC ÁGUA, PVC ESGOTO, PVC ÁGUA PLUVIAL, CPVC, PPR, COBRE OU AÇO, DIÂMETROS MAIORES QUE 40 MM E MENORES OU IGUAIS A 75 MM, COM ABRAÇADEIRA METÁLICA RÍGIDA TIPO U PERFIL 2 1/2", FIXADA EM PERFILADO EM LAJE. AF_09/2023_PS</v>
          </cell>
          <cell r="C8419">
            <v>18.989999999999998</v>
          </cell>
        </row>
        <row r="8420">
          <cell r="A8420">
            <v>91187</v>
          </cell>
          <cell r="B8420" t="str">
            <v>FIXAÇÃO DE TUBOS HORIZONTAIS DE PVC ÁGUA, PVC ESGOTO, PVC ÁGUA PLUVIAL, CPVC, PPR, COBRE OU AÇO, DIÂMETROS MAIORES QUE 75 MM E MENORES OU IGUAIS A 100 MM, COM ABRAÇADEIRA METÁLICA FLEXÍVEL 18 MM, FIXADA DIRETAMENTE NA LAJE. AF_09/2023</v>
          </cell>
          <cell r="C8420">
            <v>22.72</v>
          </cell>
        </row>
        <row r="8421">
          <cell r="A8421">
            <v>91172</v>
          </cell>
          <cell r="B8421" t="str">
            <v>FIXAÇÃO DE TUBOS HORIZONTAIS DE PVC ÁGUA, PVC ESGOTO, PVC ÁGUA PLUVIAL, CPVC, PPR, COBRE OU AÇO, DIÂMETROS MAIORES QUE 75 MM E MENORES OU IGUAIS A 100 MM, COM ABRAÇADEIRA METÁLICA RÍGIDA TIPO U PERFIL 4", FIXADA EM PERFILADO EM LAJE. AF_09/2023_PS</v>
          </cell>
          <cell r="C8421">
            <v>21.99</v>
          </cell>
        </row>
        <row r="8422">
          <cell r="A8422">
            <v>91185</v>
          </cell>
          <cell r="B8422" t="str">
            <v>FIXAÇÃO DE TUBOS HORIZONTAIS DE PVC ÁGUA, PVC ESGOTO, PVC ÁGUA PLUVIAL, CPVC, PPR, COBRE OU AÇO, DIÂMETROS MENORES OU IGUAIS A 40 MM, COM ABRAÇADEIRA METÁLICA FLEXÍVEL 18 MM, FIXADA DIRETAMENTE NA LAJE. AF_09/2023</v>
          </cell>
          <cell r="C8422">
            <v>23.07</v>
          </cell>
        </row>
        <row r="8423">
          <cell r="A8423">
            <v>91170</v>
          </cell>
          <cell r="B8423" t="str">
            <v>FIXAÇÃO DE TUBOS HORIZONTAIS DE PVC ÁGUA, PVC ESGOTO, PVC ÁGUA PLUVIAL, CPVC, PPR, COBRE OU AÇO, DIÂMETROS MENORES OU IGUAIS A 40 MM, COM ABRAÇADEIRA METÁLICA RÍGIDA TIPO U PERFIL 1 1/4", FIXADA EM PERFILADO EM LAJE. AF_09/2023_PS</v>
          </cell>
          <cell r="C8423">
            <v>11.33</v>
          </cell>
        </row>
        <row r="8424">
          <cell r="A8424">
            <v>91180</v>
          </cell>
          <cell r="B8424" t="str">
            <v>FIXAÇÃO DE TUBOS HORIZONTAIS DE PVC ÁGUA/PVC ESGOTO/PVC PLUVIAL/CPVC/PPR/COBRE OU AÇO, DIÂMETROS MAIORES QUE 40 MM E MENORES OU IGUAIS A 75 MM, COM ABRAÇADEIRA TIPO D COM PARAFUSO DE FIXAÇÃO 2 1/2", FIXADA DIRETAMENTE NA LAJE OU PAREDE. AF_09/2023</v>
          </cell>
          <cell r="C8424">
            <v>26.3</v>
          </cell>
        </row>
        <row r="8425">
          <cell r="A8425">
            <v>91181</v>
          </cell>
          <cell r="B8425" t="str">
            <v>FIXAÇÃO DE TUBOS HORIZONTAIS DE PVC ÁGUA/PVC ESGOTO/PVC PLUVIAL/CPVC/PPR/COBRE OU AÇO, DIÂMETROS MAIORES QUE 75 MM E MENORES OU IGUAIS A 100 MM, COM ABRAÇADEIRA TIPO D COM PARAFUSO DE FIXAÇÃO 4", FIXADA DIRETAMENTE NA LAJE OU PAREDE. AF_09/2023</v>
          </cell>
          <cell r="C8425">
            <v>27.62</v>
          </cell>
        </row>
        <row r="8426">
          <cell r="A8426">
            <v>91179</v>
          </cell>
          <cell r="B8426" t="str">
            <v>FIXAÇÃO DE TUBOS HORIZONTAIS DE PVC ÁGUA/PVC ESGOTO/PVC PLUVIAL/CPVC/PPR/COBRE OU AÇO, DIÂMETROS MENORES OU IGUAIS A 40 MM, COM ABRAÇADEIRA METÁLICA RÍGIDA TIPO D COM PARAFUSO DE FIXAÇÃO 1 1/4", FIXADA DIRETAMENTE NA LAJE OU PAREDE. AF_09/2023</v>
          </cell>
          <cell r="C8426">
            <v>19.600000000000001</v>
          </cell>
        </row>
        <row r="8427">
          <cell r="A8427">
            <v>91174</v>
          </cell>
          <cell r="B8427" t="str">
            <v>FIXAÇÃO DE TUBOS VERTICAIS DE PVC ÁGUA, PVC ESGOTO, PVC ÁGUA PLUVIAL, CPVC, PPR, COBRE OU AÇO, DIÂMETROS MAIORES QUE 40 MM E MENORES OU IGUAIS A 75 MM, COM ABRAÇADEIRA METÁLICA RÍGIDA TIPO U PERFIL 2 1/2", FIXADA EM PERFILADO EM PAREDE. AF_09/2023_PS</v>
          </cell>
          <cell r="C8427">
            <v>7.58</v>
          </cell>
        </row>
        <row r="8428">
          <cell r="A8428">
            <v>91175</v>
          </cell>
          <cell r="B8428" t="str">
            <v>FIXAÇÃO DE TUBOS VERTICAIS DE PVC ÁGUA, PVC ESGOTO, PVC ÁGUA PLUVIAL, CPVC, PPR, COBRE OU AÇO, DIÂMETROS MAIORES QUE 75 MM E MENORES OU IGUAIS A 100 MM, COM ABRAÇADEIRA METÁLICA RÍGIDA TIPO U PERFIL 4", FIXADA EM PERFILADO EM PAREDE. AF_09/2023_PS</v>
          </cell>
          <cell r="C8428">
            <v>11.87</v>
          </cell>
        </row>
        <row r="8429">
          <cell r="A8429">
            <v>91173</v>
          </cell>
          <cell r="B8429" t="str">
            <v>FIXAÇÃO DE TUBOS VERTICAIS DE PVC ÁGUA, PVC ESGOTO, PVC ÁGUA PLUVIAL, CPVC, PPR, COBRE OU AÇO, DIÂMETROS MENORES OU IGUAIS A 40 MM, COM ABRAÇADEIRA METÁLICA RÍGIDA TIPO U PERFIL 1 1/4", FIXADA EM PERFILADO EM PAREDE. AF_09/2023_PS</v>
          </cell>
          <cell r="C8429">
            <v>4.22</v>
          </cell>
        </row>
        <row r="8430">
          <cell r="A8430">
            <v>104759</v>
          </cell>
          <cell r="B8430" t="str">
            <v>FURO MANUAL EM ALVENARIA, PARA INSTALAÇÕES ELÉTRICAS, DIÂMETROS MAIORES QUE 40 MM E MENORES OU IGUAIS A 75 MM. AF_09/2023</v>
          </cell>
          <cell r="C8430">
            <v>40.93</v>
          </cell>
        </row>
        <row r="8431">
          <cell r="A8431">
            <v>104760</v>
          </cell>
          <cell r="B8431" t="str">
            <v>FURO MANUAL EM ALVENARIA, PARA INSTALAÇÕES ELÉTRICAS, DIÂMETROS MAIORES QUE 75 MM E MENORES OU IGUAIS A 100 MM. AF_09/2023</v>
          </cell>
          <cell r="C8431">
            <v>59.76</v>
          </cell>
        </row>
        <row r="8432">
          <cell r="A8432">
            <v>104758</v>
          </cell>
          <cell r="B8432" t="str">
            <v>FURO MANUAL EM ALVENARIA, PARA INSTALAÇÕES ELÉTRICAS, DIÂMETROS MENORES OU IGUAIS A 40 MM. AF_09/2023</v>
          </cell>
          <cell r="C8432">
            <v>15.35</v>
          </cell>
        </row>
        <row r="8433">
          <cell r="A8433">
            <v>90437</v>
          </cell>
          <cell r="B8433" t="str">
            <v>FURO MANUAL EM ALVENARIA, PARA INSTALAÇÕES HIDRÁULICAS, DIÂMETROS MAIORES QUE 40 MM E MENORES OU IGUAIS A 75 MM. AF_09/2023</v>
          </cell>
          <cell r="C8433">
            <v>35.92</v>
          </cell>
        </row>
        <row r="8434">
          <cell r="A8434">
            <v>90438</v>
          </cell>
          <cell r="B8434" t="str">
            <v>FURO MANUAL EM ALVENARIA, PARA INSTALAÇÕES HIDRÁULICAS, DIÂMETROS MAIORES QUE 75 MM E MENORES OU IGUAIS A 100 MM. AF_09/2023</v>
          </cell>
          <cell r="C8434">
            <v>52.47</v>
          </cell>
        </row>
        <row r="8435">
          <cell r="A8435">
            <v>90436</v>
          </cell>
          <cell r="B8435" t="str">
            <v>FURO MANUAL EM ALVENARIA, PARA INSTALAÇÕES HIDRÁULICAS, DIÂMETROS MENORES OU IGUAIS A 40 MM. AF_09/2023</v>
          </cell>
          <cell r="C8435">
            <v>13.48</v>
          </cell>
        </row>
        <row r="8436">
          <cell r="A8436">
            <v>104770</v>
          </cell>
          <cell r="B8436" t="str">
            <v>FURO MECANIZADO EM ALVENARIA, PARA INSTALAÇÕES ELÉTRICAS, DIÂMETROS MAIORES QUE 40 MM E MENORES OU IGUAIS A 75 MM. AF_09/2023</v>
          </cell>
          <cell r="C8436">
            <v>1.73</v>
          </cell>
        </row>
        <row r="8437">
          <cell r="A8437">
            <v>104772</v>
          </cell>
          <cell r="B8437" t="str">
            <v>FURO MECANIZADO EM ALVENARIA, PARA INSTALAÇÕES ELÉTRICAS, DIÂMETROS MAIORES QUE 75 MM E MENORES OU IGUAIS A 100 MM. AF_09/2023</v>
          </cell>
          <cell r="C8437">
            <v>2.5299999999999998</v>
          </cell>
        </row>
        <row r="8438">
          <cell r="A8438">
            <v>104768</v>
          </cell>
          <cell r="B8438" t="str">
            <v>FURO MECANIZADO EM ALVENARIA, PARA INSTALAÇÕES ELÉTRICAS, DIÂMETROS MENORES OU IGUAIS A 40 MM. AF_09/2023</v>
          </cell>
          <cell r="C8438">
            <v>0.65</v>
          </cell>
        </row>
        <row r="8439">
          <cell r="A8439">
            <v>104769</v>
          </cell>
          <cell r="B8439" t="str">
            <v>FURO MECANIZADO EM ALVENARIA, PARA INSTALAÇÕES HIDRÁULICAS, DIÂMETROS MAIORES QUE 40 MM E MENORES OU IGUAIS A 75 MM. AF_09/2023</v>
          </cell>
          <cell r="C8439">
            <v>1.51</v>
          </cell>
        </row>
        <row r="8440">
          <cell r="A8440">
            <v>104771</v>
          </cell>
          <cell r="B8440" t="str">
            <v>FURO MECANIZADO EM ALVENARIA, PARA INSTALAÇÕES HIDRÁULICAS, DIÂMETROS MAIORES QUE 75 MM E MENORES OU IGUAIS A 100 MM. AF_09/2023</v>
          </cell>
          <cell r="C8440">
            <v>2.2200000000000002</v>
          </cell>
        </row>
        <row r="8441">
          <cell r="A8441">
            <v>104767</v>
          </cell>
          <cell r="B8441" t="str">
            <v>FURO MECANIZADO EM ALVENARIA, PARA INSTALAÇÕES HIDRÁULICAS, DIÂMETROS MENORES OU IGUAIS A 40 MM. AF_09/2023</v>
          </cell>
          <cell r="C8441">
            <v>0.56000000000000005</v>
          </cell>
        </row>
        <row r="8442">
          <cell r="A8442">
            <v>104762</v>
          </cell>
          <cell r="B8442" t="str">
            <v>FURO MECANIZADO EM CONCRETO, COM MARTELO DEMOLIDOR, PARA INSTALAÇÕES ELÉTRICAS, DIÂMETROS MAIORES QUE 40 MM E MENORES OU IGUAIS A 75 MM. AF_09/2023</v>
          </cell>
          <cell r="C8442">
            <v>25.74</v>
          </cell>
        </row>
        <row r="8443">
          <cell r="A8443">
            <v>104763</v>
          </cell>
          <cell r="B8443" t="str">
            <v>FURO MECANIZADO EM CONCRETO, COM MARTELO DEMOLIDOR, PARA INSTALAÇÕES ELÉTRICAS, DIÂMETROS MAIORES QUE 75 MM E MENORES OU IGUAIS A 150 MM. AF_09/2023</v>
          </cell>
          <cell r="C8443">
            <v>37.590000000000003</v>
          </cell>
        </row>
        <row r="8444">
          <cell r="A8444">
            <v>104761</v>
          </cell>
          <cell r="B8444" t="str">
            <v>FURO MECANIZADO EM CONCRETO, COM MARTELO DEMOLIDOR, PARA INSTALAÇÕES ELÉTRICAS, DIÂMETROS MENORES OU IGUAIS A 40 MM. AF_09/2023</v>
          </cell>
          <cell r="C8444">
            <v>9.65</v>
          </cell>
        </row>
        <row r="8445">
          <cell r="A8445">
            <v>90440</v>
          </cell>
          <cell r="B8445" t="str">
            <v>FURO MECANIZADO EM CONCRETO, COM MARTELO DEMOLIDOR, PARA INSTALAÇÕES HIDRÁULICAS, DIÂMETROS MAIORES QUE 40 MM E MENORES OU IGUAIS A 75 MM. AF_09/2023</v>
          </cell>
          <cell r="C8445">
            <v>25.53</v>
          </cell>
        </row>
        <row r="8446">
          <cell r="A8446">
            <v>90441</v>
          </cell>
          <cell r="B8446" t="str">
            <v>FURO MECANIZADO EM CONCRETO, COM MARTELO DEMOLIDOR, PARA INSTALAÇÕES HIDRÁULICAS, DIÂMETROS MAIORES QUE 75 MM E MENORES OU IGUAIS A 150 MM. AF_09/2023</v>
          </cell>
          <cell r="C8446">
            <v>37.28</v>
          </cell>
        </row>
        <row r="8447">
          <cell r="A8447">
            <v>90439</v>
          </cell>
          <cell r="B8447" t="str">
            <v>FURO MECANIZADO EM CONCRETO, COM MARTELO DEMOLIDOR, PARA INSTALAÇÕES HIDRÁULICAS, DIÂMETROS MENORES OU IGUAIS A 40 MM. AF_09/2023</v>
          </cell>
          <cell r="C8447">
            <v>9.57</v>
          </cell>
        </row>
        <row r="8448">
          <cell r="A8448">
            <v>104776</v>
          </cell>
          <cell r="B8448" t="str">
            <v>FURO MECANIZADO EM CONCRETO, COM PERFURATRIZ, PARA INSTALAÇÕES ELÉTRICAS, DIÂMETROS MAIORES QUE 40 MM E MENORES OU IGUAIS A 75 MM. AF_09/2023</v>
          </cell>
          <cell r="C8448">
            <v>6.15</v>
          </cell>
        </row>
        <row r="8449">
          <cell r="A8449">
            <v>104778</v>
          </cell>
          <cell r="B8449" t="str">
            <v>FURO MECANIZADO EM CONCRETO, COM PERFURATRIZ, PARA INSTALAÇÕES ELÉTRICAS, DIÂMETROS MAIORES QUE 75 MM E MENORES OU IGUAIS A 150 MM. AF_09/2023</v>
          </cell>
          <cell r="C8449">
            <v>8.99</v>
          </cell>
        </row>
        <row r="8450">
          <cell r="A8450">
            <v>104774</v>
          </cell>
          <cell r="B8450" t="str">
            <v>FURO MECANIZADO EM CONCRETO, COM PERFURATRIZ, PARA INSTALAÇÕES ELÉTRICAS, DIÂMETROS MENORES OU IGUAIS A 40 MM. AF_09/2023</v>
          </cell>
          <cell r="C8450">
            <v>2.2999999999999998</v>
          </cell>
        </row>
        <row r="8451">
          <cell r="A8451">
            <v>104775</v>
          </cell>
          <cell r="B8451" t="str">
            <v>FURO MECANIZADO EM CONCRETO, COM PERFURATRIZ, PARA INSTALAÇÕES HIDRÁULICAS, DIÂMETROS MAIORES QUE 40 MM E MENORES OU IGUAIS A 75 MM. AF_09/2023</v>
          </cell>
          <cell r="C8451">
            <v>5.49</v>
          </cell>
        </row>
        <row r="8452">
          <cell r="A8452">
            <v>104777</v>
          </cell>
          <cell r="B8452" t="str">
            <v>FURO MECANIZADO EM CONCRETO, COM PERFURATRIZ, PARA INSTALAÇÕES HIDRÁULICAS, DIÂMETROS MAIORES QUE 75 MM E MENORES OU IGUAIS A 150 MM. AF_09/2023</v>
          </cell>
          <cell r="C8452">
            <v>8.0299999999999994</v>
          </cell>
        </row>
        <row r="8453">
          <cell r="A8453">
            <v>104773</v>
          </cell>
          <cell r="B8453" t="str">
            <v>FURO MECANIZADO EM CONCRETO, COM PERFURATRIZ, PARA INSTALAÇÕES HIDRÁULICAS, DIÂMETROS MENORES OU IGUAIS A 40 MM. AF_09/2023</v>
          </cell>
          <cell r="C8453">
            <v>2.04</v>
          </cell>
        </row>
        <row r="8454">
          <cell r="A8454">
            <v>104782</v>
          </cell>
          <cell r="B8454" t="str">
            <v>PASSANTE TIPO PEÇA EM FÔRMA DE MADEIRA, FIXADO EM LAJE, PARA PASSAGEM DE NO MÁXIMO 5 TUBOS DE 50 MM DE DIÂMETRO. AF_09/2023</v>
          </cell>
          <cell r="C8454">
            <v>73.91</v>
          </cell>
        </row>
        <row r="8455">
          <cell r="A8455">
            <v>90451</v>
          </cell>
          <cell r="B8455" t="str">
            <v>PASSANTE TIPO PEÇA EM POLIESTIRENO (ISOPOR), FIXADO EM LAJE, PARA ABERTURA PARA PASSAGEM DE 1 TUBO DE ATÉ 50 MM DE DIÂMETRO. AF_09/2023</v>
          </cell>
          <cell r="C8455">
            <v>5.98</v>
          </cell>
        </row>
        <row r="8456">
          <cell r="A8456">
            <v>90452</v>
          </cell>
          <cell r="B8456" t="str">
            <v>PASSANTE TIPO PEÇA EM POLIESTIRENO (ISOPOR), FIXADO EM LAJE, PARA PASSAGEM DE NO MÁXIMO 5 TUBOS DE 50 MM DE DIÂMETRO. AF_09/2023</v>
          </cell>
          <cell r="C8456">
            <v>22.62</v>
          </cell>
        </row>
        <row r="8457">
          <cell r="A8457">
            <v>90455</v>
          </cell>
          <cell r="B8457" t="str">
            <v>PASSANTE TIPO TUBO COM DIÂMETRO DE 100 MM, FIXADO EM LAJE, PARA PASSAGEM DE TUBULAÇÕES COM NO MÁXIMO 75 MM DE DIÂMETRO. AF_09/2023</v>
          </cell>
          <cell r="C8457">
            <v>7.7</v>
          </cell>
        </row>
        <row r="8458">
          <cell r="A8458">
            <v>104784</v>
          </cell>
          <cell r="B8458" t="str">
            <v>PASSANTE TIPO TUBO COM DIÂMETRO DE 150 MM, FIXADO EM LAJE, PARA PASSAGEM DE TUBULAÇÕES COM NO MÁXIMO 100 MM DE DIÂMETRO. AF_09/2023</v>
          </cell>
          <cell r="C8458">
            <v>13.27</v>
          </cell>
        </row>
        <row r="8459">
          <cell r="A8459">
            <v>90453</v>
          </cell>
          <cell r="B8459" t="str">
            <v>PASSANTE TIPO TUBO COM DIÂMETRO DE 40 MM, FIXADO EM LAJE, PARA PASSAGEM DE TUBULAÇÕES COM NO MÁXIMO 32 MM DE DIÂMETRO. AF_09/2023</v>
          </cell>
          <cell r="C8459">
            <v>3.81</v>
          </cell>
        </row>
        <row r="8460">
          <cell r="A8460">
            <v>104783</v>
          </cell>
          <cell r="B8460" t="str">
            <v>PASSANTE TIPO TUBO COM DIÂMETRO DE 50 MM, FIXADO EM LAJE, PARA PASSAGEM DE TUBULAÇÕES COM NO MÁXIMO 40 MM DE DIÂMETRO. AF_09/2023</v>
          </cell>
          <cell r="C8460">
            <v>4.83</v>
          </cell>
        </row>
        <row r="8461">
          <cell r="A8461">
            <v>90454</v>
          </cell>
          <cell r="B8461" t="str">
            <v>PASSANTE TIPO TUBO COM DIÂMETRO DE 75 MM, FIXADO EM LAJE, PARA PASSAGEM DE TUBULAÇÕES COM NO MÁXIMO 50 MM DE DIÂMETRO. AF_09/2023</v>
          </cell>
          <cell r="C8461">
            <v>6.1</v>
          </cell>
        </row>
        <row r="8462">
          <cell r="A8462">
            <v>90459</v>
          </cell>
          <cell r="B8462" t="str">
            <v>QUEBRA EM ALVENARIA PARA INSTALAÇÃO DE ABRIGO PARA MANGUEIRAS (90X60 CM). AF_09/2023</v>
          </cell>
          <cell r="C8462">
            <v>44.19</v>
          </cell>
        </row>
        <row r="8463">
          <cell r="A8463">
            <v>90456</v>
          </cell>
          <cell r="B8463" t="str">
            <v>QUEBRA EM ALVENARIA PARA INSTALAÇÃO DE CAIXA DE TOMADA (4X4 OU 4X2). AF_09/2023</v>
          </cell>
          <cell r="C8463">
            <v>5.46</v>
          </cell>
        </row>
        <row r="8464">
          <cell r="A8464">
            <v>90458</v>
          </cell>
          <cell r="B8464" t="str">
            <v>QUEBRA EM ALVENARIA PARA INSTALAÇÃO DE QUADRO DISTRIBUIÇÃO GRANDE (76X40 CM). AF_09/2023</v>
          </cell>
          <cell r="C8464">
            <v>35.57</v>
          </cell>
        </row>
        <row r="8465">
          <cell r="A8465">
            <v>90457</v>
          </cell>
          <cell r="B8465" t="str">
            <v>QUEBRA EM ALVENARIA PARA INSTALAÇÃO DE QUADRO DISTRIBUIÇÃO PEQUENO (19X25 CM). AF_09/2023</v>
          </cell>
          <cell r="C8465">
            <v>12.47</v>
          </cell>
        </row>
        <row r="8466">
          <cell r="A8466">
            <v>90447</v>
          </cell>
          <cell r="B8466" t="str">
            <v>RASGO LINEAR MANUAL EM ALVENARIA, PARA ELETRODUTOS, DIÂMETROS MENORES OU IGUAIS A 40 MM. AF_09/2023</v>
          </cell>
          <cell r="C8466">
            <v>8.24</v>
          </cell>
        </row>
        <row r="8467">
          <cell r="A8467">
            <v>91222</v>
          </cell>
          <cell r="B8467" t="str">
            <v>RASGO LINEAR MANUAL EM ALVENARIA, PARA RAMAIS/ DISTRIBUIÇÃO DE INSTALAÇÕES HIDRÁULICAS, DIÂMETROS MAIORES QUE 40 MM E MENORES OU IGUAIS A 75 MM. AF_09/2023</v>
          </cell>
          <cell r="C8467">
            <v>8.0399999999999991</v>
          </cell>
        </row>
        <row r="8468">
          <cell r="A8468">
            <v>90443</v>
          </cell>
          <cell r="B8468" t="str">
            <v>RASGO LINEAR MANUAL EM ALVENARIA, PARA RAMAIS/ DISTRIBUIÇÃO DE INSTALAÇÕES HIDRÁULICAS, DIÂMETROS MENORES OU IGUAIS A 40 MM. AF_09/2023</v>
          </cell>
          <cell r="C8468">
            <v>7.23</v>
          </cell>
        </row>
        <row r="8469">
          <cell r="A8469">
            <v>104780</v>
          </cell>
          <cell r="B8469" t="str">
            <v>RASGO LINEAR MECANIZADO EM ALVENARIA, PARA ELETRODUTOS, DIÂMETROS MENORES OU IGUAIS A 40 MM. AF_09/2023</v>
          </cell>
          <cell r="C8469">
            <v>5.97</v>
          </cell>
        </row>
        <row r="8470">
          <cell r="A8470">
            <v>104781</v>
          </cell>
          <cell r="B8470" t="str">
            <v>RASGO LINEAR MECANIZADO EM ALVENARIA, PARA RAMAIS/ DISTRIBUIÇÃO DE INSTALAÇÕES HIDRÁULICAS, DIÂMETROS MAIORES QUE 40 MM E MENORES OU IGUAIS A 75 MM. AF_09/2023</v>
          </cell>
          <cell r="C8470">
            <v>6.85</v>
          </cell>
        </row>
        <row r="8471">
          <cell r="A8471">
            <v>104779</v>
          </cell>
          <cell r="B8471" t="str">
            <v>RASGO LINEAR MECANIZADO EM ALVENARIA, PARA RAMAIS/ DISTRIBUIÇÃO DE INSTALAÇÕES HIDRÁULICAS, DIÂMETROS MENORES OU IGUAIS A 40 MM. AF_09/2023</v>
          </cell>
          <cell r="C8471">
            <v>5.93</v>
          </cell>
        </row>
        <row r="8472">
          <cell r="A8472">
            <v>104787</v>
          </cell>
          <cell r="B8472" t="str">
            <v>RASGO LINEAR MECANIZADO EM CONCRETO, PARA RAMAIS/ DISTRIBUIÇÃO DE INSTALAÇÕES HIDRÁULICAS, DIÂMETROS MAIORES QUE 40 MM E MENORES OU IGUAIS A 75 MM. AF_09/2023</v>
          </cell>
          <cell r="C8472">
            <v>8.44</v>
          </cell>
        </row>
        <row r="8473">
          <cell r="A8473">
            <v>104788</v>
          </cell>
          <cell r="B8473" t="str">
            <v>RASGO LINEAR MECANIZADO EM CONCRETO, PARA RAMAIS/ DISTRIBUIÇÃO DE INSTALAÇÕES HIDRÁULICAS, DIÂMETROS MAIORES QUE 75 MM E MENORES OU IGUAIS A 100 MM. AF_09/2023</v>
          </cell>
          <cell r="C8473">
            <v>11.23</v>
          </cell>
        </row>
        <row r="8474">
          <cell r="A8474">
            <v>104786</v>
          </cell>
          <cell r="B8474" t="str">
            <v>RASGO LINEAR MECANIZADO EM CONCRETO, PARA RAMAIS/ DISTRIBUIÇÃO DE INSTALAÇÕES HIDRÁULICAS, DIÂMETROS MENORES OU IGUAIS A 40 MM. AF_09/2023</v>
          </cell>
          <cell r="C8474">
            <v>6.37</v>
          </cell>
        </row>
        <row r="8475">
          <cell r="A8475">
            <v>90445</v>
          </cell>
          <cell r="B8475" t="str">
            <v>RASGO LINEAR MECANIZADO EM CONTRAPISO, PARA RAMAIS/ DISTRIBUIÇÃO DE INSTALAÇÕES HIDRÁULICAS, DIÂMETROS MAIORES QUE 40 MM E MENORES OU IGUAIS A 75 MM. AF_09/2023_PS</v>
          </cell>
          <cell r="C8475">
            <v>17.53</v>
          </cell>
        </row>
        <row r="8476">
          <cell r="A8476">
            <v>90446</v>
          </cell>
          <cell r="B8476" t="str">
            <v>RASGO LINEAR MECANIZADO EM CONTRAPISO, PARA RAMAIS/ DISTRIBUIÇÃO DE INSTALAÇÕES HIDRÁULICAS, DIÂMETROS MAIORES QUE 75 MM E MENORES OU IGUAIS A 100 MM. AF_09/2023_PS</v>
          </cell>
          <cell r="C8476">
            <v>23.28</v>
          </cell>
        </row>
        <row r="8477">
          <cell r="A8477">
            <v>90444</v>
          </cell>
          <cell r="B8477" t="str">
            <v>RASGO LINEAR MECANIZADO EM CONTRAPISO, PARA RAMAIS/ DISTRIBUIÇÃO DE INSTALAÇÕES HIDRÁULICAS, DIÂMETROS MENORES OU IGUAIS A 40 MM. AF_09/2023_PS</v>
          </cell>
          <cell r="C8477">
            <v>13.22</v>
          </cell>
        </row>
        <row r="8478">
          <cell r="A8478">
            <v>104764</v>
          </cell>
          <cell r="B8478" t="str">
            <v>SUPORTE PARA 2 ELETRODUTOS, ESPAÇADO A CADA 80 CM, EM PERFILADO COM COMPRIMENTO DE 25 CM FIXADO EM LAJE, POR METRO DE ELETRODUTO FIXADO. AF_09/2023</v>
          </cell>
          <cell r="C8478">
            <v>21.34</v>
          </cell>
        </row>
        <row r="8479">
          <cell r="A8479">
            <v>90460</v>
          </cell>
          <cell r="B8479" t="str">
            <v>SUPORTE PARA 2 TUBOS HORIZONTAIS, ESPAÇADO A CADA 56 CM, EM PERFILADO COM COMPRIMENTO DE 25 CM FIXADO EM LAJE, POR METRO DE TUBULAÇÃO FIXADA. AF_09/2023</v>
          </cell>
          <cell r="C8479">
            <v>25.58</v>
          </cell>
        </row>
        <row r="8480">
          <cell r="A8480">
            <v>90462</v>
          </cell>
          <cell r="B8480" t="str">
            <v>SUPORTE PARA 2 TUBOS VERTICAIS, ESPAÇADO A CADA 150 CM, EM PERFILADO COM COMPRIMENTO DE 25 CM FIXADO EM PAREDE, POR METRO DE TUBULAÇÃO FIXADA. AF_09/2023</v>
          </cell>
          <cell r="C8480">
            <v>4.4400000000000004</v>
          </cell>
        </row>
        <row r="8481">
          <cell r="A8481">
            <v>104765</v>
          </cell>
          <cell r="B8481" t="str">
            <v>SUPORTE PARA 4 ELETRODUTOS, ESPAÇADO A CADA 80 CM, EM PERFILADO COM COMPRIMENTO DE 42 CM FIXADO EM LAJE, POR METRO DE ELETRODUTO FIXADO. AF_09/2023</v>
          </cell>
          <cell r="C8481">
            <v>16.93</v>
          </cell>
        </row>
        <row r="8482">
          <cell r="A8482">
            <v>90461</v>
          </cell>
          <cell r="B8482" t="str">
            <v>SUPORTE PARA 4 TUBOS HORIZONTAIS, ESPAÇADO A CADA 56 CM, EM PERFILADO COM COMPRIMENTO DE 42 CM FIXADO EM LAJE, POR METRO DE TUBULAÇÃO FIXADA. AF_09/2023</v>
          </cell>
          <cell r="C8482">
            <v>18.53</v>
          </cell>
        </row>
        <row r="8483">
          <cell r="A8483">
            <v>90463</v>
          </cell>
          <cell r="B8483" t="str">
            <v>SUPORTE PARA 4 TUBOS VERTICAIS, ESPAÇADO A CADA 150 CM, EM PERFILADO COM COMPRIMENTO DE 42 CM FIXADO EM PAREDE, POR METRO DE TUBULAÇÃO FIXADA. AF_09/2023</v>
          </cell>
          <cell r="C8483">
            <v>3.68</v>
          </cell>
        </row>
        <row r="8484">
          <cell r="A8484">
            <v>96560</v>
          </cell>
          <cell r="B8484" t="str">
            <v>SUPORTE PARA DUTO EM CHAPA GALVANIZADA BITOLA 24, EM PERFILADO COM COMPRIMENTO DE 55 CM FIXADO EM LAJE, POR METRO DE DUTO FIXADO. AF_09/2023</v>
          </cell>
          <cell r="C8484">
            <v>33.93</v>
          </cell>
        </row>
        <row r="8485">
          <cell r="A8485">
            <v>96559</v>
          </cell>
          <cell r="B8485" t="str">
            <v>SUPORTE PARA DUTO EM CHAPA GALVANIZADA BITOLA 26, EM PERFILADO COM COMPRIMENTO DE 35 CM FIXADO EM LAJE, POR METRO DE DUTO FIXADO. AF_09/2023</v>
          </cell>
          <cell r="C8485">
            <v>36.53</v>
          </cell>
        </row>
        <row r="8486">
          <cell r="A8486">
            <v>96562</v>
          </cell>
          <cell r="B8486" t="str">
            <v>SUPORTE PARA ELETROCALHA LISA OU PERFURADA EM AÇO GALVANIZADO, LARGURA 400 MM, EM PERFILADO COM COMPRIMENTO DE 45 CM FIXADO EM LAJE, POR METRO DE ELETROCALHA FIXADA. AF_09/2023</v>
          </cell>
          <cell r="C8486">
            <v>52.61</v>
          </cell>
        </row>
        <row r="8487">
          <cell r="A8487">
            <v>96563</v>
          </cell>
          <cell r="B8487" t="str">
            <v>SUPORTE PARA ELETROCALHA LISA OU PERFURADA EM AÇO GALVANIZADO, LARGURA 800 MM, EM PERFILADO COM COMPRIMENTO DE 85 CM FIXADO EM LAJE, POR METRO DE ELETROCALHA FIXADA. AF_09/2023</v>
          </cell>
          <cell r="C8487">
            <v>58.98</v>
          </cell>
        </row>
        <row r="8488">
          <cell r="A8488">
            <v>102469</v>
          </cell>
          <cell r="B8488" t="str">
            <v>EXECUÇÃO DE IMPRIMAÇÃO IMPERMEABILIZANTE COM ASFALTO DILUÍDO CM-30, PARA O FECHAMENTO DE VALAS. AF_05/2021</v>
          </cell>
          <cell r="C8488">
            <v>0</v>
          </cell>
        </row>
        <row r="8489">
          <cell r="A8489">
            <v>104388</v>
          </cell>
          <cell r="B8489" t="str">
            <v>EXECUÇÃO DE PINTURA DE LIGAÇÃO COM EMULSÃO ASFÁLTICA RR-2C, PARA O FECHAMENTO DE VALAS. AF_12/2020</v>
          </cell>
          <cell r="C8489">
            <v>0</v>
          </cell>
        </row>
        <row r="8490">
          <cell r="A8490">
            <v>104387</v>
          </cell>
          <cell r="B8490" t="str">
            <v>EXECUÇÃO DE TAPA BURACO COM APLICAÇÃO DE CONCRETO ASFÁLTICO (AQUISIÇÃO EM USINA) E PINTURA DE LIGAÇÃO. AF_12/2020</v>
          </cell>
          <cell r="C8490">
            <v>0</v>
          </cell>
        </row>
        <row r="8491">
          <cell r="A8491">
            <v>104364</v>
          </cell>
          <cell r="B8491" t="str">
            <v>EXECUÇÃO DE TAPA BURACO COM APLICAÇÃO DE CONCRETO ASFÁLTICO (USINAGEM PRÓPRIA) E PINTURA DE LIGAÇÃO. AF_12/2020</v>
          </cell>
          <cell r="C8491">
            <v>0</v>
          </cell>
        </row>
        <row r="8492">
          <cell r="A8492">
            <v>102097</v>
          </cell>
          <cell r="B8492" t="str">
            <v>EXECUÇÃO DE TAPA BURACO COM APLICAÇÃO DE PRÉ MISTURADO A FRIO (AQUISIÇÃO EM USINA) E PINTURA DE LIGAÇÃO. AF_12/2020</v>
          </cell>
          <cell r="C8492">
            <v>0</v>
          </cell>
        </row>
        <row r="8493">
          <cell r="A8493">
            <v>104365</v>
          </cell>
          <cell r="B8493" t="str">
            <v>EXECUÇÃO DE TAPA BURACO COM APLICAÇÃO DE PRÉ MISTURADO A FRIO (USINAGEM PRÓPRIA) E PINTURA DE LIGAÇÃO. AF_12/2020</v>
          </cell>
          <cell r="C8493">
            <v>0</v>
          </cell>
        </row>
        <row r="8494">
          <cell r="A8494">
            <v>101870</v>
          </cell>
          <cell r="B8494" t="str">
            <v>REASSENTAMENTO DE BLOCOS 16 FACES PARA PISO INTERTRAVADO, ESPESSURA DE 10 CM, EM VIA/ESTACIONAMENTO, COM REAPROVEITAMENTO DOS BLOCOS 16 FACES - INCLUSO RETIRADA E COLOCAÇÃO DO MATERIAL. AF_12/2020</v>
          </cell>
          <cell r="C8494">
            <v>36.22</v>
          </cell>
        </row>
        <row r="8495">
          <cell r="A8495">
            <v>101866</v>
          </cell>
          <cell r="B8495" t="str">
            <v>REASSENTAMENTO DE BLOCOS 16 FACES PARA PISO INTERTRAVADO, ESPESSURA DE 4 CM, EM CALÇADA, COM REAPROVEITAMENTO DOS BLOCOS 16 FACES - INCLUSO RETIRADA E COLOCAÇÃO DO MATERIAL. AF_12/2020</v>
          </cell>
          <cell r="C8495">
            <v>30.74</v>
          </cell>
        </row>
        <row r="8496">
          <cell r="A8496">
            <v>101867</v>
          </cell>
          <cell r="B8496" t="str">
            <v>REASSENTAMENTO DE BLOCOS 16 FACES PARA PISO INTERTRAVADO, ESPESSURA DE 6 CM, EM CALÇADA, COM REAPROVEITAMENTO DOS BLOCOS 16 FACES - INCLUSO RETIRADA E COLOCAÇÃO DO MATERIAL. AF_12/2020</v>
          </cell>
          <cell r="C8496">
            <v>34.96</v>
          </cell>
        </row>
        <row r="8497">
          <cell r="A8497">
            <v>101868</v>
          </cell>
          <cell r="B8497" t="str">
            <v>REASSENTAMENTO DE BLOCOS 16 FACES PARA PISO INTERTRAVADO, ESPESSURA DE 6 CM, EM VIA/ESTACIONAMENTO, COM REAPROVEITAMENTO DOS BLOCOS 16 FACES - INCLUSO RETIRADA E COLOCAÇÃO DO MATERIAL. AF_12/2020</v>
          </cell>
          <cell r="C8497">
            <v>27.82</v>
          </cell>
        </row>
        <row r="8498">
          <cell r="A8498">
            <v>101869</v>
          </cell>
          <cell r="B8498" t="str">
            <v>REASSENTAMENTO DE BLOCOS 16 FACES PARA PISO INTERTRAVADO, ESPESSURA DE 8 CM, EM VIA/ESTACIONAMENTO, COM REAPROVEITAMENTO DOS BLOCOS 16 FACES - INCLUSO RETIRADA E COLOCAÇÃO DO MATERIAL. AF_12/2020</v>
          </cell>
          <cell r="C8498">
            <v>32.020000000000003</v>
          </cell>
        </row>
        <row r="8499">
          <cell r="A8499">
            <v>101856</v>
          </cell>
          <cell r="B8499" t="str">
            <v>REASSENTAMENTO DE BLOCOS PISOGRAMA PARA PISO INTERTRAVADO, COM REAPROVEITAMENTO DOS BLOCOS PISOGRAMA - INCLUSO RETIRADA E COLOCAÇÃO DO MATERIAL. AF_12/2020</v>
          </cell>
          <cell r="C8499">
            <v>25.23</v>
          </cell>
        </row>
        <row r="8500">
          <cell r="A8500">
            <v>101865</v>
          </cell>
          <cell r="B8500" t="str">
            <v>REASSENTAMENTO DE BLOCOS RETANGULAR PARA PISO INTERTRAVADO, ESPESSURA DE 10 CM, EM VIA/ESTACIONAMENTO, COM REAPROVEITAMENTO DOS BLOCOS RETANGULAR - INCLUSO RETIRADA E COLOCAÇÃO DO MATERIAL. AF_12/2020</v>
          </cell>
          <cell r="C8500">
            <v>34.54</v>
          </cell>
        </row>
        <row r="8501">
          <cell r="A8501">
            <v>101861</v>
          </cell>
          <cell r="B8501" t="str">
            <v>REASSENTAMENTO DE BLOCOS RETANGULAR PARA PISO INTERTRAVADO, ESPESSURA DE 4 CM, EM CALÇADA, COM REAPROVEITAMENTO DOS BLOCOS RETANGULAR - INCLUSO RETIRADA E COLOCAÇÃO DO MATERIAL. AF_12/2020</v>
          </cell>
          <cell r="C8501">
            <v>30.54</v>
          </cell>
        </row>
        <row r="8502">
          <cell r="A8502">
            <v>101862</v>
          </cell>
          <cell r="B8502" t="str">
            <v>REASSENTAMENTO DE BLOCOS RETANGULAR PARA PISO INTERTRAVADO, ESPESSURA DE 6 CM, EM CALÇADA, COM REAPROVEITAMENTO DOS BLOCOS RETANGULAR - INCLUSO RETIRADA E COLOCAÇÃO DO MATERIAL. AF_12/2020</v>
          </cell>
          <cell r="C8502">
            <v>33.270000000000003</v>
          </cell>
        </row>
        <row r="8503">
          <cell r="A8503">
            <v>101863</v>
          </cell>
          <cell r="B8503" t="str">
            <v>REASSENTAMENTO DE BLOCOS RETANGULAR PARA PISO INTERTRAVADO, ESPESSURA DE 6 CM, EM VIA/ESTACIONAMENTO, COM REAPROVEITAMENTO DOS BLOCOS RETANGULAR - INCLUSO RETIRADA E COLOCAÇÃO DO MATERIAL. AF_12/2020</v>
          </cell>
          <cell r="C8503">
            <v>26.14</v>
          </cell>
        </row>
        <row r="8504">
          <cell r="A8504">
            <v>101864</v>
          </cell>
          <cell r="B8504" t="str">
            <v>REASSENTAMENTO DE BLOCOS RETANGULAR PARA PISO INTERTRAVADO, ESPESSURA DE 8 CM, EM VIA/ESTACIONAMENTO, COM REAPROVEITAMENTO DOS BLOCOS RETANGULAR - INCLUSO RETIRADA E COLOCAÇÃO DO MATERIAL. AF_12/2020</v>
          </cell>
          <cell r="C8504">
            <v>30.34</v>
          </cell>
        </row>
        <row r="8505">
          <cell r="A8505">
            <v>101860</v>
          </cell>
          <cell r="B8505" t="str">
            <v>REASSENTAMENTO DE BLOCOS SEXTAVADO PARA PISO INTERTRAVADO, ESPESSURA DE 10 CM, EM VIA/ESTACIONAMENTO, COM REAPROVEITAMENTO DOS BLOCOS SEXTAVADO - INCLUSO RETIRADA E COLOCAÇÃO DO MATERIAL. AF_12/2020</v>
          </cell>
          <cell r="C8505">
            <v>32.64</v>
          </cell>
        </row>
        <row r="8506">
          <cell r="A8506">
            <v>101857</v>
          </cell>
          <cell r="B8506" t="str">
            <v>REASSENTAMENTO DE BLOCOS SEXTAVADO PARA PISO INTERTRAVADO, ESPESSURA DE 6 CM, EM CALÇADA, COM REAPROVEITAMENTO DOS BLOCOS SEXTAVADOS - INCLUSO RETIRADA E COLOCAÇÃO DO MATERIAL. AF_12/2020</v>
          </cell>
          <cell r="C8506">
            <v>31.46</v>
          </cell>
        </row>
        <row r="8507">
          <cell r="A8507">
            <v>101858</v>
          </cell>
          <cell r="B8507" t="str">
            <v>REASSENTAMENTO DE BLOCOS SEXTAVADO PARA PISO INTERTRAVADO, ESPESSURA DE 6 CM, EM VIA/ESTACIONAMENTO, COM REAPROVEITAMENTO DOS BLOCOS SEXTAVADO - INCLUSO RETIRADA E COLOCAÇÃO DO MATERIAL. AF_12/2020</v>
          </cell>
          <cell r="C8507">
            <v>25.76</v>
          </cell>
        </row>
        <row r="8508">
          <cell r="A8508">
            <v>101859</v>
          </cell>
          <cell r="B8508" t="str">
            <v>REASSENTAMENTO DE BLOCOS SEXTAVADO PARA PISO INTERTRAVADO, ESPESSURA DE 8 CM, EM VIA/ESTACIONAMENTO, COM REAPROVEITAMENTO DOS BLOCOS SEXTAVADO - INCLUSO RETIRADA E COLOCAÇÃO DO MATERIAL. AF_12/2020</v>
          </cell>
          <cell r="C8508">
            <v>28.44</v>
          </cell>
        </row>
        <row r="8509">
          <cell r="A8509">
            <v>101852</v>
          </cell>
          <cell r="B8509" t="str">
            <v>REASSENTAMENTO DE PARALELEPÍPEDOS, REJUNTAMENTO COM ARGAMASSA, COM REAPROVEITAMENTO DOS PARALELEPÍPEDOS - INCLUSO RETIRADA E COLOCAÇÃO DO MATERIAL. AF_12/2020</v>
          </cell>
          <cell r="C8509">
            <v>71.3</v>
          </cell>
        </row>
        <row r="8510">
          <cell r="A8510">
            <v>104385</v>
          </cell>
          <cell r="B8510" t="str">
            <v>REASSENTAMENTO DE PARALELEPÍPEDOS, REJUNTAMENTO COM PEDRISCO E EMULSÃO ASFÁLTICA, COM REAPROVEITAMENTO DOS PARALELEPÍPEDOS - INCLUSO RETIRADA E COLOCAÇÃO DO MATERIAL. AF_12/2020</v>
          </cell>
          <cell r="C8510">
            <v>0</v>
          </cell>
        </row>
        <row r="8511">
          <cell r="A8511">
            <v>101850</v>
          </cell>
          <cell r="B8511" t="str">
            <v>REASSENTAMENTO DE PARALELEPÍPEDOS, REJUNTAMENTO COM PÓ DE PEDRA, COM REAPROVEITAMENTO DOS PARALELEPÍPEDOS - INCLUSO RETIRADA E COLOCAÇÃO DO MATERIAL. AF_12/2020</v>
          </cell>
          <cell r="C8511">
            <v>56.9</v>
          </cell>
        </row>
        <row r="8512">
          <cell r="A8512">
            <v>101855</v>
          </cell>
          <cell r="B8512" t="str">
            <v>REASSENTAMENTO DE PEDRAS POLIÉDRICAS, REJUNTAMENTO COM ARGAMASSA, COM REAPROVEITAMENTO DAS PEDRAS POLIÉDRICAS - INCLUSO RETIRADA E COLOCAÇÃO DO MATERIAL. AF_12/2020</v>
          </cell>
          <cell r="C8512">
            <v>76.290000000000006</v>
          </cell>
        </row>
        <row r="8513">
          <cell r="A8513">
            <v>104386</v>
          </cell>
          <cell r="B8513" t="str">
            <v>REASSENTAMENTO DE PEDRAS POLIÉDRICAS, REJUNTAMENTO COM PEDRISCO E EMULSÃO ASFÁLTICA, COM REAPROVEITAMENTO DAS PEDRAS POLIÉDRICAS - INCLUSO RETIRADA E COLOCAÇÃO DO MATERIAL. AF_12/2020</v>
          </cell>
          <cell r="C8513">
            <v>0</v>
          </cell>
        </row>
        <row r="8514">
          <cell r="A8514">
            <v>101853</v>
          </cell>
          <cell r="B8514" t="str">
            <v>REASSENTAMENTO DE PEDRAS POLIÉDRICAS, REJUNTAMENTO COM PÓ DE PEDRA, COM REAPROVEITAMENTO DAS PEDRAS POLIÉDRICAS - INCLUSO RETIRADA E COLOCAÇÃO DO MATERIAL. AF_12/2020</v>
          </cell>
          <cell r="C8514">
            <v>50.8</v>
          </cell>
        </row>
        <row r="8515">
          <cell r="A8515">
            <v>101849</v>
          </cell>
          <cell r="B8515" t="str">
            <v>RECOMPOSIÇÃO DE BASE E OU SUB-BASE PARA FECHAMENTO DE VALAS DE BRITA GRADUADA SIMPLES - INCLUSO RETIRADA E COLOCAÇÃO DO MATERIAL. AF_12/2020</v>
          </cell>
          <cell r="C8515">
            <v>183.94</v>
          </cell>
        </row>
        <row r="8516">
          <cell r="A8516">
            <v>101841</v>
          </cell>
          <cell r="B8516" t="str">
            <v>RECOMPOSIÇÃO DE BASE E OU SUB-BASE PARA FECHAMENTO DE VALAS DE SOLO BRITA (40/60) - INCLUSO RETIRADA E COLOCAÇÃO DO MATERIAL. AF_12/2020</v>
          </cell>
          <cell r="C8516">
            <v>108.47</v>
          </cell>
        </row>
        <row r="8517">
          <cell r="A8517">
            <v>101843</v>
          </cell>
          <cell r="B8517" t="str">
            <v>RECOMPOSIÇÃO DE BASE E OU SUB-BASE PARA FECHAMENTO DE VALAS DE SOLO BRITA (40/60) COM CIMENTO (TEOR DE 4%) - INCLUSO RETIRADA E COLOCAÇÃO DO MATERIAL. AF_12/2020</v>
          </cell>
          <cell r="C8517">
            <v>179.62</v>
          </cell>
        </row>
        <row r="8518">
          <cell r="A8518">
            <v>101844</v>
          </cell>
          <cell r="B8518" t="str">
            <v>RECOMPOSIÇÃO DE BASE E OU SUB-BASE PARA FECHAMENTO DE VALAS DE SOLO BRITA (40/60) COM CIMENTO (TEOR DE 6%) - INCLUSO RETIRADA E COLOCAÇÃO DO MATERIAL. AF_12/2020</v>
          </cell>
          <cell r="C8518">
            <v>212.91</v>
          </cell>
        </row>
        <row r="8519">
          <cell r="A8519">
            <v>101845</v>
          </cell>
          <cell r="B8519" t="str">
            <v>RECOMPOSIÇÃO DE BASE E OU SUB-BASE PARA FECHAMENTO DE VALAS DE SOLO BRITA (40/60) COM CIMENTO (TEOR DE 8%) - INCLUSO RETIRADA E COLOCAÇÃO DO MATERIAL. AF_12/2020</v>
          </cell>
          <cell r="C8519">
            <v>245.72</v>
          </cell>
        </row>
        <row r="8520">
          <cell r="A8520">
            <v>101842</v>
          </cell>
          <cell r="B8520" t="str">
            <v>RECOMPOSIÇÃO DE BASE E OU SUB-BASE PARA FECHAMENTO DE VALAS DE SOLO BRITA (50/50) - INCLUSO RETIRADA E COLOCAÇÃO DO MATERIAL. AF_12/2020</v>
          </cell>
          <cell r="C8520">
            <v>94.87</v>
          </cell>
        </row>
        <row r="8521">
          <cell r="A8521">
            <v>101846</v>
          </cell>
          <cell r="B8521" t="str">
            <v>RECOMPOSIÇÃO DE BASE E OU SUB-BASE PARA FECHAMENTO DE VALAS DE SOLO BRITA (50/50) COM CIMENTO (TEOR DE 4%) - INCLUSO RETIRADA E COLOCAÇÃO DO MATERIAL. AF_12/2020</v>
          </cell>
          <cell r="C8521">
            <v>166.57</v>
          </cell>
        </row>
        <row r="8522">
          <cell r="A8522">
            <v>101847</v>
          </cell>
          <cell r="B8522" t="str">
            <v>RECOMPOSIÇÃO DE BASE E OU SUB-BASE PARA FECHAMENTO DE VALAS DE SOLO BRITA (50/50) COM CIMENTO (TEOR DE 6%) - INCLUSO RETIRADA E COLOCAÇÃO DO MATERIAL. AF_12/2020</v>
          </cell>
          <cell r="C8522">
            <v>200.12</v>
          </cell>
        </row>
        <row r="8523">
          <cell r="A8523">
            <v>101848</v>
          </cell>
          <cell r="B8523" t="str">
            <v>RECOMPOSIÇÃO DE BASE E OU SUB-BASE PARA FECHAMENTO DE VALAS DE SOLO BRITA (50/50) COM CIMENTO (TEOR DE 8%) - INCLUSO RETIRADA E COLOCAÇÃO DO MATERIAL. AF_12/2020</v>
          </cell>
          <cell r="C8523">
            <v>233.22</v>
          </cell>
        </row>
        <row r="8524">
          <cell r="A8524">
            <v>101839</v>
          </cell>
          <cell r="B8524" t="str">
            <v>RECOMPOSIÇÃO DE BASE E OU SUB-BASE PARA FECHAMENTO DE VALAS DE SOLO COM CIMENTO (TEOR DE 6%) - INCLUSO RETIRADA E COLOCAÇÃO DO MATERIAL. AF_12/2020</v>
          </cell>
          <cell r="C8524">
            <v>136.19999999999999</v>
          </cell>
        </row>
        <row r="8525">
          <cell r="A8525">
            <v>101840</v>
          </cell>
          <cell r="B8525" t="str">
            <v>RECOMPOSIÇÃO DE BASE E OU SUB-BASE PARA FECHAMENTO DE VALAS DE SOLO COM CIMENTO (TEOR DE 8%) - INCLUSO RETIRADA E COLOCAÇÃO DO MATERIAL. AF_12/2020</v>
          </cell>
          <cell r="C8525">
            <v>220.23</v>
          </cell>
        </row>
        <row r="8526">
          <cell r="A8526">
            <v>101837</v>
          </cell>
          <cell r="B8526" t="str">
            <v>RECOMPOSIÇÃO DE BASE E OU SUB-BASE PARA FECHAMENTO DE VALAS DE SOLO MELHORADO COM CIMENTO (TEOR DE 2%) - INCLUSO RETIRADA E COLOCAÇÃO DO MATERIAL. AF_12/2020</v>
          </cell>
          <cell r="C8526">
            <v>65.41</v>
          </cell>
        </row>
        <row r="8527">
          <cell r="A8527">
            <v>101838</v>
          </cell>
          <cell r="B8527" t="str">
            <v>RECOMPOSIÇÃO DE BASE E OU SUB-BASE PARA FECHAMENTO DE VALAS DE SOLO MELHORADO COM CIMENTO (TEOR DE 4%) - INCLUSO RETIRADA E COLOCAÇÃO DO MATERIAL. AF_12/2020</v>
          </cell>
          <cell r="C8527">
            <v>101.29</v>
          </cell>
        </row>
        <row r="8528">
          <cell r="A8528">
            <v>101836</v>
          </cell>
          <cell r="B8528" t="str">
            <v>RECOMPOSIÇÃO DE BASE E OU SUB-BASE PARA FECHAMENTO DE VALAS DE SOLOS DE COMPORTAMENTO LATERÍTICO (ARENOSO) - INCLUSO RETIRADA E COLOCAÇÃO DO MATERIAL. AF_12/2020</v>
          </cell>
          <cell r="C8528">
            <v>26.88</v>
          </cell>
        </row>
        <row r="8529">
          <cell r="A8529">
            <v>101835</v>
          </cell>
          <cell r="B8529" t="str">
            <v>RECOMPOSIÇÃO DE BASE E OU SUB-BASE PARA REMENDO PROFUNDO DE BRITA GRADUADA SIMPLES - INCLUSO RETIRADA E COLOCAÇÃO DO MATERIAL. AF_12/2020</v>
          </cell>
          <cell r="C8529">
            <v>276.87</v>
          </cell>
        </row>
        <row r="8530">
          <cell r="A8530">
            <v>101827</v>
          </cell>
          <cell r="B8530" t="str">
            <v>RECOMPOSIÇÃO DE BASE E OU SUB-BASE PARA REMENDO PROFUNDO DE SOLO BRITA (40/60) - INCLUSO RETIRADA E COLOCAÇÃO DO MATERIAL. AF_12/2020</v>
          </cell>
          <cell r="C8530">
            <v>201.4</v>
          </cell>
        </row>
        <row r="8531">
          <cell r="A8531">
            <v>101829</v>
          </cell>
          <cell r="B8531" t="str">
            <v>RECOMPOSIÇÃO DE BASE E OU SUB-BASE PARA REMENDO PROFUNDO DE SOLO BRITA (40/60) COM CIMENTO (TEOR DE 4%) - INCLUSO RETIRADA E COLOCAÇÃO DO MATERIAL. AF_12/2020</v>
          </cell>
          <cell r="C8531">
            <v>272.55</v>
          </cell>
        </row>
        <row r="8532">
          <cell r="A8532">
            <v>101830</v>
          </cell>
          <cell r="B8532" t="str">
            <v>RECOMPOSIÇÃO DE BASE E OU SUB-BASE PARA REMENDO PROFUNDO DE SOLO BRITA (40/60) COM CIMENTO (TEOR DE 6%) - INCLUSO RETIRADA E COLOCAÇÃO DO MATERIAL. AF_12/2020</v>
          </cell>
          <cell r="C8532">
            <v>305.83999999999997</v>
          </cell>
        </row>
        <row r="8533">
          <cell r="A8533">
            <v>101831</v>
          </cell>
          <cell r="B8533" t="str">
            <v>RECOMPOSIÇÃO DE BASE E OU SUB-BASE PARA REMENDO PROFUNDO DE SOLO BRITA (40/60) COM CIMENTO (TEOR DE 8%) - INCLUSO RETIRADA E COLOCAÇÃO DO MATERIAL. AF_12/2020</v>
          </cell>
          <cell r="C8533">
            <v>338.65</v>
          </cell>
        </row>
        <row r="8534">
          <cell r="A8534">
            <v>101828</v>
          </cell>
          <cell r="B8534" t="str">
            <v>RECOMPOSIÇÃO DE BASE E OU SUB-BASE PARA REMENDO PROFUNDO DE SOLO BRITA (50/50) - INCLUSO RETIRADA E COLOCAÇÃO DO MATERIAL. AF_12/2020</v>
          </cell>
          <cell r="C8534">
            <v>187.8</v>
          </cell>
        </row>
        <row r="8535">
          <cell r="A8535">
            <v>101832</v>
          </cell>
          <cell r="B8535" t="str">
            <v>RECOMPOSIÇÃO DE BASE E OU SUB-BASE PARA REMENDO PROFUNDO DE SOLO BRITA (50/50) COM CIMENTO (TEOR DE 4%) - INCLUSO RETIRADA E COLOCAÇÃO DO MATERIAL. AF_12/2020</v>
          </cell>
          <cell r="C8535">
            <v>259.5</v>
          </cell>
        </row>
        <row r="8536">
          <cell r="A8536">
            <v>101833</v>
          </cell>
          <cell r="B8536" t="str">
            <v>RECOMPOSIÇÃO DE BASE E OU SUB-BASE PARA REMENDO PROFUNDO DE SOLO BRITA (50/50) COM CIMENTO (TEOR DE 6%) - INCLUSO RETIRADA E COLOCAÇÃO DO MATERIAL. AF_12/2020</v>
          </cell>
          <cell r="C8536">
            <v>293.05</v>
          </cell>
        </row>
        <row r="8537">
          <cell r="A8537">
            <v>101834</v>
          </cell>
          <cell r="B8537" t="str">
            <v>RECOMPOSIÇÃO DE BASE E OU SUB-BASE PARA REMENDO PROFUNDO DE SOLO BRITA (50/50) COM CIMENTO (TEOR DE 8%) - INCLUSO RETIRADA E COLOCAÇÃO DO MATERIAL. AF_12/2020</v>
          </cell>
          <cell r="C8537">
            <v>326.14999999999998</v>
          </cell>
        </row>
        <row r="8538">
          <cell r="A8538">
            <v>101825</v>
          </cell>
          <cell r="B8538" t="str">
            <v>RECOMPOSIÇÃO DE BASE E OU SUB-BASE PARA REMENDO PROFUNDO DE SOLO COM CIMENTO (TEOR DE 6%) - INCLUSO RETIRADA E COLOCAÇÃO DO MATERIAL. AF_12/2020</v>
          </cell>
          <cell r="C8538">
            <v>229.14</v>
          </cell>
        </row>
        <row r="8539">
          <cell r="A8539">
            <v>101826</v>
          </cell>
          <cell r="B8539" t="str">
            <v>RECOMPOSIÇÃO DE BASE E OU SUB-BASE PARA REMENDO PROFUNDO DE SOLO COM CIMENTO (TEOR DE 8%) - INCLUSO RETIRADA E COLOCAÇÃO DO MATERIAL. AF_12/2020</v>
          </cell>
          <cell r="C8539">
            <v>263.58</v>
          </cell>
        </row>
        <row r="8540">
          <cell r="A8540">
            <v>101823</v>
          </cell>
          <cell r="B8540" t="str">
            <v>RECOMPOSIÇÃO DE BASE E OU SUB-BASE PARA REMENDO PROFUNDO DE SOLO MELHORADO COM CIMENTO (TEOR DE 2%) - INCLUSO RETIRADA E COLOCAÇÃO DO MATERIAL. AF_12/2020</v>
          </cell>
          <cell r="C8540">
            <v>158.34</v>
          </cell>
        </row>
        <row r="8541">
          <cell r="A8541">
            <v>101824</v>
          </cell>
          <cell r="B8541" t="str">
            <v>RECOMPOSIÇÃO DE BASE E OU SUB-BASE PARA REMENDO PROFUNDO DE SOLO MELHORADO COM CIMENTO (TEOR DE 4%) - INCLUSO RETIRADA E COLOCAÇÃO DO MATERIAL. AF_12/2020</v>
          </cell>
          <cell r="C8541">
            <v>194.22</v>
          </cell>
        </row>
        <row r="8542">
          <cell r="A8542">
            <v>101822</v>
          </cell>
          <cell r="B8542" t="str">
            <v>RECOMPOSIÇÃO DE BASE E OU SUB-BASE PARA REMENDO PROFUNDO DE SOLOS DE COMPORTAMENTO LATERÍTICO (ARENOSO) - INCLUSO RETIRADA E COLOCAÇÃO DO MATERIAL. AF_12/2020</v>
          </cell>
          <cell r="C8542">
            <v>119.81</v>
          </cell>
        </row>
        <row r="8543">
          <cell r="A8543">
            <v>101819</v>
          </cell>
          <cell r="B8543" t="str">
            <v>RECOMPOSIÇÃO DE PAVIMENTO EM PARALELEPÍPEDOS, REJUNTAMENTO COM ARGAMASSA, COM REAPROVEITAMENTO DOS PARALELEPÍPEDOS, PARA O FECHAMENTO DE VALAS - INCLUSO RETIRADA E COLOCAÇÃO DO MATERIAL. AF_12/2020</v>
          </cell>
          <cell r="C8543">
            <v>61.12</v>
          </cell>
        </row>
        <row r="8544">
          <cell r="A8544">
            <v>104370</v>
          </cell>
          <cell r="B8544" t="str">
            <v>RECOMPOSIÇÃO DE PAVIMENTO EM PARALELEPÍPEDOS, REJUNTAMENTO COM PEDRISCO E EMULSÃO ASFÁLTICA, COM REAPROVEITAMENTO DOS PARALELEPÍPEDOS, PARA O FECHAMENTO DE VALAS - INCLUSO RETIRADA E COLOCAÇÃO DO MATERIAL. AF_12/2020</v>
          </cell>
          <cell r="C8544">
            <v>0</v>
          </cell>
        </row>
        <row r="8545">
          <cell r="A8545">
            <v>101817</v>
          </cell>
          <cell r="B8545" t="str">
            <v>RECOMPOSIÇÃO DE PAVIMENTO EM PARALELEPÍPEDOS, REJUNTAMENTO COM PÓ DE PEDRA, COM REAPROVEITAMENTO DOS PARALELEPÍPEDOS, PARA O FECHAMENTO DE VALAS - INCLUSO RETIRADA E COLOCAÇÃO DO MATERIAL. AF_12/2020</v>
          </cell>
          <cell r="C8545">
            <v>47.19</v>
          </cell>
        </row>
        <row r="8546">
          <cell r="A8546">
            <v>101816</v>
          </cell>
          <cell r="B8546" t="str">
            <v>RECOMPOSIÇÃO DE PAVIMENTO EM PEDRAS POLIÉDRICAS, REJUNTAMENTO COM ARGAMASSA, COM REAPROVEITAMENTO DAS PEDRAS POLIÉDRICAS, PARA O FECHAMENTO DE VALAS - INCLUSO RETIRADA E COLOCAÇÃO DO MATERIAL. AF_12/2020</v>
          </cell>
          <cell r="C8546">
            <v>68.180000000000007</v>
          </cell>
        </row>
        <row r="8547">
          <cell r="A8547">
            <v>104369</v>
          </cell>
          <cell r="B8547" t="str">
            <v>RECOMPOSIÇÃO DE PAVIMENTO EM PEDRAS POLIÉDRICAS, REJUNTAMENTO COM PEDRISCO E EMULSÃO ASFÁLTICA COM REAPROVEITAMENTO DAS PEDRAS POLIÉDRICAS, PARA O FECHAMENTO DE VALAS - INCLUSO RETIRADA E COLOCAÇÃO DO MATERIAL. AF_12/2020</v>
          </cell>
          <cell r="C8547">
            <v>0</v>
          </cell>
        </row>
        <row r="8548">
          <cell r="A8548">
            <v>101820</v>
          </cell>
          <cell r="B8548" t="str">
            <v>RECOMPOSIÇÃO DE PAVIMENTO EM PISO INTERTRAVADO SEXTAVADO, COM REAPROVEITAMENTO DOS BLOCOS SEXTAVADO, PARA O FECHAMENTO DE VALAS - INCLUSO RETIRADA E COLOCAÇÃO DO MATERIAL. AF_12/2020</v>
          </cell>
          <cell r="C8548">
            <v>40.159999999999997</v>
          </cell>
        </row>
        <row r="8549">
          <cell r="A8549">
            <v>102988</v>
          </cell>
          <cell r="B8549" t="str">
            <v>RECOMPOSIÇÃO DE PAVIMENTO EM PISO INTERTRAVADO, COM REAPROVEITAMENTO DOS BLOCOS INTERTRAVADOS, PARA FECHAMENTO DE VALAS - INCLUSO RETIRADA E COLOCAÇÃO DO MATERIAL. AF_12/2020</v>
          </cell>
          <cell r="C8549">
            <v>53.53</v>
          </cell>
        </row>
        <row r="8550">
          <cell r="A8550">
            <v>101814</v>
          </cell>
          <cell r="B8550" t="str">
            <v>RECOMPOSIÇÃO DE PAVIMENTOS EM PEDRA POLIÉDRICA, REJUNTAMENTO COM PÓ DE PEDRA, COM REAPROVEITAMENTO DAS PEDRAS POLIÉDRICAS PARA O FECHAMENTO DE VALAS - INCLUSO RETIRADA E COLOCAÇÃO DO MATERIAL. AF_12/2020</v>
          </cell>
          <cell r="C8550">
            <v>43.06</v>
          </cell>
        </row>
        <row r="8551">
          <cell r="A8551">
            <v>102098</v>
          </cell>
          <cell r="B8551" t="str">
            <v>RECOMPOSIÇÃO DE REVESTIMENTO EM CONCRETO ASFÁLTICO (AQUISIÇÃO EM USINA), PARA O FECHAMENTO DE VALAS - INCLUSO DEMOLIÇÃO DO PAVIMENTO. AF_12/2020</v>
          </cell>
          <cell r="C8551">
            <v>2215.0300000000002</v>
          </cell>
        </row>
        <row r="8552">
          <cell r="A8552">
            <v>104366</v>
          </cell>
          <cell r="B8552" t="str">
            <v>RECOMPOSIÇÃO DE REVESTIMENTO EM CONCRETO ASFÁLTICO (USINAGEM PRÓPRIA), PARA O FECHAMENTO DE VALAS - INCLUSO DEMOLIÇÃO DO PAVIMENTO. AF_12/2020</v>
          </cell>
          <cell r="C8552">
            <v>0</v>
          </cell>
        </row>
        <row r="8553">
          <cell r="A8553">
            <v>102099</v>
          </cell>
          <cell r="B8553" t="str">
            <v>RECOMPOSIÇÃO DE REVESTIMENTO EM PRÉ MISTURADO A FRIO (AQUISIÇÃO EM USINA), PARA FECHAMENTO DE VALAS - INCLUSO DEMOLIÇÃO DO PAVIMENTO. AF_12/2020</v>
          </cell>
          <cell r="C8553">
            <v>0</v>
          </cell>
        </row>
        <row r="8554">
          <cell r="A8554">
            <v>104367</v>
          </cell>
          <cell r="B8554" t="str">
            <v>RECOMPOSIÇÃO DE REVESTIMENTO EM PRÉ MISTURADO A FRIO (USINAGEM PRÓPRIA), PARA FECHAMENTO DE VALAS - INCLUSO DEMOLIÇÃO DO PAVIMENTO. AF_12/2020</v>
          </cell>
          <cell r="C8554">
            <v>0</v>
          </cell>
        </row>
        <row r="8555">
          <cell r="A8555">
            <v>92994</v>
          </cell>
          <cell r="B8555" t="str">
            <v>CABO DE COBRE FLEXÍVEL ISOLADO, 120 MM², ANTI-CHAMA 0,6/1,0 KV, PARA REDE ENTERRADA DE DISTRIBUIÇÃO DE ENERGIA ELÉTRICA - FORNECIMENTO E INSTALAÇÃO. AF_12/2021</v>
          </cell>
          <cell r="C8555">
            <v>135.1</v>
          </cell>
        </row>
        <row r="8556">
          <cell r="A8556">
            <v>92996</v>
          </cell>
          <cell r="B8556" t="str">
            <v>CABO DE COBRE FLEXÍVEL ISOLADO, 150 MM², ANTI-CHAMA 0,6/1,0 KV, PARA REDE ENTERRADA DE DISTRIBUIÇÃO DE ENERGIA ELÉTRICA - FORNECIMENTO E INSTALAÇÃO. AF_12/2021</v>
          </cell>
          <cell r="C8556">
            <v>163.47</v>
          </cell>
        </row>
        <row r="8557">
          <cell r="A8557">
            <v>92998</v>
          </cell>
          <cell r="B8557" t="str">
            <v>CABO DE COBRE FLEXÍVEL ISOLADO, 185 MM², ANTI-CHAMA 0,6/1,0 KV, PARA REDE ENTERRADA DE DISTRIBUIÇÃO DE ENERGIA ELÉTRICA - FORNECIMENTO E INSTALAÇÃO. AF_12/2021</v>
          </cell>
          <cell r="C8557">
            <v>200.37</v>
          </cell>
        </row>
        <row r="8558">
          <cell r="A8558">
            <v>93000</v>
          </cell>
          <cell r="B8558" t="str">
            <v>CABO DE COBRE FLEXÍVEL ISOLADO, 240 MM², ANTI-CHAMA 0,6/1,0 KV, PARA REDE ENTERRADA DE DISTRIBUIÇÃO DE ENERGIA ELÉTRICA - FORNECIMENTO E INSTALAÇÃO. AF_12/2021</v>
          </cell>
          <cell r="C8558">
            <v>265.35000000000002</v>
          </cell>
        </row>
        <row r="8559">
          <cell r="A8559">
            <v>92984</v>
          </cell>
          <cell r="B8559" t="str">
            <v>CABO DE COBRE FLEXÍVEL ISOLADO, 25 MM², ANTI-CHAMA 0,6/1,0 KV, PARA REDE ENTERRADA DE DISTRIBUIÇÃO DE ENERGIA ELÉTRICA - FORNECIMENTO E INSTALAÇÃO. AF_12/2021</v>
          </cell>
          <cell r="C8559">
            <v>28.84</v>
          </cell>
        </row>
        <row r="8560">
          <cell r="A8560">
            <v>93002</v>
          </cell>
          <cell r="B8560" t="str">
            <v>CABO DE COBRE FLEXÍVEL ISOLADO, 300 MM², ANTI-CHAMA 0,6/1,0 KV, PARA REDE ENTERRADA DE DISTRIBUIÇÃO DE ENERGIA ELÉTRICA - FORNECIMENTO E INSTALAÇÃO. AF_12/2021</v>
          </cell>
          <cell r="C8560">
            <v>343.2</v>
          </cell>
        </row>
        <row r="8561">
          <cell r="A8561">
            <v>92986</v>
          </cell>
          <cell r="B8561" t="str">
            <v>CABO DE COBRE FLEXÍVEL ISOLADO, 35 MM², ANTI-CHAMA 0,6/1,0 KV, PARA REDE ENTERRADA DE DISTRIBUIÇÃO DE ENERGIA ELÉTRICA - FORNECIMENTO E INSTALAÇÃO. AF_12/2021</v>
          </cell>
          <cell r="C8561">
            <v>39.92</v>
          </cell>
        </row>
        <row r="8562">
          <cell r="A8562">
            <v>92988</v>
          </cell>
          <cell r="B8562" t="str">
            <v>CABO DE COBRE FLEXÍVEL ISOLADO, 50 MM², ANTI-CHAMA 0,6/1,0 KV, PARA REDE ENTERRADA DE DISTRIBUIÇÃO DE ENERGIA ELÉTRICA - FORNECIMENTO E INSTALAÇÃO. AF_12/2021</v>
          </cell>
          <cell r="C8562">
            <v>58.01</v>
          </cell>
        </row>
        <row r="8563">
          <cell r="A8563">
            <v>92990</v>
          </cell>
          <cell r="B8563" t="str">
            <v>CABO DE COBRE FLEXÍVEL ISOLADO, 70 MM², ANTI-CHAMA 0,6/1,0 KV, PARA REDE ENTERRADA DE DISTRIBUIÇÃO DE ENERGIA ELÉTRICA - FORNECIMENTO E INSTALAÇÃO. AF_12/2021</v>
          </cell>
          <cell r="C8563">
            <v>80.37</v>
          </cell>
        </row>
        <row r="8564">
          <cell r="A8564">
            <v>92992</v>
          </cell>
          <cell r="B8564" t="str">
            <v>CABO DE COBRE FLEXÍVEL ISOLADO, 95 MM², ANTI-CHAMA 0,6/1,0 KV, PARA REDE ENTERRADA DE DISTRIBUIÇÃO DE ENERGIA ELÉTRICA - FORNECIMENTO E INSTALAÇÃO. AF_12/2021</v>
          </cell>
          <cell r="C8564">
            <v>103.92</v>
          </cell>
        </row>
        <row r="8565">
          <cell r="A8565">
            <v>103491</v>
          </cell>
          <cell r="B8565" t="str">
            <v>CONCRETAGEM COMO PROTEÇÃO MECÂNICA ADICIONAL NO REATERRO PARA REDE ENTERRADA DE DISTRIBUIÇÃO DE ENERGIA ELÉTRICA - FORNECIMENTO E INSTALAÇÃO. AF_12/2021</v>
          </cell>
          <cell r="C8565">
            <v>570.62</v>
          </cell>
        </row>
        <row r="8566">
          <cell r="A8566">
            <v>93026</v>
          </cell>
          <cell r="B8566" t="str">
            <v>CURVA 90 GRAUS PARA ELETRODUTO, PVC, ROSCÁVEL, DN 110 MM (4"), PARA REDE ENTERRADA DE DISTRIBUIÇÃO DE ENERGIA ELÉTRICA - FORNECIMENTO E INSTALAÇÃO. AF_12/2021</v>
          </cell>
          <cell r="C8566">
            <v>68.77</v>
          </cell>
        </row>
        <row r="8567">
          <cell r="A8567">
            <v>93018</v>
          </cell>
          <cell r="B8567" t="str">
            <v>CURVA 90 GRAUS PARA ELETRODUTO, PVC, ROSCÁVEL, DN 50 MM (1 1/2"), PARA REDE ENTERRADA DE DISTRIBUIÇÃO DE ENERGIA ELÉTRICA - FORNECIMENTO E INSTALAÇÃO. AF_12/2021</v>
          </cell>
          <cell r="C8567">
            <v>21.41</v>
          </cell>
        </row>
        <row r="8568">
          <cell r="A8568">
            <v>93020</v>
          </cell>
          <cell r="B8568" t="str">
            <v>CURVA 90 GRAUS PARA ELETRODUTO, PVC, ROSCÁVEL, DN 60 MM (2"), PARA REDE ENTERRADA DE DISTRIBUIÇÃO DE ENERGIA ELÉTRICA - FORNECIMENTO E INSTALAÇÃO. AF_12/2021</v>
          </cell>
          <cell r="C8568">
            <v>26.7</v>
          </cell>
        </row>
        <row r="8569">
          <cell r="A8569">
            <v>93022</v>
          </cell>
          <cell r="B8569" t="str">
            <v>CURVA 90 GRAUS PARA ELETRODUTO, PVC, ROSCÁVEL, DN 75 MM (2 1/2"), PARA REDE ENTERRADA DE DISTRIBUIÇÃO DE ENERGIA ELÉTRICA - FORNECIMENTO E INSTALAÇÃO. AF_12/2021</v>
          </cell>
          <cell r="C8569">
            <v>41.53</v>
          </cell>
        </row>
        <row r="8570">
          <cell r="A8570">
            <v>93024</v>
          </cell>
          <cell r="B8570" t="str">
            <v>CURVA 90 GRAUS PARA ELETRODUTO, PVC, ROSCÁVEL, DN 85 MM (3"), PARA REDE ENTERRADA DE DISTRIBUIÇÃO DE ENERGIA ELÉTRICA - FORNECIMENTO E INSTALAÇÃO. AF_12/2021</v>
          </cell>
          <cell r="C8570">
            <v>44.11</v>
          </cell>
        </row>
        <row r="8571">
          <cell r="A8571">
            <v>97670</v>
          </cell>
          <cell r="B8571" t="str">
            <v>ELETRODUTO FLEXÍVEL CORRUGADO, PEAD, DN 100 (4"), PARA REDE ENTERRADA DE DISTRIBUIÇÃO DE ENERGIA ELÉTRICA - FORNECIMENTO E INSTALAÇÃO. AF_12/2021</v>
          </cell>
          <cell r="C8571">
            <v>25.68</v>
          </cell>
        </row>
        <row r="8572">
          <cell r="A8572">
            <v>103486</v>
          </cell>
          <cell r="B8572" t="str">
            <v>ELETRODUTO FLEXÍVEL CORRUGADO, PEAD, DN 125 (5"), PARA REDE ENTERRADA DE DISTRIBUIÇÃO DE ENERGIA ELÉTRICA - FORNECIMENTO E INSTALAÇÃO. AF_12/2021</v>
          </cell>
          <cell r="C8572">
            <v>0</v>
          </cell>
        </row>
        <row r="8573">
          <cell r="A8573">
            <v>103487</v>
          </cell>
          <cell r="B8573" t="str">
            <v>ELETRODUTO FLEXÍVEL CORRUGADO, PEAD, DN 150 (6"), PARA REDE ENTERRADA DE DISTRIBUIÇÃO DE ENERGIA ELÉTRICA - FORNECIMENTO E INSTALAÇÃO. AF_12/2021</v>
          </cell>
          <cell r="C8573">
            <v>0</v>
          </cell>
        </row>
        <row r="8574">
          <cell r="A8574">
            <v>103488</v>
          </cell>
          <cell r="B8574" t="str">
            <v>ELETRODUTO FLEXÍVEL CORRUGADO, PEAD, DN 175 (7"), PARA REDE ENTERRADA DE DISTRIBUIÇÃO DE ENERGIA ELÉTRICA - FORNECIMENTO E INSTALAÇÃO. AF_12/2021</v>
          </cell>
          <cell r="C8574">
            <v>0</v>
          </cell>
        </row>
        <row r="8575">
          <cell r="A8575">
            <v>103489</v>
          </cell>
          <cell r="B8575" t="str">
            <v>ELETRODUTO FLEXÍVEL CORRUGADO, PEAD, DN 200 (8"), PARA REDE ENTERRADA DE DISTRIBUIÇÃO DE ENERGIA ELÉTRICA - FORNECIMENTO E INSTALAÇÃO. AF_12/2021</v>
          </cell>
          <cell r="C8575">
            <v>0</v>
          </cell>
        </row>
        <row r="8576">
          <cell r="A8576">
            <v>97667</v>
          </cell>
          <cell r="B8576" t="str">
            <v>ELETRODUTO FLEXÍVEL CORRUGADO, PEAD, DN 50 (1 1/2"), PARA REDE ENTERRADA DE DISTRIBUIÇÃO DE ENERGIA ELÉTRICA - FORNECIMENTO E INSTALAÇÃO. AF_12/2021</v>
          </cell>
          <cell r="C8576">
            <v>9.4499999999999993</v>
          </cell>
        </row>
        <row r="8577">
          <cell r="A8577">
            <v>97668</v>
          </cell>
          <cell r="B8577" t="str">
            <v>ELETRODUTO FLEXÍVEL CORRUGADO, PEAD, DN 63 (2"), PARA REDE ENTERRADA DE DISTRIBUIÇÃO DE ENERGIA ELÉTRICA - FORNECIMENTO E INSTALAÇÃO. AF_12/2021</v>
          </cell>
          <cell r="C8577">
            <v>13.47</v>
          </cell>
        </row>
        <row r="8578">
          <cell r="A8578">
            <v>97669</v>
          </cell>
          <cell r="B8578" t="str">
            <v>ELETRODUTO FLEXÍVEL CORRUGADO, PEAD, DN 90 (3"), PARA REDE ENTERRADA DE DISTRIBUIÇÃO DE ENERGIA ELÉTRICA - FORNECIMENTO E INSTALAÇÃO. AF_12/2021</v>
          </cell>
          <cell r="C8578">
            <v>19.829999999999998</v>
          </cell>
        </row>
        <row r="8579">
          <cell r="A8579">
            <v>93012</v>
          </cell>
          <cell r="B8579" t="str">
            <v>ELETRODUTO RÍGIDO ROSCÁVEL, PVC, DN 110 MM (4"), PARA REDE ENTERRADA DE DISTRIBUIÇÃO DE ENERGIA ELÉTRICA - FORNECIMENTO E INSTALAÇÃO. AF_12/2021</v>
          </cell>
          <cell r="C8579">
            <v>73.5</v>
          </cell>
        </row>
        <row r="8580">
          <cell r="A8580">
            <v>93008</v>
          </cell>
          <cell r="B8580" t="str">
            <v>ELETRODUTO RÍGIDO ROSCÁVEL, PVC, DN 50 MM (1 1/2"), PARA REDE ENTERRADA DE DISTRIBUIÇÃO DE ENERGIA ELÉTRICA - FORNECIMENTO E INSTALAÇÃO. AF_12/2021</v>
          </cell>
          <cell r="C8580">
            <v>18.989999999999998</v>
          </cell>
        </row>
        <row r="8581">
          <cell r="A8581">
            <v>93009</v>
          </cell>
          <cell r="B8581" t="str">
            <v>ELETRODUTO RÍGIDO ROSCÁVEL, PVC, DN 60 MM (2"), PARA REDE ENTERRADA DE DISTRIBUIÇÃO DE ENERGIA ELÉTRICA - FORNECIMENTO E INSTALAÇÃO. AF_12/2021</v>
          </cell>
          <cell r="C8581">
            <v>28.28</v>
          </cell>
        </row>
        <row r="8582">
          <cell r="A8582">
            <v>93010</v>
          </cell>
          <cell r="B8582" t="str">
            <v>ELETRODUTO RÍGIDO ROSCÁVEL, PVC, DN 75 MM (2 1/2"), PARA REDE ENTERRADA DE DISTRIBUIÇÃO DE ENERGIA ELÉTRICA - FORNECIMENTO E INSTALAÇÃO. AF_12/2021</v>
          </cell>
          <cell r="C8582">
            <v>39.54</v>
          </cell>
        </row>
        <row r="8583">
          <cell r="A8583">
            <v>93011</v>
          </cell>
          <cell r="B8583" t="str">
            <v>ELETRODUTO RÍGIDO ROSCÁVEL, PVC, DN 85 MM (3"), PARA REDE ENTERRADA DE DISTRIBUIÇÃO DE ENERGIA ELÉTRICA - FORNECIMENTO E INSTALAÇÃO. AF_12/2021</v>
          </cell>
          <cell r="C8583">
            <v>48.45</v>
          </cell>
        </row>
        <row r="8584">
          <cell r="A8584">
            <v>103492</v>
          </cell>
          <cell r="B8584" t="str">
            <v>FITA DE SINALIZAÇÃO SUBTERRÂNEA PARA REDE ENTERRADA DE DISTRIBUIÇÃO DE ENERGIA ELÉTRICA - FORNECIMENTO E INSTALAÇÃO. AF_12/2021</v>
          </cell>
          <cell r="C8584">
            <v>0</v>
          </cell>
        </row>
        <row r="8585">
          <cell r="A8585">
            <v>93017</v>
          </cell>
          <cell r="B8585" t="str">
            <v>LUVA PARA ELETRODUTO, PVC, ROSCÁVEL, DN 110 MM (4"), PARA REDE ENTERRADA DE DISTRIBUIÇÃO DE ENERGIA ELÉTRICA - FORNECIMENTO E INSTALAÇÃO. AF_12/2021</v>
          </cell>
          <cell r="C8585">
            <v>42.26</v>
          </cell>
        </row>
        <row r="8586">
          <cell r="A8586">
            <v>93013</v>
          </cell>
          <cell r="B8586" t="str">
            <v>LUVA PARA ELETRODUTO, PVC, ROSCÁVEL, DN 50 MM (1 1/2"), PARA REDE ENTERRADA DE DISTRIBUIÇÃO DE ENERGIA ELÉTRICA - FORNECIMENTO E INSTALAÇÃO. AF_12/2021</v>
          </cell>
          <cell r="C8586">
            <v>14.08</v>
          </cell>
        </row>
        <row r="8587">
          <cell r="A8587">
            <v>93014</v>
          </cell>
          <cell r="B8587" t="str">
            <v>LUVA PARA ELETRODUTO, PVC, ROSCÁVEL, DN 60 MM (2"), PARA REDE ENTERRADA DE DISTRIBUIÇÃO DE ENERGIA ELÉTRICA - FORNECIMENTO E INSTALAÇÃO. AF_12/2021</v>
          </cell>
          <cell r="C8587">
            <v>17.010000000000002</v>
          </cell>
        </row>
        <row r="8588">
          <cell r="A8588">
            <v>93015</v>
          </cell>
          <cell r="B8588" t="str">
            <v>LUVA PARA ELETRODUTO, PVC, ROSCÁVEL, DN 75 MM (2 1/2"), PARA REDE ENTERRADA DE DISTRIBUIÇÃO DE ENERGIA ELÉTRICA - FORNECIMENTO E INSTALAÇÃO. AF_12/2021</v>
          </cell>
          <cell r="C8588">
            <v>24.39</v>
          </cell>
        </row>
        <row r="8589">
          <cell r="A8589">
            <v>93016</v>
          </cell>
          <cell r="B8589" t="str">
            <v>LUVA PARA ELETRODUTO, PVC, ROSCÁVEL, DN 85 MM (3"), PARA REDE ENTERRADA DE DISTRIBUIÇÃO DE ENERGIA ELÉTRICA - FORNECIMENTO E INSTALAÇÃO. AF_12/2021</v>
          </cell>
          <cell r="C8589">
            <v>29.09</v>
          </cell>
        </row>
        <row r="8590">
          <cell r="A8590">
            <v>103490</v>
          </cell>
          <cell r="B8590" t="str">
            <v>PLACA DE CONCRETO PRÉ-MOLDADO COMO PROTEÇÃO MECÂNICA ADICIONAL NO REATERRO PARA REDE ENTERRADA DE DISTRIBUIÇÃO DE ENERGIA ELÉTRICA - FORNECIMENTO E INSTALAÇÃO. AF_12/2021</v>
          </cell>
          <cell r="C8590">
            <v>2988.65</v>
          </cell>
        </row>
        <row r="8591">
          <cell r="A8591">
            <v>98306</v>
          </cell>
          <cell r="B8591" t="str">
            <v>BLOCO DE ENGATE RÁPIDO PARA BASTIDOR TIPO M10 - FORNECIMENTO E INSTALAÇÃO. AF_11/2019</v>
          </cell>
          <cell r="C8591">
            <v>64.569999999999993</v>
          </cell>
        </row>
        <row r="8592">
          <cell r="A8592">
            <v>100553</v>
          </cell>
          <cell r="B8592" t="str">
            <v>CABO COAXIAL RG11 95% - FORNECIMENTO E INSTALAÇÃO. AF_11/2019</v>
          </cell>
          <cell r="C8592">
            <v>32.35</v>
          </cell>
        </row>
        <row r="8593">
          <cell r="A8593">
            <v>100554</v>
          </cell>
          <cell r="B8593" t="str">
            <v>CABO COAXIAL RG59 95% - FORNECIMENTO E INSTALAÇÃO. AF_11/2019</v>
          </cell>
          <cell r="C8593">
            <v>6.14</v>
          </cell>
        </row>
        <row r="8594">
          <cell r="A8594">
            <v>98300</v>
          </cell>
          <cell r="B8594" t="str">
            <v>CABO COAXIAL RG6 95% - FORNECIMENTO E INSTALAÇÃO. AF_11/2019</v>
          </cell>
          <cell r="C8594">
            <v>6.43</v>
          </cell>
        </row>
        <row r="8595">
          <cell r="A8595">
            <v>98295</v>
          </cell>
          <cell r="B8595" t="str">
            <v>CABO ELETRÔNICO CATEGORIA 5E, INSTALADO EM EDIFICAÇÃO INSTITUCIONAL - FORNECIMENTO E INSTALAÇÃO. AF_11/2019</v>
          </cell>
          <cell r="C8595">
            <v>7.84</v>
          </cell>
        </row>
        <row r="8596">
          <cell r="A8596">
            <v>98294</v>
          </cell>
          <cell r="B8596" t="str">
            <v>CABO ELETRÔNICO CATEGORIA 5E, INSTALADO EM EDIFICAÇÃO RESIDENCIAL - FORNECIMENTO E INSTALAÇÃO. AF_11/2019</v>
          </cell>
          <cell r="C8596">
            <v>8.5500000000000007</v>
          </cell>
        </row>
        <row r="8597">
          <cell r="A8597">
            <v>98297</v>
          </cell>
          <cell r="B8597" t="str">
            <v>CABO ELETRÔNICO CATEGORIA 6, INSTALADO EM EDIFICAÇÃO INSTITUCIONAL - FORNECIMENTO E INSTALAÇÃO. AF_11/2019</v>
          </cell>
          <cell r="C8597">
            <v>11.3</v>
          </cell>
        </row>
        <row r="8598">
          <cell r="A8598">
            <v>98296</v>
          </cell>
          <cell r="B8598" t="str">
            <v>CABO ELETRÔNICO CATEGORIA 6, INSTALADO EM EDIFICAÇÃO RESIDENCIAL - FORNECIMENTO E INSTALAÇÃO. AF_11/2019</v>
          </cell>
          <cell r="C8598">
            <v>12.44</v>
          </cell>
        </row>
        <row r="8599">
          <cell r="A8599">
            <v>98299</v>
          </cell>
          <cell r="B8599" t="str">
            <v>CABO ELETRÔNICO CATEGORIA 6A, INSTALADO EM EDIFICAÇÃO INSTITUCIONAL - FORNECIMENTO E INSTALAÇÃO. AF_11/2019</v>
          </cell>
          <cell r="C8599">
            <v>29.47</v>
          </cell>
        </row>
        <row r="8600">
          <cell r="A8600">
            <v>98298</v>
          </cell>
          <cell r="B8600" t="str">
            <v>CABO ELETRÔNICO CATEGORIA 6A, INSTALADO EM EDIFICAÇÃO RESIDENCIAL - FORNECIMENTO E INSTALAÇÃO. AF_11/2019</v>
          </cell>
          <cell r="C8600">
            <v>30.88</v>
          </cell>
        </row>
        <row r="8601">
          <cell r="A8601">
            <v>98261</v>
          </cell>
          <cell r="B8601" t="str">
            <v>CABO TELEFÔNICO CCI-50 1 PAR, INSTALADO EM ENTRADA DE EDIFICAÇÃO - FORNECIMENTO E INSTALAÇÃO. AF_11/2019</v>
          </cell>
          <cell r="C8601">
            <v>4.09</v>
          </cell>
        </row>
        <row r="8602">
          <cell r="A8602">
            <v>98287</v>
          </cell>
          <cell r="B8602" t="str">
            <v>CABO TELEFÔNICO CCI-50 1 PAR, SEM BLINDAGEM, INSTALADO EM DISTRIBUIÇÃO DE EDIFICAÇÃO INSTITUCIONAL - FORNECIMENTO E INSTALAÇÃO. AF_11/2019</v>
          </cell>
          <cell r="C8602">
            <v>1.74</v>
          </cell>
        </row>
        <row r="8603">
          <cell r="A8603">
            <v>98280</v>
          </cell>
          <cell r="B8603" t="str">
            <v>CABO TELEFÔNICO CCI-50 1 PAR, SEM BLINDAGEM, INSTALADO EM DISTRIBUIÇÃO DE EDIFICAÇÃO RESIDENCIAL - FORNECIMENTO E INSTALAÇÃO. AF_11/2019</v>
          </cell>
          <cell r="C8603">
            <v>8.02</v>
          </cell>
        </row>
        <row r="8604">
          <cell r="A8604">
            <v>98288</v>
          </cell>
          <cell r="B8604" t="str">
            <v>CABO TELEFÔNICO CCI-50 2 PARES, SEM BLINDAGEM, INSTALADO EM DISTRIBUIÇÃO DE EDIFICAÇÃO INSTITUCIONAL - FORNECIMENTO E INSTALAÇÃO. AF_11/2019</v>
          </cell>
          <cell r="C8604">
            <v>2.8</v>
          </cell>
        </row>
        <row r="8605">
          <cell r="A8605">
            <v>98281</v>
          </cell>
          <cell r="B8605" t="str">
            <v>CABO TELEFÔNICO CCI-50 2 PARES, SEM BLINDAGEM, INSTALADO EM DISTRIBUIÇÃO DE EDIFICAÇÃO RESIDENCIAL - FORNECIMENTO E INSTALAÇÃO. AF_11/2019</v>
          </cell>
          <cell r="C8605">
            <v>9.08</v>
          </cell>
        </row>
        <row r="8606">
          <cell r="A8606">
            <v>98262</v>
          </cell>
          <cell r="B8606" t="str">
            <v>CABO TELEFÔNICO CCI-50 2 PARES, SEM BLINDAGEM, INSTALADO EM ENTRADA DE EDIFICAÇÃO - FORNECIMENTO E INSTALAÇÃO. AF_11/2019</v>
          </cell>
          <cell r="C8606">
            <v>5.15</v>
          </cell>
        </row>
        <row r="8607">
          <cell r="A8607">
            <v>98289</v>
          </cell>
          <cell r="B8607" t="str">
            <v>CABO TELEFÔNICO CCI-50 3 PARES, SEM BLINDAGEM, INSTALADO EM DISTRIBUIÇÃO DE EDIFICAÇÃO INSTITUCIONAL - FORNECIMENTO E INSTALAÇÃO. AF_11/2019</v>
          </cell>
          <cell r="C8607">
            <v>3.03</v>
          </cell>
        </row>
        <row r="8608">
          <cell r="A8608">
            <v>98282</v>
          </cell>
          <cell r="B8608" t="str">
            <v>CABO TELEFÔNICO CCI-50 3 PARES, SEM BLINDAGEM, INSTALADO EM DISTRIBUIÇÃO DE EDIFICAÇÃO RESIDENCIAL - FORNECIMENTO E INSTALAÇÃO. AF_11/2019</v>
          </cell>
          <cell r="C8608">
            <v>9.31</v>
          </cell>
        </row>
        <row r="8609">
          <cell r="A8609">
            <v>98263</v>
          </cell>
          <cell r="B8609" t="str">
            <v>CABO TELEFÔNICO CCI-50 3 PARES, SEM BLINDAGEM, INSTALADO EM ENTRADA DE EDIFICAÇÃO - FORNECIMENTO E INSTALAÇÃO. AF_11/2019</v>
          </cell>
          <cell r="C8609">
            <v>5.39</v>
          </cell>
        </row>
        <row r="8610">
          <cell r="A8610">
            <v>98290</v>
          </cell>
          <cell r="B8610" t="str">
            <v>CABO TELEFÔNICO CCI-50 4 PARES, SEM BLINDAGEM, INSTALADO EM DISTRIBUIÇÃO DE EDIFICAÇÃO INSTITUCIONAL - FORNECIMENTO E INSTALAÇÃO. AF_11/2019</v>
          </cell>
          <cell r="C8610">
            <v>4.17</v>
          </cell>
        </row>
        <row r="8611">
          <cell r="A8611">
            <v>98283</v>
          </cell>
          <cell r="B8611" t="str">
            <v>CABO TELEFÔNICO CCI-50 4 PARES, SEM BLINDAGEM, INSTALADO EM DISTRIBUIÇÃO DE EDIFICAÇÃO RESIDENCIAL - FORNECIMENTO E INSTALAÇÃO. AF_11/2019</v>
          </cell>
          <cell r="C8611">
            <v>10.46</v>
          </cell>
        </row>
        <row r="8612">
          <cell r="A8612">
            <v>98264</v>
          </cell>
          <cell r="B8612" t="str">
            <v>CABO TELEFÔNICO CCI-50 4 PARES, SEM BLINDAGEM, INSTALADO EM ENTRADA DE EDIFICAÇÃO - FORNECIMENTO E INSTALAÇÃO. AF_11/2019</v>
          </cell>
          <cell r="C8612">
            <v>6.53</v>
          </cell>
        </row>
        <row r="8613">
          <cell r="A8613">
            <v>98273</v>
          </cell>
          <cell r="B8613" t="str">
            <v>CABO TELEFÔNICO CCI-50 4 PARES, SEM BLINDAGEM, INSTALADO EM PRUMADA - FORNECIMENTO E INSTALAÇÃO. AF_11/2019</v>
          </cell>
          <cell r="C8613">
            <v>3.48</v>
          </cell>
        </row>
        <row r="8614">
          <cell r="A8614">
            <v>98291</v>
          </cell>
          <cell r="B8614" t="str">
            <v>CABO TELEFÔNICO CCI-50 5 PARES, SEM BLINDAGEM, INSTALADO EM DISTRIBUIÇÃO DE EDIFICAÇÃO INSTITUCIONAL - FORNECIMENTO E INSTALAÇÃO. AF_11/2019</v>
          </cell>
          <cell r="C8614">
            <v>4.93</v>
          </cell>
        </row>
        <row r="8615">
          <cell r="A8615">
            <v>98284</v>
          </cell>
          <cell r="B8615" t="str">
            <v>CABO TELEFÔNICO CCI-50 5 PARES, SEM BLINDAGEM, INSTALADO EM DISTRIBUIÇÃO DE EDIFICAÇÃO RESIDENCIAL - FORNECIMENTO E INSTALAÇÃO. AF_11/2019</v>
          </cell>
          <cell r="C8615">
            <v>11.21</v>
          </cell>
        </row>
        <row r="8616">
          <cell r="A8616">
            <v>98265</v>
          </cell>
          <cell r="B8616" t="str">
            <v>CABO TELEFÔNICO CCI-50 5 PARES, SEM BLINDAGEM, INSTALADO EM ENTRADA DE EDIFICAÇÃO - FORNECIMENTO E INSTALAÇÃO. AF_11/2019</v>
          </cell>
          <cell r="C8616">
            <v>7.29</v>
          </cell>
        </row>
        <row r="8617">
          <cell r="A8617">
            <v>98274</v>
          </cell>
          <cell r="B8617" t="str">
            <v>CABO TELEFÔNICO CCI-50 5 PARES, SEM BLINDAGEM, INSTALADO EM PRUMADA - FORNECIMENTO E INSTALAÇÃO. AF_11/2019</v>
          </cell>
          <cell r="C8617">
            <v>4.2300000000000004</v>
          </cell>
        </row>
        <row r="8618">
          <cell r="A8618">
            <v>98292</v>
          </cell>
          <cell r="B8618" t="str">
            <v>CABO TELEFÔNICO CCI-50 6 PARES, SEM BLINDAGEM, INSTALADO EM DISTRIBUIÇÃO DE EDIFICAÇÃO INSTITUCIONAL - FORNECIMENTO E INSTALAÇÃO. AF_11/2019</v>
          </cell>
          <cell r="C8618">
            <v>5.99</v>
          </cell>
        </row>
        <row r="8619">
          <cell r="A8619">
            <v>98285</v>
          </cell>
          <cell r="B8619" t="str">
            <v>CABO TELEFÔNICO CCI-50 6 PARES, SEM BLINDAGEM, INSTALADO EM DISTRIBUIÇÃO DE EDIFICAÇÃO RESIDENCIAL - FORNECIMENTO E INSTALAÇÃO. AF_11/2019</v>
          </cell>
          <cell r="C8619">
            <v>12.27</v>
          </cell>
        </row>
        <row r="8620">
          <cell r="A8620">
            <v>98266</v>
          </cell>
          <cell r="B8620" t="str">
            <v>CABO TELEFÔNICO CCI-50 6 PARES, SEM BLINDAGEM, INSTALADO EM ENTRADA DE EDIFICAÇÃO - FORNECIMENTO E INSTALAÇÃO. AF_11/2019</v>
          </cell>
          <cell r="C8620">
            <v>8.34</v>
          </cell>
        </row>
        <row r="8621">
          <cell r="A8621">
            <v>98275</v>
          </cell>
          <cell r="B8621" t="str">
            <v>CABO TELEFÔNICO CCI-50 6 PARES, SEM BLINDAGEM, INSTALADO EM PRUMADA - FORNECIMENTO E INSTALAÇÃO. AF_11/2019</v>
          </cell>
          <cell r="C8621">
            <v>5.29</v>
          </cell>
        </row>
        <row r="8622">
          <cell r="A8622">
            <v>98293</v>
          </cell>
          <cell r="B8622" t="str">
            <v>CABO TELEFÔNICO CI-50 10 PARES INSTALADO EM DISTRIBUIÇÃO DE EDIFICAÇÃO INSTITUCIONAL - FORNECIMENTO E INSTALAÇÃO. AF_11/2019</v>
          </cell>
          <cell r="C8622">
            <v>11.01</v>
          </cell>
        </row>
        <row r="8623">
          <cell r="A8623">
            <v>98286</v>
          </cell>
          <cell r="B8623" t="str">
            <v>CABO TELEFÔNICO CI-50 10 PARES INSTALADO EM DISTRIBUIÇÃO DE EDIFICAÇÃO RESIDENCIAL - FORNECIMENTO E INSTALAÇÃO. AF_11/2019</v>
          </cell>
          <cell r="C8623">
            <v>17.3</v>
          </cell>
        </row>
        <row r="8624">
          <cell r="A8624">
            <v>98267</v>
          </cell>
          <cell r="B8624" t="str">
            <v>CABO TELEFÔNICO CI-50 10 PARES INSTALADO EM ENTRADA DE EDIFICAÇÃO - FORNECIMENTO E INSTALAÇÃO. AF_11/2019</v>
          </cell>
          <cell r="C8624">
            <v>13.37</v>
          </cell>
        </row>
        <row r="8625">
          <cell r="A8625">
            <v>98276</v>
          </cell>
          <cell r="B8625" t="str">
            <v>CABO TELEFÔNICO CI-50 10 PARES INSTALADO EM PRUMADA - FORNECIMENTO E INSTALAÇÃO. AF_11/2019</v>
          </cell>
          <cell r="C8625">
            <v>10.31</v>
          </cell>
        </row>
        <row r="8626">
          <cell r="A8626">
            <v>98268</v>
          </cell>
          <cell r="B8626" t="str">
            <v>CABO TELEFÔNICO CI-50 20 PARES INSTALADO EM ENTRADA DE EDIFICAÇÃO - FORNECIMENTO E INSTALAÇÃO. AF_11/2019</v>
          </cell>
          <cell r="C8626">
            <v>21.83</v>
          </cell>
        </row>
        <row r="8627">
          <cell r="A8627">
            <v>98277</v>
          </cell>
          <cell r="B8627" t="str">
            <v>CABO TELEFÔNICO CI-50 20 PARES INSTALADO EM PRUMADA - FORNECIMENTO E INSTALAÇÃO. AF_11/2019</v>
          </cell>
          <cell r="C8627">
            <v>18.78</v>
          </cell>
        </row>
        <row r="8628">
          <cell r="A8628">
            <v>98272</v>
          </cell>
          <cell r="B8628" t="str">
            <v>CABO TELEFÔNICO CI-50 200 PARES INSTALADO EM ENTRADA DE EDIFICAÇÃO - FORNECIMENTO E INSTALAÇÃO. AF_11/2019</v>
          </cell>
          <cell r="C8628">
            <v>148.71</v>
          </cell>
        </row>
        <row r="8629">
          <cell r="A8629">
            <v>98269</v>
          </cell>
          <cell r="B8629" t="str">
            <v>CABO TELEFÔNICO CI-50 30 PARES INSTALADO EM ENTRADA DE EDIFICAÇÃO - FORNECIMENTO E INSTALAÇÃO. AF_11/2019</v>
          </cell>
          <cell r="C8629">
            <v>30.03</v>
          </cell>
        </row>
        <row r="8630">
          <cell r="A8630">
            <v>98278</v>
          </cell>
          <cell r="B8630" t="str">
            <v>CABO TELEFÔNICO CI-50 30 PARES INSTALADO EM PRUMADA - FORNECIMENTO E INSTALAÇÃO. AF_11/2019</v>
          </cell>
          <cell r="C8630">
            <v>26.98</v>
          </cell>
        </row>
        <row r="8631">
          <cell r="A8631">
            <v>98270</v>
          </cell>
          <cell r="B8631" t="str">
            <v>CABO TELEFÔNICO CI-50 50 PARES INSTALADO EM ENTRADA DE EDIFICAÇÃO - FORNECIMENTO E INSTALAÇÃO. AF_11/2019</v>
          </cell>
          <cell r="C8631">
            <v>45.61</v>
          </cell>
        </row>
        <row r="8632">
          <cell r="A8632">
            <v>98279</v>
          </cell>
          <cell r="B8632" t="str">
            <v>CABO TELEFÔNICO CI-50 50 PARES INSTALADO EM PRUMADA - FORNECIMENTO E INSTALAÇÃO. AF_11/2019</v>
          </cell>
          <cell r="C8632">
            <v>42.55</v>
          </cell>
        </row>
        <row r="8633">
          <cell r="A8633">
            <v>98271</v>
          </cell>
          <cell r="B8633" t="str">
            <v>CABO TELEFÔNICO CI-50 75 PARES INSTALADO EM ENTRADA DE EDIFICAÇÃO - FORNECIMENTO E INSTALAÇÃO. AF_11/2019</v>
          </cell>
          <cell r="C8633">
            <v>64.42</v>
          </cell>
        </row>
        <row r="8634">
          <cell r="A8634">
            <v>98400</v>
          </cell>
          <cell r="B8634" t="str">
            <v>CABO TELEFÔNICO CTP-APL-50 10 PARES INSTALADO EM ENTRADA DE EDIFICAÇÃO - FORNECIMENTO E INSTALAÇÃO. AF_11/2019</v>
          </cell>
          <cell r="C8634">
            <v>16.579999999999998</v>
          </cell>
        </row>
        <row r="8635">
          <cell r="A8635">
            <v>98401</v>
          </cell>
          <cell r="B8635" t="str">
            <v>CABO TELEFÔNICO CTP-APL-50 20 PARES INSTALADO EM ENTRADA DE EDIFICAÇÃO - FORNECIMENTO E INSTALAÇÃO. AF_11/2019</v>
          </cell>
          <cell r="C8635">
            <v>26.29</v>
          </cell>
        </row>
        <row r="8636">
          <cell r="A8636">
            <v>98402</v>
          </cell>
          <cell r="B8636" t="str">
            <v>CABO TELEFÔNICO CTP-APL-50 30 PARES INSTALADO EM ENTRADA DE EDIFICAÇÃO - FORNECIMENTO E INSTALAÇÃO. AF_11/2019</v>
          </cell>
          <cell r="C8636">
            <v>30.72</v>
          </cell>
        </row>
        <row r="8637">
          <cell r="A8637">
            <v>100556</v>
          </cell>
          <cell r="B8637" t="str">
            <v>CAIXA DE PASSAGEM PARA TELEFONE 15X15X10CM (SOBREPOR), FORNECIMENTO E INSTALACAO. AF_11/2019</v>
          </cell>
          <cell r="C8637">
            <v>36.299999999999997</v>
          </cell>
        </row>
        <row r="8638">
          <cell r="A8638">
            <v>100557</v>
          </cell>
          <cell r="B8638" t="str">
            <v>CAIXA DE PASSAGEM PARA TELEFONE 80X80X15CM (SOBREPOR) FORNECIMENTO E INSTALACAO. AF_11/2019</v>
          </cell>
          <cell r="C8638">
            <v>402.98</v>
          </cell>
        </row>
        <row r="8639">
          <cell r="A8639">
            <v>98301</v>
          </cell>
          <cell r="B8639" t="str">
            <v>PATCH PANEL 24 PORTAS, CATEGORIA 5E - FORNECIMENTO E INSTALAÇÃO. AF_11/2019</v>
          </cell>
          <cell r="C8639">
            <v>653.30999999999995</v>
          </cell>
        </row>
        <row r="8640">
          <cell r="A8640">
            <v>98302</v>
          </cell>
          <cell r="B8640" t="str">
            <v>PATCH PANEL 24 PORTAS, CATEGORIA 6 - FORNECIMENTO E INSTALAÇÃO. AF_11/2019</v>
          </cell>
          <cell r="C8640">
            <v>1221.98</v>
          </cell>
        </row>
        <row r="8641">
          <cell r="A8641">
            <v>98593</v>
          </cell>
          <cell r="B8641" t="str">
            <v>PATCH PANEL 48 PORTAS, CATEGORIA 5E - FORNECIMENTO E INSTALAÇÃO. AF_11/2019</v>
          </cell>
          <cell r="C8641">
            <v>2664.05</v>
          </cell>
        </row>
        <row r="8642">
          <cell r="A8642">
            <v>98304</v>
          </cell>
          <cell r="B8642" t="str">
            <v>PATCH PANEL 48 PORTAS, CATEGORIA 6 - FORNECIMENTO E INSTALAÇÃO. AF_11/2019</v>
          </cell>
          <cell r="C8642">
            <v>3823.58</v>
          </cell>
        </row>
        <row r="8643">
          <cell r="A8643">
            <v>100561</v>
          </cell>
          <cell r="B8643" t="str">
            <v>QUADRO DE DISTRIBUICAO PARA TELEFONE N.3, 40X40X12CM EM CHAPA METALICA, DE EMBUTIR, SEM ACESSORIOS, PADRAO TELEBRAS, FORNECIMENTO E INSTALAÇÃO. AF_11/2019</v>
          </cell>
          <cell r="C8643">
            <v>171.46</v>
          </cell>
        </row>
        <row r="8644">
          <cell r="A8644">
            <v>100562</v>
          </cell>
          <cell r="B8644" t="str">
            <v>QUADRO DE DISTRIBUICAO PARA TELEFONE N.4, 60X60X12CM EM CHAPA METALICA, DE EMBUTIR, SEM ACESSORIOS, PADRAO TELEBRAS, FORNECIMENTO E INSTALAÇÃO. AF_11/2019</v>
          </cell>
          <cell r="C8644">
            <v>259.95</v>
          </cell>
        </row>
        <row r="8645">
          <cell r="A8645">
            <v>100560</v>
          </cell>
          <cell r="B8645" t="str">
            <v>QUADRO DE DISTRIBUIÇÃO PARA TELEFONE N.2, 20X20X12CM EM CHAPA METALICA, DE EMBUTIR, SEM ACESSORIOS, PADRÃO TELEBRAS, FORNECIMENTO E INSTALAÇÃO. AF_11/2019</v>
          </cell>
          <cell r="C8645">
            <v>98.55</v>
          </cell>
        </row>
        <row r="8646">
          <cell r="A8646">
            <v>100563</v>
          </cell>
          <cell r="B8646" t="str">
            <v>QUADRO DE DISTRIBUIÇÃO PARA TELEFONE N.5, 80X80X12CM EM CHAPA METALICA, SEM ACESSORIOS, PADRAO TELEBRAS, FORNECIMENTO E INSTALAÇÃO. AF_11/2019</v>
          </cell>
          <cell r="C8646">
            <v>370.26</v>
          </cell>
        </row>
        <row r="8647">
          <cell r="A8647">
            <v>100555</v>
          </cell>
          <cell r="B8647" t="str">
            <v>RACK ABERTO EM COLUNA 44U PARA SERVIDOR - FORNECIMENTO E INSTALAÇÃO. AF_11/2019</v>
          </cell>
          <cell r="C8647">
            <v>1407.29</v>
          </cell>
        </row>
        <row r="8648">
          <cell r="A8648">
            <v>98305</v>
          </cell>
          <cell r="B8648" t="str">
            <v>RACK FECHADO PARA SERVIDOR - FORNECIMENTO E INSTALAÇÃO. AF_11/2019</v>
          </cell>
          <cell r="C8648">
            <v>2809.76</v>
          </cell>
        </row>
        <row r="8649">
          <cell r="A8649">
            <v>98307</v>
          </cell>
          <cell r="B8649" t="str">
            <v>TOMADA DE REDE RJ45 - FORNECIMENTO E INSTALAÇÃO. AF_11/2019</v>
          </cell>
          <cell r="C8649">
            <v>41.57</v>
          </cell>
        </row>
        <row r="8650">
          <cell r="A8650">
            <v>98308</v>
          </cell>
          <cell r="B8650" t="str">
            <v>TOMADA PARA TELEFONE RJ11 - FORNECIMENTO E INSTALAÇÃO. AF_11/2019</v>
          </cell>
          <cell r="C8650">
            <v>28.08</v>
          </cell>
        </row>
        <row r="8651">
          <cell r="A8651">
            <v>103401</v>
          </cell>
          <cell r="B8651" t="str">
            <v>ASSENTAMENTO DE CONEXÃO COM 2 ACESSOS, EM PEAD LISO PARA REDE DE ÁGUA OU ESGOTO, DIÂMETRO DE 110 MM, JUNTA SOLDADA (NÃO INCLUI O FORNECIMENTO E EXECUÇÃO DE SOLDA). AF_12/2021</v>
          </cell>
          <cell r="C8651">
            <v>19.059999999999999</v>
          </cell>
        </row>
        <row r="8652">
          <cell r="A8652">
            <v>103402</v>
          </cell>
          <cell r="B8652" t="str">
            <v>ASSENTAMENTO DE CONEXÃO COM 2 ACESSOS, EM PEAD LISO PARA REDE DE ÁGUA OU ESGOTO, DIÂMETRO DE 160 MM, JUNTA SOLDADA (NÃO INCLUI O FORNECIMENTO E EXECUÇÃO DE SOLDA). AF_12/2021</v>
          </cell>
          <cell r="C8652">
            <v>27.72</v>
          </cell>
        </row>
        <row r="8653">
          <cell r="A8653">
            <v>103403</v>
          </cell>
          <cell r="B8653" t="str">
            <v>ASSENTAMENTO DE CONEXÃO COM 2 ACESSOS, EM PEAD LISO PARA REDE DE ÁGUA OU ESGOTO, DIÂMETRO DE 180 MM, JUNTA SOLDADA (NÃO INCLUI O FORNECIMENTO E EXECUÇÃO DE SOLDA). AF_12/2021</v>
          </cell>
          <cell r="C8653">
            <v>31.19</v>
          </cell>
        </row>
        <row r="8654">
          <cell r="A8654">
            <v>103397</v>
          </cell>
          <cell r="B8654" t="str">
            <v>ASSENTAMENTO DE CONEXÃO COM 2 ACESSOS, EM PEAD LISO PARA REDE DE ÁGUA OU ESGOTO, DIÂMETRO DE 20 MM, JUNTA SOLDADA (NÃO INCLUI O FORNECIMENTO E EXECUÇÃO DE SOLDA). AF_12/2021</v>
          </cell>
          <cell r="C8654">
            <v>3.46</v>
          </cell>
        </row>
        <row r="8655">
          <cell r="A8655">
            <v>103404</v>
          </cell>
          <cell r="B8655" t="str">
            <v>ASSENTAMENTO DE CONEXÃO COM 2 ACESSOS, EM PEAD LISO PARA REDE DE ÁGUA OU ESGOTO, DIÂMETRO DE 200 MM, JUNTA SOLDADA (NÃO INCLUI O FORNECIMENTO E EXECUÇÃO DE SOLDA). AF_12/2021</v>
          </cell>
          <cell r="C8655">
            <v>34.65</v>
          </cell>
        </row>
        <row r="8656">
          <cell r="A8656">
            <v>103405</v>
          </cell>
          <cell r="B8656" t="str">
            <v>ASSENTAMENTO DE CONEXÃO COM 2 ACESSOS, EM PEAD LISO PARA REDE DE ÁGUA OU ESGOTO, DIÂMETRO DE 225 MM, JUNTA SOLDADA (NÃO INCLUI O FORNECIMENTO E EXECUÇÃO DE SOLDA). AF_12/2021</v>
          </cell>
          <cell r="C8656">
            <v>38.99</v>
          </cell>
        </row>
        <row r="8657">
          <cell r="A8657">
            <v>103406</v>
          </cell>
          <cell r="B8657" t="str">
            <v>ASSENTAMENTO DE CONEXÃO COM 2 ACESSOS, EM PEAD LISO PARA REDE DE ÁGUA OU ESGOTO, DIÂMETRO DE 250 MM, JUNTA SOLDADA (NÃO INCLUI O FORNECIMENTO E EXECUÇÃO DE SOLDA). AF_12/2021</v>
          </cell>
          <cell r="C8657">
            <v>43.32</v>
          </cell>
        </row>
        <row r="8658">
          <cell r="A8658">
            <v>103407</v>
          </cell>
          <cell r="B8658" t="str">
            <v>ASSENTAMENTO DE CONEXÃO COM 2 ACESSOS, EM PEAD LISO PARA REDE DE ÁGUA OU ESGOTO, DIÂMETRO DE 280 MM, JUNTA SOLDADA (NÃO INCLUI O FORNECIMENTO E EXECUÇÃO DE SOLDA). AF_12/2021</v>
          </cell>
          <cell r="C8658">
            <v>48.52</v>
          </cell>
        </row>
        <row r="8659">
          <cell r="A8659">
            <v>103408</v>
          </cell>
          <cell r="B8659" t="str">
            <v>ASSENTAMENTO DE CONEXÃO COM 2 ACESSOS, EM PEAD LISO PARA REDE DE ÁGUA OU ESGOTO, DIÂMETRO DE 315 MM, JUNTA SOLDADA (NÃO INCLUI O FORNECIMENTO E EXECUÇÃO DE SOLDA). AF_12/2021</v>
          </cell>
          <cell r="C8659">
            <v>54.58</v>
          </cell>
        </row>
        <row r="8660">
          <cell r="A8660">
            <v>103398</v>
          </cell>
          <cell r="B8660" t="str">
            <v>ASSENTAMENTO DE CONEXÃO COM 2 ACESSOS, EM PEAD LISO PARA REDE DE ÁGUA OU ESGOTO, DIÂMETRO DE 32 MM, JUNTA SOLDADA (NÃO INCLUI O FORNECIMENTO E EXECUÇÃO DE SOLDA). AF_12/2021</v>
          </cell>
          <cell r="C8660">
            <v>5.54</v>
          </cell>
        </row>
        <row r="8661">
          <cell r="A8661">
            <v>103409</v>
          </cell>
          <cell r="B8661" t="str">
            <v>ASSENTAMENTO DE CONEXÃO COM 2 ACESSOS, EM PEAD LISO PARA REDE DE ÁGUA OU ESGOTO, DIÂMETRO DE 355 MM, JUNTA SOLDADA (NÃO INCLUI O FORNECIMENTO E EXECUÇÃO DE SOLDA). AF_12/2021</v>
          </cell>
          <cell r="C8661">
            <v>61.53</v>
          </cell>
        </row>
        <row r="8662">
          <cell r="A8662">
            <v>103410</v>
          </cell>
          <cell r="B8662" t="str">
            <v>ASSENTAMENTO DE CONEXÃO COM 2 ACESSOS, EM PEAD LISO PARA REDE DE ÁGUA OU ESGOTO, DIÂMETRO DE 400 MM, JUNTA SOLDADA (NÃO INCLUI O FORNECIMENTO E EXECUÇÃO DE SOLDA). AF_12/2021</v>
          </cell>
          <cell r="C8662">
            <v>69.319999999999993</v>
          </cell>
        </row>
        <row r="8663">
          <cell r="A8663">
            <v>103399</v>
          </cell>
          <cell r="B8663" t="str">
            <v>ASSENTAMENTO DE CONEXÃO COM 2 ACESSOS, EM PEAD LISO PARA REDE DE ÁGUA OU ESGOTO, DIÂMETRO DE 63 MM, JUNTA SOLDADA (NÃO INCLUI O FORNECIMENTO E EXECUÇÃO DE SOLDA). AF_12/2021</v>
          </cell>
          <cell r="C8663">
            <v>10.91</v>
          </cell>
        </row>
        <row r="8664">
          <cell r="A8664">
            <v>103400</v>
          </cell>
          <cell r="B8664" t="str">
            <v>ASSENTAMENTO DE CONEXÃO COM 2 ACESSOS, EM PEAD LISO PARA REDE DE ÁGUA OU ESGOTO, DIÂMETRO DE 90 MM, JUNTA SOLDADA (NÃO INCLUI O FORNECIMENTO E EXECUÇÃO DE SOLDA). AF_12/2021</v>
          </cell>
          <cell r="C8664">
            <v>15.59</v>
          </cell>
        </row>
        <row r="8665">
          <cell r="A8665">
            <v>103415</v>
          </cell>
          <cell r="B8665" t="str">
            <v>ASSENTAMENTO DE CONEXÃO COM 3 ACESSOS, EM PEAD LISO PARA REDE DE ÁGUA OU ESGOTO, DIÂMETRO DE 110 MM, JUNTA SOLDADA (NÃO INCLUI O FORNECIMENTO E EXECUÇÃO DE SOLDA). AF_12/2021</v>
          </cell>
          <cell r="C8665">
            <v>38.119999999999997</v>
          </cell>
        </row>
        <row r="8666">
          <cell r="A8666">
            <v>103416</v>
          </cell>
          <cell r="B8666" t="str">
            <v>ASSENTAMENTO DE CONEXÃO COM 3 ACESSOS, EM PEAD LISO PARA REDE DE ÁGUA OU ESGOTO, DIÂMETRO DE 160 MM, JUNTA SOLDADA (NÃO INCLUI O FORNECIMENTO E EXECUÇÃO DE SOLDA). AF_12/2021</v>
          </cell>
          <cell r="C8666">
            <v>55.45</v>
          </cell>
        </row>
        <row r="8667">
          <cell r="A8667">
            <v>103417</v>
          </cell>
          <cell r="B8667" t="str">
            <v>ASSENTAMENTO DE CONEXÃO COM 3 ACESSOS, EM PEAD LISO PARA REDE DE ÁGUA OU ESGOTO, DIÂMETRO DE 180 MM, JUNTA SOLDADA (NÃO INCLUI O FORNECIMENTO E EXECUÇÃO DE SOLDA). AF_12/2021</v>
          </cell>
          <cell r="C8667">
            <v>62.38</v>
          </cell>
        </row>
        <row r="8668">
          <cell r="A8668">
            <v>103411</v>
          </cell>
          <cell r="B8668" t="str">
            <v>ASSENTAMENTO DE CONEXÃO COM 3 ACESSOS, EM PEAD LISO PARA REDE DE ÁGUA OU ESGOTO, DIÂMETRO DE 20 MM, JUNTA SOLDADA (NÃO INCLUI O FORNECIMENTO E EXECUÇÃO DE SOLDA). AF_12/2021</v>
          </cell>
          <cell r="C8668">
            <v>6.92</v>
          </cell>
        </row>
        <row r="8669">
          <cell r="A8669">
            <v>103418</v>
          </cell>
          <cell r="B8669" t="str">
            <v>ASSENTAMENTO DE CONEXÃO COM 3 ACESSOS, EM PEAD LISO PARA REDE DE ÁGUA OU ESGOTO, DIÂMETRO DE 200 MM, JUNTA SOLDADA (NÃO INCLUI O FORNECIMENTO E EXECUÇÃO DE SOLDA). AF_12/2021</v>
          </cell>
          <cell r="C8669">
            <v>69.319999999999993</v>
          </cell>
        </row>
        <row r="8670">
          <cell r="A8670">
            <v>103419</v>
          </cell>
          <cell r="B8670" t="str">
            <v>ASSENTAMENTO DE CONEXÃO COM 3 ACESSOS, EM PEAD LISO PARA REDE DE ÁGUA OU ESGOTO, DIÂMETRO DE 225 MM, JUNTA SOLDADA (NÃO INCLUI O FORNECIMENTO E EXECUÇÃO DE SOLDA). AF_12/2021</v>
          </cell>
          <cell r="C8670">
            <v>77.989999999999995</v>
          </cell>
        </row>
        <row r="8671">
          <cell r="A8671">
            <v>103420</v>
          </cell>
          <cell r="B8671" t="str">
            <v>ASSENTAMENTO DE CONEXÃO COM 3 ACESSOS, EM PEAD LISO PARA REDE DE ÁGUA OU ESGOTO, DIÂMETRO DE 250 MM, JUNTA SOLDADA (NÃO INCLUI O FORNECIMENTO E EXECUÇÃO DE SOLDA). AF_12/2021</v>
          </cell>
          <cell r="C8671">
            <v>86.65</v>
          </cell>
        </row>
        <row r="8672">
          <cell r="A8672">
            <v>103421</v>
          </cell>
          <cell r="B8672" t="str">
            <v>ASSENTAMENTO DE CONEXÃO COM 3 ACESSOS, EM PEAD LISO PARA REDE DE ÁGUA OU ESGOTO, DIÂMETRO DE 280 MM, JUNTA SOLDADA (NÃO INCLUI O FORNECIMENTO E EXECUÇÃO DE SOLDA). AF_12/2021</v>
          </cell>
          <cell r="C8672">
            <v>97.05</v>
          </cell>
        </row>
        <row r="8673">
          <cell r="A8673">
            <v>103422</v>
          </cell>
          <cell r="B8673" t="str">
            <v>ASSENTAMENTO DE CONEXÃO COM 3 ACESSOS, EM PEAD LISO PARA REDE DE ÁGUA OU ESGOTO, DIÂMETRO DE 315 MM, JUNTA SOLDADA (NÃO INCLUI O FORNECIMENTO E EXECUÇÃO DE SOLDA). AF_12/2021</v>
          </cell>
          <cell r="C8673">
            <v>109.18</v>
          </cell>
        </row>
        <row r="8674">
          <cell r="A8674">
            <v>103412</v>
          </cell>
          <cell r="B8674" t="str">
            <v>ASSENTAMENTO DE CONEXÃO COM 3 ACESSOS, EM PEAD LISO PARA REDE DE ÁGUA OU ESGOTO, DIÂMETRO DE 32 MM, JUNTA SOLDADA (NÃO INCLUI O FORNECIMENTO E EXECUÇÃO DE SOLDA). AF_12/2021</v>
          </cell>
          <cell r="C8674">
            <v>11.08</v>
          </cell>
        </row>
        <row r="8675">
          <cell r="A8675">
            <v>103423</v>
          </cell>
          <cell r="B8675" t="str">
            <v>ASSENTAMENTO DE CONEXÃO COM 3 ACESSOS, EM PEAD LISO PARA REDE DE ÁGUA OU ESGOTO, DIÂMETRO DE 355 MM, JUNTA SOLDADA (NÃO INCLUI O FORNECIMENTO E EXECUÇÃO DE SOLDA). AF_12/2021</v>
          </cell>
          <cell r="C8675">
            <v>123.05</v>
          </cell>
        </row>
        <row r="8676">
          <cell r="A8676">
            <v>103424</v>
          </cell>
          <cell r="B8676" t="str">
            <v>ASSENTAMENTO DE CONEXÃO COM 3 ACESSOS, EM PEAD LISO PARA REDE DE ÁGUA OU ESGOTO, DIÂMETRO DE 400 MM, JUNTA SOLDADA (NÃO INCLUI O FORNECIMENTO E EXECUÇÃO DE SOLDA). AF_12/2021</v>
          </cell>
          <cell r="C8676">
            <v>138.65</v>
          </cell>
        </row>
        <row r="8677">
          <cell r="A8677">
            <v>103413</v>
          </cell>
          <cell r="B8677" t="str">
            <v>ASSENTAMENTO DE CONEXÃO COM 3 ACESSOS, EM PEAD LISO PARA REDE DE ÁGUA OU ESGOTO, DIÂMETRO DE 63 MM, JUNTA SOLDADA (NÃO INCLUI O FORNECIMENTO E EXECUÇÃO DE SOLDA). AF_12/2021</v>
          </cell>
          <cell r="C8677">
            <v>21.83</v>
          </cell>
        </row>
        <row r="8678">
          <cell r="A8678">
            <v>103414</v>
          </cell>
          <cell r="B8678" t="str">
            <v>ASSENTAMENTO DE CONEXÃO COM 3 ACESSOS, EM PEAD LISO PARA REDE DE ÁGUA OU ESGOTO, DIÂMETRO DE 90 MM, JUNTA SOLDADA (NÃO INCLUI O FORNECIMENTO E EXECUÇÃO DE SOLDA). AF_12/2021</v>
          </cell>
          <cell r="C8678">
            <v>31.19</v>
          </cell>
        </row>
        <row r="8679">
          <cell r="A8679">
            <v>103432</v>
          </cell>
          <cell r="B8679" t="str">
            <v>COTOVELO 45 GRAUS, EM PEAD LISO PARA REDE DE ÁGUA OU ESGOTO, DIÂMETRO DE 200 MM, JUNTA SOLDADA POR ELETROFUSÃO (NÃO INCLUI A EXECUÇÃO DE SOLDA). AF_12/2021</v>
          </cell>
          <cell r="C8679">
            <v>1643.49</v>
          </cell>
        </row>
        <row r="8680">
          <cell r="A8680">
            <v>103430</v>
          </cell>
          <cell r="B8680" t="str">
            <v>COTOVELO 45 GRAUS, EM PEAD LISO PARA REDE DE ÁGUA OU ESGOTO, DIÂMETRO DE 32 MM, JUNTA SOLDADA POR ELETROFUSÃO (NÃO INCLUI A EXECUÇÃO DE SOLDA). AF_12/2021</v>
          </cell>
          <cell r="C8680">
            <v>34.46</v>
          </cell>
        </row>
        <row r="8681">
          <cell r="A8681">
            <v>103431</v>
          </cell>
          <cell r="B8681" t="str">
            <v>COTOVELO 45 GRAUS, EM PEAD LISO PARA REDE DE ÁGUA OU ESGOTO, DIÂMETRO DE 63 MM, JUNTA SOLDADA POR ELETROFUSÃO (NÃO INCLUI A EXECUÇÃO DE SOLDA). AF_12/2021</v>
          </cell>
          <cell r="C8681">
            <v>60.27</v>
          </cell>
        </row>
        <row r="8682">
          <cell r="A8682">
            <v>103433</v>
          </cell>
          <cell r="B8682" t="str">
            <v>COTOVELO 90 GRAUS, EM PEAD LISO PARA REDE DE ÁGUA OU ESGOTO, DIÂMETRO DE 20 MM, JUNTA SOLDADA POR ELETROFUSÃO (NÃO INCLUI A EXECUÇÃO DE SOLDA). AF_12/2021</v>
          </cell>
          <cell r="C8682">
            <v>34.299999999999997</v>
          </cell>
        </row>
        <row r="8683">
          <cell r="A8683">
            <v>103434</v>
          </cell>
          <cell r="B8683" t="str">
            <v>COTOVELO 90 GRAUS, EM PEAD LISO PARA REDE DE ÁGUA OU ESGOTO, DIÂMETRO DE 32 MM, JUNTA SOLDADA POR ELETROFUSÃO (NÃO INCLUI A EXECUÇÃO DE SOLDA). AF_12/2021</v>
          </cell>
          <cell r="C8683">
            <v>47.37</v>
          </cell>
        </row>
        <row r="8684">
          <cell r="A8684">
            <v>103435</v>
          </cell>
          <cell r="B8684" t="str">
            <v>COTOVELO 90 GRAUS, EM PEAD LISO PARA REDE DE ÁGUA OU ESGOTO, DIÂMETRO DE 63 MM, JUNTA SOLDADA POR ELETROFUSÃO (NÃO INCLUI A EXECUÇÃO DE SOLDA). AF_12/2021</v>
          </cell>
          <cell r="C8684">
            <v>88.07</v>
          </cell>
        </row>
        <row r="8685">
          <cell r="A8685">
            <v>103436</v>
          </cell>
          <cell r="B8685" t="str">
            <v>COTOVELO 90 GRAUS, POLIETILENO DE ALTA DENSIDADE (PEAD) PARA REDE DE ÁGUA OU ESGOTO, DIÂMETRO DE 200 MM, JUNTA SOLDADA POR ELETROFUSÃO (NÃO INCLUI A EXECUÇÃO DE SOLDA). AF_12/2021</v>
          </cell>
          <cell r="C8685">
            <v>2329.0700000000002</v>
          </cell>
        </row>
        <row r="8686">
          <cell r="A8686">
            <v>103482</v>
          </cell>
          <cell r="B8686" t="str">
            <v>EXECUÇÃO DE JUNTA SOLDADA POR ELETROFUSÃO, DE TUBO OU CONEXÃO EM PEAD LISO PARA REDE DE ÁGUA OU ESGOTO, DIÂMETRO DE 1000 MM (NÃO INCLUI O FORNECIMENTO DE TUBO E CONEXÃO). AF_12/2021</v>
          </cell>
          <cell r="C8686">
            <v>0</v>
          </cell>
        </row>
        <row r="8687">
          <cell r="A8687">
            <v>103465</v>
          </cell>
          <cell r="B8687" t="str">
            <v>EXECUÇÃO DE JUNTA SOLDADA POR ELETROFUSÃO, DE TUBO OU CONEXÃO EM PEAD LISO PARA REDE DE ÁGUA OU ESGOTO, DIÂMETRO DE 110 MM (NÃO INCLUI O FORNECIMENTO DE TUBO E CONEXÃO). AF_12/2021</v>
          </cell>
          <cell r="C8687">
            <v>0</v>
          </cell>
        </row>
        <row r="8688">
          <cell r="A8688">
            <v>103483</v>
          </cell>
          <cell r="B8688" t="str">
            <v>EXECUÇÃO DE JUNTA SOLDADA POR ELETROFUSÃO, DE TUBO OU CONEXÃO EM PEAD LISO PARA REDE DE ÁGUA OU ESGOTO, DIÂMETRO DE 1200 MM (NÃO INCLUI O FORNECIMENTO DE TUBO E CONEXÃO). AF_12/2021</v>
          </cell>
          <cell r="C8688">
            <v>0</v>
          </cell>
        </row>
        <row r="8689">
          <cell r="A8689">
            <v>103484</v>
          </cell>
          <cell r="B8689" t="str">
            <v>EXECUÇÃO DE JUNTA SOLDADA POR ELETROFUSÃO, DE TUBO OU CONEXÃO EM PEAD LISO PARA REDE DE ÁGUA OU ESGOTO, DIÂMETRO DE 1400 MM (NÃO INCLUI O FORNECIMENTO DE TUBO E CONEXÃO). AF_12/2021</v>
          </cell>
          <cell r="C8689">
            <v>0</v>
          </cell>
        </row>
        <row r="8690">
          <cell r="A8690">
            <v>103466</v>
          </cell>
          <cell r="B8690" t="str">
            <v>EXECUÇÃO DE JUNTA SOLDADA POR ELETROFUSÃO, DE TUBO OU CONEXÃO EM PEAD LISO PARA REDE DE ÁGUA OU ESGOTO, DIÂMETRO DE 160 MM (NÃO INCLUI O FORNECIMENTO DE TUBO E CONEXÃO). AF_12/2021</v>
          </cell>
          <cell r="C8690">
            <v>0</v>
          </cell>
        </row>
        <row r="8691">
          <cell r="A8691">
            <v>103485</v>
          </cell>
          <cell r="B8691" t="str">
            <v>EXECUÇÃO DE JUNTA SOLDADA POR ELETROFUSÃO, DE TUBO OU CONEXÃO EM PEAD LISO PARA REDE DE ÁGUA OU ESGOTO, DIÂMETRO DE 1600 MM (NÃO INCLUI O FORNECIMENTO DE TUBO E CONEXÃO). AF_12/2021</v>
          </cell>
          <cell r="C8691">
            <v>0</v>
          </cell>
        </row>
        <row r="8692">
          <cell r="A8692">
            <v>103467</v>
          </cell>
          <cell r="B8692" t="str">
            <v>EXECUÇÃO DE JUNTA SOLDADA POR ELETROFUSÃO, DE TUBO OU CONEXÃO EM PEAD LISO PARA REDE DE ÁGUA OU ESGOTO, DIÂMETRO DE 180 MM (NÃO INCLUI O FORNECIMENTO DE TUBO E CONEXÃO). AF_12/2021</v>
          </cell>
          <cell r="C8692">
            <v>0</v>
          </cell>
        </row>
        <row r="8693">
          <cell r="A8693">
            <v>103461</v>
          </cell>
          <cell r="B8693" t="str">
            <v>EXECUÇÃO DE JUNTA SOLDADA POR ELETROFUSÃO, DE TUBO OU CONEXÃO EM PEAD LISO PARA REDE DE ÁGUA OU ESGOTO, DIÂMETRO DE 20 MM (NÃO INCLUI O FORNECIMENTO DE TUBO E CONEXÃO). AF_12/2021</v>
          </cell>
          <cell r="C8693">
            <v>0</v>
          </cell>
        </row>
        <row r="8694">
          <cell r="A8694">
            <v>103468</v>
          </cell>
          <cell r="B8694" t="str">
            <v>EXECUÇÃO DE JUNTA SOLDADA POR ELETROFUSÃO, DE TUBO OU CONEXÃO EM PEAD LISO PARA REDE DE ÁGUA OU ESGOTO, DIÂMETRO DE 200 MM (NÃO INCLUI O FORNECIMENTO DE TUBO E CONEXÃO). AF_12/2021</v>
          </cell>
          <cell r="C8694">
            <v>0</v>
          </cell>
        </row>
        <row r="8695">
          <cell r="A8695">
            <v>103469</v>
          </cell>
          <cell r="B8695" t="str">
            <v>EXECUÇÃO DE JUNTA SOLDADA POR ELETROFUSÃO, DE TUBO OU CONEXÃO EM PEAD LISO PARA REDE DE ÁGUA OU ESGOTO, DIÂMETRO DE 225 MM (NÃO INCLUI O FORNECIMENTO DE TUBO E CONEXÃO). AF_12/2021</v>
          </cell>
          <cell r="C8695">
            <v>0</v>
          </cell>
        </row>
        <row r="8696">
          <cell r="A8696">
            <v>103470</v>
          </cell>
          <cell r="B8696" t="str">
            <v>EXECUÇÃO DE JUNTA SOLDADA POR ELETROFUSÃO, DE TUBO OU CONEXÃO EM PEAD LISO PARA REDE DE ÁGUA OU ESGOTO, DIÂMETRO DE 250 MM (NÃO INCLUI O FORNECIMENTO DE TUBO E CONEXÃO). AF_12/2021</v>
          </cell>
          <cell r="C8696">
            <v>0</v>
          </cell>
        </row>
        <row r="8697">
          <cell r="A8697">
            <v>103471</v>
          </cell>
          <cell r="B8697" t="str">
            <v>EXECUÇÃO DE JUNTA SOLDADA POR ELETROFUSÃO, DE TUBO OU CONEXÃO EM PEAD LISO PARA REDE DE ÁGUA OU ESGOTO, DIÂMETRO DE 280 MM (NÃO INCLUI O FORNECIMENTO DE TUBO E CONEXÃO). AF_12/2021</v>
          </cell>
          <cell r="C8697">
            <v>0</v>
          </cell>
        </row>
        <row r="8698">
          <cell r="A8698">
            <v>103472</v>
          </cell>
          <cell r="B8698" t="str">
            <v>EXECUÇÃO DE JUNTA SOLDADA POR ELETROFUSÃO, DE TUBO OU CONEXÃO EM PEAD LISO PARA REDE DE ÁGUA OU ESGOTO, DIÂMETRO DE 315 MM (NÃO INCLUI O FORNECIMENTO DE TUBO E CONEXÃO). AF_12/2021</v>
          </cell>
          <cell r="C8698">
            <v>0</v>
          </cell>
        </row>
        <row r="8699">
          <cell r="A8699">
            <v>103462</v>
          </cell>
          <cell r="B8699" t="str">
            <v>EXECUÇÃO DE JUNTA SOLDADA POR ELETROFUSÃO, DE TUBO OU CONEXÃO EM PEAD LISO PARA REDE DE ÁGUA OU ESGOTO, DIÂMETRO DE 32 MM (NÃO INCLUI O FORNECIMENTO DE TUBO E CONEXÃO). AF_12/2021</v>
          </cell>
          <cell r="C8699">
            <v>0</v>
          </cell>
        </row>
        <row r="8700">
          <cell r="A8700">
            <v>103473</v>
          </cell>
          <cell r="B8700" t="str">
            <v>EXECUÇÃO DE JUNTA SOLDADA POR ELETROFUSÃO, DE TUBO OU CONEXÃO EM PEAD LISO PARA REDE DE ÁGUA OU ESGOTO, DIÂMETRO DE 355 MM (NÃO INCLUI O FORNECIMENTO DE TUBO E CONEXÃO). AF_12/2021</v>
          </cell>
          <cell r="C8700">
            <v>0</v>
          </cell>
        </row>
        <row r="8701">
          <cell r="A8701">
            <v>103474</v>
          </cell>
          <cell r="B8701" t="str">
            <v>EXECUÇÃO DE JUNTA SOLDADA POR ELETROFUSÃO, DE TUBO OU CONEXÃO EM PEAD LISO PARA REDE DE ÁGUA OU ESGOTO, DIÂMETRO DE 400 MM (NÃO INCLUI O FORNECIMENTO DE TUBO E CONEXÃO). AF_12/2021</v>
          </cell>
          <cell r="C8701">
            <v>0</v>
          </cell>
        </row>
        <row r="8702">
          <cell r="A8702">
            <v>103475</v>
          </cell>
          <cell r="B8702" t="str">
            <v>EXECUÇÃO DE JUNTA SOLDADA POR ELETROFUSÃO, DE TUBO OU CONEXÃO EM PEAD LISO PARA REDE DE ÁGUA OU ESGOTO, DIÂMETRO DE 450 MM (NÃO INCLUI O FORNECIMENTO DE TUBO E CONEXÃO). AF_12/2021</v>
          </cell>
          <cell r="C8702">
            <v>0</v>
          </cell>
        </row>
        <row r="8703">
          <cell r="A8703">
            <v>103476</v>
          </cell>
          <cell r="B8703" t="str">
            <v>EXECUÇÃO DE JUNTA SOLDADA POR ELETROFUSÃO, DE TUBO OU CONEXÃO EM PEAD LISO PARA REDE DE ÁGUA OU ESGOTO, DIÂMETRO DE 500 MM (NÃO INCLUI O FORNECIMENTO DE TUBO E CONEXÃO). AF_12/2021</v>
          </cell>
          <cell r="C8703">
            <v>0</v>
          </cell>
        </row>
        <row r="8704">
          <cell r="A8704">
            <v>103477</v>
          </cell>
          <cell r="B8704" t="str">
            <v>EXECUÇÃO DE JUNTA SOLDADA POR ELETROFUSÃO, DE TUBO OU CONEXÃO EM PEAD LISO PARA REDE DE ÁGUA OU ESGOTO, DIÂMETRO DE 560 MM (NÃO INCLUI O FORNECIMENTO DE TUBO E CONEXÃO). AF_12/2021</v>
          </cell>
          <cell r="C8704">
            <v>0</v>
          </cell>
        </row>
        <row r="8705">
          <cell r="A8705">
            <v>103463</v>
          </cell>
          <cell r="B8705" t="str">
            <v>EXECUÇÃO DE JUNTA SOLDADA POR ELETROFUSÃO, DE TUBO OU CONEXÃO EM PEAD LISO PARA REDE DE ÁGUA OU ESGOTO, DIÂMETRO DE 63 MM (NÃO INCLUI O FORNECIMENTO DE TUBO E CONEXÃO). AF_12/2021</v>
          </cell>
          <cell r="C8705">
            <v>0</v>
          </cell>
        </row>
        <row r="8706">
          <cell r="A8706">
            <v>103478</v>
          </cell>
          <cell r="B8706" t="str">
            <v>EXECUÇÃO DE JUNTA SOLDADA POR ELETROFUSÃO, DE TUBO OU CONEXÃO EM PEAD LISO PARA REDE DE ÁGUA OU ESGOTO, DIÂMETRO DE 630 MM (NÃO INCLUI O FORNECIMENTO DE TUBO E CONEXÃO). AF_12/2021</v>
          </cell>
          <cell r="C8706">
            <v>0</v>
          </cell>
        </row>
        <row r="8707">
          <cell r="A8707">
            <v>103479</v>
          </cell>
          <cell r="B8707" t="str">
            <v>EXECUÇÃO DE JUNTA SOLDADA POR ELETROFUSÃO, DE TUBO OU CONEXÃO EM PEAD LISO PARA REDE DE ÁGUA OU ESGOTO, DIÂMETRO DE 710 MM (NÃO INCLUI O FORNECIMENTO DE TUBO E CONEXÃO). AF_12/2021</v>
          </cell>
          <cell r="C8707">
            <v>0</v>
          </cell>
        </row>
        <row r="8708">
          <cell r="A8708">
            <v>103480</v>
          </cell>
          <cell r="B8708" t="str">
            <v>EXECUÇÃO DE JUNTA SOLDADA POR ELETROFUSÃO, DE TUBO OU CONEXÃO EM PEAD LISO PARA REDE DE ÁGUA OU ESGOTO, DIÂMETRO DE 800 MM (NÃO INCLUI O FORNECIMENTO DE TUBO E CONEXÃO). AF_12/2021</v>
          </cell>
          <cell r="C8708">
            <v>0</v>
          </cell>
        </row>
        <row r="8709">
          <cell r="A8709">
            <v>103464</v>
          </cell>
          <cell r="B8709" t="str">
            <v>EXECUÇÃO DE JUNTA SOLDADA POR ELETROFUSÃO, DE TUBO OU CONEXÃO EM PEAD LISO PARA REDE DE ÁGUA OU ESGOTO, DIÂMETRO DE 90 MM (NÃO INCLUI O FORNECIMENTO DE TUBO E CONEXÃO). AF_12/2021</v>
          </cell>
          <cell r="C8709">
            <v>0</v>
          </cell>
        </row>
        <row r="8710">
          <cell r="A8710">
            <v>103481</v>
          </cell>
          <cell r="B8710" t="str">
            <v>EXECUÇÃO DE JUNTA SOLDADA POR ELETROFUSÃO, DE TUBO OU CONEXÃO EM PEAD LISO PARA REDE DE ÁGUA OU ESGOTO, DIÂMETRO DE 900 MM (NÃO INCLUI O FORNECIMENTO DE TUBO E CONEXÃO). AF_12/2021</v>
          </cell>
          <cell r="C8710">
            <v>0</v>
          </cell>
        </row>
        <row r="8711">
          <cell r="A8711">
            <v>103459</v>
          </cell>
          <cell r="B8711" t="str">
            <v>EXECUÇÃO DE JUNTA SOLDADA POR TERMOFUSÃO, DE TUBO OU CONEXÃO EM PEAD LISO PARA REDE DE ÁGUA OU ESGOTO, DIÂMETRO DE 1000 MM (NÃO INCLUI O FORNECIMENTO DE TUBO E CONEXÃO). AF_12/2021</v>
          </cell>
          <cell r="C8711">
            <v>0</v>
          </cell>
        </row>
        <row r="8712">
          <cell r="A8712">
            <v>103460</v>
          </cell>
          <cell r="B8712" t="str">
            <v>EXECUÇÃO DE JUNTA SOLDADA POR TERMOFUSÃO, DE TUBO OU CONEXÃO EM PEAD LISO PARA REDE DE ÁGUA OU ESGOTO, DIÂMETRO DE 1200 MM (NÃO INCLUI O FORNECIMENTO DE TUBO E CONEXÃO). AF_12/2021</v>
          </cell>
          <cell r="C8712">
            <v>0</v>
          </cell>
        </row>
        <row r="8713">
          <cell r="A8713">
            <v>103443</v>
          </cell>
          <cell r="B8713" t="str">
            <v>EXECUÇÃO DE JUNTA SOLDADA POR TERMOFUSÃO, DE TUBO OU CONEXÃO EM PEAD LISO PARA REDE DE ÁGUA OU ESGOTO, DIÂMETRO DE 160 MM (NÃO INCLUI O FORNECIMENTO DE TUBO E CONEXÃO). AF_12/2021</v>
          </cell>
          <cell r="C8713">
            <v>0</v>
          </cell>
        </row>
        <row r="8714">
          <cell r="A8714">
            <v>103444</v>
          </cell>
          <cell r="B8714" t="str">
            <v>EXECUÇÃO DE JUNTA SOLDADA POR TERMOFUSÃO, DE TUBO OU CONEXÃO EM PEAD LISO PARA REDE DE ÁGUA OU ESGOTO, DIÂMETRO DE 180 MM (NÃO INCLUI O FORNECIMENTO DE TUBO E CONEXÃO). AF_12/2021</v>
          </cell>
          <cell r="C8714">
            <v>0</v>
          </cell>
        </row>
        <row r="8715">
          <cell r="A8715">
            <v>103445</v>
          </cell>
          <cell r="B8715" t="str">
            <v>EXECUÇÃO DE JUNTA SOLDADA POR TERMOFUSÃO, DE TUBO OU CONEXÃO EM PEAD LISO PARA REDE DE ÁGUA OU ESGOTO, DIÂMETRO DE 200 MM (NÃO INCLUI O FORNECIMENTO DE TUBO E CONEXÃO). AF_12/2021</v>
          </cell>
          <cell r="C8715">
            <v>0</v>
          </cell>
        </row>
        <row r="8716">
          <cell r="A8716">
            <v>103446</v>
          </cell>
          <cell r="B8716" t="str">
            <v>EXECUÇÃO DE JUNTA SOLDADA POR TERMOFUSÃO, DE TUBO OU CONEXÃO EM PEAD LISO PARA REDE DE ÁGUA OU ESGOTO, DIÂMETRO DE 225 MM (NÃO INCLUI O FORNECIMENTO DE TUBO E CONEXÃO). AF_12/2021</v>
          </cell>
          <cell r="C8716">
            <v>0</v>
          </cell>
        </row>
        <row r="8717">
          <cell r="A8717">
            <v>103447</v>
          </cell>
          <cell r="B8717" t="str">
            <v>EXECUÇÃO DE JUNTA SOLDADA POR TERMOFUSÃO, DE TUBO OU CONEXÃO EM PEAD LISO PARA REDE DE ÁGUA OU ESGOTO, DIÂMETRO DE 250 MM (NÃO INCLUI O FORNECIMENTO DE TUBO E CONEXÃO). AF_12/2021</v>
          </cell>
          <cell r="C8717">
            <v>0</v>
          </cell>
        </row>
        <row r="8718">
          <cell r="A8718">
            <v>103448</v>
          </cell>
          <cell r="B8718" t="str">
            <v>EXECUÇÃO DE JUNTA SOLDADA POR TERMOFUSÃO, DE TUBO OU CONEXÃO EM PEAD LISO PARA REDE DE ÁGUA OU ESGOTO, DIÂMETRO DE 280 MM (NÃO INCLUI O FORNECIMENTO DE TUBO E CONEXÃO). AF_12/2021</v>
          </cell>
          <cell r="C8718">
            <v>0</v>
          </cell>
        </row>
        <row r="8719">
          <cell r="A8719">
            <v>103449</v>
          </cell>
          <cell r="B8719" t="str">
            <v>EXECUÇÃO DE JUNTA SOLDADA POR TERMOFUSÃO, DE TUBO OU CONEXÃO EM PEAD LISO PARA REDE DE ÁGUA OU ESGOTO, DIÂMETRO DE 315 MM (NÃO INCLUI O FORNECIMENTO DE TUBO E CONEXÃO). AF_12/2021</v>
          </cell>
          <cell r="C8719">
            <v>0</v>
          </cell>
        </row>
        <row r="8720">
          <cell r="A8720">
            <v>103450</v>
          </cell>
          <cell r="B8720" t="str">
            <v>EXECUÇÃO DE JUNTA SOLDADA POR TERMOFUSÃO, DE TUBO OU CONEXÃO EM PEAD LISO PARA REDE DE ÁGUA OU ESGOTO, DIÂMETRO DE 355 MM (NÃO INCLUI O FORNECIMENTO DE TUBO E CONEXÃO). AF_12/2021</v>
          </cell>
          <cell r="C8720">
            <v>0</v>
          </cell>
        </row>
        <row r="8721">
          <cell r="A8721">
            <v>103451</v>
          </cell>
          <cell r="B8721" t="str">
            <v>EXECUÇÃO DE JUNTA SOLDADA POR TERMOFUSÃO, DE TUBO OU CONEXÃO EM PEAD LISO PARA REDE DE ÁGUA OU ESGOTO, DIÂMETRO DE 400 MM (NÃO INCLUI O FORNECIMENTO DE TUBO E CONEXÃO). AF_12/2021</v>
          </cell>
          <cell r="C8721">
            <v>0</v>
          </cell>
        </row>
        <row r="8722">
          <cell r="A8722">
            <v>103452</v>
          </cell>
          <cell r="B8722" t="str">
            <v>EXECUÇÃO DE JUNTA SOLDADA POR TERMOFUSÃO, DE TUBO OU CONEXÃO EM PEAD LISO PARA REDE DE ÁGUA OU ESGOTO, DIÂMETRO DE 450 MM (NÃO INCLUI O FORNECIMENTO DE TUBO E CONEXÃO). AF_12/2021</v>
          </cell>
          <cell r="C8722">
            <v>0</v>
          </cell>
        </row>
        <row r="8723">
          <cell r="A8723">
            <v>103453</v>
          </cell>
          <cell r="B8723" t="str">
            <v>EXECUÇÃO DE JUNTA SOLDADA POR TERMOFUSÃO, DE TUBO OU CONEXÃO EM PEAD LISO PARA REDE DE ÁGUA OU ESGOTO, DIÂMETRO DE 500 MM (NÃO INCLUI O FORNECIMENTO DE TUBO E CONEXÃO). AF_12/2021</v>
          </cell>
          <cell r="C8723">
            <v>0</v>
          </cell>
        </row>
        <row r="8724">
          <cell r="A8724">
            <v>103454</v>
          </cell>
          <cell r="B8724" t="str">
            <v>EXECUÇÃO DE JUNTA SOLDADA POR TERMOFUSÃO, DE TUBO OU CONEXÃO EM PEAD LISO PARA REDE DE ÁGUA OU ESGOTO, DIÂMETRO DE 560 MM (NÃO INCLUI O FORNECIMENTO DE TUBO E CONEXÃO). AF_12/2021</v>
          </cell>
          <cell r="C8724">
            <v>0</v>
          </cell>
        </row>
        <row r="8725">
          <cell r="A8725">
            <v>103455</v>
          </cell>
          <cell r="B8725" t="str">
            <v>EXECUÇÃO DE JUNTA SOLDADA POR TERMOFUSÃO, DE TUBO OU CONEXÃO EM PEAD LISO PARA REDE DE ÁGUA OU ESGOTO, DIÂMETRO DE 630 MM (NÃO INCLUI O FORNECIMENTO DE TUBO E CONEXÃO). AF_12/2021</v>
          </cell>
          <cell r="C8725">
            <v>0</v>
          </cell>
        </row>
        <row r="8726">
          <cell r="A8726">
            <v>103456</v>
          </cell>
          <cell r="B8726" t="str">
            <v>EXECUÇÃO DE JUNTA SOLDADA POR TERMOFUSÃO, DE TUBO OU CONEXÃO EM PEAD LISO PARA REDE DE ÁGUA OU ESGOTO, DIÂMETRO DE 710 MM (NÃO INCLUI O FORNECIMENTO DE TUBO E CONEXÃO). AF_12/2021</v>
          </cell>
          <cell r="C8726">
            <v>0</v>
          </cell>
        </row>
        <row r="8727">
          <cell r="A8727">
            <v>103457</v>
          </cell>
          <cell r="B8727" t="str">
            <v>EXECUÇÃO DE JUNTA SOLDADA POR TERMOFUSÃO, DE TUBO OU CONEXÃO EM PEAD LISO PARA REDE DE ÁGUA OU ESGOTO, DIÂMETRO DE 800 MM (NÃO INCLUI O FORNECIMENTO DE TUBO E CONEXÃO). AF_12/2021</v>
          </cell>
          <cell r="C8727">
            <v>0</v>
          </cell>
        </row>
        <row r="8728">
          <cell r="A8728">
            <v>103458</v>
          </cell>
          <cell r="B8728" t="str">
            <v>EXECUÇÃO DE JUNTA SOLDADA POR TERMOFUSÃO, DE TUBO OU CONEXÃO EM PEAD LISO PARA REDE DE ÁGUA OU ESGOTO, DIÂMETRO DE 900 MM (NÃO INCLUI O FORNECIMENTO DE TUBO E CONEXÃO). AF_12/2021</v>
          </cell>
          <cell r="C8728">
            <v>0</v>
          </cell>
        </row>
        <row r="8729">
          <cell r="A8729">
            <v>103425</v>
          </cell>
          <cell r="B8729" t="str">
            <v>LUVA, EM PEAD LISO PARA REDE DE ÁGUA OU ESGOTO, DIÂMETRO DE 20 MM, JUNTA SOLDADA POR ELETROFUSÃO (NÃO INCLUI A EXECUÇÃO DE SOLDA). AF_12/2021</v>
          </cell>
          <cell r="C8729">
            <v>15.95</v>
          </cell>
        </row>
        <row r="8730">
          <cell r="A8730">
            <v>103428</v>
          </cell>
          <cell r="B8730" t="str">
            <v>LUVA, EM PEAD LISO PARA REDE DE ÁGUA OU ESGOTO, DIÂMETRO DE 200 MM, JUNTA SOLDADA POR ELETROFUSÃO (NÃO INCLUI A EXECUÇÃO DE SOLDA). AF_12/2021</v>
          </cell>
          <cell r="C8730">
            <v>258.04000000000002</v>
          </cell>
        </row>
        <row r="8731">
          <cell r="A8731">
            <v>103426</v>
          </cell>
          <cell r="B8731" t="str">
            <v>LUVA, EM PEAD LISO PARA REDE DE ÁGUA OU ESGOTO, DIÂMETRO DE 32 MM, JUNTA SOLDADA POR ELETROFUSÃO (NÃO INCLUI A EXECUÇÃO DE SOLDA). AF_12/2021</v>
          </cell>
          <cell r="C8731">
            <v>19</v>
          </cell>
        </row>
        <row r="8732">
          <cell r="A8732">
            <v>103429</v>
          </cell>
          <cell r="B8732" t="str">
            <v>LUVA, EM PEAD LISO PARA REDE DE ÁGUA OU ESGOTO, DIÂMETRO DE 400 MM, JUNTA SOLDADA POR ELETROFUSÃO (NÃO INCLUI A EXECUÇÃO DE SOLDA). AF_12/2021</v>
          </cell>
          <cell r="C8732">
            <v>2894.21</v>
          </cell>
        </row>
        <row r="8733">
          <cell r="A8733">
            <v>103427</v>
          </cell>
          <cell r="B8733" t="str">
            <v>LUVA, EM PEAD LISO PARA REDE DE ÁGUA OU ESGOTO, DIÂMETRO DE 63 MM, JUNTA SOLDADA POR ELETROFUSÃO (NÃO INCLUI A EXECUÇÃO DE SOLDA). AF_12/2021</v>
          </cell>
          <cell r="C8733">
            <v>38.08</v>
          </cell>
        </row>
        <row r="8734">
          <cell r="A8734">
            <v>103393</v>
          </cell>
          <cell r="B8734" t="str">
            <v>TUBO PEAD LISO PARA REDE DE ÁGUA OU ESGOTO, DIÂMETRO DE 1000 MM, JUNTA SOLDADA (NÃO INCLUI A EXECUÇÃO DE SOLDA) - FORNECIMENTO E ASSENTAMENTO. AF_12/2021</v>
          </cell>
          <cell r="C8734">
            <v>5463.3</v>
          </cell>
        </row>
        <row r="8735">
          <cell r="A8735">
            <v>103376</v>
          </cell>
          <cell r="B8735" t="str">
            <v>TUBO PEAD LISO PARA REDE DE ÁGUA OU ESGOTO, DIÂMETRO DE 110 MM, JUNTA SOLDADA (NÃO INCLUI A EXECUÇÃO DE SOLDA) - FORNECIMENTO E ASSENTAMENTO. AF_12/2021</v>
          </cell>
          <cell r="C8735">
            <v>133.80000000000001</v>
          </cell>
        </row>
        <row r="8736">
          <cell r="A8736">
            <v>104804</v>
          </cell>
          <cell r="B8736" t="str">
            <v>TUBO PEAD LISO PARA REDE DE ÁGUA OU ESGOTO, DIÂMETRO DE 1200 MM, JUNTA SOLDADA (NÃO INCLUI A EXECUÇÃO DE SOLDA) - FORNECIMENTO E ASSENTAMENTO. AF_12/2021</v>
          </cell>
          <cell r="C8736">
            <v>0</v>
          </cell>
        </row>
        <row r="8737">
          <cell r="A8737">
            <v>104805</v>
          </cell>
          <cell r="B8737" t="str">
            <v>TUBO PEAD LISO PARA REDE DE ÁGUA OU ESGOTO, DIÂMETRO DE 1400 MM, JUNTA SOLDADA (NÃO INCLUI A EXECUÇÃO DE SOLDA) - FORNECIMENTO E ASSENTAMENTO. AF_12/2021</v>
          </cell>
          <cell r="C8737">
            <v>0</v>
          </cell>
        </row>
        <row r="8738">
          <cell r="A8738">
            <v>103377</v>
          </cell>
          <cell r="B8738" t="str">
            <v>TUBO PEAD LISO PARA REDE DE ÁGUA OU ESGOTO, DIÂMETRO DE 160 MM, JUNTA SOLDADA (NÃO INCLUI A EXECUÇÃO DE SOLDA) - FORNECIMENTO E ASSENTAMENTO. AF_12/2021</v>
          </cell>
          <cell r="C8738">
            <v>286.45999999999998</v>
          </cell>
        </row>
        <row r="8739">
          <cell r="A8739">
            <v>104806</v>
          </cell>
          <cell r="B8739" t="str">
            <v>TUBO PEAD LISO PARA REDE DE ÁGUA OU ESGOTO, DIÂMETRO DE 1600 MM, JUNTA SOLDADA (NÃO INCLUI A EXECUÇÃO DE SOLDA) - FORNECIMENTO E ASSENTAMENTO. AF_12/2021</v>
          </cell>
          <cell r="C8739">
            <v>0</v>
          </cell>
        </row>
        <row r="8740">
          <cell r="A8740">
            <v>103378</v>
          </cell>
          <cell r="B8740" t="str">
            <v>TUBO PEAD LISO PARA REDE DE ÁGUA OU ESGOTO, DIÂMETRO DE 180 MM, JUNTA SOLDADA (NÃO INCLUI A EXECUÇÃO DE SOLDA) - FORNECIMENTO E ASSENTAMENTO. AF_12/2021</v>
          </cell>
          <cell r="C8740">
            <v>0</v>
          </cell>
        </row>
        <row r="8741">
          <cell r="A8741">
            <v>103372</v>
          </cell>
          <cell r="B8741" t="str">
            <v>TUBO PEAD LISO PARA REDE DE ÁGUA OU ESGOTO, DIÂMETRO DE 20 MM, JUNTA SOLDADA (NÃO INCLUI A EXECUÇÃO DE SOLDA) - FORNECIMENTO E ASSENTAMENTO. AF_12/2021</v>
          </cell>
          <cell r="C8741">
            <v>5.71</v>
          </cell>
        </row>
        <row r="8742">
          <cell r="A8742">
            <v>103379</v>
          </cell>
          <cell r="B8742" t="str">
            <v>TUBO PEAD LISO PARA REDE DE ÁGUA OU ESGOTO, DIÂMETRO DE 200 MM, JUNTA SOLDADA (NÃO INCLUI A EXECUÇÃO DE SOLDA) - FORNECIMENTO E ASSENTAMENTO. AF_12/2021</v>
          </cell>
          <cell r="C8742">
            <v>446.05</v>
          </cell>
        </row>
        <row r="8743">
          <cell r="A8743">
            <v>103380</v>
          </cell>
          <cell r="B8743" t="str">
            <v>TUBO PEAD LISO PARA REDE DE ÁGUA OU ESGOTO, DIÂMETRO DE 225 MM, JUNTA SOLDADA (NÃO INCLUI A EXECUÇÃO DE SOLDA) - FORNECIMENTO E ASSENTAMENTO. AF_12/2021</v>
          </cell>
          <cell r="C8743">
            <v>0</v>
          </cell>
        </row>
        <row r="8744">
          <cell r="A8744">
            <v>103381</v>
          </cell>
          <cell r="B8744" t="str">
            <v>TUBO PEAD LISO PARA REDE DE ÁGUA OU ESGOTO, DIÂMETRO DE 250 MM, JUNTA SOLDADA (NÃO INCLUI A EXECUÇÃO DE SOLDA) - FORNECIMENTO E ASSENTAMENTO. AF_12/2021</v>
          </cell>
          <cell r="C8744">
            <v>0</v>
          </cell>
        </row>
        <row r="8745">
          <cell r="A8745">
            <v>103382</v>
          </cell>
          <cell r="B8745" t="str">
            <v>TUBO PEAD LISO PARA REDE DE ÁGUA OU ESGOTO, DIÂMETRO DE 280 MM, JUNTA SOLDADA (NÃO INCLUI A EXECUÇÃO DE SOLDA) - FORNECIMENTO E ASSENTAMENTO. AF_12/2021</v>
          </cell>
          <cell r="C8745">
            <v>0</v>
          </cell>
        </row>
        <row r="8746">
          <cell r="A8746">
            <v>103383</v>
          </cell>
          <cell r="B8746" t="str">
            <v>TUBO PEAD LISO PARA REDE DE ÁGUA OU ESGOTO, DIÂMETRO DE 315 MM, JUNTA SOLDADA (NÃO INCLUI A EXECUÇÃO DE SOLDA) - FORNECIMENTO E ASSENTAMENTO. AF_12/2021</v>
          </cell>
          <cell r="C8746">
            <v>1093.83</v>
          </cell>
        </row>
        <row r="8747">
          <cell r="A8747">
            <v>103373</v>
          </cell>
          <cell r="B8747" t="str">
            <v>TUBO PEAD LISO PARA REDE DE ÁGUA OU ESGOTO, DIÂMETRO DE 32 MM, JUNTA SOLDADA (NÃO INCLUI A EXECUÇÃO DE SOLDA) - FORNECIMENTO E ASSENTAMENTO. AF_12/2021</v>
          </cell>
          <cell r="C8747">
            <v>11.2</v>
          </cell>
        </row>
        <row r="8748">
          <cell r="A8748">
            <v>103384</v>
          </cell>
          <cell r="B8748" t="str">
            <v>TUBO PEAD LISO PARA REDE DE ÁGUA OU ESGOTO, DIÂMETRO DE 355 MM, JUNTA SOLDADA (NÃO INCLUI A EXECUÇÃO DE SOLDA) - FORNECIMENTO E ASSENTAMENTO. AF_12/2021</v>
          </cell>
          <cell r="C8748">
            <v>0</v>
          </cell>
        </row>
        <row r="8749">
          <cell r="A8749">
            <v>103385</v>
          </cell>
          <cell r="B8749" t="str">
            <v>TUBO PEAD LISO PARA REDE DE ÁGUA OU ESGOTO, DIÂMETRO DE 400 MM, JUNTA SOLDADA (NÃO INCLUI A EXECUÇÃO DE SOLDA) - FORNECIMENTO E ASSENTAMENTO. AF_12/2021</v>
          </cell>
          <cell r="C8749">
            <v>1763.54</v>
          </cell>
        </row>
        <row r="8750">
          <cell r="A8750">
            <v>103386</v>
          </cell>
          <cell r="B8750" t="str">
            <v>TUBO PEAD LISO PARA REDE DE ÁGUA OU ESGOTO, DIÂMETRO DE 450 MM, JUNTA SOLDADA (NÃO INCLUI A EXECUÇÃO DE SOLDA) - FORNECIMENTO E ASSENTAMENTO. AF_12/2021</v>
          </cell>
          <cell r="C8750">
            <v>0</v>
          </cell>
        </row>
        <row r="8751">
          <cell r="A8751">
            <v>103387</v>
          </cell>
          <cell r="B8751" t="str">
            <v>TUBO PEAD LISO PARA REDE DE ÁGUA OU ESGOTO, DIÂMETRO DE 500 MM, JUNTA SOLDADA (NÃO INCLUI A EXECUÇÃO DE SOLDA) - FORNECIMENTO E ASSENTAMENTO. AF_12/2021</v>
          </cell>
          <cell r="C8751">
            <v>3093.98</v>
          </cell>
        </row>
        <row r="8752">
          <cell r="A8752">
            <v>103388</v>
          </cell>
          <cell r="B8752" t="str">
            <v>TUBO PEAD LISO PARA REDE DE ÁGUA OU ESGOTO, DIÂMETRO DE 560 MM, JUNTA SOLDADA (NÃO INCLUI A EXECUÇÃO DE SOLDA) - FORNECIMENTO E ASSENTAMENTO. AF_12/2021</v>
          </cell>
          <cell r="C8752">
            <v>0</v>
          </cell>
        </row>
        <row r="8753">
          <cell r="A8753">
            <v>103374</v>
          </cell>
          <cell r="B8753" t="str">
            <v>TUBO PEAD LISO PARA REDE DE ÁGUA OU ESGOTO, DIÂMETRO DE 63 MM, JUNTA SOLDADA (NÃO INCLUI A EXECUÇÃO DE SOLDA) - FORNECIMENTO E ASSENTAMENTO. AF_12/2021</v>
          </cell>
          <cell r="C8753">
            <v>0</v>
          </cell>
        </row>
        <row r="8754">
          <cell r="A8754">
            <v>103389</v>
          </cell>
          <cell r="B8754" t="str">
            <v>TUBO PEAD LISO PARA REDE DE ÁGUA OU ESGOTO, DIÂMETRO DE 630 MM, JUNTA SOLDADA (NÃO INCLUI A EXECUÇÃO DE SOLDA) - FORNECIMENTO E ASSENTAMENTO. AF_12/2021</v>
          </cell>
          <cell r="C8754">
            <v>4601.2700000000004</v>
          </cell>
        </row>
        <row r="8755">
          <cell r="A8755">
            <v>103390</v>
          </cell>
          <cell r="B8755" t="str">
            <v>TUBO PEAD LISO PARA REDE DE ÁGUA OU ESGOTO, DIÂMETRO DE 710 MM, JUNTA SOLDADA (NÃO INCLUI A EXECUÇÃO DE SOLDA) - FORNECIMENTO E ASSENTAMENTO. AF_12/2021</v>
          </cell>
          <cell r="C8755">
            <v>0</v>
          </cell>
        </row>
        <row r="8756">
          <cell r="A8756">
            <v>103391</v>
          </cell>
          <cell r="B8756" t="str">
            <v>TUBO PEAD LISO PARA REDE DE ÁGUA OU ESGOTO, DIÂMETRO DE 800 MM, JUNTA SOLDADA (NÃO INCLUI A EXECUÇÃO DE SOLDA) - FORNECIMENTO E ASSENTAMENTO. AF_12/2021</v>
          </cell>
          <cell r="C8756">
            <v>3029.93</v>
          </cell>
        </row>
        <row r="8757">
          <cell r="A8757">
            <v>103375</v>
          </cell>
          <cell r="B8757" t="str">
            <v>TUBO PEAD LISO PARA REDE DE ÁGUA OU ESGOTO, DIÂMETRO DE 90 MM, JUNTA SOLDADA (NÃO INCLUI A EXECUÇÃO DE SOLDA) - FORNECIMENTO E ASSENTAMENTO. AF_12/2021</v>
          </cell>
          <cell r="C8757">
            <v>0</v>
          </cell>
        </row>
        <row r="8758">
          <cell r="A8758">
            <v>103392</v>
          </cell>
          <cell r="B8758" t="str">
            <v>TUBO PEAD LISO PARA REDE DE ÁGUA OU ESGOTO, DIÂMETRO DE 900 MM, JUNTA SOLDADA (NÃO INCLUI A EXECUÇÃO DE SOLDA) - FORNECIMENTO E ASSENTAMENTO. AF_12/2021</v>
          </cell>
          <cell r="C8758">
            <v>4953.4399999999996</v>
          </cell>
        </row>
        <row r="8759">
          <cell r="A8759">
            <v>103440</v>
          </cell>
          <cell r="B8759" t="str">
            <v>TÊ DE SERVIÇO, EM PEAD LISO PARA REDE DE ÁGUA OU ESGOTO, DIÂMETRO DE 200 X 20 MM, JUNTA SOLDADA POR ELETROFUSÃO (NÃO INCLUI A EXECUÇÃO DE SOLDA). AF_12/2021</v>
          </cell>
          <cell r="C8759">
            <v>410.14</v>
          </cell>
        </row>
        <row r="8760">
          <cell r="A8760">
            <v>103441</v>
          </cell>
          <cell r="B8760" t="str">
            <v>TÊ DE SERVIÇO, EM PEAD LISO PARA REDE DE ÁGUA OU ESGOTO, DIÂMETRO DE 200 X 32 MM, JUNTA SOLDADA POR ELETROFUSÃO (NÃO INCLUI A EXECUÇÃO DE SOLDA). AF_12/2021</v>
          </cell>
          <cell r="C8760">
            <v>415.47</v>
          </cell>
        </row>
        <row r="8761">
          <cell r="A8761">
            <v>103442</v>
          </cell>
          <cell r="B8761" t="str">
            <v>TÊ DE SERVIÇO, EM PEAD LISO PARA REDE DE ÁGUA OU ESGOTO, DIÂMETRO DE 200 X 63 MM, JUNTA SOLDADA POR ELETROFUSÃO (NÃO INCLUI A EXECUÇÃO DE SOLDA). AF_12/2021</v>
          </cell>
          <cell r="C8761">
            <v>544.12</v>
          </cell>
        </row>
        <row r="8762">
          <cell r="A8762">
            <v>103437</v>
          </cell>
          <cell r="B8762" t="str">
            <v>TÊ DE SERVIÇO, EM PEAD LISO PARA REDE DE ÁGUA OU ESGOTO, DIÂMETRO DE 63 X 20 MM, JUNTA SOLDADA POR ELETROFUSÃO (NÃO INCLUI A EXECUÇÃO DE SOLDA). AF_12/2021</v>
          </cell>
          <cell r="C8762">
            <v>182.81</v>
          </cell>
        </row>
        <row r="8763">
          <cell r="A8763">
            <v>103438</v>
          </cell>
          <cell r="B8763" t="str">
            <v>TÊ DE SERVIÇO, EM PEAD LISO PARA REDE DE ÁGUA OU ESGOTO, DIÂMETRO DE 63 X 32 MM, JUNTA SOLDADA POR ELETROFUSÃO (NÃO INCLUI A EXECUÇÃO DE SOLDA). AF_12/2021</v>
          </cell>
          <cell r="C8763">
            <v>182.81</v>
          </cell>
        </row>
        <row r="8764">
          <cell r="A8764">
            <v>103439</v>
          </cell>
          <cell r="B8764" t="str">
            <v>TÊ DE SERVIÇO, EM PEAD LISO PARA REDE DE ÁGUA OU ESGOTO, DIÂMETRO DE 63 X 63 MM, JUNTA SOLDADA POR ELETROFUSÃO (NÃO INCLUI A EXECUÇÃO DE SOLDA). AF_12/2021</v>
          </cell>
          <cell r="C8764">
            <v>215.72</v>
          </cell>
        </row>
        <row r="8765">
          <cell r="A8765">
            <v>88789</v>
          </cell>
          <cell r="B8765" t="str">
            <v>REVESTIMENTO CERÂMICO PARA PAREDES EXTERNAS EM PASTILHAS DE PORCELANA 2,5 X 2,5 CM (PLACAS DE 30 X 30 CM), ALINHADAS A PRUMO, APLICADO EM SUPERFÍCIES INTERNAS DE SACADA. AF_02/2023</v>
          </cell>
          <cell r="C8765">
            <v>468.74</v>
          </cell>
        </row>
        <row r="8766">
          <cell r="A8766">
            <v>88788</v>
          </cell>
          <cell r="B8766" t="str">
            <v>REVESTIMENTO CERÂMICO PARA PAREDES EXTERNAS EM PASTILHAS DE PORCELANA 2,5 X 2,5 CM (PLACAS DE 30 X 30 CM), ALINHADAS A PRUMO. AF_02/2023</v>
          </cell>
          <cell r="C8766">
            <v>389.74</v>
          </cell>
        </row>
        <row r="8767">
          <cell r="A8767">
            <v>87245</v>
          </cell>
          <cell r="B8767" t="str">
            <v>REVESTIMENTO CERÂMICO PARA PAREDES EXTERNAS EM PASTILHAS DE PORCELANA 5 X 5 CM (PLACAS DE 30 X 30 CM), ALINHADAS A PRUMO, APLICADO EM SUPERFÍCIES INTERNAS DE SACADA. AF_02/2023</v>
          </cell>
          <cell r="C8767">
            <v>356</v>
          </cell>
        </row>
        <row r="8768">
          <cell r="A8768">
            <v>87244</v>
          </cell>
          <cell r="B8768" t="str">
            <v>REVESTIMENTO CERÂMICO PARA PAREDES EXTERNAS EM PASTILHAS DE PORCELANA 5 X 5 CM (PLACAS DE 30 X 30 CM), ALINHADAS A PRUMO. AF_02/2023</v>
          </cell>
          <cell r="C8768">
            <v>296.47000000000003</v>
          </cell>
        </row>
        <row r="8769">
          <cell r="A8769">
            <v>104589</v>
          </cell>
          <cell r="B8769" t="str">
            <v>REVESTIMENTO CERÂMICO PARA PAREDES EXTERNAS, COM PLACAS TIPO GRÊS OU SEMIGRÊS, FORMATO MENOR OU IGUAL A 200 CM2, ALINHADAS A PRUMO, APLICADO EM SUPERFÍCIES INTERNAS DE SACADA. AF_02/2023</v>
          </cell>
          <cell r="C8769">
            <v>292.14999999999998</v>
          </cell>
        </row>
        <row r="8770">
          <cell r="A8770">
            <v>104588</v>
          </cell>
          <cell r="B8770" t="str">
            <v>REVESTIMENTO CERÂMICO PARA PAREDES EXTERNAS, COM PLACAS TIPO GRÊS OU SEMIGRÊS, FORMATO MENOR OU IGUAL A 200 CM2, ALINHADAS A PRUMO. AF_02/2023</v>
          </cell>
          <cell r="C8770">
            <v>243.88</v>
          </cell>
        </row>
        <row r="8771">
          <cell r="A8771">
            <v>104591</v>
          </cell>
          <cell r="B8771" t="str">
            <v>REVESTIMENTO CERÂMICO PARA PAREDES EXTERNAS, COM PLACAS TIPO GRÊS OU SEMIGRÊS, FORMATO MENOR OU IGUAL A 200 CM2, DISPOSTAS EM AMARRAÇÃO, APLICADO EM SUPERFÍCIES INTERNAS DE SACADA. AF_02/2023</v>
          </cell>
          <cell r="C8771">
            <v>317.95999999999998</v>
          </cell>
        </row>
        <row r="8772">
          <cell r="A8772">
            <v>104590</v>
          </cell>
          <cell r="B8772" t="str">
            <v>REVESTIMENTO CERÂMICO PARA PAREDES EXTERNAS, COM PLACAS TIPO GRÊS OU SEMIGRÊS, FORMATO MENOR OU IGUAL A 200 CM2, DISPOSTAS EM AMARRAÇÃO. AF_02/2023</v>
          </cell>
          <cell r="C8772">
            <v>266.27999999999997</v>
          </cell>
        </row>
        <row r="8773">
          <cell r="A8773">
            <v>87267</v>
          </cell>
          <cell r="B8773" t="str">
            <v>REVESTIMENTO CERÂMICO PARA PAREDES INTERNAS COM PLACAS TIPO ESMALTADA DE DIMENSÕES 20X20 CM APLICADAS A MEIA ALTURA DAS PAREDES. AF_02/2023_PE</v>
          </cell>
          <cell r="C8773">
            <v>65.44</v>
          </cell>
        </row>
        <row r="8774">
          <cell r="A8774">
            <v>104614</v>
          </cell>
          <cell r="B8774" t="str">
            <v>REVESTIMENTO CERÂMICO PARA PAREDES INTERNAS COM PLACAS TIPO ESMALTADA DE DIMENSÕES 20X20 CM APLICADAS EM DIAGONAL, A MEIA ALTURA DAS PAREDES. AF_02/2023_PE</v>
          </cell>
          <cell r="C8774">
            <v>70.16</v>
          </cell>
        </row>
        <row r="8775">
          <cell r="A8775">
            <v>104613</v>
          </cell>
          <cell r="B8775" t="str">
            <v>REVESTIMENTO CERÂMICO PARA PAREDES INTERNAS COM PLACAS TIPO ESMALTADA DE DIMENSÕES 20X20 CM APLICADAS EM DIAGONAL, NA ALTURA INTEIRA DAS PAREDES. AF_02/2023_PE</v>
          </cell>
          <cell r="C8775">
            <v>63.91</v>
          </cell>
        </row>
        <row r="8776">
          <cell r="A8776">
            <v>87265</v>
          </cell>
          <cell r="B8776" t="str">
            <v>REVESTIMENTO CERÂMICO PARA PAREDES INTERNAS COM PLACAS TIPO ESMALTADA DE DIMENSÕES 20X20 CM APLICADAS NA ALTURA INTEIRA DAS PAREDES. AF_02/2023_PE</v>
          </cell>
          <cell r="C8776">
            <v>60.67</v>
          </cell>
        </row>
        <row r="8777">
          <cell r="A8777">
            <v>87271</v>
          </cell>
          <cell r="B8777" t="str">
            <v>REVESTIMENTO CERÂMICO PARA PAREDES INTERNAS COM PLACAS TIPO ESMALTADA DE DIMENSÕES 25X35 CM APLICADAS A MEIA ALTURA DAS PAREDES. AF_02/2023_PE</v>
          </cell>
          <cell r="C8777">
            <v>68.989999999999995</v>
          </cell>
        </row>
        <row r="8778">
          <cell r="A8778">
            <v>87269</v>
          </cell>
          <cell r="B8778" t="str">
            <v>REVESTIMENTO CERÂMICO PARA PAREDES INTERNAS COM PLACAS TIPO ESMALTADA DE DIMENSÕES 25X35 CM APLICADAS NA ALTURA INTEIRA DAS PAREDES. AF_02/2023_PE</v>
          </cell>
          <cell r="C8778">
            <v>64.150000000000006</v>
          </cell>
        </row>
        <row r="8779">
          <cell r="A8779">
            <v>87275</v>
          </cell>
          <cell r="B8779" t="str">
            <v>REVESTIMENTO CERÂMICO PARA PAREDES INTERNAS COM PLACAS TIPO ESMALTADA DE DIMENSÕES 33X45 CM APLICADAS A MEIA ALTURA DAS PAREDES. AF_02/2023_PE</v>
          </cell>
          <cell r="C8779">
            <v>73.7</v>
          </cell>
        </row>
        <row r="8780">
          <cell r="A8780">
            <v>87273</v>
          </cell>
          <cell r="B8780" t="str">
            <v>REVESTIMENTO CERÂMICO PARA PAREDES INTERNAS COM PLACAS TIPO ESMALTADA DE DIMENSÕES 33X45 CM APLICADAS NA ALTURA INTEIRA DAS PAREDES. AF_02/2023_PE</v>
          </cell>
          <cell r="C8780">
            <v>67.260000000000005</v>
          </cell>
        </row>
        <row r="8781">
          <cell r="A8781">
            <v>104612</v>
          </cell>
          <cell r="B8781" t="str">
            <v>REVESTIMENTO CERÂMICO PARA PAREDES INTERNAS COM PLACAS TIPO ESMALTADA DE DIMENSÕES 60X60 CM APLICADAS A MEIA ALTURA DAS PAREDES. AF_02/2023_PE</v>
          </cell>
          <cell r="C8781">
            <v>96.85</v>
          </cell>
        </row>
        <row r="8782">
          <cell r="A8782">
            <v>104611</v>
          </cell>
          <cell r="B8782" t="str">
            <v>REVESTIMENTO CERÂMICO PARA PAREDES INTERNAS COM PLACAS TIPO ESMALTADA DE DIMENSÕES 60X60 CM APLICADAS NA ALTURA INTEIRA DAS PAREDES. AF_02/2023_PE</v>
          </cell>
          <cell r="C8782">
            <v>96.31</v>
          </cell>
        </row>
        <row r="8783">
          <cell r="A8783">
            <v>104618</v>
          </cell>
          <cell r="B8783" t="str">
            <v>REVESTIMENTO CERÂMICO PARA PAREDES INTERNAS COM PLACAS TIPO PASTILHA DE DIMENSÕES 2,5 X 2,5 CM (PLACAS DE 30 X 30 CM) CM APLICADAS A MEIA ALTURA DAS PAREDES. AF_02/2023</v>
          </cell>
          <cell r="C8783">
            <v>403.76</v>
          </cell>
        </row>
        <row r="8784">
          <cell r="A8784">
            <v>104616</v>
          </cell>
          <cell r="B8784" t="str">
            <v>REVESTIMENTO CERÂMICO PARA PAREDES INTERNAS COM PLACAS TIPO PASTILHA DE DIMENSÕES 2,5 X 2,5 CM (PLACAS DE 30 X 30 CM) CM APLICADAS NA ALTURA INTEIRA DAS PAREDES. AF_02/2023</v>
          </cell>
          <cell r="C8784">
            <v>394.2</v>
          </cell>
        </row>
        <row r="8785">
          <cell r="A8785">
            <v>104617</v>
          </cell>
          <cell r="B8785" t="str">
            <v>REVESTIMENTO CERÂMICO PARA PAREDES INTERNAS COM PLACAS TIPO PASTILHA DE DIMENSÕES 5 X 5 CM (PLACAS DE 30 X 30 CM) CM APLICADAS A MEIA ALTURA DAS PAREDES. AF_02/2023</v>
          </cell>
          <cell r="C8785">
            <v>306.39</v>
          </cell>
        </row>
        <row r="8786">
          <cell r="A8786">
            <v>104615</v>
          </cell>
          <cell r="B8786" t="str">
            <v>REVESTIMENTO CERÂMICO PARA PAREDES INTERNAS COM PLACAS TIPO PASTILHA DE DIMENSÕES 5 X 5 CM (PLACAS DE 30 X 30 CM) CM APLICADAS NA ALTURA INTEIRA DAS PAREDES. AF_02/2023</v>
          </cell>
          <cell r="C8786">
            <v>296.83</v>
          </cell>
        </row>
        <row r="8787">
          <cell r="A8787">
            <v>87247</v>
          </cell>
          <cell r="B8787" t="str">
            <v>REVESTIMENTO CERÂMICO PARA PISO COM PLACAS TIPO ESMALTADA DE DIMENSÕES 35X35 CM APLICADA EM AMBIENTES DE ÁREA ENTRE 5 M2 E 10 M2. AF_02/2023_PE</v>
          </cell>
          <cell r="C8787">
            <v>62.52</v>
          </cell>
        </row>
        <row r="8788">
          <cell r="A8788">
            <v>87248</v>
          </cell>
          <cell r="B8788" t="str">
            <v>REVESTIMENTO CERÂMICO PARA PISO COM PLACAS TIPO ESMALTADA DE DIMENSÕES 35X35 CM APLICADA EM AMBIENTES DE ÁREA MAIOR QUE 10 M2. AF_02/2023_PE</v>
          </cell>
          <cell r="C8788">
            <v>55.73</v>
          </cell>
        </row>
        <row r="8789">
          <cell r="A8789">
            <v>87246</v>
          </cell>
          <cell r="B8789" t="str">
            <v>REVESTIMENTO CERÂMICO PARA PISO COM PLACAS TIPO ESMALTADA DE DIMENSÕES 35X35 CM APLICADA EM AMBIENTES DE ÁREA MENOR QUE 5 M2. AF_02/2023_PE</v>
          </cell>
          <cell r="C8789">
            <v>69.08</v>
          </cell>
        </row>
        <row r="8790">
          <cell r="A8790">
            <v>104601</v>
          </cell>
          <cell r="B8790" t="str">
            <v>REVESTIMENTO CERÂMICO PARA PISO COM PLACAS TIPO ESMALTADA DE DIMENSÕES 35X35 CM APLICADA EM DIAGONAL EM AMBIENTES DE ÁREA ENTRE 5 M² E 10 M². AF_02/2023_PE</v>
          </cell>
          <cell r="C8790">
            <v>67.239999999999995</v>
          </cell>
        </row>
        <row r="8791">
          <cell r="A8791">
            <v>104603</v>
          </cell>
          <cell r="B8791" t="str">
            <v>REVESTIMENTO CERÂMICO PARA PISO COM PLACAS TIPO ESMALTADA DE DIMENSÕES 35X35 CM APLICADA EM DIAGONAL EM AMBIENTES DE ÁREA MAIOR QUE 10 M². AF_02/2023_PE</v>
          </cell>
          <cell r="C8791">
            <v>58.08</v>
          </cell>
        </row>
        <row r="8792">
          <cell r="A8792">
            <v>104599</v>
          </cell>
          <cell r="B8792" t="str">
            <v>REVESTIMENTO CERÂMICO PARA PISO COM PLACAS TIPO ESMALTADA DE DIMENSÕES 35X35 CM APLICADA EM DIAGONAL EM AMBIENTES DE ÁREA MENOR QUE 5 M². AF_02/2023_PE</v>
          </cell>
          <cell r="C8792">
            <v>81.56</v>
          </cell>
        </row>
        <row r="8793">
          <cell r="A8793">
            <v>87250</v>
          </cell>
          <cell r="B8793" t="str">
            <v>REVESTIMENTO CERÂMICO PARA PISO COM PLACAS TIPO ESMALTADA DE DIMENSÕES 45X45 CM APLICADA EM AMBIENTES DE ÁREA ENTRE 5 M2 E 10 M2. AF_02/2023_PE</v>
          </cell>
          <cell r="C8793">
            <v>63.74</v>
          </cell>
        </row>
        <row r="8794">
          <cell r="A8794">
            <v>87251</v>
          </cell>
          <cell r="B8794" t="str">
            <v>REVESTIMENTO CERÂMICO PARA PISO COM PLACAS TIPO ESMALTADA DE DIMENSÕES 45X45 CM APLICADA EM AMBIENTES DE ÁREA MAIOR QUE 10 M2. AF_02/2023_PE</v>
          </cell>
          <cell r="C8794">
            <v>55.93</v>
          </cell>
        </row>
        <row r="8795">
          <cell r="A8795">
            <v>87249</v>
          </cell>
          <cell r="B8795" t="str">
            <v>REVESTIMENTO CERÂMICO PARA PISO COM PLACAS TIPO ESMALTADA DE DIMENSÕES 45X45 CM APLICADA EM AMBIENTES DE ÁREA MENOR QUE 5 M2. AF_02/2023_PE</v>
          </cell>
          <cell r="C8795">
            <v>73.569999999999993</v>
          </cell>
        </row>
        <row r="8796">
          <cell r="A8796">
            <v>104606</v>
          </cell>
          <cell r="B8796" t="str">
            <v>REVESTIMENTO CERÂMICO PARA PISO COM PLACAS TIPO ESMALTADA DE DIMENSÕES 45X45 CM APLICADA EM DIAGONAL EM AMBIENTES DE ÁREA ENTRE 5 M² E 10 M². AF_02/2023_PE</v>
          </cell>
          <cell r="C8796">
            <v>71.23</v>
          </cell>
        </row>
        <row r="8797">
          <cell r="A8797">
            <v>104607</v>
          </cell>
          <cell r="B8797" t="str">
            <v>REVESTIMENTO CERÂMICO PARA PISO COM PLACAS TIPO ESMALTADA DE DIMENSÕES 45X45 CM APLICADA EM DIAGONAL EM AMBIENTES DE ÁREA MAIOR QUE 10 M². AF_02/2023_PE</v>
          </cell>
          <cell r="C8797">
            <v>59.26</v>
          </cell>
        </row>
        <row r="8798">
          <cell r="A8798">
            <v>104605</v>
          </cell>
          <cell r="B8798" t="str">
            <v>REVESTIMENTO CERÂMICO PARA PISO COM PLACAS TIPO ESMALTADA DE DIMENSÕES 45X45 CM APLICADA EM DIAGONAL EM AMBIENTES DE ÁREA MENOR QUE 5 M². AF_02/2023_PE</v>
          </cell>
          <cell r="C8798">
            <v>99.98</v>
          </cell>
        </row>
        <row r="8799">
          <cell r="A8799">
            <v>87256</v>
          </cell>
          <cell r="B8799" t="str">
            <v>REVESTIMENTO CERÂMICO PARA PISO COM PLACAS TIPO ESMALTADA DE DIMENSÕES 60X60 CM APLICADA EM AMBIENTES DE ÁREA ENTRE 5 M2 E 10 M2. AF_02/2023_PE</v>
          </cell>
          <cell r="C8799">
            <v>75.33</v>
          </cell>
        </row>
        <row r="8800">
          <cell r="A8800">
            <v>87257</v>
          </cell>
          <cell r="B8800" t="str">
            <v>REVESTIMENTO CERÂMICO PARA PISO COM PLACAS TIPO ESMALTADA DE DIMENSÕES 60X60 CM APLICADA EM AMBIENTES DE ÁREA MAIOR QUE 10 M2. AF_02/2023_PE</v>
          </cell>
          <cell r="C8800">
            <v>66.489999999999995</v>
          </cell>
        </row>
        <row r="8801">
          <cell r="A8801">
            <v>87255</v>
          </cell>
          <cell r="B8801" t="str">
            <v>REVESTIMENTO CERÂMICO PARA PISO COM PLACAS TIPO ESMALTADA DE DIMENSÕES 60X60 CM APLICADA EM AMBIENTES DE ÁREA MENOR QUE 5 M2. AF_02/2023_PE</v>
          </cell>
          <cell r="C8801">
            <v>86.2</v>
          </cell>
        </row>
        <row r="8802">
          <cell r="A8802">
            <v>104594</v>
          </cell>
          <cell r="B8802" t="str">
            <v>REVESTIMENTO CERÂMICO PARA PISO COM PLACAS TIPO ESMALTADA DE DIMENSÕES 80X80 CM APLICADA EM AMBIENTES DE ÁREA ENTRE 5 M² E 10 M². AF_02/2023_PE</v>
          </cell>
          <cell r="C8802">
            <v>77.290000000000006</v>
          </cell>
        </row>
        <row r="8803">
          <cell r="A8803">
            <v>104595</v>
          </cell>
          <cell r="B8803" t="str">
            <v>REVESTIMENTO CERÂMICO PARA PISO COM PLACAS TIPO ESMALTADA DE DIMENSÕES 80X80 CM APLICADA EM AMBIENTES DE ÁREA MAIOR QUE 10 M². AF_02/2023_PE</v>
          </cell>
          <cell r="C8803">
            <v>66.88</v>
          </cell>
        </row>
        <row r="8804">
          <cell r="A8804">
            <v>104593</v>
          </cell>
          <cell r="B8804" t="str">
            <v>REVESTIMENTO CERÂMICO PARA PISO COM PLACAS TIPO ESMALTADA DE DIMENSÕES 80X80 CM APLICADA EM AMBIENTES DE ÁREA MENOR QUE 5 M². AF_02/2023_PE</v>
          </cell>
          <cell r="C8804">
            <v>89.47</v>
          </cell>
        </row>
        <row r="8805">
          <cell r="A8805">
            <v>87262</v>
          </cell>
          <cell r="B8805" t="str">
            <v>REVESTIMENTO CERÂMICO PARA PISO COM PLACAS TIPO PORCELANATO DE DIMENSÕES 60X60 CM APLICADA EM AMBIENTES DE ÁREA ENTRE 5 M² E 10 M². AF_02/2023_PE</v>
          </cell>
          <cell r="C8805">
            <v>129.99</v>
          </cell>
        </row>
        <row r="8806">
          <cell r="A8806">
            <v>87263</v>
          </cell>
          <cell r="B8806" t="str">
            <v>REVESTIMENTO CERÂMICO PARA PISO COM PLACAS TIPO PORCELANATO DE DIMENSÕES 60X60 CM APLICADA EM AMBIENTES DE ÁREA MAIOR QUE 10 M². AF_02/2023_PE</v>
          </cell>
          <cell r="C8806">
            <v>120.63</v>
          </cell>
        </row>
        <row r="8807">
          <cell r="A8807">
            <v>87261</v>
          </cell>
          <cell r="B8807" t="str">
            <v>REVESTIMENTO CERÂMICO PARA PISO COM PLACAS TIPO PORCELANATO DE DIMENSÕES 60X60 CM APLICADA EM AMBIENTES DE ÁREA MENOR QUE 5 M². AF_02/2023_PE</v>
          </cell>
          <cell r="C8807">
            <v>142.19999999999999</v>
          </cell>
        </row>
        <row r="8808">
          <cell r="A8808">
            <v>104597</v>
          </cell>
          <cell r="B8808" t="str">
            <v>REVESTIMENTO CERÂMICO PARA PISO COM PLACAS TIPO PORCELANATO DE DIMENSÕES 80X80 CM APLICADA EM AMBIENTES DE ÁREA ENTRE 5 M² E 10 M². AF_02/2023_PE</v>
          </cell>
          <cell r="C8808">
            <v>132.35</v>
          </cell>
        </row>
        <row r="8809">
          <cell r="A8809">
            <v>104598</v>
          </cell>
          <cell r="B8809" t="str">
            <v>REVESTIMENTO CERÂMICO PARA PISO COM PLACAS TIPO PORCELANATO DE DIMENSÕES 80X80 CM APLICADA EM AMBIENTES DE ÁREA MAIOR QUE 10 M². AF_02/2023_PE</v>
          </cell>
          <cell r="C8809">
            <v>121.14</v>
          </cell>
        </row>
        <row r="8810">
          <cell r="A8810">
            <v>104596</v>
          </cell>
          <cell r="B8810" t="str">
            <v>REVESTIMENTO CERÂMICO PARA PISO COM PLACAS TIPO PORCELANATO DE DIMENSÕES 80X80 CM APLICADA EM AMBIENTES DE ÁREA MENOR QUE 5 M². AF_02/2023_PE</v>
          </cell>
          <cell r="C8810">
            <v>146.09</v>
          </cell>
        </row>
        <row r="8811">
          <cell r="A8811">
            <v>88648</v>
          </cell>
          <cell r="B8811" t="str">
            <v>RODAPÉ CERÂMICO DE 7CM DE ALTURA COM PLACAS TIPO ESMALTADA DE DIMENSÕES 35X35CM. AF_02/2023</v>
          </cell>
          <cell r="C8811">
            <v>7.83</v>
          </cell>
        </row>
        <row r="8812">
          <cell r="A8812">
            <v>88649</v>
          </cell>
          <cell r="B8812" t="str">
            <v>RODAPÉ CERÂMICO DE 7CM DE ALTURA COM PLACAS TIPO ESMALTADA DE DIMENSÕES 45X45CM. AF_02/2023</v>
          </cell>
          <cell r="C8812">
            <v>8.91</v>
          </cell>
        </row>
        <row r="8813">
          <cell r="A8813">
            <v>88650</v>
          </cell>
          <cell r="B8813" t="str">
            <v>RODAPÉ CERÂMICO DE 7CM DE ALTURA COM PLACAS TIPO ESMALTADA DE DIMENSÕES 60X60CM. AF_02/2023</v>
          </cell>
          <cell r="C8813">
            <v>12.24</v>
          </cell>
        </row>
        <row r="8814">
          <cell r="A8814">
            <v>104619</v>
          </cell>
          <cell r="B8814" t="str">
            <v>RODAPÉ CERÂMICO DE 7CM DE ALTURA COM PLACAS TIPO ESMALTADA DE DIMENSÕES 80X80CM. AF_02/2023</v>
          </cell>
          <cell r="C8814">
            <v>14.61</v>
          </cell>
        </row>
        <row r="8815">
          <cell r="A8815">
            <v>103741</v>
          </cell>
          <cell r="B8815" t="str">
            <v>FORNECIMENTO E INSTALAÇÃO DE BALIZADOR SOBRE ASFALTO. AF_03/2022</v>
          </cell>
          <cell r="C8815">
            <v>0</v>
          </cell>
        </row>
        <row r="8816">
          <cell r="A8816">
            <v>103755</v>
          </cell>
          <cell r="B8816" t="str">
            <v>FORNECIMENTO E INSTALAÇÃO DE BARREIRA DE CONCRETO PERFIL NEW JERSEY DUPLA - 1070 MM. AF_03/2022</v>
          </cell>
          <cell r="C8816">
            <v>0</v>
          </cell>
        </row>
        <row r="8817">
          <cell r="A8817">
            <v>103753</v>
          </cell>
          <cell r="B8817" t="str">
            <v>FORNECIMENTO E INSTALAÇÃO DE BARREIRA DE CONCRETO PERFIL NEW JERSEY DUPLA - 810 MM. AF_03/2022</v>
          </cell>
          <cell r="C8817">
            <v>0</v>
          </cell>
        </row>
        <row r="8818">
          <cell r="A8818">
            <v>103754</v>
          </cell>
          <cell r="B8818" t="str">
            <v>FORNECIMENTO E INSTALAÇÃO DE BARREIRA DE CONCRETO PERFIL NEW JERSEY SIMPLES - 1070 MM. AF_03/2022</v>
          </cell>
          <cell r="C8818">
            <v>0</v>
          </cell>
        </row>
        <row r="8819">
          <cell r="A8819">
            <v>103752</v>
          </cell>
          <cell r="B8819" t="str">
            <v>FORNECIMENTO E INSTALAÇÃO DE BARREIRA DE CONCRETO PERFIL NEW JERSEY SIMPLES - 810 MM. AF_03/2022</v>
          </cell>
          <cell r="C8819">
            <v>0</v>
          </cell>
        </row>
        <row r="8820">
          <cell r="A8820">
            <v>103759</v>
          </cell>
          <cell r="B8820" t="str">
            <v>FORNECIMENTO E INSTALAÇÃO DE BARREIRA DE CONCRETO PERFIL TIPO F DUPLA - 1070 MM. AF_03/2022</v>
          </cell>
          <cell r="C8820">
            <v>0</v>
          </cell>
        </row>
        <row r="8821">
          <cell r="A8821">
            <v>103757</v>
          </cell>
          <cell r="B8821" t="str">
            <v>FORNECIMENTO E INSTALAÇÃO DE BARREIRA DE CONCRETO PERFIL TIPO F DUPLA - 810 MM. AF_03/2022</v>
          </cell>
          <cell r="C8821">
            <v>0</v>
          </cell>
        </row>
        <row r="8822">
          <cell r="A8822">
            <v>103758</v>
          </cell>
          <cell r="B8822" t="str">
            <v>FORNECIMENTO E INSTALAÇÃO DE BARREIRA DE CONCRETO PERFIL TIPO F SIMPLES - 1070 MM. AF_03/2022</v>
          </cell>
          <cell r="C8822">
            <v>0</v>
          </cell>
        </row>
        <row r="8823">
          <cell r="A8823">
            <v>103756</v>
          </cell>
          <cell r="B8823" t="str">
            <v>FORNECIMENTO E INSTALAÇÃO DE BARREIRA DE CONCRETO PERFIL TIPO F SIMPLES - 810 MM. AF_03/2022</v>
          </cell>
          <cell r="C8823">
            <v>0</v>
          </cell>
        </row>
        <row r="8824">
          <cell r="A8824">
            <v>103734</v>
          </cell>
          <cell r="B8824" t="str">
            <v>FORNECIMENTO E INSTALAÇÃO DE BATE RODAS SOBRE ASFALTO. AF_03/2022</v>
          </cell>
          <cell r="C8824">
            <v>0</v>
          </cell>
        </row>
        <row r="8825">
          <cell r="A8825">
            <v>103740</v>
          </cell>
          <cell r="B8825" t="str">
            <v>FORNECIMENTO E INSTALAÇÃO DE CALOTA SOBRE ASFALTO. AF_03/2022</v>
          </cell>
          <cell r="C8825">
            <v>0</v>
          </cell>
        </row>
        <row r="8826">
          <cell r="A8826">
            <v>103747</v>
          </cell>
          <cell r="B8826" t="str">
            <v>FORNECIMENTO E INSTALAÇÃO DE DEFENSA METÁLICA MALEÁVEL DUPLA, SOBRE SOLO. AF_03/2022</v>
          </cell>
          <cell r="C8826">
            <v>0</v>
          </cell>
        </row>
        <row r="8827">
          <cell r="A8827">
            <v>103746</v>
          </cell>
          <cell r="B8827" t="str">
            <v>FORNECIMENTO E INSTALAÇÃO DE DEFENSA METÁLICA MALEÁVEL SIMPLES, SOBRE SOLO. AF_03/2022</v>
          </cell>
          <cell r="C8827">
            <v>0</v>
          </cell>
        </row>
        <row r="8828">
          <cell r="A8828">
            <v>103749</v>
          </cell>
          <cell r="B8828" t="str">
            <v>FORNECIMENTO E INSTALAÇÃO DE DEFENSA METÁLICA SEMI MALEÁVEL DUPLA, SOBRE SOLO. AF_03/2022</v>
          </cell>
          <cell r="C8828">
            <v>0</v>
          </cell>
        </row>
        <row r="8829">
          <cell r="A8829">
            <v>103744</v>
          </cell>
          <cell r="B8829" t="str">
            <v>FORNECIMENTO E INSTALAÇÃO DE DEFENSA METÁLICA SEMI MALEÁVEL SIMPLES (ANCORAGEM), SOBRE SOLO. AF_03/2022</v>
          </cell>
          <cell r="C8829">
            <v>0</v>
          </cell>
        </row>
        <row r="8830">
          <cell r="A8830">
            <v>103748</v>
          </cell>
          <cell r="B8830" t="str">
            <v>FORNECIMENTO E INSTALAÇÃO DE DEFENSA METÁLICA SEMI MALEÁVEL SIMPLES, SOBRE SOLO. AF_03/2022</v>
          </cell>
          <cell r="C8830">
            <v>0</v>
          </cell>
        </row>
        <row r="8831">
          <cell r="A8831">
            <v>103745</v>
          </cell>
          <cell r="B8831" t="str">
            <v>FORNECIMENTO E INSTALAÇÃO DE DEFENSA METÁLICA SEMI-MALEAVEL DUPLA (ANCORAGEM), SOBRE SOLO. AF_03/2022</v>
          </cell>
          <cell r="C8831">
            <v>0</v>
          </cell>
        </row>
        <row r="8832">
          <cell r="A8832">
            <v>103751</v>
          </cell>
          <cell r="B8832" t="str">
            <v>FORNECIMENTO E INSTALAÇÃO DE DEFENSA METÁLICA TRIPLA ONDA DUPLA, SOBRE SOLO. AF_03/2022</v>
          </cell>
          <cell r="C8832">
            <v>0</v>
          </cell>
        </row>
        <row r="8833">
          <cell r="A8833">
            <v>103750</v>
          </cell>
          <cell r="B8833" t="str">
            <v>FORNECIMENTO E INSTALAÇÃO DE DEFENSA METÁLICA TRIPLA ONDA SIMPLES, SOBRE SOLO. AF_03/2022</v>
          </cell>
          <cell r="C8833">
            <v>0</v>
          </cell>
        </row>
        <row r="8834">
          <cell r="A8834">
            <v>103735</v>
          </cell>
          <cell r="B8834" t="str">
            <v>FORNECIMENTO E INSTALAÇÃO DE LOMBADA SOBRE ASFALTO. AF_03/2022</v>
          </cell>
          <cell r="C8834">
            <v>0</v>
          </cell>
        </row>
        <row r="8835">
          <cell r="A8835">
            <v>103738</v>
          </cell>
          <cell r="B8835" t="str">
            <v>FORNECIMENTO E INSTALAÇÃO DE PRISMA SOBRE ASFALTO. AF_03/2022</v>
          </cell>
          <cell r="C8835">
            <v>0</v>
          </cell>
        </row>
        <row r="8836">
          <cell r="A8836">
            <v>103736</v>
          </cell>
          <cell r="B8836" t="str">
            <v>FORNECIMENTO E INSTALAÇÃO DE SEGREGADOR SOBRE ASFALTO. AF_03/2022</v>
          </cell>
          <cell r="C8836">
            <v>0</v>
          </cell>
        </row>
        <row r="8837">
          <cell r="A8837">
            <v>103739</v>
          </cell>
          <cell r="B8837" t="str">
            <v>FORNECIMENTO E INSTALAÇÃO DE TACHA SOBRE ASFALTO. AF_03/2022</v>
          </cell>
          <cell r="C8837">
            <v>0</v>
          </cell>
        </row>
        <row r="8838">
          <cell r="A8838">
            <v>103737</v>
          </cell>
          <cell r="B8838" t="str">
            <v>FORNECIMENTO E INSTALAÇÃO DE TACHÃO SOBRE ASFALTO. AF_03/2022</v>
          </cell>
          <cell r="C8838">
            <v>0</v>
          </cell>
        </row>
        <row r="8839">
          <cell r="A8839">
            <v>103742</v>
          </cell>
          <cell r="B8839" t="str">
            <v>FORNECIMENTO E INSTALAÇÃO DE TERMINAL DE ANCORAGEM DE DEFENSA METÁLICA, EM BARREIRA DE CONCRETO. AF_03/2022</v>
          </cell>
          <cell r="C8839">
            <v>0</v>
          </cell>
        </row>
        <row r="8840">
          <cell r="A8840">
            <v>103689</v>
          </cell>
          <cell r="B8840" t="str">
            <v>FORNECIMENTO E INSTALAÇÃO DE PLACA DE OBRA COM CHAPA GALVANIZADA E ESTRUTURA DE MADEIRA. AF_03/2022_PS</v>
          </cell>
          <cell r="C8840">
            <v>455.88</v>
          </cell>
        </row>
        <row r="8841">
          <cell r="A8841">
            <v>103702</v>
          </cell>
          <cell r="B8841" t="str">
            <v>FORNECIMENTO E INSTALAÇÃO DE PLACA DE SINALIZAÇÃO EM CHAPA DE ALUMÍNIO EM SUPORTE DE CONCRETO. AF_03/2022</v>
          </cell>
          <cell r="C8841">
            <v>0</v>
          </cell>
        </row>
        <row r="8842">
          <cell r="A8842">
            <v>103700</v>
          </cell>
          <cell r="B8842" t="str">
            <v>FORNECIMENTO E INSTALAÇÃO DE PLACA DE SINALIZAÇÃO EM CHAPA DE ALUMÍNIO EM SUPORTE DE MADEIRA. AF_03/2022</v>
          </cell>
          <cell r="C8842">
            <v>0</v>
          </cell>
        </row>
        <row r="8843">
          <cell r="A8843">
            <v>103698</v>
          </cell>
          <cell r="B8843" t="str">
            <v>FORNECIMENTO E INSTALAÇÃO DE PLACA DE SINALIZAÇÃO EM CHAPA DE ALUMÍNIO EM SUPORTE METÁLICO. AF_03/2022</v>
          </cell>
          <cell r="C8843">
            <v>0</v>
          </cell>
        </row>
        <row r="8844">
          <cell r="A8844">
            <v>103703</v>
          </cell>
          <cell r="B8844" t="str">
            <v>FORNECIMENTO E INSTALAÇÃO DE PLACA DE SINALIZAÇÃO EM CHAPA DE AÇO EM SUPORTE DE CONCRETO. AF_03/2022</v>
          </cell>
          <cell r="C8844">
            <v>0</v>
          </cell>
        </row>
        <row r="8845">
          <cell r="A8845">
            <v>103701</v>
          </cell>
          <cell r="B8845" t="str">
            <v>FORNECIMENTO E INSTALAÇÃO DE PLACA DE SINALIZAÇÃO EM CHAPA DE AÇO EM SUPORTE DE MADEIRA. AF_03/2022</v>
          </cell>
          <cell r="C8845">
            <v>0</v>
          </cell>
        </row>
        <row r="8846">
          <cell r="A8846">
            <v>103699</v>
          </cell>
          <cell r="B8846" t="str">
            <v>FORNECIMENTO E INSTALAÇÃO DE PLACA DE SINALIZAÇÃO EM CHAPA DE AÇO EM SUPORTE METÁLICO. AF_03/2022</v>
          </cell>
          <cell r="C8846">
            <v>0</v>
          </cell>
        </row>
        <row r="8847">
          <cell r="A8847">
            <v>103704</v>
          </cell>
          <cell r="B8847" t="str">
            <v>FORNECIMENTO E INSTALAÇÃO DE PLACA DE SINALIZAÇÃO EM PÓRTICO E SEMI-PÓRTICO. AF_03/2022</v>
          </cell>
          <cell r="C8847">
            <v>0</v>
          </cell>
        </row>
        <row r="8848">
          <cell r="A8848">
            <v>103706</v>
          </cell>
          <cell r="B8848" t="str">
            <v>FORNECIMENTO E INSTALAÇÃO DE PÓRTICO METÁLICO COM VÃO DE 10,3 M. AF_03/2022</v>
          </cell>
          <cell r="C8848">
            <v>0</v>
          </cell>
        </row>
        <row r="8849">
          <cell r="A8849">
            <v>103707</v>
          </cell>
          <cell r="B8849" t="str">
            <v>FORNECIMENTO E INSTALAÇÃO DE PÓRTICO METÁLICO COM VÃO DE 11,4 M. AF_03/2022</v>
          </cell>
          <cell r="C8849">
            <v>0</v>
          </cell>
        </row>
        <row r="8850">
          <cell r="A8850">
            <v>103708</v>
          </cell>
          <cell r="B8850" t="str">
            <v>FORNECIMENTO E INSTALAÇÃO DE PÓRTICO METÁLICO COM VÃO DE 12,5 M. AF_03/2022</v>
          </cell>
          <cell r="C8850">
            <v>0</v>
          </cell>
        </row>
        <row r="8851">
          <cell r="A8851">
            <v>103709</v>
          </cell>
          <cell r="B8851" t="str">
            <v>FORNECIMENTO E INSTALAÇÃO DE PÓRTICO METÁLICO COM VÃO DE 13,6 M. AF_03/2022</v>
          </cell>
          <cell r="C8851">
            <v>0</v>
          </cell>
        </row>
        <row r="8852">
          <cell r="A8852">
            <v>103710</v>
          </cell>
          <cell r="B8852" t="str">
            <v>FORNECIMENTO E INSTALAÇÃO DE PÓRTICO METÁLICO COM VÃO DE 14,8 M. AF_03/2022</v>
          </cell>
          <cell r="C8852">
            <v>0</v>
          </cell>
        </row>
        <row r="8853">
          <cell r="A8853">
            <v>103711</v>
          </cell>
          <cell r="B8853" t="str">
            <v>FORNECIMENTO E INSTALAÇÃO DE PÓRTICO METÁLICO COM VÃO DE 15,9 M. AF_03/2022</v>
          </cell>
          <cell r="C8853">
            <v>0</v>
          </cell>
        </row>
        <row r="8854">
          <cell r="A8854">
            <v>103712</v>
          </cell>
          <cell r="B8854" t="str">
            <v>FORNECIMENTO E INSTALAÇÃO DE PÓRTICO METÁLICO COM VÃO DE 17 M. AF_03/2022</v>
          </cell>
          <cell r="C8854">
            <v>0</v>
          </cell>
        </row>
        <row r="8855">
          <cell r="A8855">
            <v>103713</v>
          </cell>
          <cell r="B8855" t="str">
            <v>FORNECIMENTO E INSTALAÇÃO DE PÓRTICO METÁLICO COM VÃO DE 18,1 M. AF_03/2022</v>
          </cell>
          <cell r="C8855">
            <v>0</v>
          </cell>
        </row>
        <row r="8856">
          <cell r="A8856">
            <v>103714</v>
          </cell>
          <cell r="B8856" t="str">
            <v>FORNECIMENTO E INSTALAÇÃO DE PÓRTICO METÁLICO COM VÃO DE 19,2 M. AF_03/2022</v>
          </cell>
          <cell r="C8856">
            <v>0</v>
          </cell>
        </row>
        <row r="8857">
          <cell r="A8857">
            <v>103715</v>
          </cell>
          <cell r="B8857" t="str">
            <v>FORNECIMENTO E INSTALAÇÃO DE PÓRTICO METÁLICO COM VÃO DE 20,3 M. AF_03/2022</v>
          </cell>
          <cell r="C8857">
            <v>0</v>
          </cell>
        </row>
        <row r="8858">
          <cell r="A8858">
            <v>103716</v>
          </cell>
          <cell r="B8858" t="str">
            <v>FORNECIMENTO E INSTALAÇÃO DE PÓRTICO METÁLICO COM VÃO DE 21,5 M. AF_03/2022</v>
          </cell>
          <cell r="C8858">
            <v>0</v>
          </cell>
        </row>
        <row r="8859">
          <cell r="A8859">
            <v>103717</v>
          </cell>
          <cell r="B8859" t="str">
            <v>FORNECIMENTO E INSTALAÇÃO DE PÓRTICO METÁLICO COM VÃO DE 22,6 M. AF_03/2022</v>
          </cell>
          <cell r="C8859">
            <v>0</v>
          </cell>
        </row>
        <row r="8860">
          <cell r="A8860">
            <v>103718</v>
          </cell>
          <cell r="B8860" t="str">
            <v>FORNECIMENTO E INSTALAÇÃO DE PÓRTICO METÁLICO COM VÃO DE 23,7 M. AF_03/2022</v>
          </cell>
          <cell r="C8860">
            <v>0</v>
          </cell>
        </row>
        <row r="8861">
          <cell r="A8861">
            <v>103719</v>
          </cell>
          <cell r="B8861" t="str">
            <v>FORNECIMENTO E INSTALAÇÃO DE PÓRTICO METÁLICO COM VÃO DE 24,8 M. AF_03/2022</v>
          </cell>
          <cell r="C8861">
            <v>0</v>
          </cell>
        </row>
        <row r="8862">
          <cell r="A8862">
            <v>103720</v>
          </cell>
          <cell r="B8862" t="str">
            <v>FORNECIMENTO E INSTALAÇÃO DE PÓRTICO METÁLICO COM VÃO DE 26 M. AF_03/2022</v>
          </cell>
          <cell r="C8862">
            <v>0</v>
          </cell>
        </row>
        <row r="8863">
          <cell r="A8863">
            <v>103721</v>
          </cell>
          <cell r="B8863" t="str">
            <v>FORNECIMENTO E INSTALAÇÃO DE PÓRTICO METÁLICO COM VÃO DE 27,1 M. AF_03/2022</v>
          </cell>
          <cell r="C8863">
            <v>0</v>
          </cell>
        </row>
        <row r="8864">
          <cell r="A8864">
            <v>103705</v>
          </cell>
          <cell r="B8864" t="str">
            <v>FORNECIMENTO E INSTALAÇÃO DE PÓRTICO METÁLICO COM VÃO DE 9,2 M. AF_03/2022</v>
          </cell>
          <cell r="C8864">
            <v>0</v>
          </cell>
        </row>
        <row r="8865">
          <cell r="A8865">
            <v>103722</v>
          </cell>
          <cell r="B8865" t="str">
            <v>FORNECIMENTO E INSTALAÇÃO DE SEMI PÓRTICO DUPLO METÁLICO COM VÃO DE 2,7 M. AF_03/2022</v>
          </cell>
          <cell r="C8865">
            <v>0</v>
          </cell>
        </row>
        <row r="8866">
          <cell r="A8866">
            <v>103723</v>
          </cell>
          <cell r="B8866" t="str">
            <v>FORNECIMENTO E INSTALAÇÃO DE SEMI PÓRTICO DUPLO METÁLICO COM VÃO DE 3,8 M. AF_03/2022</v>
          </cell>
          <cell r="C8866">
            <v>0</v>
          </cell>
        </row>
        <row r="8867">
          <cell r="A8867">
            <v>103724</v>
          </cell>
          <cell r="B8867" t="str">
            <v>FORNECIMENTO E INSTALAÇÃO DE SEMI PÓRTICO DUPLO METÁLICO COM VÃO DE 4,9 M. AF_03/2022</v>
          </cell>
          <cell r="C8867">
            <v>0</v>
          </cell>
        </row>
        <row r="8868">
          <cell r="A8868">
            <v>103725</v>
          </cell>
          <cell r="B8868" t="str">
            <v>FORNECIMENTO E INSTALAÇÃO DE SEMI PÓRTICO DUPLO METÁLICO COM VÃO DE 6 M. AF_03/2022</v>
          </cell>
          <cell r="C8868">
            <v>0</v>
          </cell>
        </row>
        <row r="8869">
          <cell r="A8869">
            <v>103726</v>
          </cell>
          <cell r="B8869" t="str">
            <v>FORNECIMENTO E INSTALAÇÃO DE SEMI PÓRTICO DUPLO METÁLICO COM VÃO DE 7,2 M. AF_03/2022</v>
          </cell>
          <cell r="C8869">
            <v>0</v>
          </cell>
        </row>
        <row r="8870">
          <cell r="A8870">
            <v>103727</v>
          </cell>
          <cell r="B8870" t="str">
            <v>FORNECIMENTO E INSTALAÇÃO DE SEMI PÓRTICO DUPLO METÁLICO COM VÃO DE 8,3 M. AF_03/2022</v>
          </cell>
          <cell r="C8870">
            <v>0</v>
          </cell>
        </row>
        <row r="8871">
          <cell r="A8871">
            <v>103728</v>
          </cell>
          <cell r="B8871" t="str">
            <v>FORNECIMENTO E INSTALAÇÃO DE SEMI PÓRTICO METÁLICO COM VÃO DE 2,7 M. AF_03/2022</v>
          </cell>
          <cell r="C8871">
            <v>0</v>
          </cell>
        </row>
        <row r="8872">
          <cell r="A8872">
            <v>103729</v>
          </cell>
          <cell r="B8872" t="str">
            <v>FORNECIMENTO E INSTALAÇÃO DE SEMI PÓRTICO METÁLICO COM VÃO DE 3,8 M. AF_03/2022</v>
          </cell>
          <cell r="C8872">
            <v>0</v>
          </cell>
        </row>
        <row r="8873">
          <cell r="A8873">
            <v>103730</v>
          </cell>
          <cell r="B8873" t="str">
            <v>FORNECIMENTO E INSTALAÇÃO DE SEMI PÓRTICO METÁLICO COM VÃO DE 4,9 M. AF_03/2022</v>
          </cell>
          <cell r="C8873">
            <v>0</v>
          </cell>
        </row>
        <row r="8874">
          <cell r="A8874">
            <v>103731</v>
          </cell>
          <cell r="B8874" t="str">
            <v>FORNECIMENTO E INSTALAÇÃO DE SEMI PÓRTICO METÁLICO COM VÃO DE 6 M. AF_03/2022</v>
          </cell>
          <cell r="C8874">
            <v>0</v>
          </cell>
        </row>
        <row r="8875">
          <cell r="A8875">
            <v>103732</v>
          </cell>
          <cell r="B8875" t="str">
            <v>FORNECIMENTO E INSTALAÇÃO DE SEMI PÓRTICO METÁLICO COM VÃO DE 7,2 M. AF_03/2022</v>
          </cell>
          <cell r="C8875">
            <v>0</v>
          </cell>
        </row>
        <row r="8876">
          <cell r="A8876">
            <v>103733</v>
          </cell>
          <cell r="B8876" t="str">
            <v>FORNECIMENTO E INSTALAÇÃO DE SEMI PÓRTICO METÁLICO COM VÃO DE 8,3 M. AF_03/2022</v>
          </cell>
          <cell r="C8876">
            <v>0</v>
          </cell>
        </row>
        <row r="8877">
          <cell r="A8877">
            <v>103696</v>
          </cell>
          <cell r="B8877" t="str">
            <v>FORNECIMENTO E INSTALAÇÃO DE SUPORTE DE MADEIRA PARA PLACAS DE SINALIZAÇÃO EM CONCRETO, COM H= DE 2,5 M E SEÇÃO DE 7,5 X 7,5 CM. AF_03/2022</v>
          </cell>
          <cell r="C8877">
            <v>125.67</v>
          </cell>
        </row>
        <row r="8878">
          <cell r="A8878">
            <v>103697</v>
          </cell>
          <cell r="B8878" t="str">
            <v>FORNECIMENTO E INSTALAÇÃO DE SUPORTE DE MADEIRA PARA PLACAS DE SINALIZAÇÃO, EM BASE DE CONCRETO, COM H= DE 2,0 M E SEÇÃO DE 7,5 X 7,5 CM. AF_03/2022</v>
          </cell>
          <cell r="C8878">
            <v>115.57</v>
          </cell>
        </row>
        <row r="8879">
          <cell r="A8879">
            <v>103695</v>
          </cell>
          <cell r="B8879" t="str">
            <v>FORNECIMENTO E INSTALAÇÃO DE SUPORTE DE MADEIRA PARA PLACAS DE SINALIZAÇÃO, EM SOLO, COM H= DE 2,0 M E SEÇÃO DE 7,5 X 7,5 CM. AF_03/2022</v>
          </cell>
          <cell r="C8879">
            <v>89.17</v>
          </cell>
        </row>
        <row r="8880">
          <cell r="A8880">
            <v>103694</v>
          </cell>
          <cell r="B8880" t="str">
            <v>FORNECIMENTO E INSTALAÇÃO DE SUPORTE DE MADEIRA PARA PLACAS DE SINALIZAÇÃO, EM SOLO, COM H= DE 2,5 M E SEÇÃO DE 7,5 X 7,5 CM. AF_03/2022</v>
          </cell>
          <cell r="C8880">
            <v>99.27</v>
          </cell>
        </row>
        <row r="8881">
          <cell r="A8881">
            <v>103690</v>
          </cell>
          <cell r="B8881" t="str">
            <v>FORNECIMENTO E INSTALAÇÃO DE SUPORTE METÁLICO GALVANIZADO PARA PLACAS DE SINALIZAÇÃO EM SOLO, COM H= DE 2,5 M E DIÂMETRO DE 2''. AF_03/2022</v>
          </cell>
          <cell r="C8881">
            <v>0</v>
          </cell>
        </row>
        <row r="8882">
          <cell r="A8882">
            <v>103693</v>
          </cell>
          <cell r="B8882" t="str">
            <v>FORNECIMENTO E INSTALAÇÃO DE SUPORTE METÁLICO GALVANIZADO PARA PLACAS DE SINALIZAÇÃO, EM BASE DE CONCRETO, COM H= DE 2,0 M E DIÂMETRO DE 2''. AF_03/2022</v>
          </cell>
          <cell r="C8882">
            <v>0</v>
          </cell>
        </row>
        <row r="8883">
          <cell r="A8883">
            <v>103692</v>
          </cell>
          <cell r="B8883" t="str">
            <v>FORNECIMENTO E INSTALAÇÃO DE SUPORTE METÁLICO GALVANIZADO PARA PLACAS DE SINALIZAÇÃO, EM BASE DE CONCRETO, COM H= DE 2,5 M E DIÂMETRO DE 2''. AF_03/2022</v>
          </cell>
          <cell r="C8883">
            <v>0</v>
          </cell>
        </row>
        <row r="8884">
          <cell r="A8884">
            <v>103691</v>
          </cell>
          <cell r="B8884" t="str">
            <v>FORNECIMENTO E INSTALAÇÃO DE SUPORTE METÁLICO GALVANIZADO PARA PLACAS DE SINALIZAÇÃO, EM SOLO, COM H= DE 2,0 M E DIÂMETRO DE 2''. AF_03/2022</v>
          </cell>
          <cell r="C8884">
            <v>0</v>
          </cell>
        </row>
        <row r="8885">
          <cell r="A8885">
            <v>96987</v>
          </cell>
          <cell r="B8885" t="str">
            <v>BASE METÁLICA PARA MASTRO 1 ½" PARA SPDA - FORNECIMENTO E INSTALAÇÃO. AF_08/2023</v>
          </cell>
          <cell r="C8885">
            <v>127.7</v>
          </cell>
        </row>
        <row r="8886">
          <cell r="A8886">
            <v>96989</v>
          </cell>
          <cell r="B8886" t="str">
            <v>CAPTOR TIPO FRANKLIN PARA SPDA - FORNECIMENTO E INSTALAÇÃO. AF_08/2023</v>
          </cell>
          <cell r="C8886">
            <v>156.53</v>
          </cell>
        </row>
        <row r="8887">
          <cell r="A8887">
            <v>104749</v>
          </cell>
          <cell r="B8887" t="str">
            <v>CONECTOR GRAMPO METÁLICO TIPO OLHAL, PARA SPDA, PARA HASTE DE ATERRAMENTO DE 3/4'' E CABOS DE 10 A 50 MM2 - FORNECIMENTO E INSTALAÇÃO. AF_08/2023</v>
          </cell>
          <cell r="C8887">
            <v>18.489999999999998</v>
          </cell>
        </row>
        <row r="8888">
          <cell r="A8888">
            <v>104750</v>
          </cell>
          <cell r="B8888" t="str">
            <v>CONECTOR GRAMPO METÁLICO TIPO OLHAL, PARA SPDA, PARA HASTE DE ATERRAMENTO DE 5/8'' E CABOS DE 10 A 50 MM2 - FORNECIMENTO E INSTALAÇÃO. AF_08/2023</v>
          </cell>
          <cell r="C8888">
            <v>15.05</v>
          </cell>
        </row>
        <row r="8889">
          <cell r="A8889">
            <v>104751</v>
          </cell>
          <cell r="B8889" t="str">
            <v>CONECTOR GRAMPO PARALELO METÁLICO, PARA SPDA, PARA CABOS DE 6 A 50 MM2 - FORNECIMENTO E INSTALAÇÃO. AF_08/2023</v>
          </cell>
          <cell r="C8889">
            <v>20.95</v>
          </cell>
        </row>
        <row r="8890">
          <cell r="A8890">
            <v>104752</v>
          </cell>
          <cell r="B8890" t="str">
            <v>CONECTOR SPLIT-BOLT, PARA SPDA, PARA CABOS ATÉ 35 MM2 - FORNECIMENTO E INSTALAÇÃO. AF_08/2023</v>
          </cell>
          <cell r="C8890">
            <v>21.68</v>
          </cell>
        </row>
        <row r="8891">
          <cell r="A8891">
            <v>104753</v>
          </cell>
          <cell r="B8891" t="str">
            <v>CONECTOR SPLIT-BOLT, PARA SPDA, PARA CABOS ATÉ 50 MM2 - FORNECIMENTO E INSTALAÇÃO. AF_08/2023</v>
          </cell>
          <cell r="C8891">
            <v>26.61</v>
          </cell>
        </row>
        <row r="8892">
          <cell r="A8892">
            <v>104754</v>
          </cell>
          <cell r="B8892" t="str">
            <v>CONECTOR SPLIT-BOLT, PARA SPDA, PARA CABOS ATÉ 70 MM2 - FORNECIMENTO E INSTALAÇÃO. AF_08/2023</v>
          </cell>
          <cell r="C8892">
            <v>35.06</v>
          </cell>
        </row>
        <row r="8893">
          <cell r="A8893">
            <v>104755</v>
          </cell>
          <cell r="B8893" t="str">
            <v>CONECTOR SPLIT-BOLT, PARA SPDA, PARA CABOS ATÉ 95 MM2 - FORNECIMENTO E INSTALAÇÃO. AF_08/2023</v>
          </cell>
          <cell r="C8893">
            <v>48.18</v>
          </cell>
        </row>
        <row r="8894">
          <cell r="A8894">
            <v>96982</v>
          </cell>
          <cell r="B8894" t="str">
            <v>CONECTOR SPLIT-BOLT, PARA SPDA, PARA CABOS DE 16 A 70 MM2 - FORNECIMENTO E INSTALAÇÃO. AF_08/2023</v>
          </cell>
          <cell r="C8894">
            <v>0</v>
          </cell>
        </row>
        <row r="8895">
          <cell r="A8895">
            <v>96993</v>
          </cell>
          <cell r="B8895" t="str">
            <v>CONJUNTO DE ESTAIAMENTO PARA MASTRO DE SPDA (COMPRIMENTO DOS ESTAIS = 12 M) - FORNECIMENTO E INSTALAÇÃO. AF_08/2023</v>
          </cell>
          <cell r="C8895">
            <v>0</v>
          </cell>
        </row>
        <row r="8896">
          <cell r="A8896">
            <v>96990</v>
          </cell>
          <cell r="B8896" t="str">
            <v>CONJUNTO DE ESTAIAMENTO PARA MASTRO DE SPDA (COMPRIMENTO DOS ESTAIS = 2 M) - FORNECIMENTO E INSTALAÇÃO. AF_08/2023</v>
          </cell>
          <cell r="C8896">
            <v>0</v>
          </cell>
        </row>
        <row r="8897">
          <cell r="A8897">
            <v>96991</v>
          </cell>
          <cell r="B8897" t="str">
            <v>CONJUNTO DE ESTAIAMENTO PARA MASTRO DE SPDA (COMPRIMENTO DOS ESTAIS = 4 M) - FORNECIMENTO E INSTALAÇÃO. AF_08/2023</v>
          </cell>
          <cell r="C8897">
            <v>0</v>
          </cell>
        </row>
        <row r="8898">
          <cell r="A8898">
            <v>96992</v>
          </cell>
          <cell r="B8898" t="str">
            <v>CONJUNTO DE ESTAIAMENTO PARA MASTRO DE SPDA (COMPRIMENTO DOS ESTAIS = 8 M) - FORNECIMENTO E INSTALAÇÃO. AF_08/2023</v>
          </cell>
          <cell r="C8898">
            <v>0</v>
          </cell>
        </row>
        <row r="8899">
          <cell r="A8899">
            <v>96994</v>
          </cell>
          <cell r="B8899" t="str">
            <v>CONJUNTO PARA-RAIOS TIPO FRANKLIN PARA SPDA (INCLUSO BASE METÁLICA, MASTRO COM 6 M, CAPTOR FRANKLIN E CONJUNTO DE ESTAIAMENTO COM 3 ESTAIS FLEXÍVEIS DE 4 M) - FORNECIMENTO E INSTALAÇÃO. AF_08/2023</v>
          </cell>
          <cell r="C8899">
            <v>0</v>
          </cell>
        </row>
        <row r="8900">
          <cell r="A8900">
            <v>96973</v>
          </cell>
          <cell r="B8900" t="str">
            <v>CORDOALHA DE COBRE NU 35 MM², NÃO ENTERRADA, COM ISOLADOR - FORNECIMENTO E INSTALAÇÃO. AF_08/2023</v>
          </cell>
          <cell r="C8900">
            <v>71.17</v>
          </cell>
        </row>
        <row r="8901">
          <cell r="A8901">
            <v>104743</v>
          </cell>
          <cell r="B8901" t="str">
            <v>CORDOALHA DE COBRE NU 35 MM², NÃO ENTERRADA, COM PRESILHA - FORNECIMENTO E INSTALAÇÃO. AF_08/2023</v>
          </cell>
          <cell r="C8901">
            <v>0</v>
          </cell>
        </row>
        <row r="8902">
          <cell r="A8902">
            <v>96977</v>
          </cell>
          <cell r="B8902" t="str">
            <v>CORDOALHA DE COBRE NU 50 MM², ENTERRADA - FORNECIMENTO E INSTALAÇÃO. AF_08/2023</v>
          </cell>
          <cell r="C8902">
            <v>60.16</v>
          </cell>
        </row>
        <row r="8903">
          <cell r="A8903">
            <v>96974</v>
          </cell>
          <cell r="B8903" t="str">
            <v>CORDOALHA DE COBRE NU 50 MM², NÃO ENTERRADA, COM ISOLADOR - FORNECIMENTO E INSTALAÇÃO. AF_08/2023</v>
          </cell>
          <cell r="C8903">
            <v>92.19</v>
          </cell>
        </row>
        <row r="8904">
          <cell r="A8904">
            <v>104744</v>
          </cell>
          <cell r="B8904" t="str">
            <v>CORDOALHA DE COBRE NU 50 MM², NÃO ENTERRADA, COM PRESILHA - FORNECIMENTO E INSTALAÇÃO. AF_08/2023</v>
          </cell>
          <cell r="C8904">
            <v>0</v>
          </cell>
        </row>
        <row r="8905">
          <cell r="A8905">
            <v>96978</v>
          </cell>
          <cell r="B8905" t="str">
            <v>CORDOALHA DE COBRE NU 70 MM², ENTERRADA - FORNECIMENTO E INSTALAÇÃO. AF_08/2023</v>
          </cell>
          <cell r="C8905">
            <v>79.27</v>
          </cell>
        </row>
        <row r="8906">
          <cell r="A8906">
            <v>96975</v>
          </cell>
          <cell r="B8906" t="str">
            <v>CORDOALHA DE COBRE NU 70 MM², NÃO ENTERRADA, COM ISOLADOR - FORNECIMENTO E INSTALAÇÃO. AF_08/2023</v>
          </cell>
          <cell r="C8906">
            <v>114.32</v>
          </cell>
        </row>
        <row r="8907">
          <cell r="A8907">
            <v>104745</v>
          </cell>
          <cell r="B8907" t="str">
            <v>CORDOALHA DE COBRE NU 70 MM², NÃO ENTERRADA, COM PRESILHA - FORNECIMENTO E INSTALAÇÃO. AF_08/2023</v>
          </cell>
          <cell r="C8907">
            <v>0</v>
          </cell>
        </row>
        <row r="8908">
          <cell r="A8908">
            <v>96979</v>
          </cell>
          <cell r="B8908" t="str">
            <v>CORDOALHA DE COBRE NU 95 MM², ENTERRADA - FORNECIMENTO E INSTALAÇÃO. AF_08/2023</v>
          </cell>
          <cell r="C8908">
            <v>113.47</v>
          </cell>
        </row>
        <row r="8909">
          <cell r="A8909">
            <v>96976</v>
          </cell>
          <cell r="B8909" t="str">
            <v>CORDOALHA DE COBRE NU 95 MM², NÃO ENTERRADA, COM ISOLADOR - FORNECIMENTO E INSTALAÇÃO. AF_08/2023</v>
          </cell>
          <cell r="C8909">
            <v>151.25</v>
          </cell>
        </row>
        <row r="8910">
          <cell r="A8910">
            <v>96984</v>
          </cell>
          <cell r="B8910" t="str">
            <v>ELETRODUTO PVC RÍGIDO, DIÂMETRO 40MM, COM 3 METROS, PARA SPDA - FORNECIMENTO E INSTALAÇÃO. AF_08/2023</v>
          </cell>
          <cell r="C8910">
            <v>57.7</v>
          </cell>
        </row>
        <row r="8911">
          <cell r="A8911">
            <v>96980</v>
          </cell>
          <cell r="B8911" t="str">
            <v>FITA DE ALUMÍNIO 70 MM² PARA SPDA - FORNECIMENTO E INSTALAÇÃO. AF_08/2023</v>
          </cell>
          <cell r="C8911">
            <v>0</v>
          </cell>
        </row>
        <row r="8912">
          <cell r="A8912">
            <v>96986</v>
          </cell>
          <cell r="B8912" t="str">
            <v>HASTE DE ATERRAMENTO, DIÂMETRO 3/4", COM 3 METROS - FORNECIMENTO E INSTALAÇÃO. AF_08/2023</v>
          </cell>
          <cell r="C8912">
            <v>107.19</v>
          </cell>
        </row>
        <row r="8913">
          <cell r="A8913">
            <v>96985</v>
          </cell>
          <cell r="B8913" t="str">
            <v>HASTE DE ATERRAMENTO, DIÂMETRO 5/8", COM 3 METROS - FORNECIMENTO E INSTALAÇÃO. AF_08/2023</v>
          </cell>
          <cell r="C8913">
            <v>71.72</v>
          </cell>
        </row>
        <row r="8914">
          <cell r="A8914">
            <v>96988</v>
          </cell>
          <cell r="B8914" t="str">
            <v>MASTRO 1 ½", COM 3 METROS, PARA SPDA - FORNECIMENTO E INSTALAÇÃO. AF_08/2023</v>
          </cell>
          <cell r="C8914">
            <v>186.94</v>
          </cell>
        </row>
        <row r="8915">
          <cell r="A8915">
            <v>104746</v>
          </cell>
          <cell r="B8915" t="str">
            <v>MINI CAPTOR PARA SPDA - FORNECIMENTO E INSTALAÇÃO. AF_08/2023</v>
          </cell>
          <cell r="C8915">
            <v>28.33</v>
          </cell>
        </row>
        <row r="8916">
          <cell r="A8916">
            <v>104747</v>
          </cell>
          <cell r="B8916" t="str">
            <v>PRESILHA PARA FIXAÇÃO DE CORDOALHA NÃO ENTERRADA PARA SPDA - FORNECIMENTO E INSTALAÇÃO. AF_08/2023</v>
          </cell>
          <cell r="C8916">
            <v>0</v>
          </cell>
        </row>
        <row r="8917">
          <cell r="A8917">
            <v>96983</v>
          </cell>
          <cell r="B8917" t="str">
            <v>SOLDA EXOTÉRMICA PARA SPDA - FORNECIMENTO E INSTALAÇÃO. AF_08/2023</v>
          </cell>
          <cell r="C8917">
            <v>0</v>
          </cell>
        </row>
        <row r="8918">
          <cell r="A8918">
            <v>104748</v>
          </cell>
          <cell r="B8918" t="str">
            <v>SUPORTE ISOLADOR 2 DESCIDAS PARA FIXAÇÃO DA CORDOALHA DE COBRE EM MASTRO 1 1/2" DE SPDA - FORNECIMENTO E INSTALAÇÃO. AF_08/2023</v>
          </cell>
          <cell r="C8918">
            <v>0</v>
          </cell>
        </row>
        <row r="8919">
          <cell r="A8919">
            <v>98463</v>
          </cell>
          <cell r="B8919" t="str">
            <v>SUPORTE ISOLADOR PARA FIXAÇÃO DA CORDOALHA DE COBRE EM ALVENARIA OU CONCRETO - FORNECIMENTO E INSTALAÇÃO. AF_08/2023</v>
          </cell>
          <cell r="C8919">
            <v>26.31</v>
          </cell>
        </row>
        <row r="8920">
          <cell r="A8920">
            <v>104827</v>
          </cell>
          <cell r="B8920" t="str">
            <v>INSTALAÇÃO E FORNECIMENTO DE PAINEL FIXO NA PAREDE COM TOMADAS E SAÍDAS PARA GASES MEDICINAIS. AF_11/2023</v>
          </cell>
          <cell r="C8920">
            <v>0</v>
          </cell>
        </row>
        <row r="8921">
          <cell r="A8921">
            <v>104828</v>
          </cell>
          <cell r="B8921" t="str">
            <v>INSTALAÇÃO E FORNECIMENTO DE PAINEL SUSPENSO COM TOMADAS E SAÍDAS PARA GASES MEDICINAIS. AF_11/2023</v>
          </cell>
          <cell r="C8921">
            <v>0</v>
          </cell>
        </row>
        <row r="8922">
          <cell r="A8922">
            <v>104824</v>
          </cell>
          <cell r="B8922" t="str">
            <v>INSTALAÇÃO E FORNECIMENTO DE POSTO PAREDE, INTERNO OU EXTERNO, PARA REDE DE GASES HOSPITALARES, COM VÁLVULA DE IMPACTO P/ESTANQUEIDADE, PRESSÃO MÁX. TRAB. 8,0 KGF/CM2, CONEXÕES, COM CANOPLA PLÁSTICA COM INDICAÇÃO DO TIPO DE GÁS, COMPLETO. AF_11/2023</v>
          </cell>
          <cell r="C8922">
            <v>0</v>
          </cell>
        </row>
        <row r="8923">
          <cell r="A8923">
            <v>104826</v>
          </cell>
          <cell r="B8923" t="str">
            <v>INSTALAÇÃO E FORNECIMENTO DE RÉGUA DE INALOTERAPIA DE PAREDE PARA REDE DE GÁS COMPRIMIDO, COM 3 PONTOS DE CONSUMO DE GASES IDENTIFICADOS, EM PERFIL DE ALUMÍNIO, APROX. 40 CM, INCLUI VÁLVULA DE IMPACTO E CONEXÕES EM LATÃO, COMPLETO. AF_11/2023</v>
          </cell>
          <cell r="C8923">
            <v>0</v>
          </cell>
        </row>
        <row r="8924">
          <cell r="A8924">
            <v>104825</v>
          </cell>
          <cell r="B8924" t="str">
            <v>INSTALAÇÃO E FORNECIMENTO DE RÉGUA DE INALOTERAPIA DE PAREDE PARA REDE DE GÁS OXIGÊNIO, COM 3 PONTOS DE CONSUMO DE GASES IDENTIFICADOS, EM PERFIL DE ALUMÍNIO ANODIZ., APROX. 40 CM, INCLUI VÁLVULA DE IMPACTO E CONEXÕES EM LATÃO, COMPLETO. AF_11/2023</v>
          </cell>
          <cell r="C8924">
            <v>0</v>
          </cell>
        </row>
        <row r="8925">
          <cell r="A8925">
            <v>104993</v>
          </cell>
          <cell r="B8925" t="str">
            <v>CAIXA DE EMBUTIR EM AÇO GALVANIZADO PARA ABRIGO DE HIDRÔMETRO - FORNECIMENTO E INSTALAÇÃO (EXCLUSIVE HIDRÔMETRO). AF_03/2024</v>
          </cell>
          <cell r="C8925">
            <v>0</v>
          </cell>
        </row>
        <row r="8926">
          <cell r="A8926">
            <v>104994</v>
          </cell>
          <cell r="B8926" t="str">
            <v>CAIXA DE EMBUTIR EM POLICARBONATO PARA ABRIGO DE HIDRÔMETRO - FORNECIMENTO E INSTALAÇÃO (EXCLUSIVE HIDRÔMETRO). AF_03/2024</v>
          </cell>
          <cell r="C8926">
            <v>0</v>
          </cell>
        </row>
        <row r="8927">
          <cell r="A8927">
            <v>104995</v>
          </cell>
          <cell r="B8927" t="str">
            <v>CAIXA DE EMBUTIR EM POLIPROPILENO PARA ABRIGO DE HIDRÔMETRO - FORNECIMENTO E INSTALAÇÃO (EXCLUSIVE HIDRÔMETRO). AF_03/2024</v>
          </cell>
          <cell r="C8927">
            <v>0</v>
          </cell>
        </row>
        <row r="8928">
          <cell r="A8928">
            <v>104996</v>
          </cell>
          <cell r="B8928" t="str">
            <v>CAIXA DE SOBREPOR EM AÇO GALVANIZADO PARA ABRIGO DE HIDRÔMETRO - FORNECIMENTO E INSTALAÇÃO (EXCLUSIVE HIDRÔMETRO). AF_03/2024</v>
          </cell>
          <cell r="C8928">
            <v>0</v>
          </cell>
        </row>
        <row r="8929">
          <cell r="A8929">
            <v>95676</v>
          </cell>
          <cell r="B8929" t="str">
            <v>CAIXA EM CONCRETO PRÉ-MOLDADO PARA ABRIGO DE HIDRÔMETRO COM DN 20 MM - FORNECIMENTO E INSTALAÇÃO. AF_03/2024</v>
          </cell>
          <cell r="C8929">
            <v>139.15</v>
          </cell>
        </row>
        <row r="8930">
          <cell r="A8930">
            <v>95677</v>
          </cell>
          <cell r="B8930" t="str">
            <v>CAIXA EM CONCRETO PRÉ-MOLDADO PARA ABRIGO DE HIDRÔMETRO COM DN 25 MM - FORNECIMENTO E INSTALAÇÃO (EXCLUSIVE HIDRÔMETRO). AF_03/2024</v>
          </cell>
          <cell r="C8930">
            <v>0</v>
          </cell>
        </row>
        <row r="8931">
          <cell r="A8931">
            <v>105135</v>
          </cell>
          <cell r="B8931" t="str">
            <v>HIDRÔMETRO DN 1 1/2", 20 M³/H - FORNECIMENTO E INSTALAÇÃO. AF_03/2024</v>
          </cell>
          <cell r="C8931">
            <v>972.07</v>
          </cell>
        </row>
        <row r="8932">
          <cell r="A8932">
            <v>104998</v>
          </cell>
          <cell r="B8932" t="str">
            <v>HIDRÔMETRO DN 1", 10 M³/H - FORNECIMENTO E INSTALAÇÃO. AF_03/2024</v>
          </cell>
          <cell r="C8932">
            <v>593.95000000000005</v>
          </cell>
        </row>
        <row r="8933">
          <cell r="A8933">
            <v>104997</v>
          </cell>
          <cell r="B8933" t="str">
            <v>HIDRÔMETRO DN 1", 7 M³/H - FORNECIMENTO E INSTALAÇÃO. AF_03/2024</v>
          </cell>
          <cell r="C8933">
            <v>443.01</v>
          </cell>
        </row>
        <row r="8934">
          <cell r="A8934">
            <v>95673</v>
          </cell>
          <cell r="B8934" t="str">
            <v>HIDRÔMETRO DN 1/2", 1,5 M3/H - FORNECIMENTO E INSTALAÇÃO. AF_03/2024</v>
          </cell>
          <cell r="C8934">
            <v>127.95</v>
          </cell>
        </row>
        <row r="8935">
          <cell r="A8935">
            <v>95674</v>
          </cell>
          <cell r="B8935" t="str">
            <v>HIDRÔMETRO DN 1/2", 3,0 M3/H - FORNECIMENTO E INSTALAÇÃO. AF_03/2024</v>
          </cell>
          <cell r="C8935">
            <v>135.88999999999999</v>
          </cell>
        </row>
        <row r="8936">
          <cell r="A8936">
            <v>104992</v>
          </cell>
          <cell r="B8936" t="str">
            <v>HIDRÔMETRO DN 2", 30 M³/H - FORNECIMENTO E INSTALAÇÃO. AF_03/2024</v>
          </cell>
          <cell r="C8936">
            <v>1358.18</v>
          </cell>
        </row>
        <row r="8937">
          <cell r="A8937">
            <v>95675</v>
          </cell>
          <cell r="B8937" t="str">
            <v>HIDRÔMETRO DN 3/4", 5,0 M3/H - FORNECIMENTO E INSTALAÇÃO. AF_03/2024</v>
          </cell>
          <cell r="C8937">
            <v>167.64</v>
          </cell>
        </row>
        <row r="8938">
          <cell r="A8938">
            <v>95648</v>
          </cell>
          <cell r="B8938" t="str">
            <v>KIT CAVALETE PARA MEDIÇÃO DE ÁGUA - ENTRADA INDIVIDUALIZADA, EM CPVC DN 28 MM (1"), PARA 1 MEDIDOR - FORNECIMENTO E INSTALAÇÃO (EXCLUSIVE HIDRÔMETRO). AF_03/2024</v>
          </cell>
          <cell r="C8938">
            <v>629.58000000000004</v>
          </cell>
        </row>
        <row r="8939">
          <cell r="A8939">
            <v>95649</v>
          </cell>
          <cell r="B8939" t="str">
            <v>KIT CAVALETE PARA MEDIÇÃO DE ÁGUA - ENTRADA INDIVIDUALIZADA, EM CPVC DN 28 MM (1"), PARA 2 MEDIDORES - FORNECIMENTO E INSTALAÇÃO (EXCLUSIVE HIDRÔMETRO). AF_03/2024</v>
          </cell>
          <cell r="C8939">
            <v>1081.75</v>
          </cell>
        </row>
        <row r="8940">
          <cell r="A8940">
            <v>95650</v>
          </cell>
          <cell r="B8940" t="str">
            <v>KIT CAVALETE PARA MEDIÇÃO DE ÁGUA - ENTRADA INDIVIDUALIZADA, EM CPVC DN 28 MM (1"), PARA 3 MEDIDORES - FORNECIMENTO E INSTALAÇÃO (EXCLUSIVE HIDRÔMETRO). AF_03/2024</v>
          </cell>
          <cell r="C8940">
            <v>1578.26</v>
          </cell>
        </row>
        <row r="8941">
          <cell r="A8941">
            <v>95651</v>
          </cell>
          <cell r="B8941" t="str">
            <v>KIT CAVALETE PARA MEDIÇÃO DE ÁGUA - ENTRADA INDIVIDUALIZADA, EM CPVC DN 28 MM (1"), PARA 4 MEDIDORES - FORNECIMENTO E INSTALAÇÃO (EXCLUSIVE HIDRÔMETRO). AF_03/2024</v>
          </cell>
          <cell r="C8941">
            <v>2048.59</v>
          </cell>
        </row>
        <row r="8942">
          <cell r="A8942">
            <v>95652</v>
          </cell>
          <cell r="B8942" t="str">
            <v>KIT CAVALETE PARA MEDIÇÃO DE ÁGUA - ENTRADA INDIVIDUALIZADA, EM CPVC DN 35 MM (1 1/4"), PARA 1 MEDIDOR - FORNECIMENTO E INSTALAÇÃO (EXCLUSIVE HIDRÔMETRO). AF_03/2024</v>
          </cell>
          <cell r="C8942">
            <v>778.16</v>
          </cell>
        </row>
        <row r="8943">
          <cell r="A8943">
            <v>95653</v>
          </cell>
          <cell r="B8943" t="str">
            <v>KIT CAVALETE PARA MEDIÇÃO DE ÁGUA - ENTRADA INDIVIDUALIZADA, EM CPVC DN 35 MM (1 1/4"), PARA 2 MEDIDORES - FORNECIMENTO E INSTALAÇÃO (EXCLUSIVE HIDRÔMETRO). AF_03/2024</v>
          </cell>
          <cell r="C8943">
            <v>1376.86</v>
          </cell>
        </row>
        <row r="8944">
          <cell r="A8944">
            <v>95654</v>
          </cell>
          <cell r="B8944" t="str">
            <v>KIT CAVALETE PARA MEDIÇÃO DE ÁGUA - ENTRADA INDIVIDUALIZADA, EM CPVC DN 35 MM (1 1/4"), PARA 3 MEDIDORES - FORNECIMENTO E INSTALAÇÃO (EXCLUSIVE HIDRÔMETRO). AF_03/2024</v>
          </cell>
          <cell r="C8944">
            <v>2026.06</v>
          </cell>
        </row>
        <row r="8945">
          <cell r="A8945">
            <v>95655</v>
          </cell>
          <cell r="B8945" t="str">
            <v>KIT CAVALETE PARA MEDIÇÃO DE ÁGUA - ENTRADA INDIVIDUALIZADA, EM CPVC DN 35 MM (1 1/4"), PARA 4 MEDIDORES - FORNECIMENTO E INSTALAÇÃO (EXCLUSIVE HIDRÔMETRO). AF_03/2024</v>
          </cell>
          <cell r="C8945">
            <v>2641.57</v>
          </cell>
        </row>
        <row r="8946">
          <cell r="A8946">
            <v>95657</v>
          </cell>
          <cell r="B8946" t="str">
            <v>KIT CAVALETE PARA MEDIÇÃO DE ÁGUA - ENTRADA INDIVIDUALIZADA, EM PPR PN20 DN 25 MM (3/4") PARA 1 MEDIDOR - FORNECIMENTO E INSTALAÇÃO (EXCLUSIVE HIDRÔMETRO). AF_03/2024</v>
          </cell>
          <cell r="C8946">
            <v>298.89</v>
          </cell>
        </row>
        <row r="8947">
          <cell r="A8947">
            <v>95658</v>
          </cell>
          <cell r="B8947" t="str">
            <v>KIT CAVALETE PARA MEDIÇÃO DE ÁGUA - ENTRADA INDIVIDUALIZADA, EM PPR PN20 DN 25 MM (3/4") PARA 2 MEDIDORES - FORNECIMENTO E INSTALAÇÃO (EXCLUSIVE HIDRÔMETRO). AF_03/2024</v>
          </cell>
          <cell r="C8947">
            <v>543.36</v>
          </cell>
        </row>
        <row r="8948">
          <cell r="A8948">
            <v>95659</v>
          </cell>
          <cell r="B8948" t="str">
            <v>KIT CAVALETE PARA MEDIÇÃO DE ÁGUA - ENTRADA INDIVIDUALIZADA, EM PPR PN20 DN 25 MM (3/4") PARA 3 MEDIDORES - FORNECIMENTO E INSTALAÇÃO (EXCLUSIVE HIDRÔMETRO). AF_03/2024</v>
          </cell>
          <cell r="C8948">
            <v>808.73</v>
          </cell>
        </row>
        <row r="8949">
          <cell r="A8949">
            <v>95660</v>
          </cell>
          <cell r="B8949" t="str">
            <v>KIT CAVALETE PARA MEDIÇÃO DE ÁGUA - ENTRADA INDIVIDUALIZADA, EM PPR PN20 DN 25 MM (3/4") PARA 4 MEDIDORES - FORNECIMENTO E INSTALAÇÃO (EXCLUSIVE HIDRÔMETRO). AF_03/2024</v>
          </cell>
          <cell r="C8949">
            <v>1059.78</v>
          </cell>
        </row>
        <row r="8950">
          <cell r="A8950">
            <v>95661</v>
          </cell>
          <cell r="B8950" t="str">
            <v>KIT CAVALETE PARA MEDIÇÃO DE ÁGUA - ENTRADA INDIVIDUALIZADA, EM PPR PN20 DN 32 MM (1") PARA 1 MEDIDOR - FORNECIMENTO E INSTALAÇÃO (EXCLUSIVE HIDRÔMETRO). AF_03/2024</v>
          </cell>
          <cell r="C8950">
            <v>369.34</v>
          </cell>
        </row>
        <row r="8951">
          <cell r="A8951">
            <v>95662</v>
          </cell>
          <cell r="B8951" t="str">
            <v>KIT CAVALETE PARA MEDIÇÃO DE ÁGUA - ENTRADA INDIVIDUALIZADA, EM PPR PN20 DN 32 MM (1") PARA 2 MEDIDORES - FORNECIMENTO E INSTALAÇÃO (EXCLUSIVE HIDRÔMETRO). AF_03/2024</v>
          </cell>
          <cell r="C8951">
            <v>682.84</v>
          </cell>
        </row>
        <row r="8952">
          <cell r="A8952">
            <v>95663</v>
          </cell>
          <cell r="B8952" t="str">
            <v>KIT CAVALETE PARA MEDIÇÃO DE ÁGUA - ENTRADA INDIVIDUALIZADA, EM PPR PN20 DN 32 MM (1") PARA 3 MEDIDORES - FORNECIMENTO E INSTALAÇÃO (EXCLUSIVE HIDRÔMETRO). AF_03/2024</v>
          </cell>
          <cell r="C8952">
            <v>1021.51</v>
          </cell>
        </row>
        <row r="8953">
          <cell r="A8953">
            <v>95664</v>
          </cell>
          <cell r="B8953" t="str">
            <v>KIT CAVALETE PARA MEDIÇÃO DE ÁGUA - ENTRADA INDIVIDUALIZADA, EM PPR PN20 DN 32 MM (1") PARA 4 MEDIDORES - FORNECIMENTO E INSTALAÇÃO (EXCLUSIVE HIDRÔMETRO). AF_03/2024</v>
          </cell>
          <cell r="C8953">
            <v>1340.61</v>
          </cell>
        </row>
        <row r="8954">
          <cell r="A8954">
            <v>95665</v>
          </cell>
          <cell r="B8954" t="str">
            <v>KIT CAVALETE PARA MEDIÇÃO DE ÁGUA - ENTRADA INDIVIDUALIZADA, EM PPR PN25 DN 25 MM (3/4") PARA 1 MEDIDOR - FORNECIMENTO E INSTALAÇÃO (EXCLUSIVE HIDRÔMETRO). AF_03/2024</v>
          </cell>
          <cell r="C8954">
            <v>332.79</v>
          </cell>
        </row>
        <row r="8955">
          <cell r="A8955">
            <v>95666</v>
          </cell>
          <cell r="B8955" t="str">
            <v>KIT CAVALETE PARA MEDIÇÃO DE ÁGUA - ENTRADA INDIVIDUALIZADA, EM PPR PN25 DN 25 MM (3/4") PARA 2 MEDIDORES - FORNECIMENTO E INSTALAÇÃO (EXCLUSIVE HIDRÔMETRO). AF_03/2024</v>
          </cell>
          <cell r="C8955">
            <v>586.87</v>
          </cell>
        </row>
        <row r="8956">
          <cell r="A8956">
            <v>95667</v>
          </cell>
          <cell r="B8956" t="str">
            <v>KIT CAVALETE PARA MEDIÇÃO DE ÁGUA - ENTRADA INDIVIDUALIZADA, EM PPR PN25 DN 25 MM (3/4") PARA 3 MEDIDORES - FORNECIMENTO E INSTALAÇÃO (EXCLUSIVE HIDRÔMETRO). AF_03/2024</v>
          </cell>
          <cell r="C8956">
            <v>868.69</v>
          </cell>
        </row>
        <row r="8957">
          <cell r="A8957">
            <v>95668</v>
          </cell>
          <cell r="B8957" t="str">
            <v>KIT CAVALETE PARA MEDIÇÃO DE ÁGUA - ENTRADA INDIVIDUALIZADA, EM PPR PN25 DN 25 MM (3/4") PARA 4 MEDIDORES - FORNECIMENTO E INSTALAÇÃO (EXCLUSIVE HIDRÔMETRO). AF_03/2024</v>
          </cell>
          <cell r="C8957">
            <v>1134.25</v>
          </cell>
        </row>
        <row r="8958">
          <cell r="A8958">
            <v>95669</v>
          </cell>
          <cell r="B8958" t="str">
            <v>KIT CAVALETE PARA MEDIÇÃO DE ÁGUA - ENTRADA INDIVIDUALIZADA, EM PPR PN25 DN 32 MM (1") PARA 1 MEDIDOR - FORNECIMENTO E INSTALAÇÃO (EXCLUSIVE HIDRÔMETRO). AF_03/2024</v>
          </cell>
          <cell r="C8958">
            <v>398.97</v>
          </cell>
        </row>
        <row r="8959">
          <cell r="A8959">
            <v>95670</v>
          </cell>
          <cell r="B8959" t="str">
            <v>KIT CAVALETE PARA MEDIÇÃO DE ÁGUA - ENTRADA INDIVIDUALIZADA, EM PPR PN25 DN 32 MM (1") PARA 2 MEDIDORES - FORNECIMENTO E INSTALAÇÃO (EXCLUSIVE HIDRÔMETRO). AF_03/2024</v>
          </cell>
          <cell r="C8959">
            <v>717.97</v>
          </cell>
        </row>
        <row r="8960">
          <cell r="A8960">
            <v>95671</v>
          </cell>
          <cell r="B8960" t="str">
            <v>KIT CAVALETE PARA MEDIÇÃO DE ÁGUA - ENTRADA INDIVIDUALIZADA, EM PPR PN25 DN 32 MM (1") PARA 3 MEDIDORES - FORNECIMENTO E INSTALAÇÃO (EXCLUSIVE HIDRÔMETRO). AF_03/2024</v>
          </cell>
          <cell r="C8960">
            <v>1068.3800000000001</v>
          </cell>
        </row>
        <row r="8961">
          <cell r="A8961">
            <v>95672</v>
          </cell>
          <cell r="B8961" t="str">
            <v>KIT CAVALETE PARA MEDIÇÃO DE ÁGUA - ENTRADA INDIVIDUALIZADA, EM PPR PN25 DN 32 MM (1") PARA 4 MEDIDORES - FORNECIMENTO E INSTALAÇÃO (EXCLUSIVE HIDRÔMETRO). AF_03/2024</v>
          </cell>
          <cell r="C8961">
            <v>1398.09</v>
          </cell>
        </row>
        <row r="8962">
          <cell r="A8962">
            <v>97741</v>
          </cell>
          <cell r="B8962" t="str">
            <v>KIT CAVALETE PARA MEDIÇÃO DE ÁGUA - ENTRADA INDIVIDUALIZADA, EM PVC 25 MM (3/4"), PARA 1 MEDIDOR - FORNECIMENTO E INSTALAÇÃO (EXCLUSIVE HIDRÔMETRO). AF_03/2024</v>
          </cell>
          <cell r="C8962">
            <v>153.21</v>
          </cell>
        </row>
        <row r="8963">
          <cell r="A8963">
            <v>95641</v>
          </cell>
          <cell r="B8963" t="str">
            <v>KIT CAVALETE PARA MEDIÇÃO DE ÁGUA - ENTRADA INDIVIDUALIZADA, EM PVC 25 MM (3/4"), PARA 2 MEDIDORES - FORNECIMENTO E INSTALAÇÃO (EXCLUSIVE HIDRÔMETRO). AF_03/2024</v>
          </cell>
          <cell r="C8963">
            <v>271.89</v>
          </cell>
        </row>
        <row r="8964">
          <cell r="A8964">
            <v>95642</v>
          </cell>
          <cell r="B8964" t="str">
            <v>KIT CAVALETE PARA MEDIÇÃO DE ÁGUA - ENTRADA INDIVIDUALIZADA, EM PVC 25 MM (3/4"), PARA 3 MEDIDORES - FORNECIMENTO E INSTALAÇÃO (EXCLUSIVE HIDRÔMETRO). AF_03/2024</v>
          </cell>
          <cell r="C8964">
            <v>401.88</v>
          </cell>
        </row>
        <row r="8965">
          <cell r="A8965">
            <v>95643</v>
          </cell>
          <cell r="B8965" t="str">
            <v>KIT CAVALETE PARA MEDIÇÃO DE ÁGUA - ENTRADA INDIVIDUALIZADA, EM PVC 25 MM (3/4"), PARA 4 MEDIDORES - FORNECIMENTO E INSTALAÇÃO (EXCLUSIVE HIDRÔMETRO). AF_03/2024</v>
          </cell>
          <cell r="C8965">
            <v>525.19000000000005</v>
          </cell>
        </row>
        <row r="8966">
          <cell r="A8966">
            <v>95644</v>
          </cell>
          <cell r="B8966" t="str">
            <v>KIT CAVALETE PARA MEDIÇÃO DE ÁGUA - ENTRADA INDIVIDUALIZADA, EM PVC 32 MM (1"), PARA 1 MEDIDOR - FORNECIMENTO E INSTALAÇÃO (EXCLUSIVE HIDRÔMETRO). AF_03/2024</v>
          </cell>
          <cell r="C8966">
            <v>198.83</v>
          </cell>
        </row>
        <row r="8967">
          <cell r="A8967">
            <v>95645</v>
          </cell>
          <cell r="B8967" t="str">
            <v>KIT CAVALETE PARA MEDIÇÃO DE ÁGUA - ENTRADA INDIVIDUALIZADA, EM PVC 32 MM (1"), PARA 2 MEDIDORES - FORNECIMENTO E INSTALAÇÃO (EXCLUSIVE HIDRÔMETRO). AF_03/2024</v>
          </cell>
          <cell r="C8967">
            <v>362.17</v>
          </cell>
        </row>
        <row r="8968">
          <cell r="A8968">
            <v>95646</v>
          </cell>
          <cell r="B8968" t="str">
            <v>KIT CAVALETE PARA MEDIÇÃO DE ÁGUA - ENTRADA INDIVIDUALIZADA, EM PVC 32 MM (1"), PARA 3 MEDIDORES - FORNECIMENTO E INSTALAÇÃO (EXCLUSIVE HIDRÔMETRO). AF_03/2024</v>
          </cell>
          <cell r="C8968">
            <v>539.74</v>
          </cell>
        </row>
        <row r="8969">
          <cell r="A8969">
            <v>95647</v>
          </cell>
          <cell r="B8969" t="str">
            <v>KIT CAVALETE PARA MEDIÇÃO DE ÁGUA - ENTRADA INDIVIDUALIZADA, EM PVC 32 MM (1"), PARA 4 MEDIDORES - FORNECIMENTO E INSTALAÇÃO (EXCLUSIVE HIDRÔMETRO). AF_03/2024</v>
          </cell>
          <cell r="C8969">
            <v>707.06</v>
          </cell>
        </row>
        <row r="8970">
          <cell r="A8970">
            <v>95636</v>
          </cell>
          <cell r="B8970" t="str">
            <v>KIT CAVALETE PARA MEDIÇÃO DE ÁGUA - ENTRADA PRINCIPAL, EM AÇO GALVANIZADO DN 25 MM (1") - FORNECIMENTO E INSTALAÇÃO (EXCLUSIVE HIDRÔMETRO). AF_03/2024</v>
          </cell>
          <cell r="C8970">
            <v>366.12</v>
          </cell>
        </row>
        <row r="8971">
          <cell r="A8971">
            <v>95637</v>
          </cell>
          <cell r="B8971" t="str">
            <v>KIT CAVALETE PARA MEDIÇÃO DE ÁGUA - ENTRADA PRINCIPAL, EM AÇO GALVANIZADO DN 32 MM (1 1/4") - FORNECIMENTO E INSTALAÇÃO (EXCLUSIVE HIDRÔMETRO). AF_03/2024</v>
          </cell>
          <cell r="C8971">
            <v>488.21</v>
          </cell>
        </row>
        <row r="8972">
          <cell r="A8972">
            <v>95638</v>
          </cell>
          <cell r="B8972" t="str">
            <v>KIT CAVALETE PARA MEDIÇÃO DE ÁGUA - ENTRADA PRINCIPAL, EM AÇO GALVANIZADO DN 40 MM (1 1/2") - FORNECIMENTO E INSTALAÇÃO (EXCLUSIVE HIDRÔMETRO). AF_03/2024</v>
          </cell>
          <cell r="C8972">
            <v>604.01</v>
          </cell>
        </row>
        <row r="8973">
          <cell r="A8973">
            <v>95639</v>
          </cell>
          <cell r="B8973" t="str">
            <v>KIT CAVALETE PARA MEDIÇÃO DE ÁGUA - ENTRADA PRINCIPAL, EM AÇO GALVANIZADO DN 50 MM (2") - FORNECIMENTO E INSTALAÇÃO (EXCLUSIVE HIDRÔMETRO). AF_03/2024</v>
          </cell>
          <cell r="C8973">
            <v>834.52</v>
          </cell>
        </row>
        <row r="8974">
          <cell r="A8974">
            <v>95634</v>
          </cell>
          <cell r="B8974" t="str">
            <v>KIT CAVALETE PARA MEDIÇÃO DE ÁGUA - ENTRADA PRINCIPAL, EM PVC 20 MM (1/2") - FORNECIMENTO E INSTALAÇÃO (EXCLUSIVE HIDRÔMETRO). AF_03/2024</v>
          </cell>
          <cell r="C8974">
            <v>197.11</v>
          </cell>
        </row>
        <row r="8975">
          <cell r="A8975">
            <v>95635</v>
          </cell>
          <cell r="B8975" t="str">
            <v>KIT CAVALETE PARA MEDIÇÃO DE ÁGUA - ENTRADA PRINCIPAL, EM PVC 25 MM (3/4") - FORNECIMENTO E INSTALAÇÃO (EXCLUSIVE HIDRÔMETRO). AF_03/2024</v>
          </cell>
          <cell r="C8975">
            <v>206.9</v>
          </cell>
        </row>
        <row r="8976">
          <cell r="A8976">
            <v>98751</v>
          </cell>
          <cell r="B8976" t="str">
            <v>SOLDA DE TOPO EM CHAPA/PERFIL/TUBO DE AÇO CHANFRADO, ESPESSURA=1/2''. AF_06/2018</v>
          </cell>
          <cell r="C8976">
            <v>129.88999999999999</v>
          </cell>
        </row>
        <row r="8977">
          <cell r="A8977">
            <v>98746</v>
          </cell>
          <cell r="B8977" t="str">
            <v>SOLDA DE TOPO EM CHAPA/PERFIL/TUBO DE AÇO CHANFRADO, ESPESSURA=1/4''. AF_06/2018</v>
          </cell>
          <cell r="C8977">
            <v>62.77</v>
          </cell>
        </row>
        <row r="8978">
          <cell r="A8978">
            <v>98753</v>
          </cell>
          <cell r="B8978" t="str">
            <v>SOLDA DE TOPO EM CHAPA/PERFIL/TUBO DE AÇO CHANFRADO, ESPESSURA=3/4''. AF_06/2018</v>
          </cell>
          <cell r="C8978">
            <v>236.69</v>
          </cell>
        </row>
        <row r="8979">
          <cell r="A8979">
            <v>98750</v>
          </cell>
          <cell r="B8979" t="str">
            <v>SOLDA DE TOPO EM CHAPA/PERFIL/TUBO DE AÇO CHANFRADO, ESPESSURA=3/8''. AF_06/2018</v>
          </cell>
          <cell r="C8979">
            <v>90.39</v>
          </cell>
        </row>
        <row r="8980">
          <cell r="A8980">
            <v>98749</v>
          </cell>
          <cell r="B8980" t="str">
            <v>SOLDA DE TOPO EM CHAPA/PERFIL/TUBO DE AÇO CHANFRADO, ESPESSURA=5/16''. AF_06/2018</v>
          </cell>
          <cell r="C8980">
            <v>75.260000000000005</v>
          </cell>
        </row>
        <row r="8981">
          <cell r="A8981">
            <v>98752</v>
          </cell>
          <cell r="B8981" t="str">
            <v>SOLDA DE TOPO EM CHAPA/PERFIL/TUBO DE AÇO CHANFRADO, ESPESSURA=5/8''. AF_06/2018</v>
          </cell>
          <cell r="C8981">
            <v>177.48</v>
          </cell>
        </row>
        <row r="8982">
          <cell r="A8982">
            <v>98529</v>
          </cell>
          <cell r="B8982" t="str">
            <v>CORTE RASO E RECORTE DE ÁRVORE COM DIÂMETRO DE TRONCO MAIOR OU IGUAL A 0,20 M E MENOR QUE 0,40 M. AF_03/2024</v>
          </cell>
          <cell r="C8982">
            <v>73.33</v>
          </cell>
        </row>
        <row r="8983">
          <cell r="A8983">
            <v>98530</v>
          </cell>
          <cell r="B8983" t="str">
            <v>CORTE RASO E RECORTE DE ÁRVORE COM DIÂMETRO DE TRONCO MAIOR OU IGUAL A 0,40 M E MENOR QUE 0,60 M. AF_03/2024</v>
          </cell>
          <cell r="C8983">
            <v>143.93</v>
          </cell>
        </row>
        <row r="8984">
          <cell r="A8984">
            <v>98531</v>
          </cell>
          <cell r="B8984" t="str">
            <v>CORTE RASO E RECORTE DE ÁRVORE COM DIÂMETRO DE TRONCO MAIOR OU IGUAL A 0,60 M. AF_03/2024</v>
          </cell>
          <cell r="C8984">
            <v>383.84</v>
          </cell>
        </row>
        <row r="8985">
          <cell r="A8985">
            <v>98524</v>
          </cell>
          <cell r="B8985" t="str">
            <v>LIMPEZA MANUAL DE VEGETAÇÃO EM TERRENO COM ENXADA. AF_03/2024</v>
          </cell>
          <cell r="C8985">
            <v>4.42</v>
          </cell>
        </row>
        <row r="8986">
          <cell r="A8986">
            <v>98525</v>
          </cell>
          <cell r="B8986" t="str">
            <v>LIMPEZA MECANIZADA DE CAMADA VEGETAL, VEGETAÇÃO E PEQUENAS ÁRVORES (DIÂMETRO DE TRONCO MENOR QUE 0,20 M), COM TRATOR DE ESTEIRAS. AF_03/2024</v>
          </cell>
          <cell r="C8986">
            <v>0.66</v>
          </cell>
        </row>
        <row r="8987">
          <cell r="A8987">
            <v>98533</v>
          </cell>
          <cell r="B8987" t="str">
            <v>PODA EM ALTURA DE ÁRVORE COM DIÂMETRO DE TRONCO MAIOR OU IGUAL A 0,20 M E MENOR QUE 0,40 M. AF_03/2024</v>
          </cell>
          <cell r="C8987">
            <v>114.12</v>
          </cell>
        </row>
        <row r="8988">
          <cell r="A8988">
            <v>98534</v>
          </cell>
          <cell r="B8988" t="str">
            <v>PODA EM ALTURA DE ÁRVORE COM DIÂMETRO DE TRONCO MAIOR OU IGUAL A 0,40 M E MENOR QUE 0,60 M. AF_03/2024</v>
          </cell>
          <cell r="C8988">
            <v>315.61</v>
          </cell>
        </row>
        <row r="8989">
          <cell r="A8989">
            <v>98535</v>
          </cell>
          <cell r="B8989" t="str">
            <v>PODA EM ALTURA DE ÁRVORE COM DIÂMETRO DE TRONCO MAIOR OU IGUAL A 0,60 M. AF_03/2024</v>
          </cell>
          <cell r="C8989">
            <v>662.24</v>
          </cell>
        </row>
        <row r="8990">
          <cell r="A8990">
            <v>98532</v>
          </cell>
          <cell r="B8990" t="str">
            <v>PODA EM ALTURA DE ÁRVORE COM DIÂMETRO DE TRONCO MENOR QUE 0,20 M. AF_03/2024</v>
          </cell>
          <cell r="C8990">
            <v>30.15</v>
          </cell>
        </row>
        <row r="8991">
          <cell r="A8991">
            <v>98526</v>
          </cell>
          <cell r="B8991" t="str">
            <v>REMOÇÃO DE RAÍZES REMANESCENTES DE TRONCO DE ÁRVORE COM DIÂMETRO MAIOR OU IGUAL A 0,20 M E MENOR QUE 0,40 M. AF_03/2024</v>
          </cell>
          <cell r="C8991">
            <v>130.19999999999999</v>
          </cell>
        </row>
        <row r="8992">
          <cell r="A8992">
            <v>98527</v>
          </cell>
          <cell r="B8992" t="str">
            <v>REMOÇÃO DE RAÍZES REMANESCENTES DE TRONCO DE ÁRVORE COM DIÂMETRO MAIOR OU IGUAL A 0,40 M E MENOR QUE 0,60 M. AF_03/2024</v>
          </cell>
          <cell r="C8992">
            <v>216.08</v>
          </cell>
        </row>
        <row r="8993">
          <cell r="A8993">
            <v>98528</v>
          </cell>
          <cell r="B8993" t="str">
            <v>REMOÇÃO DE RAÍZES REMANESCENTES DE TRONCO DE ÁRVORE COM DIÂMETRO MAIOR OU IGUAL A 0,60 M. AF_03/2024</v>
          </cell>
          <cell r="C8993">
            <v>284.77999999999997</v>
          </cell>
        </row>
        <row r="8994">
          <cell r="A8994">
            <v>94232</v>
          </cell>
          <cell r="B8994" t="str">
            <v>AMARRAÇÃO DE TELHAS CERÂMICAS OU DE CONCRETO. AF_07/2019</v>
          </cell>
          <cell r="C8994">
            <v>2.69</v>
          </cell>
        </row>
        <row r="8995">
          <cell r="A8995">
            <v>100434</v>
          </cell>
          <cell r="B8995" t="str">
            <v>CALHA DE BEIRAL, SEMICIRCULAR DE PVC, DIAMETRO 125 MM, INCLUINDO CABECEIRAS, EMENDAS, BOCAIS, SUPORTES E VEDAÇÕES, EXCLUINDO CONDUTORES, INCLUSO TRANSPORTE VERTICAL. AF_07/2019</v>
          </cell>
          <cell r="C8995">
            <v>164.7</v>
          </cell>
        </row>
        <row r="8996">
          <cell r="A8996">
            <v>94229</v>
          </cell>
          <cell r="B8996" t="str">
            <v>CALHA EM CHAPA DE AÇO GALVANIZADO NÚMERO 24, DESENVOLVIMENTO DE 100 CM, INCLUSO TRANSPORTE VERTICAL. AF_07/2019</v>
          </cell>
          <cell r="C8996">
            <v>147.43</v>
          </cell>
        </row>
        <row r="8997">
          <cell r="A8997">
            <v>94227</v>
          </cell>
          <cell r="B8997" t="str">
            <v>CALHA EM CHAPA DE AÇO GALVANIZADO NÚMERO 24, DESENVOLVIMENTO DE 33 CM, INCLUSO TRANSPORTE VERTICAL. AF_07/2019</v>
          </cell>
          <cell r="C8997">
            <v>56.07</v>
          </cell>
        </row>
        <row r="8998">
          <cell r="A8998">
            <v>94228</v>
          </cell>
          <cell r="B8998" t="str">
            <v>CALHA EM CHAPA DE AÇO GALVANIZADO NÚMERO 24, DESENVOLVIMENTO DE 50 CM, INCLUSO TRANSPORTE VERTICAL. AF_07/2019</v>
          </cell>
          <cell r="C8998">
            <v>76.400000000000006</v>
          </cell>
        </row>
        <row r="8999">
          <cell r="A8999">
            <v>94219</v>
          </cell>
          <cell r="B8999" t="str">
            <v>CUMEEIRA E ESPIGÃO PARA TELHA CERÂMICA EMBOÇADA COM ARGAMASSA TRAÇO 1:2:9 (CIMENTO, CAL E AREIA), PARA TELHADOS COM MAIS DE 2 ÁGUAS, INCLUSO TRANSPORTE VERTICAL. AF_07/2019</v>
          </cell>
          <cell r="C8999">
            <v>34.46</v>
          </cell>
        </row>
        <row r="9000">
          <cell r="A9000">
            <v>94220</v>
          </cell>
          <cell r="B9000" t="str">
            <v>CUMEEIRA E ESPIGÃO PARA TELHA DE CONCRETO EMBOÇADA COM ARGAMASSA TRAÇO 1:2:9 (CIMENTO, CAL E AREIA), PARA TELHADOS COM MAIS DE 2 ÁGUAS, INCLUSO TRANSPORTE VERTICAL. AF_07/2019</v>
          </cell>
          <cell r="C9000">
            <v>62.06</v>
          </cell>
        </row>
        <row r="9001">
          <cell r="A9001">
            <v>100326</v>
          </cell>
          <cell r="B9001" t="str">
            <v>CUMEEIRA NORMAL PARA TELHA TRAPEZOIDAL DE AÇO, E = 0,5 MM, INCLUSO ACESSÓRIOS DE FIXAÇÃO E IÇAMENTO. AF_07/2019</v>
          </cell>
          <cell r="C9001">
            <v>0</v>
          </cell>
        </row>
        <row r="9002">
          <cell r="A9002">
            <v>94221</v>
          </cell>
          <cell r="B9002" t="str">
            <v>CUMEEIRA PARA TELHA CERÂMICA EMBOÇADA COM ARGAMASSA TRAÇO 1:2:9 (CIMENTO, CAL E AREIA) PARA TELHADOS COM ATÉ 2 ÁGUAS, INCLUSO TRANSPORTE VERTICAL. AF_07/2019</v>
          </cell>
          <cell r="C9002">
            <v>28</v>
          </cell>
        </row>
        <row r="9003">
          <cell r="A9003">
            <v>94222</v>
          </cell>
          <cell r="B9003" t="str">
            <v>CUMEEIRA PARA TELHA DE CONCRETO EMBOÇADA COM ARGAMASSA TRAÇO 1:2:9 (CIMENTO, CAL E AREIA) PARA TELHADOS COM ATÉ 2 ÁGUAS, INCLUSO TRANSPORTE VERTICAL. AF_07/2019</v>
          </cell>
          <cell r="C9003">
            <v>55.6</v>
          </cell>
        </row>
        <row r="9004">
          <cell r="A9004">
            <v>94451</v>
          </cell>
          <cell r="B9004" t="str">
            <v>CUMEEIRA PARA TELHA DE FIBROCIMENTO ESTRUTURAL E = 6 MM, INCLUSO ACESSÓRIOS DE FIXAÇÃO E IÇAMENTO. AF_07/2019</v>
          </cell>
          <cell r="C9004">
            <v>87.86</v>
          </cell>
        </row>
        <row r="9005">
          <cell r="A9005">
            <v>94223</v>
          </cell>
          <cell r="B9005" t="str">
            <v>CUMEEIRA PARA TELHA DE FIBROCIMENTO ONDULADA E = 6 MM, INCLUSO ACESSÓRIOS DE FIXAÇÃO E IÇAMENTO. AF_07/2019</v>
          </cell>
          <cell r="C9005">
            <v>78.31</v>
          </cell>
        </row>
        <row r="9006">
          <cell r="A9006">
            <v>100325</v>
          </cell>
          <cell r="B9006" t="str">
            <v>CUMEEIRA SHED PARA TELHA ONDULADA DE FIBROCIMENTO, E = 6 MM, INCLUSO ACESSÓRIOS DE FIXAÇÃO E IÇAMENTO. AF_07/2019</v>
          </cell>
          <cell r="C9006">
            <v>85.28</v>
          </cell>
        </row>
        <row r="9007">
          <cell r="A9007">
            <v>94224</v>
          </cell>
          <cell r="B9007" t="str">
            <v>EMBOÇAMENTO COM ARGAMASSA TRAÇO 1:2:9 (CIMENTO, CAL E AREIA). AF_07/2019</v>
          </cell>
          <cell r="C9007">
            <v>25.18</v>
          </cell>
        </row>
        <row r="9008">
          <cell r="A9008">
            <v>102653</v>
          </cell>
          <cell r="B9008" t="str">
            <v>ISOLAMENTO TERMOACÚSTICO COM LÃ MINERAL NA SUBCOBERTURA, INCLUSO TRANSPORTE VERTICAL. AF_07/2019</v>
          </cell>
          <cell r="C9008">
            <v>0</v>
          </cell>
        </row>
        <row r="9009">
          <cell r="A9009">
            <v>100330</v>
          </cell>
          <cell r="B9009" t="str">
            <v>RETIRADA E RECOLOCAÇÃO DE TELHA CERÂMICA CAPA-CANAL, COM ATÉ DUAS ÁGUAS, INCLUSO IÇAMENTO. AF_07/2019</v>
          </cell>
          <cell r="C9009">
            <v>19.89</v>
          </cell>
        </row>
        <row r="9010">
          <cell r="A9010">
            <v>100331</v>
          </cell>
          <cell r="B9010" t="str">
            <v>RETIRADA E RECOLOCAÇÃO DE TELHA CERÂMICA CAPA-CANAL, COM MAIS DE DUAS ÁGUAS, INCLUSO IÇAMENTO. AF_07/2019</v>
          </cell>
          <cell r="C9010">
            <v>25.48</v>
          </cell>
        </row>
        <row r="9011">
          <cell r="A9011">
            <v>100328</v>
          </cell>
          <cell r="B9011" t="str">
            <v>RETIRADA E RECOLOCAÇÃO DE TELHA CERÂMICA DE ENCAIXE, COM ATÉ DUAS ÁGUAS, INCLUSO IÇAMENTO. AF_07/2019</v>
          </cell>
          <cell r="C9011">
            <v>14.65</v>
          </cell>
        </row>
        <row r="9012">
          <cell r="A9012">
            <v>100329</v>
          </cell>
          <cell r="B9012" t="str">
            <v>RETIRADA E RECOLOCAÇÃO DE TELHA CERÂMICA DE ENCAIXE, COM MAIS DE DUAS ÁGUAS, INCLUSO IÇAMENTO. AF_07/2019</v>
          </cell>
          <cell r="C9012">
            <v>17.93</v>
          </cell>
        </row>
        <row r="9013">
          <cell r="A9013">
            <v>94231</v>
          </cell>
          <cell r="B9013" t="str">
            <v>RUFO EM CHAPA DE AÇO GALVANIZADO NÚMERO 24, CORTE DE 25 CM, INCLUSO TRANSPORTE VERTICAL. AF_07/2019</v>
          </cell>
          <cell r="C9013">
            <v>46.2</v>
          </cell>
        </row>
        <row r="9014">
          <cell r="A9014">
            <v>100435</v>
          </cell>
          <cell r="B9014" t="str">
            <v>RUFO EM FIBROCIMENTO PARA TELHA ONDULADA E = 6 MM, ABA DE 26 CM, INCLUSO TRANSPORTE VERTICAL, EXCETO CONTRARRUFO. AF_07/2019</v>
          </cell>
          <cell r="C9014">
            <v>62.94</v>
          </cell>
        </row>
        <row r="9015">
          <cell r="A9015">
            <v>100327</v>
          </cell>
          <cell r="B9015" t="str">
            <v>RUFO EXTERNO/INTERNO EM CHAPA DE AÇO GALVANIZADO NÚMERO 26, CORTE DE 33 CM, INCLUSO IÇAMENTO. AF_07/2019</v>
          </cell>
          <cell r="C9015">
            <v>52.31</v>
          </cell>
        </row>
        <row r="9016">
          <cell r="A9016">
            <v>94226</v>
          </cell>
          <cell r="B9016" t="str">
            <v>SUBCOBERTURA COM MANTA PLÁSTICA REVESTIDA POR PELÍCULA DE ALUMÍNO, INCLUSO TRANSPORTE VERTICAL. AF_07/2019</v>
          </cell>
          <cell r="C9016">
            <v>20.36</v>
          </cell>
        </row>
        <row r="9017">
          <cell r="A9017">
            <v>94201</v>
          </cell>
          <cell r="B9017" t="str">
            <v>TELHAMENTO COM TELHA CERÂMICA CAPA-CANAL, TIPO COLONIAL, COM ATÉ 2 ÁGUAS, INCLUSO TRANSPORTE VERTICAL. AF_07/2019</v>
          </cell>
          <cell r="C9017">
            <v>58.61</v>
          </cell>
        </row>
        <row r="9018">
          <cell r="A9018">
            <v>94204</v>
          </cell>
          <cell r="B9018" t="str">
            <v>TELHAMENTO COM TELHA CERÂMICA CAPA-CANAL, TIPO COLONIAL, COM MAIS DE 2 ÁGUAS, INCLUSO TRANSPORTE VERTICAL. AF_07/2019</v>
          </cell>
          <cell r="C9018">
            <v>64.180000000000007</v>
          </cell>
        </row>
        <row r="9019">
          <cell r="A9019">
            <v>94447</v>
          </cell>
          <cell r="B9019" t="str">
            <v>TELHAMENTO COM TELHA CERÂMICA CAPA-CANAL, TIPO PAULISTA, COM ATÉ 2 ÁGUAS, INCLUSO TRANSPORTE VERTICAL. AF_07/2019</v>
          </cell>
          <cell r="C9019">
            <v>58.61</v>
          </cell>
        </row>
        <row r="9020">
          <cell r="A9020">
            <v>94448</v>
          </cell>
          <cell r="B9020" t="str">
            <v>TELHAMENTO COM TELHA CERÂMICA CAPA-CANAL, TIPO PAULISTA, COM MAIS DE 2 ÁGUAS, INCLUSO TRANSPORTE VERTICAL. AF_07/2019</v>
          </cell>
          <cell r="C9020">
            <v>64.180000000000007</v>
          </cell>
        </row>
        <row r="9021">
          <cell r="A9021">
            <v>94445</v>
          </cell>
          <cell r="B9021" t="str">
            <v>TELHAMENTO COM TELHA CERÂMICA CAPA-CANAL, TIPO PLAN, COM ATÉ 2 ÁGUAS, INCLUSO TRANSPORTE VERTICAL. AF_07/2019</v>
          </cell>
          <cell r="C9021">
            <v>58.61</v>
          </cell>
        </row>
        <row r="9022">
          <cell r="A9022">
            <v>94446</v>
          </cell>
          <cell r="B9022" t="str">
            <v>TELHAMENTO COM TELHA CERÂMICA CAPA-CANAL, TIPO PLAN, COM MAIS DE 2 ÁGUAS, INCLUSO TRANSPORTE VERTICAL. AF_07/2019</v>
          </cell>
          <cell r="C9022">
            <v>64.180000000000007</v>
          </cell>
        </row>
        <row r="9023">
          <cell r="A9023">
            <v>94440</v>
          </cell>
          <cell r="B9023" t="str">
            <v>TELHAMENTO COM TELHA CERÂMICA DE ENCAIXE, TIPO FRANCESA, COM ATÉ 2 ÁGUAS, INCLUSO TRANSPORTE VERTICAL. AF_07/2019</v>
          </cell>
          <cell r="C9023">
            <v>41.38</v>
          </cell>
        </row>
        <row r="9024">
          <cell r="A9024">
            <v>94441</v>
          </cell>
          <cell r="B9024" t="str">
            <v>TELHAMENTO COM TELHA CERÂMICA DE ENCAIXE, TIPO FRANCESA, COM MAIS DE 2 ÁGUAS, INCLUSO TRANSPORTE VERTICAL. AF_07/2019</v>
          </cell>
          <cell r="C9024">
            <v>44.67</v>
          </cell>
        </row>
        <row r="9025">
          <cell r="A9025">
            <v>94195</v>
          </cell>
          <cell r="B9025" t="str">
            <v>TELHAMENTO COM TELHA CERÂMICA DE ENCAIXE, TIPO PORTUGUESA, COM ATÉ 2 ÁGUAS, INCLUSO TRANSPORTE VERTICAL. AF_07/2019</v>
          </cell>
          <cell r="C9025">
            <v>41.38</v>
          </cell>
        </row>
        <row r="9026">
          <cell r="A9026">
            <v>94198</v>
          </cell>
          <cell r="B9026" t="str">
            <v>TELHAMENTO COM TELHA CERÂMICA DE ENCAIXE, TIPO PORTUGUESA, COM MAIS DE 2 ÁGUAS, INCLUSO TRANSPORTE VERTICAL. AF_07/2019</v>
          </cell>
          <cell r="C9026">
            <v>44.67</v>
          </cell>
        </row>
        <row r="9027">
          <cell r="A9027">
            <v>94442</v>
          </cell>
          <cell r="B9027" t="str">
            <v>TELHAMENTO COM TELHA CERÂMICA DE ENCAIXE, TIPO ROMANA, COM ATÉ 2 ÁGUAS, INCLUSO TRANSPORTE VERTICAL. AF_07/2019</v>
          </cell>
          <cell r="C9027">
            <v>41.38</v>
          </cell>
        </row>
        <row r="9028">
          <cell r="A9028">
            <v>94443</v>
          </cell>
          <cell r="B9028" t="str">
            <v>TELHAMENTO COM TELHA CERÂMICA DE ENCAIXE, TIPO ROMANA, COM MAIS DE 2 ÁGUAS, INCLUSO TRANSPORTE VERTICAL. AF_07/2019</v>
          </cell>
          <cell r="C9028">
            <v>44.67</v>
          </cell>
        </row>
        <row r="9029">
          <cell r="A9029">
            <v>94213</v>
          </cell>
          <cell r="B9029" t="str">
            <v>TELHAMENTO COM TELHA DE AÇO/ALUMÍNIO E = 0,5 MM, COM ATÉ 2 ÁGUAS, INCLUSO IÇAMENTO. AF_07/2019</v>
          </cell>
          <cell r="C9029">
            <v>68.75</v>
          </cell>
        </row>
        <row r="9030">
          <cell r="A9030">
            <v>94189</v>
          </cell>
          <cell r="B9030" t="str">
            <v>TELHAMENTO COM TELHA DE CONCRETO DE ENCAIXE, COM ATÉ 2 ÁGUAS, INCLUSO TRANSPORTE VERTICAL. AF_07/2019</v>
          </cell>
          <cell r="C9030">
            <v>47.85</v>
          </cell>
        </row>
        <row r="9031">
          <cell r="A9031">
            <v>94192</v>
          </cell>
          <cell r="B9031" t="str">
            <v>TELHAMENTO COM TELHA DE CONCRETO DE ENCAIXE, COM MAIS DE 2 ÁGUAS, INCLUSO TRANSPORTE VERTICAL. AF_07/2019</v>
          </cell>
          <cell r="C9031">
            <v>50.33</v>
          </cell>
        </row>
        <row r="9032">
          <cell r="A9032">
            <v>94444</v>
          </cell>
          <cell r="B9032" t="str">
            <v>TELHAMENTO COM TELHA DE ENCAIXE, TIPO FRANCESA DE VIDRO, COM ATÉ 2 ÁGUAS, INCLUSO TRANSPORTE VERTICAL. AF_07/2019</v>
          </cell>
          <cell r="C9032">
            <v>610.94000000000005</v>
          </cell>
        </row>
        <row r="9033">
          <cell r="A9033">
            <v>94218</v>
          </cell>
          <cell r="B9033" t="str">
            <v>TELHAMENTO COM TELHA ESTRUTURAL DE FIBROCIMENTO E= 8 MM, COM ATÉ 2 ÁGUAS, INCLUSO IÇAMENTO. AF_07/2019_PS</v>
          </cell>
          <cell r="C9033">
            <v>122.82</v>
          </cell>
        </row>
        <row r="9034">
          <cell r="A9034">
            <v>94216</v>
          </cell>
          <cell r="B9034" t="str">
            <v>TELHAMENTO COM TELHA METÁLICA TERMOACÚSTICA E = 30 MM, COM ATÉ 2 ÁGUAS, INCLUSO IÇAMENTO. AF_07/2019</v>
          </cell>
          <cell r="C9034">
            <v>200.06</v>
          </cell>
        </row>
        <row r="9035">
          <cell r="A9035">
            <v>94449</v>
          </cell>
          <cell r="B9035" t="str">
            <v>TELHAMENTO COM TELHA ONDULADA DE FIBRA DE VIDRO E = 0,6 MM, PARA TELHADO COM INCLINAÇÃO MAIOR QUE 10°, COM ATÉ 2 ÁGUAS, INCLUSO IÇAMENTO. AF_07/2019</v>
          </cell>
          <cell r="C9035">
            <v>62.72</v>
          </cell>
        </row>
        <row r="9036">
          <cell r="A9036">
            <v>94210</v>
          </cell>
          <cell r="B9036" t="str">
            <v>TELHAMENTO COM TELHA ONDULADA DE FIBROCIMENTO E = 6 MM, COM RECOBRIMENTO LATERAL DE 1 1/4 DE ONDA PARA TELHADO COM INCLINAÇÃO MÁXIMA DE 10°, COM ATÉ 2 ÁGUAS, INCLUSO IÇAMENTO. AF_07/2019</v>
          </cell>
          <cell r="C9036">
            <v>49.42</v>
          </cell>
        </row>
        <row r="9037">
          <cell r="A9037">
            <v>94207</v>
          </cell>
          <cell r="B9037" t="str">
            <v>TELHAMENTO COM TELHA ONDULADA DE FIBROCIMENTO E = 6 MM, COM RECOBRIMENTO LATERAL DE 1/4 DE ONDA PARA TELHADO COM INCLINAÇÃO MAIOR QUE 10°, COM ATÉ 2 ÁGUAS, INCLUSO IÇAMENTO. AF_07/2019</v>
          </cell>
          <cell r="C9037">
            <v>46.46</v>
          </cell>
        </row>
        <row r="9038">
          <cell r="A9038">
            <v>102109</v>
          </cell>
          <cell r="B9038" t="str">
            <v>SUPORTE PARA TRANSFORMADOR EM POSTE DE CONCRETO CIRCULAR - FORNECIMENTO E INSTALAÇÃO. AF_12/2020</v>
          </cell>
          <cell r="C9038">
            <v>86.3</v>
          </cell>
        </row>
        <row r="9039">
          <cell r="A9039">
            <v>102110</v>
          </cell>
          <cell r="B9039" t="str">
            <v>SUPORTE PARA TRANSFORMADOR EM POSTE DE CONCRETO DUPLO T - FORNECIMENTO E INSTALAÇÃO. AF_12/2020</v>
          </cell>
          <cell r="C9039">
            <v>300.70999999999998</v>
          </cell>
        </row>
        <row r="9040">
          <cell r="A9040">
            <v>103656</v>
          </cell>
          <cell r="B9040" t="str">
            <v>TRANSFORMADOR DE DISTRIBUIÇÃO, 1000 KVA, TRIFÁSICO, 60 HZ, CLASSE 15 KV, IMERSO EM ÓLEO MINERAL, INSTALAÇÃO EM SOLO (NÃO INCLUSO ABRIGO) - FORNECIMENTO E INSTALAÇÃO. AF_02/2022</v>
          </cell>
          <cell r="C9040">
            <v>184524.22</v>
          </cell>
        </row>
        <row r="9041">
          <cell r="A9041">
            <v>102105</v>
          </cell>
          <cell r="B9041" t="str">
            <v>TRANSFORMADOR DE DISTRIBUIÇÃO, 112,5 KVA, TRIFÁSICO, 60 HZ, CLASSE 15 KV, IMERSO EM ÓLEO MINERAL, INSTALAÇÃO EM POSTE (NÃO INCLUSO SUPORTE) - FORNECIMENTO E INSTALAÇÃO. AF_12/2020</v>
          </cell>
          <cell r="C9041">
            <v>28946.36</v>
          </cell>
        </row>
        <row r="9042">
          <cell r="A9042">
            <v>102106</v>
          </cell>
          <cell r="B9042" t="str">
            <v>TRANSFORMADOR DE DISTRIBUIÇÃO, 150 KVA, TRIFÁSICO, 60 HZ, CLASSE 15 KV, IMERSO EM ÓLEO MINERAL, INSTALAÇÃO EM POSTE (NÃO INCLUSO SUPORTE) - FORNECIMENTO E INSTALAÇÃO. AF_12/2020</v>
          </cell>
          <cell r="C9042">
            <v>36379.800000000003</v>
          </cell>
        </row>
        <row r="9043">
          <cell r="A9043">
            <v>102107</v>
          </cell>
          <cell r="B9043" t="str">
            <v>TRANSFORMADOR DE DISTRIBUIÇÃO, 225 KVA, TRIFÁSICO, 60 HZ, CLASSE 15 KV, IMERSO EM ÓLEO MINERAL, INSTALAÇÃO EM POSTE (NÃO INCLUSO SUPORTE) - FORNECIMENTO E INSTALAÇÃO. AF_12/2020</v>
          </cell>
          <cell r="C9043">
            <v>50860.6</v>
          </cell>
        </row>
        <row r="9044">
          <cell r="A9044">
            <v>102102</v>
          </cell>
          <cell r="B9044" t="str">
            <v>TRANSFORMADOR DE DISTRIBUIÇÃO, 30 KVA, TRIFÁSICO, 60 HZ, CLASSE 15 KV, IMERSO EM ÓLEO MINERAL, INSTALAÇÃO EM POSTE (NÃO INCLUSO SUPORTE) - FORNECIMENTO E INSTALAÇÃO. AF_12/2020</v>
          </cell>
          <cell r="C9044">
            <v>16398.509999999998</v>
          </cell>
        </row>
        <row r="9045">
          <cell r="A9045">
            <v>102108</v>
          </cell>
          <cell r="B9045" t="str">
            <v>TRANSFORMADOR DE DISTRIBUIÇÃO, 300 KVA, TRIFÁSICO, 60 HZ, CLASSE 15 KV, IMERSO EM ÓLEO MINERAL, INSTALAÇÃO EM POSTE (NÃO INCLUSO SUPORTE) - FORNECIMENTO E INSTALAÇÃO. AF_12/2020</v>
          </cell>
          <cell r="C9045">
            <v>59266.73</v>
          </cell>
        </row>
        <row r="9046">
          <cell r="A9046">
            <v>102103</v>
          </cell>
          <cell r="B9046" t="str">
            <v>TRANSFORMADOR DE DISTRIBUIÇÃO, 45 KVA, TRIFÁSICO, 60 HZ, CLASSE 15 KV, IMERSO EM ÓLEO MINERAL, INSTALAÇÃO EM POSTE (NÃO INCLUSO SUPORTE) - FORNECIMENTO E INSTALAÇÃO. AF_12/2020</v>
          </cell>
          <cell r="C9046">
            <v>18272.990000000002</v>
          </cell>
        </row>
        <row r="9047">
          <cell r="A9047">
            <v>103654</v>
          </cell>
          <cell r="B9047" t="str">
            <v>TRANSFORMADOR DE DISTRIBUIÇÃO, 500KVA, TRIFÁSICO, 60 HZ, CLASSE 15 KV, IMERSO EM ÓLEO MINERAL, INSTALAÇÃO EM SOLO (NÃO INCLUSO ABRIGO) - FORNECIMENTO E INSTALAÇÃO. AF_02/2022</v>
          </cell>
          <cell r="C9047">
            <v>96250.35</v>
          </cell>
        </row>
        <row r="9048">
          <cell r="A9048">
            <v>102104</v>
          </cell>
          <cell r="B9048" t="str">
            <v>TRANSFORMADOR DE DISTRIBUIÇÃO, 75 KVA, TRIFÁSICO, 60 HZ, CLASSE 15 KV, IMERSO EM ÓLEO MINERAL, INSTALAÇÃO EM POSTE (NÃO INCLUSO SUPORTE) - FORNECIMENTO E INSTALAÇÃO. AF_12/2020</v>
          </cell>
          <cell r="C9048">
            <v>23507.29</v>
          </cell>
        </row>
        <row r="9049">
          <cell r="A9049">
            <v>103655</v>
          </cell>
          <cell r="B9049" t="str">
            <v>TRANSFORMADOR DE DISTRIBUIÇÃO, 750 KVA, TRIFÁSICO, 60 HZ, CLASSE 15 KV, IMERSO EM ÓLEO MINERAL, INSTALAÇÃO EM SOLO (NÃO INCLUSO ABRIGO) - FORNECIMENTO E INSTALAÇÃO. AF_02/2022</v>
          </cell>
          <cell r="C9049">
            <v>131911.89000000001</v>
          </cell>
        </row>
        <row r="9050">
          <cell r="A9050">
            <v>105473</v>
          </cell>
          <cell r="B9050" t="str">
            <v>CARGA E DESCARGA COM CARRINHO PLATAFORMA, DE BANCADA DE MÁRMORE OU GRANITO PARA COZINHA/LAVATÓRIO OU MÁRMORE SINTÉTICO COM CUBA INTEGRADA, EM BALSA DE 1000 TONELADAS. AF_05/2024</v>
          </cell>
          <cell r="C9050">
            <v>0</v>
          </cell>
        </row>
        <row r="9051">
          <cell r="A9051">
            <v>105414</v>
          </cell>
          <cell r="B9051" t="str">
            <v>CARGA E DESCARGA COM CARRINHO PLATAFORMA, DE BANCADA DE MÁRMORE OU GRANITO PARA COZINHA/LAVATÓRIO OU MÁRMORE SINTÉTICO COM CUBA INTEGRADA, EM BALSA DE 1500 TONELADAS. AF_05/2024</v>
          </cell>
          <cell r="C9051">
            <v>0</v>
          </cell>
        </row>
        <row r="9052">
          <cell r="A9052">
            <v>105424</v>
          </cell>
          <cell r="B9052" t="str">
            <v>CARGA E DESCARGA COM CARRINHO PLATAFORMA, DE BANCADA DE MÁRMORE OU GRANITO PARA COZINHA/LAVATÓRIO OU MÁRMORE SINTÉTICO COM CUBA INTEGRADA, EM BALSA DE 2000 TONELADAS. AF_05/2024</v>
          </cell>
          <cell r="C9052">
            <v>0</v>
          </cell>
        </row>
        <row r="9053">
          <cell r="A9053">
            <v>105448</v>
          </cell>
          <cell r="B9053" t="str">
            <v>CARGA E DESCARGA COM CARRINHO PLATAFORMA, DE BANCADA DE MÁRMORE OU GRANITO PARA COZINHA/LAVATÓRIO OU MÁRMORE SINTÉTICO COM CUBA INTEGRADA, EM BALSA DE 600 TONELADAS. AF_05/2024</v>
          </cell>
          <cell r="C9053">
            <v>0</v>
          </cell>
        </row>
        <row r="9054">
          <cell r="A9054">
            <v>105409</v>
          </cell>
          <cell r="B9054" t="str">
            <v>CARGA E DESCARGA COM MANIPULADOR TELESCÓPICO, DE PÁLETE DE BACIA SANITÁRIA, CAIXA ACOPLADA, TANQUE OU PIA, EM BALSA DE 1000 TONELADAS. AF_05/2024</v>
          </cell>
          <cell r="C9054">
            <v>0</v>
          </cell>
        </row>
        <row r="9055">
          <cell r="A9055">
            <v>105415</v>
          </cell>
          <cell r="B9055" t="str">
            <v>CARGA E DESCARGA COM MANIPULADOR TELESCÓPICO, DE PÁLETE DE BACIA SANITÁRIA, CAIXA ACOPLADA, TANQUE OU PIA, EM BALSA DE 1500 TONELADAS. AF_05/2024</v>
          </cell>
          <cell r="C9055">
            <v>0</v>
          </cell>
        </row>
        <row r="9056">
          <cell r="A9056">
            <v>105487</v>
          </cell>
          <cell r="B9056" t="str">
            <v>CARGA E DESCARGA COM MANIPULADOR TELESCÓPICO, DE PÁLETE DE BACIA SANITÁRIA, CAIXA ACOPLADA, TANQUE OU PIA, EM BALSA DE 2000 TONELADAS. AF_05/2024</v>
          </cell>
          <cell r="C9056">
            <v>0</v>
          </cell>
        </row>
        <row r="9057">
          <cell r="A9057">
            <v>105451</v>
          </cell>
          <cell r="B9057" t="str">
            <v>CARGA E DESCARGA COM MANIPULADOR TELESCÓPICO, DE PÁLETE DE BACIA SANITÁRIA, CAIXA ACOPLADA, TANQUE OU PIA, EM BALSA DE 600 TONELADAS. AF_05/2024</v>
          </cell>
          <cell r="C9057">
            <v>0</v>
          </cell>
        </row>
        <row r="9058">
          <cell r="A9058">
            <v>105454</v>
          </cell>
          <cell r="B9058" t="str">
            <v>CARGA E DESCARGA COM MANIPULADOR TELESCÓPICO, DE PÁLETE DE BLOCOS VAZADOS DE CONCRETO OU CERÂMICO, EM BALSA DE 1000 TONELADAS. AF_05/2024</v>
          </cell>
          <cell r="C9058">
            <v>0</v>
          </cell>
        </row>
        <row r="9059">
          <cell r="A9059">
            <v>105411</v>
          </cell>
          <cell r="B9059" t="str">
            <v>CARGA E DESCARGA COM MANIPULADOR TELESCÓPICO, DE PÁLETE DE BLOCOS VAZADOS DE CONCRETO OU CERÂMICO, EM BALSA DE 1500 TONELADAS. AF_05/2024</v>
          </cell>
          <cell r="C9059">
            <v>0</v>
          </cell>
        </row>
        <row r="9060">
          <cell r="A9060">
            <v>105419</v>
          </cell>
          <cell r="B9060" t="str">
            <v>CARGA E DESCARGA COM MANIPULADOR TELESCÓPICO, DE PÁLETE DE BLOCOS VAZADOS DE CONCRETO OU CERÂMICO, EM BALSA DE 2000 TONELADAS. AF_05/2024</v>
          </cell>
          <cell r="C9060">
            <v>0</v>
          </cell>
        </row>
        <row r="9061">
          <cell r="A9061">
            <v>105443</v>
          </cell>
          <cell r="B9061" t="str">
            <v>CARGA E DESCARGA COM MANIPULADOR TELESCÓPICO, DE PÁLETE DE BLOCOS VAZADOS DE CONCRETO OU CERÂMICO, EM BALSA DE 600 TONELADAS. AF_05/2024</v>
          </cell>
          <cell r="C9061">
            <v>0</v>
          </cell>
        </row>
        <row r="9062">
          <cell r="A9062">
            <v>105455</v>
          </cell>
          <cell r="B9062" t="str">
            <v>CARGA E DESCARGA COM MANIPULADOR TELESCÓPICO, DE PÁLETE DE CAIXAS COM REVESTIMENTO CERÂMICO, EM BALSA DE 1000 TONELADAS. AF_05/2024</v>
          </cell>
          <cell r="C9062">
            <v>0</v>
          </cell>
        </row>
        <row r="9063">
          <cell r="A9063">
            <v>105412</v>
          </cell>
          <cell r="B9063" t="str">
            <v>CARGA E DESCARGA COM MANIPULADOR TELESCÓPICO, DE PÁLETE DE CAIXAS COM REVESTIMENTO CERÂMICO, EM BALSA DE 1500 TONELADAS. AF_05/2024</v>
          </cell>
          <cell r="C9063">
            <v>0</v>
          </cell>
        </row>
        <row r="9064">
          <cell r="A9064">
            <v>105420</v>
          </cell>
          <cell r="B9064" t="str">
            <v>CARGA E DESCARGA COM MANIPULADOR TELESCÓPICO, DE PÁLETE DE CAIXAS COM REVESTIMENTO CERÂMICO, EM BALSA DE 2000 TONELADAS. AF_05/2024</v>
          </cell>
          <cell r="C9064">
            <v>0</v>
          </cell>
        </row>
        <row r="9065">
          <cell r="A9065">
            <v>105444</v>
          </cell>
          <cell r="B9065" t="str">
            <v>CARGA E DESCARGA COM MANIPULADOR TELESCÓPICO, DE PÁLETE DE CAIXAS COM REVESTIMENTO CERÂMICO, EM BALSA DE 600 TONELADAS. AF_05/2024</v>
          </cell>
          <cell r="C9065">
            <v>0</v>
          </cell>
        </row>
        <row r="9066">
          <cell r="A9066">
            <v>105456</v>
          </cell>
          <cell r="B9066" t="str">
            <v>CARGA E DESCARGA COM MANIPULADOR TELESCÓPICO, DE PÁLETE DE LATAS 18 LITROS, EM BALSA DE 1000 TONELADAS. AF_05/2024</v>
          </cell>
          <cell r="C9066">
            <v>0</v>
          </cell>
        </row>
        <row r="9067">
          <cell r="A9067">
            <v>105478</v>
          </cell>
          <cell r="B9067" t="str">
            <v>CARGA E DESCARGA COM MANIPULADOR TELESCÓPICO, DE PÁLETE DE LATAS 18 LITROS, EM BALSA DE 1500 TONELADAS. AF_05/2024</v>
          </cell>
          <cell r="C9067">
            <v>0</v>
          </cell>
        </row>
        <row r="9068">
          <cell r="A9068">
            <v>105421</v>
          </cell>
          <cell r="B9068" t="str">
            <v>CARGA E DESCARGA COM MANIPULADOR TELESCÓPICO, DE PÁLETE DE LATAS 18 LITROS, EM BALSA DE 2000 TONELADAS. AF_05/2024</v>
          </cell>
          <cell r="C9068">
            <v>0</v>
          </cell>
        </row>
        <row r="9069">
          <cell r="A9069">
            <v>105445</v>
          </cell>
          <cell r="B9069" t="str">
            <v>CARGA E DESCARGA COM MANIPULADOR TELESCÓPICO, DE PÁLETE DE LATAS 18 LITROS, EM BALSA DE 600 TONELADAS. AF_05/2024</v>
          </cell>
          <cell r="C9069">
            <v>0</v>
          </cell>
        </row>
        <row r="9070">
          <cell r="A9070">
            <v>105453</v>
          </cell>
          <cell r="B9070" t="str">
            <v>CARGA E DESCARGA COM MANIPULADOR TELESCÓPICO, DE PÁLETE DE SACOS, EM BALSA DE 1000 TONELADAS. AF_05/2024</v>
          </cell>
          <cell r="C9070">
            <v>0</v>
          </cell>
        </row>
        <row r="9071">
          <cell r="A9071">
            <v>105497</v>
          </cell>
          <cell r="B9071" t="str">
            <v>CARGA E DESCARGA COM MANIPULADOR TELESCÓPICO, DE PÁLETE DE SACOS, EM BALSA DE 1500 TONELADAS. AF_05/2024</v>
          </cell>
          <cell r="C9071">
            <v>0</v>
          </cell>
        </row>
        <row r="9072">
          <cell r="A9072">
            <v>105418</v>
          </cell>
          <cell r="B9072" t="str">
            <v>CARGA E DESCARGA COM MANIPULADOR TELESCÓPICO, DE PÁLETE DE SACOS, EM BALSA DE 2000 TONELADAS. AF_05/2024</v>
          </cell>
          <cell r="C9072">
            <v>0</v>
          </cell>
        </row>
        <row r="9073">
          <cell r="A9073">
            <v>105442</v>
          </cell>
          <cell r="B9073" t="str">
            <v>CARGA E DESCARGA COM MANIPULADOR TELESCÓPICO, DE PÁLETE DE SACOS, EM BALSA DE 600 TONELADAS. AF_05/2024</v>
          </cell>
          <cell r="C9073">
            <v>0</v>
          </cell>
        </row>
        <row r="9074">
          <cell r="A9074">
            <v>105410</v>
          </cell>
          <cell r="B9074" t="str">
            <v>CARGA E DESCARGA COM MANIPULADOR TELESCÓPICO, DE PÁLETE DE TELHA DE CONCRETO OU CERÂMICA, EM BALSA DE 1000 TONELADAS. AF_05/2024</v>
          </cell>
          <cell r="C9074">
            <v>0</v>
          </cell>
        </row>
        <row r="9075">
          <cell r="A9075">
            <v>105416</v>
          </cell>
          <cell r="B9075" t="str">
            <v>CARGA E DESCARGA COM MANIPULADOR TELESCÓPICO, DE PÁLETE DE TELHA DE CONCRETO OU CERÂMICA, EM BALSA DE 1500 TONELADAS. AF_05/2024</v>
          </cell>
          <cell r="C9075">
            <v>0</v>
          </cell>
        </row>
        <row r="9076">
          <cell r="A9076">
            <v>105488</v>
          </cell>
          <cell r="B9076" t="str">
            <v>CARGA E DESCARGA COM MANIPULADOR TELESCÓPICO, DE PÁLETE DE TELHA DE CONCRETO OU CERÂMICA, EM BALSA DE 2000 TONELADAS. AF_05/2024</v>
          </cell>
          <cell r="C9076">
            <v>0</v>
          </cell>
        </row>
        <row r="9077">
          <cell r="A9077">
            <v>105452</v>
          </cell>
          <cell r="B9077" t="str">
            <v>CARGA E DESCARGA COM MANIPULADOR TELESCÓPICO, DE PÁLETE DE TELHA DE CONCRETO OU CERÂMICA, EM BALSA DE 600 TONELADAS. AF_05/2024</v>
          </cell>
          <cell r="C9077">
            <v>0</v>
          </cell>
        </row>
        <row r="9078">
          <cell r="A9078">
            <v>105475</v>
          </cell>
          <cell r="B9078" t="str">
            <v>CARGA E DESCARGA COM MANIPULADOR TELESCÓPICO, DE TELHAS TERMOACÚSTICAS, FIBROCIMENTO, AÇO ZINCADO, FIBROCIMENTO ESTRUTURAL, CANALETE 90 OU KALHETÃO, EM BALSA DE 1000 TONELADAS. AF_05/2024</v>
          </cell>
          <cell r="C9078">
            <v>0</v>
          </cell>
        </row>
        <row r="9079">
          <cell r="A9079">
            <v>105498</v>
          </cell>
          <cell r="B9079" t="str">
            <v>CARGA E DESCARGA COM MANIPULADOR TELESCÓPICO, DE TELHAS TERMOACÚSTICAS, FIBROCIMENTO, AÇO ZINCADO, FIBROCIMENTO ESTRUTURAL, CANALETE 90 OU KALHETÃO, EM BALSA DE 1500 TONELADAS. AF_05/2024</v>
          </cell>
          <cell r="C9079">
            <v>0</v>
          </cell>
        </row>
        <row r="9080">
          <cell r="A9080">
            <v>105486</v>
          </cell>
          <cell r="B9080" t="str">
            <v>CARGA E DESCARGA COM MANIPULADOR TELESCÓPICO, DE TELHAS TERMOACÚSTICAS, FIBROCIMENTO, AÇO ZINCADO, FIBROCIMENTO ESTRUTURAL, CANALETE 90 OU KALHETÃO, EM BALSA DE 2000 TONELADAS. AF_05/2024</v>
          </cell>
          <cell r="C9080">
            <v>0</v>
          </cell>
        </row>
        <row r="9081">
          <cell r="A9081">
            <v>105450</v>
          </cell>
          <cell r="B9081" t="str">
            <v>CARGA E DESCARGA COM MANIPULADOR TELESCÓPICO, DE TELHAS TERMOACÚSTICAS, FIBROCIMENTO, AÇO ZINCADO, FIBROCIMENTO ESTRUTURAL, CANALETE 90 OU KALHETÃO, EM BALSA DE 600 TONELADAS. AF_05/2024</v>
          </cell>
          <cell r="C9081">
            <v>0</v>
          </cell>
        </row>
        <row r="9082">
          <cell r="A9082">
            <v>105438</v>
          </cell>
          <cell r="B9082" t="str">
            <v>CARGA E DESCARGA DE BETONEIRA, COM CAMINHÃO CARROCERIA COM GUINDAUTO (MUNCK) 11,7 TM, EM BALSA DE 1000 TONELADAS. AF_05/2024</v>
          </cell>
          <cell r="C9082">
            <v>0</v>
          </cell>
        </row>
        <row r="9083">
          <cell r="A9083">
            <v>105463</v>
          </cell>
          <cell r="B9083" t="str">
            <v>CARGA E DESCARGA DE BETONEIRA, COM CAMINHÃO CARROCERIA COM GUINDAUTO (MUNCK) 11,7 TM, EM BALSA DE 1500 TONELADAS. AF_05/2024</v>
          </cell>
          <cell r="C9083">
            <v>0</v>
          </cell>
        </row>
        <row r="9084">
          <cell r="A9084">
            <v>105485</v>
          </cell>
          <cell r="B9084" t="str">
            <v>CARGA E DESCARGA DE BETONEIRA, COM CAMINHÃO CARROCERIA COM GUINDAUTO (MUNCK) 11,7 TM, EM BALSA DE 2000 TONELADAS. AF_05/2024</v>
          </cell>
          <cell r="C9084">
            <v>0</v>
          </cell>
        </row>
        <row r="9085">
          <cell r="A9085">
            <v>105428</v>
          </cell>
          <cell r="B9085" t="str">
            <v>CARGA E DESCARGA DE BETONEIRA, COM CAMINHÃO CARROCERIA COM GUINDAUTO (MUNCK) 11,7 TM, EM BALSA DE 600 TONELADAS. AF_05/2024</v>
          </cell>
          <cell r="C9085">
            <v>0</v>
          </cell>
        </row>
        <row r="9086">
          <cell r="A9086">
            <v>105426</v>
          </cell>
          <cell r="B9086" t="str">
            <v>CARGA E DESCARGA DE CAMINHÃO DE 10 M³, EM BALSA DE 1000 TONELADAS. AF_05/2024</v>
          </cell>
          <cell r="C9086">
            <v>0</v>
          </cell>
        </row>
        <row r="9087">
          <cell r="A9087">
            <v>105491</v>
          </cell>
          <cell r="B9087" t="str">
            <v>CARGA E DESCARGA DE CAMINHÃO DE 10 M³, EM BALSA DE 1500 TONELADAS. AF_05/2024</v>
          </cell>
          <cell r="C9087">
            <v>0</v>
          </cell>
        </row>
        <row r="9088">
          <cell r="A9088">
            <v>105495</v>
          </cell>
          <cell r="B9088" t="str">
            <v>CARGA E DESCARGA DE CAMINHÃO DE 10 M³, EM BALSA DE 2000 TONELADAS. AF_05/2024</v>
          </cell>
          <cell r="C9088">
            <v>0</v>
          </cell>
        </row>
        <row r="9089">
          <cell r="A9089">
            <v>105407</v>
          </cell>
          <cell r="B9089" t="str">
            <v>CARGA E DESCARGA DE CAMINHÃO DE 10 M³, EM BALSA DE 600 TONELADAS. AF_05/2024</v>
          </cell>
          <cell r="C9089">
            <v>0</v>
          </cell>
        </row>
        <row r="9090">
          <cell r="A9090">
            <v>105427</v>
          </cell>
          <cell r="B9090" t="str">
            <v>CARGA E DESCARGA DE CAMINHÃO DE 14 M³, EM BALSA DE 1000 TONELADAS. AF_05/2024</v>
          </cell>
          <cell r="C9090">
            <v>0</v>
          </cell>
        </row>
        <row r="9091">
          <cell r="A9091">
            <v>105492</v>
          </cell>
          <cell r="B9091" t="str">
            <v>CARGA E DESCARGA DE CAMINHÃO DE 14 M³, EM BALSA DE 1500 TONELADAS. AF_05/2024</v>
          </cell>
          <cell r="C9091">
            <v>0</v>
          </cell>
        </row>
        <row r="9092">
          <cell r="A9092">
            <v>105496</v>
          </cell>
          <cell r="B9092" t="str">
            <v>CARGA E DESCARGA DE CAMINHÃO DE 14 M³, EM BALSA DE 2000 TONELADAS. AF_05/2024</v>
          </cell>
          <cell r="C9092">
            <v>0</v>
          </cell>
        </row>
        <row r="9093">
          <cell r="A9093">
            <v>105425</v>
          </cell>
          <cell r="B9093" t="str">
            <v>CARGA E DESCARGA DE CAMINHÃO DE 14 M³, EM BALSA DE 600 TONELADAS. AF_05/2024</v>
          </cell>
          <cell r="C9093">
            <v>0</v>
          </cell>
        </row>
        <row r="9094">
          <cell r="A9094">
            <v>105477</v>
          </cell>
          <cell r="B9094" t="str">
            <v>CARGA E DESCARGA DE CAMINHÃO DE 6 M³, EM BALSA DE 1000 TONELADAS. AF_05/2024</v>
          </cell>
          <cell r="C9094">
            <v>0</v>
          </cell>
        </row>
        <row r="9095">
          <cell r="A9095">
            <v>105490</v>
          </cell>
          <cell r="B9095" t="str">
            <v>CARGA E DESCARGA DE CAMINHÃO DE 6 M³, EM BALSA DE 1500 TONELADAS. AF_05/2024</v>
          </cell>
          <cell r="C9095">
            <v>0</v>
          </cell>
        </row>
        <row r="9096">
          <cell r="A9096">
            <v>105494</v>
          </cell>
          <cell r="B9096" t="str">
            <v>CARGA E DESCARGA DE CAMINHÃO DE 6 M³, EM BALSA DE 2000 TONELADAS. AF_05/2024</v>
          </cell>
          <cell r="C9096">
            <v>0</v>
          </cell>
        </row>
        <row r="9097">
          <cell r="A9097">
            <v>105417</v>
          </cell>
          <cell r="B9097" t="str">
            <v>CARGA E DESCARGA DE CAMINHÃO DE 6 M³, EM BALSA DE 600 TONELADAS. AF_05/2024</v>
          </cell>
          <cell r="C9097">
            <v>0</v>
          </cell>
        </row>
        <row r="9098">
          <cell r="A9098">
            <v>105461</v>
          </cell>
          <cell r="B9098" t="str">
            <v>CARGA E DESCARGA DE PERFIL METÁLICO E VERGALHÕES DE AÇO E VERGALHÕES DE AÇO, COM CAMINHÃO CARROCERIA COM GUINDAUTO (MUNCK) 11,7 TM, EM BALSA DE 1500 TONELADAS. AF_05/2024</v>
          </cell>
          <cell r="C9098">
            <v>0</v>
          </cell>
        </row>
        <row r="9099">
          <cell r="A9099">
            <v>105436</v>
          </cell>
          <cell r="B9099" t="str">
            <v>CARGA E DESCARGA DE PERFIL METÁLICO E VERGALHÕES DE AÇO, COM CAMINHÃO CARROCERIA COM GUINDAUTO (MUNCK) 11,7 TM, EM BALSA DE 1000 TONELADAS. AF_05/2024</v>
          </cell>
          <cell r="C9099">
            <v>0</v>
          </cell>
        </row>
        <row r="9100">
          <cell r="A9100">
            <v>105483</v>
          </cell>
          <cell r="B9100" t="str">
            <v>CARGA E DESCARGA DE PERFIL METÁLICO E VERGALHÕES DE AÇO, COM CAMINHÃO CARROCERIA COM GUINDAUTO (MUNCK) 11,7 TM, EM BALSA DE 2000 TONELADAS. AF_05/2024</v>
          </cell>
          <cell r="C9100">
            <v>0</v>
          </cell>
        </row>
        <row r="9101">
          <cell r="A9101">
            <v>105505</v>
          </cell>
          <cell r="B9101" t="str">
            <v>CARGA E DESCARGA DE PERFIL METÁLICO E VERGALHÕES DE AÇO, COM CAMINHÃO CARROCERIA COM GUINDAUTO (MUNCK) 11,7 TM, EM BALSA DE 600 TONELADAS. AF_05/2024</v>
          </cell>
          <cell r="C9101">
            <v>0</v>
          </cell>
        </row>
        <row r="9102">
          <cell r="A9102">
            <v>105435</v>
          </cell>
          <cell r="B9102" t="str">
            <v>CARGA E DESCARGA DE POSTES DE CONCRETO, COM CAMINHÃO CARROCERIA COM GUINDAUTO (MUNCK) 11,7 TM, EM BALSA DE 1000 TONELADAS. AF_05/2024</v>
          </cell>
          <cell r="C9102">
            <v>0</v>
          </cell>
        </row>
        <row r="9103">
          <cell r="A9103">
            <v>105460</v>
          </cell>
          <cell r="B9103" t="str">
            <v>CARGA E DESCARGA DE POSTES DE CONCRETO, COM CAMINHÃO CARROCERIA COM GUINDAUTO (MUNCK) 11,7 TM, EM BALSA DE 1500 TONELADAS. AF_05/2024</v>
          </cell>
          <cell r="C9103">
            <v>0</v>
          </cell>
        </row>
        <row r="9104">
          <cell r="A9104">
            <v>105470</v>
          </cell>
          <cell r="B9104" t="str">
            <v>CARGA E DESCARGA DE POSTES DE CONCRETO, COM CAMINHÃO CARROCERIA COM GUINDAUTO (MUNCK) 11,7 TM, EM BALSA DE 2000 TONELADAS. AF_05/2024</v>
          </cell>
          <cell r="C9104">
            <v>0</v>
          </cell>
        </row>
        <row r="9105">
          <cell r="A9105">
            <v>105504</v>
          </cell>
          <cell r="B9105" t="str">
            <v>CARGA E DESCARGA DE POSTES DE CONCRETO, COM CAMINHÃO CARROCERIA COM GUINDAUTO (MUNCK) 11,7 TM, EM BALSA DE 600 TONELADAS. AF_05/2024</v>
          </cell>
          <cell r="C9105">
            <v>0</v>
          </cell>
        </row>
        <row r="9106">
          <cell r="A9106">
            <v>105476</v>
          </cell>
          <cell r="B9106" t="str">
            <v>CARGA E DESCARGA DE RETROESCAVADEIRA, EM BALSA DE 1000 TONELADAS. AF_05/2024</v>
          </cell>
          <cell r="C9106">
            <v>0</v>
          </cell>
        </row>
        <row r="9107">
          <cell r="A9107">
            <v>105471</v>
          </cell>
          <cell r="B9107" t="str">
            <v>CARGA E DESCARGA DE RETROESCAVADEIRA, EM BALSA DE 1500 TONELADAS. AF_05/2024</v>
          </cell>
          <cell r="C9107">
            <v>0</v>
          </cell>
        </row>
        <row r="9108">
          <cell r="A9108">
            <v>105493</v>
          </cell>
          <cell r="B9108" t="str">
            <v>CARGA E DESCARGA DE RETROESCAVADEIRA, EM BALSA DE 2000 TONELADAS. AF_05/2024</v>
          </cell>
          <cell r="C9108">
            <v>0</v>
          </cell>
        </row>
        <row r="9109">
          <cell r="A9109">
            <v>105482</v>
          </cell>
          <cell r="B9109" t="str">
            <v>CARGA E DESCARGA DE RETROESCAVADEIRA, EM BALSA DE 600 TONELADAS. AF_05/2024</v>
          </cell>
          <cell r="C9109">
            <v>0</v>
          </cell>
        </row>
        <row r="9110">
          <cell r="A9110">
            <v>105430</v>
          </cell>
          <cell r="B9110" t="str">
            <v>CARGA E DESCARGA DE SOLOS E MATERIAIS GRANULARES, COM CAMINHÃO DE 10 M³ E ESCAVADEIRA HIDRÁULICA, EM BALSA DE 1000 TONELADAS. AF_05/2024</v>
          </cell>
          <cell r="C9110">
            <v>0</v>
          </cell>
        </row>
        <row r="9111">
          <cell r="A9111">
            <v>105440</v>
          </cell>
          <cell r="B9111" t="str">
            <v>CARGA E DESCARGA DE SOLOS E MATERIAIS GRANULARES, COM CAMINHÃO DE 10 M³ E ESCAVADEIRA HIDRÁULICA, EM BALSA DE 1500 TONELADAS. AF_05/2024</v>
          </cell>
          <cell r="C9111">
            <v>0</v>
          </cell>
        </row>
        <row r="9112">
          <cell r="A9112">
            <v>105465</v>
          </cell>
          <cell r="B9112" t="str">
            <v>CARGA E DESCARGA DE SOLOS E MATERIAIS GRANULARES, COM CAMINHÃO DE 10 M³ E ESCAVADEIRA HIDRÁULICA, EM BALSA DE 2000 TONELADAS. AF_05/2024</v>
          </cell>
          <cell r="C9112">
            <v>0</v>
          </cell>
        </row>
        <row r="9113">
          <cell r="A9113">
            <v>105499</v>
          </cell>
          <cell r="B9113" t="str">
            <v>CARGA E DESCARGA DE SOLOS E MATERIAIS GRANULARES, COM CAMINHÃO DE 10 M³ E ESCAVADEIRA HIDRÁULICA, EM BALSA DE 600 TONELADAS. AF_05/2024</v>
          </cell>
          <cell r="C9113">
            <v>0</v>
          </cell>
        </row>
        <row r="9114">
          <cell r="A9114">
            <v>105431</v>
          </cell>
          <cell r="B9114" t="str">
            <v>CARGA E DESCARGA DE SOLOS E MATERIAIS GRANULARES, COM CAMINHÃO DE 14 M³ E ESCAVADEIRA HIDRÁULICA, EM BALSA DE 1000 TONELADAS. AF_05/2024</v>
          </cell>
          <cell r="C9114">
            <v>0</v>
          </cell>
        </row>
        <row r="9115">
          <cell r="A9115">
            <v>105441</v>
          </cell>
          <cell r="B9115" t="str">
            <v>CARGA E DESCARGA DE SOLOS E MATERIAIS GRANULARES, COM CAMINHÃO DE 14 M³ E ESCAVADEIRA HIDRÁULICA, EM BALSA DE 1500 TONELADAS. AF_05/2024</v>
          </cell>
          <cell r="C9115">
            <v>0</v>
          </cell>
        </row>
        <row r="9116">
          <cell r="A9116">
            <v>105466</v>
          </cell>
          <cell r="B9116" t="str">
            <v>CARGA E DESCARGA DE SOLOS E MATERIAIS GRANULARES, COM CAMINHÃO DE 14 M³ E ESCAVADEIRA HIDRÁULICA, EM BALSA DE 2000 TONELADAS. AF_05/2024</v>
          </cell>
          <cell r="C9116">
            <v>0</v>
          </cell>
        </row>
        <row r="9117">
          <cell r="A9117">
            <v>105500</v>
          </cell>
          <cell r="B9117" t="str">
            <v>CARGA E DESCARGA DE SOLOS E MATERIAIS GRANULARES, COM CAMINHÃO DE 14 M³ E ESCAVADEIRA HIDRÁULICA, EM BALSA DE 600 TONELADAS. AF_05/2024</v>
          </cell>
          <cell r="C9117">
            <v>0</v>
          </cell>
        </row>
        <row r="9118">
          <cell r="A9118">
            <v>105429</v>
          </cell>
          <cell r="B9118" t="str">
            <v>CARGA E DESCARGA DE SOLOS E MATERIAIS GRANULARES, COM CAMINHÃO DE 6 M³ E ESCAVADEIRA HIDRÁULICA, EM BALSA DE 1000 TONELADAS. AF_05/2024</v>
          </cell>
          <cell r="C9118">
            <v>0</v>
          </cell>
        </row>
        <row r="9119">
          <cell r="A9119">
            <v>105439</v>
          </cell>
          <cell r="B9119" t="str">
            <v>CARGA E DESCARGA DE SOLOS E MATERIAIS GRANULARES, COM CAMINHÃO DE 6 M³ E ESCAVADEIRA HIDRÁULICA, EM BALSA DE 1500 TONELADAS. AF_05/2024</v>
          </cell>
          <cell r="C9119">
            <v>0</v>
          </cell>
        </row>
        <row r="9120">
          <cell r="A9120">
            <v>105464</v>
          </cell>
          <cell r="B9120" t="str">
            <v>CARGA E DESCARGA DE SOLOS E MATERIAIS GRANULARES, COM CAMINHÃO DE 6 M³ E ESCAVADEIRA HIDRÁULICA, EM BALSA DE 2000 TONELADAS. AF_05/2024</v>
          </cell>
          <cell r="C9120">
            <v>0</v>
          </cell>
        </row>
        <row r="9121">
          <cell r="A9121">
            <v>105489</v>
          </cell>
          <cell r="B9121" t="str">
            <v>CARGA E DESCARGA DE SOLOS E MATERIAIS GRANULARES, COM CAMINHÃO DE 6 M³ E ESCAVADEIRA HIDRÁULICA, EM BALSA DE 600 TONELADAS. AF_05/2024</v>
          </cell>
          <cell r="C9121">
            <v>0</v>
          </cell>
        </row>
        <row r="9122">
          <cell r="A9122">
            <v>105437</v>
          </cell>
          <cell r="B9122" t="str">
            <v>CARGA E DESCARGA DE TELA DE AÇO, COM CAMINHÃO CARROCERIA COM GUINDAUTO (MUNCK) 11,7 TM, EM BALSA DE 1000 TONELADAS. AF_05/2024</v>
          </cell>
          <cell r="C9122">
            <v>0</v>
          </cell>
        </row>
        <row r="9123">
          <cell r="A9123">
            <v>105462</v>
          </cell>
          <cell r="B9123" t="str">
            <v>CARGA E DESCARGA DE TELA DE AÇO, COM CAMINHÃO CARROCERIA COM GUINDAUTO (MUNCK) 11,7 TM, EM BALSA DE 1500 TONELADAS. AF_05/2024</v>
          </cell>
          <cell r="C9123">
            <v>0</v>
          </cell>
        </row>
        <row r="9124">
          <cell r="A9124">
            <v>105484</v>
          </cell>
          <cell r="B9124" t="str">
            <v>CARGA E DESCARGA DE TELA DE AÇO, COM CAMINHÃO CARROCERIA COM GUINDAUTO (MUNCK) 11,7 TM, EM BALSA DE 2000 TONELADAS. AF_05/2024</v>
          </cell>
          <cell r="C9124">
            <v>0</v>
          </cell>
        </row>
        <row r="9125">
          <cell r="A9125">
            <v>105506</v>
          </cell>
          <cell r="B9125" t="str">
            <v>CARGA E DESCARGA DE TELA DE AÇO, COM CAMINHÃO CARROCERIA COM GUINDAUTO (MUNCK) 11,7 TM, EM BALSA DE 600 TONELADAS. AF_05/2024</v>
          </cell>
          <cell r="C9125">
            <v>0</v>
          </cell>
        </row>
        <row r="9126">
          <cell r="A9126">
            <v>105432</v>
          </cell>
          <cell r="B9126" t="str">
            <v>CARGA E DESCARGA DE TUBOS DE CONCRETO, COM CAMINHÃO CARROCERIA COM GUINDAUTO (MUNCK) 11,7 TM, EM BALSA DE 1000 TONELADAS. AF_05/2024</v>
          </cell>
          <cell r="C9126">
            <v>0</v>
          </cell>
        </row>
        <row r="9127">
          <cell r="A9127">
            <v>105457</v>
          </cell>
          <cell r="B9127" t="str">
            <v>CARGA E DESCARGA DE TUBOS DE CONCRETO, COM CAMINHÃO CARROCERIA COM GUINDAUTO (MUNCK) 11,7 TM, EM BALSA DE 1500 TONELADAS. AF_05/2024</v>
          </cell>
          <cell r="C9127">
            <v>0</v>
          </cell>
        </row>
        <row r="9128">
          <cell r="A9128">
            <v>105467</v>
          </cell>
          <cell r="B9128" t="str">
            <v>CARGA E DESCARGA DE TUBOS DE CONCRETO, COM CAMINHÃO CARROCERIA COM GUINDAUTO (MUNCK) 11,7 TM, EM BALSA DE 2000 TONELADAS. AF_05/2024</v>
          </cell>
          <cell r="C9128">
            <v>0</v>
          </cell>
        </row>
        <row r="9129">
          <cell r="A9129">
            <v>105501</v>
          </cell>
          <cell r="B9129" t="str">
            <v>CARGA E DESCARGA DE TUBOS DE CONCRETO, COM CAMINHÃO CARROCERIA COM GUINDAUTO (MUNCK) 11,7 TM, EM BALSA DE 600 TONELADAS. AF_05/2024</v>
          </cell>
          <cell r="C9129">
            <v>0</v>
          </cell>
        </row>
        <row r="9130">
          <cell r="A9130">
            <v>105433</v>
          </cell>
          <cell r="B9130" t="str">
            <v>CARGA E DESCARGA DE TUBOS METÁLICOS, COM CAMINHÃO CARROCERIA COM GUINDAUTO (MUNCK) 11,7 TM, EM BALSA DE 1000 TONELADAS. AF_05/2024</v>
          </cell>
          <cell r="C9130">
            <v>0</v>
          </cell>
        </row>
        <row r="9131">
          <cell r="A9131">
            <v>105458</v>
          </cell>
          <cell r="B9131" t="str">
            <v>CARGA E DESCARGA DE TUBOS METÁLICOS, COM CAMINHÃO CARROCERIA COM GUINDAUTO (MUNCK) 11,7 TM, EM BALSA DE 1500 TONELADAS. AF_05/2024</v>
          </cell>
          <cell r="C9131">
            <v>0</v>
          </cell>
        </row>
        <row r="9132">
          <cell r="A9132">
            <v>105468</v>
          </cell>
          <cell r="B9132" t="str">
            <v>CARGA E DESCARGA DE TUBOS METÁLICOS, COM CAMINHÃO CARROCERIA COM GUINDAUTO (MUNCK) 11,7 TM, EM BALSA DE 2000 TONELADAS. AF_05/2024</v>
          </cell>
          <cell r="C9132">
            <v>0</v>
          </cell>
        </row>
        <row r="9133">
          <cell r="A9133">
            <v>105502</v>
          </cell>
          <cell r="B9133" t="str">
            <v>CARGA E DESCARGA DE TUBOS METÁLICOS, COM CAMINHÃO CARROCERIA COM GUINDAUTO (MUNCK) 11,7 TM, EM BALSA DE 600 TONELADAS. AF_05/2024</v>
          </cell>
          <cell r="C9133">
            <v>0</v>
          </cell>
        </row>
        <row r="9134">
          <cell r="A9134">
            <v>105434</v>
          </cell>
          <cell r="B9134" t="str">
            <v>CARGA E DESCARGA DE TUBOS PLÁSTICOS, COM CAMINHÃO CARROCERIA COM GUINDAUTO (MUNCK) 11,7 TM, EM BALSA DE 1000 TONELADAS. AF_05/2024</v>
          </cell>
          <cell r="C9134">
            <v>0</v>
          </cell>
        </row>
        <row r="9135">
          <cell r="A9135">
            <v>105459</v>
          </cell>
          <cell r="B9135" t="str">
            <v>CARGA E DESCARGA DE TUBOS PLÁSTICOS, COM CAMINHÃO CARROCERIA COM GUINDAUTO (MUNCK) 11,7 TM, EM BALSA DE 1500 TONELADAS. AF_05/2024</v>
          </cell>
          <cell r="C9135">
            <v>0</v>
          </cell>
        </row>
        <row r="9136">
          <cell r="A9136">
            <v>105469</v>
          </cell>
          <cell r="B9136" t="str">
            <v>CARGA E DESCARGA DE TUBOS PLÁSTICOS, COM CAMINHÃO CARROCERIA COM GUINDAUTO (MUNCK) 11,7 TM, EM BALSA DE 2000 TONELADAS. AF_05/2024</v>
          </cell>
          <cell r="C9136">
            <v>0</v>
          </cell>
        </row>
        <row r="9137">
          <cell r="A9137">
            <v>105503</v>
          </cell>
          <cell r="B9137" t="str">
            <v>CARGA E DESCARGA DE TUBOS PLÁSTICOS, COM CAMINHÃO CARROCERIA COM GUINDAUTO (MUNCK) 11,7 TM, EM BALSA DE 600 TONELADAS. AF_05/2024</v>
          </cell>
          <cell r="C9137">
            <v>0</v>
          </cell>
        </row>
        <row r="9138">
          <cell r="A9138">
            <v>105472</v>
          </cell>
          <cell r="B9138" t="str">
            <v>CARGA E DESCARGA MANUAL, DE JANELA, KIT PORTA-PRONTA OU PORTA DE MADEIRA, PORTA DE AÇO E PORTA DE ALUMÍNIO, EM BALSA DE 1000 TONELADAS. AF_05/2024</v>
          </cell>
          <cell r="C9138">
            <v>0</v>
          </cell>
        </row>
        <row r="9139">
          <cell r="A9139">
            <v>105413</v>
          </cell>
          <cell r="B9139" t="str">
            <v>CARGA E DESCARGA MANUAL, DE JANELA, KIT PORTA-PRONTA OU PORTA DE MADEIRA, PORTA DE AÇO E PORTA DE ALUMÍNIO, EM BALSA DE 1500 TONELADAS. AF_05/2024</v>
          </cell>
          <cell r="C9139">
            <v>0</v>
          </cell>
        </row>
        <row r="9140">
          <cell r="A9140">
            <v>105423</v>
          </cell>
          <cell r="B9140" t="str">
            <v>CARGA E DESCARGA MANUAL, DE JANELA, KIT PORTA-PRONTA OU PORTA DE MADEIRA, PORTA DE AÇO E PORTA DE ALUMÍNIO, EM BALSA DE 2000 TONELADAS. AF_05/2024</v>
          </cell>
          <cell r="C9140">
            <v>0</v>
          </cell>
        </row>
        <row r="9141">
          <cell r="A9141">
            <v>105447</v>
          </cell>
          <cell r="B9141" t="str">
            <v>CARGA E DESCARGA MANUAL, DE JANELA, KIT PORTA-PRONTA OU PORTA DE MADEIRA, PORTA DE AÇO E PORTA DE ALUMÍNIO, EM BALSA DE 600 TONELADAS. AF_05/2024</v>
          </cell>
          <cell r="C9141">
            <v>0</v>
          </cell>
        </row>
        <row r="9142">
          <cell r="A9142">
            <v>105408</v>
          </cell>
          <cell r="B9142" t="str">
            <v>CARGA E DESCARGA MANUAL, DE PEÇAS DE MADEIRA (CAIBROS, TÁBUAS, RIPAS, VIGAS E COMPENSADOS), EM BALSA DE 1000 TONELADAS. AF_05/2024</v>
          </cell>
          <cell r="C9142">
            <v>0</v>
          </cell>
        </row>
        <row r="9143">
          <cell r="A9143">
            <v>105479</v>
          </cell>
          <cell r="B9143" t="str">
            <v>CARGA E DESCARGA MANUAL, DE PEÇAS DE MADEIRA (CAIBROS, TÁBUAS, RIPAS, VIGAS E COMPENSADOS), EM BALSA DE 1500 TONELADAS. AF_05/2024</v>
          </cell>
          <cell r="C9143">
            <v>0</v>
          </cell>
        </row>
        <row r="9144">
          <cell r="A9144">
            <v>105422</v>
          </cell>
          <cell r="B9144" t="str">
            <v>CARGA E DESCARGA MANUAL, DE PEÇAS DE MADEIRA (CAIBROS, TÁBUAS, RIPAS, VIGAS E COMPENSADOS), EM BALSA DE 2000 TONELADAS. AF_05/2024</v>
          </cell>
          <cell r="C9144">
            <v>0</v>
          </cell>
        </row>
        <row r="9145">
          <cell r="A9145">
            <v>105446</v>
          </cell>
          <cell r="B9145" t="str">
            <v>CARGA E DESCARGA MANUAL, DE PEÇAS DE MADEIRA (CAIBROS, TÁBUAS, RIPAS, VIGAS E COMPENSADOS), EM BALSA DE 600 TONELADAS. AF_05/2024</v>
          </cell>
          <cell r="C9145">
            <v>0</v>
          </cell>
        </row>
        <row r="9146">
          <cell r="A9146">
            <v>105474</v>
          </cell>
          <cell r="B9146" t="str">
            <v>CARGA E DESCARGA MANUAL, DE VIDRO, EM BALSA DE 1000 TONELADAS. AF_05/2024</v>
          </cell>
          <cell r="C9146">
            <v>0</v>
          </cell>
        </row>
        <row r="9147">
          <cell r="A9147">
            <v>105480</v>
          </cell>
          <cell r="B9147" t="str">
            <v>CARGA E DESCARGA MANUAL, DE VIDRO, EM BALSA DE 1500 TONELADAS. AF_05/2024</v>
          </cell>
          <cell r="C9147">
            <v>0</v>
          </cell>
        </row>
        <row r="9148">
          <cell r="A9148">
            <v>105481</v>
          </cell>
          <cell r="B9148" t="str">
            <v>CARGA E DESCARGA MANUAL, DE VIDRO, EM BALSA DE 2000 TONELADAS. AF_05/2024</v>
          </cell>
          <cell r="C9148">
            <v>0</v>
          </cell>
        </row>
        <row r="9149">
          <cell r="A9149">
            <v>105449</v>
          </cell>
          <cell r="B9149" t="str">
            <v>CARGA E DESCARGA MANUAL, DE VIDRO, EM BALSA DE 600 TONELADAS. AF_05/2024</v>
          </cell>
          <cell r="C9149">
            <v>0</v>
          </cell>
        </row>
        <row r="9150">
          <cell r="A9150">
            <v>105511</v>
          </cell>
          <cell r="B9150" t="str">
            <v>TRANSPORTE FLUVIAL COM CONJUNTO EMPURRADOR DE 250 HP E BALSA DE 200 A 600 TONELADAS, EM VIA NAVEGÁVEL NO SENTIDO A JUSANTE (DESCENDO O RIO). AF_05/2024</v>
          </cell>
          <cell r="C9150">
            <v>0</v>
          </cell>
        </row>
        <row r="9151">
          <cell r="A9151">
            <v>105507</v>
          </cell>
          <cell r="B9151" t="str">
            <v>TRANSPORTE FLUVIAL COM CONJUNTO EMPURRADOR DE 250 HP E BALSA DE 200 A 600 TONELADAS, EM VIA NAVEGÁVEL NO SENTIDO A MONTANTE (SUBINDO O RIO). AF_05/2024</v>
          </cell>
          <cell r="C9151">
            <v>0</v>
          </cell>
        </row>
        <row r="9152">
          <cell r="A9152">
            <v>105512</v>
          </cell>
          <cell r="B9152" t="str">
            <v>TRANSPORTE FLUVIAL COM CONJUNTO EMPURRADOR DE 315 HP E BALSA 600 A 1000 TONELADAS, EM VIA NAVEGÁVEL NO SENTIDO A JUSANTE (DESCENDO O RIO). AF_05/2024</v>
          </cell>
          <cell r="C9152">
            <v>0</v>
          </cell>
        </row>
        <row r="9153">
          <cell r="A9153">
            <v>105508</v>
          </cell>
          <cell r="B9153" t="str">
            <v>TRANSPORTE FLUVIAL COM CONJUNTO EMPURRADOR DE 315 HP E BALSA 600 A 1000 TONELADAS, EM VIA NAVEGÁVEL NO SENTIDO A MONTANTE (SUBINDO O RIO). AF_05/2024</v>
          </cell>
          <cell r="C9153">
            <v>0</v>
          </cell>
        </row>
        <row r="9154">
          <cell r="A9154">
            <v>105513</v>
          </cell>
          <cell r="B9154" t="str">
            <v>TRANSPORTE FLUVIAL COM CONJUNTO EMPURRADOR DE 475 HP E BALSA DE 1.000 A 1.500 TONELADAS, EM VIA NAVEGÁVEL NO SENTIDO A JUSANTE (DESCENDO O RIO). AF_05/2024</v>
          </cell>
          <cell r="C9154">
            <v>0</v>
          </cell>
        </row>
        <row r="9155">
          <cell r="A9155">
            <v>105509</v>
          </cell>
          <cell r="B9155" t="str">
            <v>TRANSPORTE FLUVIAL COM CONJUNTO EMPURRADOR DE 475 HP E BALSA DE 1.000 A 1.500 TONELADAS, EM VIA NAVEGÁVEL NO SENTIDO A MONTANTE (SUBINDO O RIO). AF_05/2024</v>
          </cell>
          <cell r="C9155">
            <v>0</v>
          </cell>
        </row>
        <row r="9156">
          <cell r="A9156">
            <v>105514</v>
          </cell>
          <cell r="B9156" t="str">
            <v>TRANSPORTE FLUVIAL COM CONJUNTO EMPURRADOR DE 600 HP E BALSA DE 1.500 A 2.000 TONELADAS, EM VIA NAVEGÁVEL NO SENTIDO A JUSANTE (DESCENDO O RIO). AF_05/2024</v>
          </cell>
          <cell r="C9156">
            <v>0</v>
          </cell>
        </row>
        <row r="9157">
          <cell r="A9157">
            <v>105510</v>
          </cell>
          <cell r="B9157" t="str">
            <v>TRANSPORTE FLUVIAL COM CONJUNTO EMPURRADOR DE 600 HP E BALSA DE 1.500 A 2.000 TONELADAS, EM VIA NAVEGÁVEL NO SENTIDO A MONTANTE (SUBINDO O RIO). AF_05/2024</v>
          </cell>
          <cell r="C9157">
            <v>0</v>
          </cell>
        </row>
        <row r="9158">
          <cell r="A9158">
            <v>100207</v>
          </cell>
          <cell r="B9158" t="str">
            <v>TRANSPORTE HORIZONTAL COM CARREGADEIRA, DE MASSA/ GRANEL (UNIDADE: M3XKM). AF_07/2019</v>
          </cell>
          <cell r="C9158">
            <v>529.07000000000005</v>
          </cell>
        </row>
        <row r="9159">
          <cell r="A9159">
            <v>100211</v>
          </cell>
          <cell r="B9159" t="str">
            <v>TRANSPORTE HORIZONTAL COM CARRINHO DE MÃO, DE BLOCOS CERÂMICOS FURADOS NA HORIZONTAL DE 9X19X19CM (UNIDADE: BLOCOXKM). AF_07/2019</v>
          </cell>
          <cell r="C9159">
            <v>6.66</v>
          </cell>
        </row>
        <row r="9160">
          <cell r="A9160">
            <v>100210</v>
          </cell>
          <cell r="B9160" t="str">
            <v>TRANSPORTE HORIZONTAL COM CARRINHO DE MÃO, DE BLOCOS VAZADOS DE CONCRETO OU CERÂMICO DE 19X19X39CM (UNIDADE: BLOCOXKM). AF_07/2019</v>
          </cell>
          <cell r="C9160">
            <v>17.260000000000002</v>
          </cell>
        </row>
        <row r="9161">
          <cell r="A9161">
            <v>100221</v>
          </cell>
          <cell r="B9161" t="str">
            <v>TRANSPORTE HORIZONTAL COM CARRINHO DE MÃO, DE CAIXA COM REVESTIMENTO CERÂMICO (UNIDADE: M2XKM). AF_07/2019</v>
          </cell>
          <cell r="C9161">
            <v>30.52</v>
          </cell>
        </row>
        <row r="9162">
          <cell r="A9162">
            <v>100203</v>
          </cell>
          <cell r="B9162" t="str">
            <v>TRANSPORTE HORIZONTAL COM CARRINHO DE MÃO, DE SACOS DE 20 KG (UNIDADE: KGXKM). AF_07/2019</v>
          </cell>
          <cell r="C9162">
            <v>1.07</v>
          </cell>
        </row>
        <row r="9163">
          <cell r="A9163">
            <v>100202</v>
          </cell>
          <cell r="B9163" t="str">
            <v>TRANSPORTE HORIZONTAL COM CARRINHO DE MÃO, DE SACOS DE 30 KG (UNIDADE: KGXKM). AF_07/2019</v>
          </cell>
          <cell r="C9163">
            <v>0.9</v>
          </cell>
        </row>
        <row r="9164">
          <cell r="A9164">
            <v>100201</v>
          </cell>
          <cell r="B9164" t="str">
            <v>TRANSPORTE HORIZONTAL COM CARRINHO DE MÃO, DE SACOS DE 50 KG (UNIDADE: KGXKM). AF_07/2019</v>
          </cell>
          <cell r="C9164">
            <v>0.77</v>
          </cell>
        </row>
        <row r="9165">
          <cell r="A9165">
            <v>100216</v>
          </cell>
          <cell r="B9165" t="str">
            <v>TRANSPORTE HORIZONTAL COM CARRINHO MINI PÁLETES, DE BLOCOS CERÂMICOS FURADOS NA HORIZONTAL DE 9X19X19CM (UNIDADE: BLOCOXKM). AF_07/2019</v>
          </cell>
          <cell r="C9165">
            <v>0.93</v>
          </cell>
        </row>
        <row r="9166">
          <cell r="A9166">
            <v>100215</v>
          </cell>
          <cell r="B9166" t="str">
            <v>TRANSPORTE HORIZONTAL COM CARRINHO MINI PÁLETES, DE BLOCOS CERÂMICOS FURADOS NA VERTICAL DE 19X19X39CM (UNIDADE: BLOCOXKM). AF_07/2019</v>
          </cell>
          <cell r="C9166">
            <v>3.47</v>
          </cell>
        </row>
        <row r="9167">
          <cell r="A9167">
            <v>100214</v>
          </cell>
          <cell r="B9167" t="str">
            <v>TRANSPORTE HORIZONTAL COM CARRINHO MINI PÁLETES, DE BLOCOS VAZADOS DE CONCRETO DE 19X19X39CM (UNIDADE: BLOCOXKM). AF_07/2019</v>
          </cell>
          <cell r="C9167">
            <v>4.05</v>
          </cell>
        </row>
        <row r="9168">
          <cell r="A9168">
            <v>100223</v>
          </cell>
          <cell r="B9168" t="str">
            <v>TRANSPORTE HORIZONTAL COM CARRINHO MINI PÁLETES, DE CAIXA COM REVESTIMENTO CERÂMICO (UNIDADE: M2XKM). AF_07/2019</v>
          </cell>
          <cell r="C9168">
            <v>5.41</v>
          </cell>
        </row>
        <row r="9169">
          <cell r="A9169">
            <v>100280</v>
          </cell>
          <cell r="B9169" t="str">
            <v>TRANSPORTE HORIZONTAL COM CARRINHO PLATAFORMA, DE BACIA SANITÁRIA, CAIXA ACOPLADA, TANQUE OU PIA (UNIDADE: UNIDXKM). AF_07/2019</v>
          </cell>
          <cell r="C9169">
            <v>17.739999999999998</v>
          </cell>
        </row>
        <row r="9170">
          <cell r="A9170">
            <v>100270</v>
          </cell>
          <cell r="B9170" t="str">
            <v>TRANSPORTE HORIZONTAL COM CARRINHO PLATAFORMA, DE BANCADA DE MÁRMORE OU GRANITO PARA COZINHA/LAVATÓRIO OU MÁRMORE SINTÉTICO COM CUBA INTEGRADA (UNIDADE: UNIDXKM). AF_07/2019</v>
          </cell>
          <cell r="C9170">
            <v>60.54</v>
          </cell>
        </row>
        <row r="9171">
          <cell r="A9171">
            <v>100286</v>
          </cell>
          <cell r="B9171" t="str">
            <v>TRANSPORTE HORIZONTAL COM CARRINHO PLATAFORMA, DE BARRAMENTO BLINDADO (UNIDADE: MXKM). AF_07/2019</v>
          </cell>
          <cell r="C9171">
            <v>13.25</v>
          </cell>
        </row>
        <row r="9172">
          <cell r="A9172">
            <v>100213</v>
          </cell>
          <cell r="B9172" t="str">
            <v>TRANSPORTE HORIZONTAL COM CARRINHO PLATAFORMA, DE BLOCOS CERÂMICOS FURADOS NA HORIZONTAL DE 9X19X19CM (UNIDADE: BLOCOXKM). AF_07/2019</v>
          </cell>
          <cell r="C9172">
            <v>2.64</v>
          </cell>
        </row>
        <row r="9173">
          <cell r="A9173">
            <v>100212</v>
          </cell>
          <cell r="B9173" t="str">
            <v>TRANSPORTE HORIZONTAL COM CARRINHO PLATAFORMA, DE BLOCOS VAZADOS DE CONCRETO OU CERÂMICO DE 19X19X39CM (UNIDADE: BLOCOXKM). AF_07/2019</v>
          </cell>
          <cell r="C9173">
            <v>7.35</v>
          </cell>
        </row>
        <row r="9174">
          <cell r="A9174">
            <v>100222</v>
          </cell>
          <cell r="B9174" t="str">
            <v>TRANSPORTE HORIZONTAL COM CARRINHO PLATAFORMA, DE CAIXA COM REVESTIMENTO CERÂMICO (UNIDADE: M2XKM). AF_07/2019</v>
          </cell>
          <cell r="C9174">
            <v>11.56</v>
          </cell>
        </row>
        <row r="9175">
          <cell r="A9175">
            <v>100226</v>
          </cell>
          <cell r="B9175" t="str">
            <v>TRANSPORTE HORIZONTAL COM CARRINHO PLATAFORMA, DE LATA DE 18 LITROS (UNIDADE: LXKM). AF_07/2019</v>
          </cell>
          <cell r="C9175">
            <v>0.66</v>
          </cell>
        </row>
        <row r="9176">
          <cell r="A9176">
            <v>100200</v>
          </cell>
          <cell r="B9176" t="str">
            <v>TRANSPORTE HORIZONTAL COM CARRINHO PLATAFORMA, DE SACOS DE 20 KG (UNIDADE: KGXKM). AF_07/2019</v>
          </cell>
          <cell r="C9176">
            <v>0.38</v>
          </cell>
        </row>
        <row r="9177">
          <cell r="A9177">
            <v>100199</v>
          </cell>
          <cell r="B9177" t="str">
            <v>TRANSPORTE HORIZONTAL COM CARRINHO PLATAFORMA, DE SACOS DE 30 KG (UNIDADE: KGXKM). AF_07/2019</v>
          </cell>
          <cell r="C9177">
            <v>0.31</v>
          </cell>
        </row>
        <row r="9178">
          <cell r="A9178">
            <v>100198</v>
          </cell>
          <cell r="B9178" t="str">
            <v>TRANSPORTE HORIZONTAL COM CARRINHO PLATAFORMA, DE SACOS DE 50 KG (UNIDADE: KGXKM). AF_07/2019</v>
          </cell>
          <cell r="C9178">
            <v>0.26</v>
          </cell>
        </row>
        <row r="9179">
          <cell r="A9179">
            <v>100283</v>
          </cell>
          <cell r="B9179" t="str">
            <v>TRANSPORTE HORIZONTAL COM CARRINHO PLATAFORMA, DE TELHA DE CONCRETO OU CERÂMICA (UNIDADE: M2XKM). AF_07/2019</v>
          </cell>
          <cell r="C9179">
            <v>24.44</v>
          </cell>
        </row>
        <row r="9180">
          <cell r="A9180">
            <v>100227</v>
          </cell>
          <cell r="B9180" t="str">
            <v>TRANSPORTE HORIZONTAL COM CARRINHO RACIONAL, DE LATA DE 18 LITROS (UNIDADE: LXKM). AF_07/2019</v>
          </cell>
          <cell r="C9180">
            <v>0.98</v>
          </cell>
        </row>
        <row r="9181">
          <cell r="A9181">
            <v>100205</v>
          </cell>
          <cell r="B9181" t="str">
            <v>TRANSPORTE HORIZONTAL COM JERICA DE 60 L, DE MASSA/ GRANEL (UNIDADE: M3XKM). AF_07/2019</v>
          </cell>
          <cell r="C9181">
            <v>1416.67</v>
          </cell>
        </row>
        <row r="9182">
          <cell r="A9182">
            <v>100206</v>
          </cell>
          <cell r="B9182" t="str">
            <v>TRANSPORTE HORIZONTAL COM JERICA DE 90 L, DE MASSA/ GRANEL (UNIDADE: M3XKM). AF_07/2019</v>
          </cell>
          <cell r="C9182">
            <v>1024.01</v>
          </cell>
        </row>
        <row r="9183">
          <cell r="A9183">
            <v>100281</v>
          </cell>
          <cell r="B9183" t="str">
            <v>TRANSPORTE HORIZONTAL COM MANIPULADOR TELESCÓPICO, DE BACIA SANITÁRIA, CAIXA ACOPLADA, TANQUE OU PIA (UNIDADE: UNIDXKM). AF_07/2019</v>
          </cell>
          <cell r="C9183">
            <v>4.24</v>
          </cell>
        </row>
        <row r="9184">
          <cell r="A9184">
            <v>100219</v>
          </cell>
          <cell r="B9184" t="str">
            <v>TRANSPORTE HORIZONTAL COM MANIPULADOR TELESCÓPICO, DE BLOCOS CERÂMICOS FURADOS NA HORIZONTAL DE 9X19X19CM (UNIDADE: BLOCOXKM). AF_07/2019</v>
          </cell>
          <cell r="C9184">
            <v>0.53</v>
          </cell>
        </row>
        <row r="9185">
          <cell r="A9185">
            <v>100218</v>
          </cell>
          <cell r="B9185" t="str">
            <v>TRANSPORTE HORIZONTAL COM MANIPULADOR TELESCÓPICO, DE BLOCOS CERÂMICOS FURADOS NA VERTICAL DE 19X19X39CM (UNIDADE: BLOCOXKM). AF_07/2019</v>
          </cell>
          <cell r="C9185">
            <v>2.36</v>
          </cell>
        </row>
        <row r="9186">
          <cell r="A9186">
            <v>100217</v>
          </cell>
          <cell r="B9186" t="str">
            <v>TRANSPORTE HORIZONTAL COM MANIPULADOR TELESCÓPICO, DE BLOCOS VAZADOS DE CONCRETO DE 19X19X39CM (UNIDADE: BLOCOXKM). AF_07/2019</v>
          </cell>
          <cell r="C9186">
            <v>3.46</v>
          </cell>
        </row>
        <row r="9187">
          <cell r="A9187">
            <v>100224</v>
          </cell>
          <cell r="B9187" t="str">
            <v>TRANSPORTE HORIZONTAL COM MANIPULADOR TELESCÓPICO, DE CAIXA COM REVESTIMENTO CERÂMICO (UNIDADE: M2XKM). AF_07/2019</v>
          </cell>
          <cell r="C9187">
            <v>3.46</v>
          </cell>
        </row>
        <row r="9188">
          <cell r="A9188">
            <v>100228</v>
          </cell>
          <cell r="B9188" t="str">
            <v>TRANSPORTE HORIZONTAL COM MANIPULADOR TELESCÓPICO, DE LATA DE 18 LITROS (UNIDADE: LXKM). AF_07/2019</v>
          </cell>
          <cell r="C9188">
            <v>0.34</v>
          </cell>
        </row>
        <row r="9189">
          <cell r="A9189">
            <v>100204</v>
          </cell>
          <cell r="B9189" t="str">
            <v>TRANSPORTE HORIZONTAL COM MANIPULADOR TELESCÓPICO, DE PÁLETE DE SACOS (UNIDADE: KGXKM). AF_07/2019</v>
          </cell>
          <cell r="C9189">
            <v>0.13</v>
          </cell>
        </row>
        <row r="9190">
          <cell r="A9190">
            <v>100284</v>
          </cell>
          <cell r="B9190" t="str">
            <v>TRANSPORTE HORIZONTAL COM MANIPULADOR TELESCÓPICO, DE TELHA DE CONCRETO OU CERÂMICA (UNIDADE: M2XKM). AF_07/2019</v>
          </cell>
          <cell r="C9190">
            <v>12.4</v>
          </cell>
        </row>
        <row r="9191">
          <cell r="A9191">
            <v>100277</v>
          </cell>
          <cell r="B9191" t="str">
            <v>TRANSPORTE HORIZONTAL COM MANIPULADOR TELESCÓPICO, DE TELHAS TERMOACÚSTICAS, FIBROCIMENTO, AÇO ZINCADO, FIBROCIMENTO ESTRUTURAL, CANALETE 90 OU KALHETÃO (UNIDADE: M2XKM). AF_07/2019</v>
          </cell>
          <cell r="C9191">
            <v>2.21</v>
          </cell>
        </row>
        <row r="9192">
          <cell r="A9192">
            <v>100278</v>
          </cell>
          <cell r="B9192" t="str">
            <v>TRANSPORTE HORIZONTAL MANUAL, DE BACIA SANITÁRIA, CAIXA ACOPLADA, TANQUE OU PIA (UNIDADE: UNIDXKM). AF_07/2019</v>
          </cell>
          <cell r="C9192">
            <v>38.64</v>
          </cell>
        </row>
        <row r="9193">
          <cell r="A9193">
            <v>100268</v>
          </cell>
          <cell r="B9193" t="str">
            <v>TRANSPORTE HORIZONTAL MANUAL, DE BANCADA DE MÁRMORE OU GRANITO PARA COZINHA/LAVATÓRIO OU MÁRMORE SINTÉTICO COM CUBA INTEGRADA (UNIDADE: UNIDXKM). AF_07/2019</v>
          </cell>
          <cell r="C9193">
            <v>80.77</v>
          </cell>
        </row>
        <row r="9194">
          <cell r="A9194">
            <v>100285</v>
          </cell>
          <cell r="B9194" t="str">
            <v>TRANSPORTE HORIZONTAL MANUAL, DE BARRAMENTO BLINDADO (UNIDADE: MXKM). AF_07/2019</v>
          </cell>
          <cell r="C9194">
            <v>40.659999999999997</v>
          </cell>
        </row>
        <row r="9195">
          <cell r="A9195">
            <v>100209</v>
          </cell>
          <cell r="B9195" t="str">
            <v>TRANSPORTE HORIZONTAL MANUAL, DE BLOCOS CERÂMICOS FURADOS NA HORIZONTAL DE 9X19X19CM (UNIDADE: BLOCOXKM). AF_07/2019</v>
          </cell>
          <cell r="C9195">
            <v>9.3699999999999992</v>
          </cell>
        </row>
        <row r="9196">
          <cell r="A9196">
            <v>100208</v>
          </cell>
          <cell r="B9196" t="str">
            <v>TRANSPORTE HORIZONTAL MANUAL, DE BLOCOS VAZADOS DE CONCRETO OU CERÂMICO DE 19X19X39CM (UNIDADE: BLOCOXKM). AF_07/2019</v>
          </cell>
          <cell r="C9196">
            <v>18.739999999999998</v>
          </cell>
        </row>
        <row r="9197">
          <cell r="A9197">
            <v>100256</v>
          </cell>
          <cell r="B9197" t="str">
            <v>TRANSPORTE HORIZONTAL MANUAL, DE CAIBROS DE MADEIRA COM SEÇÃO TRANSVERSAL DE 7,5 X 6 CM E 6 X 8 CM (UNIDADE: MXKM). AF_07/2019</v>
          </cell>
          <cell r="C9197">
            <v>8.58</v>
          </cell>
        </row>
        <row r="9198">
          <cell r="A9198">
            <v>100220</v>
          </cell>
          <cell r="B9198" t="str">
            <v>TRANSPORTE HORIZONTAL MANUAL, DE CAIXA COM REVESTIMENTO CERÂMICO (UNIDADE: M2XKM). AF_07/2019</v>
          </cell>
          <cell r="C9198">
            <v>26.92</v>
          </cell>
        </row>
        <row r="9199">
          <cell r="A9199">
            <v>100287</v>
          </cell>
          <cell r="B9199" t="str">
            <v>TRANSPORTE HORIZONTAL MANUAL, DE CALHA QUADRADA NÚMERO 24 - CORTE 33 (UNIDADE: MXKM). AF_07/2019</v>
          </cell>
          <cell r="C9199">
            <v>12.68</v>
          </cell>
        </row>
        <row r="9200">
          <cell r="A9200">
            <v>100274</v>
          </cell>
          <cell r="B9200" t="str">
            <v>TRANSPORTE HORIZONTAL MANUAL, DE COMPENSADO DE MADEIRA (UNIDADE: M2XKM). AF_07/2019</v>
          </cell>
          <cell r="C9200">
            <v>26.93</v>
          </cell>
        </row>
        <row r="9201">
          <cell r="A9201">
            <v>100264</v>
          </cell>
          <cell r="B9201" t="str">
            <v>TRANSPORTE HORIZONTAL MANUAL, DE JANELA (UNIDADE: M2XKM). AF_07/2019</v>
          </cell>
          <cell r="C9201">
            <v>38</v>
          </cell>
        </row>
        <row r="9202">
          <cell r="A9202">
            <v>100225</v>
          </cell>
          <cell r="B9202" t="str">
            <v>TRANSPORTE HORIZONTAL MANUAL, DE LATA DE 18 LITROS (UNIDADE: LXKM). AF_07/2019</v>
          </cell>
          <cell r="C9202">
            <v>2.11</v>
          </cell>
        </row>
        <row r="9203">
          <cell r="A9203">
            <v>100266</v>
          </cell>
          <cell r="B9203" t="str">
            <v>TRANSPORTE HORIZONTAL MANUAL, DE PORTA (UNIDADE: UNIDXKM). AF_07/2019</v>
          </cell>
          <cell r="C9203">
            <v>80.77</v>
          </cell>
        </row>
        <row r="9204">
          <cell r="A9204">
            <v>100257</v>
          </cell>
          <cell r="B9204" t="str">
            <v>TRANSPORTE HORIZONTAL MANUAL, DE RIPAS DE MADEIRA COM SEÇÃO TRANSVERSAL DE 1 X 5 CM E 2 X 5 CM (UNIDADE: MXKM). AF_07/2019</v>
          </cell>
          <cell r="C9204">
            <v>5.15</v>
          </cell>
        </row>
        <row r="9205">
          <cell r="A9205">
            <v>100197</v>
          </cell>
          <cell r="B9205" t="str">
            <v>TRANSPORTE HORIZONTAL MANUAL, DE SACOS DE 20 KG (UNIDADE: KGXKM). AF_07/2019</v>
          </cell>
          <cell r="C9205">
            <v>1.9</v>
          </cell>
        </row>
        <row r="9206">
          <cell r="A9206">
            <v>100196</v>
          </cell>
          <cell r="B9206" t="str">
            <v>TRANSPORTE HORIZONTAL MANUAL, DE SACOS DE 30 KG (UNIDADE: KGXKM). AF_07/2019</v>
          </cell>
          <cell r="C9206">
            <v>1.26</v>
          </cell>
        </row>
        <row r="9207">
          <cell r="A9207">
            <v>100195</v>
          </cell>
          <cell r="B9207" t="str">
            <v>TRANSPORTE HORIZONTAL MANUAL, DE SACOS DE 50 KG (UNIDADE: KGXKM). AF_07/2019</v>
          </cell>
          <cell r="C9207">
            <v>0.76</v>
          </cell>
        </row>
        <row r="9208">
          <cell r="A9208">
            <v>100273</v>
          </cell>
          <cell r="B9208" t="str">
            <v>TRANSPORTE HORIZONTAL MANUAL, DE TELA DE AÇO (UNIDADE: KGXKM). AF_07/2019</v>
          </cell>
          <cell r="C9208">
            <v>3.16</v>
          </cell>
        </row>
        <row r="9209">
          <cell r="A9209">
            <v>100282</v>
          </cell>
          <cell r="B9209" t="str">
            <v>TRANSPORTE HORIZONTAL MANUAL, DE TELHA DE CONCRETO OU CERÂMICA (UNIDADE: M2XKM). AF_07/2019</v>
          </cell>
          <cell r="C9209">
            <v>151.33000000000001</v>
          </cell>
        </row>
        <row r="9210">
          <cell r="A9210">
            <v>100276</v>
          </cell>
          <cell r="B9210" t="str">
            <v>TRANSPORTE HORIZONTAL MANUAL, DE TELHA DE FIBROCIMENTO OU TELHA ESTRUTURAL DE FIBROCIMENTO, CANALETE 90 OU KALHETÃO (UNIDADE: M2XKM). AF_07/2019</v>
          </cell>
          <cell r="C9210">
            <v>31.78</v>
          </cell>
        </row>
        <row r="9211">
          <cell r="A9211">
            <v>100275</v>
          </cell>
          <cell r="B9211" t="str">
            <v>TRANSPORTE HORIZONTAL MANUAL, DE TELHA TERMOACÚSTICA OU TELHA DE AÇO ZINCADO (UNIDADE: M2XKM). AF_07/2019</v>
          </cell>
          <cell r="C9211">
            <v>17.41</v>
          </cell>
        </row>
        <row r="9212">
          <cell r="A9212">
            <v>100254</v>
          </cell>
          <cell r="B9212" t="str">
            <v>TRANSPORTE HORIZONTAL MANUAL, DE TUBO DE AÇO CARBONO LEVE OU MÉDIO, PRETO OU GALVANIZADO, COM DIÂMETRO MAIOR QUE 125 MM E MENOR OU IGUAL A 150 MM (UNIDADE: MXKM). AF_07/2019</v>
          </cell>
          <cell r="C9212">
            <v>38.06</v>
          </cell>
        </row>
        <row r="9213">
          <cell r="A9213">
            <v>100250</v>
          </cell>
          <cell r="B9213" t="str">
            <v>TRANSPORTE HORIZONTAL MANUAL, DE TUBO DE AÇO CARBONO LEVE OU MÉDIO, PRETO OU GALVANIZADO, COM DIÂMETRO MAIOR QUE 20 MM E MENOR OU IGUAL A 32 MM (UNIDADE: MXKM). AF_07/2019</v>
          </cell>
          <cell r="C9213">
            <v>4.29</v>
          </cell>
        </row>
        <row r="9214">
          <cell r="A9214">
            <v>100251</v>
          </cell>
          <cell r="B9214" t="str">
            <v>TRANSPORTE HORIZONTAL MANUAL, DE TUBO DE AÇO CARBONO LEVE OU MÉDIO, PRETO OU GALVANIZADO, COM DIÂMETRO MAIOR QUE 32 MM E MENOR OU IGUAL A 65 MM (UNIDADE: MXKM). AF_07/2019</v>
          </cell>
          <cell r="C9214">
            <v>12.68</v>
          </cell>
        </row>
        <row r="9215">
          <cell r="A9215">
            <v>100252</v>
          </cell>
          <cell r="B9215" t="str">
            <v>TRANSPORTE HORIZONTAL MANUAL, DE TUBO DE AÇO CARBONO LEVE OU MÉDIO, PRETO OU GALVANIZADO, COM DIÂMETRO MAIOR QUE 65 MM E MENOR OU IGUAL A 90 MM (UNIDADE: MXKM). AF_07/2019</v>
          </cell>
          <cell r="C9215">
            <v>19.03</v>
          </cell>
        </row>
        <row r="9216">
          <cell r="A9216">
            <v>100253</v>
          </cell>
          <cell r="B9216" t="str">
            <v>TRANSPORTE HORIZONTAL MANUAL, DE TUBO DE AÇO CARBONO LEVE OU MÉDIO, PRETO OU GALVANIZADO, COM DIÂMETRO MAIOR QUE 90 MM E MENOR OU IGUAL A 125 MM (UNIDADE: MXKM). AF_07/2019</v>
          </cell>
          <cell r="C9216">
            <v>25.37</v>
          </cell>
        </row>
        <row r="9217">
          <cell r="A9217">
            <v>100249</v>
          </cell>
          <cell r="B9217" t="str">
            <v>TRANSPORTE HORIZONTAL MANUAL, DE TUBO DE AÇO CARBONO LEVE OU MÉDIO, PRETO OU GALVANIZADO, COM DIÂMETRO MENOR OU IGUAL A 20 MM (UNIDADE: MXKM). AF_07/2019</v>
          </cell>
          <cell r="C9217">
            <v>2.57</v>
          </cell>
        </row>
        <row r="9218">
          <cell r="A9218">
            <v>100244</v>
          </cell>
          <cell r="B9218" t="str">
            <v>TRANSPORTE HORIZONTAL MANUAL, DE TUBO DE COBRE - CLASSE E - COM DIÂMETRO MAIOR QUE 54 MM E MENOR OU IGUAL A 79 MM (UNIDADE: MXKM). AF_07/2019</v>
          </cell>
          <cell r="C9218">
            <v>3.86</v>
          </cell>
        </row>
        <row r="9219">
          <cell r="A9219">
            <v>100245</v>
          </cell>
          <cell r="B9219" t="str">
            <v>TRANSPORTE HORIZONTAL MANUAL, DE TUBO DE COBRE - CLASSE E - COM DIÂMETRO MAIOR QUE 79 MM E MENOR OU IGUAL A 104 MM (UNIDADE: MXKM). AF_07/2019</v>
          </cell>
          <cell r="C9219">
            <v>7.72</v>
          </cell>
        </row>
        <row r="9220">
          <cell r="A9220">
            <v>100243</v>
          </cell>
          <cell r="B9220" t="str">
            <v>TRANSPORTE HORIZONTAL MANUAL, DE TUBO DE COBRE - CLASSE E - COM DIÂMETRO MENOR OU IGUAL A 54 MM (UNIDADE: MXKM). AF_07/2019</v>
          </cell>
          <cell r="C9220">
            <v>3.09</v>
          </cell>
        </row>
        <row r="9221">
          <cell r="A9221">
            <v>100239</v>
          </cell>
          <cell r="B9221" t="str">
            <v>TRANSPORTE HORIZONTAL MANUAL, DE TUBO DE CPVC COM DIÂMETRO MAIOR QUE 73 MM E MENOR OU IGUAL A 89 MM (UNIDADE: MXKM). AF_07/2019</v>
          </cell>
          <cell r="C9221">
            <v>6.44</v>
          </cell>
        </row>
        <row r="9222">
          <cell r="A9222">
            <v>100238</v>
          </cell>
          <cell r="B9222" t="str">
            <v>TRANSPORTE HORIZONTAL MANUAL, DE TUBO DE CPVC COM DIÂMETRO MENOR OU IGUAL A 73 MM (UNIDADE: MXKM). AF_07/2019</v>
          </cell>
          <cell r="C9222">
            <v>5.15</v>
          </cell>
        </row>
        <row r="9223">
          <cell r="A9223">
            <v>100241</v>
          </cell>
          <cell r="B9223" t="str">
            <v>TRANSPORTE HORIZONTAL MANUAL, DE TUBO DE PPR - PN12 OU PN25 - COM DIÂMETRO MAIOR QUE 50 MM E MENOR OU IGUAL A 75 MM (UNIDADE: MXKM). AF_07/2019</v>
          </cell>
          <cell r="C9223">
            <v>6.44</v>
          </cell>
        </row>
        <row r="9224">
          <cell r="A9224">
            <v>100242</v>
          </cell>
          <cell r="B9224" t="str">
            <v>TRANSPORTE HORIZONTAL MANUAL, DE TUBO DE PPR - PN12 OU PN25 - COM DIÂMETRO MAIOR QUE 75 MM E MENOR OU IGUAL A 110 MM (UNIDADE: MXKM). AF_07/2019</v>
          </cell>
          <cell r="C9224">
            <v>19.03</v>
          </cell>
        </row>
        <row r="9225">
          <cell r="A9225">
            <v>100240</v>
          </cell>
          <cell r="B9225" t="str">
            <v>TRANSPORTE HORIZONTAL MANUAL, DE TUBO DE PPR - PN12 OU PN25 - COM DIÂMETRO MENOR OU IGUAL A 50 MM (UNIDADE: MXKM). AF_07/2019</v>
          </cell>
          <cell r="C9225">
            <v>3.86</v>
          </cell>
        </row>
        <row r="9226">
          <cell r="A9226">
            <v>100237</v>
          </cell>
          <cell r="B9226" t="str">
            <v>TRANSPORTE HORIZONTAL MANUAL, DE TUBO DE PVC SOLDÁVEL COM DIÂMETRO MAIOR QUE 60 MM E MENOR OU IGUAL A 85 MM (UNIDADE: MXKM). AF_07/2019</v>
          </cell>
          <cell r="C9226">
            <v>3.22</v>
          </cell>
        </row>
        <row r="9227">
          <cell r="A9227">
            <v>100236</v>
          </cell>
          <cell r="B9227" t="str">
            <v>TRANSPORTE HORIZONTAL MANUAL, DE TUBO DE PVC SOLDÁVEL COM DIÂMETRO MENOR OU IGUAL A 60 MM (UNIDADE: MXKM). AF_07/2019</v>
          </cell>
          <cell r="C9227">
            <v>2.68</v>
          </cell>
        </row>
        <row r="9228">
          <cell r="A9228">
            <v>100248</v>
          </cell>
          <cell r="B9228" t="str">
            <v>TRANSPORTE HORIZONTAL MANUAL, DE TUBO DE PVC SÉRIE NORMAL - ESGOTO PREDIAL, OU REFORÇADO PARA ESGOTO OU ÁGUAS PLUVIAIS PREDIAL, COM DIÂMETRO MAIOR QUE 100 MM E MENOR OU IGUAL A 150 MM (UNIDADE: MXKM). AF_07/2019</v>
          </cell>
          <cell r="C9228">
            <v>12.68</v>
          </cell>
        </row>
        <row r="9229">
          <cell r="A9229">
            <v>100247</v>
          </cell>
          <cell r="B9229" t="str">
            <v>TRANSPORTE HORIZONTAL MANUAL, DE TUBO DE PVC SÉRIE NORMAL - ESGOTO PREDIAL, OU REFORÇADO PARA ESGOTO OU ÁGUAS PLUVIAIS PREDIAL, COM DIÂMETRO MAIOR QUE 75 MM E MENOR OU IGUAL A 100 MM (UNIDADE: MXKM). AF_07/2019</v>
          </cell>
          <cell r="C9229">
            <v>3.22</v>
          </cell>
        </row>
        <row r="9230">
          <cell r="A9230">
            <v>100246</v>
          </cell>
          <cell r="B9230" t="str">
            <v>TRANSPORTE HORIZONTAL MANUAL, DE TUBO DE PVC SÉRIE NORMAL - ESGOTO PREDIAL, OU REFORÇADO PARA ESGOTO OU ÁGUAS PLUVIAIS PREDIAL, COM DIÂMETRO MENOR OU IGUAL A 75 MM (UNIDADE: MXKM). AF_07/2019</v>
          </cell>
          <cell r="C9230">
            <v>2.57</v>
          </cell>
        </row>
        <row r="9231">
          <cell r="A9231">
            <v>100255</v>
          </cell>
          <cell r="B9231" t="str">
            <v>TRANSPORTE HORIZONTAL MANUAL, DE TÁBUAS DE MADEIRA COM SEÇÃO TRANSVERSAL DE 2,5 X 25 CM E 2,5 X 30 CM (UNIDADE: MXKM). AF_07/2019</v>
          </cell>
          <cell r="C9231">
            <v>12.88</v>
          </cell>
        </row>
        <row r="9232">
          <cell r="A9232">
            <v>100263</v>
          </cell>
          <cell r="B9232" t="str">
            <v>TRANSPORTE HORIZONTAL MANUAL, DE VERGALHÕES DE AÇO COM DIÂMETRO DE 10 MM; 12,5 MM; 16 MM; 20 MM; 25 MM OU 32 MM (UNIDADE: KGXKM). AF_07/2019</v>
          </cell>
          <cell r="C9232">
            <v>2.08</v>
          </cell>
        </row>
        <row r="9233">
          <cell r="A9233">
            <v>100260</v>
          </cell>
          <cell r="B9233" t="str">
            <v>TRANSPORTE HORIZONTAL MANUAL, DE VERGALHÕES DE AÇO COM DIÂMETRO DE 5 MM (UNIDADE: KGXKM). AF_07/2019</v>
          </cell>
          <cell r="C9233">
            <v>8.36</v>
          </cell>
        </row>
        <row r="9234">
          <cell r="A9234">
            <v>100261</v>
          </cell>
          <cell r="B9234" t="str">
            <v>TRANSPORTE HORIZONTAL MANUAL, DE VERGALHÕES DE AÇO COM DIÂMETRO DE 6,3 MM (UNIDADE: KGXKM). AF_07/2019</v>
          </cell>
          <cell r="C9234">
            <v>5.25</v>
          </cell>
        </row>
        <row r="9235">
          <cell r="A9235">
            <v>100262</v>
          </cell>
          <cell r="B9235" t="str">
            <v>TRANSPORTE HORIZONTAL MANUAL, DE VERGALHÕES DE AÇO COM DIÂMETRO DE 8 MM (UNIDADE: KGXKM). AF_07/2019</v>
          </cell>
          <cell r="C9235">
            <v>3.26</v>
          </cell>
        </row>
        <row r="9236">
          <cell r="A9236">
            <v>100271</v>
          </cell>
          <cell r="B9236" t="str">
            <v>TRANSPORTE HORIZONTAL MANUAL, DE VIDRO (UNIDADE: M2XKM). AF_07/2019</v>
          </cell>
          <cell r="C9236">
            <v>60.58</v>
          </cell>
        </row>
        <row r="9237">
          <cell r="A9237">
            <v>100258</v>
          </cell>
          <cell r="B9237" t="str">
            <v>TRANSPORTE HORIZONTAL MANUAL, DE VIGAS DE MADEIRA COM SEÇÃO TRANSVERSAL DE 5 X 12 CM (UNIDADE: MXKM). AF_07/2019</v>
          </cell>
          <cell r="C9237">
            <v>12.88</v>
          </cell>
        </row>
        <row r="9238">
          <cell r="A9238">
            <v>100259</v>
          </cell>
          <cell r="B9238" t="str">
            <v>TRANSPORTE HORIZONTAL MANUAL, DE VIGAS DE MADEIRA COM SEÇÃO TRANSVERSAL DE 6 X 16 CM (UNIDADE: MXKM). AF_07/2019</v>
          </cell>
          <cell r="C9238">
            <v>25.37</v>
          </cell>
        </row>
        <row r="9239">
          <cell r="A9239">
            <v>100279</v>
          </cell>
          <cell r="B9239" t="str">
            <v>TRANSPORTE VERTICAL MANUAL, 1 PAVIMENTO, DE BACIA SANITÁRIA, CAIXA ACOPLADA, TANQUE OU PIA (UNIDADE: UNID). AF_07/2019</v>
          </cell>
          <cell r="C9239">
            <v>0.74</v>
          </cell>
        </row>
        <row r="9240">
          <cell r="A9240">
            <v>100233</v>
          </cell>
          <cell r="B9240" t="str">
            <v>TRANSPORTE VERTICAL MANUAL, 1 PAVIMENTO, DE BLOCOS CERÂMICOS FURADOS NA HORIZONTAL DE 9X19X19CM (UNIDADE: BLOCO). AF_07/2019</v>
          </cell>
          <cell r="C9240">
            <v>0.17</v>
          </cell>
        </row>
        <row r="9241">
          <cell r="A9241">
            <v>100232</v>
          </cell>
          <cell r="B9241" t="str">
            <v>TRANSPORTE VERTICAL MANUAL, 1 PAVIMENTO, DE BLOCOS VAZADOS DE CONCRETO OU CERÂMICO DE 19X19X39CM (UNIDADE: BLOCO). AF_07/2019</v>
          </cell>
          <cell r="C9241">
            <v>0.35</v>
          </cell>
        </row>
        <row r="9242">
          <cell r="A9242">
            <v>100234</v>
          </cell>
          <cell r="B9242" t="str">
            <v>TRANSPORTE VERTICAL MANUAL, 1 PAVIMENTO, DE CAIXA COM REVESTIMENTO CERÂMICO (UNIDADE: M2). AF_07/2019</v>
          </cell>
          <cell r="C9242">
            <v>0.53</v>
          </cell>
        </row>
        <row r="9243">
          <cell r="A9243">
            <v>100265</v>
          </cell>
          <cell r="B9243" t="str">
            <v>TRANSPORTE VERTICAL MANUAL, 1 PAVIMENTO, DE JANELA (UNIDADE: M2). AF_07/2019</v>
          </cell>
          <cell r="C9243">
            <v>0.79</v>
          </cell>
        </row>
        <row r="9244">
          <cell r="A9244">
            <v>100235</v>
          </cell>
          <cell r="B9244" t="str">
            <v>TRANSPORTE VERTICAL MANUAL, 1 PAVIMENTO, DE LATA DE 18 LITROS (UNIDADE: L). AF_07/2019</v>
          </cell>
          <cell r="C9244">
            <v>0.04</v>
          </cell>
        </row>
        <row r="9245">
          <cell r="A9245">
            <v>100267</v>
          </cell>
          <cell r="B9245" t="str">
            <v>TRANSPORTE VERTICAL MANUAL, 1 PAVIMENTO, DE PORTA (UNIDADE: UNID). AF_07/2019</v>
          </cell>
          <cell r="C9245">
            <v>1.6</v>
          </cell>
        </row>
        <row r="9246">
          <cell r="A9246">
            <v>100231</v>
          </cell>
          <cell r="B9246" t="str">
            <v>TRANSPORTE VERTICAL MANUAL, 1 PAVIMENTO, DE SACOS DE 20 KG (UNIDADE: KG). AF_07/2019</v>
          </cell>
          <cell r="C9246">
            <v>0.03</v>
          </cell>
        </row>
        <row r="9247">
          <cell r="A9247">
            <v>100230</v>
          </cell>
          <cell r="B9247" t="str">
            <v>TRANSPORTE VERTICAL MANUAL, 1 PAVIMENTO, DE SACOS DE 30 KG (UNIDADE: KG). AF_07/2019</v>
          </cell>
          <cell r="C9247">
            <v>0.02</v>
          </cell>
        </row>
        <row r="9248">
          <cell r="A9248">
            <v>100229</v>
          </cell>
          <cell r="B9248" t="str">
            <v>TRANSPORTE VERTICAL MANUAL, 1 PAVIMENTO, DE SACOS DE 50 KG (UNIDADE: KG). AF_07/2019</v>
          </cell>
          <cell r="C9248">
            <v>0.01</v>
          </cell>
        </row>
        <row r="9249">
          <cell r="A9249">
            <v>100272</v>
          </cell>
          <cell r="B9249" t="str">
            <v>TRANSPORTE VERTICAL MANUAL, 1 PAVIMENTO, DE VIDRO (UNIDADE: M2). AF_07/2019</v>
          </cell>
          <cell r="C9249">
            <v>1.2</v>
          </cell>
        </row>
        <row r="9250">
          <cell r="A9250">
            <v>100269</v>
          </cell>
          <cell r="B9250" t="str">
            <v>TRANSPORTE VERTICAL, BANCADA DE MÁRMORE OU GRANITO PARA COZINHA/LAVATÓRIO OU MÁRMORE SINTÉTICO COM CUBA INTEGRADA, MANUAL, 1 PAVIMENTO, (UNIDADE: UNID). AF_07/2019</v>
          </cell>
          <cell r="C9250">
            <v>1.6</v>
          </cell>
        </row>
        <row r="9251">
          <cell r="A9251">
            <v>100986</v>
          </cell>
          <cell r="B9251" t="str">
            <v>CARGA DE MISTURA ASFÁLTICA EM CAMINHÃO BASCULANTE 10 M³ (UNIDADE: M3). AF_07/2020</v>
          </cell>
          <cell r="C9251">
            <v>8.89</v>
          </cell>
        </row>
        <row r="9252">
          <cell r="A9252">
            <v>101002</v>
          </cell>
          <cell r="B9252" t="str">
            <v>CARGA DE MISTURA ASFÁLTICA EM CAMINHÃO BASCULANTE 10 M³ (UNIDADE: T). AF_07/2020</v>
          </cell>
          <cell r="C9252">
            <v>5.91</v>
          </cell>
        </row>
        <row r="9253">
          <cell r="A9253">
            <v>100987</v>
          </cell>
          <cell r="B9253" t="str">
            <v>CARGA DE MISTURA ASFÁLTICA EM CAMINHÃO BASCULANTE 14 M³ (UNIDADE: M3). AF_07/2020</v>
          </cell>
          <cell r="C9253">
            <v>10.37</v>
          </cell>
        </row>
        <row r="9254">
          <cell r="A9254">
            <v>101003</v>
          </cell>
          <cell r="B9254" t="str">
            <v>CARGA DE MISTURA ASFÁLTICA EM CAMINHÃO BASCULANTE 14 M³ (UNIDADE: T). AF_07/2020</v>
          </cell>
          <cell r="C9254">
            <v>6.9</v>
          </cell>
        </row>
        <row r="9255">
          <cell r="A9255">
            <v>100988</v>
          </cell>
          <cell r="B9255" t="str">
            <v>CARGA DE MISTURA ASFÁLTICA EM CAMINHÃO BASCULANTE 18 M³ (UNIDADE: M3). AF_07/2020</v>
          </cell>
          <cell r="C9255">
            <v>11.01</v>
          </cell>
        </row>
        <row r="9256">
          <cell r="A9256">
            <v>101004</v>
          </cell>
          <cell r="B9256" t="str">
            <v>CARGA DE MISTURA ASFÁLTICA EM CAMINHÃO BASCULANTE 18 M³ (UNIDADE: T). AF_07/2020</v>
          </cell>
          <cell r="C9256">
            <v>7.33</v>
          </cell>
        </row>
        <row r="9257">
          <cell r="A9257">
            <v>100985</v>
          </cell>
          <cell r="B9257" t="str">
            <v>CARGA DE MISTURA ASFÁLTICA EM CAMINHÃO BASCULANTE 6 M³ (UNIDADE: M3). AF_07/2020</v>
          </cell>
          <cell r="C9257">
            <v>7.32</v>
          </cell>
        </row>
        <row r="9258">
          <cell r="A9258">
            <v>101001</v>
          </cell>
          <cell r="B9258" t="str">
            <v>CARGA DE MISTURA ASFÁLTICA EM CAMINHÃO BASCULANTE 6 M³ (UNIDADE: T). AF_07/2020</v>
          </cell>
          <cell r="C9258">
            <v>4.88</v>
          </cell>
        </row>
        <row r="9259">
          <cell r="A9259">
            <v>101008</v>
          </cell>
          <cell r="B9259" t="str">
            <v>CARGA DE ÁGUA EM CAMINHÃO PIPA 10 M³. AF_07/2020</v>
          </cell>
          <cell r="C9259">
            <v>5.41</v>
          </cell>
        </row>
        <row r="9260">
          <cell r="A9260">
            <v>101007</v>
          </cell>
          <cell r="B9260" t="str">
            <v>CARGA DE ÁGUA EM CAMINHÃO PIPA 6 M³. AF_07/2020</v>
          </cell>
          <cell r="C9260">
            <v>5.3</v>
          </cell>
        </row>
        <row r="9261">
          <cell r="A9261">
            <v>100982</v>
          </cell>
          <cell r="B9261" t="str">
            <v>CARGA, MANOBRA E DESCARGA DE ENTULHO EM CAMINHÃO BASCULANTE 10 M³ - CARGA COM ESCAVADEIRA HIDRÁULICA (CAÇAMBA DE 0,80 M³ / 111 HP) E DESCARGA LIVRE (UNIDADE: M3). AF_07/2020</v>
          </cell>
          <cell r="C9261">
            <v>8.9499999999999993</v>
          </cell>
        </row>
        <row r="9262">
          <cell r="A9262">
            <v>100998</v>
          </cell>
          <cell r="B9262" t="str">
            <v>CARGA, MANOBRA E DESCARGA DE ENTULHO EM CAMINHÃO BASCULANTE 10 M³ - CARGA COM ESCAVADEIRA HIDRÁULICA (CAÇAMBA DE 0,80 M³ / 111 HP) E DESCARGA LIVRE (UNIDADE: T). AF_07/2020</v>
          </cell>
          <cell r="C9262">
            <v>5.97</v>
          </cell>
        </row>
        <row r="9263">
          <cell r="A9263">
            <v>100983</v>
          </cell>
          <cell r="B9263" t="str">
            <v>CARGA, MANOBRA E DESCARGA DE ENTULHO EM CAMINHÃO BASCULANTE 14 M³ - CARGA COM ESCAVADEIRA HIDRÁULICA (CAÇAMBA DE 0,80 M³ / 111 HP) E DESCARGA LIVRE (UNIDADE: M3). AF_07/2020</v>
          </cell>
          <cell r="C9263">
            <v>9.07</v>
          </cell>
        </row>
        <row r="9264">
          <cell r="A9264">
            <v>100999</v>
          </cell>
          <cell r="B9264" t="str">
            <v>CARGA, MANOBRA E DESCARGA DE ENTULHO EM CAMINHÃO BASCULANTE 14 M³ - CARGA COM ESCAVADEIRA HIDRÁULICA (CAÇAMBA DE 0,80 M³ / 111 HP) E DESCARGA LIVRE (UNIDADE: T). AF_07/2020</v>
          </cell>
          <cell r="C9264">
            <v>6.07</v>
          </cell>
        </row>
        <row r="9265">
          <cell r="A9265">
            <v>100984</v>
          </cell>
          <cell r="B9265" t="str">
            <v>CARGA, MANOBRA E DESCARGA DE ENTULHO EM CAMINHÃO BASCULANTE 18 M³ - CARGA COM ESCAVADEIRA HIDRÁULICA (CAÇAMBA DE 0,80 M³ / 111 HP) E DESCARGA LIVRE (UNIDADE: M3). AF_07/2020</v>
          </cell>
          <cell r="C9265">
            <v>8.89</v>
          </cell>
        </row>
        <row r="9266">
          <cell r="A9266">
            <v>101000</v>
          </cell>
          <cell r="B9266" t="str">
            <v>CARGA, MANOBRA E DESCARGA DE ENTULHO EM CAMINHÃO BASCULANTE 18 M³ - CARGA COM ESCAVADEIRA HIDRÁULICA (CAÇAMBA DE 0,80 M³ / 111 HP) E DESCARGA LIVRE (UNIDADE: T). AF_07/2020</v>
          </cell>
          <cell r="C9266">
            <v>5.93</v>
          </cell>
        </row>
        <row r="9267">
          <cell r="A9267">
            <v>100981</v>
          </cell>
          <cell r="B9267" t="str">
            <v>CARGA, MANOBRA E DESCARGA DE ENTULHO EM CAMINHÃO BASCULANTE 6 M³ - CARGA COM ESCAVADEIRA HIDRÁULICA (CAÇAMBA DE 0,80 M³ / 111 HP) E DESCARGA LIVRE (UNIDADE: M3). AF_07/2020</v>
          </cell>
          <cell r="C9267">
            <v>9.3000000000000007</v>
          </cell>
        </row>
        <row r="9268">
          <cell r="A9268">
            <v>100997</v>
          </cell>
          <cell r="B9268" t="str">
            <v>CARGA, MANOBRA E DESCARGA DE ENTULHO EM CAMINHÃO BASCULANTE 6 M³ - CARGA COM ESCAVADEIRA HIDRÁULICA (CAÇAMBA DE 0,80 M³ / 111 HP) E DESCARGA LIVRE (UNIDADE: T). AF_07/2020</v>
          </cell>
          <cell r="C9268">
            <v>6.21</v>
          </cell>
        </row>
        <row r="9269">
          <cell r="A9269">
            <v>101010</v>
          </cell>
          <cell r="B9269" t="str">
            <v>CARGA, MANOBRA E DESCARGA DE PERFIL METÁLICO EM CAMINHÃO CARROCERIA COM GUINDAUTO (MUNCK) 11,7 TM. AF_07/2020</v>
          </cell>
          <cell r="C9269">
            <v>26.55</v>
          </cell>
        </row>
        <row r="9270">
          <cell r="A9270">
            <v>101009</v>
          </cell>
          <cell r="B9270" t="str">
            <v>CARGA, MANOBRA E DESCARGA DE POSTE DE CONCRETO EM CAMINHÃO CARROCERIA COM GUINDAUTO (MUNCK) 11,7 TM. AF_07/2020</v>
          </cell>
          <cell r="C9270">
            <v>42.16</v>
          </cell>
        </row>
        <row r="9271">
          <cell r="A9271">
            <v>100978</v>
          </cell>
          <cell r="B9271" t="str">
            <v>CARGA, MANOBRA E DESCARGA DE SOLOS E MATERIAIS GRANULARES EM CAMINHÃO BASCULANTE 10 M³ - CARGA COM ESCAVADEIRA HIDRÁULICA (CAÇAMBA DE 1,20 M³ / 155 HP) E DESCARGA LIVRE (UNIDADE: M3). AF_07/2020</v>
          </cell>
          <cell r="C9271">
            <v>6.93</v>
          </cell>
        </row>
        <row r="9272">
          <cell r="A9272">
            <v>100994</v>
          </cell>
          <cell r="B9272" t="str">
            <v>CARGA, MANOBRA E DESCARGA DE SOLOS E MATERIAIS GRANULARES EM CAMINHÃO BASCULANTE 10 M³ - CARGA COM ESCAVADEIRA HIDRÁULICA (CAÇAMBA DE 1,20 M³ / 155 HP) E DESCARGA LIVRE (UNIDADE: T). AF_07/2020</v>
          </cell>
          <cell r="C9272">
            <v>4.5999999999999996</v>
          </cell>
        </row>
        <row r="9273">
          <cell r="A9273">
            <v>100974</v>
          </cell>
          <cell r="B9273" t="str">
            <v>CARGA, MANOBRA E DESCARGA DE SOLOS E MATERIAIS GRANULARES EM CAMINHÃO BASCULANTE 10 M³ - CARGA COM PÁ CARREGADEIRA (CAÇAMBA DE 1,7 A 2,8 M³ / 128 HP) E DESCARGA LIVRE (UNIDADE: M3). AF_07/2020</v>
          </cell>
          <cell r="C9273">
            <v>8.33</v>
          </cell>
        </row>
        <row r="9274">
          <cell r="A9274">
            <v>100990</v>
          </cell>
          <cell r="B9274" t="str">
            <v>CARGA, MANOBRA E DESCARGA DE SOLOS E MATERIAIS GRANULARES EM CAMINHÃO BASCULANTE 10 M³ - CARGA COM PÁ CARREGADEIRA (CAÇAMBA DE 1,7 A 2,8 M³ / 128 HP) E DESCARGA LIVRE (UNIDADE: T). AF_07/2020</v>
          </cell>
          <cell r="C9274">
            <v>5.56</v>
          </cell>
        </row>
        <row r="9275">
          <cell r="A9275">
            <v>100979</v>
          </cell>
          <cell r="B9275" t="str">
            <v>CARGA, MANOBRA E DESCARGA DE SOLOS E MATERIAIS GRANULARES EM CAMINHÃO BASCULANTE 14 M³ - CARGA COM ESCAVADEIRA HIDRÁULICA (CAÇAMBA DE 1,20 M³ / 155 HP) E DESCARGA LIVRE (UNIDADE: M3). AF_07/2020</v>
          </cell>
          <cell r="C9275">
            <v>6.72</v>
          </cell>
        </row>
        <row r="9276">
          <cell r="A9276">
            <v>100995</v>
          </cell>
          <cell r="B9276" t="str">
            <v>CARGA, MANOBRA E DESCARGA DE SOLOS E MATERIAIS GRANULARES EM CAMINHÃO BASCULANTE 14 M³ - CARGA COM ESCAVADEIRA HIDRÁULICA (CAÇAMBA DE 1,20 M³ / 155 HP) E DESCARGA LIVRE (UNIDADE: T). AF_07/2020</v>
          </cell>
          <cell r="C9276">
            <v>4.4800000000000004</v>
          </cell>
        </row>
        <row r="9277">
          <cell r="A9277">
            <v>100975</v>
          </cell>
          <cell r="B9277" t="str">
            <v>CARGA, MANOBRA E DESCARGA DE SOLOS E MATERIAIS GRANULARES EM CAMINHÃO BASCULANTE 14 M³ - CARGA COM PÁ CARREGADEIRA (CAÇAMBA DE 1,7 A 2,8 M³ / 128 HP) E DESCARGA LIVRE (UNIDADE: M3). AF_07/2020</v>
          </cell>
          <cell r="C9277">
            <v>8.49</v>
          </cell>
        </row>
        <row r="9278">
          <cell r="A9278">
            <v>100991</v>
          </cell>
          <cell r="B9278" t="str">
            <v>CARGA, MANOBRA E DESCARGA DE SOLOS E MATERIAIS GRANULARES EM CAMINHÃO BASCULANTE 14 M³ - CARGA COM PÁ CARREGADEIRA (CAÇAMBA DE 1,7 A 2,8 M³ / 128 HP) E DESCARGA LIVRE (UNIDADE: T). AF_07/2020</v>
          </cell>
          <cell r="C9278">
            <v>5.68</v>
          </cell>
        </row>
        <row r="9279">
          <cell r="A9279">
            <v>100980</v>
          </cell>
          <cell r="B9279" t="str">
            <v>CARGA, MANOBRA E DESCARGA DE SOLOS E MATERIAIS GRANULARES EM CAMINHÃO BASCULANTE 18 M³ - CARGA COM ESCAVADEIRA HIDRÁULICA (CAÇAMBA DE 1,20 M³ / 155 HP) E DESCARGA LIVRE (UNIDADE: M3). AF_07/2020</v>
          </cell>
          <cell r="C9279">
            <v>6.36</v>
          </cell>
        </row>
        <row r="9280">
          <cell r="A9280">
            <v>100996</v>
          </cell>
          <cell r="B9280" t="str">
            <v>CARGA, MANOBRA E DESCARGA DE SOLOS E MATERIAIS GRANULARES EM CAMINHÃO BASCULANTE 18 M³ - CARGA COM ESCAVADEIRA HIDRÁULICA (CAÇAMBA DE 1,20 M³ / 155 HP) E DESCARGA LIVRE (UNIDADE: T). AF_07/2020</v>
          </cell>
          <cell r="C9280">
            <v>4.2300000000000004</v>
          </cell>
        </row>
        <row r="9281">
          <cell r="A9281">
            <v>100976</v>
          </cell>
          <cell r="B9281" t="str">
            <v>CARGA, MANOBRA E DESCARGA DE SOLOS E MATERIAIS GRANULARES EM CAMINHÃO BASCULANTE 18 M³ - CARGA COM PÁ CARREGADEIRA (CAÇAMBA DE 1,7 A 2,8 M³ / 128 HP) E DESCARGA LIVRE (UNIDADE: M3). AF_07/2020</v>
          </cell>
          <cell r="C9281">
            <v>8.33</v>
          </cell>
        </row>
        <row r="9282">
          <cell r="A9282">
            <v>100992</v>
          </cell>
          <cell r="B9282" t="str">
            <v>CARGA, MANOBRA E DESCARGA DE SOLOS E MATERIAIS GRANULARES EM CAMINHÃO BASCULANTE 18 M³ - CARGA COM PÁ CARREGADEIRA (CAÇAMBA DE 1,7 A 2,8 M³ / 128 HP) E DESCARGA LIVRE (UNIDADE: T). AF_07/2020</v>
          </cell>
          <cell r="C9282">
            <v>5.55</v>
          </cell>
        </row>
        <row r="9283">
          <cell r="A9283">
            <v>100977</v>
          </cell>
          <cell r="B9283" t="str">
            <v>CARGA, MANOBRA E DESCARGA DE SOLOS E MATERIAIS GRANULARES EM CAMINHÃO BASCULANTE 6 M³ - CARGA COM ESCAVADEIRA HIDRÁULICA (CAÇAMBA DE 1,20 M³ / 155 HP) E DESCARGA LIVRE (UNIDADE: M3). AF_07/2020</v>
          </cell>
          <cell r="C9283">
            <v>7.64</v>
          </cell>
        </row>
        <row r="9284">
          <cell r="A9284">
            <v>100993</v>
          </cell>
          <cell r="B9284" t="str">
            <v>CARGA, MANOBRA E DESCARGA DE SOLOS E MATERIAIS GRANULARES EM CAMINHÃO BASCULANTE 6 M³ - CARGA COM ESCAVADEIRA HIDRÁULICA (CAÇAMBA DE 1,20 M³ / 155 HP) E DESCARGA LIVRE (UNIDADE: T). AF_07/2020</v>
          </cell>
          <cell r="C9284">
            <v>5.09</v>
          </cell>
        </row>
        <row r="9285">
          <cell r="A9285">
            <v>100973</v>
          </cell>
          <cell r="B9285" t="str">
            <v>CARGA, MANOBRA E DESCARGA DE SOLOS E MATERIAIS GRANULARES EM CAMINHÃO BASCULANTE 6 M³ - CARGA COM PÁ CARREGADEIRA (CAÇAMBA DE 1,7 A 2,8 M³ / 128 HP) E DESCARGA LIVRE (UNIDADE: M3). AF_07/2020</v>
          </cell>
          <cell r="C9285">
            <v>8.6</v>
          </cell>
        </row>
        <row r="9286">
          <cell r="A9286">
            <v>100989</v>
          </cell>
          <cell r="B9286" t="str">
            <v>CARGA, MANOBRA E DESCARGA DE SOLOS E MATERIAIS GRANULARES EM CAMINHÃO BASCULANTE 6 M³ - CARGA COM PÁ CARREGADEIRA (CAÇAMBA DE 1,7 A 2,8 M³ / 128 HP) E DESCARGA LIVRE (UNIDADE: T). AF_07/2020</v>
          </cell>
          <cell r="C9286">
            <v>5.74</v>
          </cell>
        </row>
        <row r="9287">
          <cell r="A9287">
            <v>101467</v>
          </cell>
          <cell r="B9287" t="str">
            <v>CARGA, MANOBRA E DESCARGA DE TUBOS DE CONCRETO, DN 1000 MM, EM CAMINHÃO CARROCERIA COM GUINDAUTO (MUNCK) 11,7 TM. AF_07/2020</v>
          </cell>
          <cell r="C9287">
            <v>17.68</v>
          </cell>
        </row>
        <row r="9288">
          <cell r="A9288">
            <v>101468</v>
          </cell>
          <cell r="B9288" t="str">
            <v>CARGA, MANOBRA E DESCARGA DE TUBOS DE CONCRETO, DN 1200 MM, EM CAMINHÃO CARROCERIA COM GUINDAUTO (MUNCK) 11,7 TM. AF_07/2020</v>
          </cell>
          <cell r="C9288">
            <v>16.170000000000002</v>
          </cell>
        </row>
        <row r="9289">
          <cell r="A9289">
            <v>101014</v>
          </cell>
          <cell r="B9289" t="str">
            <v>CARGA, MANOBRA E DESCARGA DE TUBOS DE CONCRETO, DN 400 MM, EM CAMINHÃO CARROCERIA COM GUINDAUTO (MUNCK) 11,7 TM. AF_07/2020</v>
          </cell>
          <cell r="C9289">
            <v>40.409999999999997</v>
          </cell>
        </row>
        <row r="9290">
          <cell r="A9290">
            <v>101015</v>
          </cell>
          <cell r="B9290" t="str">
            <v>CARGA, MANOBRA E DESCARGA DE TUBOS DE CONCRETO, DN 500 MM, EM CAMINHÃO CARROCERIA COM GUINDAUTO (MUNCK) 11,7 TM. AF_07/2020</v>
          </cell>
          <cell r="C9290">
            <v>33.200000000000003</v>
          </cell>
        </row>
        <row r="9291">
          <cell r="A9291">
            <v>101463</v>
          </cell>
          <cell r="B9291" t="str">
            <v>CARGA, MANOBRA E DESCARGA DE TUBOS DE CONCRETO, DN 600 MM, EM CAMINHÃO CARROCERIA COM GUINDAUTO (MUNCK) 11,7 TM. AF_07/2020</v>
          </cell>
          <cell r="C9291">
            <v>44.24</v>
          </cell>
        </row>
        <row r="9292">
          <cell r="A9292">
            <v>101464</v>
          </cell>
          <cell r="B9292" t="str">
            <v>CARGA, MANOBRA E DESCARGA DE TUBOS DE CONCRETO, DN 700 MM, EM CAMINHÃO CARROCERIA COM GUINDAUTO (MUNCK) 11,7 TM. AF_07/2020</v>
          </cell>
          <cell r="C9292">
            <v>33.979999999999997</v>
          </cell>
        </row>
        <row r="9293">
          <cell r="A9293">
            <v>101465</v>
          </cell>
          <cell r="B9293" t="str">
            <v>CARGA, MANOBRA E DESCARGA DE TUBOS DE CONCRETO, DN 800 MM, EM CAMINHÃO CARROCERIA COM GUINDAUTO (MUNCK) 11,7 TM. AF_07/2020</v>
          </cell>
          <cell r="C9293">
            <v>25.98</v>
          </cell>
        </row>
        <row r="9294">
          <cell r="A9294">
            <v>101466</v>
          </cell>
          <cell r="B9294" t="str">
            <v>CARGA, MANOBRA E DESCARGA DE TUBOS DE CONCRETO, DN 900 MM, EM CAMINHÃO CARROCERIA COM GUINDAUTO (MUNCK) 11,7 TM. AF_07/2020</v>
          </cell>
          <cell r="C9294">
            <v>21.13</v>
          </cell>
        </row>
        <row r="9295">
          <cell r="A9295">
            <v>101013</v>
          </cell>
          <cell r="B9295" t="str">
            <v>CARGA, MANOBRA E DESCARGA DE TUBOS DE CONCRETO, DN MENOR OU IGUAL A 300 MM, EM CAMINHÃO CARROCERIA COM GUINDAUTO (MUNCK) 11,7 TM. AF_07/2020</v>
          </cell>
          <cell r="C9295">
            <v>44.1</v>
          </cell>
        </row>
        <row r="9296">
          <cell r="A9296">
            <v>101477</v>
          </cell>
          <cell r="B9296" t="str">
            <v>CARGA, MANOBRA E DESCARGA DE TUBOS METÁLICOS, DN 1000 MM, EM CAMINHÃO CARROCERIA COM GUINDAUTO (MUNCK) 11,7 TM. AF_07/2020</v>
          </cell>
          <cell r="C9296">
            <v>12.8</v>
          </cell>
        </row>
        <row r="9297">
          <cell r="A9297">
            <v>101478</v>
          </cell>
          <cell r="B9297" t="str">
            <v>CARGA, MANOBRA E DESCARGA DE TUBOS METÁLICOS, DN 1200 MM, EM CAMINHÃO CARROCERIA COM GUINDAUTO (MUNCK) 11,7 TM. AF_07/2020</v>
          </cell>
          <cell r="C9297">
            <v>10.9</v>
          </cell>
        </row>
        <row r="9298">
          <cell r="A9298">
            <v>101017</v>
          </cell>
          <cell r="B9298" t="str">
            <v>CARGA, MANOBRA E DESCARGA DE TUBOS METÁLICOS, DN 200 MM, EM CAMINHÃO CARROCERIA COM GUINDAUTO (MUNCK) 11,7 TM. AF_07/2020</v>
          </cell>
          <cell r="C9298">
            <v>29.14</v>
          </cell>
        </row>
        <row r="9299">
          <cell r="A9299">
            <v>101018</v>
          </cell>
          <cell r="B9299" t="str">
            <v>CARGA, MANOBRA E DESCARGA DE TUBOS METÁLICOS, DN 250 MM, EM CAMINHÃO CARROCERIA COM GUINDAUTO (MUNCK) 11,7 TM. AF_07/2020</v>
          </cell>
          <cell r="C9299">
            <v>23.94</v>
          </cell>
        </row>
        <row r="9300">
          <cell r="A9300">
            <v>101469</v>
          </cell>
          <cell r="B9300" t="str">
            <v>CARGA, MANOBRA E DESCARGA DE TUBOS METÁLICOS, DN 300 MM, EM CAMINHÃO CARROCERIA COM GUINDAUTO (MUNCK) 11,7 TM. AF_07/2020</v>
          </cell>
          <cell r="C9300">
            <v>36.200000000000003</v>
          </cell>
        </row>
        <row r="9301">
          <cell r="A9301">
            <v>101470</v>
          </cell>
          <cell r="B9301" t="str">
            <v>CARGA, MANOBRA E DESCARGA DE TUBOS METÁLICOS, DN 350 MM, EM CAMINHÃO CARROCERIA COM GUINDAUTO (MUNCK) 11,7 TM. AF_07/2020</v>
          </cell>
          <cell r="C9301">
            <v>28.74</v>
          </cell>
        </row>
        <row r="9302">
          <cell r="A9302">
            <v>101471</v>
          </cell>
          <cell r="B9302" t="str">
            <v>CARGA, MANOBRA E DESCARGA DE TUBOS METÁLICOS, DN 400 MM, EM CAMINHÃO CARROCERIA COM GUINDAUTO (MUNCK) 11,7 TM. AF_07/2020</v>
          </cell>
          <cell r="C9302">
            <v>24.66</v>
          </cell>
        </row>
        <row r="9303">
          <cell r="A9303">
            <v>101472</v>
          </cell>
          <cell r="B9303" t="str">
            <v>CARGA, MANOBRA E DESCARGA DE TUBOS METÁLICOS, DN 500 MM, EM CAMINHÃO CARROCERIA COM GUINDAUTO (MUNCK) 11,7 TM. AF_07/2020</v>
          </cell>
          <cell r="C9303">
            <v>19.190000000000001</v>
          </cell>
        </row>
        <row r="9304">
          <cell r="A9304">
            <v>101473</v>
          </cell>
          <cell r="B9304" t="str">
            <v>CARGA, MANOBRA E DESCARGA DE TUBOS METÁLICOS, DN 600 MM, EM CAMINHÃO CARROCERIA COM GUINDAUTO (MUNCK) 11,7 TM. AF_07/2020</v>
          </cell>
          <cell r="C9304">
            <v>27.63</v>
          </cell>
        </row>
        <row r="9305">
          <cell r="A9305">
            <v>101474</v>
          </cell>
          <cell r="B9305" t="str">
            <v>CARGA, MANOBRA E DESCARGA DE TUBOS METÁLICOS, DN 700 MM, EM CAMINHÃO CARROCERIA COM GUINDAUTO (MUNCK) 11,7 TM. AF_07/2020</v>
          </cell>
          <cell r="C9305">
            <v>19.760000000000002</v>
          </cell>
        </row>
        <row r="9306">
          <cell r="A9306">
            <v>101475</v>
          </cell>
          <cell r="B9306" t="str">
            <v>CARGA, MANOBRA E DESCARGA DE TUBOS METÁLICOS, DN 800 MM, EM CAMINHÃO CARROCERIA COM GUINDAUTO (MUNCK) 11,7 TM. AF_07/2020</v>
          </cell>
          <cell r="C9306">
            <v>17.53</v>
          </cell>
        </row>
        <row r="9307">
          <cell r="A9307">
            <v>101476</v>
          </cell>
          <cell r="B9307" t="str">
            <v>CARGA, MANOBRA E DESCARGA DE TUBOS METÁLICOS, DN 900 MM, EM CAMINHÃO CARROCERIA COM GUINDAUTO (MUNCK) 11,7 TM. AF_07/2020</v>
          </cell>
          <cell r="C9307">
            <v>15.64</v>
          </cell>
        </row>
        <row r="9308">
          <cell r="A9308">
            <v>101016</v>
          </cell>
          <cell r="B9308" t="str">
            <v>CARGA, MANOBRA E DESCARGA DE TUBOS METÁLICOS, DN MENOR OU IGUAL A 150 MM, EM CAMINHÃO CARROCERIA COM GUINDAUTO (MUNCK) 11,7 TM. AF_07/2020</v>
          </cell>
          <cell r="C9308">
            <v>38.43</v>
          </cell>
        </row>
        <row r="9309">
          <cell r="A9309">
            <v>101487</v>
          </cell>
          <cell r="B9309" t="str">
            <v>CARGA, MANOBRA E DESCARGA DE TUBOS PLÁSTICOS, DN 1000 MM, EM CAMINHÃO CARROCERIA COM GUINDAUTO (MUNCK) 11,7 TM. AF_07/2020</v>
          </cell>
          <cell r="C9309">
            <v>95.19</v>
          </cell>
        </row>
        <row r="9310">
          <cell r="A9310">
            <v>101488</v>
          </cell>
          <cell r="B9310" t="str">
            <v>CARGA, MANOBRA E DESCARGA DE TUBOS PLÁSTICOS, DN 1200 MM, EM CAMINHÃO CARROCERIA COM GUINDAUTO (MUNCK) 11,7 TM. AF_07/2020</v>
          </cell>
          <cell r="C9310">
            <v>82.36</v>
          </cell>
        </row>
        <row r="9311">
          <cell r="A9311">
            <v>101480</v>
          </cell>
          <cell r="B9311" t="str">
            <v>CARGA, MANOBRA E DESCARGA DE TUBOS PLÁSTICOS, DN 250 MM, EM CAMINHÃO CARROCERIA COM GUINDAUTO (MUNCK) 11,7 TM. AF_07/2020</v>
          </cell>
          <cell r="C9311">
            <v>64.739999999999995</v>
          </cell>
        </row>
        <row r="9312">
          <cell r="A9312">
            <v>101481</v>
          </cell>
          <cell r="B9312" t="str">
            <v>CARGA, MANOBRA E DESCARGA DE TUBOS PLÁSTICOS, DN 300 MM, EM CAMINHÃO CARROCERIA COM GUINDAUTO (MUNCK) 11,7 TM. AF_07/2020</v>
          </cell>
          <cell r="C9312">
            <v>46.77</v>
          </cell>
        </row>
        <row r="9313">
          <cell r="A9313">
            <v>101482</v>
          </cell>
          <cell r="B9313" t="str">
            <v>CARGA, MANOBRA E DESCARGA DE TUBOS PLÁSTICOS, DN 400 MM, EM CAMINHÃO CARROCERIA COM GUINDAUTO (MUNCK) 11,7 TM. AF_07/2020</v>
          </cell>
          <cell r="C9313">
            <v>34.950000000000003</v>
          </cell>
        </row>
        <row r="9314">
          <cell r="A9314">
            <v>101483</v>
          </cell>
          <cell r="B9314" t="str">
            <v>CARGA, MANOBRA E DESCARGA DE TUBOS PLÁSTICOS, DN 500 MM, EM CAMINHÃO CARROCERIA COM GUINDAUTO (MUNCK) 11,7 TM. AF_07/2020</v>
          </cell>
          <cell r="C9314">
            <v>36.28</v>
          </cell>
        </row>
        <row r="9315">
          <cell r="A9315">
            <v>101484</v>
          </cell>
          <cell r="B9315" t="str">
            <v>CARGA, MANOBRA E DESCARGA DE TUBOS PLÁSTICOS, DN 600 MM, EM CAMINHÃO CARROCERIA COM GUINDAUTO (MUNCK) 11,7 TM. AF_07/2020</v>
          </cell>
          <cell r="C9315">
            <v>188.01</v>
          </cell>
        </row>
        <row r="9316">
          <cell r="A9316">
            <v>101485</v>
          </cell>
          <cell r="B9316" t="str">
            <v>CARGA, MANOBRA E DESCARGA DE TUBOS PLÁSTICOS, DN 750 MM, EM CAMINHÃO CARROCERIA COM GUINDAUTO (MUNCK) 11,7 TM. AF_07/2020</v>
          </cell>
          <cell r="C9316">
            <v>144.32</v>
          </cell>
        </row>
        <row r="9317">
          <cell r="A9317">
            <v>101486</v>
          </cell>
          <cell r="B9317" t="str">
            <v>CARGA, MANOBRA E DESCARGA DE TUBOS PLÁSTICOS, DN 900 MM, EM CAMINHÃO CARROCERIA COM GUINDAUTO (MUNCK) 11,7 TM. AF_07/2020</v>
          </cell>
          <cell r="C9317">
            <v>130.01</v>
          </cell>
        </row>
        <row r="9318">
          <cell r="A9318">
            <v>101006</v>
          </cell>
          <cell r="B9318" t="str">
            <v>CARGA, MANOBRA E DESCARGA DE ÁGUA EM CAMINHÃO PIPA 10 M³. AF_07/2020</v>
          </cell>
          <cell r="C9318">
            <v>20.43</v>
          </cell>
        </row>
        <row r="9319">
          <cell r="A9319">
            <v>101005</v>
          </cell>
          <cell r="B9319" t="str">
            <v>CARGA, MANOBRA E DESCARGA DE ÁGUA EM CAMINHÃO PIPA 6 M³. AF_07/2020</v>
          </cell>
          <cell r="C9319">
            <v>18.3</v>
          </cell>
        </row>
        <row r="9320">
          <cell r="A9320">
            <v>102568</v>
          </cell>
          <cell r="B9320" t="str">
            <v>CARGA, MANOBRA E DESCARGA MANUAL DE TUBOS PLÁSTICOS, DN 150 MM, EM CAMINHÃO CARROCERIA 9T. AF_06/2021</v>
          </cell>
          <cell r="C9320">
            <v>277.07</v>
          </cell>
        </row>
        <row r="9321">
          <cell r="A9321">
            <v>101479</v>
          </cell>
          <cell r="B9321" t="str">
            <v>CARGA, MANOBRA E DESCARGA MANUAL DE TUBOS PLÁSTICOS, DN 200 MM, EM CAMINHÃO CARROCERIA 9T. AF_07/2020</v>
          </cell>
          <cell r="C9321">
            <v>162.63999999999999</v>
          </cell>
        </row>
        <row r="9322">
          <cell r="A9322">
            <v>101019</v>
          </cell>
          <cell r="B9322" t="str">
            <v>CARGA, MANOBRA E DESCARGA MANUAL DE TUBOS PLÁSTICOS, DN MENOR OU IGUAL A 100 MM, EM CAMINHÃO CARROCERIA 9T. AF_07/2020</v>
          </cell>
          <cell r="C9322">
            <v>558.25</v>
          </cell>
        </row>
        <row r="9323">
          <cell r="A9323">
            <v>100938</v>
          </cell>
          <cell r="B9323" t="str">
            <v>TRANSPORTE COM CAMINHÃO BASCULANTE DE 10 M³, EM VIA INTERNA (DENTRO DO CANTEIRO - UNIDADE: M3XKM). AF_07/2020</v>
          </cell>
          <cell r="C9323">
            <v>7.35</v>
          </cell>
        </row>
        <row r="9324">
          <cell r="A9324">
            <v>100942</v>
          </cell>
          <cell r="B9324" t="str">
            <v>TRANSPORTE COM CAMINHÃO BASCULANTE DE 10 M³, EM VIA INTERNA A OBRA (UNIDADE: TXKM). AF_07/2020</v>
          </cell>
          <cell r="C9324">
            <v>4.8899999999999997</v>
          </cell>
        </row>
        <row r="9325">
          <cell r="A9325">
            <v>93588</v>
          </cell>
          <cell r="B9325" t="str">
            <v>TRANSPORTE COM CAMINHÃO BASCULANTE DE 10 M³, EM VIA URBANA EM LEITO NATURAL (UNIDADE: M3XKM). AF_07/2020</v>
          </cell>
          <cell r="C9325">
            <v>3.08</v>
          </cell>
        </row>
        <row r="9326">
          <cell r="A9326">
            <v>93594</v>
          </cell>
          <cell r="B9326" t="str">
            <v>TRANSPORTE COM CAMINHÃO BASCULANTE DE 10 M³, EM VIA URBANA EM LEITO NATURAL (UNIDADE: TXKM). AF_07/2020</v>
          </cell>
          <cell r="C9326">
            <v>2.0499999999999998</v>
          </cell>
        </row>
        <row r="9327">
          <cell r="A9327">
            <v>93589</v>
          </cell>
          <cell r="B9327" t="str">
            <v>TRANSPORTE COM CAMINHÃO BASCULANTE DE 10 M³, EM VIA URBANA EM REVESTIMENTO PRIMÁRIO (UNIDADE: M3XKM). AF_07/2020</v>
          </cell>
          <cell r="C9327">
            <v>2.64</v>
          </cell>
        </row>
        <row r="9328">
          <cell r="A9328">
            <v>93595</v>
          </cell>
          <cell r="B9328" t="str">
            <v>TRANSPORTE COM CAMINHÃO BASCULANTE DE 10 M³, EM VIA URBANA EM REVESTIMENTO PRIMÁRIO (UNIDADE: TXKM). AF_07/2020</v>
          </cell>
          <cell r="C9328">
            <v>1.79</v>
          </cell>
        </row>
        <row r="9329">
          <cell r="A9329">
            <v>93590</v>
          </cell>
          <cell r="B9329" t="str">
            <v>TRANSPORTE COM CAMINHÃO BASCULANTE DE 10 M³, EM VIA URBANA PAVIMENTADA, ADICIONAL PARA DMT EXCEDENTE A 30 KM (UNIDADE: M3XKM). AF_07/2020</v>
          </cell>
          <cell r="C9329">
            <v>0.96</v>
          </cell>
        </row>
        <row r="9330">
          <cell r="A9330">
            <v>93596</v>
          </cell>
          <cell r="B9330" t="str">
            <v>TRANSPORTE COM CAMINHÃO BASCULANTE DE 10 M³, EM VIA URBANA PAVIMENTADA, ADICIONAL PARA DMT EXCEDENTE A 30 KM (UNIDADE: TXKM). AF_07/2020</v>
          </cell>
          <cell r="C9330">
            <v>0.65</v>
          </cell>
        </row>
        <row r="9331">
          <cell r="A9331">
            <v>95875</v>
          </cell>
          <cell r="B9331" t="str">
            <v>TRANSPORTE COM CAMINHÃO BASCULANTE DE 10 M³, EM VIA URBANA PAVIMENTADA, DMT ATÉ 30 KM (UNIDADE: M3XKM). AF_07/2020</v>
          </cell>
          <cell r="C9331">
            <v>2.44</v>
          </cell>
        </row>
        <row r="9332">
          <cell r="A9332">
            <v>95878</v>
          </cell>
          <cell r="B9332" t="str">
            <v>TRANSPORTE COM CAMINHÃO BASCULANTE DE 10 M³, EM VIA URBANA PAVIMENTADA, DMT ATÉ 30 KM (UNIDADE: TXKM). AF_07/2020</v>
          </cell>
          <cell r="C9332">
            <v>1.63</v>
          </cell>
        </row>
        <row r="9333">
          <cell r="A9333">
            <v>100943</v>
          </cell>
          <cell r="B9333" t="str">
            <v>TRANSPORTE COM CAMINHÃO BASCULANTE DE 14 M³, EM VIA INTERNA (DENTRO DO CANTEIRO - UNIDADE: TXKM). AF_07/2020</v>
          </cell>
          <cell r="C9333">
            <v>4.34</v>
          </cell>
        </row>
        <row r="9334">
          <cell r="A9334">
            <v>100939</v>
          </cell>
          <cell r="B9334" t="str">
            <v>TRANSPORTE COM CAMINHÃO BASCULANTE DE 14 M³, EM VIA INTERNA (DENTRO DO CANTEIRO - UNIDADE:M3XKM). AF_07/2020</v>
          </cell>
          <cell r="C9334">
            <v>6.54</v>
          </cell>
        </row>
        <row r="9335">
          <cell r="A9335">
            <v>93591</v>
          </cell>
          <cell r="B9335" t="str">
            <v>TRANSPORTE COM CAMINHÃO BASCULANTE DE 14 M³, EM VIA URBANA EM LEITO NATURAL (UNIDADE: M3XKM). AF_07/2020</v>
          </cell>
          <cell r="C9335">
            <v>2.74</v>
          </cell>
        </row>
        <row r="9336">
          <cell r="A9336">
            <v>93597</v>
          </cell>
          <cell r="B9336" t="str">
            <v>TRANSPORTE COM CAMINHÃO BASCULANTE DE 14 M³, EM VIA URBANA EM LEITO NATURAL (UNIDADE: TXKM). AF_07/2020</v>
          </cell>
          <cell r="C9336">
            <v>1.81</v>
          </cell>
        </row>
        <row r="9337">
          <cell r="A9337">
            <v>93592</v>
          </cell>
          <cell r="B9337" t="str">
            <v>TRANSPORTE COM CAMINHÃO BASCULANTE DE 14 M³, EM VIA URBANA EM REVESTIMENTO PRIMÁRIO (UNIDADE: M3XKM). AF_07/2020</v>
          </cell>
          <cell r="C9337">
            <v>2.37</v>
          </cell>
        </row>
        <row r="9338">
          <cell r="A9338">
            <v>93598</v>
          </cell>
          <cell r="B9338" t="str">
            <v>TRANSPORTE COM CAMINHÃO BASCULANTE DE 14 M³, EM VIA URBANA EM REVESTIMENTO PRIMÁRIO (UNIDADE: TXKM). AF_07/2020</v>
          </cell>
          <cell r="C9338">
            <v>1.57</v>
          </cell>
        </row>
        <row r="9339">
          <cell r="A9339">
            <v>93593</v>
          </cell>
          <cell r="B9339" t="str">
            <v>TRANSPORTE COM CAMINHÃO BASCULANTE DE 14 M³, EM VIA URBANA PAVIMENTADA, ADICIONAL PARA DMT EXCEDENTE A 30 KM (UNIDADE: M3XKM). AF_07/2020</v>
          </cell>
          <cell r="C9339">
            <v>0.87</v>
          </cell>
        </row>
        <row r="9340">
          <cell r="A9340">
            <v>93599</v>
          </cell>
          <cell r="B9340" t="str">
            <v>TRANSPORTE COM CAMINHÃO BASCULANTE DE 14 M³, EM VIA URBANA PAVIMENTADA, ADICIONAL PARA DMT EXCEDENTE A 30 KM (UNIDADE: TXKM). AF_07/2020</v>
          </cell>
          <cell r="C9340">
            <v>0.56999999999999995</v>
          </cell>
        </row>
        <row r="9341">
          <cell r="A9341">
            <v>95876</v>
          </cell>
          <cell r="B9341" t="str">
            <v>TRANSPORTE COM CAMINHÃO BASCULANTE DE 14 M³, EM VIA URBANA PAVIMENTADA, DMT ATÉ 30 KM (UNIDADE: M3XKM). AF_07/2020</v>
          </cell>
          <cell r="C9341">
            <v>2.15</v>
          </cell>
        </row>
        <row r="9342">
          <cell r="A9342">
            <v>95879</v>
          </cell>
          <cell r="B9342" t="str">
            <v>TRANSPORTE COM CAMINHÃO BASCULANTE DE 14 M³, EM VIA URBANA PAVIMENTADA, DMT ATÉ 30 KM (UNIDADE: TXKM). AF_07/2020</v>
          </cell>
          <cell r="C9342">
            <v>1.45</v>
          </cell>
        </row>
        <row r="9343">
          <cell r="A9343">
            <v>100940</v>
          </cell>
          <cell r="B9343" t="str">
            <v>TRANSPORTE COM CAMINHÃO BASCULANTE DE 18 M³, EM VIA INTERNA (DENTRO DO CANTEIRO - UNIDADE: M3XKM). AF_07/2020</v>
          </cell>
          <cell r="C9343">
            <v>5.59</v>
          </cell>
        </row>
        <row r="9344">
          <cell r="A9344">
            <v>100944</v>
          </cell>
          <cell r="B9344" t="str">
            <v>TRANSPORTE COM CAMINHÃO BASCULANTE DE 18 M³, EM VIA INTERNA (DENTRO DO CANTEIRO - UNIDADE: TXKM). AF_07/2020</v>
          </cell>
          <cell r="C9344">
            <v>3.73</v>
          </cell>
        </row>
        <row r="9345">
          <cell r="A9345">
            <v>95425</v>
          </cell>
          <cell r="B9345" t="str">
            <v>TRANSPORTE COM CAMINHÃO BASCULANTE DE 18 M³, EM VIA URBANA EM LEITO NATURAL (UNIDADE: M3XKM). AF_07/2020</v>
          </cell>
          <cell r="C9345">
            <v>2.33</v>
          </cell>
        </row>
        <row r="9346">
          <cell r="A9346">
            <v>95428</v>
          </cell>
          <cell r="B9346" t="str">
            <v>TRANSPORTE COM CAMINHÃO BASCULANTE DE 18 M³, EM VIA URBANA EM LEITO NATURAL (UNIDADE: TXKM). AF_07/2020</v>
          </cell>
          <cell r="C9346">
            <v>1.57</v>
          </cell>
        </row>
        <row r="9347">
          <cell r="A9347">
            <v>95426</v>
          </cell>
          <cell r="B9347" t="str">
            <v>TRANSPORTE COM CAMINHÃO BASCULANTE DE 18 M³, EM VIA URBANA EM REVESTIMENTO PRIMÁRIO (UNIDADE: M3XKM). AF_07/2020</v>
          </cell>
          <cell r="C9347">
            <v>2.0099999999999998</v>
          </cell>
        </row>
        <row r="9348">
          <cell r="A9348">
            <v>95429</v>
          </cell>
          <cell r="B9348" t="str">
            <v>TRANSPORTE COM CAMINHÃO BASCULANTE DE 18 M³, EM VIA URBANA EM REVESTIMENTO PRIMÁRIO (UNIDADE: TXKM). AF_07/2020</v>
          </cell>
          <cell r="C9348">
            <v>1.35</v>
          </cell>
        </row>
        <row r="9349">
          <cell r="A9349">
            <v>95427</v>
          </cell>
          <cell r="B9349" t="str">
            <v>TRANSPORTE COM CAMINHÃO BASCULANTE DE 18 M³, EM VIA URBANA PAVIMENTADA, ADICIONAL PARA DMT EXCEDENTE A 30 KM (UNIDADE: M3XKM). AF_07/2020</v>
          </cell>
          <cell r="C9349">
            <v>0.76</v>
          </cell>
        </row>
        <row r="9350">
          <cell r="A9350">
            <v>95430</v>
          </cell>
          <cell r="B9350" t="str">
            <v>TRANSPORTE COM CAMINHÃO BASCULANTE DE 18 M³, EM VIA URBANA PAVIMENTADA, ADICIONAL PARA DMT EXCEDENTE A 30 KM (UNIDADE: TXKM). AF_07/2020</v>
          </cell>
          <cell r="C9350">
            <v>0.47</v>
          </cell>
        </row>
        <row r="9351">
          <cell r="A9351">
            <v>95877</v>
          </cell>
          <cell r="B9351" t="str">
            <v>TRANSPORTE COM CAMINHÃO BASCULANTE DE 18 M³, EM VIA URBANA PAVIMENTADA, DMT ATÉ 30 KM (UNIDADE: M3XKM). AF_07/2020</v>
          </cell>
          <cell r="C9351">
            <v>1.84</v>
          </cell>
        </row>
        <row r="9352">
          <cell r="A9352">
            <v>95880</v>
          </cell>
          <cell r="B9352" t="str">
            <v>TRANSPORTE COM CAMINHÃO BASCULANTE DE 18 M³, EM VIA URBANA PAVIMENTADA, DMT ATÉ 30 KM (UNIDADE: TXKM). AF_07/2020</v>
          </cell>
          <cell r="C9352">
            <v>1.23</v>
          </cell>
        </row>
        <row r="9353">
          <cell r="A9353">
            <v>100937</v>
          </cell>
          <cell r="B9353" t="str">
            <v>TRANSPORTE COM CAMINHÃO BASCULANTE DE 6 M³, EM VIA INTERNA (DENTRO DO CANTEIRO - UNIDADE: M3XKM). AF_07/2020</v>
          </cell>
          <cell r="C9353">
            <v>8.7100000000000009</v>
          </cell>
        </row>
        <row r="9354">
          <cell r="A9354">
            <v>100941</v>
          </cell>
          <cell r="B9354" t="str">
            <v>TRANSPORTE COM CAMINHÃO BASCULANTE DE 6 M³, EM VIA INTERNA (DENTRO DO CANTEIRO - UNIDADE: TXKM). AF_07/2020</v>
          </cell>
          <cell r="C9354">
            <v>5.8</v>
          </cell>
        </row>
        <row r="9355">
          <cell r="A9355">
            <v>97912</v>
          </cell>
          <cell r="B9355" t="str">
            <v>TRANSPORTE COM CAMINHÃO BASCULANTE DE 6 M³, EM VIA URBANA EM LEITO NATURAL (UNIDADE: M3XKM). AF_07/2020</v>
          </cell>
          <cell r="C9355">
            <v>3.65</v>
          </cell>
        </row>
        <row r="9356">
          <cell r="A9356">
            <v>97916</v>
          </cell>
          <cell r="B9356" t="str">
            <v>TRANSPORTE COM CAMINHÃO BASCULANTE DE 6 M³, EM VIA URBANA EM LEITO NATURAL (UNIDADE: TXKM). AF_07/2020</v>
          </cell>
          <cell r="C9356">
            <v>2.44</v>
          </cell>
        </row>
        <row r="9357">
          <cell r="A9357">
            <v>97913</v>
          </cell>
          <cell r="B9357" t="str">
            <v>TRANSPORTE COM CAMINHÃO BASCULANTE DE 6 M³, EM VIA URBANA EM REVESTIMENTO PRIMÁRIO (UNIDADE: M3XKM). AF_07/2020</v>
          </cell>
          <cell r="C9357">
            <v>3.17</v>
          </cell>
        </row>
        <row r="9358">
          <cell r="A9358">
            <v>97917</v>
          </cell>
          <cell r="B9358" t="str">
            <v>TRANSPORTE COM CAMINHÃO BASCULANTE DE 6 M³, EM VIA URBANA EM REVESTIMENTO PRIMÁRIO (UNIDADE: TXKM). AF_07/2020</v>
          </cell>
          <cell r="C9358">
            <v>2.11</v>
          </cell>
        </row>
        <row r="9359">
          <cell r="A9359">
            <v>97915</v>
          </cell>
          <cell r="B9359" t="str">
            <v>TRANSPORTE COM CAMINHÃO BASCULANTE DE 6 M³, EM VIA URBANA PAVIMENTADA, ADICIONAL PARA DMT EXCEDENTE A 30 KM (UNIDADE: M3XKM). AF_07/2020</v>
          </cell>
          <cell r="C9359">
            <v>1.1599999999999999</v>
          </cell>
        </row>
        <row r="9360">
          <cell r="A9360">
            <v>97919</v>
          </cell>
          <cell r="B9360" t="str">
            <v>TRANSPORTE COM CAMINHÃO BASCULANTE DE 6 M³, EM VIA URBANA PAVIMENTADA, ADICIONAL PARA DMT EXCEDENTE A 30 KM (UNIDADE: TXKM). AF_07/2020</v>
          </cell>
          <cell r="C9360">
            <v>0.76</v>
          </cell>
        </row>
        <row r="9361">
          <cell r="A9361">
            <v>97914</v>
          </cell>
          <cell r="B9361" t="str">
            <v>TRANSPORTE COM CAMINHÃO BASCULANTE DE 6 M³, EM VIA URBANA PAVIMENTADA, DMT ATÉ 30 KM (UNIDADE: M3XKM). AF_07/2020</v>
          </cell>
          <cell r="C9361">
            <v>2.9</v>
          </cell>
        </row>
        <row r="9362">
          <cell r="A9362">
            <v>97918</v>
          </cell>
          <cell r="B9362" t="str">
            <v>TRANSPORTE COM CAMINHÃO BASCULANTE DE 6 M³, EM VIA URBANA PAVIMENTADA, DMT ATÉ 30 KM (UNIDADE: TXKM). AF_07/2020</v>
          </cell>
          <cell r="C9362">
            <v>1.94</v>
          </cell>
        </row>
        <row r="9363">
          <cell r="A9363">
            <v>100949</v>
          </cell>
          <cell r="B9363" t="str">
            <v>TRANSPORTE COM CAMINHÃO CARROCERIA 9T, EM VIA INTERNA (DENTRO DO CANTEIRO - UNIDADE: TXKM). AF_07/2020</v>
          </cell>
          <cell r="C9363">
            <v>6.57</v>
          </cell>
        </row>
        <row r="9364">
          <cell r="A9364">
            <v>100945</v>
          </cell>
          <cell r="B9364" t="str">
            <v>TRANSPORTE COM CAMINHÃO CARROCERIA 9T, EM VIA URBANA EM LEITO NATURAL (UNIDADE: TXKM). AF_07/2020</v>
          </cell>
          <cell r="C9364">
            <v>2.75</v>
          </cell>
        </row>
        <row r="9365">
          <cell r="A9365">
            <v>100946</v>
          </cell>
          <cell r="B9365" t="str">
            <v>TRANSPORTE COM CAMINHÃO CARROCERIA 9T, EM VIA URBANA EM REVESTIMENTO PRIMÁRIO (UNIDADE: TXKM). AF_07/2020</v>
          </cell>
          <cell r="C9365">
            <v>2.38</v>
          </cell>
        </row>
        <row r="9366">
          <cell r="A9366">
            <v>100948</v>
          </cell>
          <cell r="B9366" t="str">
            <v>TRANSPORTE COM CAMINHÃO CARROCERIA 9T, EM VIA URBANA PAVIMENTADA, ADICIONAL PARA DMT EXCEDENTE A 30 KM (UNIDADE: TXKM). AF_07/2020</v>
          </cell>
          <cell r="C9366">
            <v>0.87</v>
          </cell>
        </row>
        <row r="9367">
          <cell r="A9367">
            <v>100947</v>
          </cell>
          <cell r="B9367" t="str">
            <v>TRANSPORTE COM CAMINHÃO CARROCERIA 9T, EM VIA URBANA PAVIMENTADA, DMT ATÉ 30KM (UNIDADE: TXKM). AF_07/2020</v>
          </cell>
          <cell r="C9367">
            <v>2.19</v>
          </cell>
        </row>
        <row r="9368">
          <cell r="A9368">
            <v>100954</v>
          </cell>
          <cell r="B9368" t="str">
            <v>TRANSPORTE COM CAMINHÃO CARROCERIA COM GUINDAUTO (MUNCK), MOMENTO MÁXIMO DE CARGA 11,7 TM, EM VIA INTERNA (DENTRO DO CANTEIRO - UNIDADE: TXKM). AF_07/2020</v>
          </cell>
          <cell r="C9368">
            <v>8.32</v>
          </cell>
        </row>
        <row r="9369">
          <cell r="A9369">
            <v>100950</v>
          </cell>
          <cell r="B9369" t="str">
            <v>TRANSPORTE COM CAMINHÃO CARROCERIA COM GUINDAUTO (MUNCK), MOMENTO MÁXIMO DE CARGA 11,7 TM, EM VIA URBANA EM LEITO NATURAL (UNIDADE: TXKM). AF_07/2020</v>
          </cell>
          <cell r="C9369">
            <v>3.49</v>
          </cell>
        </row>
        <row r="9370">
          <cell r="A9370">
            <v>100951</v>
          </cell>
          <cell r="B9370" t="str">
            <v>TRANSPORTE COM CAMINHÃO CARROCERIA COM GUINDAUTO (MUNCK), MOMENTO MÁXIMO DE CARGA 11,7 TM, EM VIA URBANA EM REVESTIMENTO PRIMÁRIO (UNIDADE: TXKM). AF_07/2020</v>
          </cell>
          <cell r="C9370">
            <v>3.01</v>
          </cell>
        </row>
        <row r="9371">
          <cell r="A9371">
            <v>100953</v>
          </cell>
          <cell r="B9371" t="str">
            <v>TRANSPORTE COM CAMINHÃO CARROCERIA COM GUINDAUTO (MUNCK), MOMENTO MÁXIMO DE CARGA 11,7 TM, EM VIA URBANA PAVIMENTADA, ADICIONAL PARA DMT EXCEDENTE A 30 KM (UNIDADE: TXKM). AF_07/2020</v>
          </cell>
          <cell r="C9371">
            <v>1.1000000000000001</v>
          </cell>
        </row>
        <row r="9372">
          <cell r="A9372">
            <v>100952</v>
          </cell>
          <cell r="B9372" t="str">
            <v>TRANSPORTE COM CAMINHÃO CARROCERIA COM GUINDAUTO (MUNCK), MOMENTO MÁXIMO DE CARGA 11,7 TM, EM VIA URBANA PAVIMENTADA, DMT ATÉ 30KM (UNIDADE: TXKM). AF_07/2020</v>
          </cell>
          <cell r="C9372">
            <v>2.77</v>
          </cell>
        </row>
        <row r="9373">
          <cell r="A9373">
            <v>100964</v>
          </cell>
          <cell r="B9373" t="str">
            <v>TRANSPORTE COM CAMINHÃO PIPA DE 10 M³, EM VIA INTERNA (DENTRO DO CANTEIRO - UNIDADE: M3XKM). AF_07/2020</v>
          </cell>
          <cell r="C9373">
            <v>8.6199999999999992</v>
          </cell>
        </row>
        <row r="9374">
          <cell r="A9374">
            <v>100960</v>
          </cell>
          <cell r="B9374" t="str">
            <v>TRANSPORTE COM CAMINHÃO PIPA DE 10 M³, EM VIA URBANA EM LEITO NATURAL (UNIDADE: M3XKM). AF_07/2020</v>
          </cell>
          <cell r="C9374">
            <v>3.59</v>
          </cell>
        </row>
        <row r="9375">
          <cell r="A9375">
            <v>100961</v>
          </cell>
          <cell r="B9375" t="str">
            <v>TRANSPORTE COM CAMINHÃO PIPA DE 10 M³, EM VIA URBANA EM REVESTIMENTO PRIMÁRIO (UNIDADE: M3XKM). AF_07/2020</v>
          </cell>
          <cell r="C9375">
            <v>3.11</v>
          </cell>
        </row>
        <row r="9376">
          <cell r="A9376">
            <v>100963</v>
          </cell>
          <cell r="B9376" t="str">
            <v>TRANSPORTE COM CAMINHÃO PIPA DE 10 M³, EM VIA URBANA PAVIMENTADA, ADICIONAL PARA DMT EXCEDENTE A 30 KM (UNIDADE: M3XKM). AF_07/2020</v>
          </cell>
          <cell r="C9376">
            <v>1.1200000000000001</v>
          </cell>
        </row>
        <row r="9377">
          <cell r="A9377">
            <v>100962</v>
          </cell>
          <cell r="B9377" t="str">
            <v>TRANSPORTE COM CAMINHÃO PIPA DE 10 M³, EM VIA URBANA PAVIMENTADA, DMT ATÉ 30KM (UNIDADE: M3XKM). AF_07/2020</v>
          </cell>
          <cell r="C9377">
            <v>2.83</v>
          </cell>
        </row>
        <row r="9378">
          <cell r="A9378">
            <v>100959</v>
          </cell>
          <cell r="B9378" t="str">
            <v>TRANSPORTE COM CAMINHÃO PIPA DE 6 M³, EM VIA INTERNA (DENTRO DO CANTEIRO - UNIDADE: M3XKM). AF_07/2020</v>
          </cell>
          <cell r="C9378">
            <v>11.48</v>
          </cell>
        </row>
        <row r="9379">
          <cell r="A9379">
            <v>100955</v>
          </cell>
          <cell r="B9379" t="str">
            <v>TRANSPORTE COM CAMINHÃO PIPA DE 6 M³, EM VIA URBANA EM LEITO NATURAL (UNIDADE: M3XKM). AF_07/2020</v>
          </cell>
          <cell r="C9379">
            <v>4.8099999999999996</v>
          </cell>
        </row>
        <row r="9380">
          <cell r="A9380">
            <v>100956</v>
          </cell>
          <cell r="B9380" t="str">
            <v>TRANSPORTE COM CAMINHÃO PIPA DE 6 M³, EM VIA URBANA EM REVESTIMENTO PRIMÁRIO (UNIDADE: M3XKM). AF_07/2020</v>
          </cell>
          <cell r="C9380">
            <v>4.17</v>
          </cell>
        </row>
        <row r="9381">
          <cell r="A9381">
            <v>100958</v>
          </cell>
          <cell r="B9381" t="str">
            <v>TRANSPORTE COM CAMINHÃO PIPA DE 6 M³, EM VIA URBANA PAVIMENTADA, ADICIONAL PARA DMT EXCEDENTE A 30 KM (UNIDADE: M3XKM). AF_07/2020</v>
          </cell>
          <cell r="C9381">
            <v>1.53</v>
          </cell>
        </row>
        <row r="9382">
          <cell r="A9382">
            <v>100957</v>
          </cell>
          <cell r="B9382" t="str">
            <v>TRANSPORTE COM CAMINHÃO PIPA DE 6 M³, EM VIA URBANA PAVIMENTADA, DMT ATÉ 30KM (UNIDADE: M3XKM). AF_07/2020</v>
          </cell>
          <cell r="C9382">
            <v>3.82</v>
          </cell>
        </row>
        <row r="9383">
          <cell r="A9383">
            <v>100969</v>
          </cell>
          <cell r="B9383" t="str">
            <v>TRANSPORTE COM CAMINHÃO TANQUE DE TRANSPORTE DE MATERIAL ASFÁLTICO DE 20000 L, EM VIA URBANA EM LEITO NATURAL (UNIDADE: TXKM). AF_07/2020</v>
          </cell>
          <cell r="C9383">
            <v>2.31</v>
          </cell>
        </row>
        <row r="9384">
          <cell r="A9384">
            <v>100970</v>
          </cell>
          <cell r="B9384" t="str">
            <v>TRANSPORTE COM CAMINHÃO TANQUE DE TRANSPORTE DE MATERIAL ASFÁLTICO DE 20000 L, EM VIA URBANA EM REVESTIMENTO PRIMÁRIO (UNIDADE: TXKM). AF_07/2020</v>
          </cell>
          <cell r="C9384">
            <v>1.96</v>
          </cell>
        </row>
        <row r="9385">
          <cell r="A9385">
            <v>102333</v>
          </cell>
          <cell r="B9385" t="str">
            <v>TRANSPORTE COM CAMINHÃO TANQUE DE TRANSPORTE DE MATERIAL ASFÁLTICO DE 20000 L, EM VIA URBANA PAVIMENTADA, ADICIONAL PARA DMT EXCEDENTE A 30 KM (UNIDADE: TXKM). AF_07/2020</v>
          </cell>
          <cell r="C9385">
            <v>0.73</v>
          </cell>
        </row>
        <row r="9386">
          <cell r="A9386">
            <v>102332</v>
          </cell>
          <cell r="B9386" t="str">
            <v>TRANSPORTE COM CAMINHÃO TANQUE DE TRANSPORTE DE MATERIAL ASFÁLTICO DE 20000 L, EM VIA URBANA PAVIMENTADA, DMT ATÉ 30KM (UNIDADE: TXKM). AF_07/2020</v>
          </cell>
          <cell r="C9386">
            <v>1.83</v>
          </cell>
        </row>
        <row r="9387">
          <cell r="A9387">
            <v>100965</v>
          </cell>
          <cell r="B9387" t="str">
            <v>TRANSPORTE COM CAMINHÃO TANQUE DE TRANSPORTE DE MATERIAL ASFÁLTICO DE 30000 L, EM VIA URBANA EM LEITO NATURAL (UNIDADE: TXKM). AF_07/2020</v>
          </cell>
          <cell r="C9387">
            <v>1.77</v>
          </cell>
        </row>
        <row r="9388">
          <cell r="A9388">
            <v>100966</v>
          </cell>
          <cell r="B9388" t="str">
            <v>TRANSPORTE COM CAMINHÃO TANQUE DE TRANSPORTE DE MATERIAL ASFÁLTICO DE 30000 L, EM VIA URBANA EM REVESTIMENTO PRIMÁRIO (UNIDADE: TXKM). AF_07/2020</v>
          </cell>
          <cell r="C9388">
            <v>1.52</v>
          </cell>
        </row>
        <row r="9389">
          <cell r="A9389">
            <v>102331</v>
          </cell>
          <cell r="B9389" t="str">
            <v>TRANSPORTE COM CAMINHÃO TANQUE DE TRANSPORTE DE MATERIAL ASFÁLTICO DE 30000 L, EM VIA URBANA PAVIMENTADA, ADICIONAL PARA DMT EXCEDENTE A 30 KM (UNIDADE: TXKM). AF_07/2020</v>
          </cell>
          <cell r="C9389">
            <v>0.55000000000000004</v>
          </cell>
        </row>
        <row r="9390">
          <cell r="A9390">
            <v>102330</v>
          </cell>
          <cell r="B9390" t="str">
            <v>TRANSPORTE COM CAMINHÃO TANQUE DE TRANSPORTE DE MATERIAL ASFÁLTICO DE 30000 L, EM VIA URBANA PAVIMENTADA, DMT ATÉ 30KM (UNIDADE: TXKM). AF_07/2020</v>
          </cell>
          <cell r="C9390">
            <v>1.42</v>
          </cell>
        </row>
        <row r="9391">
          <cell r="A9391">
            <v>97804</v>
          </cell>
          <cell r="B9391" t="str">
            <v>PAVIMENTO COM TRATAMENTO SUPERFICIAL DUPLO, COM CAP 150/200. AF_01/2020</v>
          </cell>
          <cell r="C9391">
            <v>0</v>
          </cell>
        </row>
        <row r="9392">
          <cell r="A9392">
            <v>104378</v>
          </cell>
          <cell r="B9392" t="str">
            <v>PAVIMENTO COM TRATAMENTO SUPERFICIAL DUPLO, COM EMULSÃO ASFÁLTICA RR-2C, COM BANHO DILUÍDO. AF_01/2020</v>
          </cell>
          <cell r="C9392">
            <v>0</v>
          </cell>
        </row>
        <row r="9393">
          <cell r="A9393">
            <v>104379</v>
          </cell>
          <cell r="B9393" t="str">
            <v>PAVIMENTO COM TRATAMENTO SUPERFICIAL DUPLO, COM EMULSÃO ASFÁLTICA RR-2C, COM CAPA SELANTE. AF_01/2020</v>
          </cell>
          <cell r="C9393">
            <v>0</v>
          </cell>
        </row>
        <row r="9394">
          <cell r="A9394">
            <v>104389</v>
          </cell>
          <cell r="B9394" t="str">
            <v>PAVIMENTO COM TRATAMENTO SUPERFICIAL DUPLO, COM EMULSÃO ASFÁLTICA RR-2C. AF_01/2020</v>
          </cell>
          <cell r="C9394">
            <v>0</v>
          </cell>
        </row>
        <row r="9395">
          <cell r="A9395">
            <v>97801</v>
          </cell>
          <cell r="B9395" t="str">
            <v>PAVIMENTO COM TRATAMENTO SUPERFICIAL SIMPLES, COM CAP 150/200. AF_01/2020</v>
          </cell>
          <cell r="C9395">
            <v>0</v>
          </cell>
        </row>
        <row r="9396">
          <cell r="A9396">
            <v>104377</v>
          </cell>
          <cell r="B9396" t="str">
            <v>PAVIMENTO COM TRATAMENTO SUPERFICIAL SIMPLES, COM EMULSÃO ASFÁLTICA RR-2C, COM BANHO DILUÍDO. AF_01/2020</v>
          </cell>
          <cell r="C9396">
            <v>0</v>
          </cell>
        </row>
        <row r="9397">
          <cell r="A9397">
            <v>104376</v>
          </cell>
          <cell r="B9397" t="str">
            <v>PAVIMENTO COM TRATAMENTO SUPERFICIAL SIMPLES, COM EMULSÃO ASFÁLTICA RR-2C. AF_01/2020</v>
          </cell>
          <cell r="C9397">
            <v>0</v>
          </cell>
        </row>
        <row r="9398">
          <cell r="A9398">
            <v>97808</v>
          </cell>
          <cell r="B9398" t="str">
            <v>PAVIMENTO COM TRATAMENTO SUPERFICIAL TRIPLO, COM CAP 150/200. AF_01/2020</v>
          </cell>
          <cell r="C9398">
            <v>0</v>
          </cell>
        </row>
        <row r="9399">
          <cell r="A9399">
            <v>104381</v>
          </cell>
          <cell r="B9399" t="str">
            <v>PAVIMENTO COM TRATAMENTO SUPERFICIAL TRIPLO, COM EMULSÃO ASFÁLTICA RR-2C, COM BANHO DILUÍDO. AF_01/2020</v>
          </cell>
          <cell r="C9399">
            <v>0</v>
          </cell>
        </row>
        <row r="9400">
          <cell r="A9400">
            <v>104382</v>
          </cell>
          <cell r="B9400" t="str">
            <v>PAVIMENTO COM TRATAMENTO SUPERFICIAL TRIPLO, COM EMULSÃO ASFÁLTICA RR-2C, COM CAPA SELANTE. AF_01/2020</v>
          </cell>
          <cell r="C9400">
            <v>0</v>
          </cell>
        </row>
        <row r="9401">
          <cell r="A9401">
            <v>104380</v>
          </cell>
          <cell r="B9401" t="str">
            <v>PAVIMENTO COM TRATAMENTO SUPERFICIAL TRIPLO, COM EMULSÃO ASFÁLTICA RR-2C. AF_01/2020</v>
          </cell>
          <cell r="C9401">
            <v>0</v>
          </cell>
        </row>
        <row r="9402">
          <cell r="A9402">
            <v>103138</v>
          </cell>
          <cell r="B9402" t="str">
            <v>ASSENTAMENTO DE CONEXÃO COM 1 ACESSO, FERRO FUNDIDO PARA REDE DE ÁGUA, DN 100 MM, JUNTA FLANGEADA (NÃO INCLUI O FORNECIMENTO). AF_09/2021</v>
          </cell>
          <cell r="C9402">
            <v>36.44</v>
          </cell>
        </row>
        <row r="9403">
          <cell r="A9403">
            <v>103151</v>
          </cell>
          <cell r="B9403" t="str">
            <v>ASSENTAMENTO DE CONEXÃO COM 1 ACESSO, FERRO FUNDIDO PARA REDE DE ÁGUA, DN 1000 MM, JUNTA FLANGEADA (NÃO INCLUI O FORNECIMENTO). AF_09/2021</v>
          </cell>
          <cell r="C9403">
            <v>342.19</v>
          </cell>
        </row>
        <row r="9404">
          <cell r="A9404">
            <v>103152</v>
          </cell>
          <cell r="B9404" t="str">
            <v>ASSENTAMENTO DE CONEXÃO COM 1 ACESSO, FERRO FUNDIDO PARA REDE DE ÁGUA, DN 1200 MM, JUNTA FLANGEADA (NÃO INCLUI O FORNECIMENTO). AF_09/2021</v>
          </cell>
          <cell r="C9404">
            <v>407.82</v>
          </cell>
        </row>
        <row r="9405">
          <cell r="A9405">
            <v>103139</v>
          </cell>
          <cell r="B9405" t="str">
            <v>ASSENTAMENTO DE CONEXÃO COM 1 ACESSO, FERRO FUNDIDO PARA REDE DE ÁGUA, DN 150 MM, JUNTA FLANGEADA (NÃO INCLUI O FORNECIMENTO). AF_09/2021</v>
          </cell>
          <cell r="C9405">
            <v>47.62</v>
          </cell>
        </row>
        <row r="9406">
          <cell r="A9406">
            <v>103140</v>
          </cell>
          <cell r="B9406" t="str">
            <v>ASSENTAMENTO DE CONEXÃO COM 1 ACESSO, FERRO FUNDIDO PARA REDE DE ÁGUA, DN 200 MM, JUNTA FLANGEADA (NÃO INCLUI O FORNECIMENTO). AF_09/2021</v>
          </cell>
          <cell r="C9406">
            <v>58.76</v>
          </cell>
        </row>
        <row r="9407">
          <cell r="A9407">
            <v>103141</v>
          </cell>
          <cell r="B9407" t="str">
            <v>ASSENTAMENTO DE CONEXÃO COM 1 ACESSO, FERRO FUNDIDO PARA REDE DE ÁGUA, DN 250 MM, JUNTA FLANGEADA (NÃO INCLUI O FORNECIMENTO). AF_09/2021</v>
          </cell>
          <cell r="C9407">
            <v>90.9</v>
          </cell>
        </row>
        <row r="9408">
          <cell r="A9408">
            <v>103142</v>
          </cell>
          <cell r="B9408" t="str">
            <v>ASSENTAMENTO DE CONEXÃO COM 1 ACESSO, FERRO FUNDIDO PARA REDE DE ÁGUA, DN 300 MM, JUNTA FLANGEADA (NÃO INCLUI O FORNECIMENTO). AF_09/2021</v>
          </cell>
          <cell r="C9408">
            <v>102.06</v>
          </cell>
        </row>
        <row r="9409">
          <cell r="A9409">
            <v>103143</v>
          </cell>
          <cell r="B9409" t="str">
            <v>ASSENTAMENTO DE CONEXÃO COM 1 ACESSO, FERRO FUNDIDO PARA REDE DE ÁGUA, DN 350 MM, JUNTA FLANGEADA (NÃO INCLUI O FORNECIMENTO). AF_09/2021</v>
          </cell>
          <cell r="C9409">
            <v>134.19999999999999</v>
          </cell>
        </row>
        <row r="9410">
          <cell r="A9410">
            <v>103144</v>
          </cell>
          <cell r="B9410" t="str">
            <v>ASSENTAMENTO DE CONEXÃO COM 1 ACESSO, FERRO FUNDIDO PARA REDE DE ÁGUA, DN 400 MM, JUNTA FLANGEADA (NÃO INCLUI O FORNECIMENTO). AF_09/2021</v>
          </cell>
          <cell r="C9410">
            <v>145.35</v>
          </cell>
        </row>
        <row r="9411">
          <cell r="A9411">
            <v>103145</v>
          </cell>
          <cell r="B9411" t="str">
            <v>ASSENTAMENTO DE CONEXÃO COM 1 ACESSO, FERRO FUNDIDO PARA REDE DE ÁGUA, DN 450 MM, JUNTA FLANGEADA (NÃO INCLUI O FORNECIMENTO). AF_09/2021</v>
          </cell>
          <cell r="C9411">
            <v>177.49</v>
          </cell>
        </row>
        <row r="9412">
          <cell r="A9412">
            <v>103146</v>
          </cell>
          <cell r="B9412" t="str">
            <v>ASSENTAMENTO DE CONEXÃO COM 1 ACESSO, FERRO FUNDIDO PARA REDE DE ÁGUA, DN 500 MM, JUNTA FLANGEADA (NÃO INCLUI O FORNECIMENTO). AF_09/2021</v>
          </cell>
          <cell r="C9412">
            <v>188.65</v>
          </cell>
        </row>
        <row r="9413">
          <cell r="A9413">
            <v>103147</v>
          </cell>
          <cell r="B9413" t="str">
            <v>ASSENTAMENTO DE CONEXÃO COM 1 ACESSO, FERRO FUNDIDO PARA REDE DE ÁGUA, DN 600 MM, JUNTA FLANGEADA (NÃO INCLUI O FORNECIMENTO). AF_09/2021</v>
          </cell>
          <cell r="C9413">
            <v>210.97</v>
          </cell>
        </row>
        <row r="9414">
          <cell r="A9414">
            <v>103148</v>
          </cell>
          <cell r="B9414" t="str">
            <v>ASSENTAMENTO DE CONEXÃO COM 1 ACESSO, FERRO FUNDIDO PARA REDE DE ÁGUA, DN 700 MM, JUNTA FLANGEADA (NÃO INCLUI O FORNECIMENTO). AF_09/2021</v>
          </cell>
          <cell r="C9414">
            <v>254.25</v>
          </cell>
        </row>
        <row r="9415">
          <cell r="A9415">
            <v>103137</v>
          </cell>
          <cell r="B9415" t="str">
            <v>ASSENTAMENTO DE CONEXÃO COM 1 ACESSO, FERRO FUNDIDO PARA REDE DE ÁGUA, DN 80 MM, JUNTA FLANGEADA (NÃO INCLUI O FORNECIMENTO). AF_09/2021</v>
          </cell>
          <cell r="C9415">
            <v>31.97</v>
          </cell>
        </row>
        <row r="9416">
          <cell r="A9416">
            <v>103149</v>
          </cell>
          <cell r="B9416" t="str">
            <v>ASSENTAMENTO DE CONEXÃO COM 1 ACESSO, FERRO FUNDIDO PARA REDE DE ÁGUA, DN 800 MM, JUNTA FLANGEADA (NÃO INCLUI O FORNECIMENTO). AF_09/2021</v>
          </cell>
          <cell r="C9416">
            <v>276.57</v>
          </cell>
        </row>
        <row r="9417">
          <cell r="A9417">
            <v>103150</v>
          </cell>
          <cell r="B9417" t="str">
            <v>ASSENTAMENTO DE CONEXÃO COM 1 ACESSO, FERRO FUNDIDO PARA REDE DE ÁGUA, DN 900 MM, JUNTA FLANGEADA (NÃO INCLUI O FORNECIMENTO). AF_09/2021</v>
          </cell>
          <cell r="C9417">
            <v>319.83</v>
          </cell>
        </row>
        <row r="9418">
          <cell r="A9418">
            <v>103106</v>
          </cell>
          <cell r="B9418" t="str">
            <v>ASSENTAMENTO DE CONEXÃO COM 2 ACESSOS, FERRO FUNDIDO PARA REDE DE ÁGUA, DN 100 MM, JUNTA FLANGEADA (NÃO INCLUI O FORNECIMENTO). AF_09/2021</v>
          </cell>
          <cell r="C9418">
            <v>55.35</v>
          </cell>
        </row>
        <row r="9419">
          <cell r="A9419">
            <v>103119</v>
          </cell>
          <cell r="B9419" t="str">
            <v>ASSENTAMENTO DE CONEXÃO COM 2 ACESSOS, FERRO FUNDIDO PARA REDE DE ÁGUA, DN 1000 MM, JUNTA FLANGEADA (NÃO INCLUI O FORNECIMENTO). AF_09/2021</v>
          </cell>
          <cell r="C9419">
            <v>666.86</v>
          </cell>
        </row>
        <row r="9420">
          <cell r="A9420">
            <v>103120</v>
          </cell>
          <cell r="B9420" t="str">
            <v>ASSENTAMENTO DE CONEXÃO COM 2 ACESSOS, FERRO FUNDIDO PARA REDE DE ÁGUA, DN 1200 MM, JUNTA FLANGEADA (NÃO INCLUI O FORNECIMENTO). AF_09/2021</v>
          </cell>
          <cell r="C9420">
            <v>798.09</v>
          </cell>
        </row>
        <row r="9421">
          <cell r="A9421">
            <v>103107</v>
          </cell>
          <cell r="B9421" t="str">
            <v>ASSENTAMENTO DE CONEXÃO COM 2 ACESSOS, FERRO FUNDIDO PARA REDE DE ÁGUA, DN 150 MM, JUNTA FLANGEADA (NÃO INCLUI O FORNECIMENTO). AF_09/2021</v>
          </cell>
          <cell r="C9421">
            <v>77.67</v>
          </cell>
        </row>
        <row r="9422">
          <cell r="A9422">
            <v>103108</v>
          </cell>
          <cell r="B9422" t="str">
            <v>ASSENTAMENTO DE CONEXÃO COM 2 ACESSOS, FERRO FUNDIDO PARA REDE DE ÁGUA, DN 200 MM, JUNTA FLANGEADA (NÃO INCLUI O FORNECIMENTO). AF_09/2021</v>
          </cell>
          <cell r="C9422">
            <v>99.99</v>
          </cell>
        </row>
        <row r="9423">
          <cell r="A9423">
            <v>103109</v>
          </cell>
          <cell r="B9423" t="str">
            <v>ASSENTAMENTO DE CONEXÃO COM 2 ACESSOS, FERRO FUNDIDO PARA REDE DE ÁGUA, DN 250 MM, JUNTA FLANGEADA (NÃO INCLUI O FORNECIMENTO). AF_09/2021</v>
          </cell>
          <cell r="C9423">
            <v>164.26</v>
          </cell>
        </row>
        <row r="9424">
          <cell r="A9424">
            <v>103110</v>
          </cell>
          <cell r="B9424" t="str">
            <v>ASSENTAMENTO DE CONEXÃO COM 2 ACESSOS, FERRO FUNDIDO PARA REDE DE ÁGUA, DN 300 MM, JUNTA FLANGEADA (NÃO INCLUI O FORNECIMENTO). AF_09/2021</v>
          </cell>
          <cell r="C9424">
            <v>186.59</v>
          </cell>
        </row>
        <row r="9425">
          <cell r="A9425">
            <v>103111</v>
          </cell>
          <cell r="B9425" t="str">
            <v>ASSENTAMENTO DE CONEXÃO COM 2 ACESSOS, FERRO FUNDIDO PARA REDE DE ÁGUA, DN 350 MM, JUNTA FLANGEADA (NÃO INCLUI O FORNECIMENTO). AF_09/2021</v>
          </cell>
          <cell r="C9425">
            <v>250.84</v>
          </cell>
        </row>
        <row r="9426">
          <cell r="A9426">
            <v>103112</v>
          </cell>
          <cell r="B9426" t="str">
            <v>ASSENTAMENTO DE CONEXÃO COM 2 ACESSOS, FERRO FUNDIDO PARA REDE DE ÁGUA, DN 400 MM, JUNTA FLANGEADA (NÃO INCLUI O FORNECIMENTO). AF_09/2021</v>
          </cell>
          <cell r="C9426">
            <v>273.17</v>
          </cell>
        </row>
        <row r="9427">
          <cell r="A9427">
            <v>103113</v>
          </cell>
          <cell r="B9427" t="str">
            <v>ASSENTAMENTO DE CONEXÃO COM 2 ACESSOS, FERRO FUNDIDO PARA REDE DE ÁGUA, DN 450 MM, JUNTA FLANGEADA (NÃO INCLUI O FORNECIMENTO). AF_09/2021</v>
          </cell>
          <cell r="C9427">
            <v>337.44</v>
          </cell>
        </row>
        <row r="9428">
          <cell r="A9428">
            <v>103114</v>
          </cell>
          <cell r="B9428" t="str">
            <v>ASSENTAMENTO DE CONEXÃO COM 2 ACESSOS, FERRO FUNDIDO PARA REDE DE ÁGUA, DN 500 MM, JUNTA FLANGEADA (NÃO INCLUI O FORNECIMENTO). AF_09/2021</v>
          </cell>
          <cell r="C9428">
            <v>359.76</v>
          </cell>
        </row>
        <row r="9429">
          <cell r="A9429">
            <v>103115</v>
          </cell>
          <cell r="B9429" t="str">
            <v>ASSENTAMENTO DE CONEXÃO COM 2 ACESSOS, FERRO FUNDIDO PARA REDE DE ÁGUA, DN 600 MM, JUNTA FLANGEADA (NÃO INCLUI O FORNECIMENTO). AF_09/2021</v>
          </cell>
          <cell r="C9429">
            <v>404.41</v>
          </cell>
        </row>
        <row r="9430">
          <cell r="A9430">
            <v>103116</v>
          </cell>
          <cell r="B9430" t="str">
            <v>ASSENTAMENTO DE CONEXÃO COM 2 ACESSOS, FERRO FUNDIDO PARA REDE DE ÁGUA, DN 700 MM, JUNTA FLANGEADA (NÃO INCLUI O FORNECIMENTO). AF_09/2021</v>
          </cell>
          <cell r="C9430">
            <v>490.99</v>
          </cell>
        </row>
        <row r="9431">
          <cell r="A9431">
            <v>103105</v>
          </cell>
          <cell r="B9431" t="str">
            <v>ASSENTAMENTO DE CONEXÃO COM 2 ACESSOS, FERRO FUNDIDO PARA REDE DE ÁGUA, DN 80 MM, JUNTA FLANGEADA (NÃO INCLUI O FORNECIMENTO). AF_09/2021</v>
          </cell>
          <cell r="C9431">
            <v>46.41</v>
          </cell>
        </row>
        <row r="9432">
          <cell r="A9432">
            <v>103117</v>
          </cell>
          <cell r="B9432" t="str">
            <v>ASSENTAMENTO DE CONEXÃO COM 2 ACESSOS, FERRO FUNDIDO PARA REDE DE ÁGUA, DN 800 MM, JUNTA FLANGEADA (NÃO INCLUI O FORNECIMENTO). AF_09/2021</v>
          </cell>
          <cell r="C9432">
            <v>535.63</v>
          </cell>
        </row>
        <row r="9433">
          <cell r="A9433">
            <v>103118</v>
          </cell>
          <cell r="B9433" t="str">
            <v>ASSENTAMENTO DE CONEXÃO COM 2 ACESSOS, FERRO FUNDIDO PARA REDE DE ÁGUA, DN 900 MM, JUNTA FLANGEADA (NÃO INCLUI O FORNECIMENTO). AF_09/2021</v>
          </cell>
          <cell r="C9433">
            <v>622.21</v>
          </cell>
        </row>
        <row r="9434">
          <cell r="A9434">
            <v>103122</v>
          </cell>
          <cell r="B9434" t="str">
            <v>ASSENTAMENTO DE CONEXÃO COM 3 ACESSOS, FERRO FUNDIDO PARA REDE DE ÁGUA, DN 100 MM, JUNTA FLANGEADA (NÃO INCLUI O FORNECIMENTO). AF_09/2021</v>
          </cell>
          <cell r="C9434">
            <v>74.260000000000005</v>
          </cell>
        </row>
        <row r="9435">
          <cell r="A9435">
            <v>103135</v>
          </cell>
          <cell r="B9435" t="str">
            <v>ASSENTAMENTO DE CONEXÃO COM 3 ACESSOS, FERRO FUNDIDO PARA REDE DE ÁGUA, DN 1000 MM, JUNTA FLANGEADA (NÃO INCLUI O FORNECIMENTO). AF_09/2021</v>
          </cell>
          <cell r="C9435">
            <v>991.53</v>
          </cell>
        </row>
        <row r="9436">
          <cell r="A9436">
            <v>103136</v>
          </cell>
          <cell r="B9436" t="str">
            <v>ASSENTAMENTO DE CONEXÃO COM 3 ACESSOS, FERRO FUNDIDO PARA REDE DE ÁGUA, DN 1200 MM, JUNTA FLANGEADA (NÃO INCLUI O FORNECIMENTO). AF_09/2021</v>
          </cell>
          <cell r="C9436">
            <v>1188.3699999999999</v>
          </cell>
        </row>
        <row r="9437">
          <cell r="A9437">
            <v>103123</v>
          </cell>
          <cell r="B9437" t="str">
            <v>ASSENTAMENTO DE CONEXÃO COM 3 ACESSOS, FERRO FUNDIDO PARA REDE DE ÁGUA, DN 150 MM, JUNTA FLANGEADA (NÃO INCLUI O FORNECIMENTO). AF_09/2021</v>
          </cell>
          <cell r="C9437">
            <v>107.76</v>
          </cell>
        </row>
        <row r="9438">
          <cell r="A9438">
            <v>103124</v>
          </cell>
          <cell r="B9438" t="str">
            <v>ASSENTAMENTO DE CONEXÃO COM 3 ACESSOS, FERRO FUNDIDO PARA REDE DE ÁGUA, DN 200 MM, JUNTA FLANGEADA (NÃO INCLUI O FORNECIMENTO). AF_09/2021</v>
          </cell>
          <cell r="C9438">
            <v>141.22999999999999</v>
          </cell>
        </row>
        <row r="9439">
          <cell r="A9439">
            <v>103125</v>
          </cell>
          <cell r="B9439" t="str">
            <v>ASSENTAMENTO DE CONEXÃO COM 3 ACESSOS, FERRO FUNDIDO PARA REDE DE ÁGUA, DN 250 MM, JUNTA FLANGEADA (NÃO INCLUI O FORNECIMENTO). AF_09/2021</v>
          </cell>
          <cell r="C9439">
            <v>237.64</v>
          </cell>
        </row>
        <row r="9440">
          <cell r="A9440">
            <v>103126</v>
          </cell>
          <cell r="B9440" t="str">
            <v>ASSENTAMENTO DE CONEXÃO COM 3 ACESSOS, FERRO FUNDIDO PARA REDE DE ÁGUA, DN 300 MM, JUNTA FLANGEADA (NÃO INCLUI O FORNECIMENTO). AF_09/2021</v>
          </cell>
          <cell r="C9440">
            <v>271.11</v>
          </cell>
        </row>
        <row r="9441">
          <cell r="A9441">
            <v>103127</v>
          </cell>
          <cell r="B9441" t="str">
            <v>ASSENTAMENTO DE CONEXÃO COM 3 ACESSOS, FERRO FUNDIDO PARA REDE DE ÁGUA, DN 350 MM, JUNTA FLANGEADA (NÃO INCLUI O FORNECIMENTO). AF_09/2021</v>
          </cell>
          <cell r="C9441">
            <v>367.52</v>
          </cell>
        </row>
        <row r="9442">
          <cell r="A9442">
            <v>103128</v>
          </cell>
          <cell r="B9442" t="str">
            <v>ASSENTAMENTO DE CONEXÃO COM 3 ACESSOS, FERRO FUNDIDO PARA REDE DE ÁGUA, DN 400 MM, JUNTA FLANGEADA (NÃO INCLUI O FORNECIMENTO). AF_09/2021</v>
          </cell>
          <cell r="C9442">
            <v>400.98</v>
          </cell>
        </row>
        <row r="9443">
          <cell r="A9443">
            <v>103129</v>
          </cell>
          <cell r="B9443" t="str">
            <v>ASSENTAMENTO DE CONEXÃO COM 3 ACESSOS, FERRO FUNDIDO PARA REDE DE ÁGUA, DN 450 MM, JUNTA FLANGEADA (NÃO INCLUI O FORNECIMENTO). AF_09/2021</v>
          </cell>
          <cell r="C9443">
            <v>497.41</v>
          </cell>
        </row>
        <row r="9444">
          <cell r="A9444">
            <v>103130</v>
          </cell>
          <cell r="B9444" t="str">
            <v>ASSENTAMENTO DE CONEXÃO COM 3 ACESSOS, FERRO FUNDIDO PARA REDE DE ÁGUA, DN 500 MM, JUNTA FLANGEADA (NÃO INCLUI O FORNECIMENTO). AF_09/2021</v>
          </cell>
          <cell r="C9444">
            <v>530.87</v>
          </cell>
        </row>
        <row r="9445">
          <cell r="A9445">
            <v>103131</v>
          </cell>
          <cell r="B9445" t="str">
            <v>ASSENTAMENTO DE CONEXÃO COM 3 ACESSOS, FERRO FUNDIDO PARA REDE DE ÁGUA, DN 600 MM, JUNTA FLANGEADA (NÃO INCLUI O FORNECIMENTO). AF_09/2021</v>
          </cell>
          <cell r="C9445">
            <v>597.84</v>
          </cell>
        </row>
        <row r="9446">
          <cell r="A9446">
            <v>103132</v>
          </cell>
          <cell r="B9446" t="str">
            <v>ASSENTAMENTO DE CONEXÃO COM 3 ACESSOS, FERRO FUNDIDO PARA REDE DE ÁGUA, DN 700 MM, JUNTA FLANGEADA (NÃO INCLUI O FORNECIMENTO). AF_09/2021</v>
          </cell>
          <cell r="C9446">
            <v>727.71</v>
          </cell>
        </row>
        <row r="9447">
          <cell r="A9447">
            <v>103121</v>
          </cell>
          <cell r="B9447" t="str">
            <v>ASSENTAMENTO DE CONEXÃO COM 3 ACESSOS, FERRO FUNDIDO PARA REDE DE ÁGUA, DN 80 MM, JUNTA FLANGEADA (NÃO INCLUI O FORNECIMENTO). AF_09/2021</v>
          </cell>
          <cell r="C9447">
            <v>60.88</v>
          </cell>
        </row>
        <row r="9448">
          <cell r="A9448">
            <v>103133</v>
          </cell>
          <cell r="B9448" t="str">
            <v>ASSENTAMENTO DE CONEXÃO COM 3 ACESSOS, FERRO FUNDIDO PARA REDE DE ÁGUA, DN 800 MM, JUNTA FLANGEADA (NÃO INCLUI O FORNECIMENTO). AF_09/2021</v>
          </cell>
          <cell r="C9448">
            <v>794.68</v>
          </cell>
        </row>
        <row r="9449">
          <cell r="A9449">
            <v>103134</v>
          </cell>
          <cell r="B9449" t="str">
            <v>ASSENTAMENTO DE CONEXÃO COM 3 ACESSOS, FERRO FUNDIDO PARA REDE DE ÁGUA, DN 900 MM, JUNTA FLANGEADA (NÃO INCLUI O FORNECIMENTO). AF_09/2021</v>
          </cell>
          <cell r="C9449">
            <v>924.56</v>
          </cell>
        </row>
        <row r="9450">
          <cell r="A9450">
            <v>103090</v>
          </cell>
          <cell r="B9450" t="str">
            <v>ASSENTAMENTO DE TUBO DE FERRO FUNDIDO PARA REDE DE ÁGUA, DN 100 MM, JUNTA FLANGEADA (NÃO INCLUI O FORNECIMENTO). AF_09/2021</v>
          </cell>
          <cell r="C9450">
            <v>13.12</v>
          </cell>
        </row>
        <row r="9451">
          <cell r="A9451">
            <v>103103</v>
          </cell>
          <cell r="B9451" t="str">
            <v>ASSENTAMENTO DE TUBO DE FERRO FUNDIDO PARA REDE DE ÁGUA, DN 1000 MM, JUNTA FLANGEADA (NÃO INCLUI O FORNECIMENTO). AF_09/2021</v>
          </cell>
          <cell r="C9451">
            <v>128.71</v>
          </cell>
        </row>
        <row r="9452">
          <cell r="A9452">
            <v>103104</v>
          </cell>
          <cell r="B9452" t="str">
            <v>ASSENTAMENTO DE TUBO DE FERRO FUNDIDO PARA REDE DE ÁGUA, DN 1200 MM, JUNTA FLANGEADA (NÃO INCLUI O FORNECIMENTO). AF_09/2021</v>
          </cell>
          <cell r="C9452">
            <v>153.91999999999999</v>
          </cell>
        </row>
        <row r="9453">
          <cell r="A9453">
            <v>103091</v>
          </cell>
          <cell r="B9453" t="str">
            <v>ASSENTAMENTO DE TUBO DE FERRO FUNDIDO PARA REDE DE ÁGUA, DN 150 MM, JUNTA FLANGEADA (NÃO INCLUI O FORNECIMENTO). AF_09/2021</v>
          </cell>
          <cell r="C9453">
            <v>18.43</v>
          </cell>
        </row>
        <row r="9454">
          <cell r="A9454">
            <v>103092</v>
          </cell>
          <cell r="B9454" t="str">
            <v>ASSENTAMENTO DE TUBO DE FERRO FUNDIDO PARA REDE DE ÁGUA, DN 200 MM, JUNTA FLANGEADA (NÃO INCLUI O FORNECIMENTO). AF_09/2021</v>
          </cell>
          <cell r="C9454">
            <v>23.75</v>
          </cell>
        </row>
        <row r="9455">
          <cell r="A9455">
            <v>103093</v>
          </cell>
          <cell r="B9455" t="str">
            <v>ASSENTAMENTO DE TUBO DE FERRO FUNDIDO PARA REDE DE ÁGUA, DN 250 MM, JUNTA FLANGEADA (NÃO INCLUI O FORNECIMENTO). AF_09/2021</v>
          </cell>
          <cell r="C9455">
            <v>36.32</v>
          </cell>
        </row>
        <row r="9456">
          <cell r="A9456">
            <v>103094</v>
          </cell>
          <cell r="B9456" t="str">
            <v>ASSENTAMENTO DE TUBO DE FERRO FUNDIDO PARA REDE DE ÁGUA, DN 300 MM, JUNTA FLANGEADA (NÃO INCLUI O FORNECIMENTO). AF_09/2021</v>
          </cell>
          <cell r="C9456">
            <v>41.66</v>
          </cell>
        </row>
        <row r="9457">
          <cell r="A9457">
            <v>103095</v>
          </cell>
          <cell r="B9457" t="str">
            <v>ASSENTAMENTO DE TUBO DE FERRO FUNDIDO PARA REDE DE ÁGUA, DN 350 MM, JUNTA FLANGEADA (NÃO INCLUI O FORNECIMENTO). AF_09/2021</v>
          </cell>
          <cell r="C9457">
            <v>54.19</v>
          </cell>
        </row>
        <row r="9458">
          <cell r="A9458">
            <v>103096</v>
          </cell>
          <cell r="B9458" t="str">
            <v>ASSENTAMENTO DE TUBO DE FERRO FUNDIDO PARA REDE DE ÁGUA, DN 400 MM, JUNTA FLANGEADA (NÃO INCLUI O FORNECIMENTO). AF_09/2021</v>
          </cell>
          <cell r="C9458">
            <v>59.55</v>
          </cell>
        </row>
        <row r="9459">
          <cell r="A9459">
            <v>103097</v>
          </cell>
          <cell r="B9459" t="str">
            <v>ASSENTAMENTO DE TUBO DE FERRO FUNDIDO PARA REDE DE ÁGUA, DN 450 MM, JUNTA FLANGEADA (NÃO INCLUI O FORNECIMENTO). AF_09/2021</v>
          </cell>
          <cell r="C9459">
            <v>72.09</v>
          </cell>
        </row>
        <row r="9460">
          <cell r="A9460">
            <v>103098</v>
          </cell>
          <cell r="B9460" t="str">
            <v>ASSENTAMENTO DE TUBO DE FERRO FUNDIDO PARA REDE DE ÁGUA, DN 500 MM, JUNTA FLANGEADA (NÃO INCLUI O FORNECIMENTO). AF_09/2021</v>
          </cell>
          <cell r="C9460">
            <v>77.42</v>
          </cell>
        </row>
        <row r="9461">
          <cell r="A9461">
            <v>103099</v>
          </cell>
          <cell r="B9461" t="str">
            <v>ASSENTAMENTO DE TUBO DE FERRO FUNDIDO PARA REDE DE ÁGUA, DN 600 MM, JUNTA FLANGEADA (NÃO INCLUI O FORNECIMENTO). AF_09/2021</v>
          </cell>
          <cell r="C9461">
            <v>88.06</v>
          </cell>
        </row>
        <row r="9462">
          <cell r="A9462">
            <v>103100</v>
          </cell>
          <cell r="B9462" t="str">
            <v>ASSENTAMENTO DE TUBO DE FERRO FUNDIDO PARA REDE DE ÁGUA, DN 700 MM, JUNTA FLANGEADA (NÃO INCLUI O FORNECIMENTO). AF_09/2021</v>
          </cell>
          <cell r="C9462">
            <v>93.97</v>
          </cell>
        </row>
        <row r="9463">
          <cell r="A9463">
            <v>103089</v>
          </cell>
          <cell r="B9463" t="str">
            <v>ASSENTAMENTO DE TUBO DE FERRO FUNDIDO PARA REDE DE ÁGUA, DN 80 MM, JUNTA FLANGEADA (NÃO INCLUI O FORNECIMENTO). AF_09/2021</v>
          </cell>
          <cell r="C9463">
            <v>10.98</v>
          </cell>
        </row>
        <row r="9464">
          <cell r="A9464">
            <v>103101</v>
          </cell>
          <cell r="B9464" t="str">
            <v>ASSENTAMENTO DE TUBO DE FERRO FUNDIDO PARA REDE DE ÁGUA, DN 800 MM, JUNTA FLANGEADA (NÃO INCLUI O FORNECIMENTO). AF_09/2021</v>
          </cell>
          <cell r="C9464">
            <v>103.49</v>
          </cell>
        </row>
        <row r="9465">
          <cell r="A9465">
            <v>103102</v>
          </cell>
          <cell r="B9465" t="str">
            <v>ASSENTAMENTO DE TUBO DE FERRO FUNDIDO PARA REDE DE ÁGUA, DN 900 MM, JUNTA FLANGEADA (NÃO INCLUI O FORNECIMENTO). AF_09/2021</v>
          </cell>
          <cell r="C9465">
            <v>119.18</v>
          </cell>
        </row>
        <row r="9466">
          <cell r="A9466">
            <v>101112</v>
          </cell>
          <cell r="B9466" t="str">
            <v>ALARGAMENTO DE BASE DE TUBULÃO A CÉU ABERTO, ESCAVAÇÃO MANUAL, CONCRETO FEITO EM OBRA E LANÇADO COM JERICA. AF_05/2020</v>
          </cell>
          <cell r="C9466">
            <v>922.96</v>
          </cell>
        </row>
        <row r="9467">
          <cell r="A9467">
            <v>101113</v>
          </cell>
          <cell r="B9467" t="str">
            <v>ALARGAMENTO DE BASE DE TUBULÃO A CÉU ABERTO, ESCAVAÇÃO MANUAL, CONCRETO USINADO E LANÇADO COM BOMBA OU DIRETAMENTE DO CAMINHÃO (EXCLUSIVE BOMBEAMENTO). AF_05/2020</v>
          </cell>
          <cell r="C9467">
            <v>1004.04</v>
          </cell>
        </row>
        <row r="9468">
          <cell r="A9468">
            <v>101098</v>
          </cell>
          <cell r="B9468" t="str">
            <v>TUBULÃO A CÉU ABERTO, DIÂMETRO DO FUSTE DE 100CM, ESCAVAÇÃO MANUAL, SEM ALARGAMENTO DE BASE, CONCRETO FEITO EM OBRA E LANÇADO COM JERICA. AF_05/2020</v>
          </cell>
          <cell r="C9468">
            <v>1132.27</v>
          </cell>
        </row>
        <row r="9469">
          <cell r="A9469">
            <v>101106</v>
          </cell>
          <cell r="B9469" t="str">
            <v>TUBULÃO A CÉU ABERTO, DIÂMETRO DO FUSTE DE 100CM, ESCAVAÇÃO MANUAL, SEM ALARGAMENTO DE BASE, CONCRETO USINADO E LANÇADO COM BOMBA OU DIRETAMENTE DO CAMINHÃO (EXCLUSIVE BOMBEAMENTO). AF_05/2020</v>
          </cell>
          <cell r="C9469">
            <v>1205.5999999999999</v>
          </cell>
        </row>
        <row r="9470">
          <cell r="A9470">
            <v>101102</v>
          </cell>
          <cell r="B9470" t="str">
            <v>TUBULÃO A CÉU ABERTO, DIÂMETRO DO FUSTE DE 100CM, ESCAVAÇÃO MECÂNICA, SEM ALARGAMENTO DE BASE, CONCRETO FEITO EM OBRA E LANÇADO COM JERICA (EXCLUSIVE MOBILIZAÇÃO E DESMOBILIZAÇÃO). AF_05/2020</v>
          </cell>
          <cell r="C9470">
            <v>888.06</v>
          </cell>
        </row>
        <row r="9471">
          <cell r="A9471">
            <v>101110</v>
          </cell>
          <cell r="B9471" t="str">
            <v>TUBULÃO A CÉU ABERTO, DIÂMETRO DO FUSTE DE 100CM, ESCAVAÇÃO MECÂNICA, SEM ALARGAMENTO DE BASE, CONCRETO USINADO E LANÇADO COM BOMBA OU DIRETAMENTE DO CAMINHÃO (EXCLUSIVE BOMBEAMENTO, MOBILIZAÇÃO E DESMOBILIZAÇÃO). AF_05/2020</v>
          </cell>
          <cell r="C9471">
            <v>956.78</v>
          </cell>
        </row>
        <row r="9472">
          <cell r="A9472">
            <v>101099</v>
          </cell>
          <cell r="B9472" t="str">
            <v>TUBULÃO A CÉU ABERTO, DIÂMETRO DO FUSTE DE 120CM, ESCAVAÇÃO MANUAL, SEM ALARGAMENTO DE BASE, CONCRETO FEITO EM OBRA E LANÇADO COM JERICA. AF_05/2020</v>
          </cell>
          <cell r="C9472">
            <v>1036.19</v>
          </cell>
        </row>
        <row r="9473">
          <cell r="A9473">
            <v>101107</v>
          </cell>
          <cell r="B9473" t="str">
            <v>TUBULÃO A CÉU ABERTO, DIÂMETRO DO FUSTE DE 120CM, ESCAVAÇÃO MANUAL, SEM ALARGAMENTO DE BASE, CONCRETO USINADO E LANÇADO COM BOMBA OU DIRETAMENTE DO CAMINHÃO (EXCLUSIVE BOMBEAMENTO). AF_05/2020</v>
          </cell>
          <cell r="C9473">
            <v>1107.44</v>
          </cell>
        </row>
        <row r="9474">
          <cell r="A9474">
            <v>101103</v>
          </cell>
          <cell r="B9474" t="str">
            <v>TUBULÃO A CÉU ABERTO, DIÂMETRO DO FUSTE DE 120CM, ESCAVAÇÃO MECÂNICA, SEM ALARGAMENTO DE BASE, CONCRETO FEITO EM OBRA E LANÇADO COM JERICA (EXCLUSIVE MOBILIZAÇÃO E DESMOBILIZAÇÃO). AF_05/2020</v>
          </cell>
          <cell r="C9474">
            <v>836.77</v>
          </cell>
        </row>
        <row r="9475">
          <cell r="A9475">
            <v>101111</v>
          </cell>
          <cell r="B9475" t="str">
            <v>TUBULÃO A CÉU ABERTO, DIÂMETRO DO FUSTE DE 120CM, ESCAVAÇÃO MECÂNICA, SEM ALARGAMENTO DE BASE, CONCRETO USINADO E LANÇADO COM BOMBA OU DIRETAMENTE DO CAMINHÃO (EXCLUSIVE BOMBEAMENTO, MOBILIZAÇÃO E DESMOBILIZAÇÃO). AF_05/2020</v>
          </cell>
          <cell r="C9475">
            <v>904.04</v>
          </cell>
        </row>
        <row r="9476">
          <cell r="A9476">
            <v>101096</v>
          </cell>
          <cell r="B9476" t="str">
            <v>TUBULÃO A CÉU ABERTO, DIÂMETRO DO FUSTE DE 70CM, ESCAVAÇÃO MANUAL, SEM ALARGAMENTO DE BASE, CONCRETO FEITO EM OBRA E LANÇADO COM JERICA. AF_05/2020</v>
          </cell>
          <cell r="C9476">
            <v>1296.19</v>
          </cell>
        </row>
        <row r="9477">
          <cell r="A9477">
            <v>101104</v>
          </cell>
          <cell r="B9477" t="str">
            <v>TUBULÃO A CÉU ABERTO, DIÂMETRO DO FUSTE DE 70CM, ESCAVAÇÃO MANUAL, SEM ALARGAMENTO DE BASE, CONCRETO USINADO E LANÇADO COM BOMBA OU DIRETAMENTE DO CAMINHÃO (EXCLUSIVE BOMBEAMENTO). AF_05/2020</v>
          </cell>
          <cell r="C9477">
            <v>1371.69</v>
          </cell>
        </row>
        <row r="9478">
          <cell r="A9478">
            <v>101100</v>
          </cell>
          <cell r="B9478" t="str">
            <v>TUBULÃO A CÉU ABERTO, DIÂMETRO DO FUSTE DE 70CM, ESCAVAÇÃO MECÂNICA, SEM ALARGAMENTO DE BASE, CONCRETO FEITO EM OBRA E LANÇADO COM JERICA. AF_05/2020</v>
          </cell>
          <cell r="C9478">
            <v>933.02</v>
          </cell>
        </row>
        <row r="9479">
          <cell r="A9479">
            <v>101108</v>
          </cell>
          <cell r="B9479" t="str">
            <v>TUBULÃO A CÉU ABERTO, DIÂMETRO DO FUSTE DE 70CM, ESCAVAÇÃO MECÂNICA, SEM ALARGAMENTO DE BASE, CONCRETO USINADO E LANÇADO COM BOMBA OU DIRETAMENTE DO CAMINHÃO (EXCLUSIVE BOMBEAMENTO, MOBILIZAÇÃO E DESMOBILIZAÇÃO). AF_05/2020</v>
          </cell>
          <cell r="C9479">
            <v>1002.99</v>
          </cell>
        </row>
        <row r="9480">
          <cell r="A9480">
            <v>101097</v>
          </cell>
          <cell r="B9480" t="str">
            <v>TUBULÃO A CÉU ABERTO, DIÂMETRO DO FUSTE DE 80CM, ESCAVAÇÃO MANUAL, SEM ALARGAMENTO DE BASE, CONCRETO FEITO EM OBRA E LANÇADO COM JERICA. AF_05/2020</v>
          </cell>
          <cell r="C9480">
            <v>1224.31</v>
          </cell>
        </row>
        <row r="9481">
          <cell r="A9481">
            <v>101105</v>
          </cell>
          <cell r="B9481" t="str">
            <v>TUBULÃO A CÉU ABERTO, DIÂMETRO DO FUSTE DE 80CM, ESCAVAÇÃO MANUAL, SEM ALARGAMENTO DE BASE, CONCRETO USINADO E LANÇADO COM BOMBA OU DIRETAMENTE DO CAMINHÃO (EXCLUSIVE BOMBEAMENTO). AF_05/2020</v>
          </cell>
          <cell r="C9481">
            <v>1298.76</v>
          </cell>
        </row>
        <row r="9482">
          <cell r="A9482">
            <v>101101</v>
          </cell>
          <cell r="B9482" t="str">
            <v>TUBULÃO A CÉU ABERTO, DIÂMETRO DO FUSTE DE 80CM, ESCAVAÇÃO MECÂNICA, SEM ALARGAMENTO DE BASE, CONCRETO FEITO EM OBRA E LANÇADO COM JERICA (EXCLUSIVE MOBILIZAÇÃO E DESMOBILIZAÇÃO). AF_05/2020</v>
          </cell>
          <cell r="C9482">
            <v>911.16</v>
          </cell>
        </row>
        <row r="9483">
          <cell r="A9483">
            <v>101109</v>
          </cell>
          <cell r="B9483" t="str">
            <v>TUBULÃO A CÉU ABERTO, DIÂMETRO DO FUSTE DE 80CM, ESCAVAÇÃO MECÂNICA, SEM ALARGAMENTO DE BASE, CONCRETO USINADO E LANÇADO COM BOMBA OU DIRETAMENTE DO CAMINHÃO (EXCLUSIVE BOMBEAMENTO, MOBILIZAÇÃO E DESMOBILIZAÇÃO). AF_05/2020</v>
          </cell>
          <cell r="C9483">
            <v>980.36</v>
          </cell>
        </row>
        <row r="9484">
          <cell r="A9484">
            <v>96393</v>
          </cell>
          <cell r="B9484" t="str">
            <v>USINAGEM DE BRITA GRADUADA SIMPLES. AF_03/2020</v>
          </cell>
          <cell r="C9484">
            <v>157.06</v>
          </cell>
        </row>
        <row r="9485">
          <cell r="A9485">
            <v>96394</v>
          </cell>
          <cell r="B9485" t="str">
            <v>USINAGEM DE BRITA GRADUADA TRATADA COM CIMENTO. AF_03/2020</v>
          </cell>
          <cell r="C9485">
            <v>224.25</v>
          </cell>
        </row>
        <row r="9486">
          <cell r="A9486">
            <v>104363</v>
          </cell>
          <cell r="B9486" t="str">
            <v>USINAGEM DE CONCRETO ASFÁLTICO COM CAP 50/70 PARA CAMADA DE ROLAMENTO, PADRÃO DNIT FAIXA C, EM USINA DE ASFALTO GRAVIMÉTRICA DE 150 TON/H. AF_03/2020</v>
          </cell>
          <cell r="C9486">
            <v>0</v>
          </cell>
        </row>
        <row r="9487">
          <cell r="A9487">
            <v>104360</v>
          </cell>
          <cell r="B9487" t="str">
            <v>USINAGEM DE CONCRETO ASFÁLTICO COM CAP 50/70, PARA CAMADA DE BINDER, PADRÃO DNIT FAIXA B, EM USINA DE ASFALTO CONTÍNUA DE 140 TON/H. AF_03/2020</v>
          </cell>
          <cell r="C9487">
            <v>0</v>
          </cell>
        </row>
        <row r="9488">
          <cell r="A9488">
            <v>104358</v>
          </cell>
          <cell r="B9488" t="str">
            <v>USINAGEM DE CONCRETO ASFÁLTICO COM CAP 50/70, PARA CAMADA DE BINDER, PADRÃO DNIT FAIXA B, EM USINA DE ASFALTO CONTÍNUA DE 80 TON/H. AF_03/2020</v>
          </cell>
          <cell r="C9488">
            <v>0</v>
          </cell>
        </row>
        <row r="9489">
          <cell r="A9489">
            <v>104362</v>
          </cell>
          <cell r="B9489" t="str">
            <v>USINAGEM DE CONCRETO ASFÁLTICO COM CAP 50/70, PARA CAMADA DE BINDER, PADRÃO DNIT FAIXA B, EM USINA DE ASFALTO GRAVIMÉTRICA DE 150 TON/H. AF_03/2020</v>
          </cell>
          <cell r="C9489">
            <v>0</v>
          </cell>
        </row>
        <row r="9490">
          <cell r="A9490">
            <v>104361</v>
          </cell>
          <cell r="B9490" t="str">
            <v>USINAGEM DE CONCRETO ASFÁLTICO COM CAP 50/70, PARA CAMADA DE ROLAMENTO, PADRÃO DNIT FAIXA C, EM USINA DE ASFALTO CONTÍNUA DE 140 TON/H. AF_03/2020</v>
          </cell>
          <cell r="C9490">
            <v>0</v>
          </cell>
        </row>
        <row r="9491">
          <cell r="A9491">
            <v>104359</v>
          </cell>
          <cell r="B9491" t="str">
            <v>USINAGEM DE CONCRETO ASFÁLTICO COM CAP 50/70, PARA CAMADA DE ROLAMENTO, PADRÃO DNIT FAIXA C, EM USINA DE ASFALTO CONTÍNUA DE 80 TON/H. AF_03/2020</v>
          </cell>
          <cell r="C9491">
            <v>0</v>
          </cell>
        </row>
        <row r="9492">
          <cell r="A9492">
            <v>96395</v>
          </cell>
          <cell r="B9492" t="str">
            <v>USINAGEM DE CONCRETO PARA COMPACTAÇÃO COM ROLO. AF_03/2020</v>
          </cell>
          <cell r="C9492">
            <v>316.68</v>
          </cell>
        </row>
        <row r="9493">
          <cell r="A9493">
            <v>104373</v>
          </cell>
          <cell r="B9493" t="str">
            <v>USINAGEM DE PRÉ MISTURADO A FRIO, PARA CAMADA DE BINDER, PADRÃO DNIT FAIXA B. AF_03/2020</v>
          </cell>
          <cell r="C9493">
            <v>0</v>
          </cell>
        </row>
        <row r="9494">
          <cell r="A9494">
            <v>104374</v>
          </cell>
          <cell r="B9494" t="str">
            <v>USINAGEM DE PRÉ MISTURADO A FRIO, PARA CAMADA DE ROLAMENTO, PADRÃO DNIT FAIXA C. AF_03/2020</v>
          </cell>
          <cell r="C9494">
            <v>0</v>
          </cell>
        </row>
        <row r="9495">
          <cell r="A9495">
            <v>105034</v>
          </cell>
          <cell r="B9495" t="str">
            <v>CINTA DE AMARRAÇÃO DE ALVENARIA MOLDADA IN LOCO COM UTILIZAÇÃO DE BLOCOS CANALETA, ESPESSURA DE *10* CM. AF_03/2024</v>
          </cell>
          <cell r="C9495">
            <v>41.72</v>
          </cell>
        </row>
        <row r="9496">
          <cell r="A9496">
            <v>105033</v>
          </cell>
          <cell r="B9496" t="str">
            <v>CINTA DE AMARRAÇÃO DE ALVENARIA MOLDADA IN LOCO COM UTILIZAÇÃO DE BLOCOS CANALETA, ESPESSURA DE *15* CM. AF_03/2024</v>
          </cell>
          <cell r="C9496">
            <v>58.27</v>
          </cell>
        </row>
        <row r="9497">
          <cell r="A9497">
            <v>93205</v>
          </cell>
          <cell r="B9497" t="str">
            <v>CINTA DE AMARRAÇÃO DE ALVENARIA MOLDADA IN LOCO COM UTILIZAÇÃO DE BLOCOS CANALETA, ESPESSURA DE *20* CM. AF_03/2024</v>
          </cell>
          <cell r="C9497">
            <v>70.069999999999993</v>
          </cell>
        </row>
        <row r="9498">
          <cell r="A9498">
            <v>105032</v>
          </cell>
          <cell r="B9498" t="str">
            <v>CONTRAVERGA MOLDADA IN LOCO COM UTILIZAÇÃO DE BLOCOS CANALETA, ESPESSURA DE *10* CM. AF_03/2024</v>
          </cell>
          <cell r="C9498">
            <v>33.549999999999997</v>
          </cell>
        </row>
        <row r="9499">
          <cell r="A9499">
            <v>105031</v>
          </cell>
          <cell r="B9499" t="str">
            <v>CONTRAVERGA MOLDADA IN LOCO COM UTILIZAÇÃO DE BLOCOS CANALETA, ESPESSURA DE *15* CM. AF_03/2024</v>
          </cell>
          <cell r="C9499">
            <v>49.04</v>
          </cell>
        </row>
        <row r="9500">
          <cell r="A9500">
            <v>93199</v>
          </cell>
          <cell r="B9500" t="str">
            <v>CONTRAVERGA MOLDADA IN LOCO COM UTILIZAÇÃO DE BLOCOS CANALETA, ESPESSURA DE *20* CM. AF_03/2024</v>
          </cell>
          <cell r="C9500">
            <v>50.61</v>
          </cell>
        </row>
        <row r="9501">
          <cell r="A9501">
            <v>105030</v>
          </cell>
          <cell r="B9501" t="str">
            <v>CONTRAVERGA MOLDADA IN LOCO EM CONCRETO, ESPESSURA DE *10* CM. AF_03/2024</v>
          </cell>
          <cell r="C9501">
            <v>40.049999999999997</v>
          </cell>
        </row>
        <row r="9502">
          <cell r="A9502">
            <v>105029</v>
          </cell>
          <cell r="B9502" t="str">
            <v>CONTRAVERGA MOLDADA IN LOCO EM CONCRETO, ESPESSURA DE *15* CM. AF_03/2024</v>
          </cell>
          <cell r="C9502">
            <v>47.49</v>
          </cell>
        </row>
        <row r="9503">
          <cell r="A9503">
            <v>93197</v>
          </cell>
          <cell r="B9503" t="str">
            <v>CONTRAVERGA MOLDADA IN LOCO EM CONCRETO, ESPESSURA DE *20* CM. AF_03/2024</v>
          </cell>
          <cell r="C9503">
            <v>54.93</v>
          </cell>
        </row>
        <row r="9504">
          <cell r="A9504">
            <v>105040</v>
          </cell>
          <cell r="B9504" t="str">
            <v>CONTRAVERGA PRÉ-FABRICADA, ESPESSURA DE *10* CM. AF_03/2024</v>
          </cell>
          <cell r="C9504">
            <v>30.38</v>
          </cell>
        </row>
        <row r="9505">
          <cell r="A9505">
            <v>105039</v>
          </cell>
          <cell r="B9505" t="str">
            <v>CONTRAVERGA PRÉ-FABRICADA, ESPESSURA DE *15* CM. AF_03/2024</v>
          </cell>
          <cell r="C9505">
            <v>44.91</v>
          </cell>
        </row>
        <row r="9506">
          <cell r="A9506">
            <v>105038</v>
          </cell>
          <cell r="B9506" t="str">
            <v>CONTRAVERGA PRÉ-FABRICADA, ESPESSURA DE *20* CM. AF_03/2024</v>
          </cell>
          <cell r="C9506">
            <v>62.39</v>
          </cell>
        </row>
        <row r="9507">
          <cell r="A9507">
            <v>105028</v>
          </cell>
          <cell r="B9507" t="str">
            <v>CONTRAVERGA PRÉ-MOLDADA, ESPESSURA DE *10* CM. AF_03/2024</v>
          </cell>
          <cell r="C9507">
            <v>20.87</v>
          </cell>
        </row>
        <row r="9508">
          <cell r="A9508">
            <v>105027</v>
          </cell>
          <cell r="B9508" t="str">
            <v>CONTRAVERGA PRÉ-MOLDADA, ESPESSURA DE *15* CM. AF_03/2024</v>
          </cell>
          <cell r="C9508">
            <v>23.81</v>
          </cell>
        </row>
        <row r="9509">
          <cell r="A9509">
            <v>93194</v>
          </cell>
          <cell r="B9509" t="str">
            <v>CONTRAVERGA PRÉ-MOLDADA, ESPESSURA DE *20* CM. AF_03/2024</v>
          </cell>
          <cell r="C9509">
            <v>27.14</v>
          </cell>
        </row>
        <row r="9510">
          <cell r="A9510">
            <v>93200</v>
          </cell>
          <cell r="B9510" t="str">
            <v>FIXAÇÃO (ENCUNHAMENTO) DE ALVENARIA DE VEDAÇÃO COM ARGAMASSA APLICADA COM BISNAGA. AF_03/2024</v>
          </cell>
          <cell r="C9510">
            <v>10.84</v>
          </cell>
        </row>
        <row r="9511">
          <cell r="A9511">
            <v>93203</v>
          </cell>
          <cell r="B9511" t="str">
            <v>FIXAÇÃO (ENCUNHAMENTO) DE ALVENARIA DE VEDAÇÃO COM ESPUMA DE POLIURETANO EXPANSIVA. AF_03/2024</v>
          </cell>
          <cell r="C9511">
            <v>13.79</v>
          </cell>
        </row>
        <row r="9512">
          <cell r="A9512">
            <v>93202</v>
          </cell>
          <cell r="B9512" t="str">
            <v>FIXAÇÃO (ENCUNHAMENTO) DE ALVENARIA DE VEDAÇÃO COM TIJOLO MACIÇO. AF_03/2024</v>
          </cell>
          <cell r="C9512">
            <v>27.27</v>
          </cell>
        </row>
        <row r="9513">
          <cell r="A9513">
            <v>105026</v>
          </cell>
          <cell r="B9513" t="str">
            <v>VERGA MOLDADA IN LOCO COM UTILIZAÇÃO DE BLOCOS CANALETA, ESPESSURA DE *10* CM. AF_03/2024</v>
          </cell>
          <cell r="C9513">
            <v>41.87</v>
          </cell>
        </row>
        <row r="9514">
          <cell r="A9514">
            <v>105025</v>
          </cell>
          <cell r="B9514" t="str">
            <v>VERGA MOLDADA IN LOCO COM UTILIZAÇÃO DE BLOCOS CANALETA, ESPESSURA DE *15* CM. AF_03/2024</v>
          </cell>
          <cell r="C9514">
            <v>59.16</v>
          </cell>
        </row>
        <row r="9515">
          <cell r="A9515">
            <v>93191</v>
          </cell>
          <cell r="B9515" t="str">
            <v>VERGA MOLDADA IN LOCO COM UTILIZAÇÃO DE BLOCOS CANALETA, ESPESSURA DE *20* CM. AF_03/2024</v>
          </cell>
          <cell r="C9515">
            <v>71.349999999999994</v>
          </cell>
        </row>
        <row r="9516">
          <cell r="A9516">
            <v>105024</v>
          </cell>
          <cell r="B9516" t="str">
            <v>VERGA MOLDADA IN LOCO EM CONCRETO, ESPESSURA DE *10* CM. AF_03/2024</v>
          </cell>
          <cell r="C9516">
            <v>50.91</v>
          </cell>
        </row>
        <row r="9517">
          <cell r="A9517">
            <v>105023</v>
          </cell>
          <cell r="B9517" t="str">
            <v>VERGA MOLDADA IN LOCO EM CONCRETO, ESPESSURA DE *15* CM. AF_03/2024</v>
          </cell>
          <cell r="C9517">
            <v>61.87</v>
          </cell>
        </row>
        <row r="9518">
          <cell r="A9518">
            <v>93187</v>
          </cell>
          <cell r="B9518" t="str">
            <v>VERGA MOLDADA IN LOCO EM CONCRETO, ESPESSURA DE *20* CM. AF_03/2024</v>
          </cell>
          <cell r="C9518">
            <v>72.8</v>
          </cell>
        </row>
        <row r="9519">
          <cell r="A9519">
            <v>105037</v>
          </cell>
          <cell r="B9519" t="str">
            <v>VERGA PRÉ-FABRICADA COM ATÉ 1,5 M DE VÃO, ESPESSURA DE *10* CM. AF_03/2024</v>
          </cell>
          <cell r="C9519">
            <v>30.52</v>
          </cell>
        </row>
        <row r="9520">
          <cell r="A9520">
            <v>105036</v>
          </cell>
          <cell r="B9520" t="str">
            <v>VERGA PRÉ-FABRICADA COM ATÉ 1,5 M DE VÃO, ESPESSURA DE *15* CM. AF_03/2024</v>
          </cell>
          <cell r="C9520">
            <v>45.1</v>
          </cell>
        </row>
        <row r="9521">
          <cell r="A9521">
            <v>105035</v>
          </cell>
          <cell r="B9521" t="str">
            <v>VERGA PRÉ-FABRICADA COM ATÉ 1,5 M DE VÃO, ESPESSURA DE *20* CM. AF_03/2024</v>
          </cell>
          <cell r="C9521">
            <v>62.57</v>
          </cell>
        </row>
        <row r="9522">
          <cell r="A9522">
            <v>105022</v>
          </cell>
          <cell r="B9522" t="str">
            <v>VERGA PRÉ-MOLDADA COM ATÉ 1,5 M DE VÃO, ESPESSURA DE *10* CM. AF_03/2024</v>
          </cell>
          <cell r="C9522">
            <v>21.18</v>
          </cell>
        </row>
        <row r="9523">
          <cell r="A9523">
            <v>105021</v>
          </cell>
          <cell r="B9523" t="str">
            <v>VERGA PRÉ-MOLDADA COM ATÉ 1,5 M DE VÃO, ESPESSURA DE *15* CM. AF_03/2024</v>
          </cell>
          <cell r="C9523">
            <v>24.15</v>
          </cell>
        </row>
        <row r="9524">
          <cell r="A9524">
            <v>93184</v>
          </cell>
          <cell r="B9524" t="str">
            <v>VERGA PRÉ-MOLDADA COM ATÉ 1,5 M DE VÃO, ESPESSURA DE *20* CM. AF_03/2024</v>
          </cell>
          <cell r="C9524">
            <v>27.84</v>
          </cell>
        </row>
        <row r="9525">
          <cell r="A9525">
            <v>102149</v>
          </cell>
          <cell r="B9525" t="str">
            <v>ESPELHO CRISTAL, ESPESSURA 4 MM, ADERIDO COM ADESIVO FIXA-ESPELHO E FITA DUPLA-FACE, COM MOLDURA DE MADEIRA APARAFUSADA NA PAREDE, COM ÁREA MAIOR QUE 1,0 M2. AF_01/2021</v>
          </cell>
          <cell r="C9525">
            <v>0</v>
          </cell>
        </row>
        <row r="9526">
          <cell r="A9526">
            <v>102150</v>
          </cell>
          <cell r="B9526" t="str">
            <v>ESPELHO CRISTAL, ESPESSURA 4 MM, ADERIDO COM ADESIVO FIXA-ESPELHO, COM MOLDURA DE MADEIRA APARAFUSADA NA PAREDE, COM ÁREA MAIOR QUE 1,0 M2. AF_01/2021</v>
          </cell>
          <cell r="C9526">
            <v>0</v>
          </cell>
        </row>
        <row r="9527">
          <cell r="A9527">
            <v>102145</v>
          </cell>
          <cell r="B9527" t="str">
            <v>ESPELHO CRISTAL, ESPESSURA 4 MM, ADERIDO COM ADESIVO FIXA-ESPELHO, COM MOLDURA DE MADEIRA APARAFUSADA NA PAREDE, COM ÁREA MENOR OU IGUAL A 1,0 M2. AF_01/2021</v>
          </cell>
          <cell r="C9527">
            <v>0</v>
          </cell>
        </row>
        <row r="9528">
          <cell r="A9528">
            <v>102146</v>
          </cell>
          <cell r="B9528" t="str">
            <v>ESPELHO CRISTAL, ESPESSURA 4 MM, SEM MOLDURA, ADERIDO COM ADESIVO FIXA-ESPELHO E FITA DUPLA-FACE. AF_01/2021</v>
          </cell>
          <cell r="C9528">
            <v>0</v>
          </cell>
        </row>
        <row r="9529">
          <cell r="A9529">
            <v>102147</v>
          </cell>
          <cell r="B9529" t="str">
            <v>ESPELHO CRISTAL, ESPESSURA 4 MM, SEM MOLDURA, ADERIDO COM ADESIVO FIXA-ESPELHO. AF_01/2021</v>
          </cell>
          <cell r="C9529">
            <v>0</v>
          </cell>
        </row>
        <row r="9530">
          <cell r="A9530">
            <v>102148</v>
          </cell>
          <cell r="B9530" t="str">
            <v>ESPELHO CRISTAL, ESPESSURA 4 MM, SEM MOLDURA, APARAFUSADO COM BOTÃO DE ROSCA INTERNA, COM ÁREA MAIOR QUE 1,0 M2. AF_01/2021</v>
          </cell>
          <cell r="C9530">
            <v>0</v>
          </cell>
        </row>
        <row r="9531">
          <cell r="A9531">
            <v>102143</v>
          </cell>
          <cell r="B9531" t="str">
            <v>ESPELHO CRISTAL, ESPESSURA 4 MM, SEM MOLDURA, APARAFUSADO COM BOTÃO DE ROSCA INTERNA, COM ÁREA MENOR OU IGUAL A 1,0 M2. AF_01/2021</v>
          </cell>
          <cell r="C9531">
            <v>0</v>
          </cell>
        </row>
        <row r="9532">
          <cell r="A9532">
            <v>102144</v>
          </cell>
          <cell r="B9532" t="str">
            <v>ESPELHO CRISTAL, ESPESSURA 4MM, ADERIDO COM ADESIVO FIXA ESPELHO FITA DUPLA-FACE, COM MOLDURA DE MADEIRA APARAFUSADA NA PAREDE, COM ÁREA MENOR OU IGUAL A 1,0 M2. AF_01/2021</v>
          </cell>
          <cell r="C9532">
            <v>0</v>
          </cell>
        </row>
        <row r="9533">
          <cell r="A9533">
            <v>102171</v>
          </cell>
          <cell r="B9533" t="str">
            <v>INSTALAÇÃO DE VIDRO ARAMADO, E = 6 MM, EM ESQUADRIA DE ALUMÍNIO OU PVC, FIXADO COM BAGUETE. AF_01/2021_PS</v>
          </cell>
          <cell r="C9533">
            <v>523.08000000000004</v>
          </cell>
        </row>
        <row r="9534">
          <cell r="A9534">
            <v>102172</v>
          </cell>
          <cell r="B9534" t="str">
            <v>INSTALAÇÃO DE VIDRO ARAMADO, E = 7 MM, EM ESQUADRIA DE ALUMÍNIO OU PVC, FIXADO COM BAGUETE. AF_01/2021_PS</v>
          </cell>
          <cell r="C9534">
            <v>508.64</v>
          </cell>
        </row>
        <row r="9535">
          <cell r="A9535">
            <v>102170</v>
          </cell>
          <cell r="B9535" t="str">
            <v>INSTALAÇÃO DE VIDRO IMPRESSO, E = 4 MM, EM ESQUADRIA DE ALUMÍNIO OU PVC, FIXADO COM BAGUETE. AF_01/2021_PS</v>
          </cell>
          <cell r="C9535">
            <v>283.87</v>
          </cell>
        </row>
        <row r="9536">
          <cell r="A9536">
            <v>102160</v>
          </cell>
          <cell r="B9536" t="str">
            <v>INSTALAÇÃO DE VIDRO IMPRESSO, E = 4 MM, EM ESQUADRIA DE MADEIRA, FIXADO COM BAGUETE. AF_01/2021</v>
          </cell>
          <cell r="C9536">
            <v>175.22</v>
          </cell>
        </row>
        <row r="9537">
          <cell r="A9537">
            <v>102177</v>
          </cell>
          <cell r="B9537" t="str">
            <v>INSTALAÇÃO DE VIDRO LAMINADO, E = 12 MM (4+4+4), ENCAIXADO EM PERFIL U. AF_01/2021_PS</v>
          </cell>
          <cell r="C9537">
            <v>1916.56</v>
          </cell>
        </row>
        <row r="9538">
          <cell r="A9538">
            <v>102174</v>
          </cell>
          <cell r="B9538" t="str">
            <v>INSTALAÇÃO DE VIDRO LAMINADO, E = 12 MM (4+4+4), FIXADO COM SILICONE ESTRUTURAL. AF_01/2021</v>
          </cell>
          <cell r="C9538">
            <v>0</v>
          </cell>
        </row>
        <row r="9539">
          <cell r="A9539">
            <v>102178</v>
          </cell>
          <cell r="B9539" t="str">
            <v>INSTALAÇÃO DE VIDRO LAMINADO, E = 15 MM (5+5+5), ENCAIXADO EM PERFIL U. AF_01/2021_PS</v>
          </cell>
          <cell r="C9539">
            <v>2192.7600000000002</v>
          </cell>
        </row>
        <row r="9540">
          <cell r="A9540">
            <v>102175</v>
          </cell>
          <cell r="B9540" t="str">
            <v>INSTALAÇÃO DE VIDRO LAMINADO, E = 15 MM (5+5+5), FIXADO COM SILICONE ESTRUTURAL. AF_01/2021</v>
          </cell>
          <cell r="C9540">
            <v>0</v>
          </cell>
        </row>
        <row r="9541">
          <cell r="A9541">
            <v>102176</v>
          </cell>
          <cell r="B9541" t="str">
            <v>INSTALAÇÃO DE VIDRO LAMINADO, E = 8 MM (4+4), ENCAIXADO EM PERFIL U. AF_01/2021_PS</v>
          </cell>
          <cell r="C9541">
            <v>970.35</v>
          </cell>
        </row>
        <row r="9542">
          <cell r="A9542">
            <v>102173</v>
          </cell>
          <cell r="B9542" t="str">
            <v>INSTALAÇÃO DE VIDRO LAMINADO, E = 8 MM (4+4), FIXADO COM SILICONE ESTRUTURAL. AF_01/2021</v>
          </cell>
          <cell r="C9542">
            <v>0</v>
          </cell>
        </row>
        <row r="9543">
          <cell r="A9543">
            <v>102163</v>
          </cell>
          <cell r="B9543" t="str">
            <v>INSTALAÇÃO DE VIDRO LISO FUME, E = 4 MM, EM ESQUADRIA DE ALUMÍNIO OU PVC, FIXADO COM BAGUETE. AF_01/2021_PS</v>
          </cell>
          <cell r="C9543">
            <v>364.06</v>
          </cell>
        </row>
        <row r="9544">
          <cell r="A9544">
            <v>102153</v>
          </cell>
          <cell r="B9544" t="str">
            <v>INSTALAÇÃO DE VIDRO LISO FUME, E = 4 MM, EM ESQUADRIA DE MADEIRA, FIXADO COM BAGUETE. AF_01/2021</v>
          </cell>
          <cell r="C9544">
            <v>255.41</v>
          </cell>
        </row>
        <row r="9545">
          <cell r="A9545">
            <v>102165</v>
          </cell>
          <cell r="B9545" t="str">
            <v>INSTALAÇÃO DE VIDRO LISO FUME, E = 5 MM, EM ESQUADRIA DE ALUMÍNIO OU PVC, FIXADO COM BAGUETE. AF_01/2021_PS</v>
          </cell>
          <cell r="C9545">
            <v>352.97</v>
          </cell>
        </row>
        <row r="9546">
          <cell r="A9546">
            <v>102155</v>
          </cell>
          <cell r="B9546" t="str">
            <v>INSTALAÇÃO DE VIDRO LISO FUME, E = 5 MM, EM ESQUADRIA DE MADEIRA, FIXADO COM BAGUETE. AF_01/2021</v>
          </cell>
          <cell r="C9546">
            <v>264.3</v>
          </cell>
        </row>
        <row r="9547">
          <cell r="A9547">
            <v>102167</v>
          </cell>
          <cell r="B9547" t="str">
            <v>INSTALAÇÃO DE VIDRO LISO FUME, E = 6 MM, EM ESQUADRIA DE ALUMÍNIO OU PVC, FIXADO COM BAGUETE. AF_01/2021_PS</v>
          </cell>
          <cell r="C9547">
            <v>415.09</v>
          </cell>
        </row>
        <row r="9548">
          <cell r="A9548">
            <v>102157</v>
          </cell>
          <cell r="B9548" t="str">
            <v>INSTALAÇÃO DE VIDRO LISO FUME, E = 6 MM, EM ESQUADRIA DE MADEIRA, FIXADO COM BAGUETE. AF_01/2021</v>
          </cell>
          <cell r="C9548">
            <v>346.42</v>
          </cell>
        </row>
        <row r="9549">
          <cell r="A9549">
            <v>102169</v>
          </cell>
          <cell r="B9549" t="str">
            <v>INSTALAÇÃO DE VIDRO LISO INCOLOR, E = 10 MM, EM ESQUADRIA DE ALUMÍNIO OU PVC, FIXADO COM BAGUETE. AF_01/2021_PS</v>
          </cell>
          <cell r="C9549">
            <v>461.94</v>
          </cell>
        </row>
        <row r="9550">
          <cell r="A9550">
            <v>102159</v>
          </cell>
          <cell r="B9550" t="str">
            <v>INSTALAÇÃO DE VIDRO LISO INCOLOR, E = 10 MM, EM ESQUADRIA DE MADEIRA, FIXADO COM BAGUETE. AF_01/2021</v>
          </cell>
          <cell r="C9550">
            <v>417.62</v>
          </cell>
        </row>
        <row r="9551">
          <cell r="A9551">
            <v>102161</v>
          </cell>
          <cell r="B9551" t="str">
            <v>INSTALAÇÃO DE VIDRO LISO INCOLOR, E = 3 MM, EM ESQUADRIA DE ALUMÍNIO OU PVC, FIXADO COM BAGUETE. AF_01/2021_PS</v>
          </cell>
          <cell r="C9551">
            <v>290.56</v>
          </cell>
        </row>
        <row r="9552">
          <cell r="A9552">
            <v>102151</v>
          </cell>
          <cell r="B9552" t="str">
            <v>INSTALAÇÃO DE VIDRO LISO INCOLOR, E = 3 MM, EM ESQUADRIA DE MADEIRA, FIXADO COM BAGUETE. AF_01/2021</v>
          </cell>
          <cell r="C9552">
            <v>181.91</v>
          </cell>
        </row>
        <row r="9553">
          <cell r="A9553">
            <v>102162</v>
          </cell>
          <cell r="B9553" t="str">
            <v>INSTALAÇÃO DE VIDRO LISO INCOLOR, E = 4 MM, EM ESQUADRIA DE ALUMÍNIO OU PVC, FIXADO COM BAGUETE. AF_01/2021_PS</v>
          </cell>
          <cell r="C9553">
            <v>310.61</v>
          </cell>
        </row>
        <row r="9554">
          <cell r="A9554">
            <v>102164</v>
          </cell>
          <cell r="B9554" t="str">
            <v>INSTALAÇÃO DE VIDRO LISO INCOLOR, E = 5 MM, EM ESQUADRIA DE ALUMÍNIO OU PVC, FIXADO COM BAGUETE. AF_01/2021_PS</v>
          </cell>
          <cell r="C9554">
            <v>309.24</v>
          </cell>
        </row>
        <row r="9555">
          <cell r="A9555">
            <v>102154</v>
          </cell>
          <cell r="B9555" t="str">
            <v>INSTALAÇÃO DE VIDRO LISO INCOLOR, E = 5 MM, EM ESQUADRIA DE MADEIRA, FIXADO COM BAGUETE. AF_01/2021</v>
          </cell>
          <cell r="C9555">
            <v>220.57</v>
          </cell>
        </row>
        <row r="9556">
          <cell r="A9556">
            <v>102166</v>
          </cell>
          <cell r="B9556" t="str">
            <v>INSTALAÇÃO DE VIDRO LISO INCOLOR, E = 6 MM, EM ESQUADRIA DE ALUMÍNIO OU PVC, FIXADO COM BAGUETE. AF_01/2021_PS</v>
          </cell>
          <cell r="C9556">
            <v>321.52999999999997</v>
          </cell>
        </row>
        <row r="9557">
          <cell r="A9557">
            <v>102156</v>
          </cell>
          <cell r="B9557" t="str">
            <v>INSTALAÇÃO DE VIDRO LISO INCOLOR, E = 6 MM, EM ESQUADRIA DE MADEIRA, FIXADO COM BAGUETE. AF_01/2021</v>
          </cell>
          <cell r="C9557">
            <v>252.86</v>
          </cell>
        </row>
        <row r="9558">
          <cell r="A9558">
            <v>102168</v>
          </cell>
          <cell r="B9558" t="str">
            <v>INSTALAÇÃO DE VIDRO LISO INCOLOR, E = 8 MM, EM ESQUADRIA DE ALUMÍNIO OU PVC, FIXADO COM BAGUETE. AF_01/2021_PS</v>
          </cell>
          <cell r="C9558">
            <v>401.4</v>
          </cell>
        </row>
        <row r="9559">
          <cell r="A9559">
            <v>102158</v>
          </cell>
          <cell r="B9559" t="str">
            <v>INSTALAÇÃO DE VIDRO LISO INCOLOR, E = 8 MM, EM ESQUADRIA DE MADEIRA, FIXADO COM BAGUETE. AF_01/2021</v>
          </cell>
          <cell r="C9559">
            <v>350.51</v>
          </cell>
        </row>
        <row r="9560">
          <cell r="A9560">
            <v>102152</v>
          </cell>
          <cell r="B9560" t="str">
            <v>INSTALAÇÃO DE VIDRO LISO, E = 4 MM, EM ESQUADRIA DE MADEIRA, FIXADO COM BAGUETE. AF_01/2021</v>
          </cell>
          <cell r="C9560">
            <v>201.96</v>
          </cell>
        </row>
        <row r="9561">
          <cell r="A9561">
            <v>102181</v>
          </cell>
          <cell r="B9561" t="str">
            <v>INSTALAÇÃO DE VIDRO TEMPERADO, E = 10 MM, ENCAIXADO EM PERFIL U. AF_01/2021_PS</v>
          </cell>
          <cell r="C9561">
            <v>550.45000000000005</v>
          </cell>
        </row>
        <row r="9562">
          <cell r="A9562">
            <v>102179</v>
          </cell>
          <cell r="B9562" t="str">
            <v>INSTALAÇÃO DE VIDRO TEMPERADO, E = 6 MM, ENCAIXADO EM PERFIL U. AF_01/2021_PS</v>
          </cell>
          <cell r="C9562">
            <v>408.31</v>
          </cell>
        </row>
        <row r="9563">
          <cell r="A9563">
            <v>102180</v>
          </cell>
          <cell r="B9563" t="str">
            <v>INSTALAÇÃO DE VIDRO TEMPERADO, E = 8 MM, ENCAIXADO EM PERFIL U. AF_01/2021_PS</v>
          </cell>
          <cell r="C9563">
            <v>467.81</v>
          </cell>
        </row>
        <row r="9564">
          <cell r="A9564">
            <v>102189</v>
          </cell>
          <cell r="B9564" t="str">
            <v>JOGO DE FERRAGENS CROMADAS PARA PORTA DE VIDRO TEMPERADO, UMA FOLHA COMPOSTO DE DOBRADICAS SUPERIOR E INFERIOR, TRINCO, FECHADURA, CONTRA FECHADURA COM CAPUCHINHO SEM MOLA E PUXADOR. AF_01/2021</v>
          </cell>
          <cell r="C9564">
            <v>244.32</v>
          </cell>
        </row>
        <row r="9565">
          <cell r="A9565">
            <v>102188</v>
          </cell>
          <cell r="B9565" t="str">
            <v>MOLA HIDRAULICA DE PISO PARA PORTA DE VIDRO TEMPERADO. AF_01/2021</v>
          </cell>
          <cell r="C9565">
            <v>925.48</v>
          </cell>
        </row>
        <row r="9566">
          <cell r="A9566">
            <v>102185</v>
          </cell>
          <cell r="B9566" t="str">
            <v>PORTA DE ABRIR COM MOLA HIDRÁULICA, EM VIDRO TEMPERADO, 2 FOLHAS DE 90X210 CM, ESPESSURA DD 10MM, INCLUSIVE ACESSÓRIOS. AF_01/2021</v>
          </cell>
          <cell r="C9566">
            <v>4001.02</v>
          </cell>
        </row>
        <row r="9567">
          <cell r="A9567">
            <v>102184</v>
          </cell>
          <cell r="B9567" t="str">
            <v>PORTA DE ABRIR COM MOLA HIDRÁULICA, EM VIDRO TEMPERADO, 90X210 CM, ESPESSURA 10 MM, INCLUSIVE ACESSÓRIOS. AF_01/2021</v>
          </cell>
          <cell r="C9567">
            <v>1995.03</v>
          </cell>
        </row>
        <row r="9568">
          <cell r="A9568">
            <v>102187</v>
          </cell>
          <cell r="B9568" t="str">
            <v>PORTA DE CORRER EM VIDRO TEMPERADO, 2 FOLHAS DE 90X210 CM, ESPESSURA 10 MM, INCLUSIVE ACESSÓRIOS. AF_01/2021</v>
          </cell>
          <cell r="C9568">
            <v>0</v>
          </cell>
        </row>
        <row r="9569">
          <cell r="A9569">
            <v>102186</v>
          </cell>
          <cell r="B9569" t="str">
            <v>PORTA DE CORRER EM VIDRO TEMPERADO, 90X210 CM, ESPESSURA 10MM, INCLUSIVE ACESSÓRIOS. AF_01/2021</v>
          </cell>
          <cell r="C9569">
            <v>0</v>
          </cell>
        </row>
        <row r="9570">
          <cell r="A9570">
            <v>102183</v>
          </cell>
          <cell r="B9570" t="str">
            <v>PORTA PIVOTANTE DE VIDRO TEMPERADO, 2 FOLHAS DE 90X210 CM, ESPESSURA DE 10MM, INCLUSIVE ACESSÓRIOS. AF_01/2021</v>
          </cell>
          <cell r="C9570">
            <v>2192.1799999999998</v>
          </cell>
        </row>
        <row r="9571">
          <cell r="A9571">
            <v>102182</v>
          </cell>
          <cell r="B9571" t="str">
            <v>PORTA PIVOTANTE DE VIDRO TEMPERADO, 90X210 CM, ESPESSURA 10 MM, INCLUSIVE ACESSÓRIOS. AF_01/2021</v>
          </cell>
          <cell r="C9571">
            <v>1090.47</v>
          </cell>
        </row>
        <row r="9572">
          <cell r="A9572">
            <v>102191</v>
          </cell>
          <cell r="B9572" t="str">
            <v>REMOÇÃO DE VIDRO LISO COMUM DE ESQUADRIA COM BAGUETE DE ALUMÍNIO OU PVC. AF_01/2021</v>
          </cell>
          <cell r="C9572">
            <v>21</v>
          </cell>
        </row>
        <row r="9573">
          <cell r="A9573">
            <v>102190</v>
          </cell>
          <cell r="B9573" t="str">
            <v>REMOÇÃO DE VIDRO LISO COMUM DE ESQUADRIA COM BAGUETE DE MADEIRA. AF_01/2021</v>
          </cell>
          <cell r="C9573">
            <v>17.28</v>
          </cell>
        </row>
        <row r="9574">
          <cell r="A9574">
            <v>102192</v>
          </cell>
          <cell r="B9574" t="str">
            <v>REMOÇÃO DE VIDRO TEMPERADO FIXADO EM PERFIL U. AF_01/2021</v>
          </cell>
          <cell r="C9574">
            <v>14.99</v>
          </cell>
        </row>
        <row r="9575">
          <cell r="A9575">
            <v>89354</v>
          </cell>
          <cell r="B9575" t="str">
            <v>MISTURADOR MONOCOMANDO PARA CHUVEIRO, BASE BRUTA E ACABAMENTO CROMADO - FORNECIMENTO E INSTALAÇÃO. AF_08/2021</v>
          </cell>
          <cell r="C9575">
            <v>576.35</v>
          </cell>
        </row>
        <row r="9576">
          <cell r="A9576">
            <v>103041</v>
          </cell>
          <cell r="B9576" t="str">
            <v>REGISTRO DE ESFERA, PVC, ROSCÁVEL, COM BORBOLETA, 1/2" - FORNECIMENTO E INSTALAÇÃO. AF_08/2021</v>
          </cell>
          <cell r="C9576">
            <v>18.2</v>
          </cell>
        </row>
        <row r="9577">
          <cell r="A9577">
            <v>103042</v>
          </cell>
          <cell r="B9577" t="str">
            <v>REGISTRO DE ESFERA, PVC, ROSCÁVEL, COM BORBOLETA, 3/4" - FORNECIMENTO E INSTALAÇÃO. AF_08/2021</v>
          </cell>
          <cell r="C9577">
            <v>22.57</v>
          </cell>
        </row>
        <row r="9578">
          <cell r="A9578">
            <v>103043</v>
          </cell>
          <cell r="B9578" t="str">
            <v>REGISTRO DE ESFERA, PVC, ROSCÁVEL, COM CABEÇA QUADRADA, 1/2" - FORNECIMENTO E INSTALAÇÃO. AF_08/2021</v>
          </cell>
          <cell r="C9578">
            <v>20.97</v>
          </cell>
        </row>
        <row r="9579">
          <cell r="A9579">
            <v>103044</v>
          </cell>
          <cell r="B9579" t="str">
            <v>REGISTRO DE ESFERA, PVC, ROSCÁVEL, COM CABEÇA QUADRADA, 3/4" - FORNECIMENTO E INSTALAÇÃO. AF_08/2021</v>
          </cell>
          <cell r="C9579">
            <v>28.33</v>
          </cell>
        </row>
        <row r="9580">
          <cell r="A9580">
            <v>103039</v>
          </cell>
          <cell r="B9580" t="str">
            <v>REGISTRO DE ESFERA, PVC, ROSCÁVEL, COM VOLANTE, 1 1/2" - FORNECIMENTO E INSTALAÇÃO. AF_08/2021</v>
          </cell>
          <cell r="C9580">
            <v>62.68</v>
          </cell>
        </row>
        <row r="9581">
          <cell r="A9581">
            <v>103038</v>
          </cell>
          <cell r="B9581" t="str">
            <v>REGISTRO DE ESFERA, PVC, ROSCÁVEL, COM VOLANTE, 1 1/4" - FORNECIMENTO E INSTALAÇÃO. AF_08/2021</v>
          </cell>
          <cell r="C9581">
            <v>57.43</v>
          </cell>
        </row>
        <row r="9582">
          <cell r="A9582">
            <v>103037</v>
          </cell>
          <cell r="B9582" t="str">
            <v>REGISTRO DE ESFERA, PVC, ROSCÁVEL, COM VOLANTE, 1" - FORNECIMENTO E INSTALAÇÃO. AF_08/2021</v>
          </cell>
          <cell r="C9582">
            <v>42.89</v>
          </cell>
        </row>
        <row r="9583">
          <cell r="A9583">
            <v>103036</v>
          </cell>
          <cell r="B9583" t="str">
            <v>REGISTRO DE ESFERA, PVC, ROSCÁVEL, COM VOLANTE, 1/2" - FORNECIMENTO E INSTALAÇÃO. AF_08/2021</v>
          </cell>
          <cell r="C9583">
            <v>21.78</v>
          </cell>
        </row>
        <row r="9584">
          <cell r="A9584">
            <v>103040</v>
          </cell>
          <cell r="B9584" t="str">
            <v>REGISTRO DE ESFERA, PVC, ROSCÁVEL, COM VOLANTE, 2" - FORNECIMENTO E INSTALAÇÃO. AF_08/2021</v>
          </cell>
          <cell r="C9584">
            <v>92.94</v>
          </cell>
        </row>
        <row r="9585">
          <cell r="A9585">
            <v>90371</v>
          </cell>
          <cell r="B9585" t="str">
            <v>REGISTRO DE ESFERA, PVC, ROSCÁVEL, COM VOLANTE, 3/4" - FORNECIMENTO E INSTALAÇÃO. AF_08/2021</v>
          </cell>
          <cell r="C9585">
            <v>27.19</v>
          </cell>
        </row>
        <row r="9586">
          <cell r="A9586">
            <v>103047</v>
          </cell>
          <cell r="B9586" t="str">
            <v>REGISTRO DE ESFERA, PVC, SOLDÁVEL, COM VOLANTE, DN 20 MM - FORNECIMENTO E INSTALAÇÃO. AF_08/2021</v>
          </cell>
          <cell r="C9586">
            <v>22.59</v>
          </cell>
        </row>
        <row r="9587">
          <cell r="A9587">
            <v>94489</v>
          </cell>
          <cell r="B9587" t="str">
            <v>REGISTRO DE ESFERA, PVC, SOLDÁVEL, COM VOLANTE, DN 25 MM - FORNECIMENTO E INSTALAÇÃO. AF_08/2021</v>
          </cell>
          <cell r="C9587">
            <v>27.75</v>
          </cell>
        </row>
        <row r="9588">
          <cell r="A9588">
            <v>94490</v>
          </cell>
          <cell r="B9588" t="str">
            <v>REGISTRO DE ESFERA, PVC, SOLDÁVEL, COM VOLANTE, DN 32 MM - FORNECIMENTO E INSTALAÇÃO. AF_08/2021</v>
          </cell>
          <cell r="C9588">
            <v>40.86</v>
          </cell>
        </row>
        <row r="9589">
          <cell r="A9589">
            <v>94491</v>
          </cell>
          <cell r="B9589" t="str">
            <v>REGISTRO DE ESFERA, PVC, SOLDÁVEL, COM VOLANTE, DN 40 MM - FORNECIMENTO E INSTALAÇÃO. AF_08/2021</v>
          </cell>
          <cell r="C9589">
            <v>55.88</v>
          </cell>
        </row>
        <row r="9590">
          <cell r="A9590">
            <v>94492</v>
          </cell>
          <cell r="B9590" t="str">
            <v>REGISTRO DE ESFERA, PVC, SOLDÁVEL, COM VOLANTE, DN 50 MM - FORNECIMENTO E INSTALAÇÃO. AF_08/2021</v>
          </cell>
          <cell r="C9590">
            <v>57.43</v>
          </cell>
        </row>
        <row r="9591">
          <cell r="A9591">
            <v>94493</v>
          </cell>
          <cell r="B9591" t="str">
            <v>REGISTRO DE ESFERA, PVC, SOLDÁVEL, COM VOLANTE, DN 60 MM - FORNECIMENTO E INSTALAÇÃO. AF_08/2021</v>
          </cell>
          <cell r="C9591">
            <v>105.39</v>
          </cell>
        </row>
        <row r="9592">
          <cell r="A9592">
            <v>94497</v>
          </cell>
          <cell r="B9592" t="str">
            <v>REGISTRO DE GAVETA BRUTO, LATÃO, ROSCÁVEL, 1 1/2" - FORNECIMENTO E INSTALAÇÃO. AF_08/2021</v>
          </cell>
          <cell r="C9592">
            <v>81.400000000000006</v>
          </cell>
        </row>
        <row r="9593">
          <cell r="A9593">
            <v>94794</v>
          </cell>
          <cell r="B9593" t="str">
            <v>REGISTRO DE GAVETA BRUTO, LATÃO, ROSCÁVEL, 1 1/2", COM ACABAMENTO E CANOPLA CROMADOS - FORNECIMENTO E INSTALAÇÃO. AF_08/2021</v>
          </cell>
          <cell r="C9593">
            <v>127.83</v>
          </cell>
        </row>
        <row r="9594">
          <cell r="A9594">
            <v>94496</v>
          </cell>
          <cell r="B9594" t="str">
            <v>REGISTRO DE GAVETA BRUTO, LATÃO, ROSCÁVEL, 1 1/4" - FORNECIMENTO E INSTALAÇÃO. AF_08/2021</v>
          </cell>
          <cell r="C9594">
            <v>64.2</v>
          </cell>
        </row>
        <row r="9595">
          <cell r="A9595">
            <v>94793</v>
          </cell>
          <cell r="B9595" t="str">
            <v>REGISTRO DE GAVETA BRUTO, LATÃO, ROSCÁVEL, 1 1/4", COM ACABAMENTO E CANOPLA CROMADOS - FORNECIMENTO E INSTALAÇÃO. AF_08/2021</v>
          </cell>
          <cell r="C9595">
            <v>120.13</v>
          </cell>
        </row>
        <row r="9596">
          <cell r="A9596">
            <v>94495</v>
          </cell>
          <cell r="B9596" t="str">
            <v>REGISTRO DE GAVETA BRUTO, LATÃO, ROSCÁVEL, 1" - FORNECIMENTO E INSTALAÇÃO. AF_08/2021</v>
          </cell>
          <cell r="C9596">
            <v>47.13</v>
          </cell>
        </row>
        <row r="9597">
          <cell r="A9597">
            <v>94792</v>
          </cell>
          <cell r="B9597" t="str">
            <v>REGISTRO DE GAVETA BRUTO, LATÃO, ROSCÁVEL, 1", COM ACABAMENTO E CANOPLA CROMADOS - FORNECIMENTO E INSTALAÇÃO. AF_08/2021</v>
          </cell>
          <cell r="C9597">
            <v>87.98</v>
          </cell>
        </row>
        <row r="9598">
          <cell r="A9598">
            <v>89352</v>
          </cell>
          <cell r="B9598" t="str">
            <v>REGISTRO DE GAVETA BRUTO, LATÃO, ROSCÁVEL, 1/2" - FORNECIMENTO E INSTALAÇÃO. AF_08/2021</v>
          </cell>
          <cell r="C9598">
            <v>27.52</v>
          </cell>
        </row>
        <row r="9599">
          <cell r="A9599">
            <v>89986</v>
          </cell>
          <cell r="B9599" t="str">
            <v>REGISTRO DE GAVETA BRUTO, LATÃO, ROSCÁVEL, 1/2", COM ACABAMENTO E CANOPLA CROMADOS - FORNECIMENTO E INSTALAÇÃO. AF_08/2021</v>
          </cell>
          <cell r="C9599">
            <v>63.46</v>
          </cell>
        </row>
        <row r="9600">
          <cell r="A9600">
            <v>94499</v>
          </cell>
          <cell r="B9600" t="str">
            <v>REGISTRO DE GAVETA BRUTO, LATÃO, ROSCÁVEL, 2 1/2" - FORNECIMENTO E INSTALAÇÃO. AF_08/2021</v>
          </cell>
          <cell r="C9600">
            <v>220.71</v>
          </cell>
        </row>
        <row r="9601">
          <cell r="A9601">
            <v>94498</v>
          </cell>
          <cell r="B9601" t="str">
            <v>REGISTRO DE GAVETA BRUTO, LATÃO, ROSCÁVEL, 2" - FORNECIMENTO E INSTALAÇÃO. AF_08/2021</v>
          </cell>
          <cell r="C9601">
            <v>112.1</v>
          </cell>
        </row>
        <row r="9602">
          <cell r="A9602">
            <v>94500</v>
          </cell>
          <cell r="B9602" t="str">
            <v>REGISTRO DE GAVETA BRUTO, LATÃO, ROSCÁVEL, 3" - FORNECIMENTO E INSTALAÇÃO. AF_08/2021</v>
          </cell>
          <cell r="C9602">
            <v>268.07</v>
          </cell>
        </row>
        <row r="9603">
          <cell r="A9603">
            <v>89353</v>
          </cell>
          <cell r="B9603" t="str">
            <v>REGISTRO DE GAVETA BRUTO, LATÃO, ROSCÁVEL, 3/4" - FORNECIMENTO E INSTALAÇÃO. AF_08/2021</v>
          </cell>
          <cell r="C9603">
            <v>30.62</v>
          </cell>
        </row>
        <row r="9604">
          <cell r="A9604">
            <v>89987</v>
          </cell>
          <cell r="B9604" t="str">
            <v>REGISTRO DE GAVETA BRUTO, LATÃO, ROSCÁVEL, 3/4", COM ACABAMENTO E CANOPLA CROMADOS - FORNECIMENTO E INSTALAÇÃO. AF_08/2021</v>
          </cell>
          <cell r="C9604">
            <v>72.290000000000006</v>
          </cell>
        </row>
        <row r="9605">
          <cell r="A9605">
            <v>94501</v>
          </cell>
          <cell r="B9605" t="str">
            <v>REGISTRO DE GAVETA BRUTO, LATÃO, ROSCÁVEL, 4" - FORNECIMENTO E INSTALAÇÃO. AF_08/2021</v>
          </cell>
          <cell r="C9605">
            <v>536.83000000000004</v>
          </cell>
        </row>
        <row r="9606">
          <cell r="A9606">
            <v>89349</v>
          </cell>
          <cell r="B9606" t="str">
            <v>REGISTRO DE PRESSÃO BRUTO, LATÃO, ROSCÁVEL, 1/2" - FORNECIMENTO E INSTALAÇÃO. AF_08/2021</v>
          </cell>
          <cell r="C9606">
            <v>20.5</v>
          </cell>
        </row>
        <row r="9607">
          <cell r="A9607">
            <v>89984</v>
          </cell>
          <cell r="B9607" t="str">
            <v>REGISTRO DE PRESSÃO BRUTO, LATÃO, ROSCÁVEL, 1/2", COM ACABAMENTO E CANOPLA CROMADOS - FORNECIMENTO E INSTALAÇÃO. AF_08/2021</v>
          </cell>
          <cell r="C9607">
            <v>65.069999999999993</v>
          </cell>
        </row>
        <row r="9608">
          <cell r="A9608">
            <v>89985</v>
          </cell>
          <cell r="B9608" t="str">
            <v>REGISTRO DE PRESSÃO BRUTO, LATÃO, ROSCÁVEL, 3/4", COM ACABAMENTO E CANOPLA CROMADOS - FORNECIMENTO E INSTALAÇÃO. AF_08/2021</v>
          </cell>
          <cell r="C9608">
            <v>68.760000000000005</v>
          </cell>
        </row>
        <row r="9609">
          <cell r="A9609">
            <v>89351</v>
          </cell>
          <cell r="B9609" t="str">
            <v>REGISTRO DE PRESSÃO BRUTO, LATÃO, ROSCÁVEL, 3/4'' - FORNECIMENTO E INSTALAÇÃO. AF_08/2021</v>
          </cell>
          <cell r="C9609">
            <v>25.59</v>
          </cell>
        </row>
        <row r="9610">
          <cell r="A9610">
            <v>103045</v>
          </cell>
          <cell r="B9610" t="str">
            <v>REGISTRO DE PRESSÃO, PVC, ROSCÁVEL, VOLANTE SIMPLES, 1/2" - FORNECIMENTO E INSTALAÇÃO. AF_08/2021</v>
          </cell>
          <cell r="C9610">
            <v>9.11</v>
          </cell>
        </row>
        <row r="9611">
          <cell r="A9611">
            <v>103046</v>
          </cell>
          <cell r="B9611" t="str">
            <v>REGISTRO DE PRESSÃO, PVC, ROSCÁVEL, VOLANTE SIMPLES, 3/4" - FORNECIMENTO E INSTALAÇÃO. AF_08/2021</v>
          </cell>
          <cell r="C9611">
            <v>21.41</v>
          </cell>
        </row>
        <row r="9612">
          <cell r="A9612">
            <v>103048</v>
          </cell>
          <cell r="B9612" t="str">
            <v>REGISTRO DE PRESSÃO, PVC, SOLDÁVEL, VOLANTE SIMPLES, DN 20 MM - FORNECIMENTO E INSTALAÇÃO. AF_08/2021</v>
          </cell>
          <cell r="C9612">
            <v>17.100000000000001</v>
          </cell>
        </row>
        <row r="9613">
          <cell r="A9613">
            <v>103049</v>
          </cell>
          <cell r="B9613" t="str">
            <v>REGISTRO DE PRESSÃO, PVC, SOLDÁVEL, VOLANTE SIMPLES, DN 25 MM - FORNECIMENTO E INSTALAÇÃO. AF_08/2021</v>
          </cell>
          <cell r="C9613">
            <v>18.600000000000001</v>
          </cell>
        </row>
        <row r="9614">
          <cell r="A9614">
            <v>103029</v>
          </cell>
          <cell r="B9614" t="str">
            <v>REGISTRO OU REGULADOR DE GÁS DE COZINHA - FORNECIMENTO E INSTALAÇÃO. AF_08/2021</v>
          </cell>
          <cell r="C9614">
            <v>34.82</v>
          </cell>
        </row>
        <row r="9615">
          <cell r="A9615">
            <v>103019</v>
          </cell>
          <cell r="B9615" t="str">
            <v>REGISTRO OU VÁLVULA GLOBO ANGULAR EM LATÃO, PARA HIDRANTES EM INSTALAÇÃO PREDIAL DE INCÊNDIO, 45 GRAUS, 2 1/2" - FORNECIMENTO E INSTALAÇÃO. AF_08/2021</v>
          </cell>
          <cell r="C9615">
            <v>206.33</v>
          </cell>
        </row>
        <row r="9616">
          <cell r="A9616">
            <v>103050</v>
          </cell>
          <cell r="B9616" t="str">
            <v>SUBSTITUIÇÃO DE REGISTRO OU VÁLVULA, ROSCÁVEL, DN 20 MM. AF_08/2021</v>
          </cell>
          <cell r="C9616">
            <v>23.64</v>
          </cell>
        </row>
        <row r="9617">
          <cell r="A9617">
            <v>103051</v>
          </cell>
          <cell r="B9617" t="str">
            <v>SUBSTITUIÇÃO DE REGISTRO OU VÁLVULA, ROSCÁVEL, DN 25 MM. AF_08/2021</v>
          </cell>
          <cell r="C9617">
            <v>28.63</v>
          </cell>
        </row>
        <row r="9618">
          <cell r="A9618">
            <v>103052</v>
          </cell>
          <cell r="B9618" t="str">
            <v>SUBSTITUIÇÃO DE REGISTRO OU VÁLVULA, ROSCÁVEL, DN 32 MM. AF_08/2021</v>
          </cell>
          <cell r="C9618">
            <v>38.57</v>
          </cell>
        </row>
        <row r="9619">
          <cell r="A9619">
            <v>94799</v>
          </cell>
          <cell r="B9619" t="str">
            <v>TORNEIRA DE BOIA PARA CAIXA D'ÁGUA, ROSCÁVEL, 1 1/2" - FORNECIMENTO E INSTALAÇÃO. AF_08/2021</v>
          </cell>
          <cell r="C9619">
            <v>181.9</v>
          </cell>
        </row>
        <row r="9620">
          <cell r="A9620">
            <v>94798</v>
          </cell>
          <cell r="B9620" t="str">
            <v>TORNEIRA DE BOIA PARA CAIXA D'ÁGUA, ROSCÁVEL, 1 1/4" - FORNECIMENTO E INSTALAÇÃO. AF_08/2021</v>
          </cell>
          <cell r="C9620">
            <v>148.13999999999999</v>
          </cell>
        </row>
        <row r="9621">
          <cell r="A9621">
            <v>94797</v>
          </cell>
          <cell r="B9621" t="str">
            <v>TORNEIRA DE BOIA PARA CAIXA D'ÁGUA, ROSCÁVEL, 1" - FORNECIMENTO E INSTALAÇÃO. AF_08/2021</v>
          </cell>
          <cell r="C9621">
            <v>89.37</v>
          </cell>
        </row>
        <row r="9622">
          <cell r="A9622">
            <v>94795</v>
          </cell>
          <cell r="B9622" t="str">
            <v>TORNEIRA DE BOIA PARA CAIXA D'ÁGUA, ROSCÁVEL, 1/2" - FORNECIMENTO E INSTALAÇÃO. AF_08/2021</v>
          </cell>
          <cell r="C9622">
            <v>37.64</v>
          </cell>
        </row>
        <row r="9623">
          <cell r="A9623">
            <v>94800</v>
          </cell>
          <cell r="B9623" t="str">
            <v>TORNEIRA DE BOIA PARA CAIXA D'ÁGUA, ROSCÁVEL, 2" - FORNECIMENTO E INSTALAÇÃO. AF_08/2021</v>
          </cell>
          <cell r="C9623">
            <v>233.55</v>
          </cell>
        </row>
        <row r="9624">
          <cell r="A9624">
            <v>94796</v>
          </cell>
          <cell r="B9624" t="str">
            <v>TORNEIRA DE BOIA PARA CAIXA D'ÁGUA, ROSCÁVEL, 3/4" - FORNECIMENTO E INSTALAÇÃO. AF_08/2021</v>
          </cell>
          <cell r="C9624">
            <v>43.24</v>
          </cell>
        </row>
        <row r="9625">
          <cell r="A9625">
            <v>99635</v>
          </cell>
          <cell r="B9625" t="str">
            <v>VÁLVULA DE DESCARGA METÁLICA, BASE 1 1/2", ACABAMENTO METALICO CROMADO - FORNECIMENTO E INSTALAÇÃO. AF_08/2021</v>
          </cell>
          <cell r="C9625">
            <v>232.01</v>
          </cell>
        </row>
        <row r="9626">
          <cell r="A9626">
            <v>103018</v>
          </cell>
          <cell r="B9626" t="str">
            <v>VÁLVULA DE DESCARGA METÁLICA, BASE 1 1/4", ACABAMENTO METALICO CROMADO - FORNECIMENTO E INSTALAÇÃO. AF_08/2021</v>
          </cell>
          <cell r="C9626">
            <v>190.41</v>
          </cell>
        </row>
        <row r="9627">
          <cell r="A9627">
            <v>95252</v>
          </cell>
          <cell r="B9627" t="str">
            <v>VÁLVULA DE ESFERA BRUTA, BRONZE, ROSCÁVEL, 1 1/2'' - FORNECIMENTO E INSTALAÇÃO. AF_08/2021</v>
          </cell>
          <cell r="C9627">
            <v>113.46</v>
          </cell>
        </row>
        <row r="9628">
          <cell r="A9628">
            <v>95251</v>
          </cell>
          <cell r="B9628" t="str">
            <v>VÁLVULA DE ESFERA BRUTA, BRONZE, ROSCÁVEL, 1 1/4'' - FORNECIMENTO E INSTALAÇÃO. AF_08/2021</v>
          </cell>
          <cell r="C9628">
            <v>93.41</v>
          </cell>
        </row>
        <row r="9629">
          <cell r="A9629">
            <v>95250</v>
          </cell>
          <cell r="B9629" t="str">
            <v>VÁLVULA DE ESFERA BRUTA, BRONZE, ROSCÁVEL, 1'' - FORNECIMENTO E INSTALAÇÃO. AF_08/2021</v>
          </cell>
          <cell r="C9629">
            <v>63.3</v>
          </cell>
        </row>
        <row r="9630">
          <cell r="A9630">
            <v>95248</v>
          </cell>
          <cell r="B9630" t="str">
            <v>VÁLVULA DE ESFERA BRUTA, BRONZE, ROSCÁVEL, 1/2" - FORNECIMENTO E INSTALAÇÃO. AF_08/2021</v>
          </cell>
          <cell r="C9630">
            <v>39.54</v>
          </cell>
        </row>
        <row r="9631">
          <cell r="A9631">
            <v>95253</v>
          </cell>
          <cell r="B9631" t="str">
            <v>VÁLVULA DE ESFERA BRUTA, BRONZE, ROSCÁVEL, 2'' - FORNECIMENTO E INSTALAÇÃO. AF_08/2021</v>
          </cell>
          <cell r="C9631">
            <v>171.83</v>
          </cell>
        </row>
        <row r="9632">
          <cell r="A9632">
            <v>95249</v>
          </cell>
          <cell r="B9632" t="str">
            <v>VÁLVULA DE ESFERA BRUTA, BRONZE, ROSCÁVEL, 3/4'' - FORNECIMENTO E INSTALAÇÃO. AF_08/2021</v>
          </cell>
          <cell r="C9632">
            <v>46.9</v>
          </cell>
        </row>
        <row r="9633">
          <cell r="A9633">
            <v>99622</v>
          </cell>
          <cell r="B9633" t="str">
            <v>VÁLVULA DE RETENÇÃO HORIZONTAL, DE BRONZE, ROSCÁVEL, 1 1/2" - FORNECIMENTO E INSTALAÇÃO. AF_08/2021</v>
          </cell>
          <cell r="C9633">
            <v>311.27999999999997</v>
          </cell>
        </row>
        <row r="9634">
          <cell r="A9634">
            <v>99621</v>
          </cell>
          <cell r="B9634" t="str">
            <v>VÁLVULA DE RETENÇÃO HORIZONTAL, DE BRONZE, ROSCÁVEL, 1 1/4" - FORNECIMENTO E INSTALAÇÃO. AF_08/2021</v>
          </cell>
          <cell r="C9634">
            <v>276.98</v>
          </cell>
        </row>
        <row r="9635">
          <cell r="A9635">
            <v>99620</v>
          </cell>
          <cell r="B9635" t="str">
            <v>VÁLVULA DE RETENÇÃO HORIZONTAL, DE BRONZE, ROSCÁVEL, 1" - FORNECIMENTO E INSTALAÇÃO. AF_08/2021</v>
          </cell>
          <cell r="C9635">
            <v>185.68</v>
          </cell>
        </row>
        <row r="9636">
          <cell r="A9636">
            <v>103008</v>
          </cell>
          <cell r="B9636" t="str">
            <v>VÁLVULA DE RETENÇÃO HORIZONTAL, DE BRONZE, ROSCÁVEL, 1/2" - FORNECIMENTO E INSTALAÇÃO. AF_08/2021</v>
          </cell>
          <cell r="C9636">
            <v>111.89</v>
          </cell>
        </row>
        <row r="9637">
          <cell r="A9637">
            <v>99624</v>
          </cell>
          <cell r="B9637" t="str">
            <v>VÁLVULA DE RETENÇÃO HORIZONTAL, DE BRONZE, ROSCÁVEL, 2 1/2" - FORNECIMENTO E INSTALAÇÃO. AF_08/2021</v>
          </cell>
          <cell r="C9637">
            <v>620.16999999999996</v>
          </cell>
        </row>
        <row r="9638">
          <cell r="A9638">
            <v>99623</v>
          </cell>
          <cell r="B9638" t="str">
            <v>VÁLVULA DE RETENÇÃO HORIZONTAL, DE BRONZE, ROSCÁVEL, 2" - FORNECIMENTO E INSTALAÇÃO. AF_08/2021</v>
          </cell>
          <cell r="C9638">
            <v>434.71</v>
          </cell>
        </row>
        <row r="9639">
          <cell r="A9639">
            <v>99625</v>
          </cell>
          <cell r="B9639" t="str">
            <v>VÁLVULA DE RETENÇÃO HORIZONTAL, DE BRONZE, ROSCÁVEL, 3" - FORNECIMENTO E INSTALAÇÃO. AF_08/2021</v>
          </cell>
          <cell r="C9639">
            <v>853.79</v>
          </cell>
        </row>
        <row r="9640">
          <cell r="A9640">
            <v>99619</v>
          </cell>
          <cell r="B9640" t="str">
            <v>VÁLVULA DE RETENÇÃO HORIZONTAL, DE BRONZE, ROSCÁVEL, 3/4" - FORNECIMENTO E INSTALAÇÃO. AF_08/2021</v>
          </cell>
          <cell r="C9640">
            <v>136.66</v>
          </cell>
        </row>
        <row r="9641">
          <cell r="A9641">
            <v>99626</v>
          </cell>
          <cell r="B9641" t="str">
            <v>VÁLVULA DE RETENÇÃO HORIZONTAL, DE BRONZE, ROSCÁVEL, 4" - FORNECIMENTO E INSTALAÇÃO. AF_08/2021</v>
          </cell>
          <cell r="C9641">
            <v>1316.72</v>
          </cell>
        </row>
        <row r="9642">
          <cell r="A9642">
            <v>99631</v>
          </cell>
          <cell r="B9642" t="str">
            <v>VÁLVULA DE RETENÇÃO VERTICAL, DE BRONZE, ROSCÁVEL, 1 1/2" - FORNECIMENTO E INSTALAÇÃO. AF_08/2021</v>
          </cell>
          <cell r="C9642">
            <v>171.5</v>
          </cell>
        </row>
        <row r="9643">
          <cell r="A9643">
            <v>99630</v>
          </cell>
          <cell r="B9643" t="str">
            <v>VÁLVULA DE RETENÇÃO VERTICAL, DE BRONZE, ROSCÁVEL, 1 1/4" - FORNECIMENTO E INSTALAÇÃO. AF_08/2021</v>
          </cell>
          <cell r="C9643">
            <v>147.65</v>
          </cell>
        </row>
        <row r="9644">
          <cell r="A9644">
            <v>99629</v>
          </cell>
          <cell r="B9644" t="str">
            <v>VÁLVULA DE RETENÇÃO VERTICAL, DE BRONZE, ROSCÁVEL, 1" - FORNECIMENTO E INSTALAÇÃO. AF_08/2021</v>
          </cell>
          <cell r="C9644">
            <v>99.08</v>
          </cell>
        </row>
        <row r="9645">
          <cell r="A9645">
            <v>99627</v>
          </cell>
          <cell r="B9645" t="str">
            <v>VÁLVULA DE RETENÇÃO VERTICAL, DE BRONZE, ROSCÁVEL, 1/2" - FORNECIMENTO E INSTALAÇÃO. AF_08/2021</v>
          </cell>
          <cell r="C9645">
            <v>82.39</v>
          </cell>
        </row>
        <row r="9646">
          <cell r="A9646">
            <v>103009</v>
          </cell>
          <cell r="B9646" t="str">
            <v>VÁLVULA DE RETENÇÃO VERTICAL, DE BRONZE, ROSCÁVEL, 2 1/2" - FORNECIMENTO E INSTALAÇÃO. AF_08/2021</v>
          </cell>
          <cell r="C9646">
            <v>392.85</v>
          </cell>
        </row>
        <row r="9647">
          <cell r="A9647">
            <v>99632</v>
          </cell>
          <cell r="B9647" t="str">
            <v>VÁLVULA DE RETENÇÃO VERTICAL, DE BRONZE, ROSCÁVEL, 2" - FORNECIMENTO E INSTALAÇÃO. AF_08/2021</v>
          </cell>
          <cell r="C9647">
            <v>247.81</v>
          </cell>
        </row>
        <row r="9648">
          <cell r="A9648">
            <v>99633</v>
          </cell>
          <cell r="B9648" t="str">
            <v>VÁLVULA DE RETENÇÃO VERTICAL, DE BRONZE, ROSCÁVEL, 3" - FORNECIMENTO E INSTALAÇÃO. AF_08/2021</v>
          </cell>
          <cell r="C9648">
            <v>534.02</v>
          </cell>
        </row>
        <row r="9649">
          <cell r="A9649">
            <v>99628</v>
          </cell>
          <cell r="B9649" t="str">
            <v>VÁLVULA DE RETENÇÃO VERTICAL, DE BRONZE, ROSCÁVEL, 3/4" - FORNECIMENTO E INSTALAÇÃO. AF_08/2021</v>
          </cell>
          <cell r="C9649">
            <v>89.47</v>
          </cell>
        </row>
        <row r="9650">
          <cell r="A9650">
            <v>99634</v>
          </cell>
          <cell r="B9650" t="str">
            <v>VÁLVULA DE RETENÇÃO VERTICAL, DE BRONZE, ROSCÁVEL, 4" - FORNECIMENTO E INSTALAÇÃO. AF_08/2021</v>
          </cell>
          <cell r="C9650">
            <v>914.37</v>
          </cell>
        </row>
        <row r="9651">
          <cell r="A9651">
            <v>103013</v>
          </cell>
          <cell r="B9651" t="str">
            <v>VÁLVULA DE RETENÇÃO, DE BRONZE, PÉ COM CRIVOS, ROSCÁVEL, 1 1/2" - FORNECIMENTO E INSTALAÇÃO. AF_08/2021</v>
          </cell>
          <cell r="C9651">
            <v>160.22999999999999</v>
          </cell>
        </row>
        <row r="9652">
          <cell r="A9652">
            <v>103012</v>
          </cell>
          <cell r="B9652" t="str">
            <v>VÁLVULA DE RETENÇÃO, DE BRONZE, PÉ COM CRIVOS, ROSCÁVEL, 1 1/4" - FORNECIMENTO E INSTALAÇÃO. AF_08/2021</v>
          </cell>
          <cell r="C9652">
            <v>149.11000000000001</v>
          </cell>
        </row>
        <row r="9653">
          <cell r="A9653">
            <v>103011</v>
          </cell>
          <cell r="B9653" t="str">
            <v>VÁLVULA DE RETENÇÃO, DE BRONZE, PÉ COM CRIVOS, ROSCÁVEL, 1" - FORNECIMENTO E INSTALAÇÃO. AF_08/2021</v>
          </cell>
          <cell r="C9653">
            <v>94.44</v>
          </cell>
        </row>
        <row r="9654">
          <cell r="A9654">
            <v>103015</v>
          </cell>
          <cell r="B9654" t="str">
            <v>VÁLVULA DE RETENÇÃO, DE BRONZE, PÉ COM CRIVOS, ROSCÁVEL, 2 1/2" - FORNECIMENTO E INSTALAÇÃO. AF_08/2021</v>
          </cell>
          <cell r="C9654">
            <v>427.66</v>
          </cell>
        </row>
        <row r="9655">
          <cell r="A9655">
            <v>103014</v>
          </cell>
          <cell r="B9655" t="str">
            <v>VÁLVULA DE RETENÇÃO, DE BRONZE, PÉ COM CRIVOS, ROSCÁVEL, 2" - FORNECIMENTO E INSTALAÇÃO. AF_08/2021</v>
          </cell>
          <cell r="C9655">
            <v>241.33</v>
          </cell>
        </row>
        <row r="9656">
          <cell r="A9656">
            <v>103016</v>
          </cell>
          <cell r="B9656" t="str">
            <v>VÁLVULA DE RETENÇÃO, DE BRONZE, PÉ COM CRIVOS, ROSCÁVEL, 3" - FORNECIMENTO E INSTALAÇÃO. AF_08/2021</v>
          </cell>
          <cell r="C9656">
            <v>584.99</v>
          </cell>
        </row>
        <row r="9657">
          <cell r="A9657">
            <v>103010</v>
          </cell>
          <cell r="B9657" t="str">
            <v>VÁLVULA DE RETENÇÃO, DE BRONZE, PÉ COM CRIVOS, ROSCÁVEL, 3/4" - FORNECIMENTO E INSTALAÇÃO. AF_08/2021</v>
          </cell>
          <cell r="C9657">
            <v>84.83</v>
          </cell>
        </row>
        <row r="9658">
          <cell r="A9658">
            <v>103017</v>
          </cell>
          <cell r="B9658" t="str">
            <v>VÁLVULA DE RETENÇÃO, DE BRONZE, PÉ COM CRIVOS, ROSCÁVEL, 4" - FORNECIMENTO E INSTALAÇÃO. AF_08/2021</v>
          </cell>
          <cell r="C9658">
            <v>1023</v>
          </cell>
        </row>
        <row r="9659">
          <cell r="A9659">
            <v>103033</v>
          </cell>
          <cell r="B9659" t="str">
            <v>VÁLVULA DE SEGURANÇA À TEMPERATURA, 1/2" - FORNECIMENTO E INSTALAÇÃO. AF_08/2021</v>
          </cell>
          <cell r="C9659">
            <v>0</v>
          </cell>
        </row>
        <row r="9660">
          <cell r="A9660">
            <v>103032</v>
          </cell>
          <cell r="B9660" t="str">
            <v>VÁLVULA ESFERA PARA GÁS, 1" - FORNECIMENTO E INSTALAÇÃO. AF_08/2021</v>
          </cell>
          <cell r="C9660">
            <v>0</v>
          </cell>
        </row>
        <row r="9661">
          <cell r="A9661">
            <v>103030</v>
          </cell>
          <cell r="B9661" t="str">
            <v>VÁLVULA ESFERA PARA GÁS, 1/2" - FORNECIMENTO E INSTALAÇÃO. AF_08/2021</v>
          </cell>
          <cell r="C9661">
            <v>0</v>
          </cell>
        </row>
        <row r="9662">
          <cell r="A9662">
            <v>103031</v>
          </cell>
          <cell r="B9662" t="str">
            <v>VÁLVULA ESFERA PARA GÁS, 3/4" - FORNECIMENTO E INSTALAÇÃO. AF_08/2021</v>
          </cell>
          <cell r="C9662">
            <v>0</v>
          </cell>
        </row>
        <row r="9663">
          <cell r="A9663">
            <v>103035</v>
          </cell>
          <cell r="B9663" t="str">
            <v>VÁLVULA ESTABILIZADORA DE VAZÃO/ AUTOFLOW, 1" - FORNECIMENTO E INSTALAÇÃO. AF_08/2021</v>
          </cell>
          <cell r="C9663">
            <v>0</v>
          </cell>
        </row>
        <row r="9664">
          <cell r="A9664">
            <v>103034</v>
          </cell>
          <cell r="B9664" t="str">
            <v>VÁLVULA ESTABILIZADORA DE VAZÃO/ AUTOFLOW, 3/4" - FORNECIMENTO E INSTALAÇÃO. AF_08/2021</v>
          </cell>
          <cell r="C9664">
            <v>0</v>
          </cell>
        </row>
        <row r="9665">
          <cell r="A9665">
            <v>103024</v>
          </cell>
          <cell r="B9665" t="str">
            <v>VÁLVULA REDUTORA DE PRESSÃO PARA SISTEMAS PREDIAIS, 1 1/2" - FORNECIMENTO E INSTALAÇÃO. AF_08/2021</v>
          </cell>
          <cell r="C9665">
            <v>0</v>
          </cell>
        </row>
        <row r="9666">
          <cell r="A9666">
            <v>103023</v>
          </cell>
          <cell r="B9666" t="str">
            <v>VÁLVULA REDUTORA DE PRESSÃO PARA SISTEMAS PREDIAIS, 1 1/4" - FORNECIMENTO E INSTALAÇÃO. AF_08/2021</v>
          </cell>
          <cell r="C9666">
            <v>0</v>
          </cell>
        </row>
        <row r="9667">
          <cell r="A9667">
            <v>103022</v>
          </cell>
          <cell r="B9667" t="str">
            <v>VÁLVULA REDUTORA DE PRESSÃO PARA SISTEMAS PREDIAIS, 1" - FORNECIMENTO E INSTALAÇÃO. AF_08/2021</v>
          </cell>
          <cell r="C9667">
            <v>0</v>
          </cell>
        </row>
        <row r="9668">
          <cell r="A9668">
            <v>103020</v>
          </cell>
          <cell r="B9668" t="str">
            <v>VÁLVULA REDUTORA DE PRESSÃO PARA SISTEMAS PREDIAIS, 1/2" - FORNECIMENTO E INSTALAÇÃO. AF_08/2021</v>
          </cell>
          <cell r="C9668">
            <v>0</v>
          </cell>
        </row>
        <row r="9669">
          <cell r="A9669">
            <v>103026</v>
          </cell>
          <cell r="B9669" t="str">
            <v>VÁLVULA REDUTORA DE PRESSÃO PARA SISTEMAS PREDIAIS, 2 1/2" - FORNECIMENTO E INSTALAÇÃO. AF_08/2021</v>
          </cell>
          <cell r="C9669">
            <v>0</v>
          </cell>
        </row>
        <row r="9670">
          <cell r="A9670">
            <v>103025</v>
          </cell>
          <cell r="B9670" t="str">
            <v>VÁLVULA REDUTORA DE PRESSÃO PARA SISTEMAS PREDIAIS, 2" - FORNECIMENTO E INSTALAÇÃO. AF_08/2021</v>
          </cell>
          <cell r="C9670">
            <v>0</v>
          </cell>
        </row>
        <row r="9671">
          <cell r="A9671">
            <v>103021</v>
          </cell>
          <cell r="B9671" t="str">
            <v>VÁLVULA REDUTORA DE PRESSÃO PARA SISTEMAS PREDIAIS, 3/4" - FORNECIMENTO E INSTALAÇÃO. AF_08/2021</v>
          </cell>
          <cell r="C9671">
            <v>0</v>
          </cell>
        </row>
        <row r="9672">
          <cell r="A9672">
            <v>103027</v>
          </cell>
          <cell r="B9672" t="str">
            <v>VÁLVULA VENTOSA ELIMINADORA DE AR, PARA SISTEMAS PREDIAIS, 1/2" - FORNECIMENTO E INSTALAÇÃO. AF_08/2021</v>
          </cell>
          <cell r="C9672">
            <v>0</v>
          </cell>
        </row>
        <row r="9673">
          <cell r="A9673">
            <v>103028</v>
          </cell>
          <cell r="B9673" t="str">
            <v>VÁLVULA VENTOSA ELIMINADORA DE AR, PARA SISTEMAS PREDIAIS, 3/4" - FORNECIMENTO E INSTALAÇÃO. AF_08/2021</v>
          </cell>
          <cell r="C9673">
            <v>0</v>
          </cell>
        </row>
        <row r="9674">
          <cell r="A9674">
            <v>103563</v>
          </cell>
          <cell r="B9674" t="str">
            <v>JUNTA DE DESMONTAGEM TRAVADA AXIALMENTE DE FERRO FUNDIDO PARA REDE DE ÁGUA OU ESGOTO, DN 100 MM. AF_12/2021</v>
          </cell>
          <cell r="C9674">
            <v>0</v>
          </cell>
        </row>
        <row r="9675">
          <cell r="A9675">
            <v>103564</v>
          </cell>
          <cell r="B9675" t="str">
            <v>JUNTA DE DESMONTAGEM TRAVADA AXIALMENTE DE FERRO FUNDIDO PARA REDE DE ÁGUA OU ESGOTO, DN 150 MM. AF_12/2021</v>
          </cell>
          <cell r="C9675">
            <v>0</v>
          </cell>
        </row>
        <row r="9676">
          <cell r="A9676">
            <v>103565</v>
          </cell>
          <cell r="B9676" t="str">
            <v>JUNTA DE DESMONTAGEM TRAVADA AXIALMENTE DE FERRO FUNDIDO PARA REDE DE ÁGUA OU ESGOTO, DN 200 MM. AF_12/2021</v>
          </cell>
          <cell r="C9676">
            <v>0</v>
          </cell>
        </row>
        <row r="9677">
          <cell r="A9677">
            <v>103566</v>
          </cell>
          <cell r="B9677" t="str">
            <v>JUNTA DE DESMONTAGEM TRAVADA AXIALMENTE DE FERRO FUNDIDO PARA REDE DE ÁGUA OU ESGOTO, DN 250 MM. AF_12/2021</v>
          </cell>
          <cell r="C9677">
            <v>0</v>
          </cell>
        </row>
        <row r="9678">
          <cell r="A9678">
            <v>103567</v>
          </cell>
          <cell r="B9678" t="str">
            <v>JUNTA DE DESMONTAGEM TRAVADA AXIALMENTE DE FERRO FUNDIDO PARA REDE DE ÁGUA OU ESGOTO, DN 300 MM. AF_12/2021</v>
          </cell>
          <cell r="C9678">
            <v>0</v>
          </cell>
        </row>
        <row r="9679">
          <cell r="A9679">
            <v>103568</v>
          </cell>
          <cell r="B9679" t="str">
            <v>JUNTA DE DESMONTAGEM TRAVADA AXIALMENTE DE FERRO FUNDIDO PARA REDE DE ÁGUA OU ESGOTO, DN 350 MM. AF_12/2021</v>
          </cell>
          <cell r="C9679">
            <v>0</v>
          </cell>
        </row>
        <row r="9680">
          <cell r="A9680">
            <v>103569</v>
          </cell>
          <cell r="B9680" t="str">
            <v>JUNTA DE DESMONTAGEM TRAVADA AXIALMENTE DE FERRO FUNDIDO PARA REDE DE ÁGUA OU ESGOTO, DN 400 MM. AF_12/2021</v>
          </cell>
          <cell r="C9680">
            <v>0</v>
          </cell>
        </row>
        <row r="9681">
          <cell r="A9681">
            <v>103570</v>
          </cell>
          <cell r="B9681" t="str">
            <v>JUNTA DE DESMONTAGEM TRAVADA AXIALMENTE DE FERRO FUNDIDO PARA REDE DE ÁGUA OU ESGOTO, DN 500 MM. AF_12/2021</v>
          </cell>
          <cell r="C9681">
            <v>0</v>
          </cell>
        </row>
        <row r="9682">
          <cell r="A9682">
            <v>103571</v>
          </cell>
          <cell r="B9682" t="str">
            <v>JUNTA DE DESMONTAGEM TRAVADA AXIALMENTE DE FERRO FUNDIDO PARA REDE DE ÁGUA OU ESGOTO, DN 600 MM. AF_12/2021</v>
          </cell>
          <cell r="C9682">
            <v>0</v>
          </cell>
        </row>
        <row r="9683">
          <cell r="A9683">
            <v>103562</v>
          </cell>
          <cell r="B9683" t="str">
            <v>JUNTA DE DESMONTAGEM TRAVADA AXIALMENTE DE FERRO FUNDIDO PARA REDE DE ÁGUA OU ESGOTO, DN 80 MM. AF_12/2021</v>
          </cell>
          <cell r="C9683">
            <v>0</v>
          </cell>
        </row>
        <row r="9684">
          <cell r="A9684">
            <v>103573</v>
          </cell>
          <cell r="B9684" t="str">
            <v>JUNTA MECÂNICA (LUVA DE CORRER COM BOLSA JUNTA MECÂNICA) DE FERRO FUNDIDO PARA REDE DE ÁGUA OU ESGOTO, DN 100 MM. AF_12/2021</v>
          </cell>
          <cell r="C9684">
            <v>0</v>
          </cell>
        </row>
        <row r="9685">
          <cell r="A9685">
            <v>103585</v>
          </cell>
          <cell r="B9685" t="str">
            <v>JUNTA MECÂNICA (LUVA DE CORRER COM BOLSA JUNTA MECÂNICA) DE FERRO FUNDIDO PARA REDE DE ÁGUA OU ESGOTO, DN 1000 MM. AF_12/2021</v>
          </cell>
          <cell r="C9685">
            <v>0</v>
          </cell>
        </row>
        <row r="9686">
          <cell r="A9686">
            <v>103586</v>
          </cell>
          <cell r="B9686" t="str">
            <v>JUNTA MECÂNICA (LUVA DE CORRER COM BOLSA JUNTA MECÂNICA) DE FERRO FUNDIDO PARA REDE DE ÁGUA OU ESGOTO, DN 1200 MM. AF_12/2021</v>
          </cell>
          <cell r="C9686">
            <v>0</v>
          </cell>
        </row>
        <row r="9687">
          <cell r="A9687">
            <v>103574</v>
          </cell>
          <cell r="B9687" t="str">
            <v>JUNTA MECÂNICA (LUVA DE CORRER COM BOLSA JUNTA MECÂNICA) DE FERRO FUNDIDO PARA REDE DE ÁGUA OU ESGOTO, DN 150 MM. AF_12/2021</v>
          </cell>
          <cell r="C9687">
            <v>0</v>
          </cell>
        </row>
        <row r="9688">
          <cell r="A9688">
            <v>103575</v>
          </cell>
          <cell r="B9688" t="str">
            <v>JUNTA MECÂNICA (LUVA DE CORRER COM BOLSA JUNTA MECÂNICA) DE FERRO FUNDIDO PARA REDE DE ÁGUA OU ESGOTO, DN 200 MM. AF_12/2021</v>
          </cell>
          <cell r="C9688">
            <v>0</v>
          </cell>
        </row>
        <row r="9689">
          <cell r="A9689">
            <v>103576</v>
          </cell>
          <cell r="B9689" t="str">
            <v>JUNTA MECÂNICA (LUVA DE CORRER COM BOLSA JUNTA MECÂNICA) DE FERRO FUNDIDO PARA REDE DE ÁGUA OU ESGOTO, DN 250 MM. AF_12/2021</v>
          </cell>
          <cell r="C9689">
            <v>0</v>
          </cell>
        </row>
        <row r="9690">
          <cell r="A9690">
            <v>103577</v>
          </cell>
          <cell r="B9690" t="str">
            <v>JUNTA MECÂNICA (LUVA DE CORRER COM BOLSA JUNTA MECÂNICA) DE FERRO FUNDIDO PARA REDE DE ÁGUA OU ESGOTO, DN 300 MM. AF_12/2021</v>
          </cell>
          <cell r="C9690">
            <v>0</v>
          </cell>
        </row>
        <row r="9691">
          <cell r="A9691">
            <v>103578</v>
          </cell>
          <cell r="B9691" t="str">
            <v>JUNTA MECÂNICA (LUVA DE CORRER COM BOLSA JUNTA MECÂNICA) DE FERRO FUNDIDO PARA REDE DE ÁGUA OU ESGOTO, DN 350 MM. AF_12/2021</v>
          </cell>
          <cell r="C9691">
            <v>0</v>
          </cell>
        </row>
        <row r="9692">
          <cell r="A9692">
            <v>103579</v>
          </cell>
          <cell r="B9692" t="str">
            <v>JUNTA MECÂNICA (LUVA DE CORRER COM BOLSA JUNTA MECÂNICA) DE FERRO FUNDIDO PARA REDE DE ÁGUA OU ESGOTO, DN 400 MM. AF_12/2021</v>
          </cell>
          <cell r="C9692">
            <v>0</v>
          </cell>
        </row>
        <row r="9693">
          <cell r="A9693">
            <v>103580</v>
          </cell>
          <cell r="B9693" t="str">
            <v>JUNTA MECÂNICA (LUVA DE CORRER COM BOLSA JUNTA MECÂNICA) DE FERRO FUNDIDO PARA REDE DE ÁGUA OU ESGOTO, DN 500 MM. AF_12/2021</v>
          </cell>
          <cell r="C9693">
            <v>0</v>
          </cell>
        </row>
        <row r="9694">
          <cell r="A9694">
            <v>103581</v>
          </cell>
          <cell r="B9694" t="str">
            <v>JUNTA MECÂNICA (LUVA DE CORRER COM BOLSA JUNTA MECÂNICA) DE FERRO FUNDIDO PARA REDE DE ÁGUA OU ESGOTO, DN 600 MM. AF_12/2021</v>
          </cell>
          <cell r="C9694">
            <v>0</v>
          </cell>
        </row>
        <row r="9695">
          <cell r="A9695">
            <v>103582</v>
          </cell>
          <cell r="B9695" t="str">
            <v>JUNTA MECÂNICA (LUVA DE CORRER COM BOLSA JUNTA MECÂNICA) DE FERRO FUNDIDO PARA REDE DE ÁGUA OU ESGOTO, DN 700 MM. AF_12/2021</v>
          </cell>
          <cell r="C9695">
            <v>0</v>
          </cell>
        </row>
        <row r="9696">
          <cell r="A9696">
            <v>103572</v>
          </cell>
          <cell r="B9696" t="str">
            <v>JUNTA MECÂNICA (LUVA DE CORRER COM BOLSA JUNTA MECÂNICA) DE FERRO FUNDIDO PARA REDE DE ÁGUA OU ESGOTO, DN 80 MM. AF_12/2021</v>
          </cell>
          <cell r="C9696">
            <v>0</v>
          </cell>
        </row>
        <row r="9697">
          <cell r="A9697">
            <v>103583</v>
          </cell>
          <cell r="B9697" t="str">
            <v>JUNTA MECÂNICA (LUVA DE CORRER COM BOLSA JUNTA MECÂNICA) DE FERRO FUNDIDO PARA REDE DE ÁGUA OU ESGOTO, DN 800 MM. AF_12/2021</v>
          </cell>
          <cell r="C9697">
            <v>0</v>
          </cell>
        </row>
        <row r="9698">
          <cell r="A9698">
            <v>103584</v>
          </cell>
          <cell r="B9698" t="str">
            <v>JUNTA MECÂNICA (LUVA DE CORRER COM BOLSA JUNTA MECÂNICA) DE FERRO FUNDIDO PARA REDE DE ÁGUA OU ESGOTO, DN 900 MM. AF_12/2021</v>
          </cell>
          <cell r="C9698">
            <v>0</v>
          </cell>
        </row>
        <row r="9699">
          <cell r="A9699">
            <v>103557</v>
          </cell>
          <cell r="B9699" t="str">
            <v>MEDIDOR DE VAZÃO ELETROMAGNÉTICO DE AÇO CARBONO PARA REDE DE ÁGUA OU ESGOTO, DN 100 MM, JUNTA FLANGEADA. AF_12/2021</v>
          </cell>
          <cell r="C9699">
            <v>0</v>
          </cell>
        </row>
        <row r="9700">
          <cell r="A9700">
            <v>103558</v>
          </cell>
          <cell r="B9700" t="str">
            <v>MEDIDOR DE VAZÃO ELETROMAGNÉTICO DE AÇO CARBONO PARA REDE DE ÁGUA OU ESGOTO, DN 200 MM, JUNTA FLANGEADA. AF_12/2021</v>
          </cell>
          <cell r="C9700">
            <v>0</v>
          </cell>
        </row>
        <row r="9701">
          <cell r="A9701">
            <v>103559</v>
          </cell>
          <cell r="B9701" t="str">
            <v>MEDIDOR DE VAZÃO ELETROMAGNÉTICO DE AÇO CARBONO PARA REDE DE ÁGUA OU ESGOTO, DN 300 MM, JUNTA FLANGEADA. AF_12/2021</v>
          </cell>
          <cell r="C9701">
            <v>0</v>
          </cell>
        </row>
        <row r="9702">
          <cell r="A9702">
            <v>103560</v>
          </cell>
          <cell r="B9702" t="str">
            <v>MEDIDOR DE VAZÃO ELETROMAGNÉTICO DE AÇO CARBONO PARA REDE DE ÁGUA OU ESGOTO, DN 400 MM, JUNTA FLANGEADA. AF_12/2021</v>
          </cell>
          <cell r="C9702">
            <v>0</v>
          </cell>
        </row>
        <row r="9703">
          <cell r="A9703">
            <v>103561</v>
          </cell>
          <cell r="B9703" t="str">
            <v>MEDIDOR DE VAZÃO ELETROMAGNÉTICO DE AÇO CARBONO PARA REDE DE ÁGUA OU ESGOTO, DN 500 MM, JUNTA FLANGEADA. AF_12/2021</v>
          </cell>
          <cell r="C9703">
            <v>0</v>
          </cell>
        </row>
        <row r="9704">
          <cell r="A9704">
            <v>103529</v>
          </cell>
          <cell r="B9704" t="str">
            <v>REGISTRO DE GAVETA DE FERRO FUNDIDO PARA REDE DE ÁGUA OU ESGOTO, DN 100 MM, JUNTA FLANGEADA. AF_12/2021</v>
          </cell>
          <cell r="C9704">
            <v>0</v>
          </cell>
        </row>
        <row r="9705">
          <cell r="A9705">
            <v>103530</v>
          </cell>
          <cell r="B9705" t="str">
            <v>REGISTRO DE GAVETA DE FERRO FUNDIDO PARA REDE DE ÁGUA OU ESGOTO, DN 150 MM, JUNTA FLANGEADA. AF_01/2021</v>
          </cell>
          <cell r="C9705">
            <v>0</v>
          </cell>
        </row>
        <row r="9706">
          <cell r="A9706">
            <v>103531</v>
          </cell>
          <cell r="B9706" t="str">
            <v>REGISTRO DE GAVETA DE FERRO FUNDIDO PARA REDE DE ÁGUA OU ESGOTO, DN 200 MM, JUNTA FLANGEADA. AF_12/2021</v>
          </cell>
          <cell r="C9706">
            <v>0</v>
          </cell>
        </row>
        <row r="9707">
          <cell r="A9707">
            <v>103532</v>
          </cell>
          <cell r="B9707" t="str">
            <v>REGISTRO DE GAVETA DE FERRO FUNDIDO PARA REDE DE ÁGUA OU ESGOTO, DN 250 MM, JUNTA FLANGEADA. AF_12/2021</v>
          </cell>
          <cell r="C9707">
            <v>0</v>
          </cell>
        </row>
        <row r="9708">
          <cell r="A9708">
            <v>103533</v>
          </cell>
          <cell r="B9708" t="str">
            <v>REGISTRO DE GAVETA DE FERRO FUNDIDO PARA REDE DE ÁGUA OU ESGOTO, DN 300 MM, JUNTA FLANGEADA. AF_12/2021</v>
          </cell>
          <cell r="C9708">
            <v>0</v>
          </cell>
        </row>
        <row r="9709">
          <cell r="A9709">
            <v>103534</v>
          </cell>
          <cell r="B9709" t="str">
            <v>REGISTRO DE GAVETA DE FERRO FUNDIDO PARA REDE DE ÁGUA OU ESGOTO, DN 350 MM, JUNTA FLANGEADA. AF_12/2021</v>
          </cell>
          <cell r="C9709">
            <v>0</v>
          </cell>
        </row>
        <row r="9710">
          <cell r="A9710">
            <v>103535</v>
          </cell>
          <cell r="B9710" t="str">
            <v>REGISTRO DE GAVETA DE FERRO FUNDIDO PARA REDE DE ÁGUA OU ESGOTO, DN 400 MM, JUNTA FLANGEADA. AF_12/2021</v>
          </cell>
          <cell r="C9710">
            <v>0</v>
          </cell>
        </row>
        <row r="9711">
          <cell r="A9711">
            <v>103527</v>
          </cell>
          <cell r="B9711" t="str">
            <v>REGISTRO DE GAVETA DE FERRO FUNDIDO PARA REDE DE ÁGUA OU ESGOTO, DN 50 MM, JUNTA FLANGEADA. AF_12/2021</v>
          </cell>
          <cell r="C9711">
            <v>0</v>
          </cell>
        </row>
        <row r="9712">
          <cell r="A9712">
            <v>103536</v>
          </cell>
          <cell r="B9712" t="str">
            <v>REGISTRO DE GAVETA DE FERRO FUNDIDO PARA REDE DE ÁGUA OU ESGOTO, DN 500 MM, JUNTA FLANGEADA. AF_12/2021</v>
          </cell>
          <cell r="C9712">
            <v>0</v>
          </cell>
        </row>
        <row r="9713">
          <cell r="A9713">
            <v>103528</v>
          </cell>
          <cell r="B9713" t="str">
            <v>REGISTRO DE GAVETA DE FERRO FUNDIDO PARA REDE DE ÁGUA OU ESGOTO, DN 80 MM, JUNTA FLANGEADA. AF_12/2021</v>
          </cell>
          <cell r="C9713">
            <v>0</v>
          </cell>
        </row>
        <row r="9714">
          <cell r="A9714">
            <v>103541</v>
          </cell>
          <cell r="B9714" t="str">
            <v>VÁLVULA DE RETENÇÃO DE FERRO FUNDIDO PARA REDE DE ÁGUA OU ESGOTO, COM FLANGES, DN 200 MM, JUNTA FLANGEADA. AF_12/2021</v>
          </cell>
          <cell r="C9714">
            <v>0</v>
          </cell>
        </row>
        <row r="9715">
          <cell r="A9715">
            <v>103539</v>
          </cell>
          <cell r="B9715" t="str">
            <v>VÁLVULA DE RETENÇÃO DE FERRO FUNDIDO PARA REDE DE ÁGUA OU ESGOTO, DN 100 MM, JUNTA FLANGEADA. AF_12/2021</v>
          </cell>
          <cell r="C9715">
            <v>0</v>
          </cell>
        </row>
        <row r="9716">
          <cell r="A9716">
            <v>103540</v>
          </cell>
          <cell r="B9716" t="str">
            <v>VÁLVULA DE RETENÇÃO DE FERRO FUNDIDO PARA REDE DE ÁGUA OU ESGOTO, DN 150 MM, JUNTA FLANGEADA. AF_12/2021</v>
          </cell>
          <cell r="C9716">
            <v>0</v>
          </cell>
        </row>
        <row r="9717">
          <cell r="A9717">
            <v>103542</v>
          </cell>
          <cell r="B9717" t="str">
            <v>VÁLVULA DE RETENÇÃO DE FERRO FUNDIDO PARA REDE DE ÁGUA OU ESGOTO, DN 250 MM, JUNTA FLANGEADA. AF_12/2021</v>
          </cell>
          <cell r="C9717">
            <v>0</v>
          </cell>
        </row>
        <row r="9718">
          <cell r="A9718">
            <v>103543</v>
          </cell>
          <cell r="B9718" t="str">
            <v>VÁLVULA DE RETENÇÃO DE FERRO FUNDIDO PARA REDE DE ÁGUA OU ESGOTO, DN 300 MM, JUNTA FLANGEADA. AF_12/2021</v>
          </cell>
          <cell r="C9718">
            <v>0</v>
          </cell>
        </row>
        <row r="9719">
          <cell r="A9719">
            <v>103544</v>
          </cell>
          <cell r="B9719" t="str">
            <v>VÁLVULA DE RETENÇÃO DE FERRO FUNDIDO PARA REDE DE ÁGUA OU ESGOTO, DN 350 MM, JUNTA FLANGEADA. AF_12/2021</v>
          </cell>
          <cell r="C9719">
            <v>0</v>
          </cell>
        </row>
        <row r="9720">
          <cell r="A9720">
            <v>103545</v>
          </cell>
          <cell r="B9720" t="str">
            <v>VÁLVULA DE RETENÇÃO DE FERRO FUNDIDO PARA REDE DE ÁGUA OU ESGOTO, DN 400 MM, JUNTA FLANGEADA. AF_12/2021</v>
          </cell>
          <cell r="C9720">
            <v>0</v>
          </cell>
        </row>
        <row r="9721">
          <cell r="A9721">
            <v>103537</v>
          </cell>
          <cell r="B9721" t="str">
            <v>VÁLVULA DE RETENÇÃO DE FERRO FUNDIDO PARA REDE DE ÁGUA OU ESGOTO, DN 50 MM, JUNTA FLANGEADA. AF_12/2021</v>
          </cell>
          <cell r="C9721">
            <v>0</v>
          </cell>
        </row>
        <row r="9722">
          <cell r="A9722">
            <v>103546</v>
          </cell>
          <cell r="B9722" t="str">
            <v>VÁLVULA DE RETENÇÃO DE FERRO FUNDIDO PARA REDE DE ÁGUA OU ESGOTO, DN 500 MM, JUNTA FLANGEADA. AF_12/2021</v>
          </cell>
          <cell r="C9722">
            <v>0</v>
          </cell>
        </row>
        <row r="9723">
          <cell r="A9723">
            <v>103538</v>
          </cell>
          <cell r="B9723" t="str">
            <v>VÁLVULA DE RETENÇÃO DE FERRO FUNDIDO PARA REDE DE ÁGUA OU ESGOTO, DN 80 MM, JUNTA FLANGEADA. AF_12/2021</v>
          </cell>
          <cell r="C9723">
            <v>0</v>
          </cell>
        </row>
        <row r="9724">
          <cell r="A9724">
            <v>103549</v>
          </cell>
          <cell r="B9724" t="str">
            <v>VÁLVULA REDUTORA DE PRESSÃO DE FERRO FUNDIDO PARA REDE DE ÁGUA, DN 100 MM, JUNTA FLANGEADA. AF_12/2021</v>
          </cell>
          <cell r="C9724">
            <v>0</v>
          </cell>
        </row>
        <row r="9725">
          <cell r="A9725">
            <v>103550</v>
          </cell>
          <cell r="B9725" t="str">
            <v>VÁLVULA REDUTORA DE PRESSÃO DE FERRO FUNDIDO PARA REDE DE ÁGUA, DN 150 MM, JUNTA FLANGEADA. AF_12/2021</v>
          </cell>
          <cell r="C9725">
            <v>0</v>
          </cell>
        </row>
        <row r="9726">
          <cell r="A9726">
            <v>103551</v>
          </cell>
          <cell r="B9726" t="str">
            <v>VÁLVULA REDUTORA DE PRESSÃO DE FERRO FUNDIDO PARA REDE DE ÁGUA, DN 200 MM, JUNTA FLANGEADA. AF_12/2021</v>
          </cell>
          <cell r="C9726">
            <v>0</v>
          </cell>
        </row>
        <row r="9727">
          <cell r="A9727">
            <v>103552</v>
          </cell>
          <cell r="B9727" t="str">
            <v>VÁLVULA REDUTORA DE PRESSÃO DE FERRO FUNDIDO PARA REDE DE ÁGUA, DN 250 MM, JUNTA FLANGEADA. AF_12/2021</v>
          </cell>
          <cell r="C9727">
            <v>0</v>
          </cell>
        </row>
        <row r="9728">
          <cell r="A9728">
            <v>103553</v>
          </cell>
          <cell r="B9728" t="str">
            <v>VÁLVULA REDUTORA DE PRESSÃO DE FERRO FUNDIDO PARA REDE DE ÁGUA, DN 300 MM, JUNTA FLANGEADA. AF_12/2021</v>
          </cell>
          <cell r="C9728">
            <v>0</v>
          </cell>
        </row>
        <row r="9729">
          <cell r="A9729">
            <v>103554</v>
          </cell>
          <cell r="B9729" t="str">
            <v>VÁLVULA REDUTORA DE PRESSÃO DE FERRO FUNDIDO PARA REDE DE ÁGUA, DN 350 MM, JUNTA FLANGEADA. AF_12/2021</v>
          </cell>
          <cell r="C9729">
            <v>0</v>
          </cell>
        </row>
        <row r="9730">
          <cell r="A9730">
            <v>103555</v>
          </cell>
          <cell r="B9730" t="str">
            <v>VÁLVULA REDUTORA DE PRESSÃO DE FERRO FUNDIDO PARA REDE DE ÁGUA, DN 400 MM, JUNTA FLANGEADA. AF_12/2021</v>
          </cell>
          <cell r="C9730">
            <v>0</v>
          </cell>
        </row>
        <row r="9731">
          <cell r="A9731">
            <v>103547</v>
          </cell>
          <cell r="B9731" t="str">
            <v>VÁLVULA REDUTORA DE PRESSÃO DE FERRO FUNDIDO PARA REDE DE ÁGUA, DN 50 MM, JUNTA FLANGEADA. AF_12/2021</v>
          </cell>
          <cell r="C9731">
            <v>0</v>
          </cell>
        </row>
        <row r="9732">
          <cell r="A9732">
            <v>103556</v>
          </cell>
          <cell r="B9732" t="str">
            <v>VÁLVULA REDUTORA DE PRESSÃO DE FERRO FUNDIDO PARA REDE DE ÁGUA, DN 500 MM, JUNTA FLANGEADA. AF_12/2021</v>
          </cell>
          <cell r="C9732">
            <v>0</v>
          </cell>
        </row>
        <row r="9733">
          <cell r="A9733">
            <v>103548</v>
          </cell>
          <cell r="B9733" t="str">
            <v>VÁLVULA REDUTORA DE PRESSÃO DE FERRO FUNDIDO PARA REDE DE ÁGUA, DN 80 MM, JUNTA FLANGEADA. AF_12/2021</v>
          </cell>
          <cell r="C9733">
            <v>0</v>
          </cell>
        </row>
        <row r="9734">
          <cell r="A9734" t="str">
            <v>Código do
Insumo</v>
          </cell>
          <cell r="B9734" t="str">
            <v>Descrição do Insumo</v>
          </cell>
          <cell r="C9734" t="str">
            <v>MS</v>
          </cell>
        </row>
        <row r="9735">
          <cell r="A9735">
            <v>45333</v>
          </cell>
          <cell r="B9735" t="str">
            <v>ABERTURA PARA ENCAIXE DE CUBA OU LAVATORIO EM BANCADA DE MARMORE/ GRANITO OU OUTRO TIPO DE PEDRA NATURAL</v>
          </cell>
          <cell r="C9735">
            <v>213.23</v>
          </cell>
        </row>
        <row r="9736">
          <cell r="A9736">
            <v>11270</v>
          </cell>
          <cell r="B9736" t="str">
            <v>ABRACADEIRA DE LATAO PARA FIXACAO DE CABO PARA-RAIO, DIMENSOES 32 X 24 X 24 MM</v>
          </cell>
          <cell r="C9736">
            <v>3</v>
          </cell>
        </row>
        <row r="9737">
          <cell r="A9737">
            <v>412</v>
          </cell>
          <cell r="B9737" t="str">
            <v>ABRACADEIRA DE NYLON PARA AMARRACAO DE CABOS, COMPRIMENTO DE *230* X *7,6* MM</v>
          </cell>
          <cell r="C9737">
            <v>1.49</v>
          </cell>
        </row>
        <row r="9738">
          <cell r="A9738">
            <v>414</v>
          </cell>
          <cell r="B9738" t="str">
            <v>ABRACADEIRA DE NYLON PARA AMARRACAO DE CABOS, COMPRIMENTO DE 100 X 2,5 MM</v>
          </cell>
          <cell r="C9738">
            <v>0.09</v>
          </cell>
        </row>
        <row r="9739">
          <cell r="A9739">
            <v>410</v>
          </cell>
          <cell r="B9739" t="str">
            <v>ABRACADEIRA DE NYLON PARA AMARRACAO DE CABOS, COMPRIMENTO DE 150 X *3,6* MM</v>
          </cell>
          <cell r="C9739">
            <v>0.23</v>
          </cell>
        </row>
        <row r="9740">
          <cell r="A9740">
            <v>411</v>
          </cell>
          <cell r="B9740" t="str">
            <v>ABRACADEIRA DE NYLON PARA AMARRACAO DE CABOS, COMPRIMENTO DE 200 X *4,6* MM</v>
          </cell>
          <cell r="C9740">
            <v>0.28999999999999998</v>
          </cell>
        </row>
        <row r="9741">
          <cell r="A9741">
            <v>408</v>
          </cell>
          <cell r="B9741" t="str">
            <v>ABRACADEIRA DE NYLON PARA AMARRACAO DE CABOS, COMPRIMENTO DE 390 X *4,6* MM</v>
          </cell>
          <cell r="C9741">
            <v>1.44</v>
          </cell>
        </row>
        <row r="9742">
          <cell r="A9742">
            <v>39131</v>
          </cell>
          <cell r="B9742" t="str">
            <v>ABRACADEIRA EM ACO PARA AMARRACAO DE ELETRODUTOS, TIPO D, COM 1 1/2" E CUNHA DE FIXACAO</v>
          </cell>
          <cell r="C9742">
            <v>5.73</v>
          </cell>
        </row>
        <row r="9743">
          <cell r="A9743">
            <v>394</v>
          </cell>
          <cell r="B9743" t="str">
            <v>ABRACADEIRA EM ACO PARA AMARRACAO DE ELETRODUTOS, TIPO D, COM 1 1/2" E PARAFUSO DE FIXACAO</v>
          </cell>
          <cell r="C9743">
            <v>5.8</v>
          </cell>
        </row>
        <row r="9744">
          <cell r="A9744">
            <v>39130</v>
          </cell>
          <cell r="B9744" t="str">
            <v>ABRACADEIRA EM ACO PARA AMARRACAO DE ELETRODUTOS, TIPO D, COM 1 1/4" E CUNHA DE FIXACAO</v>
          </cell>
          <cell r="C9744">
            <v>5.23</v>
          </cell>
        </row>
        <row r="9745">
          <cell r="A9745">
            <v>395</v>
          </cell>
          <cell r="B9745" t="str">
            <v>ABRACADEIRA EM ACO PARA AMARRACAO DE ELETRODUTOS, TIPO D, COM 1 1/4" E PARAFUSO DE FIXACAO</v>
          </cell>
          <cell r="C9745">
            <v>5.59</v>
          </cell>
        </row>
        <row r="9746">
          <cell r="A9746">
            <v>39129</v>
          </cell>
          <cell r="B9746" t="str">
            <v>ABRACADEIRA EM ACO PARA AMARRACAO DE ELETRODUTOS, TIPO D, COM 1" E CUNHA DE FIXACAO</v>
          </cell>
          <cell r="C9746">
            <v>3.22</v>
          </cell>
        </row>
        <row r="9747">
          <cell r="A9747">
            <v>393</v>
          </cell>
          <cell r="B9747" t="str">
            <v>ABRACADEIRA EM ACO PARA AMARRACAO DE ELETRODUTOS, TIPO D, COM 1" E PARAFUSO DE FIXACAO</v>
          </cell>
          <cell r="C9747">
            <v>3.37</v>
          </cell>
        </row>
        <row r="9748">
          <cell r="A9748">
            <v>39127</v>
          </cell>
          <cell r="B9748" t="str">
            <v>ABRACADEIRA EM ACO PARA AMARRACAO DE ELETRODUTOS, TIPO D, COM 1/2" E CUNHA DE FIXACAO</v>
          </cell>
          <cell r="C9748">
            <v>2.76</v>
          </cell>
        </row>
        <row r="9749">
          <cell r="A9749">
            <v>392</v>
          </cell>
          <cell r="B9749" t="str">
            <v>ABRACADEIRA EM ACO PARA AMARRACAO DE ELETRODUTOS, TIPO D, COM 1/2" E PARAFUSO DE FIXACAO</v>
          </cell>
          <cell r="C9749">
            <v>2.83</v>
          </cell>
        </row>
        <row r="9750">
          <cell r="A9750">
            <v>39133</v>
          </cell>
          <cell r="B9750" t="str">
            <v>ABRACADEIRA EM ACO PARA AMARRACAO DE ELETRODUTOS, TIPO D, COM 2 1/2" E CUNHA DE FIXACAO</v>
          </cell>
          <cell r="C9750">
            <v>7.52</v>
          </cell>
        </row>
        <row r="9751">
          <cell r="A9751">
            <v>397</v>
          </cell>
          <cell r="B9751" t="str">
            <v>ABRACADEIRA EM ACO PARA AMARRACAO DE ELETRODUTOS, TIPO D, COM 2 1/2" E PARAFUSO DE FIXACAO</v>
          </cell>
          <cell r="C9751">
            <v>8.31</v>
          </cell>
        </row>
        <row r="9752">
          <cell r="A9752">
            <v>39132</v>
          </cell>
          <cell r="B9752" t="str">
            <v>ABRACADEIRA EM ACO PARA AMARRACAO DE ELETRODUTOS, TIPO D, COM 2" E CUNHA DE FIXACAO</v>
          </cell>
          <cell r="C9752">
            <v>6.02</v>
          </cell>
        </row>
        <row r="9753">
          <cell r="A9753">
            <v>396</v>
          </cell>
          <cell r="B9753" t="str">
            <v>ABRACADEIRA EM ACO PARA AMARRACAO DE ELETRODUTOS, TIPO D, COM 2" E PARAFUSO DE FIXACAO</v>
          </cell>
          <cell r="C9753">
            <v>6.45</v>
          </cell>
        </row>
        <row r="9754">
          <cell r="A9754">
            <v>39135</v>
          </cell>
          <cell r="B9754" t="str">
            <v>ABRACADEIRA EM ACO PARA AMARRACAO DE ELETRODUTOS, TIPO D, COM 3 1/2" E CUNHA DE FIXACAO</v>
          </cell>
          <cell r="C9754">
            <v>12.04</v>
          </cell>
        </row>
        <row r="9755">
          <cell r="A9755">
            <v>39134</v>
          </cell>
          <cell r="B9755" t="str">
            <v>ABRACADEIRA EM ACO PARA AMARRACAO DE ELETRODUTOS, TIPO D, COM 3" E CUNHA DE FIXACAO</v>
          </cell>
          <cell r="C9755">
            <v>10.029999999999999</v>
          </cell>
        </row>
        <row r="9756">
          <cell r="A9756">
            <v>398</v>
          </cell>
          <cell r="B9756" t="str">
            <v>ABRACADEIRA EM ACO PARA AMARRACAO DE ELETRODUTOS, TIPO D, COM 3" E PARAFUSO DE FIXACAO</v>
          </cell>
          <cell r="C9756">
            <v>9.24</v>
          </cell>
        </row>
        <row r="9757">
          <cell r="A9757">
            <v>39128</v>
          </cell>
          <cell r="B9757" t="str">
            <v>ABRACADEIRA EM ACO PARA AMARRACAO DE ELETRODUTOS, TIPO D, COM 3/4" E CUNHA DE FIXACAO</v>
          </cell>
          <cell r="C9757">
            <v>3.01</v>
          </cell>
        </row>
        <row r="9758">
          <cell r="A9758">
            <v>400</v>
          </cell>
          <cell r="B9758" t="str">
            <v>ABRACADEIRA EM ACO PARA AMARRACAO DE ELETRODUTOS, TIPO D, COM 3/4" E PARAFUSO DE FIXACAO</v>
          </cell>
          <cell r="C9758">
            <v>2.93</v>
          </cell>
        </row>
        <row r="9759">
          <cell r="A9759">
            <v>39125</v>
          </cell>
          <cell r="B9759" t="str">
            <v>ABRACADEIRA EM ACO PARA AMARRACAO DE ELETRODUTOS, TIPO D, COM 3/8" E PARAFUSO DE FIXACAO</v>
          </cell>
          <cell r="C9759">
            <v>3.01</v>
          </cell>
        </row>
        <row r="9760">
          <cell r="A9760">
            <v>39126</v>
          </cell>
          <cell r="B9760" t="str">
            <v>ABRACADEIRA EM ACO PARA AMARRACAO DE ELETRODUTOS, TIPO D, COM 4" E CUNHA DE FIXACAO</v>
          </cell>
          <cell r="C9760">
            <v>13.55</v>
          </cell>
        </row>
        <row r="9761">
          <cell r="A9761">
            <v>399</v>
          </cell>
          <cell r="B9761" t="str">
            <v>ABRACADEIRA EM ACO PARA AMARRACAO DE ELETRODUTOS, TIPO D, COM 4" E PARAFUSO DE FIXACAO</v>
          </cell>
          <cell r="C9761">
            <v>11.93</v>
          </cell>
        </row>
        <row r="9762">
          <cell r="A9762">
            <v>39158</v>
          </cell>
          <cell r="B9762" t="str">
            <v>ABRACADEIRA EM ACO PARA AMARRACAO DE ELETRODUTOS, TIPO ECONOMICA (GOTA), COM 8"</v>
          </cell>
          <cell r="C9762">
            <v>32.049999999999997</v>
          </cell>
        </row>
        <row r="9763">
          <cell r="A9763">
            <v>39141</v>
          </cell>
          <cell r="B9763" t="str">
            <v>ABRACADEIRA EM ACO PARA AMARRACAO DE ELETRODUTOS, TIPO U SIMPLES, COM 1 1/2"</v>
          </cell>
          <cell r="C9763">
            <v>2.33</v>
          </cell>
        </row>
        <row r="9764">
          <cell r="A9764">
            <v>39140</v>
          </cell>
          <cell r="B9764" t="str">
            <v>ABRACADEIRA EM ACO PARA AMARRACAO DE ELETRODUTOS, TIPO U SIMPLES, COM 1 1/4"</v>
          </cell>
          <cell r="C9764">
            <v>2.11</v>
          </cell>
        </row>
        <row r="9765">
          <cell r="A9765">
            <v>39139</v>
          </cell>
          <cell r="B9765" t="str">
            <v>ABRACADEIRA EM ACO PARA AMARRACAO DE ELETRODUTOS, TIPO U SIMPLES, COM 1"</v>
          </cell>
          <cell r="C9765">
            <v>1.75</v>
          </cell>
        </row>
        <row r="9766">
          <cell r="A9766">
            <v>39137</v>
          </cell>
          <cell r="B9766" t="str">
            <v>ABRACADEIRA EM ACO PARA AMARRACAO DE ELETRODUTOS, TIPO U SIMPLES, COM 1/2"</v>
          </cell>
          <cell r="C9766">
            <v>1.21</v>
          </cell>
        </row>
        <row r="9767">
          <cell r="A9767">
            <v>39143</v>
          </cell>
          <cell r="B9767" t="str">
            <v>ABRACADEIRA EM ACO PARA AMARRACAO DE ELETRODUTOS, TIPO U SIMPLES, COM 2 1/2"</v>
          </cell>
          <cell r="C9767">
            <v>4.8</v>
          </cell>
        </row>
        <row r="9768">
          <cell r="A9768">
            <v>39142</v>
          </cell>
          <cell r="B9768" t="str">
            <v>ABRACADEIRA EM ACO PARA AMARRACAO DE ELETRODUTOS, TIPO U SIMPLES, COM 2"</v>
          </cell>
          <cell r="C9768">
            <v>3.44</v>
          </cell>
        </row>
        <row r="9769">
          <cell r="A9769">
            <v>39144</v>
          </cell>
          <cell r="B9769" t="str">
            <v>ABRACADEIRA EM ACO PARA AMARRACAO DE ELETRODUTOS, TIPO U SIMPLES, COM 3"</v>
          </cell>
          <cell r="C9769">
            <v>5.59</v>
          </cell>
        </row>
        <row r="9770">
          <cell r="A9770">
            <v>39138</v>
          </cell>
          <cell r="B9770" t="str">
            <v>ABRACADEIRA EM ACO PARA AMARRACAO DE ELETRODUTOS, TIPO U SIMPLES, COM 3/4"</v>
          </cell>
          <cell r="C9770">
            <v>1.29</v>
          </cell>
        </row>
        <row r="9771">
          <cell r="A9771">
            <v>39136</v>
          </cell>
          <cell r="B9771" t="str">
            <v>ABRACADEIRA EM ACO PARA AMARRACAO DE ELETRODUTOS, TIPO U SIMPLES, COM 3/8"</v>
          </cell>
          <cell r="C9771">
            <v>0.86</v>
          </cell>
        </row>
        <row r="9772">
          <cell r="A9772">
            <v>39145</v>
          </cell>
          <cell r="B9772" t="str">
            <v>ABRACADEIRA EM ACO PARA AMARRACAO DE ELETRODUTOS, TIPO U SIMPLES, COM 4"</v>
          </cell>
          <cell r="C9772">
            <v>9.2100000000000009</v>
          </cell>
        </row>
        <row r="9773">
          <cell r="A9773">
            <v>12615</v>
          </cell>
          <cell r="B9773" t="str">
            <v>ABRACADEIRA PVC, PARA CALHA PLUVIAL, DIAMETRO ENTRE *80 E 100* MM, PARA DRENAGEM PLUVIAL PREDIAL</v>
          </cell>
          <cell r="C9773">
            <v>12.84</v>
          </cell>
        </row>
        <row r="9774">
          <cell r="A9774">
            <v>11927</v>
          </cell>
          <cell r="B9774" t="str">
            <v>ABRACADEIRA, GALVANIZADA/ZINCADA, ROSCA SEM FIM, PARAFUSO INOX, LARGURA FITA *12,6 A *14 MM, D = 2" A 2 1/2"</v>
          </cell>
          <cell r="C9774">
            <v>8.9499999999999993</v>
          </cell>
        </row>
        <row r="9775">
          <cell r="A9775">
            <v>11928</v>
          </cell>
          <cell r="B9775" t="str">
            <v>ABRACADEIRA, GALVANIZADA/ZINCADA, ROSCA SEM FIM, PARAFUSO INOX, LARGURA FITA *12,6 A *14 MM, D = 3" A 3 3/4"</v>
          </cell>
          <cell r="C9775">
            <v>10.26</v>
          </cell>
        </row>
        <row r="9776">
          <cell r="A9776">
            <v>11929</v>
          </cell>
          <cell r="B9776" t="str">
            <v>ABRACADEIRA, GALVANIZADA/ZINCADA, ROSCA SEM FIM, PARAFUSO INOX, LARGURA FITA *12,6 A *14 MM, D = 4" A 4 3/4"</v>
          </cell>
          <cell r="C9776">
            <v>15.86</v>
          </cell>
        </row>
        <row r="9777">
          <cell r="A9777">
            <v>36801</v>
          </cell>
          <cell r="B9777" t="str">
            <v>ACABAMENTO DE METAL CROMADO PARA REGISTRO PEQUENO, DE PAREDE, 1/2" OU 3/4"</v>
          </cell>
          <cell r="C9777">
            <v>37.15</v>
          </cell>
        </row>
        <row r="9778">
          <cell r="A9778">
            <v>36246</v>
          </cell>
          <cell r="B9778" t="str">
            <v>ACABAMENTO SIMPLES/CONVENCIONAL PARA FORRO PVC, TIPO "U" OU "C", COR BRANCA, COMPRIMENTO 6 M</v>
          </cell>
          <cell r="C9778">
            <v>5.24</v>
          </cell>
        </row>
        <row r="9779">
          <cell r="A9779">
            <v>37600</v>
          </cell>
          <cell r="B9779" t="str">
            <v>ACESSORIO DE LIGACAO NAO ELETRICO PARA CARGAS EXPLOSIVAS, TUBO DE 6 M</v>
          </cell>
        </row>
        <row r="9780">
          <cell r="A9780">
            <v>37599</v>
          </cell>
          <cell r="B9780" t="str">
            <v>ACESSORIO INICIADOR NAO ELETRICO, TUBO DE 6 M, TEMPO DE RETARDO DE *160* MS</v>
          </cell>
        </row>
        <row r="9781">
          <cell r="A9781">
            <v>1</v>
          </cell>
          <cell r="B9781" t="str">
            <v>ACETILENO - RECARGA DE GAS PARA CILINDRO (NAO INCLUI TROCA/MANUTENCAO DO CILINDRO)</v>
          </cell>
          <cell r="C9781">
            <v>100</v>
          </cell>
        </row>
        <row r="9782">
          <cell r="A9782">
            <v>3</v>
          </cell>
          <cell r="B9782" t="str">
            <v>ACIDO CLORIDRICO / ACIDO MURIATICO, DILUICAO 10% A 12% PARA USO EM LIMPEZA</v>
          </cell>
          <cell r="C9782">
            <v>14.03</v>
          </cell>
        </row>
        <row r="9783">
          <cell r="A9783">
            <v>43054</v>
          </cell>
          <cell r="B9783" t="str">
            <v>ACO CA-25, 10,0 MM, OU 12,5 MM, OU 16,0 MM, OU 20,0 MM, OU 25,0 MM, VERGALHAO</v>
          </cell>
          <cell r="C9783">
            <v>8.89</v>
          </cell>
        </row>
        <row r="9784">
          <cell r="A9784">
            <v>42402</v>
          </cell>
          <cell r="B9784" t="str">
            <v>ACO CA-25, 16,0 MM, BARRA DE TRANSFERENCIA</v>
          </cell>
          <cell r="C9784">
            <v>8.5</v>
          </cell>
        </row>
        <row r="9785">
          <cell r="A9785">
            <v>42403</v>
          </cell>
          <cell r="B9785" t="str">
            <v>ACO CA-25, 20,0 MM, BARRA DE TRANSFERENCIA</v>
          </cell>
          <cell r="C9785">
            <v>10.9</v>
          </cell>
        </row>
        <row r="9786">
          <cell r="A9786">
            <v>42404</v>
          </cell>
          <cell r="B9786" t="str">
            <v>ACO CA-25, 25,0 MM, BARRA DE TRANSFERENCIA</v>
          </cell>
          <cell r="C9786">
            <v>10.84</v>
          </cell>
        </row>
        <row r="9787">
          <cell r="A9787">
            <v>42405</v>
          </cell>
          <cell r="B9787" t="str">
            <v>ACO CA-25, 32,0 MM, BARRA DE TRANSFERENCIA</v>
          </cell>
          <cell r="C9787">
            <v>11.55</v>
          </cell>
        </row>
        <row r="9788">
          <cell r="A9788">
            <v>34341</v>
          </cell>
          <cell r="B9788" t="str">
            <v>ACO CA-25, 32,0 MM, VERGALHAO</v>
          </cell>
          <cell r="C9788">
            <v>10.02</v>
          </cell>
        </row>
        <row r="9789">
          <cell r="A9789">
            <v>43053</v>
          </cell>
          <cell r="B9789" t="str">
            <v>ACO CA-25, 6,3 MM OU 8,0 MM, VERGALHAO</v>
          </cell>
          <cell r="C9789">
            <v>7.94</v>
          </cell>
        </row>
        <row r="9790">
          <cell r="A9790">
            <v>43058</v>
          </cell>
          <cell r="B9790" t="str">
            <v>ACO CA-50, 10,0 MM, OU 12,5 MM, OU 16,0 MM, OU 20,0 MM, DOBRADO E CORTADO</v>
          </cell>
          <cell r="C9790">
            <v>8.24</v>
          </cell>
        </row>
        <row r="9791">
          <cell r="A9791">
            <v>34</v>
          </cell>
          <cell r="B9791" t="str">
            <v>ACO CA-50, 10,0 MM, VERGALHAO</v>
          </cell>
          <cell r="C9791">
            <v>8.2799999999999994</v>
          </cell>
        </row>
        <row r="9792">
          <cell r="A9792">
            <v>43055</v>
          </cell>
          <cell r="B9792" t="str">
            <v>ACO CA-50, 12,5 MM OU 16,0 MM, VERGALHAO</v>
          </cell>
          <cell r="C9792">
            <v>7.17</v>
          </cell>
        </row>
        <row r="9793">
          <cell r="A9793">
            <v>43056</v>
          </cell>
          <cell r="B9793" t="str">
            <v>ACO CA-50, 20,0 MM OU 25,0 MM, VERGALHAO</v>
          </cell>
          <cell r="C9793">
            <v>8.27</v>
          </cell>
        </row>
        <row r="9794">
          <cell r="A9794">
            <v>43057</v>
          </cell>
          <cell r="B9794" t="str">
            <v>ACO CA-50, 32,0 MM, VERGALHAO</v>
          </cell>
          <cell r="C9794">
            <v>9.08</v>
          </cell>
        </row>
        <row r="9795">
          <cell r="A9795">
            <v>34449</v>
          </cell>
          <cell r="B9795" t="str">
            <v>ACO CA-50, 6,3 MM, DOBRADO E CORTADO</v>
          </cell>
          <cell r="C9795">
            <v>9.7100000000000009</v>
          </cell>
        </row>
        <row r="9796">
          <cell r="A9796">
            <v>32</v>
          </cell>
          <cell r="B9796" t="str">
            <v>ACO CA-50, 6,3 MM, VERGALHAO</v>
          </cell>
          <cell r="C9796">
            <v>8.73</v>
          </cell>
        </row>
        <row r="9797">
          <cell r="A9797">
            <v>33</v>
          </cell>
          <cell r="B9797" t="str">
            <v>ACO CA-50, 8,0 MM, VERGALHAO</v>
          </cell>
          <cell r="C9797">
            <v>8.7799999999999994</v>
          </cell>
        </row>
        <row r="9798">
          <cell r="A9798">
            <v>43061</v>
          </cell>
          <cell r="B9798" t="str">
            <v>ACO CA-60, 4,2 MM OU 5,0 MM, DOBRADO E CORTADO</v>
          </cell>
          <cell r="C9798">
            <v>8.2100000000000009</v>
          </cell>
        </row>
        <row r="9799">
          <cell r="A9799">
            <v>43059</v>
          </cell>
          <cell r="B9799" t="str">
            <v>ACO CA-60, 4,2 MM, OU 5,0 MM, OU 6,0 MM, OU 7,0 MM, VERGALHAO</v>
          </cell>
          <cell r="C9799">
            <v>7.83</v>
          </cell>
        </row>
        <row r="9800">
          <cell r="A9800">
            <v>43062</v>
          </cell>
          <cell r="B9800" t="str">
            <v>ACO CA-60, 6,0 MM OU 7,0 MM, DOBRADO E CORTADO</v>
          </cell>
          <cell r="C9800">
            <v>8.68</v>
          </cell>
        </row>
        <row r="9801">
          <cell r="A9801">
            <v>43060</v>
          </cell>
          <cell r="B9801" t="str">
            <v>ACO CA-60, 8,0 MM OU 9,5 MM, VERGALHAO</v>
          </cell>
          <cell r="C9801">
            <v>6.82</v>
          </cell>
        </row>
        <row r="9802">
          <cell r="A9802">
            <v>40410</v>
          </cell>
          <cell r="B9802" t="str">
            <v>ACOPLAMENTO RIGIDO EM FERRO FUNDIDO PARA SISTEMA DE TUBULACAO RANHURADA, DN 50 MM (2")</v>
          </cell>
        </row>
        <row r="9803">
          <cell r="A9803">
            <v>40411</v>
          </cell>
          <cell r="B9803" t="str">
            <v>ACOPLAMENTO RIGIDO EM FERRO FUNDIDO PARA SISTEMA DE TUBULACAO RANHURADA, DN 65 MM (2 1/2")</v>
          </cell>
        </row>
        <row r="9804">
          <cell r="A9804">
            <v>40412</v>
          </cell>
          <cell r="B9804" t="str">
            <v>ACOPLAMENTO RIGIDO EM FERRO FUNDIDO PARA SISTEMA DE TUBULACAO RANHURADA, DN 80 MM (3")</v>
          </cell>
        </row>
        <row r="9805">
          <cell r="A9805">
            <v>44254</v>
          </cell>
          <cell r="B9805" t="str">
            <v>ADAPTADOR CPVC, ROSCAVEL, COM FLANGES E ANEL DE VEDACAO, 15 MM, CAIXA D'AGUA PARA AGUA QUENTE</v>
          </cell>
          <cell r="C9805">
            <v>32.840000000000003</v>
          </cell>
        </row>
        <row r="9806">
          <cell r="A9806">
            <v>44255</v>
          </cell>
          <cell r="B9806" t="str">
            <v>ADAPTADOR CPVC, ROSCAVEL, COM FLANGES E ANEL DE VEDACAO, 22 MM, CAIXA D'AGUA PARA AGUA QUENTE</v>
          </cell>
          <cell r="C9806">
            <v>36.4</v>
          </cell>
        </row>
        <row r="9807">
          <cell r="A9807">
            <v>44256</v>
          </cell>
          <cell r="B9807" t="str">
            <v>ADAPTADOR CPVC, ROSCAVEL, COM FLANGES E ANEL DE VEDACAO, 28 MM, CAIXA D'AGUA PARA AGUA QUENTE</v>
          </cell>
          <cell r="C9807">
            <v>41.11</v>
          </cell>
        </row>
        <row r="9808">
          <cell r="A9808">
            <v>44257</v>
          </cell>
          <cell r="B9808" t="str">
            <v>ADAPTADOR CPVC, ROSCAVEL, COM FLANGES E ANEL DE VEDACAO, 35 MM, CAIXA D'AGUA PARA AGUA QUENTE</v>
          </cell>
          <cell r="C9808">
            <v>65.05</v>
          </cell>
        </row>
        <row r="9809">
          <cell r="A9809">
            <v>44258</v>
          </cell>
          <cell r="B9809" t="str">
            <v>ADAPTADOR CPVC, ROSCAVEL, COM FLANGES E ANEL DE VEDACAO, 42 MM, CAIXA D'AGUA PARA AGUA QUENTE</v>
          </cell>
          <cell r="C9809">
            <v>74.34</v>
          </cell>
        </row>
        <row r="9810">
          <cell r="A9810">
            <v>44259</v>
          </cell>
          <cell r="B9810" t="str">
            <v>ADAPTADOR CPVC, ROSCAVEL, COM FLANGES E ANEL DE VEDACAO, 54 MM, CAIXA D'AGUA PARA AGUA QUENTE</v>
          </cell>
          <cell r="C9810">
            <v>102.03</v>
          </cell>
        </row>
        <row r="9811">
          <cell r="A9811">
            <v>37997</v>
          </cell>
          <cell r="B9811" t="str">
            <v>ADAPTADOR CPVC, SOLDAVEL, 15 MM, PARA AGUA QUENTE</v>
          </cell>
          <cell r="C9811">
            <v>19.57</v>
          </cell>
        </row>
        <row r="9812">
          <cell r="A9812">
            <v>37998</v>
          </cell>
          <cell r="B9812" t="str">
            <v>ADAPTADOR CPVC, SOLDAVEL, 22 MM, PARA AGUA QUENTE</v>
          </cell>
          <cell r="C9812">
            <v>26.19</v>
          </cell>
        </row>
        <row r="9813">
          <cell r="A9813">
            <v>55</v>
          </cell>
          <cell r="B9813" t="str">
            <v>ADAPTADOR DE COMPRESSAO EM POLIPROPILENO (PP), PARA TUBO EM PEAD, 20 MM X 1/2", PARA LIGACAO PREDIAL DE AGUA (NTS 179)</v>
          </cell>
        </row>
        <row r="9814">
          <cell r="A9814">
            <v>61</v>
          </cell>
          <cell r="B9814" t="str">
            <v>ADAPTADOR DE COMPRESSAO EM POLIPROPILENO (PP), PARA TUBO EM PEAD, 20 MM X 3/4", PARA LIGACAO PREDIAL DE AGUA (NTS 179)</v>
          </cell>
        </row>
        <row r="9815">
          <cell r="A9815">
            <v>62</v>
          </cell>
          <cell r="B9815" t="str">
            <v>ADAPTADOR DE COMPRESSAO EM POLIPROPILENO (PP), PARA TUBO EM PEAD, 32 MM X 1", PARA LIGACAO PREDIAL DE AGUA (NTS 179)</v>
          </cell>
        </row>
        <row r="9816">
          <cell r="A9816">
            <v>10899</v>
          </cell>
          <cell r="B9816" t="str">
            <v>ADAPTADOR EM LATAO, ENGATE RAPIDO 2 1/2" X ROSCA INTERNA 5 FIOS 2 1/2", PARA INSTALACAO PREDIAL DE COMBATE A INCENDIO</v>
          </cell>
          <cell r="C9816">
            <v>81.040000000000006</v>
          </cell>
        </row>
        <row r="9817">
          <cell r="A9817">
            <v>10900</v>
          </cell>
          <cell r="B9817" t="str">
            <v>ADAPTADOR EM LATAO, ENGATE RAPIDO1 1/2" X ROSCA INTERNA 5 FIOS 2 1/2", PARA INSTALACAO PREDIAL DE COMBATE A INCENDIO</v>
          </cell>
          <cell r="C9817">
            <v>63.42</v>
          </cell>
        </row>
        <row r="9818">
          <cell r="A9818">
            <v>47</v>
          </cell>
          <cell r="B9818" t="str">
            <v>ADAPTADOR PVC PBA, BOLSA/ROSCA, JE, DN 100 / DE 110 MM</v>
          </cell>
          <cell r="C9818">
            <v>66.12</v>
          </cell>
        </row>
        <row r="9819">
          <cell r="A9819">
            <v>48</v>
          </cell>
          <cell r="B9819" t="str">
            <v>ADAPTADOR PVC PBA, BOLSA/ROSCA, JE, DN 50 / DE 60 MM</v>
          </cell>
          <cell r="C9819">
            <v>17.25</v>
          </cell>
        </row>
        <row r="9820">
          <cell r="A9820">
            <v>46</v>
          </cell>
          <cell r="B9820" t="str">
            <v>ADAPTADOR PVC PBA, BOLSA/ROSCA, JE, DN 75 / DE 85 MM</v>
          </cell>
          <cell r="C9820">
            <v>38.67</v>
          </cell>
        </row>
        <row r="9821">
          <cell r="A9821">
            <v>52</v>
          </cell>
          <cell r="B9821" t="str">
            <v>ADAPTADOR PVC PBA, PONTA/ROSCA, JE, DN 50 / DE 60 MM</v>
          </cell>
          <cell r="C9821">
            <v>13.1</v>
          </cell>
        </row>
        <row r="9822">
          <cell r="A9822">
            <v>43</v>
          </cell>
          <cell r="B9822" t="str">
            <v>ADAPTADOR PVC PBA, PONTA/ROSCA, JE, DN 75 / DE 85 MM</v>
          </cell>
          <cell r="C9822">
            <v>44.22</v>
          </cell>
        </row>
        <row r="9823">
          <cell r="A9823">
            <v>103</v>
          </cell>
          <cell r="B9823" t="str">
            <v>ADAPTADOR PVC SOLDAVEL CURTO COM BOLSA E ROSCA, 110 MM X 4", PARA AGUA FRIA</v>
          </cell>
          <cell r="C9823">
            <v>42.6</v>
          </cell>
        </row>
        <row r="9824">
          <cell r="A9824">
            <v>107</v>
          </cell>
          <cell r="B9824" t="str">
            <v>ADAPTADOR PVC SOLDAVEL CURTO COM BOLSA E ROSCA, 20 MM X 1/2", PARA AGUA FRIA</v>
          </cell>
          <cell r="C9824">
            <v>0.8</v>
          </cell>
        </row>
        <row r="9825">
          <cell r="A9825">
            <v>65</v>
          </cell>
          <cell r="B9825" t="str">
            <v>ADAPTADOR PVC SOLDAVEL CURTO COM BOLSA E ROSCA, 25 MM X 3/4", PARA AGUA FRIA</v>
          </cell>
          <cell r="C9825">
            <v>0.88</v>
          </cell>
        </row>
        <row r="9826">
          <cell r="A9826">
            <v>108</v>
          </cell>
          <cell r="B9826" t="str">
            <v>ADAPTADOR PVC SOLDAVEL CURTO COM BOLSA E ROSCA, 32 MM X 1", PARA AGUA FRIA</v>
          </cell>
          <cell r="C9826">
            <v>1.76</v>
          </cell>
        </row>
        <row r="9827">
          <cell r="A9827">
            <v>110</v>
          </cell>
          <cell r="B9827" t="str">
            <v>ADAPTADOR PVC SOLDAVEL CURTO COM BOLSA E ROSCA, 40 MM X 1 1/2", PARA AGUA FRIA</v>
          </cell>
          <cell r="C9827">
            <v>6.13</v>
          </cell>
        </row>
        <row r="9828">
          <cell r="A9828">
            <v>109</v>
          </cell>
          <cell r="B9828" t="str">
            <v>ADAPTADOR PVC SOLDAVEL CURTO COM BOLSA E ROSCA, 40 MM X 1 1/4", PARA AGUA FRIA</v>
          </cell>
          <cell r="C9828">
            <v>3.65</v>
          </cell>
        </row>
        <row r="9829">
          <cell r="A9829">
            <v>111</v>
          </cell>
          <cell r="B9829" t="str">
            <v>ADAPTADOR PVC SOLDAVEL CURTO COM BOLSA E ROSCA, 50 MM X 1 1/4", PARA AGUA FRIA</v>
          </cell>
          <cell r="C9829">
            <v>8.2899999999999991</v>
          </cell>
        </row>
        <row r="9830">
          <cell r="A9830">
            <v>112</v>
          </cell>
          <cell r="B9830" t="str">
            <v>ADAPTADOR PVC SOLDAVEL CURTO COM BOLSA E ROSCA, 50 MM X1 1/2", PARA AGUA FRIA</v>
          </cell>
          <cell r="C9830">
            <v>4.3899999999999997</v>
          </cell>
        </row>
        <row r="9831">
          <cell r="A9831">
            <v>113</v>
          </cell>
          <cell r="B9831" t="str">
            <v>ADAPTADOR PVC SOLDAVEL CURTO COM BOLSA E ROSCA, 60 MM X 2", PARA AGUA FRIA</v>
          </cell>
          <cell r="C9831">
            <v>11</v>
          </cell>
        </row>
        <row r="9832">
          <cell r="A9832">
            <v>104</v>
          </cell>
          <cell r="B9832" t="str">
            <v>ADAPTADOR PVC SOLDAVEL CURTO COM BOLSA E ROSCA, 75 MM X 2 1/2", PARA AGUA FRIA</v>
          </cell>
          <cell r="C9832">
            <v>19.14</v>
          </cell>
        </row>
        <row r="9833">
          <cell r="A9833">
            <v>102</v>
          </cell>
          <cell r="B9833" t="str">
            <v>ADAPTADOR PVC SOLDAVEL CURTO COM BOLSA E ROSCA, 85 MM X 3", PARA AGUA FRIA</v>
          </cell>
          <cell r="C9833">
            <v>26.39</v>
          </cell>
        </row>
        <row r="9834">
          <cell r="A9834">
            <v>95</v>
          </cell>
          <cell r="B9834" t="str">
            <v>ADAPTADOR PVC SOLDAVEL, COM FLANGE E ANEL DE VEDACAO, 20 MM X 1/2", PARA CAIXA D'AGUA</v>
          </cell>
          <cell r="C9834">
            <v>11.15</v>
          </cell>
        </row>
        <row r="9835">
          <cell r="A9835">
            <v>96</v>
          </cell>
          <cell r="B9835" t="str">
            <v>ADAPTADOR PVC SOLDAVEL, COM FLANGE E ANEL DE VEDACAO, 25 MM X 3/4", PARA CAIXA D'AGUA</v>
          </cell>
          <cell r="C9835">
            <v>12.13</v>
          </cell>
        </row>
        <row r="9836">
          <cell r="A9836">
            <v>97</v>
          </cell>
          <cell r="B9836" t="str">
            <v>ADAPTADOR PVC SOLDAVEL, COM FLANGE E ANEL DE VEDACAO, 32 MM X 1", PARA CAIXA D'AGUA</v>
          </cell>
          <cell r="C9836">
            <v>18.25</v>
          </cell>
        </row>
        <row r="9837">
          <cell r="A9837">
            <v>98</v>
          </cell>
          <cell r="B9837" t="str">
            <v>ADAPTADOR PVC SOLDAVEL, COM FLANGE E ANEL DE VEDACAO, 40 MM X 1 1/4", PARA CAIXA D'AGUA</v>
          </cell>
          <cell r="C9837">
            <v>27.32</v>
          </cell>
        </row>
        <row r="9838">
          <cell r="A9838">
            <v>99</v>
          </cell>
          <cell r="B9838" t="str">
            <v>ADAPTADOR PVC SOLDAVEL, COM FLANGE E ANEL DE VEDACAO, 50 MM X 1 1/2", PARA CAIXA D'AGUA</v>
          </cell>
          <cell r="C9838">
            <v>25.82</v>
          </cell>
        </row>
        <row r="9839">
          <cell r="A9839">
            <v>60</v>
          </cell>
          <cell r="B9839" t="str">
            <v>ADAPTADOR PVC, COM REGISTRO, PARA PEAD, 20 MM X 3/4", PARA LIGACAO PREDIAL DE AGUA</v>
          </cell>
        </row>
        <row r="9840">
          <cell r="A9840">
            <v>72</v>
          </cell>
          <cell r="B9840" t="str">
            <v>ADAPTADOR PVC, ROSCAVEL, COM FLANGES E ANEL DE VEDACAO, 1 1/2", PARA CAIXA D'AGUA</v>
          </cell>
          <cell r="C9840">
            <v>49.53</v>
          </cell>
        </row>
        <row r="9841">
          <cell r="A9841">
            <v>71</v>
          </cell>
          <cell r="B9841" t="str">
            <v>ADAPTADOR PVC, ROSCAVEL, COM FLANGES E ANEL DE VEDACAO, 1", PARA CAIXA D'AGUA</v>
          </cell>
          <cell r="C9841">
            <v>30.59</v>
          </cell>
        </row>
        <row r="9842">
          <cell r="A9842">
            <v>67</v>
          </cell>
          <cell r="B9842" t="str">
            <v>ADAPTADOR PVC, ROSCAVEL, COM FLANGES E ANEL DE VEDACAO, 1/2", PARA CAIXA D'AGUA</v>
          </cell>
          <cell r="C9842">
            <v>16.010000000000002</v>
          </cell>
        </row>
        <row r="9843">
          <cell r="A9843">
            <v>73</v>
          </cell>
          <cell r="B9843" t="str">
            <v>ADAPTADOR PVC, ROSCAVEL, COM FLANGES E ANEL DE VEDACAO, 3/4", PARA CAIXA D'AGUA</v>
          </cell>
          <cell r="C9843">
            <v>15.32</v>
          </cell>
        </row>
        <row r="9844">
          <cell r="A9844">
            <v>100</v>
          </cell>
          <cell r="B9844" t="str">
            <v>ADAPTADOR PVC, SOLDAVEL, COM FLANGES E ANEL DE VEDACAO, 60 MM X 2", PARA CAIXA D'AGUA</v>
          </cell>
          <cell r="C9844">
            <v>45.12</v>
          </cell>
        </row>
        <row r="9845">
          <cell r="A9845">
            <v>75</v>
          </cell>
          <cell r="B9845" t="str">
            <v>ADAPTADOR PVC, SOLDAVEL, COM FLANGES LIVRES, 110 MM X 4", PARA CAIXA D'AGUA</v>
          </cell>
          <cell r="C9845">
            <v>263.07</v>
          </cell>
        </row>
        <row r="9846">
          <cell r="A9846">
            <v>83</v>
          </cell>
          <cell r="B9846" t="str">
            <v>ADAPTADOR PVC, SOLDAVEL, COM FLANGES LIVRES, 75 MM X 2 1/2", PARA CAIXA D'AGUA</v>
          </cell>
          <cell r="C9846">
            <v>210.32</v>
          </cell>
        </row>
        <row r="9847">
          <cell r="A9847">
            <v>74</v>
          </cell>
          <cell r="B9847" t="str">
            <v>ADAPTADOR PVC, SOLDAVEL, COM FLANGES LIVRES, 85 MM X 3", PARA CAIXA D'AGUA</v>
          </cell>
          <cell r="C9847">
            <v>300.69</v>
          </cell>
        </row>
        <row r="9848">
          <cell r="A9848">
            <v>106</v>
          </cell>
          <cell r="B9848" t="str">
            <v>ADAPTADOR PVC, SOLDAVEL, LONGO, COM FLANGE LIVRE, 110 MM X 4", PARA CAIXA D'AGUA</v>
          </cell>
          <cell r="C9848">
            <v>380.24</v>
          </cell>
        </row>
        <row r="9849">
          <cell r="A9849">
            <v>88</v>
          </cell>
          <cell r="B9849" t="str">
            <v>ADAPTADOR PVC, SOLDAVEL, LONGO, COM FLANGE LIVRE, 32 MM X 1", PARA CAIXA D'AGUA</v>
          </cell>
          <cell r="C9849">
            <v>10.68</v>
          </cell>
        </row>
        <row r="9850">
          <cell r="A9850">
            <v>82</v>
          </cell>
          <cell r="B9850" t="str">
            <v>ADAPTADOR PVC, SOLDAVEL, LONGO, COM FLANGE LIVRE, 75 MM X 2 1/2", PARA CAIXA D'AGUA</v>
          </cell>
          <cell r="C9850">
            <v>200.1</v>
          </cell>
        </row>
        <row r="9851">
          <cell r="A9851">
            <v>105</v>
          </cell>
          <cell r="B9851" t="str">
            <v>ADAPTADOR PVC, SOLDAVEL, LONGO, COM FLANGE LIVRE, 85 MM X 3", PARA CAIXA D'AGUA</v>
          </cell>
          <cell r="C9851">
            <v>283.54000000000002</v>
          </cell>
        </row>
        <row r="9852">
          <cell r="A9852">
            <v>39719</v>
          </cell>
          <cell r="B9852" t="str">
            <v>ADESIVO / COLA DE CONTATO LIQUIDO, A BASE DE RESINAS, PARA COLAGEM DE ESPUMA PARA ISOLAMENTO TERMICO FLEXIVEL</v>
          </cell>
          <cell r="C9852">
            <v>199.15</v>
          </cell>
        </row>
        <row r="9853">
          <cell r="A9853">
            <v>3410</v>
          </cell>
          <cell r="B9853" t="str">
            <v>ADESIVO / COLA PARA EPS (ISOPOR) E OUTROS MATERIAIS</v>
          </cell>
          <cell r="C9853">
            <v>44.8</v>
          </cell>
        </row>
        <row r="9854">
          <cell r="A9854">
            <v>4791</v>
          </cell>
          <cell r="B9854" t="str">
            <v>ADESIVO ACRILICO DE BASE AQUOSA / COLA DE CONTATO</v>
          </cell>
          <cell r="C9854">
            <v>40.450000000000003</v>
          </cell>
        </row>
        <row r="9855">
          <cell r="A9855">
            <v>157</v>
          </cell>
          <cell r="B9855" t="str">
            <v>ADESIVO ESTRUTURAL A BASE DE RESINA EPOXI PARA INJECAO EM TRINCAS, BICOMPONENTE, BAIXA VISCOSIDADE</v>
          </cell>
          <cell r="C9855">
            <v>151.12</v>
          </cell>
        </row>
        <row r="9856">
          <cell r="A9856">
            <v>156</v>
          </cell>
          <cell r="B9856" t="str">
            <v>ADESIVO ESTRUTURAL A BASE DE RESINA EPOXI, BICOMPONENTE, FLUIDO</v>
          </cell>
          <cell r="C9856">
            <v>53.81</v>
          </cell>
        </row>
        <row r="9857">
          <cell r="A9857">
            <v>131</v>
          </cell>
          <cell r="B9857" t="str">
            <v>ADESIVO ESTRUTURAL A BASE DE RESINA EPOXI, BICOMPONENTE, PASTOSO (TIXOTROPICO)</v>
          </cell>
          <cell r="C9857">
            <v>46.01</v>
          </cell>
        </row>
        <row r="9858">
          <cell r="A9858">
            <v>21114</v>
          </cell>
          <cell r="B9858" t="str">
            <v>ADESIVO PARA TUBOS CPVC, *75* G</v>
          </cell>
          <cell r="C9858">
            <v>39.26</v>
          </cell>
        </row>
        <row r="9859">
          <cell r="A9859">
            <v>119</v>
          </cell>
          <cell r="B9859" t="str">
            <v>ADESIVO PLASTICO PARA PVC, BISNAGA COM 75 GR</v>
          </cell>
          <cell r="C9859">
            <v>9.9499999999999993</v>
          </cell>
        </row>
        <row r="9860">
          <cell r="A9860">
            <v>122</v>
          </cell>
          <cell r="B9860" t="str">
            <v>ADESIVO PLASTICO PARA PVC, FRASCO COM *850* GR</v>
          </cell>
          <cell r="C9860">
            <v>76.56</v>
          </cell>
        </row>
        <row r="9861">
          <cell r="A9861">
            <v>20080</v>
          </cell>
          <cell r="B9861" t="str">
            <v>ADESIVO PLASTICO PARA PVC, FRASCO COM 175 GR</v>
          </cell>
          <cell r="C9861">
            <v>24.98</v>
          </cell>
        </row>
        <row r="9862">
          <cell r="A9862">
            <v>124</v>
          </cell>
          <cell r="B9862" t="str">
            <v>ADITIVO ACELERADOR DE PEGA E ENDURECIMENTO PARA ARGAMASSAS E CONCRETOS, LIQUIDO E ISENTO DE CLORETOS</v>
          </cell>
          <cell r="C9862">
            <v>17.739999999999998</v>
          </cell>
        </row>
        <row r="9863">
          <cell r="A9863">
            <v>7334</v>
          </cell>
          <cell r="B9863" t="str">
            <v>ADITIVO ADESIVO LIQUIDO PARA ARGAMASSAS DE REVESTIMENTOS CIMENTICIOS</v>
          </cell>
        </row>
        <row r="9864">
          <cell r="A9864">
            <v>45146</v>
          </cell>
          <cell r="B9864" t="str">
            <v>ADITIVO IMPERMEABILIZANTE CRISTALIZANTE PARA CONCRETO</v>
          </cell>
          <cell r="C9864">
            <v>34.020000000000003</v>
          </cell>
        </row>
        <row r="9865">
          <cell r="A9865">
            <v>123</v>
          </cell>
          <cell r="B9865" t="str">
            <v>ADITIVO IMPERMEABILIZANTE DE PEGA NORMAL PARA ARGAMASSAS E CONCRETOS SEM ARMACAO, LIQUIDO E ISENTO DE CLORETOS</v>
          </cell>
          <cell r="C9865">
            <v>7.26</v>
          </cell>
        </row>
        <row r="9866">
          <cell r="A9866">
            <v>127</v>
          </cell>
          <cell r="B9866" t="str">
            <v>ADITIVO IMPERMEABILIZANTE DE PEGA ULTRARRAPIDA, LIQUIDO E ISENTO DE CLORETOS</v>
          </cell>
          <cell r="C9866">
            <v>17.329999999999998</v>
          </cell>
        </row>
        <row r="9867">
          <cell r="A9867">
            <v>133</v>
          </cell>
          <cell r="B9867" t="str">
            <v>ADITIVO LIQUIDO INCORPORADOR DE AR PARA CONCRETO E ARGAMASSA, LIQUIDO E ISENTO DE CLORETOS</v>
          </cell>
          <cell r="C9867">
            <v>7.2</v>
          </cell>
        </row>
        <row r="9868">
          <cell r="A9868">
            <v>43617</v>
          </cell>
          <cell r="B9868" t="str">
            <v>ADITIVO PLASTIFICANTE E ESTABILIZADOR PARA ARGAMASSAS DE ASSENTAMENTO E REBOCO, LIQUIDO E ISENTO DE CLORETOS</v>
          </cell>
          <cell r="C9868">
            <v>8.0399999999999991</v>
          </cell>
        </row>
        <row r="9869">
          <cell r="A9869">
            <v>132</v>
          </cell>
          <cell r="B9869" t="str">
            <v>ADITIVO PLASTIFICANTE RETARDADOR DE PEGA E REDUTOR DE AGUA PARA CONCRETO, LIQUIDO E ISENTO DE CLORETOS</v>
          </cell>
          <cell r="C9869">
            <v>7.46</v>
          </cell>
        </row>
        <row r="9870">
          <cell r="A9870">
            <v>43618</v>
          </cell>
          <cell r="B9870" t="str">
            <v>ADITIVO SUPERPLASTIFICANTE DE PEGA NORMAL PARA CONCRETO, LIQUIDO E ISENTO DE CLORETOS</v>
          </cell>
          <cell r="C9870">
            <v>18.79</v>
          </cell>
        </row>
        <row r="9871">
          <cell r="A9871">
            <v>37476</v>
          </cell>
          <cell r="B9871" t="str">
            <v>ADUELA/ GALERIA PRE-MOLDADA DE CONCRETO ARMADO, SECAO QUADRADA INTERNA DE 1,50 X 1,50 M (L X A), MISULA DE 20 X 20 CM, C = 1,00 M, ESPESSURA MIN = 15 CM, TB-45 E FCK DO CONCRETO = 30 MPA</v>
          </cell>
          <cell r="C9871">
            <v>4126.38</v>
          </cell>
        </row>
        <row r="9872">
          <cell r="A9872">
            <v>37478</v>
          </cell>
          <cell r="B9872" t="str">
            <v>ADUELA/ GALERIA PRE-MOLDADA DE CONCRETO ARMADO, SECAO RETANGULAR INTERNA DE 2,00 X 2,00 M (L X A), MISULA DE 20 X 20 CM, C = 1,00 M, ESPESSURA MIN = 15 CM, TB-45 E FCK DO CONCRETO = 30 MPA</v>
          </cell>
          <cell r="C9872">
            <v>5168.3999999999996</v>
          </cell>
        </row>
        <row r="9873">
          <cell r="A9873">
            <v>37477</v>
          </cell>
          <cell r="B9873" t="str">
            <v>ADUELA/ GALERIA PRE-MOLDADA DE CONCRETO ARMADO, SECAO RETANGULAR INTERNA DE 2,50 X 2,50 M (L X A), MISULA DE 20 X 20 CM, C = 1,00 M, ESPESSURA MIN = 15 CM, TB-45 E FCK DO CONCRETO = 30 MPA</v>
          </cell>
          <cell r="C9873">
            <v>7002.35</v>
          </cell>
        </row>
        <row r="9874">
          <cell r="A9874">
            <v>37479</v>
          </cell>
          <cell r="B9874" t="str">
            <v>ADUELA/ GALERIA PRE-MOLDADA DE CONCRETO ARMADO, SECAO RETANGULAR INTERNA DE 3,00 X 3,00 M (L X A), MISULA DE 20 X 20 CM, C = 1.00 M, ESPESSURA MIN = 20 CM, TB-45 E FCK DO CONCRETO = 30 MPA</v>
          </cell>
          <cell r="C9874">
            <v>8304.8700000000008</v>
          </cell>
        </row>
        <row r="9875">
          <cell r="A9875">
            <v>4319</v>
          </cell>
          <cell r="B9875" t="str">
            <v>AFASTADOR PARA TELHA DE FIBROCIMENTO CANALETE 90 OU KALHETAO</v>
          </cell>
          <cell r="C9875">
            <v>1.38</v>
          </cell>
        </row>
        <row r="9876">
          <cell r="A9876">
            <v>42409</v>
          </cell>
          <cell r="B9876" t="str">
            <v>AGENTE DE CURA, PROTETOR DA EVAPORACAO DA AGUA DE HIDRATACAO DO CONCRETO</v>
          </cell>
          <cell r="C9876">
            <v>11.83</v>
          </cell>
        </row>
        <row r="9877">
          <cell r="A9877">
            <v>40553</v>
          </cell>
          <cell r="B9877" t="str">
            <v>AGREGADO RECICLADO, TIPO RACHAO RECICLADO CINZA, CLASSE A</v>
          </cell>
        </row>
        <row r="9878">
          <cell r="A9878">
            <v>6114</v>
          </cell>
          <cell r="B9878" t="str">
            <v>AJUDANTE DE ARMADOR (HORISTA)</v>
          </cell>
          <cell r="C9878">
            <v>7.16</v>
          </cell>
        </row>
        <row r="9879">
          <cell r="A9879">
            <v>40912</v>
          </cell>
          <cell r="B9879" t="str">
            <v>AJUDANTE DE ARMADOR (MENSALISTA)</v>
          </cell>
          <cell r="C9879">
            <v>1576.44</v>
          </cell>
        </row>
        <row r="9880">
          <cell r="A9880">
            <v>247</v>
          </cell>
          <cell r="B9880" t="str">
            <v>AJUDANTE DE ELETRICISTA (HORISTA)</v>
          </cell>
          <cell r="C9880">
            <v>7.16</v>
          </cell>
        </row>
        <row r="9881">
          <cell r="A9881">
            <v>40919</v>
          </cell>
          <cell r="B9881" t="str">
            <v>AJUDANTE DE ELETRICISTA (MENSALISTA)</v>
          </cell>
          <cell r="C9881">
            <v>1576.44</v>
          </cell>
        </row>
        <row r="9882">
          <cell r="A9882">
            <v>44499</v>
          </cell>
          <cell r="B9882" t="str">
            <v>AJUDANTE DE ESTRUTURAS METALICAS (HORISTA)</v>
          </cell>
          <cell r="C9882">
            <v>7.16</v>
          </cell>
        </row>
        <row r="9883">
          <cell r="A9883">
            <v>40984</v>
          </cell>
          <cell r="B9883" t="str">
            <v>AJUDANTE DE ESTRUTURAS METALICAS (MENSALISTA)</v>
          </cell>
          <cell r="C9883">
            <v>1576.44</v>
          </cell>
        </row>
        <row r="9884">
          <cell r="A9884">
            <v>248</v>
          </cell>
          <cell r="B9884" t="str">
            <v>AJUDANTE DE OPERACAO EM GERAL (HORISTA)</v>
          </cell>
          <cell r="C9884">
            <v>7.38</v>
          </cell>
        </row>
        <row r="9885">
          <cell r="A9885">
            <v>41086</v>
          </cell>
          <cell r="B9885" t="str">
            <v>AJUDANTE DE OPERACAO EM GERAL (MENSALISTA)</v>
          </cell>
          <cell r="C9885">
            <v>1625.32</v>
          </cell>
        </row>
        <row r="9886">
          <cell r="A9886">
            <v>34466</v>
          </cell>
          <cell r="B9886" t="str">
            <v>AJUDANTE DE PINTOR (HORISTA)</v>
          </cell>
          <cell r="C9886">
            <v>7.16</v>
          </cell>
        </row>
        <row r="9887">
          <cell r="A9887">
            <v>41083</v>
          </cell>
          <cell r="B9887" t="str">
            <v>AJUDANTE DE PINTOR (MENSALISTA)</v>
          </cell>
          <cell r="C9887">
            <v>1576.44</v>
          </cell>
        </row>
        <row r="9888">
          <cell r="A9888">
            <v>252</v>
          </cell>
          <cell r="B9888" t="str">
            <v>AJUDANTE DE SERRALHEIRO (HORISTA)</v>
          </cell>
          <cell r="C9888">
            <v>7.16</v>
          </cell>
        </row>
        <row r="9889">
          <cell r="A9889">
            <v>40909</v>
          </cell>
          <cell r="B9889" t="str">
            <v>AJUDANTE DE SERRALHEIRO (MENSALISTA)</v>
          </cell>
          <cell r="C9889">
            <v>1576.44</v>
          </cell>
        </row>
        <row r="9890">
          <cell r="A9890">
            <v>242</v>
          </cell>
          <cell r="B9890" t="str">
            <v>AJUDANTE ESPECIALIZADO (HORISTA)</v>
          </cell>
          <cell r="C9890">
            <v>7.38</v>
          </cell>
        </row>
        <row r="9891">
          <cell r="A9891">
            <v>41085</v>
          </cell>
          <cell r="B9891" t="str">
            <v>AJUDANTE ESPECIALIZADO (MENSALISTA)</v>
          </cell>
          <cell r="C9891">
            <v>1625.32</v>
          </cell>
        </row>
        <row r="9892">
          <cell r="A9892">
            <v>427</v>
          </cell>
          <cell r="B9892" t="str">
            <v>ALCA PREFORMADA DE CONTRA POSTE, EM ACO GALVANIZADO, PARA CABO 3/16", COMPRIMENTO *860* MM</v>
          </cell>
          <cell r="C9892">
            <v>12.89</v>
          </cell>
        </row>
        <row r="9893">
          <cell r="A9893">
            <v>417</v>
          </cell>
          <cell r="B9893" t="str">
            <v>ALCA PREFORMADA DE DISTRIBUICAO, EM ACO GALVANIZADO, PARA CABO DE ALUMINIO DIAMETRO 16 A 25 MM</v>
          </cell>
          <cell r="C9893">
            <v>6.08</v>
          </cell>
        </row>
        <row r="9894">
          <cell r="A9894">
            <v>11273</v>
          </cell>
          <cell r="B9894" t="str">
            <v>ALCA PREFORMADA DE DISTRIBUICAO, EM ACO GALVANIZADO, PARA CONDUTORES DE ALUMINIO AWG 1/0 (CAA 6/1 OU CA 7 FIOS)</v>
          </cell>
          <cell r="C9894">
            <v>18.86</v>
          </cell>
        </row>
        <row r="9895">
          <cell r="A9895">
            <v>11272</v>
          </cell>
          <cell r="B9895" t="str">
            <v>ALCA PREFORMADA DE DISTRIBUICAO, EM ACO GALVANIZADO, PARA CONDUTORES DE ALUMINIO AWG 2 (CAA 6/1 OU CA 7 FIOS)</v>
          </cell>
          <cell r="C9895">
            <v>11.38</v>
          </cell>
        </row>
        <row r="9896">
          <cell r="A9896">
            <v>11275</v>
          </cell>
          <cell r="B9896" t="str">
            <v>ALCA PREFORMADA DE SERVICO, EM ACO GALVANIZADO, PARA CONDUTORES DE ALUMINIO AWG 4 (CAA 6/1)</v>
          </cell>
          <cell r="C9896">
            <v>4.57</v>
          </cell>
        </row>
        <row r="9897">
          <cell r="A9897">
            <v>11274</v>
          </cell>
          <cell r="B9897" t="str">
            <v>ALCA PREFORMADA DE SERVICO, EM ACO GALVANIZADO, PARA CONDUTORES DE ALUMINIO AWG 6 (CAA 6/1)</v>
          </cell>
          <cell r="C9897">
            <v>3.48</v>
          </cell>
        </row>
        <row r="9898">
          <cell r="A9898">
            <v>45250</v>
          </cell>
          <cell r="B9898" t="str">
            <v>ALICATE BICO LONGO (MEIA CANA) 6", COM ISOLAMENTO ATE 1000 V</v>
          </cell>
          <cell r="C9898">
            <v>30.71</v>
          </cell>
        </row>
        <row r="9899">
          <cell r="A9899">
            <v>38470</v>
          </cell>
          <cell r="B9899" t="str">
            <v>ALICATE DE CORTE DIAGONAL 6" COM ISOLAMENTO</v>
          </cell>
          <cell r="C9899">
            <v>31.44</v>
          </cell>
        </row>
        <row r="9900">
          <cell r="A9900">
            <v>38547</v>
          </cell>
          <cell r="B9900" t="str">
            <v>ALICATE DE CRIMPAR RJ11, RJ12 E RJ45, COM CATRACA</v>
          </cell>
          <cell r="C9900">
            <v>208.74</v>
          </cell>
        </row>
        <row r="9901">
          <cell r="A9901">
            <v>38467</v>
          </cell>
          <cell r="B9901" t="str">
            <v>ALICATE DE PRESSAO 11" PARA SOLDA, TIPO C</v>
          </cell>
          <cell r="C9901">
            <v>203.31</v>
          </cell>
        </row>
        <row r="9902">
          <cell r="A9902">
            <v>38468</v>
          </cell>
          <cell r="B9902" t="str">
            <v>ALICATE DE PRESSAO 11" PARA SOLDA, TIPO U</v>
          </cell>
          <cell r="C9902">
            <v>253.79</v>
          </cell>
        </row>
        <row r="9903">
          <cell r="A9903">
            <v>38469</v>
          </cell>
          <cell r="B9903" t="str">
            <v>ALICATE DE PRESSAO PARA SOLDA DE CHAPA 18"</v>
          </cell>
          <cell r="C9903">
            <v>199.32</v>
          </cell>
        </row>
        <row r="9904">
          <cell r="A9904">
            <v>45197</v>
          </cell>
          <cell r="B9904" t="str">
            <v>ALICATE DESENCAPADOR AUTOMATICO 8"</v>
          </cell>
          <cell r="C9904">
            <v>158.96</v>
          </cell>
        </row>
        <row r="9905">
          <cell r="A9905">
            <v>38471</v>
          </cell>
          <cell r="B9905" t="str">
            <v>ALICATE PARA ANEIS DE PISTAO, CAPACIDADE *50* A 100 MM</v>
          </cell>
          <cell r="C9905">
            <v>213.17</v>
          </cell>
        </row>
        <row r="9906">
          <cell r="A9906">
            <v>45206</v>
          </cell>
          <cell r="B9906" t="str">
            <v>ALICATE PROFISSIONAL 8", UNIVERSAL, COM ISOLAMENTO ATE 1000 V</v>
          </cell>
          <cell r="C9906">
            <v>42.12</v>
          </cell>
        </row>
        <row r="9907">
          <cell r="A9907">
            <v>37370</v>
          </cell>
          <cell r="B9907" t="str">
            <v>ALIMENTACAO - HORISTA (COLETADO CAIXA - ENCARGOS COMPLEMENTARES)</v>
          </cell>
          <cell r="C9907">
            <v>1.6</v>
          </cell>
        </row>
        <row r="9908">
          <cell r="A9908">
            <v>40862</v>
          </cell>
          <cell r="B9908" t="str">
            <v>ALIMENTACAO - MENSALISTA (COLETADO CAIXA - ENCARGOS COMPLEMENTARES)</v>
          </cell>
          <cell r="C9908">
            <v>301.52999999999997</v>
          </cell>
        </row>
        <row r="9909">
          <cell r="A9909">
            <v>10658</v>
          </cell>
          <cell r="B9909" t="str">
            <v>ALISADORA DE CONCRETO COM MOTOR A GASOLINA DE 5,5 HP, PESO COM MOTOR DE 78 KG, 4 PAS</v>
          </cell>
        </row>
        <row r="9910">
          <cell r="A9910">
            <v>253</v>
          </cell>
          <cell r="B9910" t="str">
            <v>ALMOXARIFE (HORISTA)</v>
          </cell>
          <cell r="C9910">
            <v>10.06</v>
          </cell>
        </row>
        <row r="9911">
          <cell r="A9911">
            <v>40809</v>
          </cell>
          <cell r="B9911" t="str">
            <v>ALMOXARIFE (MENSALISTA)</v>
          </cell>
          <cell r="C9911">
            <v>2213.1999999999998</v>
          </cell>
        </row>
        <row r="9912">
          <cell r="A9912">
            <v>42428</v>
          </cell>
          <cell r="B9912" t="str">
            <v>ALONGADOR COM TRES ALTURAS, EM TUBO DE ACO CARBONO, PINTURA NO PROCESSO ELETROSTATICO - EQUIPAMENTO DE GINASTICA PARA ACADEMIA AO AR LIVRE / ACADEMIA DA TERCEIRA IDADE - ATI</v>
          </cell>
        </row>
        <row r="9913">
          <cell r="A9913">
            <v>301</v>
          </cell>
          <cell r="B9913" t="str">
            <v>ANEL BORRACHA PARA TUBO ESGOTO PREDIAL, DN 100 MM (NBR 5688)</v>
          </cell>
          <cell r="C9913">
            <v>3</v>
          </cell>
        </row>
        <row r="9914">
          <cell r="A9914">
            <v>296</v>
          </cell>
          <cell r="B9914" t="str">
            <v>ANEL BORRACHA PARA TUBO ESGOTO PREDIAL, DN 50 MM (NBR 5688)</v>
          </cell>
          <cell r="C9914">
            <v>1.69</v>
          </cell>
        </row>
        <row r="9915">
          <cell r="A9915">
            <v>297</v>
          </cell>
          <cell r="B9915" t="str">
            <v>ANEL BORRACHA PARA TUBO ESGOTO PREDIAL, DN 75 MM (NBR 5688)</v>
          </cell>
          <cell r="C9915">
            <v>2.4900000000000002</v>
          </cell>
        </row>
        <row r="9916">
          <cell r="A9916">
            <v>299</v>
          </cell>
          <cell r="B9916" t="str">
            <v>ANEL BORRACHA, DN 100 MM, PARA TUBO SERIE REFORCADA ESGOTO PREDIAL</v>
          </cell>
          <cell r="C9916">
            <v>3.52</v>
          </cell>
        </row>
        <row r="9917">
          <cell r="A9917">
            <v>300</v>
          </cell>
          <cell r="B9917" t="str">
            <v>ANEL BORRACHA, DN 150 MM, PARA TUBO SERIE REFORCADA ESGOTO PREDIAL</v>
          </cell>
          <cell r="C9917">
            <v>12.18</v>
          </cell>
        </row>
        <row r="9918">
          <cell r="A9918">
            <v>20085</v>
          </cell>
          <cell r="B9918" t="str">
            <v>ANEL BORRACHA, DN 50 MM, PARA TUBO SERIE REFORCADA ESGOTO PREDIAL</v>
          </cell>
          <cell r="C9918">
            <v>2.2200000000000002</v>
          </cell>
        </row>
        <row r="9919">
          <cell r="A9919">
            <v>298</v>
          </cell>
          <cell r="B9919" t="str">
            <v>ANEL BORRACHA, DN 75 MM, PARA TUBO SERIE REFORCADA ESGOTO PREDIAL</v>
          </cell>
          <cell r="C9919">
            <v>2.7</v>
          </cell>
        </row>
        <row r="9920">
          <cell r="A9920">
            <v>311</v>
          </cell>
          <cell r="B9920" t="str">
            <v>ANEL BORRACHA, PARA TUBO PVC DEFOFO, DN 100 MM (NBR 7665)</v>
          </cell>
          <cell r="C9920">
            <v>10.039999999999999</v>
          </cell>
        </row>
        <row r="9921">
          <cell r="A9921">
            <v>318</v>
          </cell>
          <cell r="B9921" t="str">
            <v>ANEL BORRACHA, PARA TUBO PVC DEFOFO, DN 150 MM (NBR 7665)</v>
          </cell>
          <cell r="C9921">
            <v>20.22</v>
          </cell>
        </row>
        <row r="9922">
          <cell r="A9922">
            <v>319</v>
          </cell>
          <cell r="B9922" t="str">
            <v>ANEL BORRACHA, PARA TUBO PVC DEFOFO, DN 200 MM (NBR 7665)</v>
          </cell>
          <cell r="C9922">
            <v>31.71</v>
          </cell>
        </row>
        <row r="9923">
          <cell r="A9923">
            <v>303</v>
          </cell>
          <cell r="B9923" t="str">
            <v>ANEL BORRACHA, PARA TUBO PVC, REDE COLETOR ESGOTO, DN 100 MM (NBR 7362)</v>
          </cell>
          <cell r="C9923">
            <v>3.32</v>
          </cell>
        </row>
        <row r="9924">
          <cell r="A9924">
            <v>305</v>
          </cell>
          <cell r="B9924" t="str">
            <v>ANEL BORRACHA, PARA TUBO PVC, REDE COLETOR ESGOTO, DN 150 MM (NBR 7362)</v>
          </cell>
          <cell r="C9924">
            <v>10.45</v>
          </cell>
        </row>
        <row r="9925">
          <cell r="A9925">
            <v>306</v>
          </cell>
          <cell r="B9925" t="str">
            <v>ANEL BORRACHA, PARA TUBO PVC, REDE COLETOR ESGOTO, DN 200 MM (NBR 7362)</v>
          </cell>
          <cell r="C9925">
            <v>15.85</v>
          </cell>
        </row>
        <row r="9926">
          <cell r="A9926">
            <v>307</v>
          </cell>
          <cell r="B9926" t="str">
            <v>ANEL BORRACHA, PARA TUBO PVC, REDE COLETOR ESGOTO, DN 250 MM (NBR 7362)</v>
          </cell>
          <cell r="C9926">
            <v>40.06</v>
          </cell>
        </row>
        <row r="9927">
          <cell r="A9927">
            <v>309</v>
          </cell>
          <cell r="B9927" t="str">
            <v>ANEL BORRACHA, PARA TUBO PVC, REDE COLETOR ESGOTO, DN 350 MM (NBR 7362)</v>
          </cell>
          <cell r="C9927">
            <v>65.62</v>
          </cell>
        </row>
        <row r="9928">
          <cell r="A9928">
            <v>310</v>
          </cell>
          <cell r="B9928" t="str">
            <v>ANEL BORRACHA, PARA TUBO PVC, REDE COLETOR ESGOTO, DN 400 MM (NBR 7362)</v>
          </cell>
          <cell r="C9928">
            <v>90.95</v>
          </cell>
        </row>
        <row r="9929">
          <cell r="A9929">
            <v>308</v>
          </cell>
          <cell r="B9929" t="str">
            <v>ANEL BORRACHA, PARA TUBO, PVC REDE COLETOR ESGOTO, DN 300 MM (NBR 7362)</v>
          </cell>
          <cell r="C9929">
            <v>89.4</v>
          </cell>
        </row>
        <row r="9930">
          <cell r="A9930">
            <v>328</v>
          </cell>
          <cell r="B9930" t="str">
            <v>ANEL BORRACHA, PARA TUBO/CONEXAO PVC PBA, DN 100 MM, PARA REDE AGUA</v>
          </cell>
          <cell r="C9930">
            <v>7.95</v>
          </cell>
        </row>
        <row r="9931">
          <cell r="A9931">
            <v>325</v>
          </cell>
          <cell r="B9931" t="str">
            <v>ANEL BORRACHA, PARA TUBO/CONEXAO PVC PBA, DN 50 MM, PARA REDE AGUA</v>
          </cell>
          <cell r="C9931">
            <v>2.34</v>
          </cell>
        </row>
        <row r="9932">
          <cell r="A9932">
            <v>20326</v>
          </cell>
          <cell r="B9932" t="str">
            <v>ANEL BORRACHA, PARA TUBO/CONEXAO PVC PBA, DN 60 MM, PARA REDE AGUA</v>
          </cell>
          <cell r="C9932">
            <v>4.29</v>
          </cell>
        </row>
        <row r="9933">
          <cell r="A9933">
            <v>329</v>
          </cell>
          <cell r="B9933" t="str">
            <v>ANEL BORRACHA, PARA TUBO/CONEXAO PVC PBA, DN 75 MM, PARA REDE AGUA</v>
          </cell>
          <cell r="C9933">
            <v>6.65</v>
          </cell>
        </row>
        <row r="9934">
          <cell r="A9934">
            <v>39642</v>
          </cell>
          <cell r="B9934" t="str">
            <v>ANEL DE BORRACHA PARA VEDACAO DE DUTO PEAD CORRUGADO PARA ELETRICA, DN 1 1/2" (NBR 15715)</v>
          </cell>
          <cell r="C9934">
            <v>2.94</v>
          </cell>
        </row>
        <row r="9935">
          <cell r="A9935">
            <v>39641</v>
          </cell>
          <cell r="B9935" t="str">
            <v>ANEL DE BORRACHA PARA VEDACAO DE DUTO PEAD CORRUGADO PARA ELETRICA, DN 1 1/4" (NBR 15715)</v>
          </cell>
          <cell r="C9935">
            <v>2.58</v>
          </cell>
        </row>
        <row r="9936">
          <cell r="A9936">
            <v>39643</v>
          </cell>
          <cell r="B9936" t="str">
            <v>ANEL DE BORRACHA PARA VEDACAO DE DUTO PEAD CORRUGADO PARA ELETRICA, DN 2" (NBR 15715)</v>
          </cell>
          <cell r="C9936">
            <v>3.46</v>
          </cell>
        </row>
        <row r="9937">
          <cell r="A9937">
            <v>39644</v>
          </cell>
          <cell r="B9937" t="str">
            <v>ANEL DE BORRACHA PARA VEDACAO DE DUTO PEAD CORRUGADO PARA ELETRICA, DN 3" (NBR 15715)</v>
          </cell>
          <cell r="C9937">
            <v>5.36</v>
          </cell>
        </row>
        <row r="9938">
          <cell r="A9938">
            <v>39645</v>
          </cell>
          <cell r="B9938" t="str">
            <v>ANEL DE BORRACHA PARA VEDACAO DE DUTO PEAD CORRUGADO PARA ELETRICA, DN 4" (NBR 15715)</v>
          </cell>
          <cell r="C9938">
            <v>5.88</v>
          </cell>
        </row>
        <row r="9939">
          <cell r="A9939">
            <v>41610</v>
          </cell>
          <cell r="B9939" t="str">
            <v>ANEL DE CONCRETO ARMADO COM FUNDO, PARA FOSSA E POCO 1,50 X *0,50* M</v>
          </cell>
          <cell r="C9939">
            <v>765.54</v>
          </cell>
        </row>
        <row r="9940">
          <cell r="A9940">
            <v>41611</v>
          </cell>
          <cell r="B9940" t="str">
            <v>ANEL DE CONCRETO ARMADO COM FUNDO, PARA FOSSA E POCO 2,00 X *0,50* M</v>
          </cell>
          <cell r="C9940">
            <v>1206.6500000000001</v>
          </cell>
        </row>
        <row r="9941">
          <cell r="A9941">
            <v>41612</v>
          </cell>
          <cell r="B9941" t="str">
            <v>ANEL DE CONCRETO ARMADO COM FUNDO, PARA FOSSA E POCO 2,50 X *0,50* M</v>
          </cell>
          <cell r="C9941">
            <v>1694.31</v>
          </cell>
        </row>
        <row r="9942">
          <cell r="A9942">
            <v>41637</v>
          </cell>
          <cell r="B9942" t="str">
            <v>ANEL DE CONCRETO ARMADO, COM FUROS/DRENO PARA SUMIDOURO, D = 0,80 M, H = 0,50 M</v>
          </cell>
          <cell r="C9942">
            <v>158.38</v>
          </cell>
        </row>
        <row r="9943">
          <cell r="A9943">
            <v>41638</v>
          </cell>
          <cell r="B9943" t="str">
            <v>ANEL DE CONCRETO ARMADO, COM FUROS/DRENO PARA SUMIDOURO, D = 1,00 M, H = 0,50M</v>
          </cell>
          <cell r="C9943">
            <v>206.31</v>
          </cell>
        </row>
        <row r="9944">
          <cell r="A9944">
            <v>41639</v>
          </cell>
          <cell r="B9944" t="str">
            <v>ANEL DE CONCRETO ARMADO, COM FUROS/DRENO PARA SUMIDOURO, D = 1,50 M, H = 0,50 M</v>
          </cell>
          <cell r="C9944">
            <v>499.12</v>
          </cell>
        </row>
        <row r="9945">
          <cell r="A9945">
            <v>11789</v>
          </cell>
          <cell r="B9945" t="str">
            <v>ANEL DE DISTRIBUICAO EM ACO GALVANIZADO PARA FIO FE-160</v>
          </cell>
          <cell r="C9945">
            <v>1.72</v>
          </cell>
        </row>
        <row r="9946">
          <cell r="A9946">
            <v>20975</v>
          </cell>
          <cell r="B9946" t="str">
            <v>ANEL DE EXPANSAO EM COBRE, ENGATE RAPIDO 1 1/2", PARA EMPATACAO MANGUEIRA DE COMBATE A INCENDIO PREDIAL</v>
          </cell>
          <cell r="C9946">
            <v>12.71</v>
          </cell>
        </row>
        <row r="9947">
          <cell r="A9947">
            <v>20976</v>
          </cell>
          <cell r="B9947" t="str">
            <v>ANEL DE EXPANSAO EM COBRE, ENGATE RAPIDO 2 1/2", PARA EMPATACAO MANGUEIRA DE COMBATE A INCENDIO PREDIAL</v>
          </cell>
          <cell r="C9947">
            <v>19.2</v>
          </cell>
        </row>
        <row r="9948">
          <cell r="A9948">
            <v>6138</v>
          </cell>
          <cell r="B9948" t="str">
            <v>ANEL DE VEDACAO, PVC FLEXIVEL, 100 MM, PARA SAIDA DE BACIA / VASO SANITARIO</v>
          </cell>
          <cell r="C9948">
            <v>11.29</v>
          </cell>
        </row>
        <row r="9949">
          <cell r="A9949">
            <v>40340</v>
          </cell>
          <cell r="B9949" t="str">
            <v>ANEL DE VEDACAO/JUNTA ELASTICA, H = *16* MM, PARA TUBO DE CONCRETO, DN 300 MM</v>
          </cell>
          <cell r="C9949">
            <v>22.07</v>
          </cell>
        </row>
        <row r="9950">
          <cell r="A9950">
            <v>40341</v>
          </cell>
          <cell r="B9950" t="str">
            <v>ANEL DE VEDACAO/JUNTA ELASTICA, H = *16* MM, PARA TUBO DE CONCRETO, DN 400 MM</v>
          </cell>
          <cell r="C9950">
            <v>26.34</v>
          </cell>
        </row>
        <row r="9951">
          <cell r="A9951">
            <v>40342</v>
          </cell>
          <cell r="B9951" t="str">
            <v>ANEL DE VEDACAO/JUNTA ELASTICA, H = *16* MM, PARA TUBO DE CONCRETO, DN 500 MM</v>
          </cell>
          <cell r="C9951">
            <v>31.41</v>
          </cell>
        </row>
        <row r="9952">
          <cell r="A9952">
            <v>40343</v>
          </cell>
          <cell r="B9952" t="str">
            <v>ANEL DE VEDACAO/JUNTA ELASTICA, H = *16* MM, PARA TUBO DE CONCRETO, DN 600 MM</v>
          </cell>
          <cell r="C9952">
            <v>37.26</v>
          </cell>
        </row>
        <row r="9953">
          <cell r="A9953">
            <v>40344</v>
          </cell>
          <cell r="B9953" t="str">
            <v>ANEL DE VEDACAO/JUNTA ELASTICA, H = *18* MM, PARA TUBO DE CONCRETO, DN 700 MM</v>
          </cell>
          <cell r="C9953">
            <v>50.79</v>
          </cell>
        </row>
        <row r="9954">
          <cell r="A9954">
            <v>40345</v>
          </cell>
          <cell r="B9954" t="str">
            <v>ANEL DE VEDACAO/JUNTA ELASTICA, H = *19* MM, PARA TUBO DE CONCRETO, DN 800 MM</v>
          </cell>
          <cell r="C9954">
            <v>62.58</v>
          </cell>
        </row>
        <row r="9955">
          <cell r="A9955">
            <v>40346</v>
          </cell>
          <cell r="B9955" t="str">
            <v>ANEL DE VEDACAO/JUNTA ELASTICA, H = *19* MM, PARA TUBO DE CONCRETO, DN 900 MM</v>
          </cell>
          <cell r="C9955">
            <v>72.599999999999994</v>
          </cell>
        </row>
        <row r="9956">
          <cell r="A9956">
            <v>40347</v>
          </cell>
          <cell r="B9956" t="str">
            <v>ANEL DE VEDACAO/JUNTA ELASTICA, H = *21* MM, PARA TUBO DE CONCRETO, DN 1000 MM</v>
          </cell>
          <cell r="C9956">
            <v>91.21</v>
          </cell>
        </row>
        <row r="9957">
          <cell r="A9957">
            <v>43424</v>
          </cell>
          <cell r="B9957" t="str">
            <v>ANEL EM CONCRETO ARMADO, LISO, PARA FOSSAS SEPTICAS E SUMIDOUROS, COM FUNDO, DIAMETRO INTERNO DE 1,20 M E ALTURA DE 0,50 M</v>
          </cell>
          <cell r="C9957">
            <v>641.4</v>
          </cell>
        </row>
        <row r="9958">
          <cell r="A9958">
            <v>43426</v>
          </cell>
          <cell r="B9958" t="str">
            <v>ANEL EM CONCRETO ARMADO, LISO, PARA FOSSAS SEPTICAS E SUMIDOUROS, COM FUNDO, DIAMETRO INTERNO DE 3,00 M E ALTURA DE 0,50 M</v>
          </cell>
          <cell r="C9958">
            <v>2212.1999999999998</v>
          </cell>
        </row>
        <row r="9959">
          <cell r="A9959">
            <v>12565</v>
          </cell>
          <cell r="B9959" t="str">
            <v>ANEL EM CONCRETO ARMADO, LISO, PARA FOSSAS SEPTICAS E SUMIDOUROS, SEM FUNDO, DIAMETRO INTERNO DE 2,00 M E ALTURA DE 0,50 M</v>
          </cell>
          <cell r="C9959">
            <v>775.79</v>
          </cell>
        </row>
        <row r="9960">
          <cell r="A9960">
            <v>12567</v>
          </cell>
          <cell r="B9960" t="str">
            <v>ANEL EM CONCRETO ARMADO, LISO, PARA FOSSAS SEPTICAS E SUMIDOUROS, SEM FUNDO, DIAMETRO INTERNO DE 2,50 M E ALTURA DE 0,50 M</v>
          </cell>
          <cell r="C9960">
            <v>1042.01</v>
          </cell>
        </row>
        <row r="9961">
          <cell r="A9961">
            <v>12568</v>
          </cell>
          <cell r="B9961" t="str">
            <v>ANEL EM CONCRETO ARMADO, LISO, PARA FOSSAS SEPTICAS E SUMIDOUROS, SEM FUNDO, DIAMETRO INTERNO DE 3,00 M E ALTURA DE 0,50 M</v>
          </cell>
          <cell r="C9961">
            <v>1458.82</v>
          </cell>
        </row>
        <row r="9962">
          <cell r="A9962">
            <v>43441</v>
          </cell>
          <cell r="B9962" t="str">
            <v>ANEL EM CONCRETO ARMADO, LISO, PARA POCOS DE INSPECAO, COM FUNDO, DIAMETRO INTERNO DE 0,60 M E ALTURA DE 0,50 M</v>
          </cell>
          <cell r="C9962">
            <v>187.56</v>
          </cell>
        </row>
        <row r="9963">
          <cell r="A9963">
            <v>43423</v>
          </cell>
          <cell r="B9963" t="str">
            <v>ANEL EM CONCRETO ARMADO, LISO, PARA POCOS DE INSPECAO, SEM FUNDO, DIAMETRO INTERNO DE 0,60 M E ALTURA DE 0,20 M</v>
          </cell>
          <cell r="C9963">
            <v>87.52</v>
          </cell>
        </row>
        <row r="9964">
          <cell r="A9964">
            <v>12532</v>
          </cell>
          <cell r="B9964" t="str">
            <v>ANEL EM CONCRETO ARMADO, LISO, PARA POCOS DE INSPECAO, SEM FUNDO, DIAMETRO INTERNO DE 0,60 M E ALTURA DE 0,50 M</v>
          </cell>
          <cell r="C9964">
            <v>134.99</v>
          </cell>
        </row>
        <row r="9965">
          <cell r="A9965">
            <v>43444</v>
          </cell>
          <cell r="B9965" t="str">
            <v>ANEL EM CONCRETO ARMADO, LISO, PARA POCOS DE VISITA, POCOS DE INSPECAO, FOSSAS SEPTICAS E SUMIDOUROS, COM FUNDO, DIAMETRO INTERNO DE 1,20 M E ALTURA DE 0,75 M</v>
          </cell>
          <cell r="C9965">
            <v>453.27</v>
          </cell>
        </row>
        <row r="9966">
          <cell r="A9966">
            <v>12551</v>
          </cell>
          <cell r="B9966" t="str">
            <v>ANEL EM CONCRETO ARMADO, LISO, PARA POCOS DE VISITA, POCOS DE INSPECAO, FOSSAS SEPTICAS E SUMIDOUROS, SEM FUNDO, DIAMETRO INTERNO DE 1,20 M E ALTURA DE 0,50 M</v>
          </cell>
          <cell r="C9966">
            <v>323.39999999999998</v>
          </cell>
        </row>
        <row r="9967">
          <cell r="A9967">
            <v>43442</v>
          </cell>
          <cell r="B9967" t="str">
            <v>ANEL EM CONCRETO ARMADO, LISO, PARA POCOS DE VISITAS, POCOS DE INSPECAO, FOSSAS SEPTICAS E SUMIDOUROS, COM FUNDO, DIAMETRO INTERNO DE 0,80 M E ALTURA DE 0,50 M</v>
          </cell>
          <cell r="C9967">
            <v>250.08</v>
          </cell>
        </row>
        <row r="9968">
          <cell r="A9968">
            <v>43443</v>
          </cell>
          <cell r="B9968" t="str">
            <v>ANEL EM CONCRETO ARMADO, LISO, PARA POCOS DE VISITAS, POCOS DE INSPECAO, FOSSAS SEPTICAS E SUMIDOUROS, COM FUNDO, DIAMETRO INTERNO DE 1,00 M E ALTURA DE 0,50 M</v>
          </cell>
          <cell r="C9968">
            <v>328.23</v>
          </cell>
        </row>
        <row r="9969">
          <cell r="A9969">
            <v>12544</v>
          </cell>
          <cell r="B9969" t="str">
            <v>ANEL EM CONCRETO ARMADO, LISO, PARA POCOS DE VISITAS, POCOS DE INSPECAO, FOSSAS SEPTICAS E SUMIDOUROS, SEM FUNDO, DIAMETRO INTERNO DE 0,80 M E ALTURA DE 0,50 M</v>
          </cell>
          <cell r="C9969">
            <v>177.14</v>
          </cell>
        </row>
        <row r="9970">
          <cell r="A9970">
            <v>12547</v>
          </cell>
          <cell r="B9970" t="str">
            <v>ANEL EM CONCRETO ARMADO, LISO, PARA POCOS DE VISITAS, POCOS DE INSPECAO, FOSSAS SEPTICAS E SUMIDOUROS, SEM FUNDO, DIAMETRO INTERNO DE 1,00 M E ALTURA DE 0,50 M</v>
          </cell>
          <cell r="C9970">
            <v>238.24</v>
          </cell>
        </row>
        <row r="9971">
          <cell r="A9971">
            <v>43445</v>
          </cell>
          <cell r="B9971" t="str">
            <v>ANEL EM CONCRETO ARMADO, LISO, PARA, POCOS DE VISITA, POCOS DE INSPECAO, FOSSAS SEPTICAS E SUMIDOUROS, COM FUNDO, DIAMETRO INTERNO DE 1,50 M E ALTURA DE 1,00 M</v>
          </cell>
          <cell r="C9971">
            <v>625.21</v>
          </cell>
        </row>
        <row r="9972">
          <cell r="A9972">
            <v>12563</v>
          </cell>
          <cell r="B9972" t="str">
            <v>ANEL EM CONCRETO ARMADO, LISO, PARA, POCOS DE VISITA, POCOS DE INSPECAO, FOSSAS SEPTICAS E SUMIDOUROS, SEM FUNDO, DIAMETRO INTERNO DE 1,50 M E ALTURA DE 0,50 M</v>
          </cell>
          <cell r="C9972">
            <v>447.31</v>
          </cell>
        </row>
        <row r="9973">
          <cell r="A9973">
            <v>43425</v>
          </cell>
          <cell r="B9973" t="str">
            <v>ANEL EM CONCRETO ARMADO, PERFURADO, PARA FOSSAS SEPTICAS E SUMIDOUROS, SEM FUNDO, DIAMETRO INTERNO DE 1,20 M E ALTURA DE 0,50 M</v>
          </cell>
          <cell r="C9973">
            <v>281.33999999999997</v>
          </cell>
        </row>
        <row r="9974">
          <cell r="A9974">
            <v>43446</v>
          </cell>
          <cell r="B9974" t="str">
            <v>ANEL EM CONCRETO ARMADO, PERFURADO, PARA FOSSAS SEPTICAS E SUMIDOUROS, SEM FUNDO, DIAMETRO INTERNO DE 2,00 M E ALTURA DE 0,50 M</v>
          </cell>
          <cell r="C9974">
            <v>593.94000000000005</v>
          </cell>
        </row>
        <row r="9975">
          <cell r="A9975">
            <v>43447</v>
          </cell>
          <cell r="B9975" t="str">
            <v>ANEL EM CONCRETO ARMADO, PERFURADO, PARA FOSSAS SEPTICAS E SUMIDOUROS, SEM FUNDO, DIAMETRO INTERNO DE 2,50 M E ALTURA DE 0,50 M</v>
          </cell>
          <cell r="C9975">
            <v>729.41</v>
          </cell>
        </row>
        <row r="9976">
          <cell r="A9976">
            <v>43448</v>
          </cell>
          <cell r="B9976" t="str">
            <v>ANEL EM CONCRETO ARMADO, PERFURADO, PARA FOSSAS SEPTICAS E SUMIDOUROS, SEM FUNDO, DIAMETRO INTERNO DE 3,00 M E ALTURA DE 0,50 M</v>
          </cell>
          <cell r="C9976">
            <v>1021.17</v>
          </cell>
        </row>
        <row r="9977">
          <cell r="A9977">
            <v>13761</v>
          </cell>
          <cell r="B9977" t="str">
            <v>APARELHO CORTE OXI-ACETILENO PARA SOLDA E CORTE CONTENDO MACARICO SOLDA, BICO DE CORTE, CILINDROS, REGULADORES, MANGUEIRAS E CARRINHO</v>
          </cell>
          <cell r="C9977">
            <v>5123.88</v>
          </cell>
        </row>
        <row r="9978">
          <cell r="A9978">
            <v>4814</v>
          </cell>
          <cell r="B9978" t="str">
            <v>APARELHO SINALIZADOR LUMINOSO COM LED, PARA SAIDA GARAGEM, COM 2 LENTES EM POLICARBONATO, BIVOLT (INCLUI SUPORTE DE FIXACAO)</v>
          </cell>
          <cell r="C9978">
            <v>53.28</v>
          </cell>
        </row>
        <row r="9979">
          <cell r="A9979">
            <v>44473</v>
          </cell>
          <cell r="B9979" t="str">
            <v>APOIO DO PORTA DENTE PARA FRESADORA DE ASFALTO</v>
          </cell>
        </row>
        <row r="9980">
          <cell r="A9980">
            <v>6122</v>
          </cell>
          <cell r="B9980" t="str">
            <v>APONTADOR OU APROPRIADOR DE MAO DE OBRA (HORISTA)</v>
          </cell>
          <cell r="C9980">
            <v>9.68</v>
          </cell>
        </row>
        <row r="9981">
          <cell r="A9981">
            <v>40810</v>
          </cell>
          <cell r="B9981" t="str">
            <v>APONTADOR OU APROPRIADOR DE MAO DE OBRA (MENSALISTA)</v>
          </cell>
          <cell r="C9981">
            <v>2130.15</v>
          </cell>
        </row>
        <row r="9982">
          <cell r="A9982">
            <v>21100</v>
          </cell>
          <cell r="B9982" t="str">
            <v>AQUECEDOR DE AGUA A GAS GLP/GN COM CAPACIDADE DE ARMAZENAMENTO DE 50 A 80 L</v>
          </cell>
        </row>
        <row r="9983">
          <cell r="A9983">
            <v>11811</v>
          </cell>
          <cell r="B9983" t="str">
            <v>AQUECEDOR DE AGUA ELETRICO HORIZONTAL, RESERVATORIO DE 200 L CILINDRICO EM COBRE, REFORCADO COM ACO CARBONO, MONOFASICO, TENSAO NOMINAL 220 V</v>
          </cell>
        </row>
        <row r="9984">
          <cell r="A9984">
            <v>11816</v>
          </cell>
          <cell r="B9984" t="str">
            <v>AQUECEDOR DE AGUA ELETRICO RESERVATORIO DE 100 L CILINDRICO EM COBRE, REFORCADO COM ACO CARBONO, MONOFASICO, TENSAO NOMINAL 220 V</v>
          </cell>
        </row>
        <row r="9985">
          <cell r="A9985">
            <v>11814</v>
          </cell>
          <cell r="B9985" t="str">
            <v>AQUECEDOR DE AGUA ELETRICO RESERVATORIO DE 500 L CILINDRICO EM COBRE, REFORCADO COM ACO CARBONO, MONOFASICO, TENSAO NOMINAL 220 V</v>
          </cell>
        </row>
        <row r="9986">
          <cell r="A9986">
            <v>14186</v>
          </cell>
          <cell r="B9986" t="str">
            <v>AQUECEDOR DE AGUA ELETRICO RESERVATORIO DE 500 L CILINDRICO EM COBRE, REFORCADO COM ACO CARBONO, TRIFASICO, TENSAO NOMINAL 220/380/400 V, POTENCIA 24 KW</v>
          </cell>
        </row>
        <row r="9987">
          <cell r="A9987">
            <v>14185</v>
          </cell>
          <cell r="B9987" t="str">
            <v>AQUECEDOR DE AGUA ELETRICO RESERVATORIO DE 700 L CILINDRICO EM COBRE, REFORCADO COM ACO CARBONO, MONOFASICO, TENSAO NOMINAL 220 V</v>
          </cell>
        </row>
        <row r="9988">
          <cell r="A9988">
            <v>44498</v>
          </cell>
          <cell r="B9988" t="str">
            <v>AQUECEDOR DE OLEO BPF (FLUIDO) TERMICO, CAPACIDADE DE 300.000 KCAL/H</v>
          </cell>
        </row>
        <row r="9989">
          <cell r="A9989">
            <v>34469</v>
          </cell>
          <cell r="B9989" t="str">
            <v>AQUECEDOR SOLAR COM RESERVATORIO TERMICO DE 1000 L E *5* PLACAS COLETORAS DE *2,0* M2 (NAO INCLUI ACESSORIOS) (SEM INSTALACAO)</v>
          </cell>
        </row>
        <row r="9990">
          <cell r="A9990">
            <v>34476</v>
          </cell>
          <cell r="B9990" t="str">
            <v>AQUECEDOR SOLAR COM RESERVATORIO TERMICO DE 400 L E *2* PLACAS COLETORAS DE *2,0* M2 (NAO INCLUI ACESSORIOS) (SEM INSTALACAO)</v>
          </cell>
        </row>
        <row r="9991">
          <cell r="A9991">
            <v>34477</v>
          </cell>
          <cell r="B9991" t="str">
            <v>AQUECEDOR SOLAR COM RESERVATORIO TERMICO DE 600 L E *3* PLACAS COLETORAS DE *2,0* M2 (NAO INCLUI ACESSORIOS) (SEM INSTALACAO)</v>
          </cell>
        </row>
        <row r="9992">
          <cell r="A9992">
            <v>34482</v>
          </cell>
          <cell r="B9992" t="str">
            <v>AQUECEDOR SOLAR COM RESERVATORIO TERMICO DE 800 L E *4* PLACAS COLETORAS DE *2,0* M2 (NAO INCLUI ACESSORIOS) (SEM INSTALACAO)</v>
          </cell>
        </row>
        <row r="9993">
          <cell r="A9993">
            <v>34472</v>
          </cell>
          <cell r="B9993" t="str">
            <v>AQUECEDOR SOLAR DE INSTALACAO EXTERNA, KIT COMPACTO, CONJUNTO COM RESERVATORIO TERMICO DE 200 L, PLACA COLETORA DE *2,0* M2 E INCLUSO ACESSORIOS (RESIDENCIAS ATE 120,00 M2 E DE 4 A 5 BANHOS POR DIA) (SEM INSTALACAO)</v>
          </cell>
        </row>
        <row r="9994">
          <cell r="A9994">
            <v>42425</v>
          </cell>
          <cell r="B9994" t="str">
            <v>AR CONDICIONADO SPLIT INVERTER, HI-WALL (PAREDE), 12000 BTU/H, CICLO FRIO, 60HZ, CLASSIFICACAO A (SELO PROCEL), GAS HFC, CONTROLE S/FIO</v>
          </cell>
        </row>
        <row r="9995">
          <cell r="A9995">
            <v>42422</v>
          </cell>
          <cell r="B9995" t="str">
            <v>AR CONDICIONADO SPLIT INVERTER, HI-WALL (PAREDE), 18000 BTU/H, CICLO FRIO, 60HZ, CLASSIFICACAO A (SELO PROCEL), GAS HFC, CONTROLE S/FIO</v>
          </cell>
        </row>
        <row r="9996">
          <cell r="A9996">
            <v>43184</v>
          </cell>
          <cell r="B9996" t="str">
            <v>AR CONDICIONADO SPLIT INVERTER, HI-WALL (PAREDE), 24000 BTU/H, CICLO FRIO, 60HZ, CLASSIFICACAO A (SELO PROCEL), GAS HFC, CONTROLE S/FIO</v>
          </cell>
        </row>
        <row r="9997">
          <cell r="A9997">
            <v>42424</v>
          </cell>
          <cell r="B9997" t="str">
            <v>AR CONDICIONADO SPLIT INVERTER, HI-WALL (PAREDE), 9000 BTU/H, CICLO FRIO, 60HZ, CLASSIFICACAO A (SELO PROCEL), GAS HFC, CONTROLE S/FIO</v>
          </cell>
        </row>
        <row r="9998">
          <cell r="A9998">
            <v>42416</v>
          </cell>
          <cell r="B9998" t="str">
            <v>AR CONDICIONADO SPLIT INVERTER, PISO TETO, 18000 BTU/H, CICLO FRIO, 60HZ, CLASSIFICACAO ENERGETICA A OU B (SELO PROCEL), GAS HFC, CONTROLE S/FIO</v>
          </cell>
        </row>
        <row r="9999">
          <cell r="A9999">
            <v>42417</v>
          </cell>
          <cell r="B9999" t="str">
            <v>AR CONDICIONADO SPLIT INVERTER, PISO TETO, 24000 BTU/H, CICLO FRIO, 60HZ, CLASSIFICACAO ENERGETICA A OU B (SELO PROCEL), GAS HFC, CONTROLE S/FIO</v>
          </cell>
        </row>
        <row r="10000">
          <cell r="A10000">
            <v>42419</v>
          </cell>
          <cell r="B10000" t="str">
            <v>AR CONDICIONADO SPLIT INVERTER, PISO TETO, 36000 BTU/H, CICLO FRIO, 60HZ, CLASSIFICACAO ENERGETICA A OU B (SELO PROCEL), GAS HFC, CONTROLE S/FIO</v>
          </cell>
        </row>
        <row r="10001">
          <cell r="A10001">
            <v>42420</v>
          </cell>
          <cell r="B10001" t="str">
            <v>AR CONDICIONADO SPLIT INVERTER, PISO TETO, 48000 BTU/H, CICLO FRIO, 60HZ, CLASSIFICACAO ENERGETICA A OU B (SELO PROCEL), GAS HFC, CONTROLE S/FIO</v>
          </cell>
        </row>
        <row r="10002">
          <cell r="A10002">
            <v>42421</v>
          </cell>
          <cell r="B10002" t="str">
            <v>AR CONDICIONADO SPLIT INVERTER, PISO TETO, APRESENTANDO ENTRE 54000 E 58000 BTU/H, CICLO FRIO, 60HZ, CLASSIFICACAO ENERGETICA A OU B (SELO PROCEL), GAS HFC, CONTROLE S/FIO</v>
          </cell>
        </row>
        <row r="10003">
          <cell r="A10003">
            <v>39556</v>
          </cell>
          <cell r="B10003" t="str">
            <v>AR CONDICIONADO SPLIT ON/OFF, CASSETE (TETO), 18000 BTUS/H, CICLO QUENTE/FRIO, 60 HZ, CLASSIFICACAO ENERGETICA C - SELO PROCEL, GAS HFC, CONTROLE S/ FIO</v>
          </cell>
        </row>
        <row r="10004">
          <cell r="A10004">
            <v>39557</v>
          </cell>
          <cell r="B10004" t="str">
            <v>AR CONDICIONADO SPLIT ON/OFF, CASSETE (TETO), 24000 BTUS/H, CICLO QUENTE/FRIO, 60 HZ, CLASSIFICACAO ENERGETICA C - SELO PROCEL, GAS HFC, CONTROLE S/ FIO</v>
          </cell>
        </row>
        <row r="10005">
          <cell r="A10005">
            <v>39559</v>
          </cell>
          <cell r="B10005" t="str">
            <v>AR CONDICIONADO SPLIT ON/OFF, CASSETE (TETO), 36000 BTUS/H, CICLO QUENTE/FRIO, 60 HZ, CLASSIFICACAO ENERGETICA A - SELO PROCEL, GAS HFC, CONTROLE S/ FIO</v>
          </cell>
        </row>
        <row r="10006">
          <cell r="A10006">
            <v>39560</v>
          </cell>
          <cell r="B10006" t="str">
            <v>AR CONDICIONADO SPLIT ON/OFF, CASSETE (TETO), 48000 BTUS/H, CICLO QUENTE/FRIO, 60 HZ, CLASSIFICACAO ENERGETICA A - SELO PROCEL, GAS HFC, CONTROLE S/ FIO</v>
          </cell>
        </row>
        <row r="10007">
          <cell r="A10007">
            <v>39561</v>
          </cell>
          <cell r="B10007" t="str">
            <v>AR CONDICIONADO SPLIT ON/OFF, CASSETE (TETO), 60000 BTUS/H, CICLO QUENTE/FRIO, 60 HZ, CLASSIFICACAO ENERGETICA A - SELO PROCEL, GAS HFC, CONTROLE S/ FIO</v>
          </cell>
        </row>
        <row r="10008">
          <cell r="A10008">
            <v>43195</v>
          </cell>
          <cell r="B10008" t="str">
            <v>AR CONDICIONADO SPLIT ON/OFF, CASSETE (TETO), FRIO 4 VIAS 18000 BTUS/H, CLASSIFICACAO ENERGETICA C - SELO PROCEL, GAS HFC, CONTROLE S/ FIO</v>
          </cell>
        </row>
        <row r="10009">
          <cell r="A10009">
            <v>43196</v>
          </cell>
          <cell r="B10009" t="str">
            <v>AR CONDICIONADO SPLIT ON/OFF, CASSETE (TETO), FRIO 4 VIAS 24000 BTUS/H, CLASSIFICACAO ENERGETICA C - SELO PROCEL, GAS HFC, CONTROLE S/ FIO</v>
          </cell>
        </row>
        <row r="10010">
          <cell r="A10010">
            <v>43198</v>
          </cell>
          <cell r="B10010" t="str">
            <v>AR CONDICIONADO SPLIT ON/OFF, CASSETE (TETO), FRIO 4 VIAS 36000 BTUS/H, CLASSIFICACAO ENERGETICA C - SELO PROCEL, GAS HFC, CONTROLE S/ FIO</v>
          </cell>
        </row>
        <row r="10011">
          <cell r="A10011">
            <v>43199</v>
          </cell>
          <cell r="B10011" t="str">
            <v>AR CONDICIONADO SPLIT ON/OFF, CASSETE (TETO), FRIO 4 VIAS 48000 BTUS/H, CLASSIFICACAO ENERGETICA C - SELO PROCEL, GAS HFC, CONTROLE S/ FIO</v>
          </cell>
        </row>
        <row r="10012">
          <cell r="A10012">
            <v>43200</v>
          </cell>
          <cell r="B10012" t="str">
            <v>AR CONDICIONADO SPLIT ON/OFF, CASSETE (TETO), FRIO 4 VIAS 60000 BTUS/H, CLASSIFICACAO ENERGETICA C - SELO PROCEL, GAS HFC, CONTROLE S/ FIO</v>
          </cell>
        </row>
        <row r="10013">
          <cell r="A10013">
            <v>43190</v>
          </cell>
          <cell r="B10013" t="str">
            <v>AR CONDICIONADO SPLIT ON/OFF, HI-WALL (PAREDE), 12000 BTUS/H, CICLO FRIO, 60 HZ, CLASSIFICACAO ENERGETICA A - SELO PROCEL, GAS HFC, CONTROLE S/ FIO</v>
          </cell>
        </row>
        <row r="10014">
          <cell r="A10014">
            <v>39555</v>
          </cell>
          <cell r="B10014" t="str">
            <v>AR CONDICIONADO SPLIT ON/OFF, HI-WALL (PAREDE), 12000 BTUS/H, CICLO QUENTE/FRIO, 60 HZ, CLASSIFICACAO ENERGETICA A - SELO PROCEL, GAS HFC, CONTROLE S/ FIO</v>
          </cell>
        </row>
        <row r="10015">
          <cell r="A10015">
            <v>43191</v>
          </cell>
          <cell r="B10015" t="str">
            <v>AR CONDICIONADO SPLIT ON/OFF, HI-WALL (PAREDE), 18000 BTUS/H, CICLO FRIO, 60 HZ, CLASSIFICACAO ENERGETICA A - SELO PROCEL, GAS HFC, CONTROLE S/ FIO</v>
          </cell>
        </row>
        <row r="10016">
          <cell r="A10016">
            <v>39548</v>
          </cell>
          <cell r="B10016" t="str">
            <v>AR CONDICIONADO SPLIT ON/OFF, HI-WALL (PAREDE), 18000 BTUS/H, CICLO QUENTE/FRIO, 60 HZ, CLASSIFICACAO ENERGETICA A - SELO PROCEL, GAS HFC, CONTROLE S/ FIO</v>
          </cell>
        </row>
        <row r="10017">
          <cell r="A10017">
            <v>43192</v>
          </cell>
          <cell r="B10017" t="str">
            <v>AR CONDICIONADO SPLIT ON/OFF, HI-WALL (PAREDE), 24000 BTUS/H, CICLO FRIO, 60 HZ, CLASSIFICACAO ENERGETICA A - SELO PROCEL, GAS HFC, CONTROLE S/ FIO</v>
          </cell>
        </row>
        <row r="10018">
          <cell r="A10018">
            <v>39554</v>
          </cell>
          <cell r="B10018" t="str">
            <v>AR CONDICIONADO SPLIT ON/OFF, HI-WALL (PAREDE), 24000 BTUS/H, CICLO QUENTE/FRIO, 60 HZ, CLASSIFICACAO ENERGETICA A - SELO PROCEL, GAS HFC, CONTROLE S/ FIO</v>
          </cell>
        </row>
        <row r="10019">
          <cell r="A10019">
            <v>43194</v>
          </cell>
          <cell r="B10019" t="str">
            <v>AR CONDICIONADO SPLIT ON/OFF, HI-WALL (PAREDE), 9000 BTUS/H, CICLO FRIO, 60 HZ, CLASSIFICACAO ENERGETICA A - SELO PROCEL, GAS HFC, CONTROLE S/ FIO</v>
          </cell>
        </row>
        <row r="10020">
          <cell r="A10020">
            <v>39551</v>
          </cell>
          <cell r="B10020" t="str">
            <v>AR CONDICIONADO SPLIT ON/OFF, HI-WALL (PAREDE), 9000 BTUS/H, CICLO QUENTE/FRIO, 60 HZ, CLASSIFICACAO ENERGETICA A - SELO PROCEL, GAS HFC, CONTROLE S/ FIO</v>
          </cell>
        </row>
        <row r="10021">
          <cell r="A10021">
            <v>43185</v>
          </cell>
          <cell r="B10021" t="str">
            <v>AR CONDICIONADO SPLIT ON/OFF, PISO TETO, 18.000 BTU/H, CICLO FRIO, 60HZ, CLASSIFICACAO ENERGETICA C - SELO PROCEL, GAS HFC, CONTROLE S/FIO</v>
          </cell>
        </row>
        <row r="10022">
          <cell r="A10022">
            <v>43186</v>
          </cell>
          <cell r="B10022" t="str">
            <v>AR CONDICIONADO SPLIT ON/OFF, PISO TETO, 24.000 BTU/H, CICLO FRIO, 60HZ, CLASSIFICACAO ENERGETICA C - SELO PROCEL, GAS HFC, CONTROLE S/FIO</v>
          </cell>
        </row>
        <row r="10023">
          <cell r="A10023">
            <v>43187</v>
          </cell>
          <cell r="B10023" t="str">
            <v>AR CONDICIONADO SPLIT ON/OFF, PISO TETO, 36.000 BTU/H, CICLO FRIO, 60HZ, CLASSIFICACAO ENERGETICA C - SELO PROCEL, GAS HFC, CONTROLE S/FIO</v>
          </cell>
        </row>
        <row r="10024">
          <cell r="A10024">
            <v>43188</v>
          </cell>
          <cell r="B10024" t="str">
            <v>AR CONDICIONADO SPLIT ON/OFF, PISO TETO, 48.000 BTU/H, CICLO FRIO, 60HZ, CLASSIFICACAO ENERGETICA C - SELO PROCEL, GAS HFC, CONTROLE S/FIO</v>
          </cell>
        </row>
        <row r="10025">
          <cell r="A10025">
            <v>43189</v>
          </cell>
          <cell r="B10025" t="str">
            <v>AR CONDICIONADO SPLIT ON/OFF, PISO TETO, 60.000 BTU/H, CICLO FRIO, 60HZ, CLASSIFICACAO ENERGETICA C - SELO PROCEL, GAS HFC, CONTROLE S/FIO</v>
          </cell>
        </row>
        <row r="10026">
          <cell r="A10026">
            <v>39580</v>
          </cell>
          <cell r="B10026" t="str">
            <v>AR-CONDICIONADO FRIO SPLITAO INVERTER 30 TR</v>
          </cell>
        </row>
        <row r="10027">
          <cell r="A10027">
            <v>39577</v>
          </cell>
          <cell r="B10027" t="str">
            <v>AR-CONDICIONADO FRIO SPLITAO MODULAR 10 TR</v>
          </cell>
        </row>
        <row r="10028">
          <cell r="A10028">
            <v>39578</v>
          </cell>
          <cell r="B10028" t="str">
            <v>AR-CONDICIONADO FRIO SPLITAO MODULAR 15 TR</v>
          </cell>
        </row>
        <row r="10029">
          <cell r="A10029">
            <v>39579</v>
          </cell>
          <cell r="B10029" t="str">
            <v>AR-CONDICIONADO FRIO SPLITAO MODULAR 20 TR</v>
          </cell>
        </row>
        <row r="10030">
          <cell r="A10030">
            <v>39826</v>
          </cell>
          <cell r="B10030" t="str">
            <v>AR-CONDICIONADO SPLIT INVERTER, PISO TETO, 24000 BTU/H, QUENTE/FRIO, 60HZ, CLASSIFICACAO ENERGETICA A - SELO PROCEL, GAS HFC, CONTROLE S/FIO</v>
          </cell>
        </row>
        <row r="10031">
          <cell r="A10031">
            <v>10700</v>
          </cell>
          <cell r="B10031" t="str">
            <v>ARADO REVERSIVEL COM 3 DISCOS DE 26" X 6MM REBOCAVEL</v>
          </cell>
        </row>
        <row r="10032">
          <cell r="A10032">
            <v>346</v>
          </cell>
          <cell r="B10032" t="str">
            <v>ARAME DE ACO OVALADO 15 X 17 (45,7 KG, 700 KGF), ROLO 1000 M</v>
          </cell>
          <cell r="C10032">
            <v>23.01</v>
          </cell>
        </row>
        <row r="10033">
          <cell r="A10033">
            <v>3312</v>
          </cell>
          <cell r="B10033" t="str">
            <v>ARAME DE AMARRACAO PARA GABIAO GALVANIZADO, DIAMETRO 2,2 MM</v>
          </cell>
          <cell r="C10033">
            <v>20.38</v>
          </cell>
        </row>
        <row r="10034">
          <cell r="A10034">
            <v>339</v>
          </cell>
          <cell r="B10034" t="str">
            <v>ARAME FARPADO GALVANIZADO, 14 BWG (2,11 MM), CLASSE 250</v>
          </cell>
          <cell r="C10034">
            <v>1.18</v>
          </cell>
        </row>
        <row r="10035">
          <cell r="A10035">
            <v>340</v>
          </cell>
          <cell r="B10035" t="str">
            <v>ARAME FARPADO GALVANIZADO, 16 BWG (1,65 MM), CLASSE 250</v>
          </cell>
          <cell r="C10035">
            <v>1.07</v>
          </cell>
        </row>
        <row r="10036">
          <cell r="A10036">
            <v>43130</v>
          </cell>
          <cell r="B10036" t="str">
            <v>ARAME GALVANIZADO 12 BWG, D = 2,76 MM (0,048 KG/M) OU 14 BWG, D = 2,11 MM (0,026 KG/M)</v>
          </cell>
          <cell r="C10036">
            <v>19.43</v>
          </cell>
        </row>
        <row r="10037">
          <cell r="A10037">
            <v>344</v>
          </cell>
          <cell r="B10037" t="str">
            <v>ARAME GALVANIZADO 16 BWG, D = 1,65MM (0,0166 KG/M)</v>
          </cell>
          <cell r="C10037">
            <v>25.54</v>
          </cell>
        </row>
        <row r="10038">
          <cell r="A10038">
            <v>345</v>
          </cell>
          <cell r="B10038" t="str">
            <v>ARAME GALVANIZADO 18 BWG, D = 1,24MM (0,009 KG/M)</v>
          </cell>
          <cell r="C10038">
            <v>27.71</v>
          </cell>
        </row>
        <row r="10039">
          <cell r="A10039">
            <v>43131</v>
          </cell>
          <cell r="B10039" t="str">
            <v>ARAME GALVANIZADO 6 BWG, D = 5,16 MM (0,157 KG/M), OU 8 BWG, D = 4,19 MM (0,101 KG/M), OU 10 BWG, D = 3,40 MM (0,0713 KG/M)</v>
          </cell>
          <cell r="C10039">
            <v>22.57</v>
          </cell>
        </row>
        <row r="10040">
          <cell r="A10040">
            <v>3313</v>
          </cell>
          <cell r="B10040" t="str">
            <v>ARAME PROTEGIDO COM POLIMERO PARA GABIAO, DIAMETRO 2,2 MM</v>
          </cell>
          <cell r="C10040">
            <v>26.23</v>
          </cell>
        </row>
        <row r="10041">
          <cell r="A10041">
            <v>43132</v>
          </cell>
          <cell r="B10041" t="str">
            <v>ARAME RECOZIDO 16 BWG, D = 1,65 MM (0,016 KG/M) OU 18 BWG, D = 1,25 MM (0,01 KG/M)</v>
          </cell>
          <cell r="C10041">
            <v>19.43</v>
          </cell>
        </row>
        <row r="10042">
          <cell r="A10042">
            <v>45245</v>
          </cell>
          <cell r="B10042" t="str">
            <v>ARCO DE SERRA REGULAVEL PARA LAMINAS DE 8" A 12"</v>
          </cell>
          <cell r="C10042">
            <v>33.770000000000003</v>
          </cell>
        </row>
        <row r="10043">
          <cell r="A10043">
            <v>366</v>
          </cell>
          <cell r="B10043" t="str">
            <v>AREIA FINA - POSTO JAZIDA/FORNECEDOR (RETIRADO NA JAZIDA, SEM TRANSPORTE)</v>
          </cell>
          <cell r="C10043">
            <v>84</v>
          </cell>
        </row>
        <row r="10044">
          <cell r="A10044">
            <v>367</v>
          </cell>
          <cell r="B10044" t="str">
            <v>AREIA GROSSA - POSTO JAZIDA/FORNECEDOR (RETIRADO NA JAZIDA, SEM TRANSPORTE)</v>
          </cell>
          <cell r="C10044">
            <v>85.09</v>
          </cell>
        </row>
        <row r="10045">
          <cell r="A10045">
            <v>370</v>
          </cell>
          <cell r="B10045" t="str">
            <v>AREIA MEDIA - POSTO JAZIDA/FORNECEDOR (RETIRADO NA JAZIDA, SEM TRANSPORTE)</v>
          </cell>
          <cell r="C10045">
            <v>84</v>
          </cell>
        </row>
        <row r="10046">
          <cell r="A10046">
            <v>368</v>
          </cell>
          <cell r="B10046" t="str">
            <v>AREIA PARA ATERRO - POSTO JAZIDA/FORNECEDOR (RETIRADO NA JAZIDA, SEM TRANSPORTE)</v>
          </cell>
          <cell r="C10046">
            <v>42</v>
          </cell>
        </row>
        <row r="10047">
          <cell r="A10047">
            <v>11075</v>
          </cell>
          <cell r="B10047" t="str">
            <v>AREIA PARA LEITO FILTRANTE (0,42 A 1,68 MM) - POSTO JAZIDA/FORNECEDOR (RETIRADO NA JAZIDA, SEM TRANSPORTE)</v>
          </cell>
          <cell r="C10047">
            <v>964.06</v>
          </cell>
        </row>
        <row r="10048">
          <cell r="A10048">
            <v>1381</v>
          </cell>
          <cell r="B10048" t="str">
            <v>ARGAMASSA COLANTE AC I PARA CERAMICAS</v>
          </cell>
          <cell r="C10048">
            <v>0.88</v>
          </cell>
        </row>
        <row r="10049">
          <cell r="A10049">
            <v>34353</v>
          </cell>
          <cell r="B10049" t="str">
            <v>ARGAMASSA COLANTE AC II</v>
          </cell>
          <cell r="C10049">
            <v>1.63</v>
          </cell>
        </row>
        <row r="10050">
          <cell r="A10050">
            <v>37595</v>
          </cell>
          <cell r="B10050" t="str">
            <v>ARGAMASSA COLANTE TIPO AC III</v>
          </cell>
          <cell r="C10050">
            <v>2.7</v>
          </cell>
        </row>
        <row r="10051">
          <cell r="A10051">
            <v>37596</v>
          </cell>
          <cell r="B10051" t="str">
            <v>ARGAMASSA COLANTE TIPO AC III E</v>
          </cell>
          <cell r="C10051">
            <v>3.1</v>
          </cell>
        </row>
        <row r="10052">
          <cell r="A10052">
            <v>371</v>
          </cell>
          <cell r="B10052" t="str">
            <v>ARGAMASSA INDUSTRIALIZADA MULTIUSO, PARA REVESTIMENTO INTERNO E EXTERNO E ASSENTAMENTO DE BLOCOS DIVERSOS</v>
          </cell>
          <cell r="C10052">
            <v>0.96</v>
          </cell>
        </row>
        <row r="10053">
          <cell r="A10053">
            <v>37553</v>
          </cell>
          <cell r="B10053" t="str">
            <v>ARGAMASSA INDUSTRIALIZADA PARA CHAPISCO COLANTE</v>
          </cell>
          <cell r="C10053">
            <v>1.79</v>
          </cell>
        </row>
        <row r="10054">
          <cell r="A10054">
            <v>37552</v>
          </cell>
          <cell r="B10054" t="str">
            <v>ARGAMASSA INDUSTRIALIZADA PARA CHAPISCO ROLADO</v>
          </cell>
          <cell r="C10054">
            <v>2.89</v>
          </cell>
        </row>
        <row r="10055">
          <cell r="A10055">
            <v>36880</v>
          </cell>
          <cell r="B10055" t="str">
            <v>ARGAMASSA PARA REVESTIMENTO DECORATIVO MONOCAMADA</v>
          </cell>
          <cell r="C10055">
            <v>2.93</v>
          </cell>
        </row>
        <row r="10056">
          <cell r="A10056">
            <v>34355</v>
          </cell>
          <cell r="B10056" t="str">
            <v>ARGAMASSA PISO SOBRE PISO</v>
          </cell>
          <cell r="C10056">
            <v>2.5299999999999998</v>
          </cell>
        </row>
        <row r="10057">
          <cell r="A10057">
            <v>130</v>
          </cell>
          <cell r="B10057" t="str">
            <v>ARGAMASSA POLIMERICA DE REPARO ESTRUTURAL, BICOMPONENTE</v>
          </cell>
          <cell r="C10057">
            <v>4.1399999999999997</v>
          </cell>
        </row>
        <row r="10058">
          <cell r="A10058">
            <v>135</v>
          </cell>
          <cell r="B10058" t="str">
            <v>ARGAMASSA POLIMERICA IMPERMEABILIZANTE SEMIFLEXIVEL, BICOMPONENTE, A BASE DE CIMENTO E ADITIVOS</v>
          </cell>
          <cell r="C10058">
            <v>3.33</v>
          </cell>
        </row>
        <row r="10059">
          <cell r="A10059">
            <v>36886</v>
          </cell>
          <cell r="B10059" t="str">
            <v>ARGAMASSA PRONTA PARA CONTRAPISO</v>
          </cell>
          <cell r="C10059">
            <v>0.91</v>
          </cell>
        </row>
        <row r="10060">
          <cell r="A10060">
            <v>38546</v>
          </cell>
          <cell r="B10060" t="str">
            <v>ARGAMASSA USINADA AUTOADENSAVEL E AUTONIVELANTE PARA CONTRAPISO, COM BOMBEAMENTO (DISPONIBILIZACAO DE BOMBA), SEM O LANCAMENTO</v>
          </cell>
          <cell r="C10060">
            <v>589.22</v>
          </cell>
        </row>
        <row r="10061">
          <cell r="A10061">
            <v>34549</v>
          </cell>
          <cell r="B10061" t="str">
            <v>ARGILA EXPANDIDA, GRANULOMETRIA 2215</v>
          </cell>
        </row>
        <row r="10062">
          <cell r="A10062">
            <v>6081</v>
          </cell>
          <cell r="B10062" t="str">
            <v>ARGILA OU BARRO PARA ATERRO/REATERRO (COM TRANSPORTE ATE 10 KM)</v>
          </cell>
        </row>
        <row r="10063">
          <cell r="A10063">
            <v>6077</v>
          </cell>
          <cell r="B10063" t="str">
            <v>ARGILA OU BARRO PARA ATERRO/REATERRO (RETIRADO NA JAZIDA, SEM TRANSPORTE)</v>
          </cell>
        </row>
        <row r="10064">
          <cell r="A10064">
            <v>6079</v>
          </cell>
          <cell r="B10064" t="str">
            <v>ARGILA, ARGILA VERMELHA OU ARGILA ARENOSA (RETIRADA NA JAZIDA, SEM TRANSPORTE)</v>
          </cell>
        </row>
        <row r="10065">
          <cell r="A10065">
            <v>1091</v>
          </cell>
          <cell r="B10065" t="str">
            <v>ARMACAO VERTICAL COM HASTE E CONTRA-PINO, EM CHAPA DE ACO GALVANIZADO 3/16", COM 1 ESTRIBO E 1 ISOLADOR</v>
          </cell>
          <cell r="C10065">
            <v>51.36</v>
          </cell>
        </row>
        <row r="10066">
          <cell r="A10066">
            <v>1094</v>
          </cell>
          <cell r="B10066" t="str">
            <v>ARMACAO VERTICAL COM HASTE E CONTRA-PINO, EM CHAPA DE ACO GALVANIZADO 3/16", COM 1 ESTRIBO, SEM ISOLADOR</v>
          </cell>
          <cell r="C10066">
            <v>35.92</v>
          </cell>
        </row>
        <row r="10067">
          <cell r="A10067">
            <v>1095</v>
          </cell>
          <cell r="B10067" t="str">
            <v>ARMACAO VERTICAL COM HASTE E CONTRA-PINO, EM CHAPA DE ACO GALVANIZADO 3/16", COM 2 ESTRIBOS, E 2 ISOLADORES</v>
          </cell>
          <cell r="C10067">
            <v>76.34</v>
          </cell>
        </row>
        <row r="10068">
          <cell r="A10068">
            <v>1092</v>
          </cell>
          <cell r="B10068" t="str">
            <v>ARMACAO VERTICAL COM HASTE E CONTRA-PINO, EM CHAPA DE ACO GALVANIZADO 3/16", COM 2 ESTRIBOS, SEM ISOLADOR</v>
          </cell>
          <cell r="C10068">
            <v>59.07</v>
          </cell>
        </row>
        <row r="10069">
          <cell r="A10069">
            <v>1093</v>
          </cell>
          <cell r="B10069" t="str">
            <v>ARMACAO VERTICAL COM HASTE E CONTRA-PINO, EM CHAPA DE ACO GALVANIZADO 3/16", COM 3 ESTRIBOS E 3 ISOLADORES</v>
          </cell>
          <cell r="C10069">
            <v>137.94999999999999</v>
          </cell>
        </row>
        <row r="10070">
          <cell r="A10070">
            <v>1090</v>
          </cell>
          <cell r="B10070" t="str">
            <v>ARMACAO VERTICAL COM HASTE E CONTRA-PINO, EM CHAPA DE ACO GALVANIZADO 3/16", COM 3 ESTRIBOS, SEM ISOLADOR</v>
          </cell>
          <cell r="C10070">
            <v>98.77</v>
          </cell>
        </row>
        <row r="10071">
          <cell r="A10071">
            <v>1096</v>
          </cell>
          <cell r="B10071" t="str">
            <v>ARMACAO VERTICAL COM HASTE E CONTRA-PINO, EM CHAPA DE ACO GALVANIZADO 3/16", COM 4 ESTRIBOS E 4 ISOLADORES</v>
          </cell>
          <cell r="C10071">
            <v>177.75</v>
          </cell>
        </row>
        <row r="10072">
          <cell r="A10072">
            <v>1097</v>
          </cell>
          <cell r="B10072" t="str">
            <v>ARMACAO VERTICAL COM HASTE E CONTRA-PINO, EM CHAPA DE ACO GALVANIZADO 3/16", COM 4 ESTRIBOS, SEM ISOLADOR</v>
          </cell>
          <cell r="C10072">
            <v>150.88</v>
          </cell>
        </row>
        <row r="10073">
          <cell r="A10073">
            <v>378</v>
          </cell>
          <cell r="B10073" t="str">
            <v>ARMADOR (HORISTA)</v>
          </cell>
          <cell r="C10073">
            <v>9.2200000000000006</v>
          </cell>
        </row>
        <row r="10074">
          <cell r="A10074">
            <v>40911</v>
          </cell>
          <cell r="B10074" t="str">
            <v>ARMADOR (MENSALISTA)</v>
          </cell>
          <cell r="C10074">
            <v>2028.4</v>
          </cell>
        </row>
        <row r="10075">
          <cell r="A10075">
            <v>33939</v>
          </cell>
          <cell r="B10075" t="str">
            <v>ARQUITETO JUNIOR (HORISTA)</v>
          </cell>
          <cell r="C10075">
            <v>57.56</v>
          </cell>
        </row>
        <row r="10076">
          <cell r="A10076">
            <v>40815</v>
          </cell>
          <cell r="B10076" t="str">
            <v>ARQUITETO JUNIOR (MENSALISTA)</v>
          </cell>
          <cell r="C10076">
            <v>12664.52</v>
          </cell>
        </row>
        <row r="10077">
          <cell r="A10077">
            <v>33952</v>
          </cell>
          <cell r="B10077" t="str">
            <v>ARQUITETO PLENO (HORISTA)</v>
          </cell>
          <cell r="C10077">
            <v>60.98</v>
          </cell>
        </row>
        <row r="10078">
          <cell r="A10078">
            <v>40816</v>
          </cell>
          <cell r="B10078" t="str">
            <v>ARQUITETO PLENO (MENSALISTA)</v>
          </cell>
          <cell r="C10078">
            <v>13416.84</v>
          </cell>
        </row>
        <row r="10079">
          <cell r="A10079">
            <v>33953</v>
          </cell>
          <cell r="B10079" t="str">
            <v>ARQUITETO SENIOR (HORISTA)</v>
          </cell>
          <cell r="C10079">
            <v>63.91</v>
          </cell>
        </row>
        <row r="10080">
          <cell r="A10080">
            <v>40817</v>
          </cell>
          <cell r="B10080" t="str">
            <v>ARQUITETO SENIOR (MENSALISTA)</v>
          </cell>
          <cell r="C10080">
            <v>14061.28</v>
          </cell>
        </row>
        <row r="10081">
          <cell r="A10081">
            <v>13348</v>
          </cell>
          <cell r="B10081" t="str">
            <v>ARRUELA EM ACO GALVANIZADO, DIAMETRO EXTERNO = 35MM, ESPESSURA = 3MM, DIAMETRO DO FURO= 18MM</v>
          </cell>
        </row>
        <row r="10082">
          <cell r="A10082">
            <v>39212</v>
          </cell>
          <cell r="B10082" t="str">
            <v>ARRUELA EM ALUMINIO, COM ROSCA, DE 1 1/2", PARA ELETRODUTO</v>
          </cell>
          <cell r="C10082">
            <v>2.04</v>
          </cell>
        </row>
        <row r="10083">
          <cell r="A10083">
            <v>39211</v>
          </cell>
          <cell r="B10083" t="str">
            <v>ARRUELA EM ALUMINIO, COM ROSCA, DE 1 1/4", PARA ELETRODUTO</v>
          </cell>
          <cell r="C10083">
            <v>1.83</v>
          </cell>
        </row>
        <row r="10084">
          <cell r="A10084">
            <v>39210</v>
          </cell>
          <cell r="B10084" t="str">
            <v>ARRUELA EM ALUMINIO, COM ROSCA, DE 1", PARA ELETRODUTO</v>
          </cell>
          <cell r="C10084">
            <v>1.02</v>
          </cell>
        </row>
        <row r="10085">
          <cell r="A10085">
            <v>39208</v>
          </cell>
          <cell r="B10085" t="str">
            <v>ARRUELA EM ALUMINIO, COM ROSCA, DE 1/2", PARA ELETRODUTO</v>
          </cell>
          <cell r="C10085">
            <v>0.56000000000000005</v>
          </cell>
        </row>
        <row r="10086">
          <cell r="A10086">
            <v>39214</v>
          </cell>
          <cell r="B10086" t="str">
            <v>ARRUELA EM ALUMINIO, COM ROSCA, DE 2 1/2", PARA ELETRODUTO</v>
          </cell>
          <cell r="C10086">
            <v>3.79</v>
          </cell>
        </row>
        <row r="10087">
          <cell r="A10087">
            <v>39213</v>
          </cell>
          <cell r="B10087" t="str">
            <v>ARRUELA EM ALUMINIO, COM ROSCA, DE 2", PARA ELETRODUTO</v>
          </cell>
          <cell r="C10087">
            <v>2.67</v>
          </cell>
        </row>
        <row r="10088">
          <cell r="A10088">
            <v>39215</v>
          </cell>
          <cell r="B10088" t="str">
            <v>ARRUELA EM ALUMINIO, COM ROSCA, DE 3", PARA ELETRODUTO</v>
          </cell>
          <cell r="C10088">
            <v>6.9</v>
          </cell>
        </row>
        <row r="10089">
          <cell r="A10089">
            <v>39209</v>
          </cell>
          <cell r="B10089" t="str">
            <v>ARRUELA EM ALUMINIO, COM ROSCA, DE 3/4", PARA ELETRODUTO</v>
          </cell>
          <cell r="C10089">
            <v>0.66</v>
          </cell>
        </row>
        <row r="10090">
          <cell r="A10090">
            <v>39207</v>
          </cell>
          <cell r="B10090" t="str">
            <v>ARRUELA EM ALUMINIO, COM ROSCA, DE 3/8", PARA ELETRODUTO</v>
          </cell>
          <cell r="C10090">
            <v>1.02</v>
          </cell>
        </row>
        <row r="10091">
          <cell r="A10091">
            <v>39216</v>
          </cell>
          <cell r="B10091" t="str">
            <v>ARRUELA EM ALUMINIO, COM ROSCA, DE 4", PARA ELETRODUTO</v>
          </cell>
          <cell r="C10091">
            <v>9.6199999999999992</v>
          </cell>
        </row>
        <row r="10092">
          <cell r="A10092">
            <v>11267</v>
          </cell>
          <cell r="B10092" t="str">
            <v>ARRUELA LISA, REDONDA, DE LATAO POLIDO, DIAMETRO NOMINAL 5/8", DIAMETRO EXTERNO = 34 MM, DIAMETRO DO FURO = 17 MM, ESPESSURA = *2,5* MM</v>
          </cell>
        </row>
        <row r="10093">
          <cell r="A10093">
            <v>379</v>
          </cell>
          <cell r="B10093" t="str">
            <v>ARRUELA QUADRADA EM ACO GALVANIZADO, DIMENSAO = 38 MM, ESPESSURA = 3MM, DIAMETRO DO FURO= 18 MM</v>
          </cell>
        </row>
        <row r="10094">
          <cell r="A10094">
            <v>510</v>
          </cell>
          <cell r="B10094" t="str">
            <v>ASFALTO MODIFICADO TIPO I - NBR 9910 (ASFALTO OXIDADO PARA IMPERMEABILIZACAO, COEFICIENTE DE PENETRACAO 25-40)</v>
          </cell>
        </row>
        <row r="10095">
          <cell r="A10095">
            <v>516</v>
          </cell>
          <cell r="B10095" t="str">
            <v>ASFALTO MODIFICADO TIPO II - NBR 9910 (ASFALTO OXIDADO PARA IMPERMEABILIZACAO, COEFICIENTE DE PENETRACAO 20-35)</v>
          </cell>
        </row>
        <row r="10096">
          <cell r="A10096">
            <v>509</v>
          </cell>
          <cell r="B10096" t="str">
            <v>ASFALTO MODIFICADO TIPO III - NBR 9910 (ASFALTO OXIDADO PARA IMPERMEABILIZACAO, COEFICIENTE DE PENETRACAO 15-25)</v>
          </cell>
        </row>
        <row r="10097">
          <cell r="A10097">
            <v>40331</v>
          </cell>
          <cell r="B10097" t="str">
            <v>ASSENTADOR DE MANILHAS (HORISTA)</v>
          </cell>
          <cell r="C10097">
            <v>6.43</v>
          </cell>
        </row>
        <row r="10098">
          <cell r="A10098">
            <v>40930</v>
          </cell>
          <cell r="B10098" t="str">
            <v>ASSENTADOR DE MANILHAS (MENSALISTA)</v>
          </cell>
          <cell r="C10098">
            <v>1415.78</v>
          </cell>
        </row>
        <row r="10099">
          <cell r="A10099">
            <v>377</v>
          </cell>
          <cell r="B10099" t="str">
            <v>ASSENTO SANITARIO DE PLASTICO, TIPO CONVENCIONAL</v>
          </cell>
          <cell r="C10099">
            <v>39.950000000000003</v>
          </cell>
        </row>
        <row r="10100">
          <cell r="A10100">
            <v>11761</v>
          </cell>
          <cell r="B10100" t="str">
            <v>ASSENTO VASO SANITARIO INFANTIL EM PLASTICO BRANCO</v>
          </cell>
          <cell r="C10100">
            <v>85.01</v>
          </cell>
        </row>
        <row r="10101">
          <cell r="A10101">
            <v>7588</v>
          </cell>
          <cell r="B10101" t="str">
            <v>AUTOMATICO DE BOIA SUPERIOR / INFERIOR, *15* A / 250 V</v>
          </cell>
          <cell r="C10101">
            <v>55.5</v>
          </cell>
        </row>
        <row r="10102">
          <cell r="A10102">
            <v>34551</v>
          </cell>
          <cell r="B10102" t="str">
            <v>AUXILIAR DE AZULEJISTA (HORISTA)</v>
          </cell>
          <cell r="C10102">
            <v>6.87</v>
          </cell>
        </row>
        <row r="10103">
          <cell r="A10103">
            <v>41078</v>
          </cell>
          <cell r="B10103" t="str">
            <v>AUXILIAR DE AZULEJISTA (MENSALISTA)</v>
          </cell>
          <cell r="C10103">
            <v>1512.7</v>
          </cell>
        </row>
        <row r="10104">
          <cell r="A10104">
            <v>246</v>
          </cell>
          <cell r="B10104" t="str">
            <v>AUXILIAR DE ENCANADOR OU BOMBEIRO HIDRAULICO (HORISTA)</v>
          </cell>
          <cell r="C10104">
            <v>7.16</v>
          </cell>
        </row>
        <row r="10105">
          <cell r="A10105">
            <v>40927</v>
          </cell>
          <cell r="B10105" t="str">
            <v>AUXILIAR DE ENCANADOR OU BOMBEIRO HIDRAULICO (MENSALISTA)</v>
          </cell>
          <cell r="C10105">
            <v>1576.44</v>
          </cell>
        </row>
        <row r="10106">
          <cell r="A10106">
            <v>2350</v>
          </cell>
          <cell r="B10106" t="str">
            <v>AUXILIAR DE ESCRITORIO (HORISTA)</v>
          </cell>
          <cell r="C10106">
            <v>8.58</v>
          </cell>
        </row>
        <row r="10107">
          <cell r="A10107">
            <v>40812</v>
          </cell>
          <cell r="B10107" t="str">
            <v>AUXILIAR DE ESCRITORIO (MENSALISTA)</v>
          </cell>
          <cell r="C10107">
            <v>1889.74</v>
          </cell>
        </row>
        <row r="10108">
          <cell r="A10108">
            <v>245</v>
          </cell>
          <cell r="B10108" t="str">
            <v>AUXILIAR DE LABORATORISTA DE SOLOS E DE CONCRETO (HORISTA)</v>
          </cell>
          <cell r="C10108">
            <v>12.57</v>
          </cell>
        </row>
        <row r="10109">
          <cell r="A10109">
            <v>41090</v>
          </cell>
          <cell r="B10109" t="str">
            <v>AUXILIAR DE LABORATORISTA DE SOLOS E DE CONCRETO (MENSALISTA)</v>
          </cell>
          <cell r="C10109">
            <v>2766.5</v>
          </cell>
        </row>
        <row r="10110">
          <cell r="A10110">
            <v>251</v>
          </cell>
          <cell r="B10110" t="str">
            <v>AUXILIAR DE MECANICO (HORISTA)</v>
          </cell>
          <cell r="C10110">
            <v>7.16</v>
          </cell>
        </row>
        <row r="10111">
          <cell r="A10111">
            <v>40975</v>
          </cell>
          <cell r="B10111" t="str">
            <v>AUXILIAR DE MECANICO (MENSALISTA)</v>
          </cell>
          <cell r="C10111">
            <v>1576.44</v>
          </cell>
        </row>
        <row r="10112">
          <cell r="A10112">
            <v>6127</v>
          </cell>
          <cell r="B10112" t="str">
            <v>AUXILIAR DE PEDREIRO (HORISTA)</v>
          </cell>
          <cell r="C10112">
            <v>7.16</v>
          </cell>
        </row>
        <row r="10113">
          <cell r="A10113">
            <v>41072</v>
          </cell>
          <cell r="B10113" t="str">
            <v>AUXILIAR DE PEDREIRO (MENSALISTA)</v>
          </cell>
          <cell r="C10113">
            <v>1576.44</v>
          </cell>
        </row>
        <row r="10114">
          <cell r="A10114">
            <v>6121</v>
          </cell>
          <cell r="B10114" t="str">
            <v>AUXILIAR DE SERVICOS GERAIS (HORISTA)</v>
          </cell>
          <cell r="C10114">
            <v>6.9</v>
          </cell>
        </row>
        <row r="10115">
          <cell r="A10115">
            <v>41071</v>
          </cell>
          <cell r="B10115" t="str">
            <v>AUXILIAR DE SERVICOS GERAIS (MENSALISTA)</v>
          </cell>
          <cell r="C10115">
            <v>1518</v>
          </cell>
        </row>
        <row r="10116">
          <cell r="A10116">
            <v>244</v>
          </cell>
          <cell r="B10116" t="str">
            <v>AUXILIAR DE TOPOGRAFO (HORISTA)</v>
          </cell>
          <cell r="C10116">
            <v>5.14</v>
          </cell>
        </row>
        <row r="10117">
          <cell r="A10117">
            <v>41093</v>
          </cell>
          <cell r="B10117" t="str">
            <v>AUXILIAR DE TOPOGRAFO (MENSALISTA)</v>
          </cell>
          <cell r="C10117">
            <v>1131.6400000000001</v>
          </cell>
        </row>
        <row r="10118">
          <cell r="A10118">
            <v>532</v>
          </cell>
          <cell r="B10118" t="str">
            <v>AUXILIAR TECNICO / ASSISTENTE DE ENGENHARIA (HORISTA)</v>
          </cell>
          <cell r="C10118">
            <v>11.98</v>
          </cell>
        </row>
        <row r="10119">
          <cell r="A10119">
            <v>40931</v>
          </cell>
          <cell r="B10119" t="str">
            <v>AUXILIAR TECNICO / ASSISTENTE DE ENGENHARIA (MENSALISTA)</v>
          </cell>
          <cell r="C10119">
            <v>2635.7</v>
          </cell>
        </row>
        <row r="10120">
          <cell r="A10120">
            <v>36150</v>
          </cell>
          <cell r="B10120" t="str">
            <v>AVENTAL DE SEGURANCA DE RASPA DE COURO 1,00 X 0,60 M</v>
          </cell>
          <cell r="C10120">
            <v>44.81</v>
          </cell>
        </row>
        <row r="10121">
          <cell r="A10121">
            <v>45262</v>
          </cell>
          <cell r="B10121" t="str">
            <v>AVENTAL EM PVC, FORRADO, *0,3* MM DE ESPESSURA, *1,15 X 0,70* M (COMPRIMENTO X LARGURA), 100% IMPERMEAVEL</v>
          </cell>
          <cell r="C10121">
            <v>13.34</v>
          </cell>
        </row>
        <row r="10122">
          <cell r="A10122">
            <v>4760</v>
          </cell>
          <cell r="B10122" t="str">
            <v>AZULEJISTA OU LADRILHEIRO (HORISTA)</v>
          </cell>
          <cell r="C10122">
            <v>9.2200000000000006</v>
          </cell>
        </row>
        <row r="10123">
          <cell r="A10123">
            <v>41069</v>
          </cell>
          <cell r="B10123" t="str">
            <v>AZULEJISTA OU LADRILHEIRO (MENSALISTA)</v>
          </cell>
          <cell r="C10123">
            <v>2028.4</v>
          </cell>
        </row>
        <row r="10124">
          <cell r="A10124">
            <v>10422</v>
          </cell>
          <cell r="B10124" t="str">
            <v>BACIA SANITARIA (VASO) COM CAIXA ACOPLADA, SIFAO APARENTE, DE LOUCA BRANCA (SEM ASSENTO)</v>
          </cell>
          <cell r="C10124">
            <v>415.04</v>
          </cell>
        </row>
        <row r="10125">
          <cell r="A10125">
            <v>44019</v>
          </cell>
          <cell r="B10125" t="str">
            <v>BACIA SANITARIA (VASO) COM CAIXA ACOPLADA, SIFAO OCULTO / CARENADO, DE LOUCA BRANCA (SEM ASSENTO) - PADRAO ALTO</v>
          </cell>
          <cell r="C10125">
            <v>574.51</v>
          </cell>
        </row>
        <row r="10126">
          <cell r="A10126">
            <v>36520</v>
          </cell>
          <cell r="B10126" t="str">
            <v>BACIA SANITARIA (VASO) CONVENCIONAL PARA PCD, SEM FURO FRONTAL, DE LOUCA BRANCA (SEM ASSENTO)</v>
          </cell>
          <cell r="C10126">
            <v>698.54</v>
          </cell>
        </row>
        <row r="10127">
          <cell r="A10127">
            <v>42319</v>
          </cell>
          <cell r="B10127" t="str">
            <v>BACIA SANITARIA (VASO) CONVENCIONAL PARA USO ESPECIFICO (HOSPITAIS, CLINICAS), COM FURO FRONTAL, DE LOUCA BRANCA, SEM ASSENTO</v>
          </cell>
          <cell r="C10127">
            <v>625.92999999999995</v>
          </cell>
        </row>
        <row r="10128">
          <cell r="A10128">
            <v>10420</v>
          </cell>
          <cell r="B10128" t="str">
            <v>BACIA SANITARIA (VASO) CONVENCIONAL, DE LOUCA BRANCA, SIFAO APARENTE, SAIDA VERTICAL (SEM ASSENTO)</v>
          </cell>
          <cell r="C10128">
            <v>222.04</v>
          </cell>
        </row>
        <row r="10129">
          <cell r="A10129">
            <v>10421</v>
          </cell>
          <cell r="B10129" t="str">
            <v>BACIA SANITARIA (VASO) CONVENCIONAL, DE LOUCA COLORIDA, SIFAO APARENTE, SAIDA VERTICAL (SEM ASSENTO)</v>
          </cell>
          <cell r="C10129">
            <v>243.99</v>
          </cell>
        </row>
        <row r="10130">
          <cell r="A10130">
            <v>11786</v>
          </cell>
          <cell r="B10130" t="str">
            <v>BACIA SANITARIA (VASO) INFANTIL, SIFONADO, DE LOUCA BRANCA, (SEM ASSENTO)</v>
          </cell>
          <cell r="C10130">
            <v>491.98</v>
          </cell>
        </row>
        <row r="10131">
          <cell r="A10131">
            <v>45195</v>
          </cell>
          <cell r="B10131" t="str">
            <v>BALANCIM INDIVIDUAL, TIPO CADEIRA SUSPENSA SOBE E DESCE</v>
          </cell>
          <cell r="C10131">
            <v>4006.86</v>
          </cell>
        </row>
        <row r="10132">
          <cell r="A10132">
            <v>45226</v>
          </cell>
          <cell r="B10132" t="str">
            <v>BALDE DE PLASTICO CAPACIDADE 12 L</v>
          </cell>
        </row>
        <row r="10133">
          <cell r="A10133">
            <v>4815</v>
          </cell>
          <cell r="B10133" t="str">
            <v>BALDE VERMELHO PARA SINALIZACAO DE VIAS</v>
          </cell>
          <cell r="C10133">
            <v>10.97</v>
          </cell>
        </row>
        <row r="10134">
          <cell r="A10134">
            <v>541</v>
          </cell>
          <cell r="B10134" t="str">
            <v>BANCADA DE MARMORE SINTETICO COM UMA CUBA, 120 X *60* CM</v>
          </cell>
          <cell r="C10134">
            <v>260.89999999999998</v>
          </cell>
        </row>
        <row r="10135">
          <cell r="A10135">
            <v>542</v>
          </cell>
          <cell r="B10135" t="str">
            <v>BANCADA DE MARMORE SINTETICO COM UMA CUBA, 150 X *60* CM</v>
          </cell>
          <cell r="C10135">
            <v>327.04000000000002</v>
          </cell>
        </row>
        <row r="10136">
          <cell r="A10136">
            <v>540</v>
          </cell>
          <cell r="B10136" t="str">
            <v>BANCADA DE MARMORE SINTETICO COM UMA CUBA, 200 X *60* CM</v>
          </cell>
          <cell r="C10136">
            <v>736.98</v>
          </cell>
        </row>
        <row r="10137">
          <cell r="A10137">
            <v>38364</v>
          </cell>
          <cell r="B10137" t="str">
            <v>BANCADA/ BANCA EM GRANITO, POLIDO, TIPO ANDORINHA/ QUARTZ/ CASTELO/ CORUMBA OU OUTROS EQUIVALENTES DA REGIAO, COM CUBA INOX, FORMATO *120 X 60* CM, E= *2* CM</v>
          </cell>
          <cell r="C10137">
            <v>932.91</v>
          </cell>
        </row>
        <row r="10138">
          <cell r="A10138">
            <v>11692</v>
          </cell>
          <cell r="B10138" t="str">
            <v>BANCADA/ BANCA/ BALCAO/ TAMPO EM MARMORE BRANCO COMUM, POLIDO, LISO, ACABAMENTO RETO, E= *3* CM (SEM FUROS)</v>
          </cell>
          <cell r="C10138">
            <v>721.7</v>
          </cell>
        </row>
        <row r="10139">
          <cell r="A10139">
            <v>1746</v>
          </cell>
          <cell r="B10139" t="str">
            <v>BANCADA/BANCA/PIA DE ACO INOXIDAVEL (AISI 430) COM 1 CUBA CENTRAL, COM VALVULA, ESCORREDOR DUPLO, DE *0,55 X 1,20* M</v>
          </cell>
          <cell r="C10139">
            <v>254.5</v>
          </cell>
        </row>
        <row r="10140">
          <cell r="A10140">
            <v>1748</v>
          </cell>
          <cell r="B10140" t="str">
            <v>BANCADA/BANCA/PIA DE ACO INOXIDAVEL (AISI 430) COM 1 CUBA CENTRAL, COM VALVULA, ESCORREDOR DUPLO, DE *0,55 X 1,40* M</v>
          </cell>
          <cell r="C10140">
            <v>338.42</v>
          </cell>
        </row>
        <row r="10141">
          <cell r="A10141">
            <v>1749</v>
          </cell>
          <cell r="B10141" t="str">
            <v>BANCADA/BANCA/PIA DE ACO INOXIDAVEL (AISI 430) COM 1 CUBA CENTRAL, COM VALVULA, ESCORREDOR DUPLO, DE *0,55 X 1,80* M</v>
          </cell>
          <cell r="C10141">
            <v>490.31</v>
          </cell>
        </row>
        <row r="10142">
          <cell r="A10142">
            <v>37412</v>
          </cell>
          <cell r="B10142" t="str">
            <v>BANCADA/BANCA/PIA DE ACO INOXIDAVEL (AISI 430) COM 1 CUBA CENTRAL, COM VALVULA, LISA (SEM ESCORREDOR), DE *0,55 X 1,20* M</v>
          </cell>
          <cell r="C10142">
            <v>248.77</v>
          </cell>
        </row>
        <row r="10143">
          <cell r="A10143">
            <v>1745</v>
          </cell>
          <cell r="B10143" t="str">
            <v>BANCADA/BANCA/PIA DE ACO INOXIDAVEL (AISI 430) COM 1 CUBA CENTRAL, SEM VALVULA, ESCORREDOR DUPLO, DE *0,55 X 1,60* M</v>
          </cell>
          <cell r="C10143">
            <v>295.82</v>
          </cell>
        </row>
        <row r="10144">
          <cell r="A10144">
            <v>1750</v>
          </cell>
          <cell r="B10144" t="str">
            <v>BANCADA/BANCA/PIA DE ACO INOXIDAVEL (AISI 430) COM 2 CUBAS, COM VALVULAS, ESCORREDOR DUPLO, DE *0,55 X 2,00* M</v>
          </cell>
          <cell r="C10144">
            <v>691.3</v>
          </cell>
        </row>
        <row r="10145">
          <cell r="A10145">
            <v>11687</v>
          </cell>
          <cell r="B10145" t="str">
            <v>BANCADA/TAMPO ACO INOX (AISI 304), LARGURA 60 CM, COM RODABANCA (NAO INCLUI PES DE APOIO)</v>
          </cell>
          <cell r="C10145">
            <v>1101.45</v>
          </cell>
        </row>
        <row r="10146">
          <cell r="A10146">
            <v>11689</v>
          </cell>
          <cell r="B10146" t="str">
            <v>BANCADA/TAMPO ACO INOX (AISI 304), LARGURA 70 CM, COM RODABANCA (NAO INCLUI PES DE APOIO)</v>
          </cell>
          <cell r="C10146">
            <v>1380.05</v>
          </cell>
        </row>
        <row r="10147">
          <cell r="A10147">
            <v>11693</v>
          </cell>
          <cell r="B10147" t="str">
            <v>BANCADA/TAMPO LISO (SEM CUBA) EM MARMORE SINTETICO</v>
          </cell>
          <cell r="C10147">
            <v>289.27999999999997</v>
          </cell>
        </row>
        <row r="10148">
          <cell r="A10148">
            <v>36215</v>
          </cell>
          <cell r="B10148" t="str">
            <v>BANCO ARTICULADO PARA BANHO, EM ACO INOX POLIDO, 70* CM X 45* CM</v>
          </cell>
        </row>
        <row r="10149">
          <cell r="A10149">
            <v>42439</v>
          </cell>
          <cell r="B10149" t="str">
            <v>BANCO COM ENCOSTO, 1,60M* DE COMPRIMENTO, EM TUBO DE ACO CARBONO E PINTURA NO PROCESSO ELETROSTATICO - PARA ACADEMIA AO AR LIVRE / ACADEMIA DA TERCEIRA IDADE - ATI</v>
          </cell>
        </row>
        <row r="10150">
          <cell r="A10150">
            <v>38381</v>
          </cell>
          <cell r="B10150" t="str">
            <v>BANDEJA DE PINTURA PARA ROLO 23 CM</v>
          </cell>
        </row>
        <row r="10151">
          <cell r="A10151">
            <v>39621</v>
          </cell>
          <cell r="B10151" t="str">
            <v>BARRA ANTIPANICO DUPLA, CEGA EM LADO OPOSTO, COR CINZA</v>
          </cell>
          <cell r="C10151">
            <v>1184.74</v>
          </cell>
        </row>
        <row r="10152">
          <cell r="A10152">
            <v>39624</v>
          </cell>
          <cell r="B10152" t="str">
            <v>BARRA ANTIPANICO DUPLA, PARA PORTA DE VIDRO, COR CINZA</v>
          </cell>
          <cell r="C10152">
            <v>1306.9000000000001</v>
          </cell>
        </row>
        <row r="10153">
          <cell r="A10153">
            <v>39615</v>
          </cell>
          <cell r="B10153" t="str">
            <v>BARRA ANTIPANICO SIMPLES, CEGA EM LADO OPOSTO, COR CINZA</v>
          </cell>
          <cell r="C10153">
            <v>528.11</v>
          </cell>
        </row>
        <row r="10154">
          <cell r="A10154">
            <v>39620</v>
          </cell>
          <cell r="B10154" t="str">
            <v>BARRA ANTIPANICO SIMPLES, COM FECHADURA LADO OPOSTO, COR CINZA</v>
          </cell>
          <cell r="C10154">
            <v>806.56</v>
          </cell>
        </row>
        <row r="10155">
          <cell r="A10155">
            <v>39623</v>
          </cell>
          <cell r="B10155" t="str">
            <v>BARRA ANTIPANICO SIMPLES, PARA PORTA DE VIDRO, COR CINZA</v>
          </cell>
          <cell r="C10155">
            <v>863.9</v>
          </cell>
        </row>
        <row r="10156">
          <cell r="A10156">
            <v>546</v>
          </cell>
          <cell r="B10156" t="str">
            <v>BARRA DE ACO CHATA, RETANGULAR (QUALQUER BITOLA)</v>
          </cell>
          <cell r="C10156">
            <v>10.42</v>
          </cell>
        </row>
        <row r="10157">
          <cell r="A10157">
            <v>566</v>
          </cell>
          <cell r="B10157" t="str">
            <v>BARRA DE ACO CHATO, RETANGULAR, 19,05 MM X 3,17 MM (L X E), 0,47 KG/M</v>
          </cell>
          <cell r="C10157">
            <v>4.9400000000000004</v>
          </cell>
        </row>
        <row r="10158">
          <cell r="A10158">
            <v>565</v>
          </cell>
          <cell r="B10158" t="str">
            <v>BARRA DE ACO CHATO, RETANGULAR, 25,4 MM X 4,76 MM (L X E), 0,94 KG/M</v>
          </cell>
          <cell r="C10158">
            <v>18.02</v>
          </cell>
        </row>
        <row r="10159">
          <cell r="A10159">
            <v>555</v>
          </cell>
          <cell r="B10159" t="str">
            <v>BARRA DE ACO CHATO, RETANGULAR, 25,4 MM X 6,35 MM (L X E), 1,2265 KG/M</v>
          </cell>
          <cell r="C10159">
            <v>12.78</v>
          </cell>
        </row>
        <row r="10160">
          <cell r="A10160">
            <v>557</v>
          </cell>
          <cell r="B10160" t="str">
            <v>BARRA DE ACO CHATO, RETANGULAR, 38,1 MM X 12,7 MM (L X E), 3,79 KG/M</v>
          </cell>
          <cell r="C10160">
            <v>40.090000000000003</v>
          </cell>
        </row>
        <row r="10161">
          <cell r="A10161">
            <v>552</v>
          </cell>
          <cell r="B10161" t="str">
            <v>BARRA DE ACO CHATO, RETANGULAR, 38,1 MM X 6,35 MM (L X E), 1,89 KG/M</v>
          </cell>
          <cell r="C10161">
            <v>19.89</v>
          </cell>
        </row>
        <row r="10162">
          <cell r="A10162">
            <v>563</v>
          </cell>
          <cell r="B10162" t="str">
            <v>BARRA DE ACO CHATO, RETANGULAR, 38,1 MM X 9,53 MM (L X E), 2,84 KG/M</v>
          </cell>
          <cell r="C10162">
            <v>29.89</v>
          </cell>
        </row>
        <row r="10163">
          <cell r="A10163">
            <v>549</v>
          </cell>
          <cell r="B10163" t="str">
            <v>BARRA DE ACO CHATO, RETANGULAR, 50,8 MM X 12,7 MM (L X E), 5,06 KG/M</v>
          </cell>
          <cell r="C10163">
            <v>53.8</v>
          </cell>
        </row>
        <row r="10164">
          <cell r="A10164">
            <v>551</v>
          </cell>
          <cell r="B10164" t="str">
            <v>BARRA DE ACO CHATO, RETANGULAR, 50,8 MM X 25,4 MM (L X E), 10,12 KG/M</v>
          </cell>
          <cell r="C10164">
            <v>106.52</v>
          </cell>
        </row>
        <row r="10165">
          <cell r="A10165">
            <v>559</v>
          </cell>
          <cell r="B10165" t="str">
            <v>BARRA DE ACO CHATO, RETANGULAR, 50,8 MM X 6,35 MM (L X E), 2,53 KG/M</v>
          </cell>
          <cell r="C10165">
            <v>26.63</v>
          </cell>
        </row>
        <row r="10166">
          <cell r="A10166">
            <v>560</v>
          </cell>
          <cell r="B10166" t="str">
            <v>BARRA DE ACO CHATO, RETANGULAR, 50,8 MM X 7,94 MM (L X E), 3,162 KG/M</v>
          </cell>
          <cell r="C10166">
            <v>33.31</v>
          </cell>
        </row>
        <row r="10167">
          <cell r="A10167">
            <v>547</v>
          </cell>
          <cell r="B10167" t="str">
            <v>BARRA DE ACO CHATO, RETANGULAR, 50,8 MM X 9,53 MM (L X E), 3,79KG/M</v>
          </cell>
          <cell r="C10167">
            <v>39.89</v>
          </cell>
        </row>
        <row r="10168">
          <cell r="A10168">
            <v>36207</v>
          </cell>
          <cell r="B10168" t="str">
            <v>BARRA DE APOIO EM "L", EM ACO INOX POLIDO 70 X 70 CM, DIAMETRO MINIMO 3 CM</v>
          </cell>
        </row>
        <row r="10169">
          <cell r="A10169">
            <v>36209</v>
          </cell>
          <cell r="B10169" t="str">
            <v>BARRA DE APOIO EM "L", EM ACO INOX POLIDO 80 X 80 CM, DIAMETRO MINIMO 3 CM</v>
          </cell>
        </row>
        <row r="10170">
          <cell r="A10170">
            <v>36210</v>
          </cell>
          <cell r="B10170" t="str">
            <v>BARRA DE APOIO LATERAL ARTICULADA, COM TRAVA, EM ACO INOX POLIDO, 70 CM, DIAMETRO MINIMO 3 CM</v>
          </cell>
        </row>
        <row r="10171">
          <cell r="A10171">
            <v>36204</v>
          </cell>
          <cell r="B10171" t="str">
            <v>BARRA DE APOIO RETA, EM ACO INOX POLIDO, COMPRIMENTO 60CM, DIAMETRO MINIMO 3 CM</v>
          </cell>
        </row>
        <row r="10172">
          <cell r="A10172">
            <v>36205</v>
          </cell>
          <cell r="B10172" t="str">
            <v>BARRA DE APOIO RETA, EM ACO INOX POLIDO, COMPRIMENTO 70CM, DIAMETRO MINIMO 3 CM</v>
          </cell>
        </row>
        <row r="10173">
          <cell r="A10173">
            <v>36081</v>
          </cell>
          <cell r="B10173" t="str">
            <v>BARRA DE APOIO RETA, EM ACO INOX POLIDO, COMPRIMENTO 80CM, DIAMETRO MINIMO 3 CM</v>
          </cell>
        </row>
        <row r="10174">
          <cell r="A10174">
            <v>36206</v>
          </cell>
          <cell r="B10174" t="str">
            <v>BARRA DE APOIO RETA, EM ACO INOX POLIDO, COMPRIMENTO 90 CM, DIAMETRO MINIMO 3 CM</v>
          </cell>
        </row>
        <row r="10175">
          <cell r="A10175">
            <v>36218</v>
          </cell>
          <cell r="B10175" t="str">
            <v>BARRA DE APOIO RETA, EM ALUMINIO, COMPRIMENTO 60CM, DIAMETRO MINIMO 3 CM</v>
          </cell>
        </row>
        <row r="10176">
          <cell r="A10176">
            <v>36220</v>
          </cell>
          <cell r="B10176" t="str">
            <v>BARRA DE APOIO RETA, EM ALUMINIO, COMPRIMENTO 70CM, DIAMETRO MINIMO 3 CM</v>
          </cell>
        </row>
        <row r="10177">
          <cell r="A10177">
            <v>36080</v>
          </cell>
          <cell r="B10177" t="str">
            <v>BARRA DE APOIO RETA, EM ALUMINIO, COMPRIMENTO 80 CM, DIAMETRO MINIMO 3 CM</v>
          </cell>
        </row>
        <row r="10178">
          <cell r="A10178">
            <v>36223</v>
          </cell>
          <cell r="B10178" t="str">
            <v>BARRA DE APOIO RETA, EM ALUMINIO, COMPRIMENTO 90 CM, DIAMETRO MINIMO 3 CM</v>
          </cell>
        </row>
        <row r="10179">
          <cell r="A10179">
            <v>38127</v>
          </cell>
          <cell r="B10179" t="str">
            <v>BASE DE MISTURADOR MONOCOMANDO PARA CHUVEIRO, DE PAREDE (NAO INCLUI ACABAMENTOS)</v>
          </cell>
          <cell r="C10179">
            <v>472.97</v>
          </cell>
        </row>
        <row r="10180">
          <cell r="A10180">
            <v>38060</v>
          </cell>
          <cell r="B10180" t="str">
            <v>BASE PARA MASTRO DE PARA-RAIOS DIAMETRO NOMINAL 1 1/2"</v>
          </cell>
          <cell r="C10180">
            <v>60.41</v>
          </cell>
        </row>
        <row r="10181">
          <cell r="A10181">
            <v>10956</v>
          </cell>
          <cell r="B10181" t="str">
            <v>BASE PARA MASTRO DE PARA-RAIOS DIAMETRO NOMINAL 2"</v>
          </cell>
          <cell r="C10181">
            <v>66.25</v>
          </cell>
        </row>
        <row r="10182">
          <cell r="A10182">
            <v>39380</v>
          </cell>
          <cell r="B10182" t="str">
            <v>BASE PARA RELE COM SUPORTE METALICO</v>
          </cell>
        </row>
        <row r="10183">
          <cell r="A10183">
            <v>44172</v>
          </cell>
          <cell r="B10183" t="str">
            <v>BASTIDOR PARA BLOCO M10</v>
          </cell>
        </row>
        <row r="10184">
          <cell r="A10184">
            <v>37597</v>
          </cell>
          <cell r="B10184" t="str">
            <v>BATE-ESTACAS POR GRAVIDADE, POTENCIA160 HP, PESO DO MARTELO ATE 3 TONELADAS</v>
          </cell>
        </row>
        <row r="10185">
          <cell r="A10185">
            <v>183</v>
          </cell>
          <cell r="B10185" t="str">
            <v>BATENTE / PORTAL / ADUELA / MARCO EM MADEIRA MACICA COM REBAIXO, E = *3* CM, L = *14* CM, PARA PORTAS DE GIRO DE *60 CM A 120* CM X *210* CM, CEDRINHO / ANGELIM COMERCIAL / TAURI / CURUPIXA / PEROBA / CUMARU OU EQUIVALENTE DA REGIAO (NAO INCLUI ALIZARES)</v>
          </cell>
          <cell r="C10185">
            <v>230</v>
          </cell>
        </row>
        <row r="10186">
          <cell r="A10186">
            <v>184</v>
          </cell>
          <cell r="B10186" t="str">
            <v>BATENTE / PORTAL / ADUELA / MARCO EM MADEIRA MACICA COM REBAIXO, E = *3* CM, L = *14* CM, PARA PORTAS DE GIRO DE *60 CM A 120* CM X *210* CM, PINUS / EUCALIPTO / VIROLA OU EQUIVALENTE DA REGIAO (NAO INCLUI ALIZARES)</v>
          </cell>
          <cell r="C10186">
            <v>142.44999999999999</v>
          </cell>
        </row>
        <row r="10187">
          <cell r="A10187">
            <v>181</v>
          </cell>
          <cell r="B10187" t="str">
            <v>BATENTE / PORTAL / ADUELA / MARCO EM MADEIRA MACICA COM REBAIXO, E = *3* CM, L = *16* CM, PARA PORTAS DE GIRO DE *60 CM A 120* CM X *210* CM, CEDRINHO / ANGELIM COMERCIAL / TAURI / CURUPIXA / PEROBA / CUMARU OU EQUIVALENTE DA REGIAO (NAO INCLUI ALIZARES)</v>
          </cell>
          <cell r="C10187">
            <v>307.16000000000003</v>
          </cell>
        </row>
        <row r="10188">
          <cell r="A10188">
            <v>20001</v>
          </cell>
          <cell r="B10188" t="str">
            <v>BATENTE / PORTAL / ADUELA / MARCO EM MADEIRA MACICA COM REBAIXO, E = *3* CM, L = *16* CM, PARA PORTAS DE GIRO DE *60 CM A 120* CM X *210* CM, PINUS / EUCALIPTO / VIROLA OU EQUIVALENTE DA REGIAO (NAO INCLUI ALIZARES)</v>
          </cell>
          <cell r="C10188">
            <v>178.06</v>
          </cell>
        </row>
        <row r="10189">
          <cell r="A10189">
            <v>39837</v>
          </cell>
          <cell r="B10189" t="str">
            <v>BATENTE/PORTAL/ADUELA/MARCO, EM MDF/PVC WOOD/POLIESTIRENO OU MADEIRA LAMINADA, L = *9,0* CM COM GUARNICAO REGULAVEL 2 FACES = *35* MM, PRIMER</v>
          </cell>
          <cell r="C10189">
            <v>374.15</v>
          </cell>
        </row>
        <row r="10190">
          <cell r="A10190">
            <v>43366</v>
          </cell>
          <cell r="B10190" t="str">
            <v>BENTONITA, ARGILA CONSTITUIDA POR MONTMORILONITA</v>
          </cell>
        </row>
        <row r="10191">
          <cell r="A10191">
            <v>10535</v>
          </cell>
          <cell r="B10191" t="str">
            <v>BETONEIRA CAPACIDADE NOMINAL 400 L, CAPACIDADE DE MISTURA 280 L, MOTOR ELETRICO TRIFASICO 220/380 V POTENCIA 2 CV, SEM CARREGADOR</v>
          </cell>
          <cell r="C10191">
            <v>4790.01</v>
          </cell>
        </row>
        <row r="10192">
          <cell r="A10192">
            <v>10537</v>
          </cell>
          <cell r="B10192" t="str">
            <v>BETONEIRA CAPACIDADE NOMINAL 400 L, CAPACIDADE DE MISTURA 310 L, MOTOR A DIESEL POTENCIA 5 CV, SEM CARREGADOR</v>
          </cell>
          <cell r="C10192">
            <v>6532.27</v>
          </cell>
        </row>
        <row r="10193">
          <cell r="A10193">
            <v>13891</v>
          </cell>
          <cell r="B10193" t="str">
            <v>BETONEIRA CAPACIDADE NOMINAL 400 L, CAPACIDADE DE MISTURA 310 L, MOTOR A GASOLINA POTENCIA 5,5 CV, SEM CARREGADOR</v>
          </cell>
          <cell r="C10193">
            <v>5991.57</v>
          </cell>
        </row>
        <row r="10194">
          <cell r="A10194">
            <v>44492</v>
          </cell>
          <cell r="B10194" t="str">
            <v>BETONEIRA CAPACIDADE NOMINAL 600 L, CAPACIDADE DE MISTURA 440 L, MOTOR A GASOLINA POTENCIA 10 HP, COM CARREGADOR</v>
          </cell>
          <cell r="C10194">
            <v>26060.9</v>
          </cell>
        </row>
        <row r="10195">
          <cell r="A10195">
            <v>36396</v>
          </cell>
          <cell r="B10195" t="str">
            <v>BETONEIRA, CAPACIDADE NOMINAL 400 L, CAPACIDADE DE MISTURA 310L, MOTOR ELETRICO TRIFASICO 220/380V POTENCIA 2 CV, SEM CARREGADOR</v>
          </cell>
          <cell r="C10195">
            <v>5480.09</v>
          </cell>
        </row>
        <row r="10196">
          <cell r="A10196">
            <v>36397</v>
          </cell>
          <cell r="B10196" t="str">
            <v>BETONEIRA, CAPACIDADE NOMINAL 600 L, CAPACIDADE DE MISTURA 360L, MOTOR ELETRICO TRIFASICO 220/380V, POTENCIA 4CV, EXCLUSO CARREGADOR</v>
          </cell>
          <cell r="C10196">
            <v>19484.78</v>
          </cell>
        </row>
        <row r="10197">
          <cell r="A10197">
            <v>36398</v>
          </cell>
          <cell r="B10197" t="str">
            <v>BETONEIRA, CAPACIDADE NOMINAL 600 L, CAPACIDADE DE MISTURA 440 L, MOTOR A DIESEL POTENCIA 10 CV, COM CARREGADOR</v>
          </cell>
          <cell r="C10197">
            <v>23682.13</v>
          </cell>
        </row>
        <row r="10198">
          <cell r="A10198">
            <v>647</v>
          </cell>
          <cell r="B10198" t="str">
            <v>BLASTER, DINAMITADOR OU CABO DE FOGO (HORISTA)</v>
          </cell>
          <cell r="C10198">
            <v>9.0500000000000007</v>
          </cell>
        </row>
        <row r="10199">
          <cell r="A10199">
            <v>40920</v>
          </cell>
          <cell r="B10199" t="str">
            <v>BLASTER, DINAMITADOR OU CABO DE FOGO (MENSALISTA)</v>
          </cell>
          <cell r="C10199">
            <v>1991</v>
          </cell>
        </row>
        <row r="10200">
          <cell r="A10200">
            <v>715</v>
          </cell>
          <cell r="B10200" t="str">
            <v>BLOCO / TIJOLO DE VIDRO INCOLOR, CANELADO / ONDULADO, *19 X 19 X 8* CM (A X L X E)</v>
          </cell>
        </row>
        <row r="10201">
          <cell r="A10201">
            <v>716</v>
          </cell>
          <cell r="B10201" t="str">
            <v>BLOCO / TIJOLO DE VIDRO INCOLOR, XADREZ, *20 X 20 X 10* CM (A X L X E)</v>
          </cell>
        </row>
        <row r="10202">
          <cell r="A10202">
            <v>7270</v>
          </cell>
          <cell r="B10202" t="str">
            <v>BLOCO CERAMICO / TIJOLO VAZADO PARA ALVENARIA DE VEDACAO, 4 FUROS NA HORIZONTAL DE 9 X 9 X 19 CM (L X A X C)</v>
          </cell>
          <cell r="C10202">
            <v>0.92</v>
          </cell>
        </row>
        <row r="10203">
          <cell r="A10203">
            <v>44460</v>
          </cell>
          <cell r="B10203" t="str">
            <v>BLOCO CERAMICO / TIJOLO VAZADO PARA ALVENARIA DE VEDACAO, 6 FUROS NA HORIZONTAL DE 11,5 X 19 X 29 CM (L X A X C)</v>
          </cell>
          <cell r="C10203">
            <v>1.55</v>
          </cell>
        </row>
        <row r="10204">
          <cell r="A10204">
            <v>44461</v>
          </cell>
          <cell r="B10204" t="str">
            <v>BLOCO CERAMICO / TIJOLO VAZADO PARA ALVENARIA DE VEDACAO, 6 FUROS NA HORIZONTAL DE 11,5 X 19 X 39 CM (L X A X C)</v>
          </cell>
          <cell r="C10204">
            <v>2.12</v>
          </cell>
        </row>
        <row r="10205">
          <cell r="A10205">
            <v>7267</v>
          </cell>
          <cell r="B10205" t="str">
            <v>BLOCO CERAMICO / TIJOLO VAZADO PARA ALVENARIA DE VEDACAO, 6 FUROS NA HORIZONTAL DE 9 X 14 X 19 CM (L X A X C)</v>
          </cell>
          <cell r="C10205">
            <v>0.78</v>
          </cell>
        </row>
        <row r="10206">
          <cell r="A10206">
            <v>44458</v>
          </cell>
          <cell r="B10206" t="str">
            <v>BLOCO CERAMICO / TIJOLO VAZADO PARA ALVENARIA DE VEDACAO, 6 FUROS NA HORIZONTAL DE 9 X 14 X 24 CM (L X A X C)</v>
          </cell>
          <cell r="C10206">
            <v>0.95</v>
          </cell>
        </row>
        <row r="10207">
          <cell r="A10207">
            <v>44457</v>
          </cell>
          <cell r="B10207" t="str">
            <v>BLOCO CERAMICO / TIJOLO VAZADO PARA ALVENARIA DE VEDACAO, 6 FUROS NA HORIZONTAL DE 9 X 19 X 39 CM (L X A X C)</v>
          </cell>
          <cell r="C10207">
            <v>1.83</v>
          </cell>
        </row>
        <row r="10208">
          <cell r="A10208">
            <v>7271</v>
          </cell>
          <cell r="B10208" t="str">
            <v>BLOCO CERAMICO / TIJOLO VAZADO PARA ALVENARIA DE VEDACAO, 8 FUROS NA HORIZONTAL DE 9 X 19 X 19 CM (L X A X C)</v>
          </cell>
          <cell r="C10208">
            <v>0.99</v>
          </cell>
        </row>
        <row r="10209">
          <cell r="A10209">
            <v>7268</v>
          </cell>
          <cell r="B10209" t="str">
            <v>BLOCO CERAMICO / TIJOLO VAZADO PARA ALVENARIA DE VEDACAO, 8 FUROS NA HORIZONTAL DE 9 X 19 X 29 CM (L X A X C)</v>
          </cell>
          <cell r="C10209">
            <v>1.54</v>
          </cell>
        </row>
        <row r="10210">
          <cell r="A10210">
            <v>44459</v>
          </cell>
          <cell r="B10210" t="str">
            <v>BLOCO CERAMICO / TIJOLO VAZADO PARA ALVENARIA DE VEDACAO, 9 FUROS NA HORIZONTAL DE 11,5 X 14 X 24 CM (L X A X C)</v>
          </cell>
          <cell r="C10210">
            <v>1</v>
          </cell>
        </row>
        <row r="10211">
          <cell r="A10211">
            <v>44462</v>
          </cell>
          <cell r="B10211" t="str">
            <v>BLOCO CERAMICO / TIJOLO VAZADO PARA ALVENARIA DE VEDACAO, 9 FUROS NA HORIZONTAL DE 14 X 19 X 29 CM (L X A X C)</v>
          </cell>
          <cell r="C10211">
            <v>1.76</v>
          </cell>
        </row>
        <row r="10212">
          <cell r="A10212">
            <v>44463</v>
          </cell>
          <cell r="B10212" t="str">
            <v>BLOCO CERAMICO / TIJOLO VAZADO PARA ALVENARIA DE VEDACAO, 9 FUROS NA HORIZONTAL DE 14 X 19 X 39 CM (L X A X C)</v>
          </cell>
          <cell r="C10212">
            <v>2.27</v>
          </cell>
        </row>
        <row r="10213">
          <cell r="A10213">
            <v>44464</v>
          </cell>
          <cell r="B10213" t="str">
            <v>BLOCO CERAMICO / TIJOLO VAZADO PARA ALVENARIA DE VEDACAO, 9 FUROS NA HORIZONTAL DE 19 X 19 X 29 CM (L X A X C)</v>
          </cell>
          <cell r="C10213">
            <v>2.35</v>
          </cell>
        </row>
        <row r="10214">
          <cell r="A10214">
            <v>44465</v>
          </cell>
          <cell r="B10214" t="str">
            <v>BLOCO CERAMICO / TIJOLO VAZADO PARA ALVENARIA DE VEDACAO, 9 FUROS NA HORIZONTAL DE 19 X 19 X 39 CM (L X A X C)</v>
          </cell>
          <cell r="C10214">
            <v>3.23</v>
          </cell>
        </row>
        <row r="10215">
          <cell r="A10215">
            <v>38783</v>
          </cell>
          <cell r="B10215" t="str">
            <v>BLOCO CERAMICO / TIJOLO VAZADO PARA ALVENARIA DE VEDACAO, FUROS NA HORIZONTAL DE 11,5 X 19 X 19 CM (L X A X C)</v>
          </cell>
          <cell r="C10215">
            <v>1.1299999999999999</v>
          </cell>
        </row>
        <row r="10216">
          <cell r="A10216">
            <v>44466</v>
          </cell>
          <cell r="B10216" t="str">
            <v>BLOCO CERAMICO / TIJOLO VAZADO PARA ALVENARIA DE VEDACAO, FUROS NA VERTICAL DE 11,5 X 19 X 29 CM (L X A X C)</v>
          </cell>
          <cell r="C10216">
            <v>2.2999999999999998</v>
          </cell>
        </row>
        <row r="10217">
          <cell r="A10217">
            <v>44467</v>
          </cell>
          <cell r="B10217" t="str">
            <v>BLOCO CERAMICO / TIJOLO VAZADO PARA ALVENARIA DE VEDACAO, FUROS NA VERTICAL DE 11,5 X 19 X 39 CM (L X A X C)</v>
          </cell>
          <cell r="C10217">
            <v>2.76</v>
          </cell>
        </row>
        <row r="10218">
          <cell r="A10218">
            <v>44468</v>
          </cell>
          <cell r="B10218" t="str">
            <v>BLOCO CERAMICO / TIJOLO VAZADO PARA ALVENARIA DE VEDACAO, FUROS NA VERTICAL DE 14 X 19 X 29 CM (L X A X C)</v>
          </cell>
          <cell r="C10218">
            <v>2.4</v>
          </cell>
        </row>
        <row r="10219">
          <cell r="A10219">
            <v>37593</v>
          </cell>
          <cell r="B10219" t="str">
            <v>BLOCO CERAMICO / TIJOLO VAZADO PARA ALVENARIA DE VEDACAO, FUROS NA VERTICAL DE 14 X 19 X 39 CM (L X A X C)</v>
          </cell>
          <cell r="C10219">
            <v>3.09</v>
          </cell>
        </row>
        <row r="10220">
          <cell r="A10220">
            <v>37594</v>
          </cell>
          <cell r="B10220" t="str">
            <v>BLOCO CERAMICO / TIJOLO VAZADO PARA ALVENARIA DE VEDACAO, FUROS NA VERTICAL DE 19 X 19 X 39 CM (L X A X C)</v>
          </cell>
          <cell r="C10220">
            <v>3.67</v>
          </cell>
        </row>
        <row r="10221">
          <cell r="A10221">
            <v>37592</v>
          </cell>
          <cell r="B10221" t="str">
            <v>BLOCO CERAMICO / TIJOLO VAZADO PARA ALVENARIA DE VEDACAO, FUROS NA VERTICAL DE 9 X 19 X 39 CM (L X A X C)</v>
          </cell>
          <cell r="C10221">
            <v>2.44</v>
          </cell>
        </row>
        <row r="10222">
          <cell r="A10222">
            <v>41372</v>
          </cell>
          <cell r="B10222" t="str">
            <v>BLOCO CONCRETO CELULAR AUTOCLAVADO 12,5 X 30 X 60 CM (E X A X C)</v>
          </cell>
        </row>
        <row r="10223">
          <cell r="A10223">
            <v>41371</v>
          </cell>
          <cell r="B10223" t="str">
            <v>BLOCO CONCRETO CELULAR AUTOCLAVADO 7,5 X 30 X 60 CM (E X A X C)</v>
          </cell>
        </row>
        <row r="10224">
          <cell r="A10224">
            <v>34556</v>
          </cell>
          <cell r="B10224" t="str">
            <v>BLOCO DE CONCRETO ESTRUTURAL 14 X 19 X 29 CM, FBK 10 MPA (NBR 6136)</v>
          </cell>
          <cell r="C10224">
            <v>5.55</v>
          </cell>
        </row>
        <row r="10225">
          <cell r="A10225">
            <v>37873</v>
          </cell>
          <cell r="B10225" t="str">
            <v>BLOCO DE CONCRETO ESTRUTURAL 14 X 19 X 29 CM, FBK 12 MPA (NBR 6136)</v>
          </cell>
          <cell r="C10225">
            <v>5.65</v>
          </cell>
        </row>
        <row r="10226">
          <cell r="A10226">
            <v>34564</v>
          </cell>
          <cell r="B10226" t="str">
            <v>BLOCO DE CONCRETO ESTRUTURAL 14 X 19 X 29 CM, FBK 14 MPA (NBR 6136)</v>
          </cell>
          <cell r="C10226">
            <v>5.91</v>
          </cell>
        </row>
        <row r="10227">
          <cell r="A10227">
            <v>34565</v>
          </cell>
          <cell r="B10227" t="str">
            <v>BLOCO DE CONCRETO ESTRUTURAL 14 X 19 X 29 CM, FBK 16 MPA (NBR 6136)</v>
          </cell>
          <cell r="C10227">
            <v>6.25</v>
          </cell>
        </row>
        <row r="10228">
          <cell r="A10228">
            <v>38590</v>
          </cell>
          <cell r="B10228" t="str">
            <v>BLOCO DE CONCRETO ESTRUTURAL 14 X 19 X 29 CM, FBK 4,5 MPA (NBR 6136)</v>
          </cell>
          <cell r="C10228">
            <v>4.62</v>
          </cell>
        </row>
        <row r="10229">
          <cell r="A10229">
            <v>34566</v>
          </cell>
          <cell r="B10229" t="str">
            <v>BLOCO DE CONCRETO ESTRUTURAL 14 X 19 X 29 CM, FBK 6 MPA (NBR 6136)</v>
          </cell>
          <cell r="C10229">
            <v>4.8499999999999996</v>
          </cell>
        </row>
        <row r="10230">
          <cell r="A10230">
            <v>34567</v>
          </cell>
          <cell r="B10230" t="str">
            <v>BLOCO DE CONCRETO ESTRUTURAL 14 X 19 X 29 CM, FBK 8 MPA (NBR 6136)</v>
          </cell>
          <cell r="C10230">
            <v>5.15</v>
          </cell>
        </row>
        <row r="10231">
          <cell r="A10231">
            <v>38591</v>
          </cell>
          <cell r="B10231" t="str">
            <v>BLOCO DE CONCRETO ESTRUTURAL 14 X 19 X 34 CM, FBK 4,5 MPA (NBR 6136)</v>
          </cell>
          <cell r="C10231">
            <v>4.67</v>
          </cell>
        </row>
        <row r="10232">
          <cell r="A10232">
            <v>34568</v>
          </cell>
          <cell r="B10232" t="str">
            <v>BLOCO DE CONCRETO ESTRUTURAL 14 X 19 X 39 CM, FBK 10 MPA (NBR 6136)</v>
          </cell>
          <cell r="C10232">
            <v>6.08</v>
          </cell>
        </row>
        <row r="10233">
          <cell r="A10233">
            <v>34569</v>
          </cell>
          <cell r="B10233" t="str">
            <v>BLOCO DE CONCRETO ESTRUTURAL 14 X 19 X 39 CM, FBK 12 MPA (NBR 6136)</v>
          </cell>
          <cell r="C10233">
            <v>6.25</v>
          </cell>
        </row>
        <row r="10234">
          <cell r="A10234">
            <v>34570</v>
          </cell>
          <cell r="B10234" t="str">
            <v>BLOCO DE CONCRETO ESTRUTURAL 14 X 19 X 39 CM, FBK 14 MPA (NBR 6136)</v>
          </cell>
          <cell r="C10234">
            <v>6.79</v>
          </cell>
        </row>
        <row r="10235">
          <cell r="A10235">
            <v>25070</v>
          </cell>
          <cell r="B10235" t="str">
            <v>BLOCO DE CONCRETO ESTRUTURAL 14 X 19 X 39 CM, FBK 4,5 MPA (NBR 6136)</v>
          </cell>
          <cell r="C10235">
            <v>5.1100000000000003</v>
          </cell>
        </row>
        <row r="10236">
          <cell r="A10236">
            <v>34571</v>
          </cell>
          <cell r="B10236" t="str">
            <v>BLOCO DE CONCRETO ESTRUTURAL 14 X 19 X 39 CM, FBK 6 MPA (NBR 6136)</v>
          </cell>
          <cell r="C10236">
            <v>5.16</v>
          </cell>
        </row>
        <row r="10237">
          <cell r="A10237">
            <v>34573</v>
          </cell>
          <cell r="B10237" t="str">
            <v>BLOCO DE CONCRETO ESTRUTURAL 14 X 19 X 39 CM, FBK 8 MPA (NBR 6136)</v>
          </cell>
          <cell r="C10237">
            <v>5.43</v>
          </cell>
        </row>
        <row r="10238">
          <cell r="A10238">
            <v>37107</v>
          </cell>
          <cell r="B10238" t="str">
            <v>BLOCO DE CONCRETO ESTRUTURAL 14 X 19 X 39, FCK 16 MPA (NBR 6136)</v>
          </cell>
          <cell r="C10238">
            <v>7.17</v>
          </cell>
        </row>
        <row r="10239">
          <cell r="A10239">
            <v>34576</v>
          </cell>
          <cell r="B10239" t="str">
            <v>BLOCO DE CONCRETO ESTRUTURAL 19 X 19 X 39 CM, FBK 10 MPA (NBR 6136)</v>
          </cell>
          <cell r="C10239">
            <v>7.91</v>
          </cell>
        </row>
        <row r="10240">
          <cell r="A10240">
            <v>34577</v>
          </cell>
          <cell r="B10240" t="str">
            <v>BLOCO DE CONCRETO ESTRUTURAL 19 X 19 X 39 CM, FBK 12 MPA (NBR 6136)</v>
          </cell>
          <cell r="C10240">
            <v>8.25</v>
          </cell>
        </row>
        <row r="10241">
          <cell r="A10241">
            <v>34578</v>
          </cell>
          <cell r="B10241" t="str">
            <v>BLOCO DE CONCRETO ESTRUTURAL 19 X 19 X 39 CM, FBK 14 MPA (NBR 6136)</v>
          </cell>
          <cell r="C10241">
            <v>8.9499999999999993</v>
          </cell>
        </row>
        <row r="10242">
          <cell r="A10242">
            <v>34579</v>
          </cell>
          <cell r="B10242" t="str">
            <v>BLOCO DE CONCRETO ESTRUTURAL 19 X 19 X 39 CM, FBK 16 MPA (NBR 6136)</v>
          </cell>
          <cell r="C10242">
            <v>9.5399999999999991</v>
          </cell>
        </row>
        <row r="10243">
          <cell r="A10243">
            <v>25067</v>
          </cell>
          <cell r="B10243" t="str">
            <v>BLOCO DE CONCRETO ESTRUTURAL 19 X 19 X 39 CM, FBK 4,5 MPA (NBR 6136)</v>
          </cell>
          <cell r="C10243">
            <v>6.39</v>
          </cell>
        </row>
        <row r="10244">
          <cell r="A10244">
            <v>34580</v>
          </cell>
          <cell r="B10244" t="str">
            <v>BLOCO DE CONCRETO ESTRUTURAL 19 X 19 X 39 CM, FBK 8 MPA (NBR 6136)</v>
          </cell>
          <cell r="C10244">
            <v>7.13</v>
          </cell>
        </row>
        <row r="10245">
          <cell r="A10245">
            <v>25071</v>
          </cell>
          <cell r="B10245" t="str">
            <v>BLOCO DE CONCRETO ESTRUTURAL 9 X 19 X 39 CM, FBK 4,5 MPA (NBR 6136)</v>
          </cell>
          <cell r="C10245">
            <v>3.55</v>
          </cell>
        </row>
        <row r="10246">
          <cell r="A10246">
            <v>44171</v>
          </cell>
          <cell r="B10246" t="str">
            <v>BLOCO DE ENGATE RAPIDO PARA BASTIDOR TIPO M10</v>
          </cell>
        </row>
        <row r="10247">
          <cell r="A10247">
            <v>38395</v>
          </cell>
          <cell r="B10247" t="str">
            <v>BLOCO DE ESPUMA MULTIUSO *23X 13 X 8* CM</v>
          </cell>
          <cell r="C10247">
            <v>12.47</v>
          </cell>
        </row>
        <row r="10248">
          <cell r="A10248">
            <v>34583</v>
          </cell>
          <cell r="B10248" t="str">
            <v>BLOCO DE GESSO COMPACTO / MACICO, BRANCO, E = 10 CM, DIMENSOES *67 X 50* CM</v>
          </cell>
          <cell r="C10248">
            <v>63.39</v>
          </cell>
        </row>
        <row r="10249">
          <cell r="A10249">
            <v>34584</v>
          </cell>
          <cell r="B10249" t="str">
            <v>BLOCO DE GESSO VAZADO, BRANCO, E = *7* CM, DIMENSOES *67 X 50* CM</v>
          </cell>
          <cell r="C10249">
            <v>46.49</v>
          </cell>
        </row>
        <row r="10250">
          <cell r="A10250">
            <v>709</v>
          </cell>
          <cell r="B10250" t="str">
            <v>BLOCO DE POLIETILENO ALTA DENSIDADE, *27* X *30* X *100* CM, ACOMPANHADOS PLACAS TERMINAIS E LONGARINAS, PARA FUNDO DE FILTRO</v>
          </cell>
        </row>
        <row r="10251">
          <cell r="A10251">
            <v>34592</v>
          </cell>
          <cell r="B10251" t="str">
            <v>BLOCO DE VEDACAO CONCRETO 14 X 19 X 29 CM (CLASSE C - NBR 6136)</v>
          </cell>
          <cell r="C10251">
            <v>4.0599999999999996</v>
          </cell>
        </row>
        <row r="10252">
          <cell r="A10252">
            <v>34599</v>
          </cell>
          <cell r="B10252" t="str">
            <v>BLOCO DE VEDACAO CONCRETO APARENTE 9 X 19 X 39 CM (CLASSE C - NBR 6136)</v>
          </cell>
          <cell r="C10252">
            <v>3.65</v>
          </cell>
        </row>
        <row r="10253">
          <cell r="A10253">
            <v>651</v>
          </cell>
          <cell r="B10253" t="str">
            <v>BLOCO DE VEDACAO DE CONCRETO 14 X 19 X 39 CM (CLASSE C - NBR 6136)</v>
          </cell>
          <cell r="C10253">
            <v>4.4800000000000004</v>
          </cell>
        </row>
        <row r="10254">
          <cell r="A10254">
            <v>654</v>
          </cell>
          <cell r="B10254" t="str">
            <v>BLOCO DE VEDACAO DE CONCRETO 19 X 19 X 39 CM (CLASSE C - NBR 6136)</v>
          </cell>
          <cell r="C10254">
            <v>5.55</v>
          </cell>
        </row>
        <row r="10255">
          <cell r="A10255">
            <v>37103</v>
          </cell>
          <cell r="B10255" t="str">
            <v>BLOCO DE VEDACAO DE CONCRETO APARENTE 14 X 19 X 39 CM (CLASSE C - NBR 6136)</v>
          </cell>
          <cell r="C10255">
            <v>4.6500000000000004</v>
          </cell>
        </row>
        <row r="10256">
          <cell r="A10256">
            <v>34555</v>
          </cell>
          <cell r="B10256" t="str">
            <v>BLOCO DE VEDACAO DE CONCRETO APARENTE 19 X 19 X 39 CM (CLASSE C - NBR 6136)</v>
          </cell>
          <cell r="C10256">
            <v>5.9</v>
          </cell>
        </row>
        <row r="10257">
          <cell r="A10257">
            <v>674</v>
          </cell>
          <cell r="B10257" t="str">
            <v>BLOCO DE VEDACAO DE CONCRETO CELULAR AUTOCLAVADO 10 X 30 X 60 CM (E X A X C)</v>
          </cell>
        </row>
        <row r="10258">
          <cell r="A10258">
            <v>34600</v>
          </cell>
          <cell r="B10258" t="str">
            <v>BLOCO DE VEDACAO DE CONCRETO CELULAR AUTOCLAVADO 15 X 30 X 60 CM (E X A X C)</v>
          </cell>
        </row>
        <row r="10259">
          <cell r="A10259">
            <v>652</v>
          </cell>
          <cell r="B10259" t="str">
            <v>BLOCO DE VEDACAO DE CONCRETO CELULAR AUTOCLAVADO 20 X 30 X 60 CM (E X A X C)</v>
          </cell>
        </row>
        <row r="10260">
          <cell r="A10260">
            <v>650</v>
          </cell>
          <cell r="B10260" t="str">
            <v>BLOCO DE VEDACAO DE CONCRETO, 9 X 19 X 39 CM (CLASSE C - NBR 6136)</v>
          </cell>
          <cell r="C10260">
            <v>3.58</v>
          </cell>
        </row>
        <row r="10261">
          <cell r="A10261">
            <v>718</v>
          </cell>
          <cell r="B10261" t="str">
            <v>BLOCO DE VIDRO / ELEMENTO VAZADO, INCOLOR, VENEZIANA, *20 X 20 X 6* CM (A X L X E)</v>
          </cell>
        </row>
        <row r="10262">
          <cell r="A10262">
            <v>11981</v>
          </cell>
          <cell r="B10262" t="str">
            <v>BLOCO DE VIDRO / ELEMENTO VAZADO, INCOLOR, VENEZIANA, DE *20 X 10 X 8* CM (A X L X E)</v>
          </cell>
        </row>
        <row r="10263">
          <cell r="A10263">
            <v>34586</v>
          </cell>
          <cell r="B10263" t="str">
            <v>BLOCO ESTRUTURAL CERAMICO DE 14 X 19 X 29 CM (L X A X C) E 6,0 MPA</v>
          </cell>
          <cell r="C10263">
            <v>2.44</v>
          </cell>
        </row>
        <row r="10264">
          <cell r="A10264">
            <v>38603</v>
          </cell>
          <cell r="B10264" t="str">
            <v>BLOCO ESTRUTURAL CERAMICO DE 14 X 19 X 34 CM (L X A X C) E 6,0 MPA</v>
          </cell>
          <cell r="C10264">
            <v>2.9</v>
          </cell>
        </row>
        <row r="10265">
          <cell r="A10265">
            <v>34588</v>
          </cell>
          <cell r="B10265" t="str">
            <v>BLOCO ESTRUTURAL CERAMICO DE 14 X 19 X 39 CM (L X A X C) E 6,0 MPA</v>
          </cell>
          <cell r="C10265">
            <v>3.3</v>
          </cell>
        </row>
        <row r="10266">
          <cell r="A10266">
            <v>34590</v>
          </cell>
          <cell r="B10266" t="str">
            <v>BLOCO ESTRUTURAL CERAMICO DE 19 X 19 X 29 CM (L X A X C) E 6,0 MPA</v>
          </cell>
          <cell r="C10266">
            <v>3.27</v>
          </cell>
        </row>
        <row r="10267">
          <cell r="A10267">
            <v>34591</v>
          </cell>
          <cell r="B10267" t="str">
            <v>BLOCO ESTRUTURAL CERAMICO DE 19 X 19 X 39 CM (L X A X C) E 6,0 MPA</v>
          </cell>
          <cell r="C10267">
            <v>3.98</v>
          </cell>
        </row>
        <row r="10268">
          <cell r="A10268">
            <v>40517</v>
          </cell>
          <cell r="B10268" t="str">
            <v>BLOQUETE/PISO DE CONCRETO - MODELO PISOGRAMA/CONCREGRAMA 2 FUROS, DIMENSOES APROX. DE *35 X 15* CM E ESPESSURA DE 7 CM (+/- 1 CM), COR NATURAL</v>
          </cell>
          <cell r="C10268">
            <v>77.34</v>
          </cell>
        </row>
        <row r="10269">
          <cell r="A10269">
            <v>40515</v>
          </cell>
          <cell r="B10269" t="str">
            <v>BLOQUETE/PISO DE CONCRETO - MODELO PISOGRAMA/CONCREGRAMA/PAVI-GRADE/GRAMEIRO, DIMENSOES APROXIMADAS DE *60 X 45* CM E ESPESSURA DE 8 CM (+/- 1 CM), COR NATURAL</v>
          </cell>
          <cell r="C10269">
            <v>85.07</v>
          </cell>
        </row>
        <row r="10270">
          <cell r="A10270">
            <v>40524</v>
          </cell>
          <cell r="B10270" t="str">
            <v>BLOQUETE/PISO INTERTRAVADO DE CONCRETO - MODELO ONDA/16 FACES/RETANGULAR/TIJOLINHO/PAVER/HOLANDES/PARALELEPIPEDO, *20 X 10* CM, E = 10 CM, RESISTENCIA DE 35 MPA, COR NATURAL</v>
          </cell>
          <cell r="C10270">
            <v>88.39</v>
          </cell>
        </row>
        <row r="10271">
          <cell r="A10271">
            <v>40529</v>
          </cell>
          <cell r="B10271" t="str">
            <v>BLOQUETE/PISO INTERTRAVADO DE CONCRETO - MODELO ONDA/16 FACES/RETANGULAR/TIJOLINHO/PAVER/HOLANDES/PARALELEPIPEDO, *20 X 10* CM, E = 10 CM, RESISTENCIA DE 50 MPA, COR NATURAL</v>
          </cell>
          <cell r="C10271">
            <v>140.15</v>
          </cell>
        </row>
        <row r="10272">
          <cell r="A10272">
            <v>36156</v>
          </cell>
          <cell r="B10272" t="str">
            <v>BLOQUETE/PISO INTERTRAVADO DE CONCRETO - MODELO ONDA/16 FACES/RETANGULAR/TIJOLINHO/PAVER/HOLANDES/PARALELEPIPEDO, *20 X 10* CM, E = 6 CM, RESISTENCIA DE 35 MPA, COLORIDO</v>
          </cell>
          <cell r="C10272">
            <v>83.74</v>
          </cell>
        </row>
        <row r="10273">
          <cell r="A10273">
            <v>36155</v>
          </cell>
          <cell r="B10273" t="str">
            <v>BLOQUETE/PISO INTERTRAVADO DE CONCRETO - MODELO ONDA/16 FACES/RETANGULAR/TIJOLINHO/PAVER/HOLANDES/PARALELEPIPEDO, *20 X 10* CM, E = 6 CM, RESISTENCIA DE 35 MPA, COR NATURAL</v>
          </cell>
          <cell r="C10273">
            <v>66.290000000000006</v>
          </cell>
        </row>
        <row r="10274">
          <cell r="A10274">
            <v>36154</v>
          </cell>
          <cell r="B10274" t="str">
            <v>BLOQUETE/PISO INTERTRAVADO DE CONCRETO - MODELO ONDA/16 FACES/RETANGULAR/TIJOLINHO/PAVER/HOLANDES/PARALELEPIPEDO, *20 X 10* CM, E = 8 CM, RESISTENCIA DE 35 MPA, COLORIDO</v>
          </cell>
          <cell r="C10274">
            <v>100.02</v>
          </cell>
        </row>
        <row r="10275">
          <cell r="A10275">
            <v>36170</v>
          </cell>
          <cell r="B10275" t="str">
            <v>BLOQUETE/PISO INTERTRAVADO DE CONCRETO - MODELO ONDA/16 FACES/RETANGULAR/TIJOLINHO/PAVER/HOLANDES/PARALELEPIPEDO, *20 X 10* CM, E = 8 CM, RESISTENCIA DE 35 MPA, COR NATURAL</v>
          </cell>
          <cell r="C10275">
            <v>75.599999999999994</v>
          </cell>
        </row>
        <row r="10276">
          <cell r="A10276">
            <v>695</v>
          </cell>
          <cell r="B10276" t="str">
            <v>BLOQUETE/PISO INTERTRAVADO DE CONCRETO - MODELO RAQUETE, *22 X 13,5* CM, E = 6 CM, RESISTENCIA DE 35 MPA, COR NATURAL</v>
          </cell>
          <cell r="C10276">
            <v>84.03</v>
          </cell>
        </row>
        <row r="10277">
          <cell r="A10277">
            <v>679</v>
          </cell>
          <cell r="B10277" t="str">
            <v>BLOQUETE/PISO INTERTRAVADO DE CONCRETO - MODELO SEXTAVADO / HEXAGONAL, *25 X 25* CM, E = 10 CM, RESISTENCIA DE 35 MPA, COR NATURAL</v>
          </cell>
          <cell r="C10277">
            <v>119.91</v>
          </cell>
        </row>
        <row r="10278">
          <cell r="A10278">
            <v>711</v>
          </cell>
          <cell r="B10278" t="str">
            <v>BLOQUETE/PISO INTERTRAVADO DE CONCRETO - MODELO SEXTAVADO / HEXAGONAL, *25 X 25* CM, E = 6 CM, RESISTENCIA DE 35 MPA, COR NATURAL</v>
          </cell>
          <cell r="C10278">
            <v>75.599999999999994</v>
          </cell>
        </row>
        <row r="10279">
          <cell r="A10279">
            <v>712</v>
          </cell>
          <cell r="B10279" t="str">
            <v>BLOQUETE/PISO INTERTRAVADO DE CONCRETO - MODELO SEXTAVADO / HEXAGONAL, *25 X 25* CM, E = 8 CM, RESISTENCIA DE 35 MPA, COR NATURAL</v>
          </cell>
          <cell r="C10279">
            <v>90.72</v>
          </cell>
        </row>
        <row r="10280">
          <cell r="A10280">
            <v>12614</v>
          </cell>
          <cell r="B10280" t="str">
            <v>BOCAL PVC, PARA CALHA PLUVIAL, DIAMETRO DA SAIDA ENTRE *75 E 120* MM, PARA DRENAGEM PLUVIAL PREDIAL</v>
          </cell>
          <cell r="C10280">
            <v>55.36</v>
          </cell>
        </row>
        <row r="10281">
          <cell r="A10281">
            <v>6140</v>
          </cell>
          <cell r="B10281" t="str">
            <v>BOLSA DE LIGACAO EM PVC FLEXIVEL PARA VASO SANITARIO 40 MM (1 1/2")</v>
          </cell>
          <cell r="C10281">
            <v>4.2300000000000004</v>
          </cell>
        </row>
        <row r="10282">
          <cell r="A10282">
            <v>38399</v>
          </cell>
          <cell r="B10282" t="str">
            <v>BOLSA DE LONA PARA FERRAMENTAS *50 X 35 X 25* CM</v>
          </cell>
          <cell r="C10282">
            <v>156.30000000000001</v>
          </cell>
        </row>
        <row r="10283">
          <cell r="A10283">
            <v>729</v>
          </cell>
          <cell r="B10283" t="str">
            <v>BOMBA CENTRIFUGA COM MOTOR ELETRICO MONOFASICO, POTENCIA 0,33 HP, BOCAIS 1" X 3/4", DIAMETRO DO ROTOR 99 MM, HM/Q = 4 MCA / 8,5 M3/H A 18 MCA / 0,90 M3/H</v>
          </cell>
          <cell r="C10283">
            <v>1091.95</v>
          </cell>
        </row>
        <row r="10284">
          <cell r="A10284">
            <v>39925</v>
          </cell>
          <cell r="B10284" t="str">
            <v>BOMBA CENTRIFUGA MONOESTAGIO COM MOTOR ELETRICO MONOFASICO, POTENCIA 15 HP, DIAMETRO DO ROTOR *173* MM, HM/Q = *30* MCA / *90* M3/H A *45* MCA / *55* M3/H</v>
          </cell>
          <cell r="C10284">
            <v>15778.58</v>
          </cell>
        </row>
        <row r="10285">
          <cell r="A10285">
            <v>731</v>
          </cell>
          <cell r="B10285" t="str">
            <v>BOMBA CENTRIFUGA MOTOR ELETRICO MONOFASICO 0,49 HP BOCAIS 1" X 3/4", DIAMETRO DO ROTOR 110 MM, HM/Q: 6 M / 8,3 M3/H A 20 M / 1,2 M3/H</v>
          </cell>
          <cell r="C10285">
            <v>1062.74</v>
          </cell>
        </row>
        <row r="10286">
          <cell r="A10286">
            <v>10575</v>
          </cell>
          <cell r="B10286" t="str">
            <v>BOMBA CENTRIFUGA MOTOR ELETRICO MONOFASICO 0,50 CV DIAMETRO DE SUCCAO X ELEVACAO 3/4" X 3/4", MONOESTAGIO, DIAMETRO DOS ROTORES 114 MM, HM/Q: 2 M / 2,99 M3/H A 24 M / 0,71 M3/H</v>
          </cell>
          <cell r="C10286">
            <v>1658.48</v>
          </cell>
        </row>
        <row r="10287">
          <cell r="A10287">
            <v>733</v>
          </cell>
          <cell r="B10287" t="str">
            <v>BOMBA CENTRIFUGA MOTOR ELETRICO MONOFASICO 0,74HP DIAMETRO DE SUCCAO X ELEVACAO 1 1/4" X 1", DIAMETRO DO ROTOR 120 MM, HM/Q: 8 M / 7,70 M3/H A 24 M / 2,80 M3/H</v>
          </cell>
          <cell r="C10287">
            <v>1815.83</v>
          </cell>
        </row>
        <row r="10288">
          <cell r="A10288">
            <v>732</v>
          </cell>
          <cell r="B10288" t="str">
            <v>BOMBA CENTRIFUGA MOTOR ELETRICO TRIFASICO 0,99HP DIAMETRO DE SUCCAO X ELEVACAO 1" X 1", DIAMETRO DO ROTOR 145 MM, HM/Q: 14 M / 8,4 M3/H A 40 M / 0,60 M3/H</v>
          </cell>
          <cell r="C10288">
            <v>1791.42</v>
          </cell>
        </row>
        <row r="10289">
          <cell r="A10289">
            <v>735</v>
          </cell>
          <cell r="B10289" t="str">
            <v>BOMBA CENTRIFUGA MOTOR ELETRICO TRIFASICO 1,48HP DIAMETRO DE SUCCAO X ELEVACAO 1" X 1", 4 ESTAGIOS, DIAMETRO DOS ROTORES 3 X 107 MM + 1 X 100 MM, HM/Q: 10 M / 5,3 M3/H A 70 M / 1,8 M3/H</v>
          </cell>
          <cell r="C10289">
            <v>3186.84</v>
          </cell>
        </row>
        <row r="10290">
          <cell r="A10290">
            <v>737</v>
          </cell>
          <cell r="B10290" t="str">
            <v>BOMBA CENTRIFUGA MOTOR ELETRICO TRIFASICO 14,8 HP, DIAMETRO DE SUCCAO X ELEVACAO 2 1/2" X 2", DIAMETRO DO ROTOR 195 MM, HM/Q: 62 M / 55,5 M3/H A 80 M / 31,50 M3/H</v>
          </cell>
          <cell r="C10290">
            <v>10045.76</v>
          </cell>
        </row>
        <row r="10291">
          <cell r="A10291">
            <v>736</v>
          </cell>
          <cell r="B10291" t="str">
            <v>BOMBA CENTRIFUGA MOTOR ELETRICO TRIFASICO 2,96HP, DIAMETRO DE SUCCAO X ELEVACAO 1 1/2" X 1 1/4", DIAMETRO DO ROTOR 148 MM, HM/Q: 34 M / 14,80 M3/H A 40 M / 8,60 M3/H</v>
          </cell>
          <cell r="C10291">
            <v>2679.56</v>
          </cell>
        </row>
        <row r="10292">
          <cell r="A10292">
            <v>738</v>
          </cell>
          <cell r="B10292" t="str">
            <v>BOMBA CENTRIFUGA MOTOR ELETRICO TRIFASICO 5HP, DIAMETRO DE SUCCAO X ELEVACAO 2" X 1 1/2", DIAMETRO DO ROTOR 155 MM, HM/Q: 40 M / 20,40 M3/H A 46 M / 9,20 M3/H</v>
          </cell>
          <cell r="C10292">
            <v>4658.1499999999996</v>
          </cell>
        </row>
        <row r="10293">
          <cell r="A10293">
            <v>740</v>
          </cell>
          <cell r="B10293" t="str">
            <v>BOMBA CENTRIFUGA MOTOR ELETRICO TRIFASICO 9,86 DIAMETRO DE SUCCAO X ELEVACAO 1" X 1", 4 ESTAGIOS, DIAMETRO DOS ROTORES 4 X 146 MM, HM/Q: 85 M / 14,9 M3/H A 140 M / 4,2 M3/H</v>
          </cell>
          <cell r="C10293">
            <v>9450.42</v>
          </cell>
        </row>
        <row r="10294">
          <cell r="A10294">
            <v>734</v>
          </cell>
          <cell r="B10294" t="str">
            <v>BOMBA CENTRIFUGA, MOTOR ELETRICO TRIFASICO 1,48HP DIAMETRO DE SUCCAO X ELEVACAO 1 1/2" X 1", DIAMETRO DO ROTOR 117 MM, HM/Q: 10 M / 21,9 M3/H A 24 M / 6,1 M3/H</v>
          </cell>
          <cell r="C10294">
            <v>1920.4</v>
          </cell>
        </row>
        <row r="10295">
          <cell r="A10295">
            <v>39008</v>
          </cell>
          <cell r="B10295" t="str">
            <v>BOMBA DE PROJECAO DE CONCRETO SECO, POTENCIA 10 CV, VAZAO 3 M3/H</v>
          </cell>
          <cell r="C10295">
            <v>58391.68</v>
          </cell>
        </row>
        <row r="10296">
          <cell r="A10296">
            <v>39009</v>
          </cell>
          <cell r="B10296" t="str">
            <v>BOMBA DE PROJECAO DE CONCRETO SECO, POTENCIA 10 CV, VAZAO 6 M3/H</v>
          </cell>
          <cell r="C10296">
            <v>62559.45</v>
          </cell>
        </row>
        <row r="10297">
          <cell r="A10297">
            <v>10587</v>
          </cell>
          <cell r="B10297" t="str">
            <v>BOMBA SUBMERSA PARA POCOS TUBULARES PROFUNDOS DIAMETRO DE 4 POLEGADAS, ELETRICA, MONOFASICA, POTENCIA 0,49 HP, 13 ESTAGIOS, BOCAL DE DESCARGA DIAMETRO DE UMA POLEGADA E MEIA, HM/Q = 18 M / 1,90 M3/H A 85 M / 0,60 M3/H</v>
          </cell>
          <cell r="C10297">
            <v>6148.72</v>
          </cell>
        </row>
        <row r="10298">
          <cell r="A10298">
            <v>759</v>
          </cell>
          <cell r="B10298" t="str">
            <v>BOMBA SUBMERSA PARA POCOS TUBULARES PROFUNDOS DIAMETRO DE 4 POLEGADAS, ELETRICA, TRIFASICA, POTENCIA 1,97 HP, 20 ESTAGIOS, BOCAL DE DESCARGA DIAMETRO DE UMA POLEGADA E MEIA, HM/Q = 18 M / 5,40 M3/H A 164 M / 0,80 M3/H</v>
          </cell>
          <cell r="C10298">
            <v>8840.64</v>
          </cell>
        </row>
        <row r="10299">
          <cell r="A10299">
            <v>761</v>
          </cell>
          <cell r="B10299" t="str">
            <v>BOMBA SUBMERSA PARA POCOS TUBULARES PROFUNDOS DIAMETRO DE 4 POLEGADAS, ELETRICA, TRIFASICA, POTENCIA 5,42 HP, 15 ESTAGIOS, BOCAL DE DESCARGA DIAMETRO DE 2 POLEGADAS, HM/Q = 18 M / 18,10 M3/H A 121 M / 2,90 M3/H</v>
          </cell>
          <cell r="C10299">
            <v>14985.63</v>
          </cell>
        </row>
        <row r="10300">
          <cell r="A10300">
            <v>750</v>
          </cell>
          <cell r="B10300" t="str">
            <v>BOMBA SUBMERSA PARA POCOS TUBULARES PROFUNDOS DIAMETRO DE 4 POLEGADAS, ELETRICA, TRIFASICA, POTENCIA 5,42 HP, 29 ESTAGIOS, BOCAL DE DESCARGA DE UMA POLEGADA E MEIA, HM/Q = 18 M / 8,10 M3/H A 201 M / 3,2 M3/H</v>
          </cell>
          <cell r="C10300">
            <v>14227.67</v>
          </cell>
        </row>
        <row r="10301">
          <cell r="A10301">
            <v>755</v>
          </cell>
          <cell r="B10301" t="str">
            <v>BOMBA SUBMERSA PARA POCOS TUBULARES PROFUNDOS DIAMETRO DE 6 POLEGADAS, ELETRICA, TRIFASICA, POTENCIA 27,12 HP, 7 ESTAGIOS, BOCAL DE DESCARGA DIAMETRO DE 4 POLEGADAS, HM/Q = 13,9 M / 90 M3/H A 44,0 M / 25,0 M3/H</v>
          </cell>
          <cell r="C10301">
            <v>58383.44</v>
          </cell>
        </row>
        <row r="10302">
          <cell r="A10302">
            <v>749</v>
          </cell>
          <cell r="B10302" t="str">
            <v>BOMBA SUBMERSA PARA POCOS TUBULARES PROFUNDOS DIAMETRO DE 6 POLEGADAS, ELETRICA, TRIFASICA, POTENCIA 3,45 HP, 5 ESTAGIOS, BOCAL DE DESCARGA DIAMETRO DE 2 POLEGADAS, HM/Q = 68,5 M / 6,12 M3/H A 39,5 M / 14,04 M3/H</v>
          </cell>
          <cell r="C10302">
            <v>21472.35</v>
          </cell>
        </row>
        <row r="10303">
          <cell r="A10303">
            <v>756</v>
          </cell>
          <cell r="B10303" t="str">
            <v>BOMBA SUBMERSA PARA POCOS TUBULARES PROFUNDOS DIAMETRO DE 6 POLEGADAS, ELETRICA, TRIFASICA, POTENCIA 32 HP, 9 ESTAGIOS, BOCAL DE DESCARGA DIAMETRO DE 4 POLEGADAS, HM/Q = 114,0 M / 13,9 M3/H A 57,0 M / 25,0 M3/H</v>
          </cell>
          <cell r="C10303">
            <v>63674.96</v>
          </cell>
        </row>
        <row r="10304">
          <cell r="A10304">
            <v>10588</v>
          </cell>
          <cell r="B10304" t="str">
            <v>BOMBA SUBMERSIVEL, ELETRICA, TRIFASICA, POTENCIA 0,98 HP, DIAMETRO DO ROTOR 142 MM SEMIABERTO, BOCAL DE SAIDA DIAMETRO DE 2 POLEGADAS, HM/Q = 2 M / 32 M3/H A 8 M / 16 M3/H</v>
          </cell>
          <cell r="C10304">
            <v>6383.15</v>
          </cell>
        </row>
        <row r="10305">
          <cell r="A10305">
            <v>10592</v>
          </cell>
          <cell r="B10305" t="str">
            <v>BOMBA SUBMERSIVEL, ELETRICA, TRIFASICA, POTENCIA 0,99 HP, DIAMETRO ROTOR 98 MM SEMIABERTO, BOCAL DE SAIDA DIAMETRO 2 POLEGADAS, HM/Q = 2 M / 28,90 M3/H A 14 M / 7 M3/H</v>
          </cell>
          <cell r="C10305">
            <v>7710</v>
          </cell>
        </row>
        <row r="10306">
          <cell r="A10306">
            <v>10589</v>
          </cell>
          <cell r="B10306" t="str">
            <v>BOMBA SUBMERSIVEL, ELETRICA, TRIFASICA, POTENCIA 1,97 HP, DIAMETRO DO ROTOR 144 MM SEMIABERTO, BOCAL DE SAIDA DIAMETRO DE 2 POLEGADAS, HM/Q = 2 M / 26,8 M3/H A 28 M / 4,6 M3/H</v>
          </cell>
          <cell r="C10306">
            <v>10357.9</v>
          </cell>
        </row>
        <row r="10307">
          <cell r="A10307">
            <v>760</v>
          </cell>
          <cell r="B10307" t="str">
            <v>BOMBA SUBMERSIVEL, ELETRICA, TRIFASICA, POTENCIA 13 HP, DIAMETRO DO ROTOR 170 MM, BOCAL DE SAIDA DIAMETRO DE 3 POLEGADAS, HM/Q = 11 M / 68,40 M3/H A 72 M / 3,6 M3/H</v>
          </cell>
          <cell r="C10307">
            <v>57825</v>
          </cell>
        </row>
        <row r="10308">
          <cell r="A10308">
            <v>751</v>
          </cell>
          <cell r="B10308" t="str">
            <v>BOMBA SUBMERSIVEL, ELETRICA, TRIFASICA, POTENCIA 2,96 HP, DIAMETRO DO ROTOR 144 MM SEMIABERTO, BOCAL DE SAIDA DIAMETRO DE DUAS POLEGADAS, HM/Q = 2 M / 38,8 M3/H A 28 M / 5 M3/H</v>
          </cell>
          <cell r="C10308">
            <v>9107.43</v>
          </cell>
        </row>
        <row r="10309">
          <cell r="A10309">
            <v>754</v>
          </cell>
          <cell r="B10309" t="str">
            <v>BOMBA SUBMERSIVEL, ELETRICA, TRIFASICA, POTENCIA 3,75 HP, DIAMETRO DO ROTOR 90 MM SEMIABERTO, BOCAL DE SAIDA DIAMETRO DE 2 POLEGADAS, HM/Q = 5 M / 61,2 M3/H A 25,5 M / 3,6 M3/H</v>
          </cell>
          <cell r="C10309">
            <v>14456.25</v>
          </cell>
        </row>
        <row r="10310">
          <cell r="A10310">
            <v>757</v>
          </cell>
          <cell r="B10310" t="str">
            <v>BOMBA SUBMERSIVEL, ELETRICA, TRIFASICA, POTENCIA 6 HP, DIAMETRO DO ROTOR 127 MM, BOCAL DE SAIDA DIAMETRO DE 3 POLEGADAS, HM/Q = 7 M / 66,90 M3/H A 26 M / 2,88 M3/H</v>
          </cell>
          <cell r="C10310">
            <v>28912.5</v>
          </cell>
        </row>
        <row r="10311">
          <cell r="A10311">
            <v>44489</v>
          </cell>
          <cell r="B10311" t="str">
            <v>BOMBA TRIPLEX COM MOTOR A DIESEL, NACIONAL, DIAMETRO DE SUCCAO DE 2 1/2"</v>
          </cell>
          <cell r="C10311">
            <v>271458.28000000003</v>
          </cell>
        </row>
        <row r="10312">
          <cell r="A10312">
            <v>39917</v>
          </cell>
          <cell r="B10312" t="str">
            <v>BOMBA TRIPLEX, PARA INJECAO DE CALDA DE CIMENTO, VAZAO MAXIMA DE *100* LITROS/MINUTO, PRESSAO MAXIMA DE *70* BAR, POTENCIA DE 15 CV</v>
          </cell>
          <cell r="C10312">
            <v>89693.84</v>
          </cell>
        </row>
        <row r="10313">
          <cell r="A10313">
            <v>38167</v>
          </cell>
          <cell r="B10313" t="str">
            <v>BORBOLETA PARA JANELA TIPO GUILHOTINA, EM ZAMAC CROMADO</v>
          </cell>
          <cell r="C10313">
            <v>31.77</v>
          </cell>
        </row>
        <row r="10314">
          <cell r="A10314">
            <v>36145</v>
          </cell>
          <cell r="B10314" t="str">
            <v>BOTA DE PVC PRETA, CANO MEDIO, SEM FORRO</v>
          </cell>
          <cell r="C10314">
            <v>48.01</v>
          </cell>
        </row>
        <row r="10315">
          <cell r="A10315">
            <v>12893</v>
          </cell>
          <cell r="B10315" t="str">
            <v>BOTA DE SEGURANCA COM BIQUEIRA DE ACO E COLARINHO ACOLCHOADO</v>
          </cell>
          <cell r="C10315">
            <v>84.5</v>
          </cell>
        </row>
        <row r="10316">
          <cell r="A10316">
            <v>11685</v>
          </cell>
          <cell r="B10316" t="str">
            <v>BRACO / CANO PARA CHUVEIRO ELETRICO, EM ALUMINIO, 30 CM X 1/2"</v>
          </cell>
          <cell r="C10316">
            <v>53.93</v>
          </cell>
        </row>
        <row r="10317">
          <cell r="A10317">
            <v>11680</v>
          </cell>
          <cell r="B10317" t="str">
            <v>BRACO OU HASTE COM CANOPLA PLASTICA, 1/2", PARA CHUVEIRO SIMPLES</v>
          </cell>
          <cell r="C10317">
            <v>17.28</v>
          </cell>
        </row>
        <row r="10318">
          <cell r="A10318">
            <v>11679</v>
          </cell>
          <cell r="B10318" t="str">
            <v>BRACO OU HASTE RETA COM CANOPLA PLASTICA, 1/2", PARA CHUVEIRO ELETRICO</v>
          </cell>
          <cell r="C10318">
            <v>23.43</v>
          </cell>
        </row>
        <row r="10319">
          <cell r="A10319">
            <v>2512</v>
          </cell>
          <cell r="B10319" t="str">
            <v>BRACO P/ LUMINARIA PUBLICA 1 X 1,50M ROMAGNOLE OU EQUIV</v>
          </cell>
        </row>
        <row r="10320">
          <cell r="A10320">
            <v>45203</v>
          </cell>
          <cell r="B10320" t="str">
            <v>BROCHA RETANGULAR, *15 X 5* CM</v>
          </cell>
          <cell r="C10320">
            <v>11.73</v>
          </cell>
        </row>
        <row r="10321">
          <cell r="A10321">
            <v>4374</v>
          </cell>
          <cell r="B10321" t="str">
            <v>BUCHA DE NYLON SEM ABA S10</v>
          </cell>
          <cell r="C10321">
            <v>0.25</v>
          </cell>
        </row>
        <row r="10322">
          <cell r="A10322">
            <v>7568</v>
          </cell>
          <cell r="B10322" t="str">
            <v>BUCHA DE NYLON SEM ABA S10, COM PARAFUSO DE 6,10 X 65 MM EM ACO ZINCADO COM ROSCA SOBERBA, CABECA CHATA E FENDA PHILLIPS</v>
          </cell>
          <cell r="C10322">
            <v>0.43</v>
          </cell>
        </row>
        <row r="10323">
          <cell r="A10323">
            <v>7584</v>
          </cell>
          <cell r="B10323" t="str">
            <v>BUCHA DE NYLON SEM ABA S12, COM PARAFUSO DE 5/16" X 80 MM EM ACO ZINCADO COM ROSCA SOBERBA E CABECA SEXTAVADA</v>
          </cell>
          <cell r="C10323">
            <v>0.65</v>
          </cell>
        </row>
        <row r="10324">
          <cell r="A10324">
            <v>11945</v>
          </cell>
          <cell r="B10324" t="str">
            <v>BUCHA DE NYLON SEM ABA S4</v>
          </cell>
          <cell r="C10324">
            <v>0.04</v>
          </cell>
        </row>
        <row r="10325">
          <cell r="A10325">
            <v>11946</v>
          </cell>
          <cell r="B10325" t="str">
            <v>BUCHA DE NYLON SEM ABA S5</v>
          </cell>
          <cell r="C10325">
            <v>0.04</v>
          </cell>
        </row>
        <row r="10326">
          <cell r="A10326">
            <v>4375</v>
          </cell>
          <cell r="B10326" t="str">
            <v>BUCHA DE NYLON SEM ABA S6</v>
          </cell>
          <cell r="C10326">
            <v>7.0000000000000007E-2</v>
          </cell>
        </row>
        <row r="10327">
          <cell r="A10327">
            <v>11950</v>
          </cell>
          <cell r="B10327" t="str">
            <v>BUCHA DE NYLON SEM ABA S6, COM PARAFUSO DE 4,20 X 40 MM EM ACO ZINCADO COM ROSCA SOBERBA, CABECA CHATA E FENDA PHILLIPS</v>
          </cell>
          <cell r="C10327">
            <v>0.14000000000000001</v>
          </cell>
        </row>
        <row r="10328">
          <cell r="A10328">
            <v>4376</v>
          </cell>
          <cell r="B10328" t="str">
            <v>BUCHA DE NYLON SEM ABA S8</v>
          </cell>
          <cell r="C10328">
            <v>0.13</v>
          </cell>
        </row>
        <row r="10329">
          <cell r="A10329">
            <v>7583</v>
          </cell>
          <cell r="B10329" t="str">
            <v>BUCHA DE NYLON SEM ABA S8, COM PARAFUSO DE 4,80 X 50 MM EM ACO ZINCADO COM ROSCA SOBERBA, CABECA CHATA E FENDA PHILLIPS</v>
          </cell>
          <cell r="C10329">
            <v>0.28999999999999998</v>
          </cell>
        </row>
        <row r="10330">
          <cell r="A10330">
            <v>4350</v>
          </cell>
          <cell r="B10330" t="str">
            <v>BUCHA DE NYLON, DIAMETRO DO FURO 8 MM, COMPRIMENTO 40 MM, COM PARAFUSO DE ROSCA SOBERBA, CABECA CHATA, FENDA SIMPLES, 4,8 X 50 MM</v>
          </cell>
          <cell r="C10330">
            <v>0.73</v>
          </cell>
        </row>
        <row r="10331">
          <cell r="A10331">
            <v>44400</v>
          </cell>
          <cell r="B10331" t="str">
            <v>BUCHA DE REDUCAO CPVC, SOLDAVEL, 54 X 28 MM, PARA AGUA QUENTE</v>
          </cell>
          <cell r="C10331">
            <v>36.270000000000003</v>
          </cell>
        </row>
        <row r="10332">
          <cell r="A10332">
            <v>39886</v>
          </cell>
          <cell r="B10332" t="str">
            <v>BUCHA DE REDUCAO DE COBRE SEM ANEL DE SOLDA, PONTA X BOLSA, 22 X 15 MM</v>
          </cell>
        </row>
        <row r="10333">
          <cell r="A10333">
            <v>39887</v>
          </cell>
          <cell r="B10333" t="str">
            <v>BUCHA DE REDUCAO DE COBRE SEM ANEL DE SOLDA, PONTA X BOLSA, 28 X 22 MM</v>
          </cell>
        </row>
        <row r="10334">
          <cell r="A10334">
            <v>39888</v>
          </cell>
          <cell r="B10334" t="str">
            <v>BUCHA DE REDUCAO DE COBRE SEM ANEL DE SOLDA, PONTA X BOLSA, 35 X 28 MM</v>
          </cell>
        </row>
        <row r="10335">
          <cell r="A10335">
            <v>39890</v>
          </cell>
          <cell r="B10335" t="str">
            <v>BUCHA DE REDUCAO DE COBRE SEM ANEL DE SOLDA, PONTA X BOLSA, 42 X 35 MM</v>
          </cell>
        </row>
        <row r="10336">
          <cell r="A10336">
            <v>39891</v>
          </cell>
          <cell r="B10336" t="str">
            <v>BUCHA DE REDUCAO DE COBRE SEM ANEL DE SOLDA, PONTA X BOLSA, 54 X 42 MM</v>
          </cell>
        </row>
        <row r="10337">
          <cell r="A10337">
            <v>39892</v>
          </cell>
          <cell r="B10337" t="str">
            <v>BUCHA DE REDUCAO DE COBRE SEM ANEL DE SOLDA, PONTA X BOLSA, 66 X 54 MM</v>
          </cell>
        </row>
        <row r="10338">
          <cell r="A10338">
            <v>790</v>
          </cell>
          <cell r="B10338" t="str">
            <v>BUCHA DE REDUCAO DE FERRO GALVANIZADO, COM ROSCA BSP, DE 1 1/2" X 1 1/4"</v>
          </cell>
          <cell r="C10338">
            <v>21.66</v>
          </cell>
        </row>
        <row r="10339">
          <cell r="A10339">
            <v>791</v>
          </cell>
          <cell r="B10339" t="str">
            <v>BUCHA DE REDUCAO DE FERRO GALVANIZADO, COM ROSCA BSP, DE 1 1/2" X 1"</v>
          </cell>
          <cell r="C10339">
            <v>21.66</v>
          </cell>
        </row>
        <row r="10340">
          <cell r="A10340">
            <v>766</v>
          </cell>
          <cell r="B10340" t="str">
            <v>BUCHA DE REDUCAO DE FERRO GALVANIZADO, COM ROSCA BSP, DE 1 1/2" X 1/2"</v>
          </cell>
          <cell r="C10340">
            <v>21.66</v>
          </cell>
        </row>
        <row r="10341">
          <cell r="A10341">
            <v>767</v>
          </cell>
          <cell r="B10341" t="str">
            <v>BUCHA DE REDUCAO DE FERRO GALVANIZADO, COM ROSCA BSP, DE 1 1/2" X 3/4"</v>
          </cell>
          <cell r="C10341">
            <v>21.66</v>
          </cell>
        </row>
        <row r="10342">
          <cell r="A10342">
            <v>789</v>
          </cell>
          <cell r="B10342" t="str">
            <v>BUCHA DE REDUCAO DE FERRO GALVANIZADO, COM ROSCA BSP, DE 1 1/4" X 1"</v>
          </cell>
          <cell r="C10342">
            <v>16.649999999999999</v>
          </cell>
        </row>
        <row r="10343">
          <cell r="A10343">
            <v>768</v>
          </cell>
          <cell r="B10343" t="str">
            <v>BUCHA DE REDUCAO DE FERRO GALVANIZADO, COM ROSCA BSP, DE 1 1/4" X 1/2"</v>
          </cell>
          <cell r="C10343">
            <v>17.010000000000002</v>
          </cell>
        </row>
        <row r="10344">
          <cell r="A10344">
            <v>769</v>
          </cell>
          <cell r="B10344" t="str">
            <v>BUCHA DE REDUCAO DE FERRO GALVANIZADO, COM ROSCA BSP, DE 1 1/4" X 3/4"</v>
          </cell>
          <cell r="C10344">
            <v>17.010000000000002</v>
          </cell>
        </row>
        <row r="10345">
          <cell r="A10345">
            <v>764</v>
          </cell>
          <cell r="B10345" t="str">
            <v>BUCHA DE REDUCAO DE FERRO GALVANIZADO, COM ROSCA BSP, DE 1" X 1/2"</v>
          </cell>
          <cell r="C10345">
            <v>10.47</v>
          </cell>
        </row>
        <row r="10346">
          <cell r="A10346">
            <v>765</v>
          </cell>
          <cell r="B10346" t="str">
            <v>BUCHA DE REDUCAO DE FERRO GALVANIZADO, COM ROSCA BSP, DE 1" X 3/4"</v>
          </cell>
          <cell r="C10346">
            <v>10.47</v>
          </cell>
        </row>
        <row r="10347">
          <cell r="A10347">
            <v>770</v>
          </cell>
          <cell r="B10347" t="str">
            <v>BUCHA DE REDUCAO DE FERRO GALVANIZADO, COM ROSCA BSP, DE 1/2" X 1/4"</v>
          </cell>
          <cell r="C10347">
            <v>6</v>
          </cell>
        </row>
        <row r="10348">
          <cell r="A10348">
            <v>12394</v>
          </cell>
          <cell r="B10348" t="str">
            <v>BUCHA DE REDUCAO DE FERRO GALVANIZADO, COM ROSCA BSP, DE 1/2" X 3/8"</v>
          </cell>
          <cell r="C10348">
            <v>6</v>
          </cell>
        </row>
        <row r="10349">
          <cell r="A10349">
            <v>787</v>
          </cell>
          <cell r="B10349" t="str">
            <v>BUCHA DE REDUCAO DE FERRO GALVANIZADO, COM ROSCA BSP, DE 2 1/2" X 1 1/2"</v>
          </cell>
          <cell r="C10349">
            <v>46.77</v>
          </cell>
        </row>
        <row r="10350">
          <cell r="A10350">
            <v>774</v>
          </cell>
          <cell r="B10350" t="str">
            <v>BUCHA DE REDUCAO DE FERRO GALVANIZADO, COM ROSCA BSP, DE 2 1/2" X 1 1/4"</v>
          </cell>
          <cell r="C10350">
            <v>46.77</v>
          </cell>
        </row>
        <row r="10351">
          <cell r="A10351">
            <v>773</v>
          </cell>
          <cell r="B10351" t="str">
            <v>BUCHA DE REDUCAO DE FERRO GALVANIZADO, COM ROSCA BSP, DE 2 1/2" X 1"</v>
          </cell>
          <cell r="C10351">
            <v>46.77</v>
          </cell>
        </row>
        <row r="10352">
          <cell r="A10352">
            <v>775</v>
          </cell>
          <cell r="B10352" t="str">
            <v>BUCHA DE REDUCAO DE FERRO GALVANIZADO, COM ROSCA BSP, DE 2 1/2" X 2"</v>
          </cell>
          <cell r="C10352">
            <v>46.77</v>
          </cell>
        </row>
        <row r="10353">
          <cell r="A10353">
            <v>788</v>
          </cell>
          <cell r="B10353" t="str">
            <v>BUCHA DE REDUCAO DE FERRO GALVANIZADO, COM ROSCA BSP, DE 2" X 1 1/2"</v>
          </cell>
          <cell r="C10353">
            <v>29.07</v>
          </cell>
        </row>
        <row r="10354">
          <cell r="A10354">
            <v>772</v>
          </cell>
          <cell r="B10354" t="str">
            <v>BUCHA DE REDUCAO DE FERRO GALVANIZADO, COM ROSCA BSP, DE 2" X 1 1/4"</v>
          </cell>
          <cell r="C10354">
            <v>29.07</v>
          </cell>
        </row>
        <row r="10355">
          <cell r="A10355">
            <v>771</v>
          </cell>
          <cell r="B10355" t="str">
            <v>BUCHA DE REDUCAO DE FERRO GALVANIZADO, COM ROSCA BSP, DE 2" X 1"</v>
          </cell>
          <cell r="C10355">
            <v>29.07</v>
          </cell>
        </row>
        <row r="10356">
          <cell r="A10356">
            <v>776</v>
          </cell>
          <cell r="B10356" t="str">
            <v>BUCHA DE REDUCAO DE FERRO GALVANIZADO, COM ROSCA BSP, DE 3" X 1 1/2"</v>
          </cell>
          <cell r="C10356">
            <v>68.94</v>
          </cell>
        </row>
        <row r="10357">
          <cell r="A10357">
            <v>777</v>
          </cell>
          <cell r="B10357" t="str">
            <v>BUCHA DE REDUCAO DE FERRO GALVANIZADO, COM ROSCA BSP, DE 3" X 1 1/4"</v>
          </cell>
          <cell r="C10357">
            <v>67.02</v>
          </cell>
        </row>
        <row r="10358">
          <cell r="A10358">
            <v>780</v>
          </cell>
          <cell r="B10358" t="str">
            <v>BUCHA DE REDUCAO DE FERRO GALVANIZADO, COM ROSCA BSP, DE 3" X 2 1/2"</v>
          </cell>
          <cell r="C10358">
            <v>67.36</v>
          </cell>
        </row>
        <row r="10359">
          <cell r="A10359">
            <v>778</v>
          </cell>
          <cell r="B10359" t="str">
            <v>BUCHA DE REDUCAO DE FERRO GALVANIZADO, COM ROSCA BSP, DE 3" X 2"</v>
          </cell>
          <cell r="C10359">
            <v>68.94</v>
          </cell>
        </row>
        <row r="10360">
          <cell r="A10360">
            <v>779</v>
          </cell>
          <cell r="B10360" t="str">
            <v>BUCHA DE REDUCAO DE FERRO GALVANIZADO, COM ROSCA BSP, DE 3/4" X 1/2"</v>
          </cell>
          <cell r="C10360">
            <v>7.23</v>
          </cell>
        </row>
        <row r="10361">
          <cell r="A10361">
            <v>781</v>
          </cell>
          <cell r="B10361" t="str">
            <v>BUCHA DE REDUCAO DE FERRO GALVANIZADO, COM ROSCA BSP, DE 4" X 2 1/2"</v>
          </cell>
          <cell r="C10361">
            <v>127.38</v>
          </cell>
        </row>
        <row r="10362">
          <cell r="A10362">
            <v>786</v>
          </cell>
          <cell r="B10362" t="str">
            <v>BUCHA DE REDUCAO DE FERRO GALVANIZADO, COM ROSCA BSP, DE 4" X 2"</v>
          </cell>
          <cell r="C10362">
            <v>127.38</v>
          </cell>
        </row>
        <row r="10363">
          <cell r="A10363">
            <v>782</v>
          </cell>
          <cell r="B10363" t="str">
            <v>BUCHA DE REDUCAO DE FERRO GALVANIZADO, COM ROSCA BSP, DE 4" X 3"</v>
          </cell>
          <cell r="C10363">
            <v>127.38</v>
          </cell>
        </row>
        <row r="10364">
          <cell r="A10364">
            <v>783</v>
          </cell>
          <cell r="B10364" t="str">
            <v>BUCHA DE REDUCAO DE FERRO GALVANIZADO, COM ROSCA BSP, DE 5" X 4"</v>
          </cell>
          <cell r="C10364">
            <v>348.64</v>
          </cell>
        </row>
        <row r="10365">
          <cell r="A10365">
            <v>785</v>
          </cell>
          <cell r="B10365" t="str">
            <v>BUCHA DE REDUCAO DE FERRO GALVANIZADO, COM ROSCA BSP, DE 6" X 4"</v>
          </cell>
          <cell r="C10365">
            <v>368.37</v>
          </cell>
        </row>
        <row r="10366">
          <cell r="A10366">
            <v>784</v>
          </cell>
          <cell r="B10366" t="str">
            <v>BUCHA DE REDUCAO DE FERRO GALVANIZADO, COM ROSCA BSP, DE 6" X 5"</v>
          </cell>
          <cell r="C10366">
            <v>395.17</v>
          </cell>
        </row>
        <row r="10367">
          <cell r="A10367">
            <v>828</v>
          </cell>
          <cell r="B10367" t="str">
            <v>BUCHA DE REDUCAO DE PVC, SOLDAVEL, CURTA, COM 25 X 20 MM, PARA AGUA FRIA PREDIAL</v>
          </cell>
          <cell r="C10367">
            <v>0.57999999999999996</v>
          </cell>
        </row>
        <row r="10368">
          <cell r="A10368">
            <v>829</v>
          </cell>
          <cell r="B10368" t="str">
            <v>BUCHA DE REDUCAO DE PVC, SOLDAVEL, CURTA, COM 32 X 25 MM, PARA AGUA FRIA PREDIAL</v>
          </cell>
          <cell r="C10368">
            <v>0.94</v>
          </cell>
        </row>
        <row r="10369">
          <cell r="A10369">
            <v>812</v>
          </cell>
          <cell r="B10369" t="str">
            <v>BUCHA DE REDUCAO DE PVC, SOLDAVEL, CURTA, COM 40 X 32 MM, PARA AGUA FRIA PREDIAL</v>
          </cell>
          <cell r="C10369">
            <v>2.0699999999999998</v>
          </cell>
        </row>
        <row r="10370">
          <cell r="A10370">
            <v>819</v>
          </cell>
          <cell r="B10370" t="str">
            <v>BUCHA DE REDUCAO DE PVC, SOLDAVEL, CURTA, COM 50 X 40 MM, PARA AGUA FRIA PREDIAL</v>
          </cell>
          <cell r="C10370">
            <v>3.6</v>
          </cell>
        </row>
        <row r="10371">
          <cell r="A10371">
            <v>818</v>
          </cell>
          <cell r="B10371" t="str">
            <v>BUCHA DE REDUCAO DE PVC, SOLDAVEL, CURTA, COM 60 X 50 MM, PARA AGUA FRIA PREDIAL</v>
          </cell>
          <cell r="C10371">
            <v>6.71</v>
          </cell>
        </row>
        <row r="10372">
          <cell r="A10372">
            <v>20086</v>
          </cell>
          <cell r="B10372" t="str">
            <v>BUCHA DE REDUCAO DE PVC, SOLDAVEL, LONGA, 50 X 40 MM, PARA ESGOTO PREDIAL</v>
          </cell>
          <cell r="C10372">
            <v>3.17</v>
          </cell>
        </row>
        <row r="10373">
          <cell r="A10373">
            <v>832</v>
          </cell>
          <cell r="B10373" t="str">
            <v>BUCHA DE REDUCAO DE PVC, SOLDAVEL, LONGA, COM 32 X 20 MM, PARA AGUA FRIA PREDIAL</v>
          </cell>
          <cell r="C10373">
            <v>2.77</v>
          </cell>
        </row>
        <row r="10374">
          <cell r="A10374">
            <v>834</v>
          </cell>
          <cell r="B10374" t="str">
            <v>BUCHA DE REDUCAO DE PVC, SOLDAVEL, LONGA, COM 40 X 25 MM, PARA AGUA FRIA PREDIAL</v>
          </cell>
          <cell r="C10374">
            <v>3.59</v>
          </cell>
        </row>
        <row r="10375">
          <cell r="A10375">
            <v>813</v>
          </cell>
          <cell r="B10375" t="str">
            <v>BUCHA DE REDUCAO DE PVC, SOLDAVEL, LONGA, COM 50 X 25 MM, PARA AGUA FRIA PREDIAL</v>
          </cell>
          <cell r="C10375">
            <v>4.18</v>
          </cell>
        </row>
        <row r="10376">
          <cell r="A10376">
            <v>820</v>
          </cell>
          <cell r="B10376" t="str">
            <v>BUCHA DE REDUCAO DE PVC, SOLDAVEL, LONGA, COM 50 X 32 MM, PARA AGUA FRIA PREDIAL</v>
          </cell>
          <cell r="C10376">
            <v>5.62</v>
          </cell>
        </row>
        <row r="10377">
          <cell r="A10377">
            <v>816</v>
          </cell>
          <cell r="B10377" t="str">
            <v>BUCHA DE REDUCAO DE PVC, SOLDAVEL, LONGA, COM 60 X 25 MM, PARA AGUA FRIA PREDIAL</v>
          </cell>
          <cell r="C10377">
            <v>10.02</v>
          </cell>
        </row>
        <row r="10378">
          <cell r="A10378">
            <v>814</v>
          </cell>
          <cell r="B10378" t="str">
            <v>BUCHA DE REDUCAO DE PVC, SOLDAVEL, LONGA, COM 60 X 32 MM, PARA AGUA FRIA PREDIAL</v>
          </cell>
          <cell r="C10378">
            <v>12.45</v>
          </cell>
        </row>
        <row r="10379">
          <cell r="A10379">
            <v>822</v>
          </cell>
          <cell r="B10379" t="str">
            <v>BUCHA DE REDUCAO DE PVC, SOLDAVEL, LONGA, COM 60 X 50 MM, PARA AGUA FRIA PREDIAL</v>
          </cell>
          <cell r="C10379">
            <v>16.25</v>
          </cell>
        </row>
        <row r="10380">
          <cell r="A10380">
            <v>821</v>
          </cell>
          <cell r="B10380" t="str">
            <v>BUCHA DE REDUCAO DE PVC, SOLDAVEL, LONGA, COM 75 X 50 MM, PARA AGUA FRIA PREDIAL</v>
          </cell>
          <cell r="C10380">
            <v>18.59</v>
          </cell>
        </row>
        <row r="10381">
          <cell r="A10381">
            <v>39191</v>
          </cell>
          <cell r="B10381" t="str">
            <v>BUCHA DE REDUCAO EM ALUMINIO, COM ROSCA, DE 1 1/2" X 1 1/4", PARA ELETRODUTO</v>
          </cell>
          <cell r="C10381">
            <v>21.5</v>
          </cell>
        </row>
        <row r="10382">
          <cell r="A10382">
            <v>39190</v>
          </cell>
          <cell r="B10382" t="str">
            <v>BUCHA DE REDUCAO EM ALUMINIO, COM ROSCA, DE 1 1/2" X 1", PARA ELETRODUTO</v>
          </cell>
          <cell r="C10382">
            <v>22.46</v>
          </cell>
        </row>
        <row r="10383">
          <cell r="A10383">
            <v>39189</v>
          </cell>
          <cell r="B10383" t="str">
            <v>BUCHA DE REDUCAO EM ALUMINIO, COM ROSCA, DE 1 1/2" X 3/4", PARA ELETRODUTO</v>
          </cell>
          <cell r="C10383">
            <v>23.77</v>
          </cell>
        </row>
        <row r="10384">
          <cell r="A10384">
            <v>39188</v>
          </cell>
          <cell r="B10384" t="str">
            <v>BUCHA DE REDUCAO EM ALUMINIO, COM ROSCA, DE 1 1/4" X 1", PARA ELETRODUTO</v>
          </cell>
          <cell r="C10384">
            <v>17.5</v>
          </cell>
        </row>
        <row r="10385">
          <cell r="A10385">
            <v>39186</v>
          </cell>
          <cell r="B10385" t="str">
            <v>BUCHA DE REDUCAO EM ALUMINIO, COM ROSCA, DE 1 1/4" X 1/2", PARA ELETRODUTO</v>
          </cell>
          <cell r="C10385">
            <v>21.26</v>
          </cell>
        </row>
        <row r="10386">
          <cell r="A10386">
            <v>39187</v>
          </cell>
          <cell r="B10386" t="str">
            <v>BUCHA DE REDUCAO EM ALUMINIO, COM ROSCA, DE 1 1/4" X 3/4", PARA ELETRODUTO</v>
          </cell>
          <cell r="C10386">
            <v>18.34</v>
          </cell>
        </row>
        <row r="10387">
          <cell r="A10387">
            <v>39184</v>
          </cell>
          <cell r="B10387" t="str">
            <v>BUCHA DE REDUCAO EM ALUMINIO, COM ROSCA, DE 1" X 1/2", PARA ELETRODUTO</v>
          </cell>
          <cell r="C10387">
            <v>6.9</v>
          </cell>
        </row>
        <row r="10388">
          <cell r="A10388">
            <v>39185</v>
          </cell>
          <cell r="B10388" t="str">
            <v>BUCHA DE REDUCAO EM ALUMINIO, COM ROSCA, DE 1" X 3/4", PARA ELETRODUTO</v>
          </cell>
          <cell r="C10388">
            <v>6.29</v>
          </cell>
        </row>
        <row r="10389">
          <cell r="A10389">
            <v>39198</v>
          </cell>
          <cell r="B10389" t="str">
            <v>BUCHA DE REDUCAO EM ALUMINIO, COM ROSCA, DE 2 1/2" X 1 1/2", PARA ELETRODUTO</v>
          </cell>
          <cell r="C10389">
            <v>70.52</v>
          </cell>
        </row>
        <row r="10390">
          <cell r="A10390">
            <v>39197</v>
          </cell>
          <cell r="B10390" t="str">
            <v>BUCHA DE REDUCAO EM ALUMINIO, COM ROSCA, DE 2 1/2" X 1 1/4", PARA ELETRODUTO</v>
          </cell>
          <cell r="C10390">
            <v>73.67</v>
          </cell>
        </row>
        <row r="10391">
          <cell r="A10391">
            <v>39196</v>
          </cell>
          <cell r="B10391" t="str">
            <v>BUCHA DE REDUCAO EM ALUMINIO, COM ROSCA, DE 2 1/2" X 1", PARA ELETRODUTO</v>
          </cell>
          <cell r="C10391">
            <v>75.98</v>
          </cell>
        </row>
        <row r="10392">
          <cell r="A10392">
            <v>39199</v>
          </cell>
          <cell r="B10392" t="str">
            <v>BUCHA DE REDUCAO EM ALUMINIO, COM ROSCA, DE 2 1/2" X 2", PARA ELETRODUTO</v>
          </cell>
          <cell r="C10392">
            <v>67.87</v>
          </cell>
        </row>
        <row r="10393">
          <cell r="A10393">
            <v>39195</v>
          </cell>
          <cell r="B10393" t="str">
            <v>BUCHA DE REDUCAO EM ALUMINIO, COM ROSCA, DE 2" X 1 1/2", PARA ELETRODUTO</v>
          </cell>
          <cell r="C10393">
            <v>39.17</v>
          </cell>
        </row>
        <row r="10394">
          <cell r="A10394">
            <v>39194</v>
          </cell>
          <cell r="B10394" t="str">
            <v>BUCHA DE REDUCAO EM ALUMINIO, COM ROSCA, DE 2" X 1 1/4", PARA ELETRODUTO</v>
          </cell>
          <cell r="C10394">
            <v>41.92</v>
          </cell>
        </row>
        <row r="10395">
          <cell r="A10395">
            <v>39193</v>
          </cell>
          <cell r="B10395" t="str">
            <v>BUCHA DE REDUCAO EM ALUMINIO, COM ROSCA, DE 2" X 1", PARA ELETRODUTO</v>
          </cell>
          <cell r="C10395">
            <v>45.95</v>
          </cell>
        </row>
        <row r="10396">
          <cell r="A10396">
            <v>39192</v>
          </cell>
          <cell r="B10396" t="str">
            <v>BUCHA DE REDUCAO EM ALUMINIO, COM ROSCA, DE 2" X 3/4", PARA ELETRODUTO</v>
          </cell>
          <cell r="C10396">
            <v>47.79</v>
          </cell>
        </row>
        <row r="10397">
          <cell r="A10397">
            <v>39201</v>
          </cell>
          <cell r="B10397" t="str">
            <v>BUCHA DE REDUCAO EM ALUMINIO, COM ROSCA, DE 3" X 1 1/2", PARA ELETRODUTO</v>
          </cell>
          <cell r="C10397">
            <v>84.32</v>
          </cell>
        </row>
        <row r="10398">
          <cell r="A10398">
            <v>39200</v>
          </cell>
          <cell r="B10398" t="str">
            <v>BUCHA DE REDUCAO EM ALUMINIO, COM ROSCA, DE 3" X 1 1/4", PARA ELETRODUTO</v>
          </cell>
          <cell r="C10398">
            <v>84.99</v>
          </cell>
        </row>
        <row r="10399">
          <cell r="A10399">
            <v>39203</v>
          </cell>
          <cell r="B10399" t="str">
            <v>BUCHA DE REDUCAO EM ALUMINIO, COM ROSCA, DE 3" X 2 1/2", PARA ELETRODUTO</v>
          </cell>
          <cell r="C10399">
            <v>68.63</v>
          </cell>
        </row>
        <row r="10400">
          <cell r="A10400">
            <v>39202</v>
          </cell>
          <cell r="B10400" t="str">
            <v>BUCHA DE REDUCAO EM ALUMINIO, COM ROSCA, DE 3" X 2", PARA ELETRODUTO</v>
          </cell>
          <cell r="C10400">
            <v>80.62</v>
          </cell>
        </row>
        <row r="10401">
          <cell r="A10401">
            <v>39920</v>
          </cell>
          <cell r="B10401" t="str">
            <v>BUCHA DE REDUCAO EM ALUMINIO, COM ROSCA, DE 3/4" X 1/2", PARA ELETRODUTO</v>
          </cell>
          <cell r="C10401">
            <v>5.79</v>
          </cell>
        </row>
        <row r="10402">
          <cell r="A10402">
            <v>39205</v>
          </cell>
          <cell r="B10402" t="str">
            <v>BUCHA DE REDUCAO EM ALUMINIO, COM ROSCA, DE 4" X 2 1/2", PARA ELETRODUTO</v>
          </cell>
          <cell r="C10402">
            <v>134.5</v>
          </cell>
        </row>
        <row r="10403">
          <cell r="A10403">
            <v>39204</v>
          </cell>
          <cell r="B10403" t="str">
            <v>BUCHA DE REDUCAO EM ALUMINIO, COM ROSCA, DE 4" X 2", PARA ELETRODUTO</v>
          </cell>
          <cell r="C10403">
            <v>137.75</v>
          </cell>
        </row>
        <row r="10404">
          <cell r="A10404">
            <v>39206</v>
          </cell>
          <cell r="B10404" t="str">
            <v>BUCHA DE REDUCAO EM ALUMINIO, COM ROSCA, DE 4" X 3", PARA ELETRODUTO</v>
          </cell>
          <cell r="C10404">
            <v>130.69</v>
          </cell>
        </row>
        <row r="10405">
          <cell r="A10405">
            <v>798</v>
          </cell>
          <cell r="B10405" t="str">
            <v>BUCHA DE REDUCAO PVC ROSCAVEL 3/4" X 1/2"</v>
          </cell>
          <cell r="C10405">
            <v>1.1599999999999999</v>
          </cell>
        </row>
        <row r="10406">
          <cell r="A10406">
            <v>797</v>
          </cell>
          <cell r="B10406" t="str">
            <v>BUCHA DE REDUCAO PVC, ROSCAVEL 1 1/2" X 1"</v>
          </cell>
          <cell r="C10406">
            <v>8.41</v>
          </cell>
        </row>
        <row r="10407">
          <cell r="A10407">
            <v>796</v>
          </cell>
          <cell r="B10407" t="str">
            <v>BUCHA DE REDUCAO PVC, ROSCAVEL, 1 1/2" X 3/4"</v>
          </cell>
          <cell r="C10407">
            <v>7.15</v>
          </cell>
        </row>
        <row r="10408">
          <cell r="A10408">
            <v>799</v>
          </cell>
          <cell r="B10408" t="str">
            <v>BUCHA DE REDUCAO PVC, ROSCAVEL, 1" X 1/2"</v>
          </cell>
          <cell r="C10408">
            <v>3.46</v>
          </cell>
        </row>
        <row r="10409">
          <cell r="A10409">
            <v>792</v>
          </cell>
          <cell r="B10409" t="str">
            <v>BUCHA DE REDUCAO PVC, ROSCAVEL, 1" X 3/4"</v>
          </cell>
          <cell r="C10409">
            <v>3.35</v>
          </cell>
        </row>
        <row r="10410">
          <cell r="A10410">
            <v>38001</v>
          </cell>
          <cell r="B10410" t="str">
            <v>BUCHA DE REDUCAO, CPVC, SOLDAVEL, 22 X 15 MM, PARA AGUA QUENTE</v>
          </cell>
          <cell r="C10410">
            <v>1.34</v>
          </cell>
        </row>
        <row r="10411">
          <cell r="A10411">
            <v>38002</v>
          </cell>
          <cell r="B10411" t="str">
            <v>BUCHA DE REDUCAO, CPVC, SOLDAVEL, 28 X 22 MM, PARA AGUA QUENTE</v>
          </cell>
          <cell r="C10411">
            <v>4.68</v>
          </cell>
        </row>
        <row r="10412">
          <cell r="A10412">
            <v>38003</v>
          </cell>
          <cell r="B10412" t="str">
            <v>BUCHA DE REDUCAO, CPVC, SOLDAVEL, 35 X 28 MM, PARA AGUA QUENTE</v>
          </cell>
          <cell r="C10412">
            <v>31.98</v>
          </cell>
        </row>
        <row r="10413">
          <cell r="A10413">
            <v>38004</v>
          </cell>
          <cell r="B10413" t="str">
            <v>BUCHA DE REDUCAO, CPVC, SOLDAVEL, 42 X 22 MM, PARA AGUA QUENTE</v>
          </cell>
          <cell r="C10413">
            <v>36.78</v>
          </cell>
        </row>
        <row r="10414">
          <cell r="A10414">
            <v>44263</v>
          </cell>
          <cell r="B10414" t="str">
            <v>BUCHA DE REDUCAO, CPVC, SOLDAVEL, 54 X 35 MM, PARA AGUA QUENTE</v>
          </cell>
          <cell r="C10414">
            <v>66.02</v>
          </cell>
        </row>
        <row r="10415">
          <cell r="A10415">
            <v>36327</v>
          </cell>
          <cell r="B10415" t="str">
            <v>BUCHA DE REDUCAO, PPR, DN 25 X 20 MM, PARA AGUA QUENTE PREDIAL</v>
          </cell>
        </row>
        <row r="10416">
          <cell r="A10416">
            <v>38992</v>
          </cell>
          <cell r="B10416" t="str">
            <v>BUCHA DE REDUCAO, PPR, DN 32 X 25 MM, PARA AGUA QUENTE E FRIA PREDIAL</v>
          </cell>
        </row>
        <row r="10417">
          <cell r="A10417">
            <v>38993</v>
          </cell>
          <cell r="B10417" t="str">
            <v>BUCHA DE REDUCAO, PPR, DN 40 X 25 MM, PARA AGUA QUENTE E FRIA PREDIAL</v>
          </cell>
        </row>
        <row r="10418">
          <cell r="A10418">
            <v>44175</v>
          </cell>
          <cell r="B10418" t="str">
            <v>BUCHA DE REDUCAO, PPR, DN 50 X 25 MM, PARA AGUA QUENTE E FRIA PREDIAL</v>
          </cell>
        </row>
        <row r="10419">
          <cell r="A10419">
            <v>44177</v>
          </cell>
          <cell r="B10419" t="str">
            <v>BUCHA DE REDUCAO, PPR, DN 50 X 32 MM, PARA AGUA QUENTE E FRIA PREDIAL</v>
          </cell>
        </row>
        <row r="10420">
          <cell r="A10420">
            <v>38418</v>
          </cell>
          <cell r="B10420" t="str">
            <v>BUCHA DE REDUCAO, PVC, LONGA, SERIE R, DN 50 X 40 MM, PARA ESGOTO PREDIAL</v>
          </cell>
          <cell r="C10420">
            <v>5.44</v>
          </cell>
        </row>
        <row r="10421">
          <cell r="A10421">
            <v>39178</v>
          </cell>
          <cell r="B10421" t="str">
            <v>BUCHA EM ALUMINIO, COM ROSCA, DE 1 1/2", PARA ELETRODUTO</v>
          </cell>
          <cell r="C10421">
            <v>2.3199999999999998</v>
          </cell>
        </row>
        <row r="10422">
          <cell r="A10422">
            <v>39177</v>
          </cell>
          <cell r="B10422" t="str">
            <v>BUCHA EM ALUMINIO, COM ROSCA, DE 1 1/4", PARA ELETRODUTO</v>
          </cell>
          <cell r="C10422">
            <v>2.1</v>
          </cell>
        </row>
        <row r="10423">
          <cell r="A10423">
            <v>39176</v>
          </cell>
          <cell r="B10423" t="str">
            <v>BUCHA EM ALUMINIO, COM ROSCA, DE 1", PARA ELETRODUTO</v>
          </cell>
          <cell r="C10423">
            <v>1.38</v>
          </cell>
        </row>
        <row r="10424">
          <cell r="A10424">
            <v>39174</v>
          </cell>
          <cell r="B10424" t="str">
            <v>BUCHA EM ALUMINIO, COM ROSCA, DE 1/2", PARA ELETRODUTO</v>
          </cell>
          <cell r="C10424">
            <v>1.05</v>
          </cell>
        </row>
        <row r="10425">
          <cell r="A10425">
            <v>39180</v>
          </cell>
          <cell r="B10425" t="str">
            <v>BUCHA EM ALUMINIO, COM ROSCA, DE 2 1/2", PARA ELETRODUTO</v>
          </cell>
          <cell r="C10425">
            <v>6.31</v>
          </cell>
        </row>
        <row r="10426">
          <cell r="A10426">
            <v>39179</v>
          </cell>
          <cell r="B10426" t="str">
            <v>BUCHA EM ALUMINIO, COM ROSCA, DE 2", PARA ELETRODUTO</v>
          </cell>
          <cell r="C10426">
            <v>5.59</v>
          </cell>
        </row>
        <row r="10427">
          <cell r="A10427">
            <v>39181</v>
          </cell>
          <cell r="B10427" t="str">
            <v>BUCHA EM ALUMINIO, COM ROSCA, DE 3", PARA ELETRODUTO</v>
          </cell>
          <cell r="C10427">
            <v>8.4600000000000009</v>
          </cell>
        </row>
        <row r="10428">
          <cell r="A10428">
            <v>39175</v>
          </cell>
          <cell r="B10428" t="str">
            <v>BUCHA EM ALUMINIO, COM ROSCA, DE 3/4", PARA ELETRODUTO</v>
          </cell>
          <cell r="C10428">
            <v>1.28</v>
          </cell>
        </row>
        <row r="10429">
          <cell r="A10429">
            <v>39217</v>
          </cell>
          <cell r="B10429" t="str">
            <v>BUCHA EM ALUMINIO, COM ROSCA, DE 3/8", PARA ELETRODUTO</v>
          </cell>
          <cell r="C10429">
            <v>0.99</v>
          </cell>
        </row>
        <row r="10430">
          <cell r="A10430">
            <v>39182</v>
          </cell>
          <cell r="B10430" t="str">
            <v>BUCHA EM ALUMINIO, COM ROSCA, DE 4", PARA ELETRODUTO</v>
          </cell>
          <cell r="C10430">
            <v>11.9</v>
          </cell>
        </row>
        <row r="10431">
          <cell r="A10431">
            <v>12616</v>
          </cell>
          <cell r="B10431" t="str">
            <v>CABECEIRA DIREITA OU ESQUERDA, PVC, PARA CALHA PLUVIAL, DIAMETRO ENTRE *119 E 170* MM, PARA DRENAGEM PLUVIAL PREDIAL</v>
          </cell>
          <cell r="C10431">
            <v>16.79</v>
          </cell>
        </row>
        <row r="10432">
          <cell r="A10432">
            <v>1049</v>
          </cell>
          <cell r="B10432" t="str">
            <v>CABECOTE PARA ENTRADA DE LINHA DE ALIMENTACAO PARA ELETRODUTO, EM LIGA DE ALUMINIO COM ACABAMENTO ANTI CORROSIVO, COM FIXACAO POR ENCAIXE LISO DE 360 GRAUS, DE 1 1/2"</v>
          </cell>
          <cell r="C10432">
            <v>9.9600000000000009</v>
          </cell>
        </row>
        <row r="10433">
          <cell r="A10433">
            <v>1099</v>
          </cell>
          <cell r="B10433" t="str">
            <v>CABECOTE PARA ENTRADA DE LINHA DE ALIMENTACAO PARA ELETRODUTO, EM LIGA DE ALUMINIO COM ACABAMENTO ANTI CORROSIVO, COM FIXACAO POR ENCAIXE LISO DE 360 GRAUS, DE 1 1/4"</v>
          </cell>
          <cell r="C10433">
            <v>7.62</v>
          </cell>
        </row>
        <row r="10434">
          <cell r="A10434">
            <v>1050</v>
          </cell>
          <cell r="B10434" t="str">
            <v>CABECOTE PARA ENTRADA DE LINHA DE ALIMENTACAO PARA ELETRODUTO, EM LIGA DE ALUMINIO COM ACABAMENTO ANTI CORROSIVO, COM FIXACAO POR ENCAIXE LISO DE 360 GRAUS, DE 1"</v>
          </cell>
          <cell r="C10434">
            <v>5.21</v>
          </cell>
        </row>
        <row r="10435">
          <cell r="A10435">
            <v>39678</v>
          </cell>
          <cell r="B10435" t="str">
            <v>CABECOTE PARA ENTRADA DE LINHA DE ALIMENTACAO PARA ELETRODUTO, EM LIGA DE ALUMINIO COM ACABAMENTO ANTI CORROSIVO, COM FIXACAO POR ENCAIXE LISO DE 360 GRAUS, DE 1/2"</v>
          </cell>
          <cell r="C10435">
            <v>3.07</v>
          </cell>
        </row>
        <row r="10436">
          <cell r="A10436">
            <v>1101</v>
          </cell>
          <cell r="B10436" t="str">
            <v>CABECOTE PARA ENTRADA DE LINHA DE ALIMENTACAO PARA ELETRODUTO, EM LIGA DE ALUMINIO COM ACABAMENTO ANTI CORROSIVO, COM FIXACAO POR ENCAIXE LISO DE 360 GRAUS, DE 2 1/2"</v>
          </cell>
          <cell r="C10436">
            <v>32.869999999999997</v>
          </cell>
        </row>
        <row r="10437">
          <cell r="A10437">
            <v>1100</v>
          </cell>
          <cell r="B10437" t="str">
            <v>CABECOTE PARA ENTRADA DE LINHA DE ALIMENTACAO PARA ELETRODUTO, EM LIGA DE ALUMINIO COM ACABAMENTO ANTI CORROSIVO, COM FIXACAO POR ENCAIXE LISO DE 360 GRAUS, DE 2"</v>
          </cell>
          <cell r="C10437">
            <v>16.96</v>
          </cell>
        </row>
        <row r="10438">
          <cell r="A10438">
            <v>39679</v>
          </cell>
          <cell r="B10438" t="str">
            <v>CABECOTE PARA ENTRADA DE LINHA DE ALIMENTACAO PARA ELETRODUTO, EM LIGA DE ALUMINIO COM ACABAMENTO ANTI CORROSIVO, COM FIXACAO POR ENCAIXE LISO DE 360 GRAUS, DE 3 1/2"</v>
          </cell>
          <cell r="C10438">
            <v>65.510000000000005</v>
          </cell>
        </row>
        <row r="10439">
          <cell r="A10439">
            <v>1102</v>
          </cell>
          <cell r="B10439" t="str">
            <v>CABECOTE PARA ENTRADA DE LINHA DE ALIMENTACAO PARA ELETRODUTO, EM LIGA DE ALUMINIO COM ACABAMENTO ANTI CORROSIVO, COM FIXACAO POR ENCAIXE LISO DE 360 GRAUS, DE 3"</v>
          </cell>
          <cell r="C10439">
            <v>49.01</v>
          </cell>
        </row>
        <row r="10440">
          <cell r="A10440">
            <v>1098</v>
          </cell>
          <cell r="B10440" t="str">
            <v>CABECOTE PARA ENTRADA DE LINHA DE ALIMENTACAO PARA ELETRODUTO, EM LIGA DE ALUMINIO COM ACABAMENTO ANTI CORROSIVO, COM FIXACAO POR ENCAIXE LISO DE 360 GRAUS, DE 3/4"</v>
          </cell>
          <cell r="C10440">
            <v>4.07</v>
          </cell>
        </row>
        <row r="10441">
          <cell r="A10441">
            <v>1051</v>
          </cell>
          <cell r="B10441" t="str">
            <v>CABECOTE PARA ENTRADA DE LINHA DE ALIMENTACAO PARA ELETRODUTO, EM LIGA DE ALUMINIO COM ACABAMENTO ANTI CORROSIVO, COM FIXACAO POR ENCAIXE LISO DE 360 GRAUS, DE 4"</v>
          </cell>
          <cell r="C10441">
            <v>71.239999999999995</v>
          </cell>
        </row>
        <row r="10442">
          <cell r="A10442">
            <v>37399</v>
          </cell>
          <cell r="B10442" t="str">
            <v>CABIDE/GANCHO DE BANHEIRO SIMPLES EM METAL CROMADO</v>
          </cell>
          <cell r="C10442">
            <v>17.12</v>
          </cell>
        </row>
        <row r="10443">
          <cell r="A10443">
            <v>43834</v>
          </cell>
          <cell r="B10443" t="str">
            <v>CABO COAXIAL RG11 95% DE MALHA</v>
          </cell>
          <cell r="C10443">
            <v>27.16</v>
          </cell>
        </row>
        <row r="10444">
          <cell r="A10444">
            <v>43835</v>
          </cell>
          <cell r="B10444" t="str">
            <v>CABO COAXIAL RG59 95% DE MALHA</v>
          </cell>
          <cell r="C10444">
            <v>2.4300000000000002</v>
          </cell>
        </row>
        <row r="10445">
          <cell r="A10445">
            <v>43833</v>
          </cell>
          <cell r="B10445" t="str">
            <v>CABO COAXIAL RG6 95% DE MALHA</v>
          </cell>
          <cell r="C10445">
            <v>2.5299999999999998</v>
          </cell>
        </row>
        <row r="10446">
          <cell r="A10446">
            <v>41955</v>
          </cell>
          <cell r="B10446" t="str">
            <v>CABO DE ACO GALVANIZADO, DIAMETRO 12,7 MM (1/2"), COM ALMA DE ACO CABO INDEPENDENTE 6 X 25 F</v>
          </cell>
          <cell r="C10446">
            <v>65.03</v>
          </cell>
        </row>
        <row r="10447">
          <cell r="A10447">
            <v>41953</v>
          </cell>
          <cell r="B10447" t="str">
            <v>CABO DE ACO GALVANIZADO, DIAMETRO 12,7 MM (1/2"), COM ALMA DE FIBRA 6 X 25 F</v>
          </cell>
          <cell r="C10447">
            <v>62.06</v>
          </cell>
        </row>
        <row r="10448">
          <cell r="A10448">
            <v>41954</v>
          </cell>
          <cell r="B10448" t="str">
            <v>CABO DE ACO GALVANIZADO, DIAMETRO 9,53 MM (3/8"), COM ALMA DE FIBRA 6 X 25 F</v>
          </cell>
          <cell r="C10448">
            <v>61.47</v>
          </cell>
        </row>
        <row r="10449">
          <cell r="A10449">
            <v>25004</v>
          </cell>
          <cell r="B10449" t="str">
            <v>CABO DE ALUMINIO NU COM ALMA DE ACO, BITOLA 1/0 AWG</v>
          </cell>
          <cell r="C10449">
            <v>51.47</v>
          </cell>
        </row>
        <row r="10450">
          <cell r="A10450">
            <v>25002</v>
          </cell>
          <cell r="B10450" t="str">
            <v>CABO DE ALUMINIO NU COM ALMA DE ACO, BITOLA 2 AWG</v>
          </cell>
          <cell r="C10450">
            <v>51.47</v>
          </cell>
        </row>
        <row r="10451">
          <cell r="A10451">
            <v>37409</v>
          </cell>
          <cell r="B10451" t="str">
            <v>CABO DE ALUMINIO NU COM ALMA DE ACO, BITOLA 2/0 AWG</v>
          </cell>
          <cell r="C10451">
            <v>51.47</v>
          </cell>
        </row>
        <row r="10452">
          <cell r="A10452">
            <v>841</v>
          </cell>
          <cell r="B10452" t="str">
            <v>CABO DE ALUMINIO NU COM ALMA DE ACO, BITOLA 4 AWG</v>
          </cell>
          <cell r="C10452">
            <v>52.1</v>
          </cell>
        </row>
        <row r="10453">
          <cell r="A10453">
            <v>25005</v>
          </cell>
          <cell r="B10453" t="str">
            <v>CABO DE ALUMINIO NU SEM ALMA DE ACO, BITOLA 1/0 AWG</v>
          </cell>
          <cell r="C10453">
            <v>56.48</v>
          </cell>
        </row>
        <row r="10454">
          <cell r="A10454">
            <v>25003</v>
          </cell>
          <cell r="B10454" t="str">
            <v>CABO DE ALUMINIO NU SEM ALMA DE ACO, BITOLA 2 AWG</v>
          </cell>
          <cell r="C10454">
            <v>57.33</v>
          </cell>
        </row>
        <row r="10455">
          <cell r="A10455">
            <v>37410</v>
          </cell>
          <cell r="B10455" t="str">
            <v>CABO DE ALUMINIO NU SEM ALMA DE ACO, BITOLA 2/0 AWG</v>
          </cell>
          <cell r="C10455">
            <v>56.48</v>
          </cell>
        </row>
        <row r="10456">
          <cell r="A10456">
            <v>842</v>
          </cell>
          <cell r="B10456" t="str">
            <v>CABO DE ALUMINIO NU SEM ALMA DE ACO, BITOLA 4 AWG</v>
          </cell>
          <cell r="C10456">
            <v>57.28</v>
          </cell>
        </row>
        <row r="10457">
          <cell r="A10457">
            <v>44391</v>
          </cell>
          <cell r="B10457" t="str">
            <v>CABO DE COBRE FLEXIVEL NAO HALOGENADO, SEM EMISSAO DE FUMACA, 750V, SECAO NOMINAL 120 MM</v>
          </cell>
          <cell r="C10457">
            <v>122.06</v>
          </cell>
        </row>
        <row r="10458">
          <cell r="A10458">
            <v>44388</v>
          </cell>
          <cell r="B10458" t="str">
            <v>CABO DE COBRE FLEXIVEL NAO HALOGENADO, SEM EMISSAO DE FUMACA, 750V, SECAO NOMINAL 2,5 MM</v>
          </cell>
          <cell r="C10458">
            <v>2.64</v>
          </cell>
        </row>
        <row r="10459">
          <cell r="A10459">
            <v>44392</v>
          </cell>
          <cell r="B10459" t="str">
            <v>CABO DE COBRE FLEXIVEL NAO HALOGENADO, SEM EMISSAO DE FUMACA, 750V, SECAO NOMINAL 240 MM</v>
          </cell>
          <cell r="C10459">
            <v>243.03</v>
          </cell>
        </row>
        <row r="10460">
          <cell r="A10460">
            <v>44390</v>
          </cell>
          <cell r="B10460" t="str">
            <v>CABO DE COBRE FLEXIVEL NAO HALOGENADO, SEM EMISSAO DE FUMACA, 750V, SECAO NOMINAL 50 MM</v>
          </cell>
          <cell r="C10460">
            <v>51.49</v>
          </cell>
        </row>
        <row r="10461">
          <cell r="A10461">
            <v>44389</v>
          </cell>
          <cell r="B10461" t="str">
            <v>CABO DE COBRE FLEXIVEL NAO HALOGENADO, SEM EMISSAO DE FUMACA, 750V, SECAO NOMINAL 6,0 MM</v>
          </cell>
          <cell r="C10461">
            <v>6.08</v>
          </cell>
        </row>
        <row r="10462">
          <cell r="A10462">
            <v>862</v>
          </cell>
          <cell r="B10462" t="str">
            <v>CABO DE COBRE NU 10 MM2 MEIO-DURO</v>
          </cell>
          <cell r="C10462">
            <v>11.14</v>
          </cell>
        </row>
        <row r="10463">
          <cell r="A10463">
            <v>866</v>
          </cell>
          <cell r="B10463" t="str">
            <v>CABO DE COBRE NU 120 MM2 MEIO-DURO</v>
          </cell>
          <cell r="C10463">
            <v>141.52000000000001</v>
          </cell>
        </row>
        <row r="10464">
          <cell r="A10464">
            <v>892</v>
          </cell>
          <cell r="B10464" t="str">
            <v>CABO DE COBRE NU 150 MM2 MEIO-DURO</v>
          </cell>
          <cell r="C10464">
            <v>171.3</v>
          </cell>
        </row>
        <row r="10465">
          <cell r="A10465">
            <v>857</v>
          </cell>
          <cell r="B10465" t="str">
            <v>CABO DE COBRE NU 16 MM2 MEIO-DURO</v>
          </cell>
          <cell r="C10465">
            <v>18.63</v>
          </cell>
        </row>
        <row r="10466">
          <cell r="A10466">
            <v>37404</v>
          </cell>
          <cell r="B10466" t="str">
            <v>CABO DE COBRE NU 185 MM2 MEIO-DURO</v>
          </cell>
          <cell r="C10466">
            <v>198.2</v>
          </cell>
        </row>
        <row r="10467">
          <cell r="A10467">
            <v>868</v>
          </cell>
          <cell r="B10467" t="str">
            <v>CABO DE COBRE NU 25 MM2 MEIO-DURO</v>
          </cell>
          <cell r="C10467">
            <v>26.55</v>
          </cell>
        </row>
        <row r="10468">
          <cell r="A10468">
            <v>863</v>
          </cell>
          <cell r="B10468" t="str">
            <v>CABO DE COBRE NU 35 MM2 MEIO-DURO</v>
          </cell>
          <cell r="C10468">
            <v>39.1</v>
          </cell>
        </row>
        <row r="10469">
          <cell r="A10469">
            <v>867</v>
          </cell>
          <cell r="B10469" t="str">
            <v>CABO DE COBRE NU 50 MM2 MEIO-DURO</v>
          </cell>
          <cell r="C10469">
            <v>55.71</v>
          </cell>
        </row>
        <row r="10470">
          <cell r="A10470">
            <v>864</v>
          </cell>
          <cell r="B10470" t="str">
            <v>CABO DE COBRE NU 70 MM2 MEIO-DURO</v>
          </cell>
          <cell r="C10470">
            <v>73.58</v>
          </cell>
        </row>
        <row r="10471">
          <cell r="A10471">
            <v>865</v>
          </cell>
          <cell r="B10471" t="str">
            <v>CABO DE COBRE NU 95 MM2 MEIO-DURO</v>
          </cell>
          <cell r="C10471">
            <v>105.84</v>
          </cell>
        </row>
        <row r="10472">
          <cell r="A10472">
            <v>39251</v>
          </cell>
          <cell r="B10472" t="str">
            <v>CABO DE COBRE, FLEXIVEL, CLASSE 4 OU 5, ISOLACAO EM PVC/A, ANTICHAMA BWF-B, 1 CONDUTOR, 450/750 V, SECAO NOMINAL 0,5 MM2</v>
          </cell>
          <cell r="C10472">
            <v>0.69</v>
          </cell>
        </row>
        <row r="10473">
          <cell r="A10473">
            <v>1011</v>
          </cell>
          <cell r="B10473" t="str">
            <v>CABO DE COBRE, FLEXIVEL, CLASSE 4 OU 5, ISOLACAO EM PVC/A, ANTICHAMA BWF-B, 1 CONDUTOR, 450/750 V, SECAO NOMINAL 0,75 MM2</v>
          </cell>
          <cell r="C10473">
            <v>0.95</v>
          </cell>
        </row>
        <row r="10474">
          <cell r="A10474">
            <v>39252</v>
          </cell>
          <cell r="B10474" t="str">
            <v>CABO DE COBRE, FLEXIVEL, CLASSE 4 OU 5, ISOLACAO EM PVC/A, ANTICHAMA BWF-B, 1 CONDUTOR, 450/750 V, SECAO NOMINAL 1,0 MM2</v>
          </cell>
          <cell r="C10474">
            <v>1.24</v>
          </cell>
        </row>
        <row r="10475">
          <cell r="A10475">
            <v>1013</v>
          </cell>
          <cell r="B10475" t="str">
            <v>CABO DE COBRE, FLEXIVEL, CLASSE 4 OU 5, ISOLACAO EM PVC/A, ANTICHAMA BWF-B, 1 CONDUTOR, 450/750 V, SECAO NOMINAL 1,5 MM2</v>
          </cell>
          <cell r="C10475">
            <v>1.49</v>
          </cell>
        </row>
        <row r="10476">
          <cell r="A10476">
            <v>980</v>
          </cell>
          <cell r="B10476" t="str">
            <v>CABO DE COBRE, FLEXIVEL, CLASSE 4 OU 5, ISOLACAO EM PVC/A, ANTICHAMA BWF-B, 1 CONDUTOR, 450/750 V, SECAO NOMINAL 10 MM2</v>
          </cell>
          <cell r="C10476">
            <v>10.77</v>
          </cell>
        </row>
        <row r="10477">
          <cell r="A10477">
            <v>39237</v>
          </cell>
          <cell r="B10477" t="str">
            <v>CABO DE COBRE, FLEXIVEL, CLASSE 4 OU 5, ISOLACAO EM PVC/A, ANTICHAMA BWF-B, 1 CONDUTOR, 450/750 V, SECAO NOMINAL 120 MM2</v>
          </cell>
          <cell r="C10477">
            <v>114.57</v>
          </cell>
        </row>
        <row r="10478">
          <cell r="A10478">
            <v>39238</v>
          </cell>
          <cell r="B10478" t="str">
            <v>CABO DE COBRE, FLEXIVEL, CLASSE 4 OU 5, ISOLACAO EM PVC/A, ANTICHAMA BWF-B, 1 CONDUTOR, 450/750 V, SECAO NOMINAL 150 MM2</v>
          </cell>
          <cell r="C10478">
            <v>144.49</v>
          </cell>
        </row>
        <row r="10479">
          <cell r="A10479">
            <v>979</v>
          </cell>
          <cell r="B10479" t="str">
            <v>CABO DE COBRE, FLEXIVEL, CLASSE 4 OU 5, ISOLACAO EM PVC/A, ANTICHAMA BWF-B, 1 CONDUTOR, 450/750 V, SECAO NOMINAL 16 MM2</v>
          </cell>
          <cell r="C10479">
            <v>15.39</v>
          </cell>
        </row>
        <row r="10480">
          <cell r="A10480">
            <v>39239</v>
          </cell>
          <cell r="B10480" t="str">
            <v>CABO DE COBRE, FLEXIVEL, CLASSE 4 OU 5, ISOLACAO EM PVC/A, ANTICHAMA BWF-B, 1 CONDUTOR, 450/750 V, SECAO NOMINAL 185 MM2</v>
          </cell>
          <cell r="C10480">
            <v>174.56</v>
          </cell>
        </row>
        <row r="10481">
          <cell r="A10481">
            <v>1014</v>
          </cell>
          <cell r="B10481" t="str">
            <v>CABO DE COBRE, FLEXIVEL, CLASSE 4 OU 5, ISOLACAO EM PVC/A, ANTICHAMA BWF-B, 1 CONDUTOR, 450/750 V, SECAO NOMINAL 2,5 MM2</v>
          </cell>
          <cell r="C10481">
            <v>2.36</v>
          </cell>
        </row>
        <row r="10482">
          <cell r="A10482">
            <v>39240</v>
          </cell>
          <cell r="B10482" t="str">
            <v>CABO DE COBRE, FLEXIVEL, CLASSE 4 OU 5, ISOLACAO EM PVC/A, ANTICHAMA BWF-B, 1 CONDUTOR, 450/750 V, SECAO NOMINAL 240 MM2</v>
          </cell>
          <cell r="C10482">
            <v>229.6</v>
          </cell>
        </row>
        <row r="10483">
          <cell r="A10483">
            <v>39232</v>
          </cell>
          <cell r="B10483" t="str">
            <v>CABO DE COBRE, FLEXIVEL, CLASSE 4 OU 5, ISOLACAO EM PVC/A, ANTICHAMA BWF-B, 1 CONDUTOR, 450/750 V, SECAO NOMINAL 25 MM2</v>
          </cell>
          <cell r="C10483">
            <v>24.09</v>
          </cell>
        </row>
        <row r="10484">
          <cell r="A10484">
            <v>39233</v>
          </cell>
          <cell r="B10484" t="str">
            <v>CABO DE COBRE, FLEXIVEL, CLASSE 4 OU 5, ISOLACAO EM PVC/A, ANTICHAMA BWF-B, 1 CONDUTOR, 450/750 V, SECAO NOMINAL 35 MM2</v>
          </cell>
          <cell r="C10484">
            <v>35.119999999999997</v>
          </cell>
        </row>
        <row r="10485">
          <cell r="A10485">
            <v>981</v>
          </cell>
          <cell r="B10485" t="str">
            <v>CABO DE COBRE, FLEXIVEL, CLASSE 4 OU 5, ISOLACAO EM PVC/A, ANTICHAMA BWF-B, 1 CONDUTOR, 450/750 V, SECAO NOMINAL 4 MM2</v>
          </cell>
          <cell r="C10485">
            <v>3.92</v>
          </cell>
        </row>
        <row r="10486">
          <cell r="A10486">
            <v>39234</v>
          </cell>
          <cell r="B10486" t="str">
            <v>CABO DE COBRE, FLEXIVEL, CLASSE 4 OU 5, ISOLACAO EM PVC/A, ANTICHAMA BWF-B, 1 CONDUTOR, 450/750 V, SECAO NOMINAL 50 MM2</v>
          </cell>
          <cell r="C10486">
            <v>48.89</v>
          </cell>
        </row>
        <row r="10487">
          <cell r="A10487">
            <v>982</v>
          </cell>
          <cell r="B10487" t="str">
            <v>CABO DE COBRE, FLEXIVEL, CLASSE 4 OU 5, ISOLACAO EM PVC/A, ANTICHAMA BWF-B, 1 CONDUTOR, 450/750 V, SECAO NOMINAL 6 MM2</v>
          </cell>
          <cell r="C10487">
            <v>5.63</v>
          </cell>
        </row>
        <row r="10488">
          <cell r="A10488">
            <v>39235</v>
          </cell>
          <cell r="B10488" t="str">
            <v>CABO DE COBRE, FLEXIVEL, CLASSE 4 OU 5, ISOLACAO EM PVC/A, ANTICHAMA BWF-B, 1 CONDUTOR, 450/750 V, SECAO NOMINAL 70 MM2</v>
          </cell>
          <cell r="C10488">
            <v>72.099999999999994</v>
          </cell>
        </row>
        <row r="10489">
          <cell r="A10489">
            <v>39236</v>
          </cell>
          <cell r="B10489" t="str">
            <v>CABO DE COBRE, FLEXIVEL, CLASSE 4 OU 5, ISOLACAO EM PVC/A, ANTICHAMA BWF-B, 1 CONDUTOR, 450/750 V, SECAO NOMINAL 95 MM2</v>
          </cell>
          <cell r="C10489">
            <v>95.56</v>
          </cell>
        </row>
        <row r="10490">
          <cell r="A10490">
            <v>993</v>
          </cell>
          <cell r="B10490" t="str">
            <v>CABO DE COBRE, FLEXIVEL, CLASSE 4 OU 5, ISOLACAO EM PVC/A, ANTICHAMA BWF-B, COBERTURA PVC-ST1, ANTICHAMA BWF-B, 1 CONDUTOR, 0,6/1 KV, SECAO NOMINAL 1,5 MM2</v>
          </cell>
          <cell r="C10490">
            <v>2.0099999999999998</v>
          </cell>
        </row>
        <row r="10491">
          <cell r="A10491">
            <v>1020</v>
          </cell>
          <cell r="B10491" t="str">
            <v>CABO DE COBRE, FLEXIVEL, CLASSE 4 OU 5, ISOLACAO EM PVC/A, ANTICHAMA BWF-B, COBERTURA PVC-ST1, ANTICHAMA BWF-B, 1 CONDUTOR, 0,6/1 KV, SECAO NOMINAL 10 MM2</v>
          </cell>
          <cell r="C10491">
            <v>10.27</v>
          </cell>
        </row>
        <row r="10492">
          <cell r="A10492">
            <v>1017</v>
          </cell>
          <cell r="B10492" t="str">
            <v>CABO DE COBRE, FLEXIVEL, CLASSE 4 OU 5, ISOLACAO EM PVC/A, ANTICHAMA BWF-B, COBERTURA PVC-ST1, ANTICHAMA BWF-B, 1 CONDUTOR, 0,6/1 KV, SECAO NOMINAL 120 MM2</v>
          </cell>
          <cell r="C10492">
            <v>125.84</v>
          </cell>
        </row>
        <row r="10493">
          <cell r="A10493">
            <v>999</v>
          </cell>
          <cell r="B10493" t="str">
            <v>CABO DE COBRE, FLEXIVEL, CLASSE 4 OU 5, ISOLACAO EM PVC/A, ANTICHAMA BWF-B, COBERTURA PVC-ST1, ANTICHAMA BWF-B, 1 CONDUTOR, 0,6/1 KV, SECAO NOMINAL 150 MM2</v>
          </cell>
          <cell r="C10493">
            <v>152.46</v>
          </cell>
        </row>
        <row r="10494">
          <cell r="A10494">
            <v>995</v>
          </cell>
          <cell r="B10494" t="str">
            <v>CABO DE COBRE, FLEXIVEL, CLASSE 4 OU 5, ISOLACAO EM PVC/A, ANTICHAMA BWF-B, COBERTURA PVC-ST1, ANTICHAMA BWF-B, 1 CONDUTOR, 0,6/1 KV, SECAO NOMINAL 16 MM2</v>
          </cell>
          <cell r="C10494">
            <v>16.350000000000001</v>
          </cell>
        </row>
        <row r="10495">
          <cell r="A10495">
            <v>1000</v>
          </cell>
          <cell r="B10495" t="str">
            <v>CABO DE COBRE, FLEXIVEL, CLASSE 4 OU 5, ISOLACAO EM PVC/A, ANTICHAMA BWF-B, COBERTURA PVC-ST1, ANTICHAMA BWF-B, 1 CONDUTOR, 0,6/1 KV, SECAO NOMINAL 185 MM2</v>
          </cell>
          <cell r="C10495">
            <v>187.27</v>
          </cell>
        </row>
        <row r="10496">
          <cell r="A10496">
            <v>1022</v>
          </cell>
          <cell r="B10496" t="str">
            <v>CABO DE COBRE, FLEXIVEL, CLASSE 4 OU 5, ISOLACAO EM PVC/A, ANTICHAMA BWF-B, COBERTURA PVC-ST1, ANTICHAMA BWF-B, 1 CONDUTOR, 0,6/1 KV, SECAO NOMINAL 2,5 MM2</v>
          </cell>
          <cell r="C10496">
            <v>2.81</v>
          </cell>
        </row>
        <row r="10497">
          <cell r="A10497">
            <v>1015</v>
          </cell>
          <cell r="B10497" t="str">
            <v>CABO DE COBRE, FLEXIVEL, CLASSE 4 OU 5, ISOLACAO EM PVC/A, ANTICHAMA BWF-B, COBERTURA PVC-ST1, ANTICHAMA BWF-B, 1 CONDUTOR, 0,6/1 KV, SECAO NOMINAL 240 MM2</v>
          </cell>
          <cell r="C10497">
            <v>248.86</v>
          </cell>
        </row>
        <row r="10498">
          <cell r="A10498">
            <v>996</v>
          </cell>
          <cell r="B10498" t="str">
            <v>CABO DE COBRE, FLEXIVEL, CLASSE 4 OU 5, ISOLACAO EM PVC/A, ANTICHAMA BWF-B, COBERTURA PVC-ST1, ANTICHAMA BWF-B, 1 CONDUTOR, 0,6/1 KV, SECAO NOMINAL 25 MM2</v>
          </cell>
          <cell r="C10498">
            <v>25.35</v>
          </cell>
        </row>
        <row r="10499">
          <cell r="A10499">
            <v>1001</v>
          </cell>
          <cell r="B10499" t="str">
            <v>CABO DE COBRE, FLEXIVEL, CLASSE 4 OU 5, ISOLACAO EM PVC/A, ANTICHAMA BWF-B, COBERTURA PVC-ST1, ANTICHAMA BWF-B, 1 CONDUTOR, 0,6/1 KV, SECAO NOMINAL 300 MM2</v>
          </cell>
          <cell r="C10499">
            <v>322.89</v>
          </cell>
        </row>
        <row r="10500">
          <cell r="A10500">
            <v>1019</v>
          </cell>
          <cell r="B10500" t="str">
            <v>CABO DE COBRE, FLEXIVEL, CLASSE 4 OU 5, ISOLACAO EM PVC/A, ANTICHAMA BWF-B, COBERTURA PVC-ST1, ANTICHAMA BWF-B, 1 CONDUTOR, 0,6/1 KV, SECAO NOMINAL 35 MM2</v>
          </cell>
          <cell r="C10500">
            <v>35.83</v>
          </cell>
        </row>
        <row r="10501">
          <cell r="A10501">
            <v>1021</v>
          </cell>
          <cell r="B10501" t="str">
            <v>CABO DE COBRE, FLEXIVEL, CLASSE 4 OU 5, ISOLACAO EM PVC/A, ANTICHAMA BWF-B, COBERTURA PVC-ST1, ANTICHAMA BWF-B, 1 CONDUTOR, 0,6/1 KV, SECAO NOMINAL 4 MM2</v>
          </cell>
          <cell r="C10501">
            <v>4.3099999999999996</v>
          </cell>
        </row>
        <row r="10502">
          <cell r="A10502">
            <v>39249</v>
          </cell>
          <cell r="B10502" t="str">
            <v>CABO DE COBRE, FLEXIVEL, CLASSE 4 OU 5, ISOLACAO EM PVC/A, ANTICHAMA BWF-B, COBERTURA PVC-ST1, ANTICHAMA BWF-B, 1 CONDUTOR, 0,6/1 KV, SECAO NOMINAL 400 MM2</v>
          </cell>
          <cell r="C10502">
            <v>434.14</v>
          </cell>
        </row>
        <row r="10503">
          <cell r="A10503">
            <v>1018</v>
          </cell>
          <cell r="B10503" t="str">
            <v>CABO DE COBRE, FLEXIVEL, CLASSE 4 OU 5, ISOLACAO EM PVC/A, ANTICHAMA BWF-B, COBERTURA PVC-ST1, ANTICHAMA BWF-B, 1 CONDUTOR, 0,6/1 KV, SECAO NOMINAL 50 MM2</v>
          </cell>
          <cell r="C10503">
            <v>52.98</v>
          </cell>
        </row>
        <row r="10504">
          <cell r="A10504">
            <v>39250</v>
          </cell>
          <cell r="B10504" t="str">
            <v>CABO DE COBRE, FLEXIVEL, CLASSE 4 OU 5, ISOLACAO EM PVC/A, ANTICHAMA BWF-B, COBERTURA PVC-ST1, ANTICHAMA BWF-B, 1 CONDUTOR, 0,6/1 KV, SECAO NOMINAL 500 MM2</v>
          </cell>
          <cell r="C10504">
            <v>519.33000000000004</v>
          </cell>
        </row>
        <row r="10505">
          <cell r="A10505">
            <v>994</v>
          </cell>
          <cell r="B10505" t="str">
            <v>CABO DE COBRE, FLEXIVEL, CLASSE 4 OU 5, ISOLACAO EM PVC/A, ANTICHAMA BWF-B, COBERTURA PVC-ST1, ANTICHAMA BWF-B, 1 CONDUTOR, 0,6/1 KV, SECAO NOMINAL 6 MM2</v>
          </cell>
          <cell r="C10505">
            <v>6.26</v>
          </cell>
        </row>
        <row r="10506">
          <cell r="A10506">
            <v>977</v>
          </cell>
          <cell r="B10506" t="str">
            <v>CABO DE COBRE, FLEXIVEL, CLASSE 4 OU 5, ISOLACAO EM PVC/A, ANTICHAMA BWF-B, COBERTURA PVC-ST1, ANTICHAMA BWF-B, 1 CONDUTOR, 0,6/1 KV, SECAO NOMINAL 70 MM2</v>
          </cell>
          <cell r="C10506">
            <v>74.12</v>
          </cell>
        </row>
        <row r="10507">
          <cell r="A10507">
            <v>998</v>
          </cell>
          <cell r="B10507" t="str">
            <v>CABO DE COBRE, FLEXIVEL, CLASSE 4 OU 5, ISOLACAO EM PVC/A, ANTICHAMA BWF-B, COBERTURA PVC-ST1, ANTICHAMA BWF-B, 1 CONDUTOR, 0,6/1 KV, SECAO NOMINAL 95 MM2</v>
          </cell>
          <cell r="C10507">
            <v>96.23</v>
          </cell>
        </row>
        <row r="10508">
          <cell r="A10508">
            <v>1006</v>
          </cell>
          <cell r="B10508" t="str">
            <v>CABO DE COBRE, RIGIDO, CLASSE 2, ISOLACAO EM PVC, ANTI-CHAMA BWF-B, 1 CONDUTOR, 450/750 V, DIAMETRO 120 MM2</v>
          </cell>
          <cell r="C10508">
            <v>127.51</v>
          </cell>
        </row>
        <row r="10509">
          <cell r="A10509">
            <v>990</v>
          </cell>
          <cell r="B10509" t="str">
            <v>CABO DE COBRE, RIGIDO, CLASSE 2, ISOLACAO EM PVC/A, ANTICHAMA BWF-B, 1 CONDUTOR, 450/750 V, SECAO NOMINAL 150 MM2</v>
          </cell>
          <cell r="C10509">
            <v>169.55</v>
          </cell>
        </row>
        <row r="10510">
          <cell r="A10510">
            <v>39241</v>
          </cell>
          <cell r="B10510" t="str">
            <v>CABO DE COBRE, RIGIDO, CLASSE 2, ISOLACAO EM PVC/A, ANTICHAMA BWF-B, 1 CONDUTOR, 450/750 V, SECAO NOMINAL 16 MM2</v>
          </cell>
          <cell r="C10510">
            <v>16.690000000000001</v>
          </cell>
        </row>
        <row r="10511">
          <cell r="A10511">
            <v>1005</v>
          </cell>
          <cell r="B10511" t="str">
            <v>CABO DE COBRE, RIGIDO, CLASSE 2, ISOLACAO EM PVC/A, ANTICHAMA BWF-B, 1 CONDUTOR, 450/750 V, SECAO NOMINAL 185 MM2</v>
          </cell>
          <cell r="C10511">
            <v>211.1</v>
          </cell>
        </row>
        <row r="10512">
          <cell r="A10512">
            <v>991</v>
          </cell>
          <cell r="B10512" t="str">
            <v>CABO DE COBRE, RIGIDO, CLASSE 2, ISOLACAO EM PVC/A, ANTICHAMA BWF-B, 1 CONDUTOR, 450/750 V, SECAO NOMINAL 240 MM2</v>
          </cell>
          <cell r="C10512">
            <v>276.5</v>
          </cell>
        </row>
        <row r="10513">
          <cell r="A10513">
            <v>986</v>
          </cell>
          <cell r="B10513" t="str">
            <v>CABO DE COBRE, RIGIDO, CLASSE 2, ISOLACAO EM PVC/A, ANTICHAMA BWF-B, 1 CONDUTOR, 450/750 V, SECAO NOMINAL 25 MM2</v>
          </cell>
          <cell r="C10513">
            <v>26.37</v>
          </cell>
        </row>
        <row r="10514">
          <cell r="A10514">
            <v>987</v>
          </cell>
          <cell r="B10514" t="str">
            <v>CABO DE COBRE, RIGIDO, CLASSE 2, ISOLACAO EM PVC/A, ANTICHAMA BWF-B, 1 CONDUTOR, 450/750 V, SECAO NOMINAL 35 MM2</v>
          </cell>
          <cell r="C10514">
            <v>36.1</v>
          </cell>
        </row>
        <row r="10515">
          <cell r="A10515">
            <v>1007</v>
          </cell>
          <cell r="B10515" t="str">
            <v>CABO DE COBRE, RIGIDO, CLASSE 2, ISOLACAO EM PVC/A, ANTICHAMA BWF-B, 1 CONDUTOR, 450/750 V, SECAO NOMINAL 50 MM2</v>
          </cell>
          <cell r="C10515">
            <v>49.97</v>
          </cell>
        </row>
        <row r="10516">
          <cell r="A10516">
            <v>1008</v>
          </cell>
          <cell r="B10516" t="str">
            <v>CABO DE COBRE, RIGIDO, CLASSE 2, ISOLACAO EM PVC/A, ANTICHAMA BWF-B, 1 CONDUTOR, 450/750 V, SECAO NOMINAL 6 MM2</v>
          </cell>
          <cell r="C10516">
            <v>6.34</v>
          </cell>
        </row>
        <row r="10517">
          <cell r="A10517">
            <v>988</v>
          </cell>
          <cell r="B10517" t="str">
            <v>CABO DE COBRE, RIGIDO, CLASSE 2, ISOLACAO EM PVC/A, ANTICHAMA BWF-B, 1 CONDUTOR, 450/750 V, SECAO NOMINAL 70 MM2</v>
          </cell>
          <cell r="C10517">
            <v>68.91</v>
          </cell>
        </row>
        <row r="10518">
          <cell r="A10518">
            <v>989</v>
          </cell>
          <cell r="B10518" t="str">
            <v>CABO DE COBRE, RIGIDO, CLASSE 2, ISOLACAO EM PVC/A, ANTICHAMA BWF-B, 1 CONDUTOR, 450/750 V, SECAO NOMINAL 95 MM2</v>
          </cell>
          <cell r="C10518">
            <v>95.11</v>
          </cell>
        </row>
        <row r="10519">
          <cell r="A10519">
            <v>43972</v>
          </cell>
          <cell r="B10519" t="str">
            <v>CABO DE REDE, PAR TRANCADO U/UTP, 4 PARES, CATEGORIA 5E (CAT 5E), ISOLAMENTO PVC (CM)</v>
          </cell>
          <cell r="C10519">
            <v>5.18</v>
          </cell>
        </row>
        <row r="10520">
          <cell r="A10520">
            <v>43971</v>
          </cell>
          <cell r="B10520" t="str">
            <v>CABO DE REDE, PAR TRANCADO U/UTP, 4 PARES, CATEGORIA 5E (CAT 5E), ISOLAMENTO PVC (CMX)</v>
          </cell>
          <cell r="C10520">
            <v>3.96</v>
          </cell>
        </row>
        <row r="10521">
          <cell r="A10521">
            <v>39598</v>
          </cell>
          <cell r="B10521" t="str">
            <v>CABO DE REDE, PAR TRANCADO U/UTP, 4 PARES, CATEGORIA 5E (CAT 5E), ISOLAMENTO PVC (LSZH)</v>
          </cell>
          <cell r="C10521">
            <v>7.34</v>
          </cell>
        </row>
        <row r="10522">
          <cell r="A10522">
            <v>43973</v>
          </cell>
          <cell r="B10522" t="str">
            <v>CABO DE REDE, PAR TRANCADO U/UTP, 4 PARES, CATEGORIA 6 (CAT 6), ISOLAMENTO PVC (CM)</v>
          </cell>
          <cell r="C10522">
            <v>5.42</v>
          </cell>
        </row>
        <row r="10523">
          <cell r="A10523">
            <v>39599</v>
          </cell>
          <cell r="B10523" t="str">
            <v>CABO DE REDE, PAR TRANCADO UTP, 4 PARES, CATEGORIA 6 (CAT 6), ISOLAMENTO PVC (LSZH)</v>
          </cell>
          <cell r="C10523">
            <v>10.56</v>
          </cell>
        </row>
        <row r="10524">
          <cell r="A10524">
            <v>43832</v>
          </cell>
          <cell r="B10524" t="str">
            <v>CABO ELETRONICO CATEGORIA 6A U/UTP 23AWG X 4P</v>
          </cell>
          <cell r="C10524">
            <v>27.82</v>
          </cell>
        </row>
        <row r="10525">
          <cell r="A10525">
            <v>34602</v>
          </cell>
          <cell r="B10525" t="str">
            <v>CABO FLEXIVEL PVC 750 V, 2 CONDUTORES DE 1,5 MM2</v>
          </cell>
          <cell r="C10525">
            <v>4.3600000000000003</v>
          </cell>
        </row>
        <row r="10526">
          <cell r="A10526">
            <v>34607</v>
          </cell>
          <cell r="B10526" t="str">
            <v>CABO FLEXIVEL PVC 750 V, 2 CONDUTORES DE 4,0 MM2</v>
          </cell>
          <cell r="C10526">
            <v>10.69</v>
          </cell>
        </row>
        <row r="10527">
          <cell r="A10527">
            <v>34609</v>
          </cell>
          <cell r="B10527" t="str">
            <v>CABO FLEXIVEL PVC 750 V, 2 CONDUTORES DE 6,0 MM2</v>
          </cell>
          <cell r="C10527">
            <v>15.55</v>
          </cell>
        </row>
        <row r="10528">
          <cell r="A10528">
            <v>34618</v>
          </cell>
          <cell r="B10528" t="str">
            <v>CABO FLEXIVEL PVC 750 V, 3 CONDUTORES DE 1,5 MM2</v>
          </cell>
          <cell r="C10528">
            <v>5.95</v>
          </cell>
        </row>
        <row r="10529">
          <cell r="A10529">
            <v>34621</v>
          </cell>
          <cell r="B10529" t="str">
            <v>CABO FLEXIVEL PVC 750 V, 3 CONDUTORES DE 4,0 MM2</v>
          </cell>
          <cell r="C10529">
            <v>14.74</v>
          </cell>
        </row>
        <row r="10530">
          <cell r="A10530">
            <v>34622</v>
          </cell>
          <cell r="B10530" t="str">
            <v>CABO FLEXIVEL PVC 750 V, 3 CONDUTORES DE 6,0 MM2</v>
          </cell>
          <cell r="C10530">
            <v>21.9</v>
          </cell>
        </row>
        <row r="10531">
          <cell r="A10531">
            <v>34624</v>
          </cell>
          <cell r="B10531" t="str">
            <v>CABO FLEXIVEL PVC 750 V, 4 CONDUTORES DE 1,5 MM2</v>
          </cell>
          <cell r="C10531">
            <v>7.94</v>
          </cell>
        </row>
        <row r="10532">
          <cell r="A10532">
            <v>34627</v>
          </cell>
          <cell r="B10532" t="str">
            <v>CABO FLEXIVEL PVC 750 V, 4 CONDUTORES DE 4,0 MM2</v>
          </cell>
          <cell r="C10532">
            <v>19.149999999999999</v>
          </cell>
        </row>
        <row r="10533">
          <cell r="A10533">
            <v>34629</v>
          </cell>
          <cell r="B10533" t="str">
            <v>CABO FLEXIVEL PVC 750 V, 4 CONDUTORES DE 6,0 MM2</v>
          </cell>
          <cell r="C10533">
            <v>29.26</v>
          </cell>
        </row>
        <row r="10534">
          <cell r="A10534">
            <v>39257</v>
          </cell>
          <cell r="B10534" t="str">
            <v>CABO MULTIPOLAR DE COBRE, FLEXIVEL, CLASSE 4 OU 5, ISOLACAO EM HEPR, COBERTURA EM PVC-ST2, ANTICHAMA BWF-B, 0,6/1 KV, 3 CONDUTORES DE 1,5 MM2</v>
          </cell>
          <cell r="C10534">
            <v>5.95</v>
          </cell>
        </row>
        <row r="10535">
          <cell r="A10535">
            <v>39261</v>
          </cell>
          <cell r="B10535" t="str">
            <v>CABO MULTIPOLAR DE COBRE, FLEXIVEL, CLASSE 4 OU 5, ISOLACAO EM HEPR, COBERTURA EM PVC-ST2, ANTICHAMA BWF-B, 0,6/1 KV, 3 CONDUTORES DE 10 MM2</v>
          </cell>
          <cell r="C10535">
            <v>34.090000000000003</v>
          </cell>
        </row>
        <row r="10536">
          <cell r="A10536">
            <v>39268</v>
          </cell>
          <cell r="B10536" t="str">
            <v>CABO MULTIPOLAR DE COBRE, FLEXIVEL, CLASSE 4 OU 5, ISOLACAO EM HEPR, COBERTURA EM PVC-ST2, ANTICHAMA BWF-B, 0,6/1 KV, 3 CONDUTORES DE 120 MM2</v>
          </cell>
          <cell r="C10536">
            <v>532.80999999999995</v>
          </cell>
        </row>
        <row r="10537">
          <cell r="A10537">
            <v>39262</v>
          </cell>
          <cell r="B10537" t="str">
            <v>CABO MULTIPOLAR DE COBRE, FLEXIVEL, CLASSE 4 OU 5, ISOLACAO EM HEPR, COBERTURA EM PVC-ST2, ANTICHAMA BWF-B, 0,6/1 KV, 3 CONDUTORES DE 16 MM2</v>
          </cell>
          <cell r="C10537">
            <v>54.28</v>
          </cell>
        </row>
        <row r="10538">
          <cell r="A10538">
            <v>39258</v>
          </cell>
          <cell r="B10538" t="str">
            <v>CABO MULTIPOLAR DE COBRE, FLEXIVEL, CLASSE 4 OU 5, ISOLACAO EM HEPR, COBERTURA EM PVC-ST2, ANTICHAMA BWF-B, 0,6/1 KV, 3 CONDUTORES DE 2,5 MM2</v>
          </cell>
          <cell r="C10538">
            <v>8.9700000000000006</v>
          </cell>
        </row>
        <row r="10539">
          <cell r="A10539">
            <v>39263</v>
          </cell>
          <cell r="B10539" t="str">
            <v>CABO MULTIPOLAR DE COBRE, FLEXIVEL, CLASSE 4 OU 5, ISOLACAO EM HEPR, COBERTURA EM PVC-ST2, ANTICHAMA BWF-B, 0,6/1 KV, 3 CONDUTORES DE 25 MM2</v>
          </cell>
          <cell r="C10539">
            <v>93.86</v>
          </cell>
        </row>
        <row r="10540">
          <cell r="A10540">
            <v>39264</v>
          </cell>
          <cell r="B10540" t="str">
            <v>CABO MULTIPOLAR DE COBRE, FLEXIVEL, CLASSE 4 OU 5, ISOLACAO EM HEPR, COBERTURA EM PVC-ST2, ANTICHAMA BWF-B, 0,6/1 KV, 3 CONDUTORES DE 35 MM2</v>
          </cell>
          <cell r="C10540">
            <v>130.03</v>
          </cell>
        </row>
        <row r="10541">
          <cell r="A10541">
            <v>39259</v>
          </cell>
          <cell r="B10541" t="str">
            <v>CABO MULTIPOLAR DE COBRE, FLEXIVEL, CLASSE 4 OU 5, ISOLACAO EM HEPR, COBERTURA EM PVC-ST2, ANTICHAMA BWF-B, 0,6/1 KV, 3 CONDUTORES DE 4 MM2</v>
          </cell>
          <cell r="C10541">
            <v>13.82</v>
          </cell>
        </row>
        <row r="10542">
          <cell r="A10542">
            <v>39265</v>
          </cell>
          <cell r="B10542" t="str">
            <v>CABO MULTIPOLAR DE COBRE, FLEXIVEL, CLASSE 4 OU 5, ISOLACAO EM HEPR, COBERTURA EM PVC-ST2, ANTICHAMA BWF-B, 0,6/1 KV, 3 CONDUTORES DE 50 MM2</v>
          </cell>
          <cell r="C10542">
            <v>176.53</v>
          </cell>
        </row>
        <row r="10543">
          <cell r="A10543">
            <v>39260</v>
          </cell>
          <cell r="B10543" t="str">
            <v>CABO MULTIPOLAR DE COBRE, FLEXIVEL, CLASSE 4 OU 5, ISOLACAO EM HEPR, COBERTURA EM PVC-ST2, ANTICHAMA BWF-B, 0,6/1 KV, 3 CONDUTORES DE 6 MM2</v>
          </cell>
          <cell r="C10543">
            <v>21.16</v>
          </cell>
        </row>
        <row r="10544">
          <cell r="A10544">
            <v>39266</v>
          </cell>
          <cell r="B10544" t="str">
            <v>CABO MULTIPOLAR DE COBRE, FLEXIVEL, CLASSE 4 OU 5, ISOLACAO EM HEPR, COBERTURA EM PVC-ST2, ANTICHAMA BWF-B, 0,6/1 KV, 3 CONDUTORES DE 70 MM2</v>
          </cell>
          <cell r="C10544">
            <v>266.38</v>
          </cell>
        </row>
        <row r="10545">
          <cell r="A10545">
            <v>39267</v>
          </cell>
          <cell r="B10545" t="str">
            <v>CABO MULTIPOLAR DE COBRE, FLEXIVEL, CLASSE 4 OU 5, ISOLACAO EM HEPR, COBERTURA EM PVC-ST2, ANTICHAMA BWF-B, 0,6/1 KV, 3 CONDUTORES DE 95 MM2</v>
          </cell>
          <cell r="C10545">
            <v>333.05</v>
          </cell>
        </row>
        <row r="10546">
          <cell r="A10546">
            <v>11901</v>
          </cell>
          <cell r="B10546" t="str">
            <v>CABO TELEFONICO CCI 50, 1 PAR, USO INTERNO, SEM BLINDAGEM</v>
          </cell>
          <cell r="C10546">
            <v>0.95</v>
          </cell>
        </row>
        <row r="10547">
          <cell r="A10547">
            <v>11902</v>
          </cell>
          <cell r="B10547" t="str">
            <v>CABO TELEFONICO CCI 50, 2 PARES, USO INTERNO, SEM BLINDAGEM</v>
          </cell>
          <cell r="C10547">
            <v>1.82</v>
          </cell>
        </row>
        <row r="10548">
          <cell r="A10548">
            <v>11903</v>
          </cell>
          <cell r="B10548" t="str">
            <v>CABO TELEFONICO CCI 50, 3 PARES, USO INTERNO, SEM BLINDAGEM</v>
          </cell>
          <cell r="C10548">
            <v>1.93</v>
          </cell>
        </row>
        <row r="10549">
          <cell r="A10549">
            <v>11904</v>
          </cell>
          <cell r="B10549" t="str">
            <v>CABO TELEFONICO CCI 50, 4 PARES, USO INTERNO, SEM BLINDAGEM</v>
          </cell>
          <cell r="C10549">
            <v>2.92</v>
          </cell>
        </row>
        <row r="10550">
          <cell r="A10550">
            <v>11905</v>
          </cell>
          <cell r="B10550" t="str">
            <v>CABO TELEFONICO CCI 50, 5 PARES, USO INTERNO, SEM BLINDAGEM</v>
          </cell>
          <cell r="C10550">
            <v>3.56</v>
          </cell>
        </row>
        <row r="10551">
          <cell r="A10551">
            <v>11906</v>
          </cell>
          <cell r="B10551" t="str">
            <v>CABO TELEFONICO CCI 50, 6 PARES, USO INTERNO, SEM BLINDAGEM</v>
          </cell>
          <cell r="C10551">
            <v>4.53</v>
          </cell>
        </row>
        <row r="10552">
          <cell r="A10552">
            <v>11919</v>
          </cell>
          <cell r="B10552" t="str">
            <v>CABO TELEFONICO CI 50, 10 PARES, USO INTERNO</v>
          </cell>
          <cell r="C10552">
            <v>8.31</v>
          </cell>
        </row>
        <row r="10553">
          <cell r="A10553">
            <v>11920</v>
          </cell>
          <cell r="B10553" t="str">
            <v>CABO TELEFONICO CI 50, 20 PARES, USO INTERNO</v>
          </cell>
          <cell r="C10553">
            <v>15.78</v>
          </cell>
        </row>
        <row r="10554">
          <cell r="A10554">
            <v>11924</v>
          </cell>
          <cell r="B10554" t="str">
            <v>CABO TELEFONICO CI 50, 200 PARES, USO INTERNO</v>
          </cell>
          <cell r="C10554">
            <v>132.47999999999999</v>
          </cell>
        </row>
        <row r="10555">
          <cell r="A10555">
            <v>11921</v>
          </cell>
          <cell r="B10555" t="str">
            <v>CABO TELEFONICO CI 50, 30 PARES, USO INTERNO</v>
          </cell>
          <cell r="C10555">
            <v>23.09</v>
          </cell>
        </row>
        <row r="10556">
          <cell r="A10556">
            <v>11922</v>
          </cell>
          <cell r="B10556" t="str">
            <v>CABO TELEFONICO CI 50, 50 PARES, USO INTERNO</v>
          </cell>
          <cell r="C10556">
            <v>37.340000000000003</v>
          </cell>
        </row>
        <row r="10557">
          <cell r="A10557">
            <v>11923</v>
          </cell>
          <cell r="B10557" t="str">
            <v>CABO TELEFONICO CI 50, 75 PARES, USO INTERNO</v>
          </cell>
          <cell r="C10557">
            <v>54.66</v>
          </cell>
        </row>
        <row r="10558">
          <cell r="A10558">
            <v>11916</v>
          </cell>
          <cell r="B10558" t="str">
            <v>CABO TELEFONICO CTP - APL - 50, 10 PARES, USO EXTERNO</v>
          </cell>
          <cell r="C10558">
            <v>11.37</v>
          </cell>
        </row>
        <row r="10559">
          <cell r="A10559">
            <v>11914</v>
          </cell>
          <cell r="B10559" t="str">
            <v>CABO TELEFONICO CTP - APL - 50, 100 PARES, USO EXTERNO</v>
          </cell>
          <cell r="C10559">
            <v>81.89</v>
          </cell>
        </row>
        <row r="10560">
          <cell r="A10560">
            <v>11917</v>
          </cell>
          <cell r="B10560" t="str">
            <v>CABO TELEFONICO CTP - APL - 50, 20 PARES, USO EXTERNO</v>
          </cell>
          <cell r="C10560">
            <v>20.02</v>
          </cell>
        </row>
        <row r="10561">
          <cell r="A10561">
            <v>11918</v>
          </cell>
          <cell r="B10561" t="str">
            <v>CABO TELEFONICO CTP - APL - 50, 30 PARES, USO EXTERNO</v>
          </cell>
          <cell r="C10561">
            <v>23.75</v>
          </cell>
        </row>
        <row r="10562">
          <cell r="A10562">
            <v>37734</v>
          </cell>
          <cell r="B10562" t="str">
            <v>CACAMBA METALICA BASCULANTE COM CAPACIDADE DE 10 M3 (INCLUI MONTAGEM, NAO INCLUI CAMINHAO)</v>
          </cell>
        </row>
        <row r="10563">
          <cell r="A10563">
            <v>42251</v>
          </cell>
          <cell r="B10563" t="str">
            <v>CACAMBA METALICA BASCULANTE COM CAPACIDADE DE 12 M3 (INCLUI MONTAGEM, NAO INCLUI CAMINHAO)</v>
          </cell>
        </row>
        <row r="10564">
          <cell r="A10564">
            <v>37733</v>
          </cell>
          <cell r="B10564" t="str">
            <v>CACAMBA METALICA BASCULANTE COM CAPACIDADE DE 6 M3 (INCLUI MONTAGEM, NAO INCLUI CAMINHAO)</v>
          </cell>
        </row>
        <row r="10565">
          <cell r="A10565">
            <v>37735</v>
          </cell>
          <cell r="B10565" t="str">
            <v>CACAMBA METALICA BASCULANTE COM CAPACIDADE DE 8 M3 (INCLUI MONTAGEM, NAO INCLUI CAMINHAO)</v>
          </cell>
        </row>
        <row r="10566">
          <cell r="A10566">
            <v>5090</v>
          </cell>
          <cell r="B10566" t="str">
            <v>CADEADO SIMPLES, CORPO EM LATAO MACICO, COM LARGURA DE 25 MM E ALTURA DE APROX 25 MM, HASTE CEMENTADA (NAO LONGA), EM ACO TEMPERADO COM DIAMETRO DE APROX 5,0 MM, INCLUINDO 2 CHAVES</v>
          </cell>
          <cell r="C10566">
            <v>23.32</v>
          </cell>
        </row>
        <row r="10567">
          <cell r="A10567">
            <v>5085</v>
          </cell>
          <cell r="B10567" t="str">
            <v>CADEADO SIMPLES, CORPO EM LATAO MACICO, COM LARGURA DE 35 MM E ALTURA DE APROX 30 MM, HASTE CEMENTADA (NAO LONGA), EM ACO TEMPERADO COM DIAMETRO DE APROX 6,0 MM, INCLUINDO 2 CHAVES</v>
          </cell>
          <cell r="C10567">
            <v>34.72</v>
          </cell>
        </row>
        <row r="10568">
          <cell r="A10568">
            <v>43603</v>
          </cell>
          <cell r="B10568" t="str">
            <v>CADEADO SIMPLES, CORPO EM LATAO MACICO, COM LARGURA DE 50 MM E ALTURA DE APROX 40 MM, HASTE CEMENTADA EM ACO TEMPERADO COM DIAMETRO DE APROX 8,0 MM, INCLUINDO 2 CHAVES</v>
          </cell>
          <cell r="C10568">
            <v>49.6</v>
          </cell>
        </row>
        <row r="10569">
          <cell r="A10569">
            <v>38374</v>
          </cell>
          <cell r="B10569" t="str">
            <v>CADEIRA SUSPENSA MANUAL / BALANCIM INDIVIDUAL (NBR 14751)</v>
          </cell>
          <cell r="C10569">
            <v>885.63</v>
          </cell>
        </row>
        <row r="10570">
          <cell r="A10570">
            <v>4513</v>
          </cell>
          <cell r="B10570" t="str">
            <v>CAIBRO 5 X 5 CM EM PINUS, MISTA OU EQUIVALENTE DA REGIAO - BRUTA</v>
          </cell>
          <cell r="C10570">
            <v>4.88</v>
          </cell>
        </row>
        <row r="10571">
          <cell r="A10571">
            <v>20212</v>
          </cell>
          <cell r="B10571" t="str">
            <v>CAIBRO APARELHADO *6 X 8* CM, EM MACARANDUBA/MASSARANDUBA, ANGELIM OU EQUIVALENTE DA REGIAO</v>
          </cell>
          <cell r="C10571">
            <v>23.41</v>
          </cell>
        </row>
        <row r="10572">
          <cell r="A10572">
            <v>20209</v>
          </cell>
          <cell r="B10572" t="str">
            <v>CAIBRO APARELHADO *7,5 X 7,5* CM, EM MACARANDUBA/MASSARANDUBA, ANGELIM OU EQUIVALENTE DA REGIAO</v>
          </cell>
          <cell r="C10572">
            <v>27.96</v>
          </cell>
        </row>
        <row r="10573">
          <cell r="A10573">
            <v>4430</v>
          </cell>
          <cell r="B10573" t="str">
            <v>CAIBRO NAO APARELHADO *5 X 6* CM, EM MACARANDUBA/MASSARANDUBA, ANGELIM OU EQUIVALENTE DA REGIAO - BRUTA</v>
          </cell>
          <cell r="C10573">
            <v>13.7</v>
          </cell>
        </row>
        <row r="10574">
          <cell r="A10574">
            <v>4433</v>
          </cell>
          <cell r="B10574" t="str">
            <v>CAIBRO NAO APARELHADO *6 X 6* CM, EM MACARANDUBA/MASSARANDUBA, ANGELIM OU EQUIVALENTE DA REGIAO - BRUTA</v>
          </cell>
          <cell r="C10574">
            <v>26.79</v>
          </cell>
        </row>
        <row r="10575">
          <cell r="A10575">
            <v>4400</v>
          </cell>
          <cell r="B10575" t="str">
            <v>CAIBRO NAO APARELHADO, *6 X 8* CM, EM MACARANDUBA/MASSARANDUBA, ANGELIM OU EQUIVALENTE DA REGIAO - BRUTA</v>
          </cell>
          <cell r="C10575">
            <v>21.8</v>
          </cell>
        </row>
        <row r="10576">
          <cell r="A10576">
            <v>2729</v>
          </cell>
          <cell r="B10576" t="str">
            <v>CAIBRO ROLICO DE MADEIRA TRATADA, D = 4 A 7 CM, H = 3,00 M, EM EUCALIPTO OU EQUIVALENTE DA REGIAO</v>
          </cell>
          <cell r="C10576">
            <v>43.54</v>
          </cell>
        </row>
        <row r="10577">
          <cell r="A10577">
            <v>37106</v>
          </cell>
          <cell r="B10577" t="str">
            <v>CAIXA D'AGUA / RESERVATORIO EM POLIESTER REFORCADO COM FIBRA DE VIDRO, 10000 LITROS, COM TAMPA</v>
          </cell>
          <cell r="C10577">
            <v>5142.93</v>
          </cell>
        </row>
        <row r="10578">
          <cell r="A10578">
            <v>11869</v>
          </cell>
          <cell r="B10578" t="str">
            <v>CAIXA D'AGUA / RESERVATORIO EM POLIESTER REFORCADO COM FIBRA DE VIDRO, 1500 LITROS, COM TAMPA</v>
          </cell>
          <cell r="C10578">
            <v>1028.58</v>
          </cell>
        </row>
        <row r="10579">
          <cell r="A10579">
            <v>43981</v>
          </cell>
          <cell r="B10579" t="str">
            <v>CAIXA D'AGUA / RESERVATORIO EM POLIESTER REFORCADO COM FIBRA DE VIDRO, 15000 LITROS, COM TAMPA</v>
          </cell>
          <cell r="C10579">
            <v>7750.34</v>
          </cell>
        </row>
        <row r="10580">
          <cell r="A10580">
            <v>37104</v>
          </cell>
          <cell r="B10580" t="str">
            <v>CAIXA D'AGUA / RESERVATORIO EM POLIESTER REFORCADO COM FIBRA DE VIDRO, 2000 LITROS, COM TAMPA</v>
          </cell>
          <cell r="C10580">
            <v>1290.8900000000001</v>
          </cell>
        </row>
        <row r="10581">
          <cell r="A10581">
            <v>43982</v>
          </cell>
          <cell r="B10581" t="str">
            <v>CAIXA D'AGUA / RESERVATORIO EM POLIESTER REFORCADO COM FIBRA DE VIDRO, 20000 LITROS, COM TAMPA</v>
          </cell>
          <cell r="C10581">
            <v>12243.59</v>
          </cell>
        </row>
        <row r="10582">
          <cell r="A10582">
            <v>43978</v>
          </cell>
          <cell r="B10582" t="str">
            <v>CAIXA D'AGUA / RESERVATORIO EM POLIESTER REFORCADO COM FIBRA DE VIDRO, 3000 LITROS, COM TAMPA</v>
          </cell>
          <cell r="C10582">
            <v>1913.08</v>
          </cell>
        </row>
        <row r="10583">
          <cell r="A10583">
            <v>11871</v>
          </cell>
          <cell r="B10583" t="str">
            <v>CAIXA D'AGUA / RESERVATORIO EM POLIESTER REFORCADO COM FIBRA DE VIDRO, 500 LITROS, COM TAMPA</v>
          </cell>
          <cell r="C10583">
            <v>479.47</v>
          </cell>
        </row>
        <row r="10584">
          <cell r="A10584">
            <v>37105</v>
          </cell>
          <cell r="B10584" t="str">
            <v>CAIXA D'AGUA / RESERVATORIO EM POLIESTER REFORCADO COM FIBRA DE VIDRO, 5000 LITROS, COM TAMPA</v>
          </cell>
          <cell r="C10584">
            <v>2950.19</v>
          </cell>
        </row>
        <row r="10585">
          <cell r="A10585">
            <v>43980</v>
          </cell>
          <cell r="B10585" t="str">
            <v>CAIXA D'AGUA / RESERVATORIO EM POLIESTER REFORCADO COM FIBRA DE VIDRO, 7000 LITROS, COM TAMPA</v>
          </cell>
          <cell r="C10585">
            <v>3674.15</v>
          </cell>
        </row>
        <row r="10586">
          <cell r="A10586">
            <v>43979</v>
          </cell>
          <cell r="B10586" t="str">
            <v>CAIXA D'AGUA / RESERVATORIO EM POLIESTER REFORCADO COM FIBRA DE VIDRO, 750 LITROS, COM TAMPA</v>
          </cell>
          <cell r="C10586">
            <v>690.33</v>
          </cell>
        </row>
        <row r="10587">
          <cell r="A10587">
            <v>11868</v>
          </cell>
          <cell r="B10587" t="str">
            <v>CAIXA D'AGUA / RESERVATORIO EM POLIESTER REFORCADO COM FIBRA DE VIDRO,1000 LITROS, COM TAMPA</v>
          </cell>
          <cell r="C10587">
            <v>667.62</v>
          </cell>
        </row>
        <row r="10588">
          <cell r="A10588">
            <v>34636</v>
          </cell>
          <cell r="B10588" t="str">
            <v>CAIXA D'AGUA / RESERVATORIO EM POLIETILENO, 1000 LITROS, COM TAMPA</v>
          </cell>
          <cell r="C10588">
            <v>474.1</v>
          </cell>
        </row>
        <row r="10589">
          <cell r="A10589">
            <v>34639</v>
          </cell>
          <cell r="B10589" t="str">
            <v>CAIXA D'AGUA / RESERVATORIO EM POLIETILENO, 1500 LITROS, COM TAMPA</v>
          </cell>
          <cell r="C10589">
            <v>1094.31</v>
          </cell>
        </row>
        <row r="10590">
          <cell r="A10590">
            <v>34640</v>
          </cell>
          <cell r="B10590" t="str">
            <v>CAIXA D'AGUA / RESERVATORIO EM POLIETILENO, 2000 LITROS, COM TAMPA</v>
          </cell>
          <cell r="C10590">
            <v>1241.32</v>
          </cell>
        </row>
        <row r="10591">
          <cell r="A10591">
            <v>43977</v>
          </cell>
          <cell r="B10591" t="str">
            <v>CAIXA D'AGUA / RESERVATORIO EM POLIETILENO, 3000 LITROS, COM TAMPA</v>
          </cell>
          <cell r="C10591">
            <v>2139.96</v>
          </cell>
        </row>
        <row r="10592">
          <cell r="A10592">
            <v>34637</v>
          </cell>
          <cell r="B10592" t="str">
            <v>CAIXA D'AGUA / RESERVATORIO EM POLIETILENO, 500 LITROS, COM TAMPA</v>
          </cell>
          <cell r="C10592">
            <v>286.70999999999998</v>
          </cell>
        </row>
        <row r="10593">
          <cell r="A10593">
            <v>34638</v>
          </cell>
          <cell r="B10593" t="str">
            <v>CAIXA D'AGUA / RESERVATORIO EM POLIETILENO, 750 LITROS, COM TAMPA</v>
          </cell>
          <cell r="C10593">
            <v>443.48</v>
          </cell>
        </row>
        <row r="10594">
          <cell r="A10594">
            <v>34641</v>
          </cell>
          <cell r="B10594" t="str">
            <v>CAIXA DE ATERRAMENTO EM CONCRETO PRE-MOLDADO, DIAMETRO DE 0,30 M E ALTURA DE 0,35 M, SEM FUNDO E COM TAMPA</v>
          </cell>
          <cell r="C10594">
            <v>115.65</v>
          </cell>
        </row>
        <row r="10595">
          <cell r="A10595">
            <v>43434</v>
          </cell>
          <cell r="B10595" t="str">
            <v>CAIXA DE CONCRETO ARMADO PRE-MOLDADO, COM FUNDO E SEM TAMPA, DIMENSOES DE 0,30 X 0,30 X 0,30 M</v>
          </cell>
          <cell r="C10595">
            <v>125.04</v>
          </cell>
        </row>
        <row r="10596">
          <cell r="A10596">
            <v>43435</v>
          </cell>
          <cell r="B10596" t="str">
            <v>CAIXA DE CONCRETO ARMADO PRE-MOLDADO, COM FUNDO E SEM TAMPA, DIMENSOES DE 0,40 X 0,40 X 0,40 M</v>
          </cell>
          <cell r="C10596">
            <v>229.24</v>
          </cell>
        </row>
        <row r="10597">
          <cell r="A10597">
            <v>43436</v>
          </cell>
          <cell r="B10597" t="str">
            <v>CAIXA DE CONCRETO ARMADO PRE-MOLDADO, COM FUNDO E SEM TAMPA, DIMENSOES DE 0,60 X 0,60 X 0,50 M</v>
          </cell>
          <cell r="C10597">
            <v>401.17</v>
          </cell>
        </row>
        <row r="10598">
          <cell r="A10598">
            <v>43437</v>
          </cell>
          <cell r="B10598" t="str">
            <v>CAIXA DE CONCRETO ARMADO PRE-MOLDADO, COM FUNDO E SEM TAMPA, DIMENSOES DE 0,80 X 0,80 X 0,50 M</v>
          </cell>
          <cell r="C10598">
            <v>727.32</v>
          </cell>
        </row>
        <row r="10599">
          <cell r="A10599">
            <v>43438</v>
          </cell>
          <cell r="B10599" t="str">
            <v>CAIXA DE CONCRETO ARMADO PRE-MOLDADO, COM FUNDO E SEM TAMPA, DIMENSOES DE 1,00 X 1,00 X 0,50 M</v>
          </cell>
          <cell r="C10599">
            <v>1302.52</v>
          </cell>
        </row>
        <row r="10600">
          <cell r="A10600">
            <v>41627</v>
          </cell>
          <cell r="B10600" t="str">
            <v>CAIXA DE CONCRETO ARMADO PRE-MOLDADO, COM FUNDO E TAMPA, DIMENSOES DE 0,30 X 0,30 X 0,30 M</v>
          </cell>
          <cell r="C10600">
            <v>192.77</v>
          </cell>
        </row>
        <row r="10601">
          <cell r="A10601">
            <v>41628</v>
          </cell>
          <cell r="B10601" t="str">
            <v>CAIXA DE CONCRETO ARMADO PRE-MOLDADO, COM FUNDO E TAMPA, DIMENSOES DE 0,40 X 0,40 X 0,40 M</v>
          </cell>
          <cell r="C10601">
            <v>354.28</v>
          </cell>
        </row>
        <row r="10602">
          <cell r="A10602">
            <v>41629</v>
          </cell>
          <cell r="B10602" t="str">
            <v>CAIXA DE CONCRETO ARMADO PRE-MOLDADO, COM FUNDO E TAMPA, DIMENSOES DE 0,60 X 0,60 X 0,50 M</v>
          </cell>
          <cell r="C10602">
            <v>450.15</v>
          </cell>
        </row>
        <row r="10603">
          <cell r="A10603">
            <v>43429</v>
          </cell>
          <cell r="B10603" t="str">
            <v>CAIXA DE CONCRETO ARMADO PRE-MOLDADO, SEM FUNDO, QUADRADA, DIMENSOES DE 0,30 X 0,30 X 0,30 M</v>
          </cell>
          <cell r="C10603">
            <v>99.74</v>
          </cell>
        </row>
        <row r="10604">
          <cell r="A10604">
            <v>43430</v>
          </cell>
          <cell r="B10604" t="str">
            <v>CAIXA DE CONCRETO ARMADO PRE-MOLDADO, SEM FUNDO, QUADRADA, DIMENSOES DE 0,40 X 0,40 X 0,40 M</v>
          </cell>
          <cell r="C10604">
            <v>165.68</v>
          </cell>
        </row>
        <row r="10605">
          <cell r="A10605">
            <v>43431</v>
          </cell>
          <cell r="B10605" t="str">
            <v>CAIXA DE CONCRETO ARMADO PRE-MOLDADO, SEM FUNDO, QUADRADA, DIMENSOES DE 0,60 X 0,60 X 0,50 M</v>
          </cell>
          <cell r="C10605">
            <v>320.94</v>
          </cell>
        </row>
        <row r="10606">
          <cell r="A10606">
            <v>43432</v>
          </cell>
          <cell r="B10606" t="str">
            <v>CAIXA DE CONCRETO ARMADO PRE-MOLDADO, SEM FUNDO, QUADRADA, DIMENSOES DE 0,80 X 0,80 X 0,50 M</v>
          </cell>
          <cell r="C10606">
            <v>666.89</v>
          </cell>
        </row>
        <row r="10607">
          <cell r="A10607">
            <v>43433</v>
          </cell>
          <cell r="B10607" t="str">
            <v>CAIXA DE CONCRETO ARMADO PRE-MOLDADO, SEM FUNDO, QUADRADA, DIMENSOES DE 1,00 X 1,00 X 0,50 M</v>
          </cell>
          <cell r="C10607">
            <v>1051.3900000000001</v>
          </cell>
        </row>
        <row r="10608">
          <cell r="A10608">
            <v>43094</v>
          </cell>
          <cell r="B10608" t="str">
            <v>CAIXA DE DERIVACAO PARA MEDIDOR DE ENERGIA, COM BARRAMENTO MONOFASICO, EM POLICARBONATO / TERMOPLASTICO - MODULO (PADRAO CONCESSIONARIA LOCAL)</v>
          </cell>
          <cell r="C10608">
            <v>245.25</v>
          </cell>
        </row>
        <row r="10609">
          <cell r="A10609">
            <v>43093</v>
          </cell>
          <cell r="B10609" t="str">
            <v>CAIXA DE DERIVACAO PARA MEDIDOR DE ENERGIA, COM BARRAMENTO POLIFASICO, EM POLICARBONATO / TERMOPLASTICO - MODULO (PADRAO CONCESSIONARIA LOCAL)</v>
          </cell>
          <cell r="C10609">
            <v>260.62</v>
          </cell>
        </row>
        <row r="10610">
          <cell r="A10610">
            <v>11694</v>
          </cell>
          <cell r="B10610" t="str">
            <v>CAIXA DE DESCARGA PLASTICA PARA BACIA / VASO SANITARIO DE EMBUTIR, COM ESPELHO ACIONADOR EM PLASTICO, CAPACIDADE 6 A 10 LITROS, (COMPLETA - ACESSORIOS INCLUSOS)</v>
          </cell>
          <cell r="C10610">
            <v>1073.6500000000001</v>
          </cell>
        </row>
        <row r="10611">
          <cell r="A10611">
            <v>1030</v>
          </cell>
          <cell r="B10611" t="str">
            <v>CAIXA DE DESCARGA PLASTICA PARA BACIA / VASO SANITARIO, EXTERNA, CAPACIDADE 9 LITROS, PUXADOR FIO DE NYLON, NAO INCLUSO CANO, BOLSA, ENGATE</v>
          </cell>
          <cell r="C10611">
            <v>48.57</v>
          </cell>
        </row>
        <row r="10612">
          <cell r="A10612">
            <v>11881</v>
          </cell>
          <cell r="B10612" t="str">
            <v>CAIXA DE GORDURA CILINDRICA EM CONCRETO SIMPLES, PRE-MOLDADA, COM DIAMETRO DE 40 CM E ALTURA DE 45 CM, COM TAMPA</v>
          </cell>
          <cell r="C10612">
            <v>177.14</v>
          </cell>
        </row>
        <row r="10613">
          <cell r="A10613">
            <v>35277</v>
          </cell>
          <cell r="B10613" t="str">
            <v>CAIXA DE GORDURA EM PVC, DIAMETRO MINIMO 300 MM, DIAMETRO DE SAIDA 100 MM, CAPACIDADE APROXIMADA 18 LITROS, COM TAMPA E CESTO</v>
          </cell>
          <cell r="C10613">
            <v>370.61</v>
          </cell>
        </row>
        <row r="10614">
          <cell r="A10614">
            <v>10521</v>
          </cell>
          <cell r="B10614" t="str">
            <v>CAIXA DE INCENDIO/ABRIGO PARA MANGUEIRA, DE EMBUTIR/INTERNA, COM 75 X 45 X 17 CM, EM CHAPA DE ACO, PORTA COM VENTILACAO, VISOR COM A INSCRICAO "INCENDIO", SUPORTE/CESTA INTERNA PARA A MANGUEIRA, PINTURA ELETROSTATICA VERMELHA</v>
          </cell>
          <cell r="C10614">
            <v>398.14</v>
          </cell>
        </row>
        <row r="10615">
          <cell r="A10615">
            <v>10885</v>
          </cell>
          <cell r="B10615" t="str">
            <v>CAIXA DE INCENDIO/ABRIGO PARA MANGUEIRA, DE EMBUTIR/INTERNA, COM 90 X 60 X 17 CM, EM CHAPA DE ACO, PORTA COM VENTILACAO, VISOR COM A INSCRICAO "INCENDIO", SUPORTE/CESTA INTERNA PARA A MANGUEIRA, PINTURA ELETROSTATICA VERMELHA</v>
          </cell>
          <cell r="C10615">
            <v>503.6</v>
          </cell>
        </row>
        <row r="10616">
          <cell r="A10616">
            <v>20962</v>
          </cell>
          <cell r="B10616" t="str">
            <v>CAIXA DE INCENDIO/ABRIGO PARA MANGUEIRA, DE SOBREPOR/EXTERNA, COM 75 X 45 X 17 CM, EM CHAPA DE ACO, PORTA COM VENTILACAO, VISOR COM A INSCRICAO "INCENDIO", SUPORTE/CESTA INTERNA PARA A MANGUEIRA, PINTURA ELETROSTATICA VERMELHA</v>
          </cell>
          <cell r="C10616">
            <v>417.1</v>
          </cell>
        </row>
        <row r="10617">
          <cell r="A10617">
            <v>20963</v>
          </cell>
          <cell r="B10617" t="str">
            <v>CAIXA DE INCENDIO/ABRIGO PARA MANGUEIRA, DE SOBREPOR/EXTERNA, COM 90 X 60 X 17 CM, EM CHAPA DE ACO, PORTA COM VENTILACAO, VISOR COM A INSCRICAO "INCENDIO", SUPORTE/CESTA INTERNA PARA A MANGUEIRA, PINTURA ELETROSTATICA VERMELHA</v>
          </cell>
          <cell r="C10617">
            <v>509.52</v>
          </cell>
        </row>
        <row r="10618">
          <cell r="A10618">
            <v>34643</v>
          </cell>
          <cell r="B10618" t="str">
            <v>CAIXA DE INSPECAO PARA ATERRAMENTO E PARA RAIOS, EM POLIPROPILENO, DIAMETRO = 300 MM X ALTURA = 400 MM (INCLUIDA TAMPA SEM ESCOTILHA)</v>
          </cell>
          <cell r="C10618">
            <v>42.68</v>
          </cell>
        </row>
        <row r="10619">
          <cell r="A10619">
            <v>41480</v>
          </cell>
          <cell r="B10619" t="str">
            <v>CAIXA DE INSPECAO PARA ATERRAMENTO OU OUTRO USO, EM PVC, DN = 250 X 250 MM (INCLUIDA TAMPA EM FERRO FUNDIDO SEM ESCOTILHA)</v>
          </cell>
          <cell r="C10619">
            <v>49.49</v>
          </cell>
        </row>
        <row r="10620">
          <cell r="A10620">
            <v>41474</v>
          </cell>
          <cell r="B10620" t="str">
            <v>CAIXA DE INSPECAO PARA ATERRAMENTO OU OUTRO USO, EM PVC, DN = 300 X *300* MM (INCLUIDA TAMPA EM FERRO FUNDIDO SEM ESCOTILHA)</v>
          </cell>
          <cell r="C10620">
            <v>79.05</v>
          </cell>
        </row>
        <row r="10621">
          <cell r="A10621">
            <v>41475</v>
          </cell>
          <cell r="B10621" t="str">
            <v>CAIXA DE INSPECAO PARA ATERRAMENTO OU OUTRO USO, EM PVC, DN = 300 X 250 MM (INCLUIDA TAMPA EM FERRO FUNDIDO SEM ESCOTILHA)</v>
          </cell>
          <cell r="C10621">
            <v>67.45</v>
          </cell>
        </row>
        <row r="10622">
          <cell r="A10622">
            <v>41476</v>
          </cell>
          <cell r="B10622" t="str">
            <v>CAIXA DE INSPECAO PARA ATERRAMENTO OU OUTRO USO, EM PVC, DN = 300 X 600 MM (INCLUIDA TAMPA EM FERRO FUNDIDO SEM ESCOTILHA)</v>
          </cell>
          <cell r="C10622">
            <v>147.69</v>
          </cell>
        </row>
        <row r="10623">
          <cell r="A10623">
            <v>2555</v>
          </cell>
          <cell r="B10623" t="str">
            <v>CAIXA DE LUZ "3 X 3" EM ACO ESMALTADA</v>
          </cell>
        </row>
        <row r="10624">
          <cell r="A10624">
            <v>2556</v>
          </cell>
          <cell r="B10624" t="str">
            <v>CAIXA DE LUZ "4 X 2" EM ACO ESMALTADA</v>
          </cell>
        </row>
        <row r="10625">
          <cell r="A10625">
            <v>2557</v>
          </cell>
          <cell r="B10625" t="str">
            <v>CAIXA DE LUZ "4 X 4" EM ACO ESMALTADA</v>
          </cell>
        </row>
        <row r="10626">
          <cell r="A10626">
            <v>10569</v>
          </cell>
          <cell r="B10626" t="str">
            <v>CAIXA DE PASSAGEM / DERIVACAO / LUZ, OCTOGONAL 4 X4, EM ACO ESMALTADA, COM FUNDO MOVEL SIMPLES (FMS)</v>
          </cell>
        </row>
        <row r="10627">
          <cell r="A10627">
            <v>39810</v>
          </cell>
          <cell r="B10627" t="str">
            <v>CAIXA DE PASSAGEM ELETRICA DE PAREDE, DE EMBUTIR, EM PVC, COM TAMPA APARAFUSADA, DIMENSOES 120 X 120 X *75* MM</v>
          </cell>
          <cell r="C10627">
            <v>33.090000000000003</v>
          </cell>
        </row>
        <row r="10628">
          <cell r="A10628">
            <v>39811</v>
          </cell>
          <cell r="B10628" t="str">
            <v>CAIXA DE PASSAGEM ELETRICA DE PAREDE, DE EMBUTIR, EM PVC, COM TAMPA APARAFUSADA, DIMENSOES 150 X 150 X *75* MM</v>
          </cell>
          <cell r="C10628">
            <v>40.479999999999997</v>
          </cell>
        </row>
        <row r="10629">
          <cell r="A10629">
            <v>39812</v>
          </cell>
          <cell r="B10629" t="str">
            <v>CAIXA DE PASSAGEM ELETRICA DE PAREDE, DE EMBUTIR, EM PVC, COM TAMPA APARAFUSADA, DIMENSOES 200 X 200 X *90* MM</v>
          </cell>
          <cell r="C10629">
            <v>66.56</v>
          </cell>
        </row>
        <row r="10630">
          <cell r="A10630">
            <v>43096</v>
          </cell>
          <cell r="B10630" t="str">
            <v>CAIXA DE PASSAGEM ELETRICA DE PAREDE, DE EMBUTIR, EM TERMOPLASTICO / PVC, COM TAMPA APARAFUSADA, DIMENSOES 400 X 400 X *120* MM</v>
          </cell>
          <cell r="C10630">
            <v>220.64</v>
          </cell>
        </row>
        <row r="10631">
          <cell r="A10631">
            <v>43102</v>
          </cell>
          <cell r="B10631" t="str">
            <v>CAIXA DE PASSAGEM ELETRICA DE PAREDE, DE SOBREPOR, EM PVC, COM TAMPA APARAFUSADA, DIMENSOES 300 X 300 X *100* MM</v>
          </cell>
          <cell r="C10631">
            <v>134.16</v>
          </cell>
        </row>
        <row r="10632">
          <cell r="A10632">
            <v>43103</v>
          </cell>
          <cell r="B10632" t="str">
            <v>CAIXA DE PASSAGEM ELETRICA DE PAREDE, DE SOBREPOR, EM PVC, COM TAMPA APARAFUSADA, DIMENSOES, 400 X 400 X *120* MM</v>
          </cell>
          <cell r="C10632">
            <v>197.56</v>
          </cell>
        </row>
        <row r="10633">
          <cell r="A10633">
            <v>43098</v>
          </cell>
          <cell r="B10633" t="str">
            <v>CAIXA DE PASSAGEM ELETRICA DE PAREDE, DE SOBREPOR, EM TERMOPLASTICO / PVC, COM TAMPA APARAFUSADA, DIMENSOES 200 X 200 X *100* MM</v>
          </cell>
          <cell r="C10633">
            <v>74.739999999999995</v>
          </cell>
        </row>
        <row r="10634">
          <cell r="A10634">
            <v>43097</v>
          </cell>
          <cell r="B10634" t="str">
            <v>CAIXA DE PASSAGEM ELETRICA DE PAREDE, DE SOBREPOR, EM TERMOPLASTICO / PVC, COM TAMPA APARAFUSADA, DIMENSOES, 150 X 150 X *100* MM</v>
          </cell>
          <cell r="C10634">
            <v>44.28</v>
          </cell>
        </row>
        <row r="10635">
          <cell r="A10635">
            <v>43104</v>
          </cell>
          <cell r="B10635" t="str">
            <v>CAIXA DE PASSAGEM ELETRICA, PARA PISO, EM PVC, DIMENSOES DE 3/4" A 4"</v>
          </cell>
          <cell r="C10635">
            <v>523.78</v>
          </cell>
        </row>
        <row r="10636">
          <cell r="A10636">
            <v>39771</v>
          </cell>
          <cell r="B10636" t="str">
            <v>CAIXA DE PASSAGEM METALICA DE SOBREPOR COM TAMPA PARAFUSADA, DIMENSOES 20 X 20 X 10 CM</v>
          </cell>
        </row>
        <row r="10637">
          <cell r="A10637">
            <v>39772</v>
          </cell>
          <cell r="B10637" t="str">
            <v>CAIXA DE PASSAGEM METALICA DE SOBREPOR COM TAMPA PARAFUSADA, DIMENSOES 30 X 30 X 10 CM</v>
          </cell>
        </row>
        <row r="10638">
          <cell r="A10638">
            <v>39773</v>
          </cell>
          <cell r="B10638" t="str">
            <v>CAIXA DE PASSAGEM METALICA DE SOBREPOR COM TAMPA PARAFUSADA, DIMENSOES 40 X 40 X 15 CM</v>
          </cell>
        </row>
        <row r="10639">
          <cell r="A10639">
            <v>39774</v>
          </cell>
          <cell r="B10639" t="str">
            <v>CAIXA DE PASSAGEM METALICA DE SOBREPOR COM TAMPA PARAFUSADA, DIMENSOES 50 X 50 X 15 CM</v>
          </cell>
        </row>
        <row r="10640">
          <cell r="A10640">
            <v>39775</v>
          </cell>
          <cell r="B10640" t="str">
            <v>CAIXA DE PASSAGEM METALICA DE SOBREPOR COM TAMPA PARAFUSADA, DIMENSOES 60 X 60 X 20 CM</v>
          </cell>
        </row>
        <row r="10641">
          <cell r="A10641">
            <v>39776</v>
          </cell>
          <cell r="B10641" t="str">
            <v>CAIXA DE PASSAGEM METALICA DE SOBREPOR COM TAMPA PARAFUSADA, DIMENSOES 70 X 70 X 20 CM</v>
          </cell>
        </row>
        <row r="10642">
          <cell r="A10642">
            <v>39777</v>
          </cell>
          <cell r="B10642" t="str">
            <v>CAIXA DE PASSAGEM METALICA DE SOBREPOR COM TAMPA PARAFUSADA, DIMENSOES 80 X 80 X 20 CM</v>
          </cell>
        </row>
        <row r="10643">
          <cell r="A10643">
            <v>20254</v>
          </cell>
          <cell r="B10643" t="str">
            <v>CAIXA DE PASSAGEM METALICA, DE SOBREPOR, COM TAMPA APARAFUSADA, DIMENSOES 15 X 15 X *10* CM</v>
          </cell>
        </row>
        <row r="10644">
          <cell r="A10644">
            <v>20253</v>
          </cell>
          <cell r="B10644" t="str">
            <v>CAIXA DE PASSAGEM METALICA, DE SOBREPOR, COM TAMPA APARAFUSADA, DIMENSOES 35 X 35 X *12* CM</v>
          </cell>
        </row>
        <row r="10645">
          <cell r="A10645">
            <v>1872</v>
          </cell>
          <cell r="B10645" t="str">
            <v>CAIXA DE PASSAGEM, EM PVC, DE 4" X 2", PARA ELETRODUTO FLEXIVEL CORRUGADO</v>
          </cell>
          <cell r="C10645">
            <v>1.82</v>
          </cell>
        </row>
        <row r="10646">
          <cell r="A10646">
            <v>1873</v>
          </cell>
          <cell r="B10646" t="str">
            <v>CAIXA DE PASSAGEM, EM PVC, DE 4" X 4", PARA ELETRODUTO FLEXIVEL CORRUGADO</v>
          </cell>
          <cell r="C10646">
            <v>3.61</v>
          </cell>
        </row>
        <row r="10647">
          <cell r="A10647">
            <v>14055</v>
          </cell>
          <cell r="B10647" t="str">
            <v>CAIXA DE PASSAGEM/ LUZ / TELEFONIA, DE EMBUTIR, EM CHAPA DE ACO GALVANIZADO, DIMENSOES 120 X 120 X *12* CM (PADRAO CONCESSIONARIA LOCAL)</v>
          </cell>
        </row>
        <row r="10648">
          <cell r="A10648">
            <v>11247</v>
          </cell>
          <cell r="B10648" t="str">
            <v>CAIXA DE PASSAGEM/ LUZ / TELEFONIA, DE EMBUTIR, EM CHAPA DE ACO GALVANIZADO, DIMENSOES 150 X 150 X 15 CM (PADRAO CONCESSIONARIA LOCAL)</v>
          </cell>
        </row>
        <row r="10649">
          <cell r="A10649">
            <v>11250</v>
          </cell>
          <cell r="B10649" t="str">
            <v>CAIXA DE PASSAGEM/ LUZ / TELEFONIA, DE EMBUTIR, EM CHAPA DE ACO GALVANIZADO, DIMENSOES 20 X 20 X *12* CM (PADRAO CONCESSIONARIA LOCAL)</v>
          </cell>
        </row>
        <row r="10650">
          <cell r="A10650">
            <v>11249</v>
          </cell>
          <cell r="B10650" t="str">
            <v>CAIXA DE PASSAGEM/ LUZ / TELEFONIA, DE EMBUTIR, EM CHAPA DE ACO GALVANIZADO, DIMENSOES 200 X 200 X 20 CM (PADRAO CONCESSIONARIA LOCAL)</v>
          </cell>
        </row>
        <row r="10651">
          <cell r="A10651">
            <v>11251</v>
          </cell>
          <cell r="B10651" t="str">
            <v>CAIXA DE PASSAGEM/ LUZ / TELEFONIA, DE EMBUTIR, EM CHAPA DE ACO GALVANIZADO, DIMENSOES 40 X 40 X *12* CM (PADRAO CONCESSIONARIA LOCAL)</v>
          </cell>
        </row>
        <row r="10652">
          <cell r="A10652">
            <v>11253</v>
          </cell>
          <cell r="B10652" t="str">
            <v>CAIXA DE PASSAGEM/ LUZ / TELEFONIA, DE EMBUTIR, EM CHAPA DE ACO GALVANIZADO, DIMENSOES 60 X 60 X *12* CM (PADRAO CONCESSIONARIA LOCAL)</v>
          </cell>
        </row>
        <row r="10653">
          <cell r="A10653">
            <v>11255</v>
          </cell>
          <cell r="B10653" t="str">
            <v>CAIXA DE PASSAGEM/ LUZ / TELEFONIA, DE EMBUTIR, EM CHAPA DE ACO GALVANIZADO, DIMENSOES 80 X 80 X *12* CM (PADRAO CONCESSIONARIA LOCAL)</v>
          </cell>
        </row>
        <row r="10654">
          <cell r="A10654">
            <v>11256</v>
          </cell>
          <cell r="B10654" t="str">
            <v>CAIXA DE PASSAGEM/ LUZ / TELEFONIA, DE SOBREPOR, EM CHAPA DE ACO GALVANIZADO, DIMENSOES 80 X 80 X *12* CM (PADRAO CONCESSIONARIA LOCAL)</v>
          </cell>
        </row>
        <row r="10655">
          <cell r="A10655">
            <v>39693</v>
          </cell>
          <cell r="B10655" t="str">
            <v>CAIXA DE PROTECAO EXTERNA PARA MEDIDOR HOROSAZONAL, DE BAIXA TENSAO, COM MODULO, EM CHAPA DE ACO (PADRAO DA CONCESSIONARIA LOCAL)</v>
          </cell>
        </row>
        <row r="10656">
          <cell r="A10656">
            <v>39692</v>
          </cell>
          <cell r="B10656" t="str">
            <v>CAIXA DE PROTECAO PARA TRANSFORMADOR CORRENTE, EM CHAPA DE ACO 18 USG (PADRAO DA CONCESSIONARIA LOCAL)</v>
          </cell>
        </row>
        <row r="10657">
          <cell r="A10657">
            <v>1062</v>
          </cell>
          <cell r="B10657" t="str">
            <v>CAIXA INTERNA/EXTERNA DE MEDICAO PARA 1 MEDIDOR TRIFASICO, COM VISOR, EM CHAPA DE ACO 18 USG (PADRAO DA CONCESSIONARIA LOCAL)</v>
          </cell>
        </row>
        <row r="10658">
          <cell r="A10658">
            <v>39686</v>
          </cell>
          <cell r="B10658" t="str">
            <v>CAIXA INTERNA/EXTERNA DE MEDICAO PARA 4 MEDIDORES MONOFASICOS, COM VISOR, EM CHAPA DE ACO 18 USG (PADRAO DA CONCESSIONARIA LOCAL)</v>
          </cell>
        </row>
        <row r="10659">
          <cell r="A10659">
            <v>43095</v>
          </cell>
          <cell r="B10659" t="str">
            <v>CAIXA MODULAR PARA MEDIDOR DE ENERGIA AGRUPADA, EM POLICARBONATO / TERMOPLASTICO, COM SUPORTE PARA DISJUNTOR (PADRAO DA CONCESSIONARIA LOCAL)</v>
          </cell>
          <cell r="C10659">
            <v>145.38999999999999</v>
          </cell>
        </row>
        <row r="10660">
          <cell r="A10660">
            <v>1871</v>
          </cell>
          <cell r="B10660" t="str">
            <v>CAIXA OCTOGONAL DE FUNDO MOVEL, EM PVC, DE 3" X 3", PARA ELETRODUTO FLEXIVEL CORRUGADO</v>
          </cell>
          <cell r="C10660">
            <v>3.25</v>
          </cell>
        </row>
        <row r="10661">
          <cell r="A10661">
            <v>12001</v>
          </cell>
          <cell r="B10661" t="str">
            <v>CAIXA OCTOGONAL DE FUNDO MOVEL, EM PVC, DE 4" X 4", PARA ELETRODUTO FLEXIVEL CORRUGADO</v>
          </cell>
          <cell r="C10661">
            <v>4.7</v>
          </cell>
        </row>
        <row r="10662">
          <cell r="A10662">
            <v>11882</v>
          </cell>
          <cell r="B10662" t="str">
            <v>CAIXA PARA HIDROMETRO CONCRETO PRE MOLDADO, *0,24 M X 0,45 M X 0,30* M (L X C X A)</v>
          </cell>
          <cell r="C10662">
            <v>127.12</v>
          </cell>
        </row>
        <row r="10663">
          <cell r="A10663">
            <v>1068</v>
          </cell>
          <cell r="B10663" t="str">
            <v>CAIXA PARA MEDICAO COLETIVA TIPO L, PADRAO BIFASICO OU TRIFASICO, PARA ATE 4 MEDIDORES, SEM BARRAMENTO E COM PORTAS INFERIOR E SUPERIOR</v>
          </cell>
        </row>
        <row r="10664">
          <cell r="A10664">
            <v>39690</v>
          </cell>
          <cell r="B10664" t="str">
            <v>CAIXA PARA MEDICAO COLETIVA TIPO M, PADRAO BIFASICO OU TRIFASICO, PARA ATE 8 MEDIDORES, SEM BARRAMENTO E COM PORTAS INFERIOR E SUPERIOR</v>
          </cell>
        </row>
        <row r="10665">
          <cell r="A10665">
            <v>39691</v>
          </cell>
          <cell r="B10665" t="str">
            <v>CAIXA PARA MEDICAO COLETIVA TIPO N, PADRAO BIFASICO OU TRIFASICO, PARA ATE 12 MEDIDORES, SEM BARRAMENTO E COM PORTAS INFERIOR E SUPERIOR</v>
          </cell>
        </row>
        <row r="10666">
          <cell r="A10666">
            <v>39808</v>
          </cell>
          <cell r="B10666" t="str">
            <v>CAIXA PARA MEDIDOR MONOFASICO, EM POLICARBONATO / TERMOPLASTICO, PARA ALOJAR 1 DISJUNTOR (PADRAO DA CONCESSIONARIA LOCAL)</v>
          </cell>
          <cell r="C10666">
            <v>75.91</v>
          </cell>
        </row>
        <row r="10667">
          <cell r="A10667">
            <v>39809</v>
          </cell>
          <cell r="B10667" t="str">
            <v>CAIXA PARA MEDIDOR POLIFASICO, EM POLICARBONATO / TERMOPLASTICO, PARA ALOJAR 1 DISJUNTOR (PADRAO DA CONCESSIONARIA LOCAL)</v>
          </cell>
          <cell r="C10667">
            <v>180.04</v>
          </cell>
        </row>
        <row r="10668">
          <cell r="A10668">
            <v>43439</v>
          </cell>
          <cell r="B10668" t="str">
            <v>CAIXA PRE-MOLDADA PARA BOCA DE LOBO, EM CONCRETO ARMADO, COM FCK DE 25 MPA, COM DIMENSOES 1,10 X 0,65 X 1,00 M (COMPRIMENTO X LARGURA X ALTURA)</v>
          </cell>
          <cell r="C10668">
            <v>583.52</v>
          </cell>
        </row>
        <row r="10669">
          <cell r="A10669">
            <v>5103</v>
          </cell>
          <cell r="B10669" t="str">
            <v>CAIXA SIFONADA PVC, 100 X 100 X 50 MM, COM GRELHA REDONDA, BRANCA</v>
          </cell>
          <cell r="C10669">
            <v>23.46</v>
          </cell>
        </row>
        <row r="10670">
          <cell r="A10670">
            <v>11880</v>
          </cell>
          <cell r="B10670" t="str">
            <v>CAIXA SIFONADA PVC, 250 X 230 X 75 MM, COM TAMPA CEGA QUADRADA, BRANCA</v>
          </cell>
          <cell r="C10670">
            <v>98.68</v>
          </cell>
        </row>
        <row r="10671">
          <cell r="A10671">
            <v>11714</v>
          </cell>
          <cell r="B10671" t="str">
            <v>CAIXA SIFONADA, PVC, 150 X *185* X 75 MM, COM GRELHA QUADRADA, BRANCA</v>
          </cell>
          <cell r="C10671">
            <v>67.23</v>
          </cell>
        </row>
        <row r="10672">
          <cell r="A10672">
            <v>11712</v>
          </cell>
          <cell r="B10672" t="str">
            <v>CAIXA SIFONADA, PVC, 150 X 150 X 50 MM, COM GRELHA QUADRADA, BRANCA (NBR 5688)</v>
          </cell>
          <cell r="C10672">
            <v>43.9</v>
          </cell>
        </row>
        <row r="10673">
          <cell r="A10673">
            <v>11717</v>
          </cell>
          <cell r="B10673" t="str">
            <v>CAIXA SIFONADA, PVC, 150 X 150 X 50 MM, COM GRELHA REDONDA, BRANCA</v>
          </cell>
          <cell r="C10673">
            <v>52.92</v>
          </cell>
        </row>
        <row r="10674">
          <cell r="A10674">
            <v>1106</v>
          </cell>
          <cell r="B10674" t="str">
            <v>CAL HIDRATADA CH-I PARA ARGAMASSAS</v>
          </cell>
          <cell r="C10674">
            <v>1.23</v>
          </cell>
        </row>
        <row r="10675">
          <cell r="A10675">
            <v>11161</v>
          </cell>
          <cell r="B10675" t="str">
            <v>CAL HIDRATADA PARA PINTURA</v>
          </cell>
          <cell r="C10675">
            <v>2.0499999999999998</v>
          </cell>
        </row>
        <row r="10676">
          <cell r="A10676">
            <v>1107</v>
          </cell>
          <cell r="B10676" t="str">
            <v>CAL VIRGEM COMUM PARA ARGAMASSAS (NBR 6453)</v>
          </cell>
          <cell r="C10676">
            <v>1.04</v>
          </cell>
        </row>
        <row r="10677">
          <cell r="A10677">
            <v>44479</v>
          </cell>
          <cell r="B10677" t="str">
            <v>CALCARIO DOLOMITICO A (POSTO PEDREIRA/FORNECEDOR, SEM FRETE)</v>
          </cell>
          <cell r="C10677">
            <v>0.15</v>
          </cell>
        </row>
        <row r="10678">
          <cell r="A10678">
            <v>4759</v>
          </cell>
          <cell r="B10678" t="str">
            <v>CALCETEIRO / RASTELEIRO (HORISTA)</v>
          </cell>
          <cell r="C10678">
            <v>8.35</v>
          </cell>
        </row>
        <row r="10679">
          <cell r="A10679">
            <v>41068</v>
          </cell>
          <cell r="B10679" t="str">
            <v>CALCETEIRO / RASTELEIRO (MENSALISTA)</v>
          </cell>
          <cell r="C10679">
            <v>1837.2</v>
          </cell>
        </row>
        <row r="10680">
          <cell r="A10680">
            <v>12618</v>
          </cell>
          <cell r="B10680" t="str">
            <v>CALHA / PERFIL PLUVIAL DE PVC, DIAMETRO ENTRE *119 E 170* MM, COMPRIMENTO DE 3 M, PARA DRENAGEM PLUVIAL PREDIAL</v>
          </cell>
          <cell r="C10680">
            <v>171.3</v>
          </cell>
        </row>
        <row r="10681">
          <cell r="A10681">
            <v>1108</v>
          </cell>
          <cell r="B10681" t="str">
            <v>CALHA MOLDURA AMERICANA DE CHAPA DE ACO GALVANIZADA NUM 26, CORTE 33 CM</v>
          </cell>
        </row>
        <row r="10682">
          <cell r="A10682">
            <v>1117</v>
          </cell>
          <cell r="B10682" t="str">
            <v>CALHA PARA AGUA FURTADA DE CHAPA DE ACO GALVANIZADA NUM 26, CORTE 40 CM</v>
          </cell>
        </row>
        <row r="10683">
          <cell r="A10683">
            <v>1118</v>
          </cell>
          <cell r="B10683" t="str">
            <v>CALHA PARA AGUA FURTADA DE CHAPA DE ACO GALVANIZADA NUM 26, CORTE 50 CM</v>
          </cell>
        </row>
        <row r="10684">
          <cell r="A10684">
            <v>1110</v>
          </cell>
          <cell r="B10684" t="str">
            <v>CALHA PLATIBANDA DE CHAPA DE ACO GALVANIZADA NUM 26, CORTE 45 CM</v>
          </cell>
        </row>
        <row r="10685">
          <cell r="A10685">
            <v>40784</v>
          </cell>
          <cell r="B10685" t="str">
            <v>CALHA QUADRADA DE CHAPA DE ACO GALVANIZADA NUM 24, CORTE 100 CM</v>
          </cell>
        </row>
        <row r="10686">
          <cell r="A10686">
            <v>40782</v>
          </cell>
          <cell r="B10686" t="str">
            <v>CALHA QUADRADA DE CHAPA DE ACO GALVANIZADA NUM 24, CORTE 33 CM</v>
          </cell>
        </row>
        <row r="10687">
          <cell r="A10687">
            <v>40783</v>
          </cell>
          <cell r="B10687" t="str">
            <v>CALHA QUADRADA DE CHAPA DE ACO GALVANIZADA NUM 24, CORTE 50 CM</v>
          </cell>
        </row>
        <row r="10688">
          <cell r="A10688">
            <v>1109</v>
          </cell>
          <cell r="B10688" t="str">
            <v>CALHA QUADRADA DE CHAPA DE ACO GALVANIZADA NUM 26, CORTE 33 CM</v>
          </cell>
        </row>
        <row r="10689">
          <cell r="A10689">
            <v>1119</v>
          </cell>
          <cell r="B10689" t="str">
            <v>CALHA QUADRADA DE CHAPA DE ACO GALVANIZADA NUM 28, CORTE 25 CM</v>
          </cell>
        </row>
        <row r="10690">
          <cell r="A10690">
            <v>13115</v>
          </cell>
          <cell r="B10690" t="str">
            <v>CALHA/CANALETA DE CONCRETO SIMPLES, TIPO MEIA CANA, DIAMETRO DE 20 CM, PARA AGUA PLUVIAL</v>
          </cell>
        </row>
        <row r="10691">
          <cell r="A10691">
            <v>10541</v>
          </cell>
          <cell r="B10691" t="str">
            <v>CALHA/CANALETA DE CONCRETO SIMPLES, TIPO MEIA CANA, DIAMETRO DE 30 CM, PARA AGUA PLUVIAL</v>
          </cell>
        </row>
        <row r="10692">
          <cell r="A10692">
            <v>10542</v>
          </cell>
          <cell r="B10692" t="str">
            <v>CALHA/CANALETA DE CONCRETO SIMPLES, TIPO MEIA CANA, DIAMETRO DE 40 CM, PARA AGUA PLUVIAL</v>
          </cell>
        </row>
        <row r="10693">
          <cell r="A10693">
            <v>10543</v>
          </cell>
          <cell r="B10693" t="str">
            <v>CALHA/CANALETA DE CONCRETO SIMPLES, TIPO MEIA CANA, DIAMETRO DE 50 CM, PARA AGUA PLUVIAL</v>
          </cell>
        </row>
        <row r="10694">
          <cell r="A10694">
            <v>10544</v>
          </cell>
          <cell r="B10694" t="str">
            <v>CALHA/CANALETA DE CONCRETO SIMPLES, TIPO MEIA CANA, DIAMETRO DE 60 CM, PARA AGUA PLUVIAL</v>
          </cell>
        </row>
        <row r="10695">
          <cell r="A10695">
            <v>10545</v>
          </cell>
          <cell r="B10695" t="str">
            <v>CALHA/CANALETA DE CONCRETO SIMPLES, TIPO MEIA CANA, DIAMETRO DE 80 CM, PARA AGUA PLUVIAL</v>
          </cell>
        </row>
        <row r="10696">
          <cell r="A10696">
            <v>38365</v>
          </cell>
          <cell r="B10696" t="str">
            <v>CAMADA SEPARADORA DE FILME DE POLIETILENO 20 A 25 MICRA</v>
          </cell>
        </row>
        <row r="10697">
          <cell r="A10697">
            <v>44056</v>
          </cell>
          <cell r="B10697" t="str">
            <v>CAMINHAO TOCO, PESO BRUTO TOTAL 10700 KG, CARGA UTIL MAXIMA 7400 KG, DISTANCIA ENTRE EIXOS 4,00 M, POTENCIA 175 CV (INCLUI CABINE E CHASSI, NAO INCLUI CARROCERIA)</v>
          </cell>
        </row>
        <row r="10698">
          <cell r="A10698">
            <v>44057</v>
          </cell>
          <cell r="B10698" t="str">
            <v>CAMINHAO TOCO, PESO BRUTO TOTAL 13200 KG, CARGA UTIL MAXIMA 9200 KG, DISTANCIA ENTRE EIXOS 3,31 M, POTENCIA 175 CV (INCLUI CABINE E CHASSI, NAO INCLUI CARROCERIA)</v>
          </cell>
        </row>
        <row r="10699">
          <cell r="A10699">
            <v>37754</v>
          </cell>
          <cell r="B10699" t="str">
            <v>CAMINHAO TOCO, PESO BRUTO TOTAL 14300 KG, CARGA UTIL MAXIMA 9480 KG, DISTANCIA ENTRE EIXOS 4,80 M, POTENCIA 185 CV (INCLUI CABINE E CHASSI, NAO INCLUI CARROCERIA)</v>
          </cell>
        </row>
        <row r="10700">
          <cell r="A10700">
            <v>37757</v>
          </cell>
          <cell r="B10700" t="str">
            <v>CAMINHAO TOCO, PESO BRUTO TOTAL 16000 KG, CARGA UTIL MAXIMA 10600 KG, DISTANCIA ENTRE EIXOS 4,80 M, POTENCIA 277 CV (INCLUI CABINE E CHASSI, NAO INCLUI CARROCERIA)</v>
          </cell>
        </row>
        <row r="10701">
          <cell r="A10701">
            <v>44058</v>
          </cell>
          <cell r="B10701" t="str">
            <v>CAMINHAO TOCO, PESO BRUTO TOTAL 16000 KG, CARGA UTIL MAXIMA 10830 KG, DISTANCIA ENTRE EIXOS 3,56 M, POTENCIA 226 CV (INCLUI CABINE E CHASSI, NAO INCLUI CARROCERIA)</v>
          </cell>
        </row>
        <row r="10702">
          <cell r="A10702">
            <v>37752</v>
          </cell>
          <cell r="B10702" t="str">
            <v>CAMINHAO TOCO, PESO BRUTO TOTAL 16000 KG, CARGA UTIL MAXIMA 11030 KG, DISTANCIA ENTRE EIXOS 5,41 M, POTENCIA 185 CV (INCLUI CABINE E CHASSI, NAO INCLUI CARROCERIA)</v>
          </cell>
        </row>
        <row r="10703">
          <cell r="A10703">
            <v>44059</v>
          </cell>
          <cell r="B10703" t="str">
            <v>CAMINHAO TOCO, PESO BRUTO TOTAL 8500 KG, CARGA UTIL MAXIMA 5600 KG, DISTANCIA ENTRE EIXOS 3,40 M, POTENCIA 167 CV (INCLUI CABINE E CHASSI, NAO INCLUI CARROCERIA)</v>
          </cell>
        </row>
        <row r="10704">
          <cell r="A10704">
            <v>37750</v>
          </cell>
          <cell r="B10704" t="str">
            <v>CAMINHAO TOCO, PESO BRUTO TOTAL 9600 KG, CARGA UTIL MAXIMA 6190 KG, DISTANCIA ENTRE EIXOS 3,70 M, POTENCIA 156 CV (INCLUI CABINE E CHASSI, NAO INCLUI CARROCERIA)</v>
          </cell>
        </row>
        <row r="10705">
          <cell r="A10705">
            <v>37758</v>
          </cell>
          <cell r="B10705" t="str">
            <v>CAMINHAO TRUCADO, PESO BRUTO TOTAL 23000 KG, CARGA UTIL MAXIMA 15285 KG, DISTANCIA ENTRE EIXOS 4,80 M, POTENCIA 326 CV (INCLUI CABINE E CHASSI, NAO INCLUI CARROCERIA)</v>
          </cell>
        </row>
        <row r="10706">
          <cell r="A10706">
            <v>44060</v>
          </cell>
          <cell r="B10706" t="str">
            <v>CAMINHAO TRUCADO, PESO BRUTO TOTAL 23000 KG, CARGA UTIL MAXIMA 15460 KG, DISTANCIA ENTRE EIXOS 4,80 M, POTENCIA 286 CV (INCLUI CABINE E CHASSI, NAO INCLUI CARROCERIA)</v>
          </cell>
        </row>
        <row r="10707">
          <cell r="A10707">
            <v>37749</v>
          </cell>
          <cell r="B10707" t="str">
            <v>CAMINHAO TRUCADO, PESO BRUTO TOTAL 23000 KG, CARGA UTIL MAXIMA 16360 KG, CABINE ESTENDIDA, DISTANCIA ENTRE EIXOS 3,56 M, POTENCIA 277 CV (INCLUI CABINE E CHASSI, NAO INCLUI CARROCERIA)</v>
          </cell>
        </row>
        <row r="10708">
          <cell r="A10708">
            <v>44061</v>
          </cell>
          <cell r="B10708" t="str">
            <v>CAMINHAO TRUCADO, PESO BRUTO TOTAL 23000 KG, CARGA UTIL MAXIMA 16540 KG, DISTANCIA ENTRE EIXOS 4,80 M, POTENCIA 256 CV (INCLUI CABINE E CHASSI, NAO INCLUI CARROCERIA)</v>
          </cell>
        </row>
        <row r="10709">
          <cell r="A10709">
            <v>1159</v>
          </cell>
          <cell r="B10709" t="str">
            <v>CAMINHONETE COM MOTOR A DIESEL, POTENCIA *160* CV, CABINE DUPLA, 4X4</v>
          </cell>
          <cell r="C10709">
            <v>278241.67</v>
          </cell>
        </row>
        <row r="10710">
          <cell r="A10710">
            <v>12114</v>
          </cell>
          <cell r="B10710" t="str">
            <v>CAMPAINHA ALTA POTENCIA 110V / 220V, DIAMETRO 150 MM</v>
          </cell>
          <cell r="C10710">
            <v>117.97</v>
          </cell>
        </row>
        <row r="10711">
          <cell r="A10711">
            <v>38106</v>
          </cell>
          <cell r="B10711" t="str">
            <v>CAMPAINHA CIGARRA 127 V / 220 V (APENAS MODULO)</v>
          </cell>
          <cell r="C10711">
            <v>16.03</v>
          </cell>
        </row>
        <row r="10712">
          <cell r="A10712">
            <v>38085</v>
          </cell>
          <cell r="B10712" t="str">
            <v>CAMPAINHA CIGARRA 127 V / 220 V, CONJUNTO MONTADO PARA EMBUTIR 4" X 2" (PLACA + SUPORTE + MODULO)</v>
          </cell>
          <cell r="C10712">
            <v>18.93</v>
          </cell>
        </row>
        <row r="10713">
          <cell r="A10713">
            <v>659</v>
          </cell>
          <cell r="B10713" t="str">
            <v>CANALETA DE CONCRETO 14 X 19 X 19 CM (CLASSE C - NBR 6136)</v>
          </cell>
          <cell r="C10713">
            <v>3.31</v>
          </cell>
        </row>
        <row r="10714">
          <cell r="A10714">
            <v>660</v>
          </cell>
          <cell r="B10714" t="str">
            <v>CANALETA DE CONCRETO 19 X 19 X 19 CM (CLASSE C - NBR 6136)</v>
          </cell>
          <cell r="C10714">
            <v>3.96</v>
          </cell>
        </row>
        <row r="10715">
          <cell r="A10715">
            <v>658</v>
          </cell>
          <cell r="B10715" t="str">
            <v>CANALETA DE CONCRETO 9 X 19 X 19 CM (CLASSE C - NBR 6136)</v>
          </cell>
          <cell r="C10715">
            <v>2.2400000000000002</v>
          </cell>
        </row>
        <row r="10716">
          <cell r="A10716">
            <v>38599</v>
          </cell>
          <cell r="B10716" t="str">
            <v>CANALETA DE CONCRETO ESTRUTURAL 14 X 19 X 29 CM, FBK 14 MPA (NBR 6136)</v>
          </cell>
          <cell r="C10716">
            <v>6.89</v>
          </cell>
        </row>
        <row r="10717">
          <cell r="A10717">
            <v>38596</v>
          </cell>
          <cell r="B10717" t="str">
            <v>CANALETA DE CONCRETO ESTRUTURAL 14 X 19 X 29 CM, FBK 4,5 MPA (NBR 6136)</v>
          </cell>
          <cell r="C10717">
            <v>5.72</v>
          </cell>
        </row>
        <row r="10718">
          <cell r="A10718">
            <v>38600</v>
          </cell>
          <cell r="B10718" t="str">
            <v>CANALETA DE CONCRETO ESTRUTURAL 14 X 19 X 39 CM, FBK 14 MPA (NBR 6136)</v>
          </cell>
          <cell r="C10718">
            <v>7.3</v>
          </cell>
        </row>
        <row r="10719">
          <cell r="A10719">
            <v>38597</v>
          </cell>
          <cell r="B10719" t="str">
            <v>CANALETA DE CONCRETO ESTRUTURAL 14 X 19 X 39 CM, FBK 4,5 MPA (NBR 6136)</v>
          </cell>
          <cell r="C10719">
            <v>5.75</v>
          </cell>
        </row>
        <row r="10720">
          <cell r="A10720">
            <v>38548</v>
          </cell>
          <cell r="B10720" t="str">
            <v>CANALETA ESTRUTURAL CERAMICA DE 14 X 19 X 19 CM (L X A X C) E 6,0 MPA</v>
          </cell>
          <cell r="C10720">
            <v>2.2200000000000002</v>
          </cell>
        </row>
        <row r="10721">
          <cell r="A10721">
            <v>34649</v>
          </cell>
          <cell r="B10721" t="str">
            <v>CANALETA ESTRUTURAL CERAMICA DE 14 X 19 X 29 CM (L X A X C) E 6,0 MPA</v>
          </cell>
          <cell r="C10721">
            <v>3.25</v>
          </cell>
        </row>
        <row r="10722">
          <cell r="A10722">
            <v>34655</v>
          </cell>
          <cell r="B10722" t="str">
            <v>CANALETA ESTRUTURAL CERAMICA DE 14 X 19 X 39 CM (L X A X C) E 6,0 MPA</v>
          </cell>
          <cell r="C10722">
            <v>4.78</v>
          </cell>
        </row>
        <row r="10723">
          <cell r="A10723">
            <v>40607</v>
          </cell>
          <cell r="B10723" t="str">
            <v>CANOPLA ACABAMENTO CROMADO PARA INSTALACAO DE SPRINKLER, SOB FORRO, 15 MM</v>
          </cell>
          <cell r="C10723">
            <v>8.68</v>
          </cell>
        </row>
        <row r="10724">
          <cell r="A10724">
            <v>567</v>
          </cell>
          <cell r="B10724" t="str">
            <v>CANTONEIRA (ABAS IGUAIS) EM ACO CARBONO, 25,4 MM X 3,17 MM (L X E), 1,27KG/M</v>
          </cell>
          <cell r="C10724">
            <v>13.21</v>
          </cell>
        </row>
        <row r="10725">
          <cell r="A10725">
            <v>574</v>
          </cell>
          <cell r="B10725" t="str">
            <v>CANTONEIRA (ABAS IGUAIS) EM ACO CARBONO, 38,1 MM X 3,17 MM (L X E), 3,48 KG/M</v>
          </cell>
          <cell r="C10725">
            <v>34.74</v>
          </cell>
        </row>
        <row r="10726">
          <cell r="A10726">
            <v>568</v>
          </cell>
          <cell r="B10726" t="str">
            <v>CANTONEIRA (ABAS IGUAIS) EM ACO CARBONO, 50,8 MM X 9,53 MM (L X E), 6,99 KG/M</v>
          </cell>
          <cell r="C10726">
            <v>73.2</v>
          </cell>
        </row>
        <row r="10727">
          <cell r="A10727">
            <v>4777</v>
          </cell>
          <cell r="B10727" t="str">
            <v>CANTONEIRA ACO ABAS IGUAIS (QUALQUER BITOLA), ESPESSURA ENTRE 1/8" E 1/4"</v>
          </cell>
          <cell r="C10727">
            <v>8.7799999999999994</v>
          </cell>
        </row>
        <row r="10728">
          <cell r="A10728">
            <v>592</v>
          </cell>
          <cell r="B10728" t="str">
            <v>CANTONEIRA EM ALUMINIO, ABAS IGUAIS, LARGURA DE 25,40 MM (1"), ESPESSURA DE 3,17 MM (1/8") E PESO LINEAR DE APROXIMADAMENTE 0,408 KG/M</v>
          </cell>
          <cell r="C10728">
            <v>67.44</v>
          </cell>
        </row>
        <row r="10729">
          <cell r="A10729">
            <v>586</v>
          </cell>
          <cell r="B10729" t="str">
            <v>CANTONEIRA EM ALUMINIO, ABAS IGUAIS, LARGURA DE 25,40 MM (1"), ESPESSURA DE 4,76 MM (3/16") E PESO LINEAR DE APROXIMADAMENTE 0,593 KG/M</v>
          </cell>
          <cell r="C10729">
            <v>39.65</v>
          </cell>
        </row>
        <row r="10730">
          <cell r="A10730">
            <v>588</v>
          </cell>
          <cell r="B10730" t="str">
            <v>CANTONEIRA EM ALUMINIO, ABAS IGUAIS, LARGURA DE 31,75 MM (1 1/4"), ESPESSURA DE 4,76 MM (3/16") E PESO LINEAR DE APROXIMADAMENTE 0,755 KG/M</v>
          </cell>
          <cell r="C10730">
            <v>62.71</v>
          </cell>
        </row>
        <row r="10731">
          <cell r="A10731">
            <v>591</v>
          </cell>
          <cell r="B10731" t="str">
            <v>CANTONEIRA EM ALUMINIO, ABAS IGUAIS, LARGURA DE 38,10 MM (1 1/2"), ESPESSURA DE 4,76 MM (3/16") E PESO LINEAR DE APROXIMADAMENTE 0,915 KG/M</v>
          </cell>
          <cell r="C10731">
            <v>62.94</v>
          </cell>
        </row>
        <row r="10732">
          <cell r="A10732">
            <v>584</v>
          </cell>
          <cell r="B10732" t="str">
            <v>CANTONEIRA EM ALUMINIO, ABAS IGUAIS, LARGURA DE 50,80 MM (2"), ESPESSURA DE 3,17 MM (1/8") E PESO LINEAR DE APROXIMADAMENTE 0,842 KG/M</v>
          </cell>
          <cell r="C10732">
            <v>66.989999999999995</v>
          </cell>
        </row>
        <row r="10733">
          <cell r="A10733">
            <v>589</v>
          </cell>
          <cell r="B10733" t="str">
            <v>CANTONEIRA EM ALUMINIO, ABAS IGUAIS, LARGURA DE 50,80 MM (2"), ESPESSURA DE 6,35 MM (1/4") E PESO LINEAR DE APROXIMADAMENTE 1,630 KG/M</v>
          </cell>
          <cell r="C10733">
            <v>106.01</v>
          </cell>
        </row>
        <row r="10734">
          <cell r="A10734">
            <v>1165</v>
          </cell>
          <cell r="B10734" t="str">
            <v>CAP OU TAMPAO DE FERRO GALVANIZADO, COM ROSCA BSP, DE 1 1/2"</v>
          </cell>
          <cell r="C10734">
            <v>20.07</v>
          </cell>
        </row>
        <row r="10735">
          <cell r="A10735">
            <v>1164</v>
          </cell>
          <cell r="B10735" t="str">
            <v>CAP OU TAMPAO DE FERRO GALVANIZADO, COM ROSCA BSP, DE 1 1/4"</v>
          </cell>
          <cell r="C10735">
            <v>16.260000000000002</v>
          </cell>
        </row>
        <row r="10736">
          <cell r="A10736">
            <v>1170</v>
          </cell>
          <cell r="B10736" t="str">
            <v>CAP OU TAMPAO DE FERRO GALVANIZADO, COM ROSCA BSP, DE 1"</v>
          </cell>
          <cell r="C10736">
            <v>10.65</v>
          </cell>
        </row>
        <row r="10737">
          <cell r="A10737">
            <v>1162</v>
          </cell>
          <cell r="B10737" t="str">
            <v>CAP OU TAMPAO DE FERRO GALVANIZADO, COM ROSCA BSP, DE 1/2"</v>
          </cell>
          <cell r="C10737">
            <v>5.65</v>
          </cell>
        </row>
        <row r="10738">
          <cell r="A10738">
            <v>12395</v>
          </cell>
          <cell r="B10738" t="str">
            <v>CAP OU TAMPAO DE FERRO GALVANIZADO, COM ROSCA BSP, DE 1/4"</v>
          </cell>
          <cell r="C10738">
            <v>5.49</v>
          </cell>
        </row>
        <row r="10739">
          <cell r="A10739">
            <v>1169</v>
          </cell>
          <cell r="B10739" t="str">
            <v>CAP OU TAMPAO DE FERRO GALVANIZADO, COM ROSCA BSP, DE 2 1/2"</v>
          </cell>
          <cell r="C10739">
            <v>52.3</v>
          </cell>
        </row>
        <row r="10740">
          <cell r="A10740">
            <v>1166</v>
          </cell>
          <cell r="B10740" t="str">
            <v>CAP OU TAMPAO DE FERRO GALVANIZADO, COM ROSCA BSP, DE 2"</v>
          </cell>
          <cell r="C10740">
            <v>29</v>
          </cell>
        </row>
        <row r="10741">
          <cell r="A10741">
            <v>1168</v>
          </cell>
          <cell r="B10741" t="str">
            <v>CAP OU TAMPAO DE FERRO GALVANIZADO, COM ROSCA BSP, DE 3"</v>
          </cell>
          <cell r="C10741">
            <v>74.56</v>
          </cell>
        </row>
        <row r="10742">
          <cell r="A10742">
            <v>1163</v>
          </cell>
          <cell r="B10742" t="str">
            <v>CAP OU TAMPAO DE FERRO GALVANIZADO, COM ROSCA BSP, DE 3/4"</v>
          </cell>
          <cell r="C10742">
            <v>7.31</v>
          </cell>
        </row>
        <row r="10743">
          <cell r="A10743">
            <v>12396</v>
          </cell>
          <cell r="B10743" t="str">
            <v>CAP OU TAMPAO DE FERRO GALVANIZADO, COM ROSCA BSP, DE 3/8"</v>
          </cell>
          <cell r="C10743">
            <v>5.49</v>
          </cell>
        </row>
        <row r="10744">
          <cell r="A10744">
            <v>1167</v>
          </cell>
          <cell r="B10744" t="str">
            <v>CAP OU TAMPAO DE FERRO GALVANIZADO, COM ROSCA BSP, DE 4"</v>
          </cell>
          <cell r="C10744">
            <v>124.72</v>
          </cell>
        </row>
        <row r="10745">
          <cell r="A10745">
            <v>36331</v>
          </cell>
          <cell r="B10745" t="str">
            <v>CAP PPR DN 20 MM, PARA AGUA QUENTE PREDIAL</v>
          </cell>
        </row>
        <row r="10746">
          <cell r="A10746">
            <v>36346</v>
          </cell>
          <cell r="B10746" t="str">
            <v>CAP PPR DN 25 MM, PARA AGUA QUENTE PREDIAL</v>
          </cell>
        </row>
        <row r="10747">
          <cell r="A10747">
            <v>1202</v>
          </cell>
          <cell r="B10747" t="str">
            <v>CAP PVC, ROSCAVEL, 1", PARA AGUA FRIA PREDIAL</v>
          </cell>
          <cell r="C10747">
            <v>4.9000000000000004</v>
          </cell>
        </row>
        <row r="10748">
          <cell r="A10748">
            <v>1197</v>
          </cell>
          <cell r="B10748" t="str">
            <v>CAP PVC, ROSCAVEL, 1/2", PARA AGUA FRIA PREDIAL</v>
          </cell>
          <cell r="C10748">
            <v>1.73</v>
          </cell>
        </row>
        <row r="10749">
          <cell r="A10749">
            <v>1198</v>
          </cell>
          <cell r="B10749" t="str">
            <v>CAP PVC, ROSCAVEL, 3/4", PARA AGUA FRIA PREDIAL</v>
          </cell>
          <cell r="C10749">
            <v>2.2599999999999998</v>
          </cell>
        </row>
        <row r="10750">
          <cell r="A10750">
            <v>20088</v>
          </cell>
          <cell r="B10750" t="str">
            <v>CAP PVC, SERIE R, DN 100 MM, PARA ESGOTO PREDIAL</v>
          </cell>
          <cell r="C10750">
            <v>13.18</v>
          </cell>
        </row>
        <row r="10751">
          <cell r="A10751">
            <v>20089</v>
          </cell>
          <cell r="B10751" t="str">
            <v>CAP PVC, SERIE R, DN 150 MM, PARA ESGOTO PREDIAL</v>
          </cell>
          <cell r="C10751">
            <v>64.61</v>
          </cell>
        </row>
        <row r="10752">
          <cell r="A10752">
            <v>20087</v>
          </cell>
          <cell r="B10752" t="str">
            <v>CAP PVC, SERIE R, DN 75 MM, PARA ESGOTO PREDIAL</v>
          </cell>
          <cell r="C10752">
            <v>10.9</v>
          </cell>
        </row>
        <row r="10753">
          <cell r="A10753">
            <v>1191</v>
          </cell>
          <cell r="B10753" t="str">
            <v>CAP PVC, SOLDAVEL, 20 MM, PARA AGUA FRIA PREDIAL</v>
          </cell>
          <cell r="C10753">
            <v>1.23</v>
          </cell>
        </row>
        <row r="10754">
          <cell r="A10754">
            <v>1185</v>
          </cell>
          <cell r="B10754" t="str">
            <v>CAP PVC, SOLDAVEL, 25 MM, PARA AGUA FRIA PREDIAL</v>
          </cell>
          <cell r="C10754">
            <v>1.23</v>
          </cell>
        </row>
        <row r="10755">
          <cell r="A10755">
            <v>1189</v>
          </cell>
          <cell r="B10755" t="str">
            <v>CAP PVC, SOLDAVEL, 32 MM, PARA AGUA FRIA PREDIAL</v>
          </cell>
          <cell r="C10755">
            <v>2.0099999999999998</v>
          </cell>
        </row>
        <row r="10756">
          <cell r="A10756">
            <v>1193</v>
          </cell>
          <cell r="B10756" t="str">
            <v>CAP PVC, SOLDAVEL, 40 MM, PARA AGUA FRIA PREDIAL</v>
          </cell>
          <cell r="C10756">
            <v>3.87</v>
          </cell>
        </row>
        <row r="10757">
          <cell r="A10757">
            <v>1194</v>
          </cell>
          <cell r="B10757" t="str">
            <v>CAP PVC, SOLDAVEL, 50 MM, PARA AGUA FRIA PREDIAL</v>
          </cell>
          <cell r="C10757">
            <v>6.99</v>
          </cell>
        </row>
        <row r="10758">
          <cell r="A10758">
            <v>1195</v>
          </cell>
          <cell r="B10758" t="str">
            <v>CAP PVC, SOLDAVEL, 60 MM, PARA AGUA FRIA PREDIAL</v>
          </cell>
          <cell r="C10758">
            <v>11.76</v>
          </cell>
        </row>
        <row r="10759">
          <cell r="A10759">
            <v>1204</v>
          </cell>
          <cell r="B10759" t="str">
            <v>CAP PVC, SOLDAVEL, 75 MM, PARA AGUA FRIA PREDIAL</v>
          </cell>
          <cell r="C10759">
            <v>20.57</v>
          </cell>
        </row>
        <row r="10760">
          <cell r="A10760">
            <v>1200</v>
          </cell>
          <cell r="B10760" t="str">
            <v>CAP PVC, SOLDAVEL, DN 100 MM, SERIE NORMAL, PARA ESGOTO PREDIAL</v>
          </cell>
          <cell r="C10760">
            <v>9.9</v>
          </cell>
        </row>
        <row r="10761">
          <cell r="A10761">
            <v>12909</v>
          </cell>
          <cell r="B10761" t="str">
            <v>CAP PVC, SOLDAVEL, DN 50 MM, SERIE NORMAL, PARA ESGOTO PREDIAL</v>
          </cell>
          <cell r="C10761">
            <v>4.59</v>
          </cell>
        </row>
        <row r="10762">
          <cell r="A10762">
            <v>12910</v>
          </cell>
          <cell r="B10762" t="str">
            <v>CAP PVC, SOLDAVEL, DN 75 MM, SERIE NORMAL, PARA ESGOTO PREDIAL</v>
          </cell>
          <cell r="C10762">
            <v>8.25</v>
          </cell>
        </row>
        <row r="10763">
          <cell r="A10763">
            <v>1207</v>
          </cell>
          <cell r="B10763" t="str">
            <v>CAP, PVC PBA, JE, DN 100 / DE 110 MM, PARA REDE DE AGUA (NBR 10351)</v>
          </cell>
          <cell r="C10763">
            <v>27.09</v>
          </cell>
        </row>
        <row r="10764">
          <cell r="A10764">
            <v>1206</v>
          </cell>
          <cell r="B10764" t="str">
            <v>CAP, PVC PBA, JE, DN 50 / DE 60 MM, PARA REDE DE AGUA (NBR 10351)</v>
          </cell>
          <cell r="C10764">
            <v>6.79</v>
          </cell>
        </row>
        <row r="10765">
          <cell r="A10765">
            <v>1183</v>
          </cell>
          <cell r="B10765" t="str">
            <v>CAP, PVC PBA, JE, DN 75 / DE 85 MM, PARA REDE DE AGUA (NBR 10351)</v>
          </cell>
          <cell r="C10765">
            <v>17.690000000000001</v>
          </cell>
        </row>
        <row r="10766">
          <cell r="A10766">
            <v>42685</v>
          </cell>
          <cell r="B10766" t="str">
            <v>CAP, PVC, JE, OCRE, DN 150 MM (CONEXAO PARA TUBO COLETOR DE ESGOTO)</v>
          </cell>
          <cell r="C10766">
            <v>66.959999999999994</v>
          </cell>
        </row>
        <row r="10767">
          <cell r="A10767">
            <v>42686</v>
          </cell>
          <cell r="B10767" t="str">
            <v>CAP, PVC, JE, OCRE, DN 200 MM (CONEXAO PARA TUBO COLETOR DE ESGOTO)</v>
          </cell>
          <cell r="C10767">
            <v>73.75</v>
          </cell>
        </row>
        <row r="10768">
          <cell r="A10768">
            <v>12894</v>
          </cell>
          <cell r="B10768" t="str">
            <v>CAPA PARA CHUVA EM PVC COM FORRO DE POLIESTER, COM CAPUZ (AMARELA OU AZUL)</v>
          </cell>
          <cell r="C10768">
            <v>22.98</v>
          </cell>
        </row>
        <row r="10769">
          <cell r="A10769">
            <v>12895</v>
          </cell>
          <cell r="B10769" t="str">
            <v>CAPACETE DE SEGURANCA ABA FRONTAL COM SUSPENSAO DE POLIETILENO, SEM JUGULAR (CLASSE B)</v>
          </cell>
          <cell r="C10769">
            <v>15.43</v>
          </cell>
        </row>
        <row r="10770">
          <cell r="A10770">
            <v>1631</v>
          </cell>
          <cell r="B10770" t="str">
            <v>CAPACITOR TRIFASICO, POTENCIA 2,5 KVAR, TENSAO 220 V, FORNECIDO COM CAPA PROTETORA, RESISTOR INTERNO A UNIDADE CAPACITIVA</v>
          </cell>
          <cell r="C10770">
            <v>228.49</v>
          </cell>
        </row>
        <row r="10771">
          <cell r="A10771">
            <v>1633</v>
          </cell>
          <cell r="B10771" t="str">
            <v>CAPACITOR TRIFASICO, POTENCIA 5 KVAR, TENSAO 220 V, FORNECIDO COM CAPA PROTETORA, RESISTOR INTERNO A UNIDADE CAPACITIVA</v>
          </cell>
          <cell r="C10771">
            <v>388.22</v>
          </cell>
        </row>
        <row r="10772">
          <cell r="A10772">
            <v>10818</v>
          </cell>
          <cell r="B10772" t="str">
            <v>CAPIM BRAQUIARIA DECUMBENS/ BRAQUIARINHA, VC *70*% MINIMO</v>
          </cell>
          <cell r="C10772">
            <v>35.32</v>
          </cell>
        </row>
        <row r="10773">
          <cell r="A10773">
            <v>41410</v>
          </cell>
          <cell r="B10773" t="str">
            <v>CAPTOR FRANKLIN (4 PONTAS), EM LATAO CROMADO, H = 300 MM, DUAS DESCIDAS</v>
          </cell>
          <cell r="C10773">
            <v>85.38</v>
          </cell>
        </row>
        <row r="10774">
          <cell r="A10774">
            <v>41411</v>
          </cell>
          <cell r="B10774" t="str">
            <v>CAPTOR FRANKLIN (4 PONTAS), EM LATAO CROMADO, H = 300 MM, UMA DESCIDA</v>
          </cell>
          <cell r="C10774">
            <v>77.400000000000006</v>
          </cell>
        </row>
        <row r="10775">
          <cell r="A10775">
            <v>41412</v>
          </cell>
          <cell r="B10775" t="str">
            <v>CAPTOR FRANKLIN (4 PONTAS), EM LATAO CROMADO, H = 350 MM, DUAS DESCIDAS</v>
          </cell>
          <cell r="C10775">
            <v>149.71</v>
          </cell>
        </row>
        <row r="10776">
          <cell r="A10776">
            <v>41413</v>
          </cell>
          <cell r="B10776" t="str">
            <v>CAPTOR FRANKLIN (4 PONTAS), EM LATAO CROMADO, H=350 MM, UMA DESCIDA</v>
          </cell>
          <cell r="C10776">
            <v>134.71</v>
          </cell>
        </row>
        <row r="10777">
          <cell r="A10777">
            <v>39359</v>
          </cell>
          <cell r="B10777" t="str">
            <v>CARENAGEM /TAMPA, EM PLASTICO, COR BRANCA, UTILIZADO EM KIT CHASSI METALICO PARA INSTAL. HIDRAULICA DE CUBA SIMPLES SEM MAQUINA DE LAVAR ROUPA, *355* X *670* MM (L X H) (COM FUROS E DEMAIS ENCAIXES)</v>
          </cell>
        </row>
        <row r="10778">
          <cell r="A10778">
            <v>39360</v>
          </cell>
          <cell r="B10778" t="str">
            <v>CARENAGEM /TAMPA, EM PLASTICO, COR BRANCA, UTILIZADO EM KIT CHASSI METALICO PARA INSTAL. HIDRAULICA DE TANQUE COM MAQUINA DE LAVAR ROUPA, *360* X *470* MM (L X H) (COM FUROS E DEMAIS ENCAIXES)</v>
          </cell>
        </row>
        <row r="10779">
          <cell r="A10779">
            <v>10710</v>
          </cell>
          <cell r="B10779" t="str">
            <v>CARPETE DE NYLON EM MANTA PARA TRAFEGO COMERCIAL PESADO, E = 6 A 7 MM (INSTALADO)</v>
          </cell>
        </row>
        <row r="10780">
          <cell r="A10780">
            <v>10709</v>
          </cell>
          <cell r="B10780" t="str">
            <v>CARPETE DE NYLON EM MANTA PARA TRAFEGO COMERCIAL PESADO, E = 9 A 10 MM (INSTALADO)</v>
          </cell>
        </row>
        <row r="10781">
          <cell r="A10781">
            <v>39636</v>
          </cell>
          <cell r="B10781" t="str">
            <v>CARPETE DE NYLON EM PLACAS 50 X 50 CM PARA TRAFEGO COMERCIAL PESADO, E = 6,5 MM (INSTALADO)</v>
          </cell>
        </row>
        <row r="10782">
          <cell r="A10782">
            <v>10708</v>
          </cell>
          <cell r="B10782" t="str">
            <v>CARPETE DE POLIESTER EM MANTA PARA TRAFEGO COMERCIAL PESADO, E = 4 A 5 MM (INSTALADO)</v>
          </cell>
        </row>
        <row r="10783">
          <cell r="A10783">
            <v>39635</v>
          </cell>
          <cell r="B10783" t="str">
            <v>CARPETE DE POLIPROPILENO EM MANTA PARA TRAFEGO COMERCIAL MEDIO, E = 5 A 6 MM (INSTALADO)</v>
          </cell>
        </row>
        <row r="10784">
          <cell r="A10784">
            <v>6117</v>
          </cell>
          <cell r="B10784" t="str">
            <v>CARPINTEIRO AUXILIAR (HORISTA)</v>
          </cell>
          <cell r="C10784">
            <v>7.16</v>
          </cell>
        </row>
        <row r="10785">
          <cell r="A10785">
            <v>40913</v>
          </cell>
          <cell r="B10785" t="str">
            <v>CARPINTEIRO AUXILIAR (MENSALISTA)</v>
          </cell>
          <cell r="C10785">
            <v>1576.44</v>
          </cell>
        </row>
        <row r="10786">
          <cell r="A10786">
            <v>1214</v>
          </cell>
          <cell r="B10786" t="str">
            <v>CARPINTEIRO DE ESQUADRIAS (HORISTA)</v>
          </cell>
          <cell r="C10786">
            <v>8.68</v>
          </cell>
        </row>
        <row r="10787">
          <cell r="A10787">
            <v>40915</v>
          </cell>
          <cell r="B10787" t="str">
            <v>CARPINTEIRO DE ESQUADRIAS (MENSALISTA)</v>
          </cell>
          <cell r="C10787">
            <v>1910.04</v>
          </cell>
        </row>
        <row r="10788">
          <cell r="A10788">
            <v>40914</v>
          </cell>
          <cell r="B10788" t="str">
            <v>CARPINTEIRO DE FORMAS OU OFICIAL (MENSALISTA)</v>
          </cell>
          <cell r="C10788">
            <v>2028.4</v>
          </cell>
        </row>
        <row r="10789">
          <cell r="A10789">
            <v>1213</v>
          </cell>
          <cell r="B10789" t="str">
            <v>CARPINTEIRO DE FORMAS PARA CONCRETO (HORISTA)</v>
          </cell>
          <cell r="C10789">
            <v>9.2200000000000006</v>
          </cell>
        </row>
        <row r="10790">
          <cell r="A10790">
            <v>5091</v>
          </cell>
          <cell r="B10790" t="str">
            <v>CARRANCA PARA JANELA VENEZIANA DE ABRIR, EM LATAO CROMADO, SIMPLES, PARA APARAFUSAR NA PAREDE</v>
          </cell>
          <cell r="C10790">
            <v>22.77</v>
          </cell>
        </row>
        <row r="10791">
          <cell r="A10791">
            <v>14615</v>
          </cell>
          <cell r="B10791" t="str">
            <v>CARRINHO COM 2 PNEUS PARA TRANSPORTAR TUBO CONCRETO, ALTURA ATE 1,0 M E DIAMETRO ATE 1000MM, COM ESTRUTURA EM PERFIL OU TUBO METALICO</v>
          </cell>
          <cell r="C10791">
            <v>3587.34</v>
          </cell>
        </row>
        <row r="10792">
          <cell r="A10792">
            <v>2711</v>
          </cell>
          <cell r="B10792" t="str">
            <v>CARRINHO DE MAO, EM ACO, COM CAPACIDADE DE *45 A 65* L / *100* KG, PNEU COM CAMARA</v>
          </cell>
          <cell r="C10792">
            <v>179.9</v>
          </cell>
        </row>
        <row r="10793">
          <cell r="A10793">
            <v>45235</v>
          </cell>
          <cell r="B10793" t="str">
            <v>CARRINHO PLATAFORMA EM MADEIRA COM ESTRUTURA EM ACO, 1500 X 800 MM, COM CAPACIDADE DE 600 KG, 4 RODAS/PNEUS/CAMARAS</v>
          </cell>
          <cell r="C10793">
            <v>1159.05</v>
          </cell>
        </row>
        <row r="10794">
          <cell r="A10794">
            <v>37727</v>
          </cell>
          <cell r="B10794" t="str">
            <v>CARROCERIA FIXA ABERTA DE MADEIRA PARA TRANSPORTE GERAL DE CARGA SECA DIMENSOES APROXIMADAS 2,25 X 4,10 X 0,50 M (INCLUI MONTAGEM, NAO INCLUI CAMINHAO)</v>
          </cell>
        </row>
        <row r="10795">
          <cell r="A10795">
            <v>37728</v>
          </cell>
          <cell r="B10795" t="str">
            <v>CARROCERIA FIXA ABERTA DE MADEIRA PARA TRANSPORTE GERAL DE CARGA SECA DIMENSOES APROXIMADAS 2,5 X 5,5 X 0,50 M (INCLUI MONTAGEM, NAO INCLUI CAMINHAO)</v>
          </cell>
        </row>
        <row r="10796">
          <cell r="A10796">
            <v>37729</v>
          </cell>
          <cell r="B10796" t="str">
            <v>CARROCERIA FIXA ABERTA DE MADEIRA PARA TRANSPORTE GERAL DE CARGA SECA DIMENSOES APROXIMADAS 2,5 X 6,00 X 0,50 M (INCLUI MONTAGEM, NAO INCLUI CAMINHAO)</v>
          </cell>
        </row>
        <row r="10797">
          <cell r="A10797">
            <v>37730</v>
          </cell>
          <cell r="B10797" t="str">
            <v>CARROCERIA FIXA ABERTA DE MADEIRA PARA TRANSPORTE GERAL DE CARGA SECA DIMENSOES APROXIMADAS 2,5 X 6,5 X 0,50 M (INCLUI MONTAGEM, NAO INCLUI CAMINHAO)</v>
          </cell>
        </row>
        <row r="10798">
          <cell r="A10798">
            <v>37731</v>
          </cell>
          <cell r="B10798" t="str">
            <v>CARROCERIA FIXA ABERTA DE MADEIRA PARA TRANSPORTE GERAL DE CARGA SECA DIMENSOES APROXIMADAS 2,5 X 7,00 X 0,50 M (INCLUI MONTAGEM, NAO INCLUI CAMINHAO)</v>
          </cell>
        </row>
        <row r="10799">
          <cell r="A10799">
            <v>37732</v>
          </cell>
          <cell r="B10799" t="str">
            <v>CARROCERIA FIXA ABERTA DE MADEIRA PARA TRANSPORTE GERAL DE CARGA SECA DIMENSOES APROXIMADAS 2,5 X 7,5 X 0,50 M (INCLUI MONTAGEM, NAO INCLUI CAMINHAO)</v>
          </cell>
        </row>
        <row r="10800">
          <cell r="A10800">
            <v>45194</v>
          </cell>
          <cell r="B10800" t="str">
            <v>CAVALETE DE FERRO DOBRAVEL, ALTURA 80 CM</v>
          </cell>
          <cell r="C10800">
            <v>168.74</v>
          </cell>
        </row>
        <row r="10801">
          <cell r="A10801">
            <v>36496</v>
          </cell>
          <cell r="B10801" t="str">
            <v>CAVALETE PARA TALHA COM ESTRUTURA EM TUBO METALICO ALTURA MINIMA 3,2 M EQUIPADO COM RODAS DE BORRACHA PARA MOVIMENTACAO DE TUBOS DE CONCRETO NA CENTRAL DE PREMOLDADOS COM CAPACIDADE DE CARGA DE 3 TONELADAS</v>
          </cell>
          <cell r="C10801">
            <v>9108.2000000000007</v>
          </cell>
        </row>
        <row r="10802">
          <cell r="A10802">
            <v>37762</v>
          </cell>
          <cell r="B10802" t="str">
            <v>CAVALO MECANICO TRACAO 4X2, PESO BRUTO TOTAL 16000 KG, CAPACIDADE MAXIMA DE TRACAO *36000* KG, DISTANCIA ENTRE EIXOS *3,56* M, POTENCIA *286* CV (INCLUI CABINE E CHASSI, NAO INCLUI SEMIRREBOQUE)</v>
          </cell>
          <cell r="C10802">
            <v>756122.48</v>
          </cell>
        </row>
        <row r="10803">
          <cell r="A10803">
            <v>37763</v>
          </cell>
          <cell r="B10803" t="str">
            <v>CAVALO MECANICO TRACAO 4X2, PESO BRUTO TOTAL 16000 KG, CAPACIDADE MAXIMA DE TRACAO *45000* KG, DISTANCIA ENTRE EIXOS *3,56* M, POTENCIA *330* CV (INCLUI CABINE E CHASSI, NAO INCLUI SEMIRREBOQUE)</v>
          </cell>
          <cell r="C10803">
            <v>765306.02</v>
          </cell>
        </row>
        <row r="10804">
          <cell r="A10804">
            <v>41992</v>
          </cell>
          <cell r="B10804" t="str">
            <v>CAVALO MECANICO TRACAO 4X2, PESO BRUTO TOTAL 16000 KG, CAPACIDADE MAXIMA DE TRACAO *80000* KG, POTENCIA *380* CV (INCLUI CABINE E CHASSI, NAO INCLUI SEMIRREBOQUE)</v>
          </cell>
          <cell r="C10804">
            <v>870000</v>
          </cell>
        </row>
        <row r="10805">
          <cell r="A10805">
            <v>10630</v>
          </cell>
          <cell r="B10805" t="str">
            <v>CAVALO MECANICO TRACAO 4X2, PESO BRUTO TOTAL COMBINADO 49000 KG, CAPACIDADE MAXIMA DE TRACAO *66000* KG, POTENCIA *360* CV (INCLUI CABINE E CHASSI, NAO INCLUI SEMIRREBOQUE)</v>
          </cell>
          <cell r="C10805">
            <v>881632.5</v>
          </cell>
        </row>
        <row r="10806">
          <cell r="A10806">
            <v>13215</v>
          </cell>
          <cell r="B10806" t="str">
            <v>CAVALO MECANICO TRACAO 6X2, PESO BRUTO TOTAL COMBINADO 56000 KG, CAPACIDADE MAXIMA DE TRACAO *66000* KG, POTENCIA *360* CV (INCLUI CABINE E CHASSI, NAO INCLUI SEMIRREBOQUE)</v>
          </cell>
          <cell r="C10806">
            <v>1066836.6299999999</v>
          </cell>
        </row>
        <row r="10807">
          <cell r="A10807">
            <v>4235</v>
          </cell>
          <cell r="B10807" t="str">
            <v>CAVOUQUEIRO OU OPERADOR DE PERFURATRIZ / ROMPEDOR (HORISTA)</v>
          </cell>
          <cell r="C10807">
            <v>8.4700000000000006</v>
          </cell>
        </row>
        <row r="10808">
          <cell r="A10808">
            <v>40976</v>
          </cell>
          <cell r="B10808" t="str">
            <v>CAVOUQUEIRO OU OPERADOR DE PERFURATRIZ / ROMPEDOR (MENSALISTA)</v>
          </cell>
          <cell r="C10808">
            <v>1864.86</v>
          </cell>
        </row>
        <row r="10809">
          <cell r="A10809">
            <v>43091</v>
          </cell>
          <cell r="B10809" t="str">
            <v>CENTRO DE MEDICAO AGRUPADA, EM POLICARBONATO / PVC, COM 12 MEDIDORES E PROTECAO GERAL (INCLUI BARRAMENTO, DISJUNTORES E ACESSORIOS DE FIXACAO) (PADRAO CONCESSIONARIA LOCAL)</v>
          </cell>
          <cell r="C10809">
            <v>6072.86</v>
          </cell>
        </row>
        <row r="10810">
          <cell r="A10810">
            <v>43092</v>
          </cell>
          <cell r="B10810" t="str">
            <v>CENTRO DE MEDICAO AGRUPADA, EM POLICARBONATO / PVC, COM 16 MEDIDORES E PROTECAO GERAL (INCLUI BARRAMENTO, DISJUNTORES E ACESSORIOS DE FIXACAO) (PADRAO CONCESSIONARIA LOCAL)</v>
          </cell>
          <cell r="C10810">
            <v>8097.15</v>
          </cell>
        </row>
        <row r="10811">
          <cell r="A10811">
            <v>43089</v>
          </cell>
          <cell r="B10811" t="str">
            <v>CENTRO DE MEDICAO AGRUPADA, EM POLICARBONATO / PVC, COM 4 MEDIDORES E PROTECAO GERAL (INCLUI BARRAMENTO, DISJUNTORES E ACESSORIOS DE FIXACAO) (PADRAO CONCESSIONARIA LOCAL)</v>
          </cell>
          <cell r="C10811">
            <v>1411.16</v>
          </cell>
        </row>
        <row r="10812">
          <cell r="A10812">
            <v>43090</v>
          </cell>
          <cell r="B10812" t="str">
            <v>CENTRO DE MEDICAO AGRUPADA, EM POLICARBONATO / PVC, COM 8 MEDIDORES E PROTECAO GERAL (INCLUI BARRAMENTO, DISJUNTORES E ACESSORIOS DE FIXACAO) (PADRAO CONCESSIONARIA LOCAL)</v>
          </cell>
          <cell r="C10812">
            <v>3114.29</v>
          </cell>
        </row>
        <row r="10813">
          <cell r="A10813">
            <v>41967</v>
          </cell>
          <cell r="B10813" t="str">
            <v>CERA LIQUIDA INCOLOR MULTIPISO</v>
          </cell>
          <cell r="C10813">
            <v>19.29</v>
          </cell>
        </row>
        <row r="10814">
          <cell r="A10814">
            <v>12760</v>
          </cell>
          <cell r="B10814" t="str">
            <v>CHAPA ACO INOX AISI 304 NUMERO 4 (E = 6 MM), ACABAMENTO NUMERO 1 (LAMINADO A QUENTE, FOSCO)</v>
          </cell>
          <cell r="C10814">
            <v>1479.91</v>
          </cell>
        </row>
        <row r="10815">
          <cell r="A10815">
            <v>12759</v>
          </cell>
          <cell r="B10815" t="str">
            <v>CHAPA ACO INOX AISI 304 NUMERO 9 (E = 4 MM), ACABAMENTO NUMERO 1 (LAMINADO A QUENTE, FOSCO)</v>
          </cell>
          <cell r="C10815">
            <v>986.59</v>
          </cell>
        </row>
        <row r="10816">
          <cell r="A10816">
            <v>43105</v>
          </cell>
          <cell r="B10816" t="str">
            <v>CHAPA DE ACO CARBONO GALVANIZADA, PERFURADA (GRADE FUROS) E = 1,5 MM, DIAMETRO DO FURO = 9,52 MM (FUROS ALTERNADOS HORIZ.)</v>
          </cell>
        </row>
        <row r="10817">
          <cell r="A10817">
            <v>40424</v>
          </cell>
          <cell r="B10817" t="str">
            <v>CHAPA DE ACO CARBONO LAMINADO A QUENTE, QUALIDADE ESTRUTURAL, BITOLA 3/16", E =4,75 MM (37,29 KG/M2)</v>
          </cell>
        </row>
        <row r="10818">
          <cell r="A10818">
            <v>1325</v>
          </cell>
          <cell r="B10818" t="str">
            <v>CHAPA DE ACO FINA A FRIO BITOLA MSG 20, E = 0,90 MM (7,20 KG/M2)</v>
          </cell>
        </row>
        <row r="10819">
          <cell r="A10819">
            <v>1327</v>
          </cell>
          <cell r="B10819" t="str">
            <v>CHAPA DE ACO FINA A FRIO BITOLA MSG 24, E = 0,60 MM (4,80 KG/M2)</v>
          </cell>
        </row>
        <row r="10820">
          <cell r="A10820">
            <v>1328</v>
          </cell>
          <cell r="B10820" t="str">
            <v>CHAPA DE ACO FINA A FRIO BITOLA MSG 26, E = 0,45 MM (3,60 KG/M2)</v>
          </cell>
        </row>
        <row r="10821">
          <cell r="A10821">
            <v>1321</v>
          </cell>
          <cell r="B10821" t="str">
            <v>CHAPA DE ACO FINA A QUENTE BITOLA MSG 13, E = 2,25 MM (18,00 KG/M2)</v>
          </cell>
        </row>
        <row r="10822">
          <cell r="A10822">
            <v>1318</v>
          </cell>
          <cell r="B10822" t="str">
            <v>CHAPA DE ACO FINA A QUENTE BITOLA MSG 14, E = 2,00 MM (16,0 KG/M2)</v>
          </cell>
        </row>
        <row r="10823">
          <cell r="A10823">
            <v>1322</v>
          </cell>
          <cell r="B10823" t="str">
            <v>CHAPA DE ACO FINA A QUENTE BITOLA MSG 16, E = 1,50 MM (12,00 KG/M2)</v>
          </cell>
        </row>
        <row r="10824">
          <cell r="A10824">
            <v>1323</v>
          </cell>
          <cell r="B10824" t="str">
            <v>CHAPA DE ACO FINA A QUENTE BITOLA MSG 18, E = 1,20 MM (9,60 KG/M2)</v>
          </cell>
        </row>
        <row r="10825">
          <cell r="A10825">
            <v>1319</v>
          </cell>
          <cell r="B10825" t="str">
            <v>CHAPA DE ACO FINA A QUENTE BITOLA MSG 3/16", E = 4,75 MM (38,00 KG/M2)</v>
          </cell>
        </row>
        <row r="10826">
          <cell r="A10826">
            <v>11026</v>
          </cell>
          <cell r="B10826" t="str">
            <v>CHAPA DE ACO GALVANIZADA BITOLA GSG 14, E = 1,95 MM (15,60 KG/M2)</v>
          </cell>
        </row>
        <row r="10827">
          <cell r="A10827">
            <v>11027</v>
          </cell>
          <cell r="B10827" t="str">
            <v>CHAPA DE ACO GALVANIZADA BITOLA GSG 16, E = 1,55 MM (12,40 KG/M2)</v>
          </cell>
        </row>
        <row r="10828">
          <cell r="A10828">
            <v>11046</v>
          </cell>
          <cell r="B10828" t="str">
            <v>CHAPA DE ACO GALVANIZADA BITOLA GSG 18, E = 1,25 MM (10,00 KG/M2)</v>
          </cell>
        </row>
        <row r="10829">
          <cell r="A10829">
            <v>11047</v>
          </cell>
          <cell r="B10829" t="str">
            <v>CHAPA DE ACO GALVANIZADA BITOLA GSG 19, E = 1,11 MM (8,88 KG/M2)</v>
          </cell>
        </row>
        <row r="10830">
          <cell r="A10830">
            <v>43668</v>
          </cell>
          <cell r="B10830" t="str">
            <v>CHAPA DE ACO GALVANIZADA BITOLA GSG 20, E = 0,95 MM (7,60 KG/M2)</v>
          </cell>
        </row>
        <row r="10831">
          <cell r="A10831">
            <v>11049</v>
          </cell>
          <cell r="B10831" t="str">
            <v>CHAPA DE ACO GALVANIZADA BITOLA GSG 22, E = 0,80 MM (6,40 KG/M2)</v>
          </cell>
        </row>
        <row r="10832">
          <cell r="A10832">
            <v>43106</v>
          </cell>
          <cell r="B10832" t="str">
            <v>CHAPA DE ACO GALVANIZADA BITOLA GSG 24, E = 0,64 (5,12 KG/M2)</v>
          </cell>
        </row>
        <row r="10833">
          <cell r="A10833">
            <v>11051</v>
          </cell>
          <cell r="B10833" t="str">
            <v>CHAPA DE ACO GALVANIZADA BITOLA GSG 26, E = 0,50 MM (4,00 KG/M2)</v>
          </cell>
        </row>
        <row r="10834">
          <cell r="A10834">
            <v>11061</v>
          </cell>
          <cell r="B10834" t="str">
            <v>CHAPA DE ACO GALVANIZADA BITOLA GSG 30, E = 0,35 MM (2,80 KG/M2)</v>
          </cell>
        </row>
        <row r="10835">
          <cell r="A10835">
            <v>43667</v>
          </cell>
          <cell r="B10835" t="str">
            <v>CHAPA DE ACO GROSSA, ASTM A36, E = 1" (25,40 MM) 199,18 KG/M2</v>
          </cell>
        </row>
        <row r="10836">
          <cell r="A10836">
            <v>1333</v>
          </cell>
          <cell r="B10836" t="str">
            <v>CHAPA DE ACO GROSSA, ASTM A36, E = 1/2" (12,70 MM) 99,59 KG/M2</v>
          </cell>
        </row>
        <row r="10837">
          <cell r="A10837">
            <v>1330</v>
          </cell>
          <cell r="B10837" t="str">
            <v>CHAPA DE ACO GROSSA, ASTM A36, E = 1/4" (6,35 MM) 49,79 KG/M2</v>
          </cell>
        </row>
        <row r="10838">
          <cell r="A10838">
            <v>10957</v>
          </cell>
          <cell r="B10838" t="str">
            <v>CHAPA DE ACO GROSSA, ASTM A36, E = 3/4" (19,05 MM) 149,39 KG/M2</v>
          </cell>
        </row>
        <row r="10839">
          <cell r="A10839">
            <v>1332</v>
          </cell>
          <cell r="B10839" t="str">
            <v>CHAPA DE ACO GROSSA, ASTM A36, E = 3/8" (9,53 MM) 74,69 KG/M2</v>
          </cell>
        </row>
        <row r="10840">
          <cell r="A10840">
            <v>1334</v>
          </cell>
          <cell r="B10840" t="str">
            <v>CHAPA DE ACO GROSSA, ASTM A36, E = 5/8" (15,88 MM) 124,49 KG/M2</v>
          </cell>
        </row>
        <row r="10841">
          <cell r="A10841">
            <v>1335</v>
          </cell>
          <cell r="B10841" t="str">
            <v>CHAPA DE ACO GROSSA, ASTM A36, E = 7/8" (22,23 MM) 174,28 KG/M2</v>
          </cell>
        </row>
        <row r="10842">
          <cell r="A10842">
            <v>40425</v>
          </cell>
          <cell r="B10842" t="str">
            <v>CHAPA DE ACO GROSSA, SAE 1020, BITOLA 1/4", E = 6,35 MM (49,85 KG/M2)</v>
          </cell>
        </row>
        <row r="10843">
          <cell r="A10843">
            <v>1337</v>
          </cell>
          <cell r="B10843" t="str">
            <v>CHAPA DE ACO XADREZ PARA PISOS, E = 1/4" (6,30 MM) 54,53 KG/M2</v>
          </cell>
        </row>
        <row r="10844">
          <cell r="A10844">
            <v>1338</v>
          </cell>
          <cell r="B10844" t="str">
            <v>CHAPA DE LAMINADO MELAMINICO, LISO BRILHANTE, DE 1,25 X 3,08 METROS, ESPESSURA = 0,8 MILIMETROS</v>
          </cell>
        </row>
        <row r="10845">
          <cell r="A10845">
            <v>1340</v>
          </cell>
          <cell r="B10845" t="str">
            <v>CHAPA DE LAMINADO MELAMINICO, LISO FOSCO, DE 1,25 X 3,08 METROS, ESPESSURA = 0,8 MILIMETROS</v>
          </cell>
        </row>
        <row r="10846">
          <cell r="A10846">
            <v>1341</v>
          </cell>
          <cell r="B10846" t="str">
            <v>CHAPA DE LAMINADO MELAMINICO, TEXTURIZADO, DE 1,25 X 3,08 METROS, ESPESSURA = 0,8 MILIMETROS</v>
          </cell>
        </row>
        <row r="10847">
          <cell r="A10847">
            <v>34659</v>
          </cell>
          <cell r="B10847" t="str">
            <v>CHAPA DE MDF BRANCO LISO 1 FACE, E = 12 MM, DE *2,75 X 1,85* M</v>
          </cell>
          <cell r="C10847">
            <v>43.64</v>
          </cell>
        </row>
        <row r="10848">
          <cell r="A10848">
            <v>34514</v>
          </cell>
          <cell r="B10848" t="str">
            <v>CHAPA DE MDF BRANCO LISO 1 FACE, E = 15 MM, DE *2,75 X 1,85* M</v>
          </cell>
          <cell r="C10848">
            <v>48.34</v>
          </cell>
        </row>
        <row r="10849">
          <cell r="A10849">
            <v>34660</v>
          </cell>
          <cell r="B10849" t="str">
            <v>CHAPA DE MDF BRANCO LISO 1 FACE, E = 18 MM, DE *2,75 X 1,85* M</v>
          </cell>
          <cell r="C10849">
            <v>61.35</v>
          </cell>
        </row>
        <row r="10850">
          <cell r="A10850">
            <v>34661</v>
          </cell>
          <cell r="B10850" t="str">
            <v>CHAPA DE MDF BRANCO LISO 1 FACE, E = 25 MM, DE *2,75 X 1,85* M</v>
          </cell>
          <cell r="C10850">
            <v>88.11</v>
          </cell>
        </row>
        <row r="10851">
          <cell r="A10851">
            <v>34667</v>
          </cell>
          <cell r="B10851" t="str">
            <v>CHAPA DE MDF BRANCO LISO 1 FACE, E = 6 MM, DE *2,75 X 1,85* M</v>
          </cell>
          <cell r="C10851">
            <v>31.91</v>
          </cell>
        </row>
        <row r="10852">
          <cell r="A10852">
            <v>34668</v>
          </cell>
          <cell r="B10852" t="str">
            <v>CHAPA DE MDF BRANCO LISO 1 FACE, E = 9 MM, DE *2,75 X 1,85* M</v>
          </cell>
          <cell r="C10852">
            <v>41.7</v>
          </cell>
        </row>
        <row r="10853">
          <cell r="A10853">
            <v>34741</v>
          </cell>
          <cell r="B10853" t="str">
            <v>CHAPA DE MDF BRANCO LISO 2 FACES, E = 12 MM, DE *2,75 X 1,85* M</v>
          </cell>
          <cell r="C10853">
            <v>45.88</v>
          </cell>
        </row>
        <row r="10854">
          <cell r="A10854">
            <v>34664</v>
          </cell>
          <cell r="B10854" t="str">
            <v>CHAPA DE MDF BRANCO LISO 2 FACES, E = 15 MM, DE *2,75 X 1,85* M</v>
          </cell>
          <cell r="C10854">
            <v>50.06</v>
          </cell>
        </row>
        <row r="10855">
          <cell r="A10855">
            <v>34665</v>
          </cell>
          <cell r="B10855" t="str">
            <v>CHAPA DE MDF BRANCO LISO 2 FACES, E = 18 MM, DE *2,75 X 1,85* M</v>
          </cell>
          <cell r="C10855">
            <v>62.15</v>
          </cell>
        </row>
        <row r="10856">
          <cell r="A10856">
            <v>34666</v>
          </cell>
          <cell r="B10856" t="str">
            <v>CHAPA DE MDF BRANCO LISO 2 FACES, E = 25 MM, DE *2,75 X 1,85* M</v>
          </cell>
          <cell r="C10856">
            <v>93.88</v>
          </cell>
        </row>
        <row r="10857">
          <cell r="A10857">
            <v>34669</v>
          </cell>
          <cell r="B10857" t="str">
            <v>CHAPA DE MDF BRANCO LISO 2 FACES, E = 6 MM, DE *2,75 X 1,85* M</v>
          </cell>
          <cell r="C10857">
            <v>34.42</v>
          </cell>
        </row>
        <row r="10858">
          <cell r="A10858">
            <v>34670</v>
          </cell>
          <cell r="B10858" t="str">
            <v>CHAPA DE MDF BRANCO LISO 2 FACES, E = 9 MM, DE *2,75 X 1,85* M</v>
          </cell>
          <cell r="C10858">
            <v>42.1</v>
          </cell>
        </row>
        <row r="10859">
          <cell r="A10859">
            <v>34671</v>
          </cell>
          <cell r="B10859" t="str">
            <v>CHAPA DE MDF CRU, E = 12 MM, DE *2,75 X 1,85* M</v>
          </cell>
          <cell r="C10859">
            <v>35.14</v>
          </cell>
        </row>
        <row r="10860">
          <cell r="A10860">
            <v>34672</v>
          </cell>
          <cell r="B10860" t="str">
            <v>CHAPA DE MDF CRU, E = 15 MM, DE *2,75 X 1,85* M</v>
          </cell>
          <cell r="C10860">
            <v>37.049999999999997</v>
          </cell>
        </row>
        <row r="10861">
          <cell r="A10861">
            <v>34673</v>
          </cell>
          <cell r="B10861" t="str">
            <v>CHAPA DE MDF CRU, E = 18 MM, DE *2,75 X 1,85* M</v>
          </cell>
          <cell r="C10861">
            <v>45.21</v>
          </cell>
        </row>
        <row r="10862">
          <cell r="A10862">
            <v>34674</v>
          </cell>
          <cell r="B10862" t="str">
            <v>CHAPA DE MDF CRU, E = 20 MM, DE *2,75 X 1,85* M</v>
          </cell>
          <cell r="C10862">
            <v>60.11</v>
          </cell>
        </row>
        <row r="10863">
          <cell r="A10863">
            <v>34675</v>
          </cell>
          <cell r="B10863" t="str">
            <v>CHAPA DE MDF CRU, E = 25 MM, DE *2,75 X 1,85* M</v>
          </cell>
          <cell r="C10863">
            <v>73.290000000000006</v>
          </cell>
        </row>
        <row r="10864">
          <cell r="A10864">
            <v>34676</v>
          </cell>
          <cell r="B10864" t="str">
            <v>CHAPA DE MDF CRU, E = 6 MM, DE *2,75 X 1,85* M</v>
          </cell>
          <cell r="C10864">
            <v>21.1</v>
          </cell>
        </row>
        <row r="10865">
          <cell r="A10865">
            <v>34677</v>
          </cell>
          <cell r="B10865" t="str">
            <v>CHAPA DE MDF CRU, E = 9 MM, DE *2,75 X 1,85* M</v>
          </cell>
          <cell r="C10865">
            <v>28.36</v>
          </cell>
        </row>
        <row r="10866">
          <cell r="A10866">
            <v>43126</v>
          </cell>
          <cell r="B10866" t="str">
            <v>CHAPA EM ACO GALVANIZADO PARA STEEL DECK, COM NERVURAS TRAPEZOIDAIS, LARGURA UTIL DE 915 MM E ESPESSURA DE 0,80 MM</v>
          </cell>
        </row>
        <row r="10867">
          <cell r="A10867">
            <v>43124</v>
          </cell>
          <cell r="B10867" t="str">
            <v>CHAPA EM ACO GALVANIZADO PARA STEEL DECK, COM NERVURAS TRAPEZOIDAIS, LARGURA UTIL DE 915 MM E ESPESSURA DE 0,95 MM</v>
          </cell>
        </row>
        <row r="10868">
          <cell r="A10868">
            <v>43125</v>
          </cell>
          <cell r="B10868" t="str">
            <v>CHAPA EM ACO GALVANIZADO PARA STEEL DECK, COM NERVURAS TRAPEZOIDAIS, LARGURA UTIL DE 915 MM E ESPESSURA DE 1,25 MM</v>
          </cell>
        </row>
        <row r="10869">
          <cell r="A10869">
            <v>40623</v>
          </cell>
          <cell r="B10869" t="str">
            <v>CHAPA PARA EMENDA DE VIGA, EM ACO GROSSO, QUALIDADE ESTRUTURAL, BITOLA 3/16", E= 4,75 MM, 4 FUROS, LARGURA 45 MM, COMPRIMENTO 500 MM</v>
          </cell>
        </row>
        <row r="10870">
          <cell r="A10870">
            <v>43701</v>
          </cell>
          <cell r="B10870" t="str">
            <v>CHAPA/BOBINA LISA EM ALUMINIO, LIGA 1.200 - H14, QUALQUER ESPESSURA, QUALQUER LARGURA</v>
          </cell>
        </row>
        <row r="10871">
          <cell r="A10871">
            <v>1345</v>
          </cell>
          <cell r="B10871" t="str">
            <v>CHAPA/PAINEL DE MADEIRA COMPENSADA PLASTIFICADA (MADEIRITE PLASTIFICADO) PARA FORMA DE CONCRETO, DE 2200 X 1100 MM, E = *17* MM</v>
          </cell>
          <cell r="C10871">
            <v>101.09</v>
          </cell>
        </row>
        <row r="10872">
          <cell r="A10872">
            <v>1346</v>
          </cell>
          <cell r="B10872" t="str">
            <v>CHAPA/PAINEL DE MADEIRA COMPENSADA PLASTIFICADA (MADEIRITE PLASTIFICADO) PARA FORMA DE CONCRETO, DE 2200 X 1100 MM, E = 10 MM</v>
          </cell>
          <cell r="C10872">
            <v>58.8</v>
          </cell>
        </row>
        <row r="10873">
          <cell r="A10873">
            <v>1347</v>
          </cell>
          <cell r="B10873" t="str">
            <v>CHAPA/PAINEL DE MADEIRA COMPENSADA PLASTIFICADA (MADEIRITE PLASTIFICADO) PARA FORMA DE CONCRETO, DE 2200 X 1100 MM, E = 12 MM</v>
          </cell>
          <cell r="C10873">
            <v>72.86</v>
          </cell>
        </row>
        <row r="10874">
          <cell r="A10874">
            <v>43678</v>
          </cell>
          <cell r="B10874" t="str">
            <v>CHAPA/PAINEL DE MADEIRA COMPENSADA PLASTIFICADA (MADEIRITE PLASTIFICADO) PARA FORMA DE CONCRETO, DE 2200 X 1100 MM, E = 14 MM</v>
          </cell>
          <cell r="C10874">
            <v>84.52</v>
          </cell>
        </row>
        <row r="10875">
          <cell r="A10875">
            <v>43680</v>
          </cell>
          <cell r="B10875" t="str">
            <v>CHAPA/PAINEL DE MADEIRA COMPENSADA PLASTIFICADA (MADEIRITE PLASTIFICADO) PARA FORMA DE CONCRETO, DE 2200 X 1100 MM, E = 20 MM</v>
          </cell>
          <cell r="C10875">
            <v>121.75</v>
          </cell>
        </row>
        <row r="10876">
          <cell r="A10876">
            <v>43679</v>
          </cell>
          <cell r="B10876" t="str">
            <v>CHAPA/PAINEL DE MADEIRA COMPENSADA PLASTIFICADA (MADEIRITE PLASTIFICADO) PARA FORMA DE CONCRETO, DE 2200 X 1100 MM, E = 6 MM</v>
          </cell>
          <cell r="C10876">
            <v>42.73</v>
          </cell>
        </row>
        <row r="10877">
          <cell r="A10877">
            <v>1355</v>
          </cell>
          <cell r="B10877" t="str">
            <v>CHAPA/PAINEL DE MADEIRA COMPENSADA RESINADA (MADEIRITE RESINADO ROSA) PARA FORMA DE CONCRETO, DE 2200 X 1100 MM, E = 14 MM</v>
          </cell>
          <cell r="C10877">
            <v>48.62</v>
          </cell>
        </row>
        <row r="10878">
          <cell r="A10878">
            <v>1358</v>
          </cell>
          <cell r="B10878" t="str">
            <v>CHAPA/PAINEL DE MADEIRA COMPENSADA RESINADA (MADEIRITE RESINADO ROSA) PARA FORMA DE CONCRETO, DE 2200 X 1100 MM, E = 17 MM</v>
          </cell>
          <cell r="C10878">
            <v>59.69</v>
          </cell>
        </row>
        <row r="10879">
          <cell r="A10879">
            <v>43677</v>
          </cell>
          <cell r="B10879" t="str">
            <v>CHAPA/PAINEL DE MADEIRA COMPENSADA RESINADA (MADEIRITE RESINADO ROSA) PARA FORMA DE CONCRETO, DE 2200 X 1100 MM, E = 20 MM</v>
          </cell>
          <cell r="C10879">
            <v>74.06</v>
          </cell>
        </row>
        <row r="10880">
          <cell r="A10880">
            <v>43682</v>
          </cell>
          <cell r="B10880" t="str">
            <v>CHAPA/PAINEL DE MADEIRA COMPENSADA RESINADA (MADEIRITE RESINADO ROSA) PARA FORMA DE CONCRETO, DE 2200 X 1100 MM, E = 6 MM</v>
          </cell>
          <cell r="C10880">
            <v>22.7</v>
          </cell>
        </row>
        <row r="10881">
          <cell r="A10881">
            <v>43681</v>
          </cell>
          <cell r="B10881" t="str">
            <v>CHAPA/PAINEL DE MADEIRA COMPENSADA RESINADA (MADEIRITE RESINADO ROSA) PARA FORMA DE CONCRETO, DE 2200 X 1100 MM, E = 8 A 12 MM</v>
          </cell>
          <cell r="C10881">
            <v>37.61</v>
          </cell>
        </row>
        <row r="10882">
          <cell r="A10882">
            <v>45248</v>
          </cell>
          <cell r="B10882" t="str">
            <v>CHAVE AJUSTAVEL (INGLESA) 10"</v>
          </cell>
          <cell r="C10882">
            <v>56.78</v>
          </cell>
        </row>
        <row r="10883">
          <cell r="A10883">
            <v>45243</v>
          </cell>
          <cell r="B10883" t="str">
            <v>CHAVE AJUSTAVEL (INGLESA) 15"</v>
          </cell>
          <cell r="C10883">
            <v>183.6</v>
          </cell>
        </row>
        <row r="10884">
          <cell r="A10884">
            <v>45252</v>
          </cell>
          <cell r="B10884" t="str">
            <v>CHAVE AJUSTAVEL (INGLESA) 6"</v>
          </cell>
          <cell r="C10884">
            <v>32.200000000000003</v>
          </cell>
        </row>
        <row r="10885">
          <cell r="A10885">
            <v>45246</v>
          </cell>
          <cell r="B10885" t="str">
            <v>CHAVE DE GRIFO DE 24"</v>
          </cell>
          <cell r="C10885">
            <v>149.22999999999999</v>
          </cell>
        </row>
        <row r="10886">
          <cell r="A10886">
            <v>20971</v>
          </cell>
          <cell r="B10886" t="str">
            <v>CHAVE DUPLA PARA CONEXOES TIPO STORZ, ENGATE RAPIDO 1 1/2" X 2 1/2", EM LATAO, PARA INSTALACAO PREDIAL COMBATE A INCENDIO</v>
          </cell>
          <cell r="C10886">
            <v>17.61</v>
          </cell>
        </row>
        <row r="10887">
          <cell r="A10887">
            <v>45247</v>
          </cell>
          <cell r="B10887" t="str">
            <v>CHAVE FIXA 19 X 22 MM</v>
          </cell>
          <cell r="C10887">
            <v>21.64</v>
          </cell>
        </row>
        <row r="10888">
          <cell r="A10888">
            <v>39746</v>
          </cell>
          <cell r="B10888" t="str">
            <v>CHUMBADOR DE ACO GALVANIZADO, 1" X 600 MM, PARA POSTES DE ACO COM BASE, INCLUSO PORCA E ARRUELA</v>
          </cell>
          <cell r="C10888">
            <v>94.44</v>
          </cell>
        </row>
        <row r="10889">
          <cell r="A10889">
            <v>13279</v>
          </cell>
          <cell r="B10889" t="str">
            <v>CHUMBADOR DE ACO TIPO PARABOLT, * 5/8" X 200* MM, COM PORCA E ARRUELA</v>
          </cell>
          <cell r="C10889">
            <v>23.91</v>
          </cell>
        </row>
        <row r="10890">
          <cell r="A10890">
            <v>11977</v>
          </cell>
          <cell r="B10890" t="str">
            <v>CHUMBADOR DE ACO ZINCADO, DIAMETRO 1/2", COMPRIMENTO 75 MM</v>
          </cell>
          <cell r="C10890">
            <v>12.39</v>
          </cell>
        </row>
        <row r="10891">
          <cell r="A10891">
            <v>11976</v>
          </cell>
          <cell r="B10891" t="str">
            <v>CHUMBADOR DE ACO ZINCADO, DIAMETRO 1/4" COM PARAFUSO 1/4" X 40 MM</v>
          </cell>
          <cell r="C10891">
            <v>1.39</v>
          </cell>
        </row>
        <row r="10892">
          <cell r="A10892">
            <v>11975</v>
          </cell>
          <cell r="B10892" t="str">
            <v>CHUMBADOR DE ACO ZINCADO, DIAMETRO 5/8", COMPRIMENTO 6", COM PORCA</v>
          </cell>
          <cell r="C10892">
            <v>27.15</v>
          </cell>
        </row>
        <row r="10893">
          <cell r="A10893">
            <v>1368</v>
          </cell>
          <cell r="B10893" t="str">
            <v>CHUVEIRO COMUM EM PLASTICO BRANCO, COM CANO, 3 TEMPERATURAS, 5500 W (110/220 V)</v>
          </cell>
          <cell r="C10893">
            <v>94.95</v>
          </cell>
        </row>
        <row r="10894">
          <cell r="A10894">
            <v>1367</v>
          </cell>
          <cell r="B10894" t="str">
            <v>CHUVEIRO COMUM EM PLASTICO CROMADO, COM CANO, 4 TEMPERATURAS (110/220 V)</v>
          </cell>
          <cell r="C10894">
            <v>307.13</v>
          </cell>
        </row>
        <row r="10895">
          <cell r="A10895">
            <v>1380</v>
          </cell>
          <cell r="B10895" t="str">
            <v>CIMENTO BRANCO NAO ESTRUTURAL (CPB - NAO ESTRUTURAL)</v>
          </cell>
          <cell r="C10895">
            <v>5.35</v>
          </cell>
        </row>
        <row r="10896">
          <cell r="A10896">
            <v>1375</v>
          </cell>
          <cell r="B10896" t="str">
            <v>CIMENTO IMPERMEABILIZANTE DE PEGA ULTRARRAPIDA PARA TAMPONAMENTOS</v>
          </cell>
          <cell r="C10896">
            <v>17.100000000000001</v>
          </cell>
        </row>
        <row r="10897">
          <cell r="A10897">
            <v>1379</v>
          </cell>
          <cell r="B10897" t="str">
            <v>CIMENTO PORTLAND COMPOSTO CP II-32</v>
          </cell>
          <cell r="C10897">
            <v>0.8</v>
          </cell>
        </row>
        <row r="10898">
          <cell r="A10898">
            <v>13284</v>
          </cell>
          <cell r="B10898" t="str">
            <v>CIMENTO PORTLAND DE ALTO FORNO (AF) CP III-40</v>
          </cell>
          <cell r="C10898">
            <v>0.72</v>
          </cell>
        </row>
        <row r="10899">
          <cell r="A10899">
            <v>44528</v>
          </cell>
          <cell r="B10899" t="str">
            <v>CIMENTO PORTLAND ESTRUTURAL BRANCO CPB - 32 OU CPB - 40</v>
          </cell>
          <cell r="C10899">
            <v>4.26</v>
          </cell>
        </row>
        <row r="10900">
          <cell r="A10900">
            <v>34753</v>
          </cell>
          <cell r="B10900" t="str">
            <v>CIMENTO PORTLAND POZOLANICO CP IV-32</v>
          </cell>
          <cell r="C10900">
            <v>0.77</v>
          </cell>
        </row>
        <row r="10901">
          <cell r="A10901">
            <v>420</v>
          </cell>
          <cell r="B10901" t="str">
            <v>CINTA CIRCULAR EM ACO GALVANIZADO DE 150 MM DE DIAMETRO PARA FIXACAO DE CAIXA MEDICAO, INCLUI PARAFUSOS E PORCAS</v>
          </cell>
          <cell r="C10901">
            <v>53.56</v>
          </cell>
        </row>
        <row r="10902">
          <cell r="A10902">
            <v>12327</v>
          </cell>
          <cell r="B10902" t="str">
            <v>CINTA CIRCULAR EM ACO GALVANIZADO DE 210 MM DE DIAMETRO PARA INSTALACAO DE TRANSFORMADOR EM POSTE DE CONCRETO</v>
          </cell>
          <cell r="C10902">
            <v>63.81</v>
          </cell>
        </row>
        <row r="10903">
          <cell r="A10903">
            <v>36148</v>
          </cell>
          <cell r="B10903" t="str">
            <v>CINTURAO DE SEGURANCA TIPO PARAQUEDISTA, FIVELA EM ACO, AJUSTE NO SUSPENSORIO, CINTURA E PERNAS</v>
          </cell>
          <cell r="C10903">
            <v>170.04</v>
          </cell>
        </row>
        <row r="10904">
          <cell r="A10904">
            <v>12329</v>
          </cell>
          <cell r="B10904" t="str">
            <v>COBRE ELETROLITICO EM BARRA OU CHAPA</v>
          </cell>
          <cell r="C10904">
            <v>134.66999999999999</v>
          </cell>
        </row>
        <row r="10905">
          <cell r="A10905">
            <v>1339</v>
          </cell>
          <cell r="B10905" t="str">
            <v>COLA A BASE DE RESINA SINTETICA PARA CHAPA DE LAMINADO MELAMINICO E OUTROS</v>
          </cell>
        </row>
        <row r="10906">
          <cell r="A10906">
            <v>44396</v>
          </cell>
          <cell r="B10906" t="str">
            <v>COLA BRANCA BASE PVA</v>
          </cell>
          <cell r="C10906">
            <v>36.56</v>
          </cell>
        </row>
        <row r="10907">
          <cell r="A10907">
            <v>44327</v>
          </cell>
          <cell r="B10907" t="str">
            <v>COLA PARA TUBOS E MANTAS ELASTOMERICAS, A BASE DE SOLVENTE</v>
          </cell>
          <cell r="C10907">
            <v>124.35</v>
          </cell>
        </row>
        <row r="10908">
          <cell r="A10908">
            <v>37418</v>
          </cell>
          <cell r="B10908" t="str">
            <v>COLAR DE TOMADA EM POLIPROPILENO, PP, COM PARAFUSOS, PARA PEAD, 63 X 1/2" - LIGACAO PREDIAL DE AGUA</v>
          </cell>
        </row>
        <row r="10909">
          <cell r="A10909">
            <v>37419</v>
          </cell>
          <cell r="B10909" t="str">
            <v>COLAR DE TOMADA EM POLIPROPILENO, PP, COM PARAFUSOS, PARA PEAD, 63 X 3/4" - LIGACAO PREDIAL DE AGUA</v>
          </cell>
        </row>
        <row r="10910">
          <cell r="A10910">
            <v>1427</v>
          </cell>
          <cell r="B10910" t="str">
            <v>COLAR TOMADA PVC, COM TRAVAS, SAIDA COM ROSCA, DE 110 MM X 1/2" OU 110 MM X 3/4", PARA LIGACAO PREDIAL DE AGUA</v>
          </cell>
          <cell r="C10910">
            <v>15.93</v>
          </cell>
        </row>
        <row r="10911">
          <cell r="A10911">
            <v>1402</v>
          </cell>
          <cell r="B10911" t="str">
            <v>COLAR TOMADA PVC, COM TRAVAS, SAIDA COM ROSCA, DE 32 MM X 1/2" OU 32 MM X 3/4", PARA LIGACAO PREDIAL DE AGUA</v>
          </cell>
          <cell r="C10911">
            <v>5.51</v>
          </cell>
        </row>
        <row r="10912">
          <cell r="A10912">
            <v>1420</v>
          </cell>
          <cell r="B10912" t="str">
            <v>COLAR TOMADA PVC, COM TRAVAS, SAIDA COM ROSCA, DE 40 MM X 1/2" OU 40 MM X 3/4", PARA LIGACAO PREDIAL DE AGUA</v>
          </cell>
          <cell r="C10912">
            <v>7.09</v>
          </cell>
        </row>
        <row r="10913">
          <cell r="A10913">
            <v>1419</v>
          </cell>
          <cell r="B10913" t="str">
            <v>COLAR TOMADA PVC, COM TRAVAS, SAIDA COM ROSCA, DE 50 MM X 1/2" OU 50 MM X 3/4", PARA LIGACAO PREDIAL DE AGUA</v>
          </cell>
          <cell r="C10913">
            <v>8.56</v>
          </cell>
        </row>
        <row r="10914">
          <cell r="A10914">
            <v>1414</v>
          </cell>
          <cell r="B10914" t="str">
            <v>COLAR TOMADA PVC, COM TRAVAS, SAIDA COM ROSCA, DE 60 MM X 1/2" OU 60 MM X 3/4", PARA LIGACAO PREDIAL DE AGUA</v>
          </cell>
          <cell r="C10914">
            <v>8.3800000000000008</v>
          </cell>
        </row>
        <row r="10915">
          <cell r="A10915">
            <v>1413</v>
          </cell>
          <cell r="B10915" t="str">
            <v>COLAR TOMADA PVC, COM TRAVAS, SAIDA COM ROSCA, DE 75 MM X 1/2" OU 75 MM X 3/4", PARA LIGACAO PREDIAL DE AGUA</v>
          </cell>
          <cell r="C10915">
            <v>12.37</v>
          </cell>
        </row>
        <row r="10916">
          <cell r="A10916">
            <v>1412</v>
          </cell>
          <cell r="B10916" t="str">
            <v>COLAR TOMADA PVC, COM TRAVAS, SAIDA COM ROSCA, DE 85 MM X 1/2" OU 85 MM X 3/4", PARA LIGACAO PREDIAL DE AGUA</v>
          </cell>
          <cell r="C10916">
            <v>10.48</v>
          </cell>
        </row>
        <row r="10917">
          <cell r="A10917">
            <v>1406</v>
          </cell>
          <cell r="B10917" t="str">
            <v>COLAR TOMADA PVC, COM TRAVAS, SAIDA ROSCAVEL COM BUCHA DE LATAO, DE 60 MM X 1/2" OU 60 MM X 3/4", PARA LIGACAO PREDIAL DE AGUA</v>
          </cell>
          <cell r="C10917">
            <v>12.65</v>
          </cell>
        </row>
        <row r="10918">
          <cell r="A10918">
            <v>45237</v>
          </cell>
          <cell r="B10918" t="str">
            <v>COLHER DE PEDREIRO 9", EM ACO, COM CANTOS REDONDOS E CABO DE MADEIRA OU PLASTICO</v>
          </cell>
          <cell r="C10918">
            <v>17.27</v>
          </cell>
        </row>
        <row r="10919">
          <cell r="A10919">
            <v>11281</v>
          </cell>
          <cell r="B10919" t="str">
            <v>COMPACTADOR DE SOLO A PERCUSSAO (SOQUETE), A GASOLINA 4 TEMPOS, PESO 55 A 65 KG, FORCA DE IMPACTO 1.000 A 1.500 KGF, FREQ. 600 A 700 GOLPES P/ MINUTO, VELOCIDADE TRABALHO DE 10 A 15 M/MIN, POT. DE 2,00 A 3,00 HP</v>
          </cell>
          <cell r="C10919">
            <v>11856.9</v>
          </cell>
        </row>
        <row r="10920">
          <cell r="A10920">
            <v>1442</v>
          </cell>
          <cell r="B10920" t="str">
            <v>COMPACTADOR DE SOLO TIPO PLACA VIBRATORIA REVERSIVEL, A GASOLINA 4 TEMPOS, PESO 125 A 150 KG, FORCA CENTRIF. 2500 A 2800 KGF, LARG. TRABALHO 400 A 450 MM, FREQ. VIBRACAO 4300 A 4500 RPM, VELOC. TRABALHO 15 A 20 M/MIN, POT. 5,5 A 6,0 HP</v>
          </cell>
          <cell r="C10920">
            <v>9953.7800000000007</v>
          </cell>
        </row>
        <row r="10921">
          <cell r="A10921">
            <v>13457</v>
          </cell>
          <cell r="B10921" t="str">
            <v>COMPACTADOR DE SOLO TIPO PLACA VIBRATORIA REVERSIVEL, A GASOLINA 4 TEMPOS, PESO 150 A 175 KG, FORCA CENTRIF. 2800 A 3100 KGF, LARG. TRABALHO DE 450 A 520 MM, FREQ. VIBRACAO 4000 A 4300 RPM, VELOC. TRABALHO DE 15 A 20 M/MIN, POT. DE 6,0 A 7,0 HP</v>
          </cell>
          <cell r="C10921">
            <v>8591.9500000000007</v>
          </cell>
        </row>
        <row r="10922">
          <cell r="A10922">
            <v>40699</v>
          </cell>
          <cell r="B10922" t="str">
            <v>COMPACTADOR DE SOLO, TIPO PLACA VIBRATORIA NAO REVERSIVEL, A GASOLINA 4 TEMPOS, PESO 80 A 120 KG, FORCA CENTRIF. DE 1300 A 2000 KGF, LARG. TRABALHO DE 400 A 500 MM, FREQ. VIBRACAO DE 4800 A 6000 RPM, VELOCIDADE TRABALHO DE 20 A 30 M/MIN, POT. DE 5,0 A 6,0 HP</v>
          </cell>
          <cell r="C10922">
            <v>6641.91</v>
          </cell>
        </row>
        <row r="10923">
          <cell r="A10923">
            <v>40701</v>
          </cell>
          <cell r="B10923" t="str">
            <v>COMPACTADOR DE SOLO, TIPO PLACA VIBRATORIA REVERSIVEL, A DIESEL, PESO 700 A 820 KG, FORCA CENTRIF. DE 6.200 A 10.000 KGF, LARG. TRABALHO DE 650 A 720 MM, FREQ. VIBRACAO DE 3.000 A 3.500 RPM, VELOCIDADE TRABALHO DE 25 A 30 M/MIN, POT. DE 13,0 A 15,0 HP</v>
          </cell>
          <cell r="C10923">
            <v>117438.03</v>
          </cell>
        </row>
        <row r="10924">
          <cell r="A10924">
            <v>40700</v>
          </cell>
          <cell r="B10924" t="str">
            <v>COMPACTADOR DE SOLO, TIPO PLACA VIBRATORIA REVERSIVEL, A GASOLINA 4 TEMPOS, PESO 160 A 265 KG, FORCA CENTRIF. DE 2750 A 4000 KGF, LARG. TRABALHO DE 430 A 550 MM, FREQ. VIBRACAO DE 4000 A 5500 RPM, VELOCIDADE TRABALHO DE 20 A 25 M/MIN, POT. DE 7,5 A 9,0 HP</v>
          </cell>
          <cell r="C10924">
            <v>15461.49</v>
          </cell>
        </row>
        <row r="10925">
          <cell r="A10925">
            <v>13458</v>
          </cell>
          <cell r="B10925" t="str">
            <v>COMPACTADOR DE SOLOS DE PERCURSAO (SOQUETE) COM MOTOR A GASOLINA 4 TEMPOS DE 4 HP (4 CV)</v>
          </cell>
          <cell r="C10925">
            <v>14692.24</v>
          </cell>
        </row>
        <row r="10926">
          <cell r="A10926">
            <v>11134</v>
          </cell>
          <cell r="B10926" t="str">
            <v>COMPENSADO NAVAL - CHAPA/PAINEL EM MADEIRA COMPENSADA PRENSADA, DE 2200 X 1600 MM, E = 10 MM</v>
          </cell>
          <cell r="C10926">
            <v>83.77</v>
          </cell>
        </row>
        <row r="10927">
          <cell r="A10927">
            <v>11135</v>
          </cell>
          <cell r="B10927" t="str">
            <v>COMPENSADO NAVAL - CHAPA/PAINEL EM MADEIRA COMPENSADA PRENSADA, DE 2200 X 1600 MM, E = 12 MM</v>
          </cell>
          <cell r="C10927">
            <v>90.44</v>
          </cell>
        </row>
        <row r="10928">
          <cell r="A10928">
            <v>11136</v>
          </cell>
          <cell r="B10928" t="str">
            <v>COMPENSADO NAVAL - CHAPA/PAINEL EM MADEIRA COMPENSADA PRENSADA, DE 2200 X 1600 MM, E = 15 MM</v>
          </cell>
          <cell r="C10928">
            <v>103.56</v>
          </cell>
        </row>
        <row r="10929">
          <cell r="A10929">
            <v>34743</v>
          </cell>
          <cell r="B10929" t="str">
            <v>COMPENSADO NAVAL - CHAPA/PAINEL EM MADEIRA COMPENSADA PRENSADA, DE 2200 X 1600 MM, E = 18 MM</v>
          </cell>
          <cell r="C10929">
            <v>124.95</v>
          </cell>
        </row>
        <row r="10930">
          <cell r="A10930">
            <v>11137</v>
          </cell>
          <cell r="B10930" t="str">
            <v>COMPENSADO NAVAL - CHAPA/PAINEL EM MADEIRA COMPENSADA PRENSADA, DE 2200 X 1600 MM, E = 20 MM</v>
          </cell>
          <cell r="C10930">
            <v>141.91999999999999</v>
          </cell>
        </row>
        <row r="10931">
          <cell r="A10931">
            <v>34745</v>
          </cell>
          <cell r="B10931" t="str">
            <v>COMPENSADO NAVAL - CHAPA/PAINEL EM MADEIRA COMPENSADA PRENSADA, DE 2200 X 1600 MM, E = 25 MM</v>
          </cell>
          <cell r="C10931">
            <v>168.77</v>
          </cell>
        </row>
        <row r="10932">
          <cell r="A10932">
            <v>34746</v>
          </cell>
          <cell r="B10932" t="str">
            <v>COMPENSADO NAVAL - CHAPA/PAINEL EM MADEIRA COMPENSADA PRENSADA, DE 2200 X 1600 MM, E = 4 MM</v>
          </cell>
          <cell r="C10932">
            <v>46.02</v>
          </cell>
        </row>
        <row r="10933">
          <cell r="A10933">
            <v>1360</v>
          </cell>
          <cell r="B10933" t="str">
            <v>COMPENSADO NAVAL - CHAPA/PAINEL EM MADEIRA COMPENSADA PRENSADA, DE 2200 X 1600 MM, E = 6 MM</v>
          </cell>
          <cell r="C10933">
            <v>53.7</v>
          </cell>
        </row>
        <row r="10934">
          <cell r="A10934">
            <v>36524</v>
          </cell>
          <cell r="B10934" t="str">
            <v>COMPRESSOR DE AR ESTACIONARIO, VAZAO 620 PCM, PRESSAO EFETIVA DE TRABALHO 109 PSI, MOTOR ELETRICO, POTENCIA 127 CV</v>
          </cell>
        </row>
        <row r="10935">
          <cell r="A10935">
            <v>36526</v>
          </cell>
          <cell r="B10935" t="str">
            <v>COMPRESSOR DE AR REBOCAVEL VAZAO 400 PCM, PRESSAO EFETIVA DE TRABALHO 102 PSI, MOTOR DIESEL, POTENCIA 110 CV</v>
          </cell>
        </row>
        <row r="10936">
          <cell r="A10936">
            <v>36523</v>
          </cell>
          <cell r="B10936" t="str">
            <v>COMPRESSOR DE AR REBOCAVEL VAZAO 748 PCM, PRESSAO EFETIVA DE TRABALHO 102 PSI, MOTOR DIESEL, POTENCIA 210 CV</v>
          </cell>
        </row>
        <row r="10937">
          <cell r="A10937">
            <v>36527</v>
          </cell>
          <cell r="B10937" t="str">
            <v>COMPRESSOR DE AR REBOCAVEL VAZAO 860 PCM, PRESSAO EFETIVA DE TRABALHO 102 PSI, MOTOR DIESEL, POTENCIA 250 CV</v>
          </cell>
        </row>
        <row r="10938">
          <cell r="A10938">
            <v>38642</v>
          </cell>
          <cell r="B10938" t="str">
            <v>COMPRESSOR DE AR REBOCAVEL, VAZAO 152 PCM, PRESSAO EFETIVA DE TRABALHO 102 PSI, MOTOR DIESEL, POTENCIA 31,5 KW</v>
          </cell>
        </row>
        <row r="10939">
          <cell r="A10939">
            <v>36522</v>
          </cell>
          <cell r="B10939" t="str">
            <v>COMPRESSOR DE AR REBOCAVEL, VAZAO 189 PCM, PRESSAO EFETIVA DE TRABALHO 102 PSI, MOTOR DIESEL, POTENCIA 63 CV</v>
          </cell>
        </row>
        <row r="10940">
          <cell r="A10940">
            <v>36525</v>
          </cell>
          <cell r="B10940" t="str">
            <v>COMPRESSOR DE AR REBOCAVEL, VAZAO 250 PCM, PRESSAO EFETIVA DE TRABALHO 102 PSI, MOTOR DIESEL, POTENCIA 81 CV</v>
          </cell>
        </row>
        <row r="10941">
          <cell r="A10941">
            <v>13803</v>
          </cell>
          <cell r="B10941" t="str">
            <v>COMPRESSOR DE AR REBOCAVEL, VAZAO 89 PCM, PRESSAO EFETIVA DE TRABALHO *102* PSI, MOTOR DIESEL, POTENCIA *20* CV</v>
          </cell>
        </row>
        <row r="10942">
          <cell r="A10942">
            <v>34348</v>
          </cell>
          <cell r="B10942" t="str">
            <v>CONCERTINA CLIPADA (DUPLA) EM ACO GALVANIZADO DE ALTA RESISTENCIA, COM ESPIRAL DE 300 MM, D = 2,76 MM</v>
          </cell>
          <cell r="C10942">
            <v>20.350000000000001</v>
          </cell>
        </row>
        <row r="10943">
          <cell r="A10943">
            <v>34347</v>
          </cell>
          <cell r="B10943" t="str">
            <v>CONCERTINA SIMPLES EM ACO GALVANIZADO DE ALTA RESISTENCIA, COM ESPIRAL DE 300 MM, D = 2,76 MM</v>
          </cell>
          <cell r="C10943">
            <v>14.55</v>
          </cell>
        </row>
        <row r="10944">
          <cell r="A10944">
            <v>11146</v>
          </cell>
          <cell r="B10944" t="str">
            <v>CONCRETO AUTOADENSAVEL (CAA) CLASSE DE RESISTENCIA C15, ESPALHAMENTO SF2, COM BOMBEAMENTO (DISPONIBILIZACAO DE BOMBA), SEM O LANCAMENTO (NBR 15823)</v>
          </cell>
          <cell r="C10944">
            <v>607.63</v>
          </cell>
        </row>
        <row r="10945">
          <cell r="A10945">
            <v>11147</v>
          </cell>
          <cell r="B10945" t="str">
            <v>CONCRETO AUTOADENSAVEL (CAA) CLASSE DE RESISTENCIA C20, ESPALHAMENTO SF2, COM BOMBEAMENTO (DISPONIBILIZACAO DE BOMBA), SEM O LANCAMENTO (NBR 15823)</v>
          </cell>
          <cell r="C10945">
            <v>631.41</v>
          </cell>
        </row>
        <row r="10946">
          <cell r="A10946">
            <v>34872</v>
          </cell>
          <cell r="B10946" t="str">
            <v>CONCRETO AUTOADENSAVEL (CAA) CLASSE DE RESISTENCIA C25, ESPALHAMENTO SF2, COM BOMBEAMENTO (DISPONIBILIZACAO DE BOMBA), SEM O LANCAMENTO (NBR 15823)</v>
          </cell>
          <cell r="C10946">
            <v>638.5</v>
          </cell>
        </row>
        <row r="10947">
          <cell r="A10947">
            <v>34491</v>
          </cell>
          <cell r="B10947" t="str">
            <v>CONCRETO AUTOADENSAVEL (CAA) CLASSE DE RESISTENCIA C30, ESPALHAMENTO SF2, COM BOMBEAMENTO (DISPONIBILIZACAO DE BOMBA), SEM O LANCAMENTO (NBR 15823)</v>
          </cell>
          <cell r="C10947">
            <v>657.01</v>
          </cell>
        </row>
        <row r="10948">
          <cell r="A10948">
            <v>34770</v>
          </cell>
          <cell r="B10948" t="str">
            <v>CONCRETO BETUMINOSO USINADO A QUENTE (CBUQ) PARA PAVIMENTACAO ASFALTICA, PADRAO DNIT, FAIXA C, COM CAP 30/45 - AQUISICAO POSTO USINA</v>
          </cell>
          <cell r="C10948">
            <v>627.28</v>
          </cell>
        </row>
        <row r="10949">
          <cell r="A10949">
            <v>1518</v>
          </cell>
          <cell r="B10949" t="str">
            <v>CONCRETO BETUMINOSO USINADO A QUENTE (CBUQ) PARA PAVIMENTACAO ASFALTICA, PADRAO DNIT, FAIXA C, COM CAP 50/70 - AQUISICAO POSTO USINA</v>
          </cell>
          <cell r="C10949">
            <v>639.5</v>
          </cell>
        </row>
        <row r="10950">
          <cell r="A10950">
            <v>41965</v>
          </cell>
          <cell r="B10950" t="str">
            <v>CONCRETO BETUMINOSO USINADO A QUENTE (CBUQ) PARA PAVIMENTACAO ASFALTICA, PADRAO DNIT, PARA BINDER, COM CAP 50/70 - AQUISICAO POSTO USINA</v>
          </cell>
          <cell r="C10950">
            <v>560.73</v>
          </cell>
        </row>
        <row r="10951">
          <cell r="A10951">
            <v>1524</v>
          </cell>
          <cell r="B10951" t="str">
            <v>CONCRETO USINADO BOMBEAVEL, CLASSE DE RESISTENCIA C20, BRITA 0 E 1, SLUMP = 100 +/- 20 MM, COM BOMBEAMENTO (DISPONIBILIZACAO DE BOMBA), SEM O LANCAMENTO (NBR 8953)</v>
          </cell>
          <cell r="C10951">
            <v>582.98</v>
          </cell>
        </row>
        <row r="10952">
          <cell r="A10952">
            <v>34492</v>
          </cell>
          <cell r="B10952" t="str">
            <v>CONCRETO USINADO BOMBEAVEL, CLASSE DE RESISTENCIA C20, COM BRITA 0 E 1, SLUMP = 100 +/- 20 MM, EXCLUI SERVICO DE BOMBEAMENTO (NBR 8953)</v>
          </cell>
          <cell r="C10952">
            <v>540</v>
          </cell>
        </row>
        <row r="10953">
          <cell r="A10953">
            <v>38404</v>
          </cell>
          <cell r="B10953" t="str">
            <v>CONCRETO USINADO BOMBEAVEL, CLASSE DE RESISTENCIA C20, COM BRITA 0 E 1, SLUMP = 130 +/- 20 MM, EXCLUI SERVICO DE BOMBEAMENTO (NBR 8953)</v>
          </cell>
          <cell r="C10953">
            <v>559.33000000000004</v>
          </cell>
        </row>
        <row r="10954">
          <cell r="A10954">
            <v>39849</v>
          </cell>
          <cell r="B10954" t="str">
            <v>CONCRETO USINADO BOMBEAVEL, CLASSE DE RESISTENCIA C20, COM BRITA 0 E 1, SLUMP = 190 +/- 20 MM, COM BOMBEAMENTO (DISPONIBILIZACAO DE BOMBA), SEM O LANCAMENTO (NBR 8953)</v>
          </cell>
          <cell r="C10954">
            <v>641</v>
          </cell>
        </row>
        <row r="10955">
          <cell r="A10955">
            <v>38464</v>
          </cell>
          <cell r="B10955" t="str">
            <v>CONCRETO USINADO BOMBEAVEL, CLASSE DE RESISTENCIA C20, COM BRITA 0, SLUMP = 220 +/- 20 MM, COM BOMBEAMENTO (DISPONIBILIZACAO DE BOMBA), SEM O LANCAMENTO (NBR 8953)</v>
          </cell>
          <cell r="C10955">
            <v>650.29999999999995</v>
          </cell>
        </row>
        <row r="10956">
          <cell r="A10956">
            <v>1527</v>
          </cell>
          <cell r="B10956" t="str">
            <v>CONCRETO USINADO BOMBEAVEL, CLASSE DE RESISTENCIA C25, BRITA 0 E 1, SLUMP = 100 +/- 20 MM, COM BOMBEAMENTO (DISPONIBILIZACAO DE BOMBA), SEM O LANCAMENTO (NBR 8953)</v>
          </cell>
          <cell r="C10956">
            <v>601.49</v>
          </cell>
        </row>
        <row r="10957">
          <cell r="A10957">
            <v>34493</v>
          </cell>
          <cell r="B10957" t="str">
            <v>CONCRETO USINADO BOMBEAVEL, CLASSE DE RESISTENCIA C25, COM BRITA 0 E 1, SLUMP = 100 +/- 20 MM, EXCLUI SERVICO DE BOMBEAMENTO (NBR 8953)</v>
          </cell>
          <cell r="C10957">
            <v>555.22</v>
          </cell>
        </row>
        <row r="10958">
          <cell r="A10958">
            <v>38405</v>
          </cell>
          <cell r="B10958" t="str">
            <v>CONCRETO USINADO BOMBEAVEL, CLASSE DE RESISTENCIA C25, COM BRITA 0 E 1, SLUMP = 130 +/- 20 MM, EXCLUI SERVICO DE BOMBEAMENTO (NBR 8953)</v>
          </cell>
          <cell r="C10958">
            <v>576.58000000000004</v>
          </cell>
        </row>
        <row r="10959">
          <cell r="A10959">
            <v>38408</v>
          </cell>
          <cell r="B10959" t="str">
            <v>CONCRETO USINADO BOMBEAVEL, CLASSE DE RESISTENCIA C25, COM BRITA 0 E 1, SLUMP = 190 +/- 20 MM, EXCLUI SERVICO DE BOMBEAMENTO (NBR 8953)</v>
          </cell>
          <cell r="C10959">
            <v>638.22</v>
          </cell>
        </row>
        <row r="10960">
          <cell r="A10960">
            <v>1525</v>
          </cell>
          <cell r="B10960" t="str">
            <v>CONCRETO USINADO BOMBEAVEL, CLASSE DE RESISTENCIA C30, BRITA 0 E 1, SLUMP = 100 +/- 20 MM, COM BOMBEAMENTO (DISPONIBILIZACAO DE BOMBA), SEM O LANCAMENTO (NBR 8953)</v>
          </cell>
          <cell r="C10960">
            <v>619.99</v>
          </cell>
        </row>
        <row r="10961">
          <cell r="A10961">
            <v>34494</v>
          </cell>
          <cell r="B10961" t="str">
            <v>CONCRETO USINADO BOMBEAVEL, CLASSE DE RESISTENCIA C30, COM BRITA 0 E 1, SLUMP = 100 +/- 20 MM, EXCLUI SERVICO DE BOMBEAMENTO (NBR 8953)</v>
          </cell>
          <cell r="C10961">
            <v>573.73</v>
          </cell>
        </row>
        <row r="10962">
          <cell r="A10962">
            <v>38406</v>
          </cell>
          <cell r="B10962" t="str">
            <v>CONCRETO USINADO BOMBEAVEL, CLASSE DE RESISTENCIA C30, COM BRITA 0 E 1, SLUMP = 130 +/- 20 MM, EXCLUI SERVICO DE BOMBEAMENTO (NBR 8953)</v>
          </cell>
          <cell r="C10962">
            <v>608.83000000000004</v>
          </cell>
        </row>
        <row r="10963">
          <cell r="A10963">
            <v>38409</v>
          </cell>
          <cell r="B10963" t="str">
            <v>CONCRETO USINADO BOMBEAVEL, CLASSE DE RESISTENCIA C30, COM BRITA 0 E 1, SLUMP = 190 +/- 20 MM, EXCLUI SERVICO DE BOMBEAMENTO (NBR 8953)</v>
          </cell>
          <cell r="C10963">
            <v>642.57000000000005</v>
          </cell>
        </row>
        <row r="10964">
          <cell r="A10964">
            <v>43360</v>
          </cell>
          <cell r="B10964" t="str">
            <v>CONCRETO USINADO BOMBEAVEL, CLASSE DE RESISTENCIA C30, COM BRITA 0 E 1, SLUMP = 220 +/- 30 MM, EXCLUI SERVICO DE BOMBEAMENTO (NBR 8953)</v>
          </cell>
          <cell r="C10964">
            <v>670.02</v>
          </cell>
        </row>
        <row r="10965">
          <cell r="A10965">
            <v>11145</v>
          </cell>
          <cell r="B10965" t="str">
            <v>CONCRETO USINADO BOMBEAVEL, CLASSE DE RESISTENCIA C35, BRITA 0 E 1, SLUMP = 100 +/- 20 MM, COM BOMBEAMENTO (DISPONIBILIZACAO DE BOMBA), SEM O LANCAMENTO (NBR 8953)</v>
          </cell>
          <cell r="C10965">
            <v>638.5</v>
          </cell>
        </row>
        <row r="10966">
          <cell r="A10966">
            <v>34495</v>
          </cell>
          <cell r="B10966" t="str">
            <v>CONCRETO USINADO BOMBEAVEL, CLASSE DE RESISTENCIA C35, COM BRITA 0 E 1, SLUMP = 100 +/- 20 MM, EXCLUI SERVICO DE BOMBEAMENTO (NBR 8953)</v>
          </cell>
          <cell r="C10966">
            <v>592.23</v>
          </cell>
        </row>
        <row r="10967">
          <cell r="A10967">
            <v>34479</v>
          </cell>
          <cell r="B10967" t="str">
            <v>CONCRETO USINADO BOMBEAVEL, CLASSE DE RESISTENCIA C40, BRITA 0 E 1, SLUMP = 100 +/- 20 MM, COM BOMBEAMENTO (DISPONIBILIZACAO DE BOMBA), SEM O LANCAMENTO (NBR 8953)</v>
          </cell>
          <cell r="C10967">
            <v>657.01</v>
          </cell>
        </row>
        <row r="10968">
          <cell r="A10968">
            <v>34496</v>
          </cell>
          <cell r="B10968" t="str">
            <v>CONCRETO USINADO BOMBEAVEL, CLASSE DE RESISTENCIA C40, COM BRITA 0 E 1, SLUMP = 100 +/- 20 MM, EXCLUI SERVICO DE BOMBEAMENTO (NBR 8953)</v>
          </cell>
          <cell r="C10968">
            <v>617.79999999999995</v>
          </cell>
        </row>
        <row r="10969">
          <cell r="A10969">
            <v>34481</v>
          </cell>
          <cell r="B10969" t="str">
            <v>CONCRETO USINADO BOMBEAVEL, CLASSE DE RESISTENCIA C45, BRITA 0 E 1, SLUMP = 100 +/- 20 MM, COM BOMBEAMENTO (DISPONIBILIZACAO DE BOMBA), SEM O LANCAMENTO (NBR 8953)</v>
          </cell>
          <cell r="C10969">
            <v>686.49</v>
          </cell>
        </row>
        <row r="10970">
          <cell r="A10970">
            <v>34483</v>
          </cell>
          <cell r="B10970" t="str">
            <v>CONCRETO USINADO BOMBEAVEL, CLASSE DE RESISTENCIA C50, BRITA 0 E 1, SLUMP = 100 +/- 20 MM, COM BOMBEAMENTO (DISPONIBILIZACAO DE BOMBA), SEM O LANCAMENTO (NBR 8953)</v>
          </cell>
          <cell r="C10970">
            <v>733.47</v>
          </cell>
        </row>
        <row r="10971">
          <cell r="A10971">
            <v>34485</v>
          </cell>
          <cell r="B10971" t="str">
            <v>CONCRETO USINADO BOMBEAVEL, CLASSE DE RESISTENCIA C60, COM BRITA 0 E 1, SLUMP = 100 +/- 20 MM, COM BOMBEAMENTO (DISPONIBILIZACAO DE BOMBA), SEM O LANCAMENTO (NBR 8953)</v>
          </cell>
          <cell r="C10971">
            <v>784.36</v>
          </cell>
        </row>
        <row r="10972">
          <cell r="A10972">
            <v>14041</v>
          </cell>
          <cell r="B10972" t="str">
            <v>CONCRETO USINADO CONVENCIONAL (NAO BOMBEAVEL) CLASSE DE RESISTENCIA C10, COM BRITA 1 E 2, SLUMP = 80 MM +/- 10 MM (NBR 8953)</v>
          </cell>
          <cell r="C10972">
            <v>509.87</v>
          </cell>
        </row>
        <row r="10973">
          <cell r="A10973">
            <v>1523</v>
          </cell>
          <cell r="B10973" t="str">
            <v>CONCRETO USINADO CONVENCIONAL (NAO BOMBEAVEL) CLASSE DE RESISTENCIA C15, COM BRITA 1 E 2, SLUMP = 80 MM +/- 10 MM (NBR 8953)</v>
          </cell>
          <cell r="C10973">
            <v>518.20000000000005</v>
          </cell>
        </row>
        <row r="10974">
          <cell r="A10974">
            <v>14054</v>
          </cell>
          <cell r="B10974" t="str">
            <v>CONDULETE DE ALUMINIO TIPO B, PARA ELETRODUTO ROSCAVEL DE 1", COM TAMPA CEGA</v>
          </cell>
          <cell r="C10974">
            <v>17.89</v>
          </cell>
        </row>
        <row r="10975">
          <cell r="A10975">
            <v>14052</v>
          </cell>
          <cell r="B10975" t="str">
            <v>CONDULETE DE ALUMINIO TIPO B, PARA ELETRODUTO ROSCAVEL DE 1/2", COM TAMPA CEGA</v>
          </cell>
          <cell r="C10975">
            <v>13.76</v>
          </cell>
        </row>
        <row r="10976">
          <cell r="A10976">
            <v>14053</v>
          </cell>
          <cell r="B10976" t="str">
            <v>CONDULETE DE ALUMINIO TIPO B, PARA ELETRODUTO ROSCAVEL DE 3/4", COM TAMPA CEGA</v>
          </cell>
          <cell r="C10976">
            <v>13.97</v>
          </cell>
        </row>
        <row r="10977">
          <cell r="A10977">
            <v>2560</v>
          </cell>
          <cell r="B10977" t="str">
            <v>CONDULETE DE ALUMINIO TIPO C, PARA ELETRODUTO ROSCAVEL DE 1", COM TAMPA CEGA</v>
          </cell>
          <cell r="C10977">
            <v>18.52</v>
          </cell>
        </row>
        <row r="10978">
          <cell r="A10978">
            <v>2558</v>
          </cell>
          <cell r="B10978" t="str">
            <v>CONDULETE DE ALUMINIO TIPO C, PARA ELETRODUTO ROSCAVEL DE 1/2", COM TAMPA CEGA</v>
          </cell>
          <cell r="C10978">
            <v>10.52</v>
          </cell>
        </row>
        <row r="10979">
          <cell r="A10979">
            <v>2559</v>
          </cell>
          <cell r="B10979" t="str">
            <v>CONDULETE DE ALUMINIO TIPO C, PARA ELETRODUTO ROSCAVEL DE 3/4", COM TAMPA CEGA</v>
          </cell>
          <cell r="C10979">
            <v>14.81</v>
          </cell>
        </row>
        <row r="10980">
          <cell r="A10980">
            <v>2592</v>
          </cell>
          <cell r="B10980" t="str">
            <v>CONDULETE DE ALUMINIO TIPO C, PARA ELETRODUTO ROSCAVEL DE 4", COM TAMPA CEGA</v>
          </cell>
          <cell r="C10980">
            <v>245.51</v>
          </cell>
        </row>
        <row r="10981">
          <cell r="A10981">
            <v>2589</v>
          </cell>
          <cell r="B10981" t="str">
            <v>CONDULETE DE ALUMINIO TIPO E, PARA ELETRODUTO ROSCAVEL DE 1 1/2", COM TAMPA CEGA</v>
          </cell>
          <cell r="C10981">
            <v>32.840000000000003</v>
          </cell>
        </row>
        <row r="10982">
          <cell r="A10982">
            <v>2566</v>
          </cell>
          <cell r="B10982" t="str">
            <v>CONDULETE DE ALUMINIO TIPO E, PARA ELETRODUTO ROSCAVEL DE 1 1/4", COM TAMPA CEGA</v>
          </cell>
          <cell r="C10982">
            <v>24.71</v>
          </cell>
        </row>
        <row r="10983">
          <cell r="A10983">
            <v>2590</v>
          </cell>
          <cell r="B10983" t="str">
            <v>CONDULETE DE ALUMINIO TIPO E, PARA ELETRODUTO ROSCAVEL DE 1", COM TAMPA CEGA</v>
          </cell>
          <cell r="C10983">
            <v>20.149999999999999</v>
          </cell>
        </row>
        <row r="10984">
          <cell r="A10984">
            <v>2591</v>
          </cell>
          <cell r="B10984" t="str">
            <v>CONDULETE DE ALUMINIO TIPO E, PARA ELETRODUTO ROSCAVEL DE 1/2", COM TAMPA CEGA</v>
          </cell>
          <cell r="C10984">
            <v>11.98</v>
          </cell>
        </row>
        <row r="10985">
          <cell r="A10985">
            <v>2567</v>
          </cell>
          <cell r="B10985" t="str">
            <v>CONDULETE DE ALUMINIO TIPO E, PARA ELETRODUTO ROSCAVEL DE 2", COM TAMPA CEGA</v>
          </cell>
          <cell r="C10985">
            <v>48.17</v>
          </cell>
        </row>
        <row r="10986">
          <cell r="A10986">
            <v>2568</v>
          </cell>
          <cell r="B10986" t="str">
            <v>CONDULETE DE ALUMINIO TIPO E, PARA ELETRODUTO ROSCAVEL DE 3", COM TAMPA CEGA</v>
          </cell>
          <cell r="C10986">
            <v>133.76</v>
          </cell>
        </row>
        <row r="10987">
          <cell r="A10987">
            <v>2565</v>
          </cell>
          <cell r="B10987" t="str">
            <v>CONDULETE DE ALUMINIO TIPO E, PARA ELETRODUTO ROSCAVEL DE 3/4", COM TAMPA CEGA</v>
          </cell>
          <cell r="C10987">
            <v>12</v>
          </cell>
        </row>
        <row r="10988">
          <cell r="A10988">
            <v>2594</v>
          </cell>
          <cell r="B10988" t="str">
            <v>CONDULETE DE ALUMINIO TIPO E, PARA ELETRODUTO ROSCAVEL DE 4", COM TAMPA CEGA</v>
          </cell>
          <cell r="C10988">
            <v>222.84</v>
          </cell>
        </row>
        <row r="10989">
          <cell r="A10989">
            <v>2587</v>
          </cell>
          <cell r="B10989" t="str">
            <v>CONDULETE DE ALUMINIO TIPO LR, PARA ELETRODUTO ROSCAVEL DE 1 1/2", COM TAMPA CEGA</v>
          </cell>
          <cell r="C10989">
            <v>37.979999999999997</v>
          </cell>
        </row>
        <row r="10990">
          <cell r="A10990">
            <v>2588</v>
          </cell>
          <cell r="B10990" t="str">
            <v>CONDULETE DE ALUMINIO TIPO LR, PARA ELETRODUTO ROSCAVEL DE 1 1/4", COM TAMPA CEGA</v>
          </cell>
          <cell r="C10990">
            <v>30.17</v>
          </cell>
        </row>
        <row r="10991">
          <cell r="A10991">
            <v>2570</v>
          </cell>
          <cell r="B10991" t="str">
            <v>CONDULETE DE ALUMINIO TIPO LR, PARA ELETRODUTO ROSCAVEL DE 1", COM TAMPA CEGA</v>
          </cell>
          <cell r="C10991">
            <v>19.489999999999998</v>
          </cell>
        </row>
        <row r="10992">
          <cell r="A10992">
            <v>2569</v>
          </cell>
          <cell r="B10992" t="str">
            <v>CONDULETE DE ALUMINIO TIPO LR, PARA ELETRODUTO ROSCAVEL DE 1/2", COM TAMPA CEGA</v>
          </cell>
          <cell r="C10992">
            <v>11.62</v>
          </cell>
        </row>
        <row r="10993">
          <cell r="A10993">
            <v>2571</v>
          </cell>
          <cell r="B10993" t="str">
            <v>CONDULETE DE ALUMINIO TIPO LR, PARA ELETRODUTO ROSCAVEL DE 2", COM TAMPA CEGA</v>
          </cell>
          <cell r="C10993">
            <v>57.84</v>
          </cell>
        </row>
        <row r="10994">
          <cell r="A10994">
            <v>2572</v>
          </cell>
          <cell r="B10994" t="str">
            <v>CONDULETE DE ALUMINIO TIPO LR, PARA ELETRODUTO ROSCAVEL DE 3", COM TAMPA CEGA</v>
          </cell>
          <cell r="C10994">
            <v>171.06</v>
          </cell>
        </row>
        <row r="10995">
          <cell r="A10995">
            <v>2593</v>
          </cell>
          <cell r="B10995" t="str">
            <v>CONDULETE DE ALUMINIO TIPO LR, PARA ELETRODUTO ROSCAVEL DE 3/4", COM TAMPA CEGA</v>
          </cell>
          <cell r="C10995">
            <v>12.39</v>
          </cell>
        </row>
        <row r="10996">
          <cell r="A10996">
            <v>2595</v>
          </cell>
          <cell r="B10996" t="str">
            <v>CONDULETE DE ALUMINIO TIPO LR, PARA ELETRODUTO ROSCAVEL DE 4", COM TAMPA CEGA</v>
          </cell>
          <cell r="C10996">
            <v>266.89</v>
          </cell>
        </row>
        <row r="10997">
          <cell r="A10997">
            <v>2576</v>
          </cell>
          <cell r="B10997" t="str">
            <v>CONDULETE DE ALUMINIO TIPO T, PARA ELETRODUTO ROSCAVEL DE 1 1/2", COM TAMPA CEGA</v>
          </cell>
          <cell r="C10997">
            <v>45.5</v>
          </cell>
        </row>
        <row r="10998">
          <cell r="A10998">
            <v>2575</v>
          </cell>
          <cell r="B10998" t="str">
            <v>CONDULETE DE ALUMINIO TIPO T, PARA ELETRODUTO ROSCAVEL DE 1 1/4", COM TAMPA CEGA</v>
          </cell>
          <cell r="C10998">
            <v>34.200000000000003</v>
          </cell>
        </row>
        <row r="10999">
          <cell r="A10999">
            <v>2586</v>
          </cell>
          <cell r="B10999" t="str">
            <v>CONDULETE DE ALUMINIO TIPO T, PARA ELETRODUTO ROSCAVEL DE 1", COM TAMPA CEGA</v>
          </cell>
          <cell r="C10999">
            <v>23.02</v>
          </cell>
        </row>
        <row r="11000">
          <cell r="A11000">
            <v>2573</v>
          </cell>
          <cell r="B11000" t="str">
            <v>CONDULETE DE ALUMINIO TIPO T, PARA ELETRODUTO ROSCAVEL DE 1/2", COM TAMPA CEGA</v>
          </cell>
          <cell r="C11000">
            <v>14.2</v>
          </cell>
        </row>
        <row r="11001">
          <cell r="A11001">
            <v>2577</v>
          </cell>
          <cell r="B11001" t="str">
            <v>CONDULETE DE ALUMINIO TIPO T, PARA ELETRODUTO ROSCAVEL DE 2", COM TAMPA CEGA</v>
          </cell>
          <cell r="C11001">
            <v>61.65</v>
          </cell>
        </row>
        <row r="11002">
          <cell r="A11002">
            <v>2578</v>
          </cell>
          <cell r="B11002" t="str">
            <v>CONDULETE DE ALUMINIO TIPO T, PARA ELETRODUTO ROSCAVEL DE 3", COM TAMPA CEGA</v>
          </cell>
          <cell r="C11002">
            <v>192.47</v>
          </cell>
        </row>
        <row r="11003">
          <cell r="A11003">
            <v>2574</v>
          </cell>
          <cell r="B11003" t="str">
            <v>CONDULETE DE ALUMINIO TIPO T, PARA ELETRODUTO ROSCAVEL DE 3/4", COM TAMPA CEGA</v>
          </cell>
          <cell r="C11003">
            <v>14.3</v>
          </cell>
        </row>
        <row r="11004">
          <cell r="A11004">
            <v>2585</v>
          </cell>
          <cell r="B11004" t="str">
            <v>CONDULETE DE ALUMINIO TIPO T, PARA ELETRODUTO ROSCAVEL DE 4", COM TAMPA CEGA</v>
          </cell>
          <cell r="C11004">
            <v>264.12</v>
          </cell>
        </row>
        <row r="11005">
          <cell r="A11005">
            <v>12008</v>
          </cell>
          <cell r="B11005" t="str">
            <v>CONDULETE DE ALUMINIO TIPO TB, PARA ELETRODUTO ROSCAVEL DE 3", COM TAMPA CEGA</v>
          </cell>
          <cell r="C11005">
            <v>141.71</v>
          </cell>
        </row>
        <row r="11006">
          <cell r="A11006">
            <v>2582</v>
          </cell>
          <cell r="B11006" t="str">
            <v>CONDULETE DE ALUMINIO TIPO X, PARA ELETRODUTO ROSCAVEL DE 1 1/2", COM TAMPA CEGA</v>
          </cell>
          <cell r="C11006">
            <v>42.2</v>
          </cell>
        </row>
        <row r="11007">
          <cell r="A11007">
            <v>2597</v>
          </cell>
          <cell r="B11007" t="str">
            <v>CONDULETE DE ALUMINIO TIPO X, PARA ELETRODUTO ROSCAVEL DE 1 1/4", COM TAMPA CEGA</v>
          </cell>
          <cell r="C11007">
            <v>36.17</v>
          </cell>
        </row>
        <row r="11008">
          <cell r="A11008">
            <v>2581</v>
          </cell>
          <cell r="B11008" t="str">
            <v>CONDULETE DE ALUMINIO TIPO X, PARA ELETRODUTO ROSCAVEL DE 1", COM TAMPA CEGA</v>
          </cell>
          <cell r="C11008">
            <v>22.03</v>
          </cell>
        </row>
        <row r="11009">
          <cell r="A11009">
            <v>2579</v>
          </cell>
          <cell r="B11009" t="str">
            <v>CONDULETE DE ALUMINIO TIPO X, PARA ELETRODUTO ROSCAVEL DE 1/2", COM TAMPA CEGA</v>
          </cell>
          <cell r="C11009">
            <v>17.22</v>
          </cell>
        </row>
        <row r="11010">
          <cell r="A11010">
            <v>2596</v>
          </cell>
          <cell r="B11010" t="str">
            <v>CONDULETE DE ALUMINIO TIPO X, PARA ELETRODUTO ROSCAVEL DE 2", COM TAMPA CEGA</v>
          </cell>
          <cell r="C11010">
            <v>65.16</v>
          </cell>
        </row>
        <row r="11011">
          <cell r="A11011">
            <v>2583</v>
          </cell>
          <cell r="B11011" t="str">
            <v>CONDULETE DE ALUMINIO TIPO X, PARA ELETRODUTO ROSCAVEL DE 3", COM TAMPA CEGA</v>
          </cell>
          <cell r="C11011">
            <v>158.5</v>
          </cell>
        </row>
        <row r="11012">
          <cell r="A11012">
            <v>2580</v>
          </cell>
          <cell r="B11012" t="str">
            <v>CONDULETE DE ALUMINIO TIPO X, PARA ELETRODUTO ROSCAVEL DE 3/4", COM TAMPA CEGA</v>
          </cell>
          <cell r="C11012">
            <v>18.87</v>
          </cell>
        </row>
        <row r="11013">
          <cell r="A11013">
            <v>2584</v>
          </cell>
          <cell r="B11013" t="str">
            <v>CONDULETE DE ALUMINIO TIPO X, PARA ELETRODUTO ROSCAVEL DE 4", COM TAMPA CEGA</v>
          </cell>
          <cell r="C11013">
            <v>263.85000000000002</v>
          </cell>
        </row>
        <row r="11014">
          <cell r="A11014">
            <v>39329</v>
          </cell>
          <cell r="B11014" t="str">
            <v>CONDULETE EM PVC, TIPO "B", SEM TAMPA, DE 1"</v>
          </cell>
          <cell r="C11014">
            <v>7.99</v>
          </cell>
        </row>
        <row r="11015">
          <cell r="A11015">
            <v>12010</v>
          </cell>
          <cell r="B11015" t="str">
            <v>CONDULETE EM PVC, TIPO "B", SEM TAMPA, DE 1/2" OU 3/4"</v>
          </cell>
          <cell r="C11015">
            <v>7.64</v>
          </cell>
        </row>
        <row r="11016">
          <cell r="A11016">
            <v>39332</v>
          </cell>
          <cell r="B11016" t="str">
            <v>CONDULETE EM PVC, TIPO "C", SEM TAMPA, DE 1"</v>
          </cell>
          <cell r="C11016">
            <v>9.39</v>
          </cell>
        </row>
        <row r="11017">
          <cell r="A11017">
            <v>39330</v>
          </cell>
          <cell r="B11017" t="str">
            <v>CONDULETE EM PVC, TIPO "C", SEM TAMPA, DE 1/2"</v>
          </cell>
          <cell r="C11017">
            <v>8.41</v>
          </cell>
        </row>
        <row r="11018">
          <cell r="A11018">
            <v>39331</v>
          </cell>
          <cell r="B11018" t="str">
            <v>CONDULETE EM PVC, TIPO "C", SEM TAMPA, DE 3/4"</v>
          </cell>
          <cell r="C11018">
            <v>7.48</v>
          </cell>
        </row>
        <row r="11019">
          <cell r="A11019">
            <v>39335</v>
          </cell>
          <cell r="B11019" t="str">
            <v>CONDULETE EM PVC, TIPO "E", SEM TAMPA, DE 1"</v>
          </cell>
          <cell r="C11019">
            <v>8.44</v>
          </cell>
        </row>
        <row r="11020">
          <cell r="A11020">
            <v>39333</v>
          </cell>
          <cell r="B11020" t="str">
            <v>CONDULETE EM PVC, TIPO "E", SEM TAMPA, DE 1/2"</v>
          </cell>
          <cell r="C11020">
            <v>7.29</v>
          </cell>
        </row>
        <row r="11021">
          <cell r="A11021">
            <v>39334</v>
          </cell>
          <cell r="B11021" t="str">
            <v>CONDULETE EM PVC, TIPO "E", SEM TAMPA, DE 3/4"</v>
          </cell>
          <cell r="C11021">
            <v>6.71</v>
          </cell>
        </row>
        <row r="11022">
          <cell r="A11022">
            <v>12015</v>
          </cell>
          <cell r="B11022" t="str">
            <v>CONDULETE EM PVC, TIPO "LB", SEM TAMPA, DE 1"</v>
          </cell>
          <cell r="C11022">
            <v>9.8000000000000007</v>
          </cell>
        </row>
        <row r="11023">
          <cell r="A11023">
            <v>12016</v>
          </cell>
          <cell r="B11023" t="str">
            <v>CONDULETE EM PVC, TIPO "LB", SEM TAMPA, DE 1/2" OU 3/4"</v>
          </cell>
          <cell r="C11023">
            <v>8.42</v>
          </cell>
        </row>
        <row r="11024">
          <cell r="A11024">
            <v>12019</v>
          </cell>
          <cell r="B11024" t="str">
            <v>CONDULETE EM PVC, TIPO "LL", SEM TAMPA, DE 1"</v>
          </cell>
          <cell r="C11024">
            <v>9.8000000000000007</v>
          </cell>
        </row>
        <row r="11025">
          <cell r="A11025">
            <v>12020</v>
          </cell>
          <cell r="B11025" t="str">
            <v>CONDULETE EM PVC, TIPO "LL", SEM TAMPA, DE 1/2" OU 3/4"</v>
          </cell>
          <cell r="C11025">
            <v>8.42</v>
          </cell>
        </row>
        <row r="11026">
          <cell r="A11026">
            <v>39338</v>
          </cell>
          <cell r="B11026" t="str">
            <v>CONDULETE EM PVC, TIPO "LR", SEM TAMPA, DE 1"</v>
          </cell>
          <cell r="C11026">
            <v>9.39</v>
          </cell>
        </row>
        <row r="11027">
          <cell r="A11027">
            <v>39336</v>
          </cell>
          <cell r="B11027" t="str">
            <v>CONDULETE EM PVC, TIPO "LR", SEM TAMPA, DE 1/2"</v>
          </cell>
          <cell r="C11027">
            <v>8.41</v>
          </cell>
        </row>
        <row r="11028">
          <cell r="A11028">
            <v>39337</v>
          </cell>
          <cell r="B11028" t="str">
            <v>CONDULETE EM PVC, TIPO "LR", SEM TAMPA, DE 3/4"</v>
          </cell>
          <cell r="C11028">
            <v>7.48</v>
          </cell>
        </row>
        <row r="11029">
          <cell r="A11029">
            <v>39341</v>
          </cell>
          <cell r="B11029" t="str">
            <v>CONDULETE EM PVC, TIPO "T", SEM TAMPA, DE 1"</v>
          </cell>
          <cell r="C11029">
            <v>12.25</v>
          </cell>
        </row>
        <row r="11030">
          <cell r="A11030">
            <v>39340</v>
          </cell>
          <cell r="B11030" t="str">
            <v>CONDULETE EM PVC, TIPO "T", SEM TAMPA, DE 3/4"</v>
          </cell>
          <cell r="C11030">
            <v>8.99</v>
          </cell>
        </row>
        <row r="11031">
          <cell r="A11031">
            <v>39342</v>
          </cell>
          <cell r="B11031" t="str">
            <v>CONDULETE EM PVC, TIPO "TB", SEM TAMPA, DE 1"</v>
          </cell>
          <cell r="C11031">
            <v>12.25</v>
          </cell>
        </row>
        <row r="11032">
          <cell r="A11032">
            <v>12025</v>
          </cell>
          <cell r="B11032" t="str">
            <v>CONDULETE EM PVC, TIPO "TB", SEM TAMPA, DE 1/2" OU 3/4"</v>
          </cell>
          <cell r="C11032">
            <v>9.2899999999999991</v>
          </cell>
        </row>
        <row r="11033">
          <cell r="A11033">
            <v>39345</v>
          </cell>
          <cell r="B11033" t="str">
            <v>CONDULETE EM PVC, TIPO "X", SEM TAMPA, DE 1"</v>
          </cell>
          <cell r="C11033">
            <v>13.99</v>
          </cell>
        </row>
        <row r="11034">
          <cell r="A11034">
            <v>39343</v>
          </cell>
          <cell r="B11034" t="str">
            <v>CONDULETE EM PVC, TIPO "X", SEM TAMPA, DE 1/2"</v>
          </cell>
          <cell r="C11034">
            <v>10.34</v>
          </cell>
        </row>
        <row r="11035">
          <cell r="A11035">
            <v>39344</v>
          </cell>
          <cell r="B11035" t="str">
            <v>CONDULETE EM PVC, TIPO "X", SEM TAMPA, DE 3/4"</v>
          </cell>
          <cell r="C11035">
            <v>10</v>
          </cell>
        </row>
        <row r="11036">
          <cell r="A11036">
            <v>12623</v>
          </cell>
          <cell r="B11036" t="str">
            <v>CONDUTOR PLUVIAL, PVC, CIRCULAR, DIAMETRO ENTRE 80 E 100 MM, PARA DRENAGEM PLUVIAL PREDIAL</v>
          </cell>
          <cell r="C11036">
            <v>45.16</v>
          </cell>
        </row>
        <row r="11037">
          <cell r="A11037">
            <v>34498</v>
          </cell>
          <cell r="B11037" t="str">
            <v>CONE DE SINALIZACAO EM PVC FLEXIVEL, H = 70 / 76 CM (NBR 15071)</v>
          </cell>
          <cell r="C11037">
            <v>100.63</v>
          </cell>
        </row>
        <row r="11038">
          <cell r="A11038">
            <v>13244</v>
          </cell>
          <cell r="B11038" t="str">
            <v>CONE DE SINALIZACAO EM PVC RIGIDO COM FAIXA REFLETIVA, H = 70 / 76 CM</v>
          </cell>
          <cell r="C11038">
            <v>42.36</v>
          </cell>
        </row>
        <row r="11039">
          <cell r="A11039">
            <v>38998</v>
          </cell>
          <cell r="B11039" t="str">
            <v>CONECTOR / ADAPTADOR F/F, COM INSERTO METALICO, PPR, DN 25 MM X 1/2", PARA AGUA QUENTE E FRIA PREDIAL</v>
          </cell>
        </row>
        <row r="11040">
          <cell r="A11040">
            <v>38999</v>
          </cell>
          <cell r="B11040" t="str">
            <v>CONECTOR / ADAPTADOR F/F, COM INSERTO METALICO, PPR, DN 32 MM X 3/4", PARA AGUA QUENTE E FRIA PREDIAL</v>
          </cell>
        </row>
        <row r="11041">
          <cell r="A11041">
            <v>38996</v>
          </cell>
          <cell r="B11041" t="str">
            <v>CONECTOR / ADAPTADOR F/M, COM INSERTO METALICO, PPR, DN 25 MM X 1/2", PARA AGUA QUENTE E FRIA PREDIAL</v>
          </cell>
        </row>
        <row r="11042">
          <cell r="A11042">
            <v>44173</v>
          </cell>
          <cell r="B11042" t="str">
            <v>CONECTOR / ADAPTADOR F/M, COM INSERTO METALICO, PPR, DN 25 MM X 3/4", PARA AGUA QUENTE E FRIA PREDIAL</v>
          </cell>
        </row>
        <row r="11043">
          <cell r="A11043">
            <v>44174</v>
          </cell>
          <cell r="B11043" t="str">
            <v>CONECTOR / ADAPTADOR F/M, COM INSERTO METALICO, PPR, DN 32 MM X 1", PARA AGUA QUENTE E FRIA PREDIAL</v>
          </cell>
        </row>
        <row r="11044">
          <cell r="A11044">
            <v>38997</v>
          </cell>
          <cell r="B11044" t="str">
            <v>CONECTOR / ADAPTADOR F/M, COM INSERTO METALICO, PPR, DN 32 MM X 3/4", PARA AGUA QUENTE E FRIA PREDIAL</v>
          </cell>
        </row>
        <row r="11045">
          <cell r="A11045">
            <v>39600</v>
          </cell>
          <cell r="B11045" t="str">
            <v>CONECTOR / TOMADA FEMEA RJ 45, CATEGORIA 5 E (CAT 5E) PARA CABOS</v>
          </cell>
          <cell r="C11045">
            <v>20.76</v>
          </cell>
        </row>
        <row r="11046">
          <cell r="A11046">
            <v>39601</v>
          </cell>
          <cell r="B11046" t="str">
            <v>CONECTOR / TOMADA FEMEA RJ 45, CATEGORIA 6 (CAT 6) PARA CABOS</v>
          </cell>
          <cell r="C11046">
            <v>44.04</v>
          </cell>
        </row>
        <row r="11047">
          <cell r="A11047">
            <v>39862</v>
          </cell>
          <cell r="B11047" t="str">
            <v>CONECTOR BRONZE/LATAO SEM ANEL DE SOLDA, BOLSA X ROSCA F, 15 MM X 1/2"</v>
          </cell>
        </row>
        <row r="11048">
          <cell r="A11048">
            <v>39863</v>
          </cell>
          <cell r="B11048" t="str">
            <v>CONECTOR BRONZE/LATAO SEM ANEL DE SOLDA, BOLSA X ROSCA F, 22 MM X 1/2"</v>
          </cell>
        </row>
        <row r="11049">
          <cell r="A11049">
            <v>39864</v>
          </cell>
          <cell r="B11049" t="str">
            <v>CONECTOR BRONZE/LATAO SEM ANEL DE SOLDA, BOLSA X ROSCA F, 22 MM X 3/4"</v>
          </cell>
        </row>
        <row r="11050">
          <cell r="A11050">
            <v>39865</v>
          </cell>
          <cell r="B11050" t="str">
            <v>CONECTOR BRONZE/LATAO SEM ANEL DE SOLDA, BOLSA X ROSCA F, 28 MM X 1/2"</v>
          </cell>
        </row>
        <row r="11051">
          <cell r="A11051">
            <v>2517</v>
          </cell>
          <cell r="B11051" t="str">
            <v>CONECTOR CURVO 90 GRAUS DE ALUMINIO, BITOLA 1 1/2", PARA ADAPTAR ENTRADA DE ELETRODUTO METALICO FLEXIVEL EM QUADROS</v>
          </cell>
          <cell r="C11051">
            <v>26.29</v>
          </cell>
        </row>
        <row r="11052">
          <cell r="A11052">
            <v>2522</v>
          </cell>
          <cell r="B11052" t="str">
            <v>CONECTOR CURVO 90 GRAUS DE ALUMINIO, BITOLA 1 1/4", PARA ADAPTAR ENTRADA DE ELETRODUTO METALICO FLEXIVEL EM QUADROS</v>
          </cell>
          <cell r="C11052">
            <v>16.989999999999998</v>
          </cell>
        </row>
        <row r="11053">
          <cell r="A11053">
            <v>2516</v>
          </cell>
          <cell r="B11053" t="str">
            <v>CONECTOR CURVO 90 GRAUS DE ALUMINIO, BITOLA 1", PARA ADAPTAR ENTRADA DE ELETRODUTO METALICO FLEXIVEL EM QUADROS</v>
          </cell>
          <cell r="C11053">
            <v>13.64</v>
          </cell>
        </row>
        <row r="11054">
          <cell r="A11054">
            <v>2548</v>
          </cell>
          <cell r="B11054" t="str">
            <v>CONECTOR CURVO 90 GRAUS DE ALUMINIO, BITOLA 1/2", PARA ADAPTAR ENTRADA DE ELETRODUTO METALICO FLEXIVEL EM QUADROS</v>
          </cell>
          <cell r="C11054">
            <v>10.45</v>
          </cell>
        </row>
        <row r="11055">
          <cell r="A11055">
            <v>2518</v>
          </cell>
          <cell r="B11055" t="str">
            <v>CONECTOR CURVO 90 GRAUS DE ALUMINIO, BITOLA 2 1/2", PARA ADAPTAR ENTRADA DE ELETRODUTO METALICO FLEXIVEL EM QUADROS</v>
          </cell>
          <cell r="C11055">
            <v>125.13</v>
          </cell>
        </row>
        <row r="11056">
          <cell r="A11056">
            <v>2521</v>
          </cell>
          <cell r="B11056" t="str">
            <v>CONECTOR CURVO 90 GRAUS DE ALUMINIO, BITOLA 2", PARA ADAPTAR ENTRADA DE ELETRODUTO METALICO FLEXIVEL EM QUADROS</v>
          </cell>
          <cell r="C11056">
            <v>53.27</v>
          </cell>
        </row>
        <row r="11057">
          <cell r="A11057">
            <v>2519</v>
          </cell>
          <cell r="B11057" t="str">
            <v>CONECTOR CURVO 90 GRAUS DE ALUMINIO, BITOLA 3", PARA ADAPTAR ENTRADA DE ELETRODUTO METALICO FLEXIVEL EM QUADROS</v>
          </cell>
          <cell r="C11057">
            <v>150.88</v>
          </cell>
        </row>
        <row r="11058">
          <cell r="A11058">
            <v>2515</v>
          </cell>
          <cell r="B11058" t="str">
            <v>CONECTOR CURVO 90 GRAUS DE ALUMINIO, BITOLA 3/4", PARA ADAPTAR ENTRADA DE ELETRODUTO METALICO FLEXIVEL EM QUADROS</v>
          </cell>
          <cell r="C11058">
            <v>11.35</v>
          </cell>
        </row>
        <row r="11059">
          <cell r="A11059">
            <v>2520</v>
          </cell>
          <cell r="B11059" t="str">
            <v>CONECTOR CURVO 90 GRAUS DE ALUMINIO, BITOLA 4", PARA ADAPTAR ENTRADA DE ELETRODUTO METALICO FLEXIVEL EM QUADROS</v>
          </cell>
          <cell r="C11059">
            <v>277.7</v>
          </cell>
        </row>
        <row r="11060">
          <cell r="A11060">
            <v>1602</v>
          </cell>
          <cell r="B11060" t="str">
            <v>CONECTOR DE ALUMINIO TIPO PRENSA CABO, BITOLA 1 1/2", PARA CABOS DE DIAMETRO DE 37 A 40 MM</v>
          </cell>
          <cell r="C11060">
            <v>59.2</v>
          </cell>
        </row>
        <row r="11061">
          <cell r="A11061">
            <v>1601</v>
          </cell>
          <cell r="B11061" t="str">
            <v>CONECTOR DE ALUMINIO TIPO PRENSA CABO, BITOLA 1 1/4", PARA CABOS DE DIAMETRO DE 31 A 34 MM</v>
          </cell>
          <cell r="C11061">
            <v>52.76</v>
          </cell>
        </row>
        <row r="11062">
          <cell r="A11062">
            <v>1600</v>
          </cell>
          <cell r="B11062" t="str">
            <v>CONECTOR DE ALUMINIO TIPO PRENSA CABO, BITOLA 1", PARA CABOS DE DIAMETRO DE 22,5 A 25 MM</v>
          </cell>
          <cell r="C11062">
            <v>23.05</v>
          </cell>
        </row>
        <row r="11063">
          <cell r="A11063">
            <v>1598</v>
          </cell>
          <cell r="B11063" t="str">
            <v>CONECTOR DE ALUMINIO TIPO PRENSA CABO, BITOLA 1/2", PARA CABOS DE DIAMETRO DE 12,5 A 15 MM</v>
          </cell>
          <cell r="C11063">
            <v>15.61</v>
          </cell>
        </row>
        <row r="11064">
          <cell r="A11064">
            <v>1603</v>
          </cell>
          <cell r="B11064" t="str">
            <v>CONECTOR DE ALUMINIO TIPO PRENSA CABO, BITOLA 2", PARA CABOS DE DIAMETRO DE 47,5 A 50 MM</v>
          </cell>
          <cell r="C11064">
            <v>89.38</v>
          </cell>
        </row>
        <row r="11065">
          <cell r="A11065">
            <v>1599</v>
          </cell>
          <cell r="B11065" t="str">
            <v>CONECTOR DE ALUMINIO TIPO PRENSA CABO, BITOLA 3/4", PARA CABOS DE DIAMETRO DE 17,5 A 20 MM</v>
          </cell>
          <cell r="C11065">
            <v>18.12</v>
          </cell>
        </row>
        <row r="11066">
          <cell r="A11066">
            <v>1597</v>
          </cell>
          <cell r="B11066" t="str">
            <v>CONECTOR DE ALUMINIO TIPO PRENSA CABO, BITOLA 3/8", PARA CABOS DE DIAMETRO DE 9 A 10 MM</v>
          </cell>
          <cell r="C11066">
            <v>14.68</v>
          </cell>
        </row>
        <row r="11067">
          <cell r="A11067">
            <v>39602</v>
          </cell>
          <cell r="B11067" t="str">
            <v>CONECTOR MACHO RJ 45, CATEGORIA 5 E (CAT 5E) PARA CABOS</v>
          </cell>
          <cell r="C11067">
            <v>2.2000000000000002</v>
          </cell>
        </row>
        <row r="11068">
          <cell r="A11068">
            <v>39603</v>
          </cell>
          <cell r="B11068" t="str">
            <v>CONECTOR MACHO RJ 45, CATEGORIA 6 (CAT 6) PARA CABOS</v>
          </cell>
          <cell r="C11068">
            <v>4.6900000000000004</v>
          </cell>
        </row>
        <row r="11069">
          <cell r="A11069">
            <v>11821</v>
          </cell>
          <cell r="B11069" t="str">
            <v>CONECTOR METALICO TIPO PARAFUSO FENDIDO (SPLIT BOLT), COM SEPARADOR DE CABOS BIMETALICOS, PARA CABOS ATE 25 MM2</v>
          </cell>
          <cell r="C11069">
            <v>12.06</v>
          </cell>
        </row>
        <row r="11070">
          <cell r="A11070">
            <v>1562</v>
          </cell>
          <cell r="B11070" t="str">
            <v>CONECTOR METALICO TIPO PARAFUSO FENDIDO (SPLIT BOLT), COM SEPARADOR DE CABOS BIMETALICOS, PARA CABOS ATE 50 MM2</v>
          </cell>
          <cell r="C11070">
            <v>19.75</v>
          </cell>
        </row>
        <row r="11071">
          <cell r="A11071">
            <v>1563</v>
          </cell>
          <cell r="B11071" t="str">
            <v>CONECTOR METALICO TIPO PARAFUSO FENDIDO (SPLIT BOLT), COM SEPARADOR DE CABOS BIMETALICOS, PARA CABOS ATE 70 MM2</v>
          </cell>
          <cell r="C11071">
            <v>26.5</v>
          </cell>
        </row>
        <row r="11072">
          <cell r="A11072">
            <v>11856</v>
          </cell>
          <cell r="B11072" t="str">
            <v>CONECTOR METALICO TIPO PARAFUSO FENDIDO (SPLIT BOLT), PARA CABOS ATE 10 MM2</v>
          </cell>
          <cell r="C11072">
            <v>7.9</v>
          </cell>
        </row>
        <row r="11073">
          <cell r="A11073">
            <v>11857</v>
          </cell>
          <cell r="B11073" t="str">
            <v>CONECTOR METALICO TIPO PARAFUSO FENDIDO (SPLIT BOLT), PARA CABOS ATE 120 MM2</v>
          </cell>
          <cell r="C11073">
            <v>41.58</v>
          </cell>
        </row>
        <row r="11074">
          <cell r="A11074">
            <v>11858</v>
          </cell>
          <cell r="B11074" t="str">
            <v>CONECTOR METALICO TIPO PARAFUSO FENDIDO (SPLIT BOLT), PARA CABOS ATE 150 MM2</v>
          </cell>
          <cell r="C11074">
            <v>51.6</v>
          </cell>
        </row>
        <row r="11075">
          <cell r="A11075">
            <v>1539</v>
          </cell>
          <cell r="B11075" t="str">
            <v>CONECTOR METALICO TIPO PARAFUSO FENDIDO (SPLIT BOLT), PARA CABOS ATE 16 MM2</v>
          </cell>
          <cell r="C11075">
            <v>9.2799999999999994</v>
          </cell>
        </row>
        <row r="11076">
          <cell r="A11076">
            <v>11859</v>
          </cell>
          <cell r="B11076" t="str">
            <v>CONECTOR METALICO TIPO PARAFUSO FENDIDO (SPLIT BOLT), PARA CABOS ATE 185 MM2</v>
          </cell>
          <cell r="C11076">
            <v>70.209999999999994</v>
          </cell>
        </row>
        <row r="11077">
          <cell r="A11077">
            <v>1550</v>
          </cell>
          <cell r="B11077" t="str">
            <v>CONECTOR METALICO TIPO PARAFUSO FENDIDO (SPLIT BOLT), PARA CABOS ATE 25 MM2</v>
          </cell>
          <cell r="C11077">
            <v>9.7899999999999991</v>
          </cell>
        </row>
        <row r="11078">
          <cell r="A11078">
            <v>11854</v>
          </cell>
          <cell r="B11078" t="str">
            <v>CONECTOR METALICO TIPO PARAFUSO FENDIDO (SPLIT BOLT), PARA CABOS ATE 35 MM2</v>
          </cell>
          <cell r="C11078">
            <v>12.24</v>
          </cell>
        </row>
        <row r="11079">
          <cell r="A11079">
            <v>11862</v>
          </cell>
          <cell r="B11079" t="str">
            <v>CONECTOR METALICO TIPO PARAFUSO FENDIDO (SPLIT BOLT), PARA CABOS ATE 50 MM2</v>
          </cell>
          <cell r="C11079">
            <v>17.170000000000002</v>
          </cell>
        </row>
        <row r="11080">
          <cell r="A11080">
            <v>11863</v>
          </cell>
          <cell r="B11080" t="str">
            <v>CONECTOR METALICO TIPO PARAFUSO FENDIDO (SPLIT BOLT), PARA CABOS ATE 6 MM2</v>
          </cell>
          <cell r="C11080">
            <v>6.93</v>
          </cell>
        </row>
        <row r="11081">
          <cell r="A11081">
            <v>11855</v>
          </cell>
          <cell r="B11081" t="str">
            <v>CONECTOR METALICO TIPO PARAFUSO FENDIDO (SPLIT BOLT), PARA CABOS ATE 70 MM2</v>
          </cell>
          <cell r="C11081">
            <v>25.62</v>
          </cell>
        </row>
        <row r="11082">
          <cell r="A11082">
            <v>11864</v>
          </cell>
          <cell r="B11082" t="str">
            <v>CONECTOR METALICO TIPO PARAFUSO FENDIDO (SPLIT BOLT), PARA CABOS ATE 95 MM2</v>
          </cell>
          <cell r="C11082">
            <v>38.74</v>
          </cell>
        </row>
        <row r="11083">
          <cell r="A11083">
            <v>2527</v>
          </cell>
          <cell r="B11083" t="str">
            <v>CONECTOR RETO DE ALUMINIO PARA ELETRODUTO DE 1 1/2", PARA ADAPTAR ENTRADA DE ELETRODUTO METALICO FLEXIVEL EM QUADROS</v>
          </cell>
          <cell r="C11083">
            <v>9.41</v>
          </cell>
        </row>
        <row r="11084">
          <cell r="A11084">
            <v>2526</v>
          </cell>
          <cell r="B11084" t="str">
            <v>CONECTOR RETO DE ALUMINIO PARA ELETRODUTO DE 1 1/4", PARA ADAPTAR ENTRADA DE ELETRODUTO METALICO FLEXIVEL EM QUADROS</v>
          </cell>
          <cell r="C11084">
            <v>6.03</v>
          </cell>
        </row>
        <row r="11085">
          <cell r="A11085">
            <v>2483</v>
          </cell>
          <cell r="B11085" t="str">
            <v>CONECTOR RETO DE ALUMINIO PARA ELETRODUTO DE 1", PARA ADAPTAR ENTRADA DE ELETRODUTO METALICO FLEXIVEL EM QUADROS</v>
          </cell>
          <cell r="C11085">
            <v>4.29</v>
          </cell>
        </row>
        <row r="11086">
          <cell r="A11086">
            <v>2487</v>
          </cell>
          <cell r="B11086" t="str">
            <v>CONECTOR RETO DE ALUMINIO PARA ELETRODUTO DE 1/2", PARA ADAPTAR ENTRADA DE ELETRODUTO METALICO FLEXIVEL EM QUADROS</v>
          </cell>
          <cell r="C11086">
            <v>2.0499999999999998</v>
          </cell>
        </row>
        <row r="11087">
          <cell r="A11087">
            <v>2528</v>
          </cell>
          <cell r="B11087" t="str">
            <v>CONECTOR RETO DE ALUMINIO PARA ELETRODUTO DE 2 1/2", PARA ADAPTAR ENTRADA DE ELETRODUTO METALICO FLEXIVEL EM QUADROS</v>
          </cell>
          <cell r="C11087">
            <v>23.68</v>
          </cell>
        </row>
        <row r="11088">
          <cell r="A11088">
            <v>2489</v>
          </cell>
          <cell r="B11088" t="str">
            <v>CONECTOR RETO DE ALUMINIO PARA ELETRODUTO DE 2", PARA ADAPTAR ENTRADA DE ELETRODUTO METALICO FLEXIVEL EM QUADROS</v>
          </cell>
          <cell r="C11088">
            <v>10.43</v>
          </cell>
        </row>
        <row r="11089">
          <cell r="A11089">
            <v>2484</v>
          </cell>
          <cell r="B11089" t="str">
            <v>CONECTOR RETO DE ALUMINIO PARA ELETRODUTO DE 3", PARA ADAPTAR ENTRADA DE ELETRODUTO METALICO FLEXIVEL EM QUADROS</v>
          </cell>
          <cell r="C11089">
            <v>34.39</v>
          </cell>
        </row>
        <row r="11090">
          <cell r="A11090">
            <v>2488</v>
          </cell>
          <cell r="B11090" t="str">
            <v>CONECTOR RETO DE ALUMINIO PARA ELETRODUTO DE 3/4", PARA ADAPTAR ENTRADA DE ELETRODUTO METALICO FLEXIVEL EM QUADROS</v>
          </cell>
          <cell r="C11090">
            <v>2.41</v>
          </cell>
        </row>
        <row r="11091">
          <cell r="A11091">
            <v>2485</v>
          </cell>
          <cell r="B11091" t="str">
            <v>CONECTOR RETO DE ALUMINIO PARA ELETRODUTO DE 4", PARA ADAPTAR ENTRADA DE ELETRODUTO METALICO FLEXIVEL EM QUADROS</v>
          </cell>
          <cell r="C11091">
            <v>53.9</v>
          </cell>
        </row>
        <row r="11092">
          <cell r="A11092">
            <v>44247</v>
          </cell>
          <cell r="B11092" t="str">
            <v>CONECTOR, CPVC, SOLDAVEL, 114 MM X 4", PARA AGUA QUENTE</v>
          </cell>
          <cell r="C11092">
            <v>1803.75</v>
          </cell>
        </row>
        <row r="11093">
          <cell r="A11093">
            <v>38005</v>
          </cell>
          <cell r="B11093" t="str">
            <v>CONECTOR, CPVC, SOLDAVEL, 15 MM X 1/2", PARA AGUA QUENTE</v>
          </cell>
          <cell r="C11093">
            <v>21.45</v>
          </cell>
        </row>
        <row r="11094">
          <cell r="A11094">
            <v>38006</v>
          </cell>
          <cell r="B11094" t="str">
            <v>CONECTOR, CPVC, SOLDAVEL, 22 MM X 1/2", PARA AGUA QUENTE</v>
          </cell>
          <cell r="C11094">
            <v>28.5</v>
          </cell>
        </row>
        <row r="11095">
          <cell r="A11095">
            <v>38428</v>
          </cell>
          <cell r="B11095" t="str">
            <v>CONECTOR, CPVC, SOLDAVEL, 22 MM X 3/4", PARA AGUA QUENTE</v>
          </cell>
          <cell r="C11095">
            <v>25.52</v>
          </cell>
        </row>
        <row r="11096">
          <cell r="A11096">
            <v>38007</v>
          </cell>
          <cell r="B11096" t="str">
            <v>CONECTOR, CPVC, SOLDAVEL, 28 MM X 1", PARA AGUA QUENTE</v>
          </cell>
          <cell r="C11096">
            <v>32.880000000000003</v>
          </cell>
        </row>
        <row r="11097">
          <cell r="A11097">
            <v>38008</v>
          </cell>
          <cell r="B11097" t="str">
            <v>CONECTOR, CPVC, SOLDAVEL, 35 MM X 1 1/4", PARA AGUA QUENTE</v>
          </cell>
          <cell r="C11097">
            <v>52.62</v>
          </cell>
        </row>
        <row r="11098">
          <cell r="A11098">
            <v>38009</v>
          </cell>
          <cell r="B11098" t="str">
            <v>CONECTOR, CPVC, SOLDAVEL, 42 MM X 1 1/2", PARA AGUA QUENTE</v>
          </cell>
          <cell r="C11098">
            <v>64.42</v>
          </cell>
        </row>
        <row r="11099">
          <cell r="A11099">
            <v>44248</v>
          </cell>
          <cell r="B11099" t="str">
            <v>CONECTOR, CPVC, SOLDAVEL, 54 MM X 2", PARA AGUA QUENTE</v>
          </cell>
          <cell r="C11099">
            <v>105</v>
          </cell>
        </row>
        <row r="11100">
          <cell r="A11100">
            <v>44249</v>
          </cell>
          <cell r="B11100" t="str">
            <v>CONECTOR, CPVC, SOLDAVEL, 73 MM X 2 1/2", PARA AGUA QUENTE</v>
          </cell>
          <cell r="C11100">
            <v>405.1</v>
          </cell>
        </row>
        <row r="11101">
          <cell r="A11101">
            <v>44250</v>
          </cell>
          <cell r="B11101" t="str">
            <v>CONECTOR, CPVC, SOLDAVEL, 89 MM X 3", PARA AGUA QUENTE</v>
          </cell>
          <cell r="C11101">
            <v>588.29</v>
          </cell>
        </row>
        <row r="11102">
          <cell r="A11102">
            <v>39279</v>
          </cell>
          <cell r="B11102" t="str">
            <v>CONECTOR/ADAPTADOR FIXO, ROSCA FEMEA, EM PLASTICO, DN 16 MM X 1/2", PARA CONEXAO COM CRIMPAGEM, EM TUBO PEX PARA INST. AGUA QUENTE/FRIA</v>
          </cell>
        </row>
        <row r="11103">
          <cell r="A11103">
            <v>39280</v>
          </cell>
          <cell r="B11103" t="str">
            <v>CONECTOR/ADAPTADOR FIXO, ROSCA FEMEA, EM PLASTICO, DN 20 MM X 1/2", PARA CONEXAO COM CRIMPAGEM, EM TUBO PEX PARA INST. AGUA QUENTE/FRIA</v>
          </cell>
        </row>
        <row r="11104">
          <cell r="A11104">
            <v>39281</v>
          </cell>
          <cell r="B11104" t="str">
            <v>CONECTOR/ADAPTADOR FIXO, ROSCA FEMEA, EM PLASTICO, DN 20 MM X 3/4", PARA CONEXAO COM CRIMPAGEM, EM TUBO PEX PARA INST. AGUA QUENTE/FRIA</v>
          </cell>
        </row>
        <row r="11105">
          <cell r="A11105">
            <v>39282</v>
          </cell>
          <cell r="B11105" t="str">
            <v>CONECTOR/ADAPTADOR FIXO, ROSCA FEMEA, EM PLASTICO, DN 25 MM X 3/4", PARA CONEXAO COM CRIMPAGEM, EM TUBO PEX PARA INST. AGUA QUENTE/FRIA</v>
          </cell>
        </row>
        <row r="11106">
          <cell r="A11106">
            <v>38844</v>
          </cell>
          <cell r="B11106" t="str">
            <v>CONECTOR/ADAPTADOR FIXO, ROSCA FEMEA, METALICA, COM ANEL DESLIZANTE, DN 16 MM X 1/2", PARA TUBO PEX PARA INST. AGUA QUENTE/FRIA</v>
          </cell>
        </row>
        <row r="11107">
          <cell r="A11107">
            <v>38846</v>
          </cell>
          <cell r="B11107" t="str">
            <v>CONECTOR/ADAPTADOR FIXO, ROSCA FEMEA, METALICA, COM ANEL DESLIZANTE, DN 20 MM X 1/2", PARA TUBO PEX PARA INST. AGUA QUENTE/FRIA</v>
          </cell>
        </row>
        <row r="11108">
          <cell r="A11108">
            <v>38847</v>
          </cell>
          <cell r="B11108" t="str">
            <v>CONECTOR/ADAPTADOR FIXO, ROSCA FEMEA, METALICA, COM ANEL DESLIZANTE, DN 20 MM X 3/4", PARA TUBO PEX PARA INST. AGUA QUENTE/FRIA</v>
          </cell>
        </row>
        <row r="11109">
          <cell r="A11109">
            <v>38850</v>
          </cell>
          <cell r="B11109" t="str">
            <v>CONECTOR/ADAPTADOR FIXO, ROSCA FEMEA, METALICA, COM ANEL DESLIZANTE, DN 25 MM X 1", PARA TUBO PEX PARA INST. AGUA QUENTE/FRIA</v>
          </cell>
        </row>
        <row r="11110">
          <cell r="A11110">
            <v>38848</v>
          </cell>
          <cell r="B11110" t="str">
            <v>CONECTOR/ADAPTADOR FIXO, ROSCA FEMEA, METALICA, COM ANEL DESLIZANTE, DN 25 MM X 3/4", PARA TUBO PEX PARA INST. AGUA QUENTE/FRIA</v>
          </cell>
        </row>
        <row r="11111">
          <cell r="A11111">
            <v>38851</v>
          </cell>
          <cell r="B11111" t="str">
            <v>CONECTOR/ADAPTADOR FIXO, ROSCA FEMEA, METALICA, COM ANEL DESLIZANTE, DN 32 MM X 1", PARA TUBO PEX PARA INST. AGUA QUENTE/FRIA</v>
          </cell>
        </row>
        <row r="11112">
          <cell r="A11112">
            <v>38854</v>
          </cell>
          <cell r="B11112" t="str">
            <v>CONECTOR/ADAPTADOR MOVEL, ROSCA FEMEA, METALICA, COM ANEL DESLIZANTE, DN 16 MM X 3/4", PARA TUBO PEX PARA INST. AGUA QUENTE/FRIA</v>
          </cell>
        </row>
        <row r="11113">
          <cell r="A11113">
            <v>3104</v>
          </cell>
          <cell r="B11113" t="str">
            <v>CONJ. DE FERRAGENS PARA PORTA DE VIDRO TEMPERADO, EM ZAMAC CROMADO, CONTEMPLANDO DOBRADICA INF., DOBRADICA SUP., PIVO PARA DOBRADICA INF., PIVO PARA DOBRADICA SUP., FECHADURA CENTRAL EM ZAMC. CROMADO, CONTRA FECHADURA DE PRESSAO</v>
          </cell>
          <cell r="C11113">
            <v>157.19</v>
          </cell>
        </row>
        <row r="11114">
          <cell r="A11114">
            <v>1607</v>
          </cell>
          <cell r="B11114" t="str">
            <v>CONJUNTO ARRUELAS DE VEDACAO 5/16" PARA TELHA FIBROCIMENTO (UMA ARRUELA METALICA E UMA ARRUELA PVC - CONICAS)</v>
          </cell>
          <cell r="C11114">
            <v>0.2</v>
          </cell>
        </row>
        <row r="11115">
          <cell r="A11115">
            <v>38169</v>
          </cell>
          <cell r="B11115" t="str">
            <v>CONJUNTO DE FERRAGENS PIVO, PARA PORTA PIVOTANTE DE ATE 100 KG, REGULAVEL COM ESFERA, CROMADO - SUPERIOR E INFERIOR - COMPLETO</v>
          </cell>
          <cell r="C11115">
            <v>92.16</v>
          </cell>
        </row>
        <row r="11116">
          <cell r="A11116">
            <v>6142</v>
          </cell>
          <cell r="B11116" t="str">
            <v>CONJUNTO DE LIGACAO AJUSTAVEL, PARA VASO / BACIA SANITARIA, EM PLASTICO BRANCO, COM TUBO, CANOPLA E ESPUDE</v>
          </cell>
          <cell r="C11116">
            <v>9.18</v>
          </cell>
        </row>
        <row r="11117">
          <cell r="A11117">
            <v>11686</v>
          </cell>
          <cell r="B11117" t="str">
            <v>CONJUNTO DE LIGACAO PARA VASO / BACIA SANITARIA, EM PLASTICO BRANCO, COM TUBO, CANOPLA E ANEL DE EXPANSAO (TUBO 1.1/2" X 20 CM)</v>
          </cell>
          <cell r="C11117">
            <v>12.75</v>
          </cell>
        </row>
        <row r="11118">
          <cell r="A11118">
            <v>37598</v>
          </cell>
          <cell r="B11118" t="str">
            <v>CONJUNTO MONTADO ESTOPIM COM ESPOLETA COMUM NUMERO 8, COM CABECA ACENDEDORA, 1,5 M</v>
          </cell>
        </row>
        <row r="11119">
          <cell r="A11119">
            <v>25398</v>
          </cell>
          <cell r="B11119" t="str">
            <v>CONJUNTO PARA FUTSAL COM PAR DE TRAVES OFICIAIS DE 3,00 X 2,00 M EM TUBO DE ACO GALVANIZADO 3" COM REQUADROS EM TUBO DE 1", PINTURA EM PRIMER COM TINTA ESMALTE SINTETICO E REDES DE POLIETILENO FIO 4 MM</v>
          </cell>
        </row>
        <row r="11120">
          <cell r="A11120">
            <v>25399</v>
          </cell>
          <cell r="B11120" t="str">
            <v>CONJUNTO PARA QUADRA DE VOLEI COM POSTES EM TUBO DE ACO GALVANIZADO 3", H = *255* CM, PINTURA EM TINTA ESMALTE SINTETICO, REDE DE NYLON COM 2 MM, MALHA 10 X 10 CM E ANTENAS OFICIAIS EM FIBRA DE VIDRO</v>
          </cell>
        </row>
        <row r="11121">
          <cell r="A11121">
            <v>43440</v>
          </cell>
          <cell r="B11121" t="str">
            <v>CONJUNTO PRE-MOLDADO COMPOSTO POR GRELHA (0,99 X 0,45 M), QUADRO (1,10 X 0,52 M) E CANTONEIRA (1,10 X 0,35 M), EM CONCRETO ARMADO, COM FCK DE 21 MPA</v>
          </cell>
          <cell r="C11121">
            <v>503.29</v>
          </cell>
        </row>
        <row r="11122">
          <cell r="A11122">
            <v>10667</v>
          </cell>
          <cell r="B11122" t="str">
            <v>CONTAINER ALMOXARIFADO, DE *2,40* X *6,00* M, PADRAO SIMPLES, SEM REVESTIMENTO E SEM DIVISORIAS INTERNOS E SEM SANITARIO, PARA USO EM CANTEIRO DE OBRAS</v>
          </cell>
        </row>
        <row r="11123">
          <cell r="A11123">
            <v>1613</v>
          </cell>
          <cell r="B11123" t="str">
            <v>CONTATOR TRIPOLAR, CORRENTE DE *110* A, TENSAO NOMINAL DE *500* V, CATEGORIA AC-2 E AC-3</v>
          </cell>
          <cell r="C11123">
            <v>2293.3000000000002</v>
          </cell>
        </row>
        <row r="11124">
          <cell r="A11124">
            <v>1626</v>
          </cell>
          <cell r="B11124" t="str">
            <v>CONTATOR TRIPOLAR, CORRENTE DE *185* A, TENSAO NOMINAL DE *500* V, CATEGORIA AC-2 E AC-3</v>
          </cell>
          <cell r="C11124">
            <v>3429.91</v>
          </cell>
        </row>
        <row r="11125">
          <cell r="A11125">
            <v>1625</v>
          </cell>
          <cell r="B11125" t="str">
            <v>CONTATOR TRIPOLAR, CORRENTE DE *22* A, TENSAO NOMINAL DE *500* V, CATEGORIA AC-2 E AC-3</v>
          </cell>
          <cell r="C11125">
            <v>239.57</v>
          </cell>
        </row>
        <row r="11126">
          <cell r="A11126">
            <v>1622</v>
          </cell>
          <cell r="B11126" t="str">
            <v>CONTATOR TRIPOLAR, CORRENTE DE *265* A, TENSAO NOMINAL DE *500* V, CATEGORIA AC-2 E AC-3</v>
          </cell>
          <cell r="C11126">
            <v>7739.9</v>
          </cell>
        </row>
        <row r="11127">
          <cell r="A11127">
            <v>1620</v>
          </cell>
          <cell r="B11127" t="str">
            <v>CONTATOR TRIPOLAR, CORRENTE DE *38* A, TENSAO NOMINAL DE *500* V, CATEGORIA AC-2 E AC-3</v>
          </cell>
          <cell r="C11127">
            <v>504.65</v>
          </cell>
        </row>
        <row r="11128">
          <cell r="A11128">
            <v>1629</v>
          </cell>
          <cell r="B11128" t="str">
            <v>CONTATOR TRIPOLAR, CORRENTE DE *500* A, TENSAO NOMINAL DE *500* V, CATEGORIA AC-2 E AC-3</v>
          </cell>
          <cell r="C11128">
            <v>18837.07</v>
          </cell>
        </row>
        <row r="11129">
          <cell r="A11129">
            <v>1627</v>
          </cell>
          <cell r="B11129" t="str">
            <v>CONTATOR TRIPOLAR, CORRENTE DE *65* A, TENSAO NOMINAL DE *500* V, CATEGORIA AC-2 E AC-3</v>
          </cell>
          <cell r="C11129">
            <v>964.63</v>
          </cell>
        </row>
        <row r="11130">
          <cell r="A11130">
            <v>1623</v>
          </cell>
          <cell r="B11130" t="str">
            <v>CONTATOR TRIPOLAR, CORRENTE DE 12 A, TENSAO NOMINAL DE *500* V, CATEGORIA AC-2 E AC-3</v>
          </cell>
          <cell r="C11130">
            <v>195.37</v>
          </cell>
        </row>
        <row r="11131">
          <cell r="A11131">
            <v>1619</v>
          </cell>
          <cell r="B11131" t="str">
            <v>CONTATOR TRIPOLAR, CORRENTE DE 25 A, TENSAO NOMINAL DE *500* V, CATEGORIA AC-2 E AC-3</v>
          </cell>
          <cell r="C11131">
            <v>268.75</v>
          </cell>
        </row>
        <row r="11132">
          <cell r="A11132">
            <v>1630</v>
          </cell>
          <cell r="B11132" t="str">
            <v>CONTATOR TRIPOLAR, CORRENTE DE 250 A, TENSAO NOMINAL DE *500* V, PARA ACIONAMENTO DE CAPACITORES</v>
          </cell>
          <cell r="C11132">
            <v>5917.31</v>
          </cell>
        </row>
        <row r="11133">
          <cell r="A11133">
            <v>1616</v>
          </cell>
          <cell r="B11133" t="str">
            <v>CONTATOR TRIPOLAR, CORRENTE DE 300 A, TENSAO NOMINAL DE *500* V, CATEGORIA AC-2 E AC-3</v>
          </cell>
          <cell r="C11133">
            <v>9100.93</v>
          </cell>
        </row>
        <row r="11134">
          <cell r="A11134">
            <v>1614</v>
          </cell>
          <cell r="B11134" t="str">
            <v>CONTATOR TRIPOLAR, CORRENTE DE 32 A, TENSAO NOMINAL DE *500* V, CATEGORIA AC-2 E AC-3</v>
          </cell>
          <cell r="C11134">
            <v>415.94</v>
          </cell>
        </row>
        <row r="11135">
          <cell r="A11135">
            <v>1617</v>
          </cell>
          <cell r="B11135" t="str">
            <v>CONTATOR TRIPOLAR, CORRENTE DE 400 A, TENSAO NOMINAL DE *500* V, CATEGORIA AC-2 E AC-3</v>
          </cell>
          <cell r="C11135">
            <v>10864.54</v>
          </cell>
        </row>
        <row r="11136">
          <cell r="A11136">
            <v>1621</v>
          </cell>
          <cell r="B11136" t="str">
            <v>CONTATOR TRIPOLAR, CORRENTE DE 45 A, TENSAO NOMINAL DE *500* V, CATEGORIA AC-2 E AC-3</v>
          </cell>
          <cell r="C11136">
            <v>743.91</v>
          </cell>
        </row>
        <row r="11137">
          <cell r="A11137">
            <v>1624</v>
          </cell>
          <cell r="B11137" t="str">
            <v>CONTATOR TRIPOLAR, CORRENTE DE 630 A, TENSAO NOMINAL DE *500* V, CATEGORIA AC-2 E AC-3</v>
          </cell>
          <cell r="C11137">
            <v>26705.56</v>
          </cell>
        </row>
        <row r="11138">
          <cell r="A11138">
            <v>1615</v>
          </cell>
          <cell r="B11138" t="str">
            <v>CONTATOR TRIPOLAR, CORRENTE DE 75 A, TENSAO NOMINAL DE *500* V, CATEGORIA AC-2 E AC-3</v>
          </cell>
          <cell r="C11138">
            <v>1396.94</v>
          </cell>
        </row>
        <row r="11139">
          <cell r="A11139">
            <v>1612</v>
          </cell>
          <cell r="B11139" t="str">
            <v>CONTATOR TRIPOLAR, CORRENTE DE 9 A, TENSAO NOMINAL DE *500* V, CATEGORIA AC-2 E AC-3</v>
          </cell>
          <cell r="C11139">
            <v>183.99</v>
          </cell>
        </row>
        <row r="11140">
          <cell r="A11140">
            <v>1618</v>
          </cell>
          <cell r="B11140" t="str">
            <v>CONTATOR TRIPOLAR, CORRENTE DE 95 A, TENSAO NOMINAL DE *500* V, CATEGORIA AC-2 E AC-3</v>
          </cell>
          <cell r="C11140">
            <v>1919.6</v>
          </cell>
        </row>
        <row r="11141">
          <cell r="A11141">
            <v>14211</v>
          </cell>
          <cell r="B11141" t="str">
            <v>CONTRA-PORCA SEXTAVADA, DIAMETRO NOMINAL 1 3/8", ALTURA 35 MM</v>
          </cell>
          <cell r="C11141">
            <v>51.73</v>
          </cell>
        </row>
        <row r="11142">
          <cell r="A11142">
            <v>43657</v>
          </cell>
          <cell r="B11142" t="str">
            <v>CONTRAMARCO DE ALUMINIO (PERFIL 25) PARA ESQUADRIAS, TIPO CONVENCIONAL / CADEIRINHA, 60 MM (CM-060), INCLUSO CONEXOES, GRAPAS E TRAVAMENTOS</v>
          </cell>
          <cell r="C11142">
            <v>10.19</v>
          </cell>
        </row>
        <row r="11143">
          <cell r="A11143">
            <v>38200</v>
          </cell>
          <cell r="B11143" t="str">
            <v>CORDA DE POLIAMIDA 12 MM TIPO BOMBEIRO, PARA TRABALHO EM ALTURA</v>
          </cell>
          <cell r="C11143">
            <v>438.94</v>
          </cell>
        </row>
        <row r="11144">
          <cell r="A11144">
            <v>39269</v>
          </cell>
          <cell r="B11144" t="str">
            <v>CORDAO DE COBRE, FLEXIVEL, TORCIDO, CLASSE 4 OU 5, ISOLACAO EM PVC/D, 300 V, 2 CONDUTORES DE 0,5 MM2</v>
          </cell>
          <cell r="C11144">
            <v>1.42</v>
          </cell>
        </row>
        <row r="11145">
          <cell r="A11145">
            <v>11889</v>
          </cell>
          <cell r="B11145" t="str">
            <v>CORDAO DE COBRE, FLEXIVEL, TORCIDO, CLASSE 4 OU 5, ISOLACAO EM PVC/D, 300 V, 2 CONDUTORES DE 0,75 MM2</v>
          </cell>
          <cell r="C11145">
            <v>1.95</v>
          </cell>
        </row>
        <row r="11146">
          <cell r="A11146">
            <v>39270</v>
          </cell>
          <cell r="B11146" t="str">
            <v>CORDAO DE COBRE, FLEXIVEL, TORCIDO, CLASSE 4 OU 5, ISOLACAO EM PVC/D, 300 V, 2 CONDUTORES DE 1,0 MM2</v>
          </cell>
          <cell r="C11146">
            <v>2.5299999999999998</v>
          </cell>
        </row>
        <row r="11147">
          <cell r="A11147">
            <v>11890</v>
          </cell>
          <cell r="B11147" t="str">
            <v>CORDAO DE COBRE, FLEXIVEL, TORCIDO, CLASSE 4 OU 5, ISOLACAO EM PVC/D, 300 V, 2 CONDUTORES DE 1,5 MM2</v>
          </cell>
          <cell r="C11147">
            <v>3.44</v>
          </cell>
        </row>
        <row r="11148">
          <cell r="A11148">
            <v>11891</v>
          </cell>
          <cell r="B11148" t="str">
            <v>CORDAO DE COBRE, FLEXIVEL, TORCIDO, CLASSE 4 OU 5, ISOLACAO EM PVC/D, 300 V, 2 CONDUTORES DE 2,5 MM2</v>
          </cell>
          <cell r="C11148">
            <v>5.59</v>
          </cell>
        </row>
        <row r="11149">
          <cell r="A11149">
            <v>11892</v>
          </cell>
          <cell r="B11149" t="str">
            <v>CORDAO DE COBRE, FLEXIVEL, TORCIDO, CLASSE 4 OU 5, ISOLACAO EM PVC/D, 300 V, 2 CONDUTORES DE 4 MM2</v>
          </cell>
          <cell r="C11149">
            <v>9.1300000000000008</v>
          </cell>
        </row>
        <row r="11150">
          <cell r="A11150">
            <v>37601</v>
          </cell>
          <cell r="B11150" t="str">
            <v>CORDEL DETONANTE, NP 05 G/M</v>
          </cell>
        </row>
        <row r="11151">
          <cell r="A11151">
            <v>1634</v>
          </cell>
          <cell r="B11151" t="str">
            <v>CORDEL DETONANTE, NP 10 G/M</v>
          </cell>
        </row>
        <row r="11152">
          <cell r="A11152">
            <v>44274</v>
          </cell>
          <cell r="B11152" t="str">
            <v>COROA PARA PERFURATRIZ T38, D = 2 1/2", 6 X 4 BOTOES BALISTICOS, FACE PLANA</v>
          </cell>
          <cell r="C11152">
            <v>710.44</v>
          </cell>
        </row>
        <row r="11153">
          <cell r="A11153">
            <v>5086</v>
          </cell>
          <cell r="B11153" t="str">
            <v>CORRENTE DE ELO CURTO COMUM, SOLDADA, GALVANIZADA, ESPESSURA DO ELO = 1/2" (12,5 MM)</v>
          </cell>
          <cell r="C11153">
            <v>38.15</v>
          </cell>
        </row>
        <row r="11154">
          <cell r="A11154">
            <v>45244</v>
          </cell>
          <cell r="B11154" t="str">
            <v>CORTA-TUBOS COM CAPACIDADE DE 6 A 42 MM</v>
          </cell>
          <cell r="C11154">
            <v>85.25</v>
          </cell>
        </row>
        <row r="11155">
          <cell r="A11155">
            <v>11280</v>
          </cell>
          <cell r="B11155" t="str">
            <v>CORTADEIRA DE PISO DE CONCRETO E ASFALTO, PARA DISCO PADRAO DE DIAMETRO 350 MM (14") OU 450 MM (18"), MOTOR A GASOLINA, POTENCIA 13 HP, SEM DISCO</v>
          </cell>
          <cell r="C11155">
            <v>14354.37</v>
          </cell>
        </row>
        <row r="11156">
          <cell r="A11156">
            <v>40519</v>
          </cell>
          <cell r="B11156" t="str">
            <v>CORTADEIRA HIDRAULICA DE VERGALHAO, PARA ACO DE DIAMETRO ATE 50 MM, MOTOR ELETRICO TRIFASICO, POTENCIA DE 5,5 HP A 7,5 HP</v>
          </cell>
          <cell r="C11156">
            <v>118332.49</v>
          </cell>
        </row>
        <row r="11157">
          <cell r="A11157">
            <v>3446</v>
          </cell>
          <cell r="B11157" t="str">
            <v>COTOVELO 45 GRAUS DE FERRO GALVANIZADO, COM ROSCA BSP, DE 1 1/2"</v>
          </cell>
          <cell r="C11157">
            <v>37.549999999999997</v>
          </cell>
        </row>
        <row r="11158">
          <cell r="A11158">
            <v>3445</v>
          </cell>
          <cell r="B11158" t="str">
            <v>COTOVELO 45 GRAUS DE FERRO GALVANIZADO, COM ROSCA BSP, DE 1 1/4"</v>
          </cell>
          <cell r="C11158">
            <v>30.65</v>
          </cell>
        </row>
        <row r="11159">
          <cell r="A11159">
            <v>3444</v>
          </cell>
          <cell r="B11159" t="str">
            <v>COTOVELO 45 GRAUS DE FERRO GALVANIZADO, COM ROSCA BSP, DE 1"</v>
          </cell>
          <cell r="C11159">
            <v>18.87</v>
          </cell>
        </row>
        <row r="11160">
          <cell r="A11160">
            <v>3441</v>
          </cell>
          <cell r="B11160" t="str">
            <v>COTOVELO 45 GRAUS DE FERRO GALVANIZADO, COM ROSCA BSP, DE 1/2"</v>
          </cell>
          <cell r="C11160">
            <v>8.65</v>
          </cell>
        </row>
        <row r="11161">
          <cell r="A11161">
            <v>12402</v>
          </cell>
          <cell r="B11161" t="str">
            <v>COTOVELO 45 GRAUS DE FERRO GALVANIZADO, COM ROSCA BSP, DE 2 1/2"</v>
          </cell>
          <cell r="C11161">
            <v>105.54</v>
          </cell>
        </row>
        <row r="11162">
          <cell r="A11162">
            <v>3447</v>
          </cell>
          <cell r="B11162" t="str">
            <v>COTOVELO 45 GRAUS DE FERRO GALVANIZADO, COM ROSCA BSP, DE 2"</v>
          </cell>
          <cell r="C11162">
            <v>54.6</v>
          </cell>
        </row>
        <row r="11163">
          <cell r="A11163">
            <v>3448</v>
          </cell>
          <cell r="B11163" t="str">
            <v>COTOVELO 45 GRAUS DE FERRO GALVANIZADO, COM ROSCA BSP, DE 3"</v>
          </cell>
          <cell r="C11163">
            <v>154.30000000000001</v>
          </cell>
        </row>
        <row r="11164">
          <cell r="A11164">
            <v>3442</v>
          </cell>
          <cell r="B11164" t="str">
            <v>COTOVELO 45 GRAUS DE FERRO GALVANIZADO, COM ROSCA BSP, DE 3/4"</v>
          </cell>
          <cell r="C11164">
            <v>12.94</v>
          </cell>
        </row>
        <row r="11165">
          <cell r="A11165">
            <v>3449</v>
          </cell>
          <cell r="B11165" t="str">
            <v>COTOVELO 45 GRAUS DE FERRO GALVANIZADO, COM ROSCA BSP, DE 4"</v>
          </cell>
          <cell r="C11165">
            <v>270.37</v>
          </cell>
        </row>
        <row r="11166">
          <cell r="A11166">
            <v>37438</v>
          </cell>
          <cell r="B11166" t="str">
            <v>COTOVELO 45 GRAUS, PEAD PE 100, DE 125 MM, PARA ELETROFUSAO</v>
          </cell>
        </row>
        <row r="11167">
          <cell r="A11167">
            <v>37439</v>
          </cell>
          <cell r="B11167" t="str">
            <v>COTOVELO 45 GRAUS, PEAD PE 100, DE 200 MM, PARA ELETROFUSAO</v>
          </cell>
        </row>
        <row r="11168">
          <cell r="A11168">
            <v>37435</v>
          </cell>
          <cell r="B11168" t="str">
            <v>COTOVELO 45 GRAUS, PEAD PE 100, DE 32 MM, PARA ELETROFUSAO</v>
          </cell>
        </row>
        <row r="11169">
          <cell r="A11169">
            <v>37436</v>
          </cell>
          <cell r="B11169" t="str">
            <v>COTOVELO 45 GRAUS, PEAD PE 100, DE 40 MM, PARA ELETROFUSAO</v>
          </cell>
        </row>
        <row r="11170">
          <cell r="A11170">
            <v>37437</v>
          </cell>
          <cell r="B11170" t="str">
            <v>COTOVELO 45 GRAUS, PEAD PE 100, DE 63 MM, PARA ELETROFUSAO</v>
          </cell>
        </row>
        <row r="11171">
          <cell r="A11171">
            <v>3473</v>
          </cell>
          <cell r="B11171" t="str">
            <v>COTOVELO 90 GRAUS DE FERRO GALVANIZADO, COM ROSCA BSP MACHO/FEMEA, DE 1 1/2"</v>
          </cell>
          <cell r="C11171">
            <v>42.45</v>
          </cell>
        </row>
        <row r="11172">
          <cell r="A11172">
            <v>3474</v>
          </cell>
          <cell r="B11172" t="str">
            <v>COTOVELO 90 GRAUS DE FERRO GALVANIZADO, COM ROSCA BSP MACHO/FEMEA, DE 1 1/4"</v>
          </cell>
          <cell r="C11172">
            <v>34.99</v>
          </cell>
        </row>
        <row r="11173">
          <cell r="A11173">
            <v>3443</v>
          </cell>
          <cell r="B11173" t="str">
            <v>COTOVELO 90 GRAUS DE FERRO GALVANIZADO, COM ROSCA BSP MACHO/FEMEA, DE 1"</v>
          </cell>
          <cell r="C11173">
            <v>21.77</v>
          </cell>
        </row>
        <row r="11174">
          <cell r="A11174">
            <v>3450</v>
          </cell>
          <cell r="B11174" t="str">
            <v>COTOVELO 90 GRAUS DE FERRO GALVANIZADO, COM ROSCA BSP MACHO/FEMEA, DE 1/2"</v>
          </cell>
          <cell r="C11174">
            <v>10.14</v>
          </cell>
        </row>
        <row r="11175">
          <cell r="A11175">
            <v>3453</v>
          </cell>
          <cell r="B11175" t="str">
            <v>COTOVELO 90 GRAUS DE FERRO GALVANIZADO, COM ROSCA BSP MACHO/FEMEA, DE 2 1/2"</v>
          </cell>
          <cell r="C11175">
            <v>123.91</v>
          </cell>
        </row>
        <row r="11176">
          <cell r="A11176">
            <v>3452</v>
          </cell>
          <cell r="B11176" t="str">
            <v>COTOVELO 90 GRAUS DE FERRO GALVANIZADO, COM ROSCA BSP MACHO/FEMEA, DE 2"</v>
          </cell>
          <cell r="C11176">
            <v>61.16</v>
          </cell>
        </row>
        <row r="11177">
          <cell r="A11177">
            <v>3454</v>
          </cell>
          <cell r="B11177" t="str">
            <v>COTOVELO 90 GRAUS DE FERRO GALVANIZADO, COM ROSCA BSP MACHO/FEMEA, DE 3"</v>
          </cell>
          <cell r="C11177">
            <v>188.47</v>
          </cell>
        </row>
        <row r="11178">
          <cell r="A11178">
            <v>3451</v>
          </cell>
          <cell r="B11178" t="str">
            <v>COTOVELO 90 GRAUS DE FERRO GALVANIZADO, COM ROSCA BSP MACHO/FEMEA, DE 3/4"</v>
          </cell>
          <cell r="C11178">
            <v>12.13</v>
          </cell>
        </row>
        <row r="11179">
          <cell r="A11179">
            <v>3458</v>
          </cell>
          <cell r="B11179" t="str">
            <v>COTOVELO 90 GRAUS DE FERRO GALVANIZADO, COM ROSCA BSP, DE 1 1/2"</v>
          </cell>
          <cell r="C11179">
            <v>34.03</v>
          </cell>
        </row>
        <row r="11180">
          <cell r="A11180">
            <v>3457</v>
          </cell>
          <cell r="B11180" t="str">
            <v>COTOVELO 90 GRAUS DE FERRO GALVANIZADO, COM ROSCA BSP, DE 1 1/4"</v>
          </cell>
          <cell r="C11180">
            <v>25.55</v>
          </cell>
        </row>
        <row r="11181">
          <cell r="A11181">
            <v>3472</v>
          </cell>
          <cell r="B11181" t="str">
            <v>COTOVELO 90 GRAUS DE FERRO GALVANIZADO, COM ROSCA BSP, DE 1"</v>
          </cell>
          <cell r="C11181">
            <v>16.3</v>
          </cell>
        </row>
        <row r="11182">
          <cell r="A11182">
            <v>3455</v>
          </cell>
          <cell r="B11182" t="str">
            <v>COTOVELO 90 GRAUS DE FERRO GALVANIZADO, COM ROSCA BSP, DE 1/2"</v>
          </cell>
          <cell r="C11182">
            <v>7.25</v>
          </cell>
        </row>
        <row r="11183">
          <cell r="A11183">
            <v>3470</v>
          </cell>
          <cell r="B11183" t="str">
            <v>COTOVELO 90 GRAUS DE FERRO GALVANIZADO, COM ROSCA BSP, DE 2 1/2"</v>
          </cell>
          <cell r="C11183">
            <v>95.02</v>
          </cell>
        </row>
        <row r="11184">
          <cell r="A11184">
            <v>3471</v>
          </cell>
          <cell r="B11184" t="str">
            <v>COTOVELO 90 GRAUS DE FERRO GALVANIZADO, COM ROSCA BSP, DE 2"</v>
          </cell>
          <cell r="C11184">
            <v>52.21</v>
          </cell>
        </row>
        <row r="11185">
          <cell r="A11185">
            <v>3459</v>
          </cell>
          <cell r="B11185" t="str">
            <v>COTOVELO 90 GRAUS DE FERRO GALVANIZADO, COM ROSCA BSP, DE 3"</v>
          </cell>
          <cell r="C11185">
            <v>134.02000000000001</v>
          </cell>
        </row>
        <row r="11186">
          <cell r="A11186">
            <v>3456</v>
          </cell>
          <cell r="B11186" t="str">
            <v>COTOVELO 90 GRAUS DE FERRO GALVANIZADO, COM ROSCA BSP, DE 3/4"</v>
          </cell>
          <cell r="C11186">
            <v>10.85</v>
          </cell>
        </row>
        <row r="11187">
          <cell r="A11187">
            <v>3469</v>
          </cell>
          <cell r="B11187" t="str">
            <v>COTOVELO 90 GRAUS DE FERRO GALVANIZADO, COM ROSCA BSP, DE 4"</v>
          </cell>
          <cell r="C11187">
            <v>254.88</v>
          </cell>
        </row>
        <row r="11188">
          <cell r="A11188">
            <v>3460</v>
          </cell>
          <cell r="B11188" t="str">
            <v>COTOVELO 90 GRAUS DE FERRO GALVANIZADO, COM ROSCA BSP, DE 5"</v>
          </cell>
          <cell r="C11188">
            <v>371.9</v>
          </cell>
        </row>
        <row r="11189">
          <cell r="A11189">
            <v>3461</v>
          </cell>
          <cell r="B11189" t="str">
            <v>COTOVELO 90 GRAUS DE FERRO GALVANIZADO, COM ROSCA BSP, DE 6"</v>
          </cell>
          <cell r="C11189">
            <v>950.56</v>
          </cell>
        </row>
        <row r="11190">
          <cell r="A11190">
            <v>37433</v>
          </cell>
          <cell r="B11190" t="str">
            <v>COTOVELO 90 GRAUS, PEAD PE 100, DE 125 MM, PARA ELETROFUSAO</v>
          </cell>
        </row>
        <row r="11191">
          <cell r="A11191">
            <v>37430</v>
          </cell>
          <cell r="B11191" t="str">
            <v>COTOVELO 90 GRAUS, PEAD PE 100, DE 20 MM, PARA ELETROFUSAO</v>
          </cell>
        </row>
        <row r="11192">
          <cell r="A11192">
            <v>37434</v>
          </cell>
          <cell r="B11192" t="str">
            <v>COTOVELO 90 GRAUS, PEAD PE 100, DE 200 MM, PARA ELETROFUSAO</v>
          </cell>
        </row>
        <row r="11193">
          <cell r="A11193">
            <v>37431</v>
          </cell>
          <cell r="B11193" t="str">
            <v>COTOVELO 90 GRAUS, PEAD PE 100, DE 32 MM, PARA ELETROFUSAO</v>
          </cell>
        </row>
        <row r="11194">
          <cell r="A11194">
            <v>37432</v>
          </cell>
          <cell r="B11194" t="str">
            <v>COTOVELO 90 GRAUS, PEAD PE 100, DE 63 MM, PARA ELETROFUSAO</v>
          </cell>
        </row>
        <row r="11195">
          <cell r="A11195">
            <v>39869</v>
          </cell>
          <cell r="B11195" t="str">
            <v>COTOVELO BRONZE/LATAO SEM ANEL DE SOLDA, BOLSA X ROSCA F, 15MM X 1/2"</v>
          </cell>
        </row>
        <row r="11196">
          <cell r="A11196">
            <v>39870</v>
          </cell>
          <cell r="B11196" t="str">
            <v>COTOVELO BRONZE/LATAO SEM ANEL DE SOLDA, BOLSA X ROSCA F, 22MM X 1/2"</v>
          </cell>
        </row>
        <row r="11197">
          <cell r="A11197">
            <v>39871</v>
          </cell>
          <cell r="B11197" t="str">
            <v>COTOVELO BRONZE/LATAO SEM ANEL DE SOLDA, BOLSA X ROSCA F, 22MM X 3/4"</v>
          </cell>
        </row>
        <row r="11198">
          <cell r="A11198">
            <v>12722</v>
          </cell>
          <cell r="B11198" t="str">
            <v>COTOVELO DE COBRE 90 GRAUS SEM ANEL DE SOLDA, BOLSA X BOLSA, 104 MM</v>
          </cell>
        </row>
        <row r="11199">
          <cell r="A11199">
            <v>12714</v>
          </cell>
          <cell r="B11199" t="str">
            <v>COTOVELO DE COBRE 90 GRAUS SEM ANEL DE SOLDA, BOLSA X BOLSA, 15 MM</v>
          </cell>
        </row>
        <row r="11200">
          <cell r="A11200">
            <v>12715</v>
          </cell>
          <cell r="B11200" t="str">
            <v>COTOVELO DE COBRE 90 GRAUS SEM ANEL DE SOLDA, BOLSA X BOLSA, 22 MM</v>
          </cell>
        </row>
        <row r="11201">
          <cell r="A11201">
            <v>12716</v>
          </cell>
          <cell r="B11201" t="str">
            <v>COTOVELO DE COBRE 90 GRAUS SEM ANEL DE SOLDA, BOLSA X BOLSA, 28 MM</v>
          </cell>
        </row>
        <row r="11202">
          <cell r="A11202">
            <v>12717</v>
          </cell>
          <cell r="B11202" t="str">
            <v>COTOVELO DE COBRE 90 GRAUS SEM ANEL DE SOLDA, BOLSA X BOLSA, 35 MM</v>
          </cell>
        </row>
        <row r="11203">
          <cell r="A11203">
            <v>12718</v>
          </cell>
          <cell r="B11203" t="str">
            <v>COTOVELO DE COBRE 90 GRAUS SEM ANEL DE SOLDA, BOLSA X BOLSA, 42 MM</v>
          </cell>
        </row>
        <row r="11204">
          <cell r="A11204">
            <v>12719</v>
          </cell>
          <cell r="B11204" t="str">
            <v>COTOVELO DE COBRE 90 GRAUS SEM ANEL DE SOLDA, BOLSA X BOLSA, 54 MM</v>
          </cell>
        </row>
        <row r="11205">
          <cell r="A11205">
            <v>12720</v>
          </cell>
          <cell r="B11205" t="str">
            <v>COTOVELO DE COBRE 90 GRAUS SEM ANEL DE SOLDA, BOLSA X BOLSA, 66 MM</v>
          </cell>
        </row>
        <row r="11206">
          <cell r="A11206">
            <v>12721</v>
          </cell>
          <cell r="B11206" t="str">
            <v>COTOVELO DE COBRE 90 GRAUS SEM ANEL DE SOLDA, BOLSA X BOLSA, 79 MM</v>
          </cell>
        </row>
        <row r="11207">
          <cell r="A11207">
            <v>3468</v>
          </cell>
          <cell r="B11207" t="str">
            <v>COTOVELO DE REDUCAO 90 GRAUS DE FERRO GALVANIZADO, COM ROSCA BSP, DE 1 1/2" X 1"</v>
          </cell>
          <cell r="C11207">
            <v>44.42</v>
          </cell>
        </row>
        <row r="11208">
          <cell r="A11208">
            <v>3465</v>
          </cell>
          <cell r="B11208" t="str">
            <v>COTOVELO DE REDUCAO 90 GRAUS DE FERRO GALVANIZADO, COM ROSCA BSP, DE 1 1/2" X 3/4"</v>
          </cell>
          <cell r="C11208">
            <v>44.4</v>
          </cell>
        </row>
        <row r="11209">
          <cell r="A11209">
            <v>12403</v>
          </cell>
          <cell r="B11209" t="str">
            <v>COTOVELO DE REDUCAO 90 GRAUS DE FERRO GALVANIZADO, COM ROSCA BSP, DE 1 1/4" X 1"</v>
          </cell>
          <cell r="C11209">
            <v>31.65</v>
          </cell>
        </row>
        <row r="11210">
          <cell r="A11210">
            <v>3463</v>
          </cell>
          <cell r="B11210" t="str">
            <v>COTOVELO DE REDUCAO 90 GRAUS DE FERRO GALVANIZADO, COM ROSCA BSP, DE 1" X 1/2"</v>
          </cell>
          <cell r="C11210">
            <v>18.489999999999998</v>
          </cell>
        </row>
        <row r="11211">
          <cell r="A11211">
            <v>3464</v>
          </cell>
          <cell r="B11211" t="str">
            <v>COTOVELO DE REDUCAO 90 GRAUS DE FERRO GALVANIZADO, COM ROSCA BSP, DE 1" X 3/4"</v>
          </cell>
          <cell r="C11211">
            <v>18.489999999999998</v>
          </cell>
        </row>
        <row r="11212">
          <cell r="A11212">
            <v>3466</v>
          </cell>
          <cell r="B11212" t="str">
            <v>COTOVELO DE REDUCAO 90 GRAUS DE FERRO GALVANIZADO, COM ROSCA BSP, DE 2 1/2" X 2"</v>
          </cell>
          <cell r="C11212">
            <v>112.77</v>
          </cell>
        </row>
        <row r="11213">
          <cell r="A11213">
            <v>3467</v>
          </cell>
          <cell r="B11213" t="str">
            <v>COTOVELO DE REDUCAO 90 GRAUS DE FERRO GALVANIZADO, COM ROSCA BSP, DE 2" X 1 1/2"</v>
          </cell>
          <cell r="C11213">
            <v>63.69</v>
          </cell>
        </row>
        <row r="11214">
          <cell r="A11214">
            <v>3462</v>
          </cell>
          <cell r="B11214" t="str">
            <v>COTOVELO DE REDUCAO 90 GRAUS DE FERRO GALVANIZADO, COM ROSCA BSP, DE 3/4" X 1/2"</v>
          </cell>
          <cell r="C11214">
            <v>12.2</v>
          </cell>
        </row>
        <row r="11215">
          <cell r="A11215">
            <v>37416</v>
          </cell>
          <cell r="B11215" t="str">
            <v>COTOVELO/JOELHO 90 GRAUS, EM POLIPROPILENO, PN 16, PARA TUBOS PEAD, 20 X 20 MM - LIGACAO PREDIAL DE AGUA</v>
          </cell>
        </row>
        <row r="11216">
          <cell r="A11216">
            <v>37417</v>
          </cell>
          <cell r="B11216" t="str">
            <v>COTOVELO/JOELHO 90 GRAUS, EM POLIPROPILENO, PN 16, PARA TUBOS PEAD, 32 X 32 MM - LIGACAO PREDIAL DE AGUA</v>
          </cell>
        </row>
        <row r="11217">
          <cell r="A11217">
            <v>37413</v>
          </cell>
          <cell r="B11217" t="str">
            <v>COTOVELO/JOELHO COM ADAPTADOR, 90 GRAUS, EM POLIPROPILENO, PN 16, PARA TUBOS PEAD, 20 MM X 1/2" - LIGACAO PREDIAL DE AGUA</v>
          </cell>
        </row>
        <row r="11218">
          <cell r="A11218">
            <v>37414</v>
          </cell>
          <cell r="B11218" t="str">
            <v>COTOVELO/JOELHO COM ADAPTADOR, 90 GRAUS, EM POLIPROPILENO, PN 16, PARA TUBOS PEAD, 20 MM X 3/4" - LIGACAO PREDIAL DE AGUA</v>
          </cell>
        </row>
        <row r="11219">
          <cell r="A11219">
            <v>37415</v>
          </cell>
          <cell r="B11219" t="str">
            <v>COTOVELO/JOELHO COM ADAPTADOR, 90 GRAUS, EM POLIPROPILENO, PN 16, PARA TUBOS PEAD, 32 MM X 1" - LIGACAO PREDIAL DE AGUA</v>
          </cell>
        </row>
        <row r="11220">
          <cell r="A11220">
            <v>43590</v>
          </cell>
          <cell r="B11220" t="str">
            <v>CREMONA RETANGULAR INJETADA LISA COM CHAVE, COM CASTANHA / ALCA, EM LATAO, COM ACABAMENTO CROMADO, DE SOBREPOR / EMBUTIR</v>
          </cell>
          <cell r="C11220">
            <v>177.38</v>
          </cell>
        </row>
        <row r="11221">
          <cell r="A11221">
            <v>43589</v>
          </cell>
          <cell r="B11221" t="str">
            <v>CREMONA RETANGULAR INJETADA LISA, COM CASTANHA / ALCA, EM LATAO, COM ACABAMENTO CROMADO, DE SOBREPOR / EMBUTIR</v>
          </cell>
          <cell r="C11221">
            <v>32.090000000000003</v>
          </cell>
        </row>
        <row r="11222">
          <cell r="A11222">
            <v>34519</v>
          </cell>
          <cell r="B11222" t="str">
            <v>CRUZETA DE CONCRETO LEVE, COMP. 2000 MM SECAO, 90 X 90 MM</v>
          </cell>
          <cell r="C11222">
            <v>110.16</v>
          </cell>
        </row>
        <row r="11223">
          <cell r="A11223">
            <v>1649</v>
          </cell>
          <cell r="B11223" t="str">
            <v>CRUZETA DE FERRO GALVANIZADO, COM ROSCA BSP, DE 1 1/2"</v>
          </cell>
          <cell r="C11223">
            <v>80.25</v>
          </cell>
        </row>
        <row r="11224">
          <cell r="A11224">
            <v>1653</v>
          </cell>
          <cell r="B11224" t="str">
            <v>CRUZETA DE FERRO GALVANIZADO, COM ROSCA BSP, DE 1 1/4"</v>
          </cell>
          <cell r="C11224">
            <v>62.86</v>
          </cell>
        </row>
        <row r="11225">
          <cell r="A11225">
            <v>1648</v>
          </cell>
          <cell r="B11225" t="str">
            <v>CRUZETA DE FERRO GALVANIZADO, COM ROSCA BSP, DE 1"</v>
          </cell>
          <cell r="C11225">
            <v>43.22</v>
          </cell>
        </row>
        <row r="11226">
          <cell r="A11226">
            <v>1647</v>
          </cell>
          <cell r="B11226" t="str">
            <v>CRUZETA DE FERRO GALVANIZADO, COM ROSCA BSP, DE 1/2"</v>
          </cell>
          <cell r="C11226">
            <v>22.51</v>
          </cell>
        </row>
        <row r="11227">
          <cell r="A11227">
            <v>1651</v>
          </cell>
          <cell r="B11227" t="str">
            <v>CRUZETA DE FERRO GALVANIZADO, COM ROSCA BSP, DE 2 1/2"</v>
          </cell>
          <cell r="C11227">
            <v>200.5</v>
          </cell>
        </row>
        <row r="11228">
          <cell r="A11228">
            <v>1650</v>
          </cell>
          <cell r="B11228" t="str">
            <v>CRUZETA DE FERRO GALVANIZADO, COM ROSCA BSP, DE 2"</v>
          </cell>
          <cell r="C11228">
            <v>110.82</v>
          </cell>
        </row>
        <row r="11229">
          <cell r="A11229">
            <v>1652</v>
          </cell>
          <cell r="B11229" t="str">
            <v>CRUZETA DE FERRO GALVANIZADO, COM ROSCA BSP, DE 3"</v>
          </cell>
          <cell r="C11229">
            <v>287.77</v>
          </cell>
        </row>
        <row r="11230">
          <cell r="A11230">
            <v>1654</v>
          </cell>
          <cell r="B11230" t="str">
            <v>CRUZETA DE FERRO GALVANIZADO, COM ROSCA BSP, DE 3/4"</v>
          </cell>
          <cell r="C11230">
            <v>30.89</v>
          </cell>
        </row>
        <row r="11231">
          <cell r="A11231">
            <v>10510</v>
          </cell>
          <cell r="B11231" t="str">
            <v>CRUZETA DE MADEIRA TRATADA, *90 X 115 X 2400* MM, EM EUCALIPTO OU EQUIVALENTE DA REGIAO</v>
          </cell>
          <cell r="C11231">
            <v>225.48</v>
          </cell>
        </row>
        <row r="11232">
          <cell r="A11232">
            <v>1744</v>
          </cell>
          <cell r="B11232" t="str">
            <v>CUBA ACO INOX (AISI 304) DE EMBUTIR COM VALVULA 3 1/2", DE *40 X 34 X 12* CM</v>
          </cell>
          <cell r="C11232">
            <v>140.61000000000001</v>
          </cell>
        </row>
        <row r="11233">
          <cell r="A11233">
            <v>1743</v>
          </cell>
          <cell r="B11233" t="str">
            <v>CUBA ACO INOX (AISI 304) DE EMBUTIR COM VALVULA 3 1/2", DE *46 X 30 X 12* CM</v>
          </cell>
          <cell r="C11233">
            <v>184.65</v>
          </cell>
        </row>
        <row r="11234">
          <cell r="A11234">
            <v>1747</v>
          </cell>
          <cell r="B11234" t="str">
            <v>CUBA ACO INOX (AISI 304) DE EMBUTIR COM VALVULA DE 3 1/2", DE *56 X 33 X 12* CM</v>
          </cell>
          <cell r="C11234">
            <v>203.01</v>
          </cell>
        </row>
        <row r="11235">
          <cell r="A11235">
            <v>39640</v>
          </cell>
          <cell r="B11235" t="str">
            <v>CUMEEIRA ARTICULADA (ABA INFERIOR) PARA TELHA ONDULADA DE FIBROCIMENTO E = 4 MM, ABA *330* MM, COMPRIMENTO 500 MM (SEM AMIANTO)</v>
          </cell>
          <cell r="C11235">
            <v>12.83</v>
          </cell>
        </row>
        <row r="11236">
          <cell r="A11236">
            <v>7216</v>
          </cell>
          <cell r="B11236" t="str">
            <v>CUMEEIRA NORMAL PARA TELHA ESTRUTURAL DE FIBROCIMENTO 2 ABAS, E = 6 MM, DE 1050 X 935 MM (SEM AMIANTO)</v>
          </cell>
          <cell r="C11236">
            <v>68.900000000000006</v>
          </cell>
        </row>
        <row r="11237">
          <cell r="A11237">
            <v>20235</v>
          </cell>
          <cell r="B11237" t="str">
            <v>CUMEEIRA NORMAL PARA TELHA ONDULADA DE FIBROCIMENTO, E = 6 MM, ABA 300 MM, COMPRIMENTO 1100 MM (SEM AMIANTO)</v>
          </cell>
          <cell r="C11237">
            <v>55.4</v>
          </cell>
        </row>
        <row r="11238">
          <cell r="A11238">
            <v>7181</v>
          </cell>
          <cell r="B11238" t="str">
            <v>CUMEEIRA PARA TELHA CERAMICA, COMPRIMENTO DE *41* CM, RENDIMENTO DE *3* TELHAS/M</v>
          </cell>
          <cell r="C11238">
            <v>4.1900000000000004</v>
          </cell>
        </row>
        <row r="11239">
          <cell r="A11239">
            <v>40742</v>
          </cell>
          <cell r="B11239" t="str">
            <v>CUMEEIRA PARA TELHA DE CONCRETO, PARA 2 AGUAS DE TELHADO, COR CINZA, RENDIMENTO DE *3* TELHAS/M</v>
          </cell>
          <cell r="C11239">
            <v>13.39</v>
          </cell>
        </row>
        <row r="11240">
          <cell r="A11240">
            <v>7214</v>
          </cell>
          <cell r="B11240" t="str">
            <v>CUMEEIRA SHED PARA TELHA ONDULADA DE FIBROCIMENTO, E = 6 MM, ABA 280 MM, COMPRIMENTO 1100 MM (SEM AMIANTO)</v>
          </cell>
          <cell r="C11240">
            <v>67.28</v>
          </cell>
        </row>
        <row r="11241">
          <cell r="A11241">
            <v>7219</v>
          </cell>
          <cell r="B11241" t="str">
            <v>CUMEEIRA UNIVERSAL PARA TELHA ONDULADA DE FIBROCIMENTO, E = 6 MM, ABA 210 MM, COMPRIMENTO 1100 MM (SEM AMIANTO)</v>
          </cell>
          <cell r="C11241">
            <v>59.68</v>
          </cell>
        </row>
        <row r="11242">
          <cell r="A11242">
            <v>2628</v>
          </cell>
          <cell r="B11242" t="str">
            <v>CURVA 135 GRAUS PARA ELETRODUTO, EM ACO GALVANIZADO ELETROLITICO, COM ROSCA, DIAMETRO DE 100 MM (4")</v>
          </cell>
          <cell r="C11242">
            <v>170.89</v>
          </cell>
        </row>
        <row r="11243">
          <cell r="A11243">
            <v>2622</v>
          </cell>
          <cell r="B11243" t="str">
            <v>CURVA 135 GRAUS PARA ELETRODUTO, EM ACO GALVANIZADO ELETROLITICO, COM ROSCA, DIAMETRO DE 15 MM (1/2"), ESPESSURA DE 1,50 MM</v>
          </cell>
          <cell r="C11243">
            <v>4.0599999999999996</v>
          </cell>
        </row>
        <row r="11244">
          <cell r="A11244">
            <v>2623</v>
          </cell>
          <cell r="B11244" t="str">
            <v>CURVA 135 GRAUS PARA ELETRODUTO, EM ACO GALVANIZADO ELETROLITICO, COM ROSCA, DIAMETRO DE 20 MM (3/4"), ESPESSURA DE 1,50 MM</v>
          </cell>
          <cell r="C11244">
            <v>4.88</v>
          </cell>
        </row>
        <row r="11245">
          <cell r="A11245">
            <v>2624</v>
          </cell>
          <cell r="B11245" t="str">
            <v>CURVA 135 GRAUS PARA ELETRODUTO, EM ACO GALVANIZADO ELETROLITICO, COM ROSCA, DIAMETRO DE 25 MM (1"), ESPESSURA DE 1,50 MM</v>
          </cell>
          <cell r="C11245">
            <v>7.76</v>
          </cell>
        </row>
        <row r="11246">
          <cell r="A11246">
            <v>2625</v>
          </cell>
          <cell r="B11246" t="str">
            <v>CURVA 135 GRAUS PARA ELETRODUTO, EM ACO GALVANIZADO ELETROLITICO, COM ROSCA, DIAMETRO DE 32 MM (1 1/4"), ESPESSURA DE 1,50 MM</v>
          </cell>
          <cell r="C11246">
            <v>16.399999999999999</v>
          </cell>
        </row>
        <row r="11247">
          <cell r="A11247">
            <v>2626</v>
          </cell>
          <cell r="B11247" t="str">
            <v>CURVA 135 GRAUS PARA ELETRODUTO, EM ACO GALVANIZADO ELETROLITICO, COM ROSCA, DIAMETRO DE 40 MM (1 1/2"), ESPESSURA DE 1,50 MM</v>
          </cell>
          <cell r="C11247">
            <v>24.02</v>
          </cell>
        </row>
        <row r="11248">
          <cell r="A11248">
            <v>2630</v>
          </cell>
          <cell r="B11248" t="str">
            <v>CURVA 135 GRAUS PARA ELETRODUTO, EM ACO GALVANIZADO ELETROLITICO, COM ROSCA, DIAMETRO DE 50 MM (2")</v>
          </cell>
          <cell r="C11248">
            <v>36.54</v>
          </cell>
        </row>
        <row r="11249">
          <cell r="A11249">
            <v>2627</v>
          </cell>
          <cell r="B11249" t="str">
            <v>CURVA 135 GRAUS PARA ELETRODUTO, EM ACO GALVANIZADO ELETROLITICO, COM ROSCA, DIAMETRO DE 65 MM (2 1/2")</v>
          </cell>
          <cell r="C11249">
            <v>64.37</v>
          </cell>
        </row>
        <row r="11250">
          <cell r="A11250">
            <v>2629</v>
          </cell>
          <cell r="B11250" t="str">
            <v>CURVA 135 GRAUS PARA ELETRODUTO, EM ACO GALVANIZADO ELETROLITICO, COM ROSCA, DIAMETRO DE 80 MM (3")</v>
          </cell>
          <cell r="C11250">
            <v>87.06</v>
          </cell>
        </row>
        <row r="11251">
          <cell r="A11251">
            <v>1880</v>
          </cell>
          <cell r="B11251" t="str">
            <v>CURVA 135 GRAUS, DE PVC RIGIDO ROSCAVEL, DE 1", PARA ELETRODUTO</v>
          </cell>
          <cell r="C11251">
            <v>2.5</v>
          </cell>
        </row>
        <row r="11252">
          <cell r="A11252">
            <v>39274</v>
          </cell>
          <cell r="B11252" t="str">
            <v>CURVA 135 GRAUS, DE PVC RIGIDO ROSCAVEL, DE 3/4", PARA ELETRODUTO</v>
          </cell>
          <cell r="C11252">
            <v>1.94</v>
          </cell>
        </row>
        <row r="11253">
          <cell r="A11253">
            <v>12033</v>
          </cell>
          <cell r="B11253" t="str">
            <v>CURVA 180 GRAUS, DE PVC RIGIDO ROSCAVEL, DE 1 1/2", PARA ELETRODUTO</v>
          </cell>
          <cell r="C11253">
            <v>7.98</v>
          </cell>
        </row>
        <row r="11254">
          <cell r="A11254">
            <v>40408</v>
          </cell>
          <cell r="B11254" t="str">
            <v>CURVA 180 GRAUS, DE PVC RIGIDO ROSCAVEL, DE 1 1/4", PARA ELETRODUTO</v>
          </cell>
          <cell r="C11254">
            <v>5.24</v>
          </cell>
        </row>
        <row r="11255">
          <cell r="A11255">
            <v>39276</v>
          </cell>
          <cell r="B11255" t="str">
            <v>CURVA 180 GRAUS, DE PVC RIGIDO ROSCAVEL, DE 1", PARA ELETRODUTO</v>
          </cell>
          <cell r="C11255">
            <v>4.72</v>
          </cell>
        </row>
        <row r="11256">
          <cell r="A11256">
            <v>40409</v>
          </cell>
          <cell r="B11256" t="str">
            <v>CURVA 180 GRAUS, DE PVC RIGIDO ROSCAVEL, DE 1/2", PARA ELETRODUTO</v>
          </cell>
          <cell r="C11256">
            <v>1.85</v>
          </cell>
        </row>
        <row r="11257">
          <cell r="A11257">
            <v>39277</v>
          </cell>
          <cell r="B11257" t="str">
            <v>CURVA 180 GRAUS, DE PVC RIGIDO ROSCAVEL, DE 2", PARA ELETRODUTO</v>
          </cell>
          <cell r="C11257">
            <v>12.75</v>
          </cell>
        </row>
        <row r="11258">
          <cell r="A11258">
            <v>12034</v>
          </cell>
          <cell r="B11258" t="str">
            <v>CURVA 180 GRAUS, DE PVC RIGIDO ROSCAVEL, DE 3/4", PARA ELETRODUTO</v>
          </cell>
          <cell r="C11258">
            <v>3.61</v>
          </cell>
        </row>
        <row r="11259">
          <cell r="A11259">
            <v>39879</v>
          </cell>
          <cell r="B11259" t="str">
            <v>CURVA 45 GRAUS DE COBRE SEM ANEL DE SOLDA, BOLSA X BOLSA, 15 MM</v>
          </cell>
        </row>
        <row r="11260">
          <cell r="A11260">
            <v>39880</v>
          </cell>
          <cell r="B11260" t="str">
            <v>CURVA 45 GRAUS DE COBRE SEM ANEL DE SOLDA, BOLSA X BOLSA, 22 MM</v>
          </cell>
        </row>
        <row r="11261">
          <cell r="A11261">
            <v>39881</v>
          </cell>
          <cell r="B11261" t="str">
            <v>CURVA 45 GRAUS DE COBRE SEM ANEL DE SOLDA, BOLSA X BOLSA, 28 MM</v>
          </cell>
        </row>
        <row r="11262">
          <cell r="A11262">
            <v>39882</v>
          </cell>
          <cell r="B11262" t="str">
            <v>CURVA 45 GRAUS DE COBRE SEM ANEL DE SOLDA, BOLSA X BOLSA, 35 MM</v>
          </cell>
        </row>
        <row r="11263">
          <cell r="A11263">
            <v>39883</v>
          </cell>
          <cell r="B11263" t="str">
            <v>CURVA 45 GRAUS DE COBRE SEM ANEL DE SOLDA, BOLSA X BOLSA, 42 MM</v>
          </cell>
        </row>
        <row r="11264">
          <cell r="A11264">
            <v>39884</v>
          </cell>
          <cell r="B11264" t="str">
            <v>CURVA 45 GRAUS DE COBRE SEM ANEL DE SOLDA, BOLSA X BOLSA, 54 MM</v>
          </cell>
        </row>
        <row r="11265">
          <cell r="A11265">
            <v>39885</v>
          </cell>
          <cell r="B11265" t="str">
            <v>CURVA 45 GRAUS DE COBRE SEM ANEL DE SOLDA, BOLSA X BOLSA, 66 MM</v>
          </cell>
        </row>
        <row r="11266">
          <cell r="A11266">
            <v>1777</v>
          </cell>
          <cell r="B11266" t="str">
            <v>CURVA 45 GRAUS DE FERRO GALVANIZADO, COM ROSCA BSP FEMEA, DE 1 1/2"</v>
          </cell>
          <cell r="C11266">
            <v>86.52</v>
          </cell>
        </row>
        <row r="11267">
          <cell r="A11267">
            <v>1819</v>
          </cell>
          <cell r="B11267" t="str">
            <v>CURVA 45 GRAUS DE FERRO GALVANIZADO, COM ROSCA BSP FEMEA, DE 1 1/4"</v>
          </cell>
          <cell r="C11267">
            <v>62.95</v>
          </cell>
        </row>
        <row r="11268">
          <cell r="A11268">
            <v>1776</v>
          </cell>
          <cell r="B11268" t="str">
            <v>CURVA 45 GRAUS DE FERRO GALVANIZADO, COM ROSCA BSP FEMEA, DE 1"</v>
          </cell>
          <cell r="C11268">
            <v>51.22</v>
          </cell>
        </row>
        <row r="11269">
          <cell r="A11269">
            <v>1775</v>
          </cell>
          <cell r="B11269" t="str">
            <v>CURVA 45 GRAUS DE FERRO GALVANIZADO, COM ROSCA BSP FEMEA, DE 1/2"</v>
          </cell>
          <cell r="C11269">
            <v>18.82</v>
          </cell>
        </row>
        <row r="11270">
          <cell r="A11270">
            <v>1778</v>
          </cell>
          <cell r="B11270" t="str">
            <v>CURVA 45 GRAUS DE FERRO GALVANIZADO, COM ROSCA BSP FEMEA, DE 2 1/2"</v>
          </cell>
          <cell r="C11270">
            <v>209.44</v>
          </cell>
        </row>
        <row r="11271">
          <cell r="A11271">
            <v>1818</v>
          </cell>
          <cell r="B11271" t="str">
            <v>CURVA 45 GRAUS DE FERRO GALVANIZADO, COM ROSCA BSP FEMEA, DE 2"</v>
          </cell>
          <cell r="C11271">
            <v>139.02000000000001</v>
          </cell>
        </row>
        <row r="11272">
          <cell r="A11272">
            <v>1779</v>
          </cell>
          <cell r="B11272" t="str">
            <v>CURVA 45 GRAUS DE FERRO GALVANIZADO, COM ROSCA BSP FEMEA, DE 3"</v>
          </cell>
          <cell r="C11272">
            <v>304.58999999999997</v>
          </cell>
        </row>
        <row r="11273">
          <cell r="A11273">
            <v>1820</v>
          </cell>
          <cell r="B11273" t="str">
            <v>CURVA 45 GRAUS DE FERRO GALVANIZADO, COM ROSCA BSP FEMEA, DE 3/4"</v>
          </cell>
          <cell r="C11273">
            <v>27.18</v>
          </cell>
        </row>
        <row r="11274">
          <cell r="A11274">
            <v>1780</v>
          </cell>
          <cell r="B11274" t="str">
            <v>CURVA 45 GRAUS DE FERRO GALVANIZADO, COM ROSCA BSP FEMEA, DE 4"</v>
          </cell>
          <cell r="C11274">
            <v>627.92999999999995</v>
          </cell>
        </row>
        <row r="11275">
          <cell r="A11275">
            <v>1783</v>
          </cell>
          <cell r="B11275" t="str">
            <v>CURVA 45 GRAUS DE FERRO GALVANIZADO, COM ROSCA BSP MACHO/FEMEA, DE 1 1/2"</v>
          </cell>
          <cell r="C11275">
            <v>66.39</v>
          </cell>
        </row>
        <row r="11276">
          <cell r="A11276">
            <v>1782</v>
          </cell>
          <cell r="B11276" t="str">
            <v>CURVA 45 GRAUS DE FERRO GALVANIZADO, COM ROSCA BSP MACHO/FEMEA, DE 1 1/4"</v>
          </cell>
          <cell r="C11276">
            <v>52.49</v>
          </cell>
        </row>
        <row r="11277">
          <cell r="A11277">
            <v>1781</v>
          </cell>
          <cell r="B11277" t="str">
            <v>CURVA 45 GRAUS DE FERRO GALVANIZADO, COM ROSCA BSP MACHO/FEMEA, DE 1"</v>
          </cell>
          <cell r="C11277">
            <v>34.200000000000003</v>
          </cell>
        </row>
        <row r="11278">
          <cell r="A11278">
            <v>1817</v>
          </cell>
          <cell r="B11278" t="str">
            <v>CURVA 45 GRAUS DE FERRO GALVANIZADO, COM ROSCA BSP MACHO/FEMEA, DE 1/2"</v>
          </cell>
          <cell r="C11278">
            <v>15.64</v>
          </cell>
        </row>
        <row r="11279">
          <cell r="A11279">
            <v>1784</v>
          </cell>
          <cell r="B11279" t="str">
            <v>CURVA 45 GRAUS DE FERRO GALVANIZADO, COM ROSCA BSP MACHO/FEMEA, DE 2 1/2"</v>
          </cell>
          <cell r="C11279">
            <v>187.47</v>
          </cell>
        </row>
        <row r="11280">
          <cell r="A11280">
            <v>1810</v>
          </cell>
          <cell r="B11280" t="str">
            <v>CURVA 45 GRAUS DE FERRO GALVANIZADO, COM ROSCA BSP MACHO/FEMEA, DE 2"</v>
          </cell>
          <cell r="C11280">
            <v>103.98</v>
          </cell>
        </row>
        <row r="11281">
          <cell r="A11281">
            <v>1812</v>
          </cell>
          <cell r="B11281" t="str">
            <v>CURVA 45 GRAUS DE FERRO GALVANIZADO, COM ROSCA BSP MACHO/FEMEA, DE 3"</v>
          </cell>
          <cell r="C11281">
            <v>262.5</v>
          </cell>
        </row>
        <row r="11282">
          <cell r="A11282">
            <v>1811</v>
          </cell>
          <cell r="B11282" t="str">
            <v>CURVA 45 GRAUS DE FERRO GALVANIZADO, COM ROSCA BSP MACHO/FEMEA, DE 3/4"</v>
          </cell>
          <cell r="C11282">
            <v>22.49</v>
          </cell>
        </row>
        <row r="11283">
          <cell r="A11283">
            <v>40386</v>
          </cell>
          <cell r="B11283" t="str">
            <v>CURVA 45 GRAUS EM ACO CARBONO, SOLDAVEL, PRESSAO 3.000 LBS, DN 1 1/2"</v>
          </cell>
        </row>
        <row r="11284">
          <cell r="A11284">
            <v>40384</v>
          </cell>
          <cell r="B11284" t="str">
            <v>CURVA 45 GRAUS EM ACO CARBONO, SOLDAVEL, PRESSAO 3.000 LBS, DN 1 1/4"</v>
          </cell>
        </row>
        <row r="11285">
          <cell r="A11285">
            <v>40423</v>
          </cell>
          <cell r="B11285" t="str">
            <v>CURVA 45 GRAUS EM ACO CARBONO, SOLDAVEL, PRESSAO 3.000 LBS, DN 1"</v>
          </cell>
        </row>
        <row r="11286">
          <cell r="A11286">
            <v>40379</v>
          </cell>
          <cell r="B11286" t="str">
            <v>CURVA 45 GRAUS EM ACO CARBONO, SOLDAVEL, PRESSAO 3.000 LBS, DN 1/2"</v>
          </cell>
        </row>
        <row r="11287">
          <cell r="A11287">
            <v>40389</v>
          </cell>
          <cell r="B11287" t="str">
            <v>CURVA 45 GRAUS EM ACO CARBONO, SOLDAVEL, PRESSAO 3.000 LBS, DN 2 1/2"</v>
          </cell>
        </row>
        <row r="11288">
          <cell r="A11288">
            <v>40388</v>
          </cell>
          <cell r="B11288" t="str">
            <v>CURVA 45 GRAUS EM ACO CARBONO, SOLDAVEL, PRESSAO 3.000 LBS, DN 2"</v>
          </cell>
        </row>
        <row r="11289">
          <cell r="A11289">
            <v>40391</v>
          </cell>
          <cell r="B11289" t="str">
            <v>CURVA 45 GRAUS EM ACO CARBONO, SOLDAVEL, PRESSAO 3.000 LBS, DN 3"</v>
          </cell>
        </row>
        <row r="11290">
          <cell r="A11290">
            <v>40381</v>
          </cell>
          <cell r="B11290" t="str">
            <v>CURVA 45 GRAUS EM ACO CARBONO, SOLDAVEL, PRESSAO 3.000 LBS, DN 3/4"</v>
          </cell>
        </row>
        <row r="11291">
          <cell r="A11291">
            <v>2609</v>
          </cell>
          <cell r="B11291" t="str">
            <v>CURVA 45 GRAUS PARA ELETRODUTO, EM ACO GALVANIZADO ELETROLITICO, COM ROSCA, DIAMETRO DE 20 MM (3/4"), ESPESSURA DE 1,50 MM</v>
          </cell>
          <cell r="C11291">
            <v>3.81</v>
          </cell>
        </row>
        <row r="11292">
          <cell r="A11292">
            <v>2634</v>
          </cell>
          <cell r="B11292" t="str">
            <v>CURVA 45 GRAUS PARA ELETRODUTO, EM ACO GALVANIZADO ELETROLITICO, COM ROSCA, DIAMETRO DE 25 MM (1"), ESPESSURA DE 1,50 MM</v>
          </cell>
          <cell r="C11292">
            <v>5</v>
          </cell>
        </row>
        <row r="11293">
          <cell r="A11293">
            <v>2611</v>
          </cell>
          <cell r="B11293" t="str">
            <v>CURVA 45 GRAUS PARA ELETRODUTO, EM ACO GALVANIZADO ELETROLITICO, COM ROSCA, DIAMETRO DE 40 MM (1 1/2"), ESPESSURA DE 1,50 MM</v>
          </cell>
          <cell r="C11293">
            <v>14.11</v>
          </cell>
        </row>
        <row r="11294">
          <cell r="A11294">
            <v>40414</v>
          </cell>
          <cell r="B11294" t="str">
            <v>CURVA 45 GRAUS RANHURADA EM FERRO FUNDIDO, DN 50 MM (2")</v>
          </cell>
        </row>
        <row r="11295">
          <cell r="A11295">
            <v>40416</v>
          </cell>
          <cell r="B11295" t="str">
            <v>CURVA 45 GRAUS RANHURADA EM FERRO FUNDIDO, DN 65 MM (2 1/2")</v>
          </cell>
        </row>
        <row r="11296">
          <cell r="A11296">
            <v>40418</v>
          </cell>
          <cell r="B11296" t="str">
            <v>CURVA 45 GRAUS RANHURADA EM FERRO FUNDIDO, DN 80 MM (3")</v>
          </cell>
        </row>
        <row r="11297">
          <cell r="A11297">
            <v>34359</v>
          </cell>
          <cell r="B11297" t="str">
            <v>CURVA 90 GRAUS DE BARRA CHATA EM ALUMINIO 3/4" X 1/4" X 300 MM</v>
          </cell>
          <cell r="C11297">
            <v>20</v>
          </cell>
        </row>
        <row r="11298">
          <cell r="A11298">
            <v>1789</v>
          </cell>
          <cell r="B11298" t="str">
            <v>CURVA 90 GRAUS DE FERRO GALVANIZADO, COM ROSCA BSP FEMEA, DE 1 1/2"</v>
          </cell>
          <cell r="C11298">
            <v>83.04</v>
          </cell>
        </row>
        <row r="11299">
          <cell r="A11299">
            <v>1788</v>
          </cell>
          <cell r="B11299" t="str">
            <v>CURVA 90 GRAUS DE FERRO GALVANIZADO, COM ROSCA BSP FEMEA, DE 1 1/4"</v>
          </cell>
          <cell r="C11299">
            <v>66.56</v>
          </cell>
        </row>
        <row r="11300">
          <cell r="A11300">
            <v>1787</v>
          </cell>
          <cell r="B11300" t="str">
            <v>CURVA 90 GRAUS DE FERRO GALVANIZADO, COM ROSCA BSP FEMEA, DE 1"</v>
          </cell>
          <cell r="C11300">
            <v>39.58</v>
          </cell>
        </row>
        <row r="11301">
          <cell r="A11301">
            <v>1786</v>
          </cell>
          <cell r="B11301" t="str">
            <v>CURVA 90 GRAUS DE FERRO GALVANIZADO, COM ROSCA BSP FEMEA, DE 1/2"</v>
          </cell>
          <cell r="C11301">
            <v>16.53</v>
          </cell>
        </row>
        <row r="11302">
          <cell r="A11302">
            <v>1791</v>
          </cell>
          <cell r="B11302" t="str">
            <v>CURVA 90 GRAUS DE FERRO GALVANIZADO, COM ROSCA BSP FEMEA, DE 2 1/2"</v>
          </cell>
          <cell r="C11302">
            <v>240</v>
          </cell>
        </row>
        <row r="11303">
          <cell r="A11303">
            <v>1790</v>
          </cell>
          <cell r="B11303" t="str">
            <v>CURVA 90 GRAUS DE FERRO GALVANIZADO, COM ROSCA BSP FEMEA, DE 2"</v>
          </cell>
          <cell r="C11303">
            <v>138.30000000000001</v>
          </cell>
        </row>
        <row r="11304">
          <cell r="A11304">
            <v>1792</v>
          </cell>
          <cell r="B11304" t="str">
            <v>CURVA 90 GRAUS DE FERRO GALVANIZADO, COM ROSCA BSP FEMEA, DE 3"</v>
          </cell>
          <cell r="C11304">
            <v>323.95999999999998</v>
          </cell>
        </row>
        <row r="11305">
          <cell r="A11305">
            <v>1813</v>
          </cell>
          <cell r="B11305" t="str">
            <v>CURVA 90 GRAUS DE FERRO GALVANIZADO, COM ROSCA BSP FEMEA, DE 3/4"</v>
          </cell>
          <cell r="C11305">
            <v>26.23</v>
          </cell>
        </row>
        <row r="11306">
          <cell r="A11306">
            <v>1793</v>
          </cell>
          <cell r="B11306" t="str">
            <v>CURVA 90 GRAUS DE FERRO GALVANIZADO, COM ROSCA BSP FEMEA, DE 4"</v>
          </cell>
          <cell r="C11306">
            <v>654.62</v>
          </cell>
        </row>
        <row r="11307">
          <cell r="A11307">
            <v>1797</v>
          </cell>
          <cell r="B11307" t="str">
            <v>CURVA 90 GRAUS DE FERRO GALVANIZADO, COM ROSCA BSP MACHO, DE 1 1/2"</v>
          </cell>
          <cell r="C11307">
            <v>94.29</v>
          </cell>
        </row>
        <row r="11308">
          <cell r="A11308">
            <v>1796</v>
          </cell>
          <cell r="B11308" t="str">
            <v>CURVA 90 GRAUS DE FERRO GALVANIZADO, COM ROSCA BSP MACHO, DE 1 1/4"</v>
          </cell>
          <cell r="C11308">
            <v>72.33</v>
          </cell>
        </row>
        <row r="11309">
          <cell r="A11309">
            <v>1816</v>
          </cell>
          <cell r="B11309" t="str">
            <v>CURVA 90 GRAUS DE FERRO GALVANIZADO, COM ROSCA BSP MACHO, DE 1"</v>
          </cell>
          <cell r="C11309">
            <v>38.93</v>
          </cell>
        </row>
        <row r="11310">
          <cell r="A11310">
            <v>1794</v>
          </cell>
          <cell r="B11310" t="str">
            <v>CURVA 90 GRAUS DE FERRO GALVANIZADO, COM ROSCA BSP MACHO, DE 1/2"</v>
          </cell>
          <cell r="C11310">
            <v>17.27</v>
          </cell>
        </row>
        <row r="11311">
          <cell r="A11311">
            <v>1815</v>
          </cell>
          <cell r="B11311" t="str">
            <v>CURVA 90 GRAUS DE FERRO GALVANIZADO, COM ROSCA BSP MACHO, DE 2 1/2"</v>
          </cell>
          <cell r="C11311">
            <v>298.97000000000003</v>
          </cell>
        </row>
        <row r="11312">
          <cell r="A11312">
            <v>1798</v>
          </cell>
          <cell r="B11312" t="str">
            <v>CURVA 90 GRAUS DE FERRO GALVANIZADO, COM ROSCA BSP MACHO, DE 2"</v>
          </cell>
          <cell r="C11312">
            <v>133.78</v>
          </cell>
        </row>
        <row r="11313">
          <cell r="A11313">
            <v>1799</v>
          </cell>
          <cell r="B11313" t="str">
            <v>CURVA 90 GRAUS DE FERRO GALVANIZADO, COM ROSCA BSP MACHO, DE 3"</v>
          </cell>
          <cell r="C11313">
            <v>389.39</v>
          </cell>
        </row>
        <row r="11314">
          <cell r="A11314">
            <v>1795</v>
          </cell>
          <cell r="B11314" t="str">
            <v>CURVA 90 GRAUS DE FERRO GALVANIZADO, COM ROSCA BSP MACHO, DE 3/4"</v>
          </cell>
          <cell r="C11314">
            <v>23.92</v>
          </cell>
        </row>
        <row r="11315">
          <cell r="A11315">
            <v>1800</v>
          </cell>
          <cell r="B11315" t="str">
            <v>CURVA 90 GRAUS DE FERRO GALVANIZADO, COM ROSCA BSP MACHO, DE 4"</v>
          </cell>
          <cell r="C11315">
            <v>743.41</v>
          </cell>
        </row>
        <row r="11316">
          <cell r="A11316">
            <v>1802</v>
          </cell>
          <cell r="B11316" t="str">
            <v>CURVA 90 GRAUS DE FERRO GALVANIZADO, COM ROSCA BSP MACHO, DE 6"</v>
          </cell>
          <cell r="C11316">
            <v>1859.56</v>
          </cell>
        </row>
        <row r="11317">
          <cell r="A11317">
            <v>1809</v>
          </cell>
          <cell r="B11317" t="str">
            <v>CURVA 90 GRAUS DE FERRO GALVANIZADO, COM ROSCA BSP MACHO/FEMEA, DE 1 1/2"</v>
          </cell>
          <cell r="C11317">
            <v>77.849999999999994</v>
          </cell>
        </row>
        <row r="11318">
          <cell r="A11318">
            <v>1814</v>
          </cell>
          <cell r="B11318" t="str">
            <v>CURVA 90 GRAUS DE FERRO GALVANIZADO, COM ROSCA BSP MACHO/FEMEA, DE 1 1/4"</v>
          </cell>
          <cell r="C11318">
            <v>63.96</v>
          </cell>
        </row>
        <row r="11319">
          <cell r="A11319">
            <v>1805</v>
          </cell>
          <cell r="B11319" t="str">
            <v>CURVA 90 GRAUS DE FERRO GALVANIZADO, COM ROSCA BSP MACHO/FEMEA, DE 1"</v>
          </cell>
          <cell r="C11319">
            <v>37.119999999999997</v>
          </cell>
        </row>
        <row r="11320">
          <cell r="A11320">
            <v>1803</v>
          </cell>
          <cell r="B11320" t="str">
            <v>CURVA 90 GRAUS DE FERRO GALVANIZADO, COM ROSCA BSP MACHO/FEMEA, DE 1/2"</v>
          </cell>
          <cell r="C11320">
            <v>16.16</v>
          </cell>
        </row>
        <row r="11321">
          <cell r="A11321">
            <v>1821</v>
          </cell>
          <cell r="B11321" t="str">
            <v>CURVA 90 GRAUS DE FERRO GALVANIZADO, COM ROSCA BSP MACHO/FEMEA, DE 2 1/2"</v>
          </cell>
          <cell r="C11321">
            <v>219.27</v>
          </cell>
        </row>
        <row r="11322">
          <cell r="A11322">
            <v>1806</v>
          </cell>
          <cell r="B11322" t="str">
            <v>CURVA 90 GRAUS DE FERRO GALVANIZADO, COM ROSCA BSP MACHO/FEMEA, DE 2"</v>
          </cell>
          <cell r="C11322">
            <v>130.51</v>
          </cell>
        </row>
        <row r="11323">
          <cell r="A11323">
            <v>1807</v>
          </cell>
          <cell r="B11323" t="str">
            <v>CURVA 90 GRAUS DE FERRO GALVANIZADO, COM ROSCA BSP MACHO/FEMEA, DE 3"</v>
          </cell>
          <cell r="C11323">
            <v>313.60000000000002</v>
          </cell>
        </row>
        <row r="11324">
          <cell r="A11324">
            <v>1804</v>
          </cell>
          <cell r="B11324" t="str">
            <v>CURVA 90 GRAUS DE FERRO GALVANIZADO, COM ROSCA BSP MACHO/FEMEA, DE 3/4"</v>
          </cell>
          <cell r="C11324">
            <v>23</v>
          </cell>
        </row>
        <row r="11325">
          <cell r="A11325">
            <v>1808</v>
          </cell>
          <cell r="B11325" t="str">
            <v>CURVA 90 GRAUS DE FERRO GALVANIZADO, COM ROSCA BSP MACHO/FEMEA, DE 4"</v>
          </cell>
          <cell r="C11325">
            <v>628.71</v>
          </cell>
        </row>
        <row r="11326">
          <cell r="A11326">
            <v>40385</v>
          </cell>
          <cell r="B11326" t="str">
            <v>CURVA 90 GRAUS EM ACO CARBONO, RAIO CURTO, SOLDAVEL, PRESSAO 3.000 LBS, DN 1 1/2"</v>
          </cell>
        </row>
        <row r="11327">
          <cell r="A11327">
            <v>40383</v>
          </cell>
          <cell r="B11327" t="str">
            <v>CURVA 90 GRAUS EM ACO CARBONO, RAIO CURTO, SOLDAVEL, PRESSAO 3.000 LBS, DN 1 1/4"</v>
          </cell>
        </row>
        <row r="11328">
          <cell r="A11328">
            <v>40382</v>
          </cell>
          <cell r="B11328" t="str">
            <v>CURVA 90 GRAUS EM ACO CARBONO, RAIO CURTO, SOLDAVEL, PRESSAO 3.000 LBS, DN 1"</v>
          </cell>
        </row>
        <row r="11329">
          <cell r="A11329">
            <v>40378</v>
          </cell>
          <cell r="B11329" t="str">
            <v>CURVA 90 GRAUS EM ACO CARBONO, RAIO CURTO, SOLDAVEL, PRESSAO 3.000 LBS, DN 1/2"</v>
          </cell>
        </row>
        <row r="11330">
          <cell r="A11330">
            <v>40422</v>
          </cell>
          <cell r="B11330" t="str">
            <v>CURVA 90 GRAUS EM ACO CARBONO, RAIO CURTO, SOLDAVEL, PRESSAO 3.000 LBS, DN 2 1/2"</v>
          </cell>
        </row>
        <row r="11331">
          <cell r="A11331">
            <v>40387</v>
          </cell>
          <cell r="B11331" t="str">
            <v>CURVA 90 GRAUS EM ACO CARBONO, RAIO CURTO, SOLDAVEL, PRESSAO 3.000 LBS, DN 2"</v>
          </cell>
        </row>
        <row r="11332">
          <cell r="A11332">
            <v>40390</v>
          </cell>
          <cell r="B11332" t="str">
            <v>CURVA 90 GRAUS EM ACO CARBONO, RAIO CURTO, SOLDAVEL, PRESSAO 3.000 LBS, DN 3"</v>
          </cell>
        </row>
        <row r="11333">
          <cell r="A11333">
            <v>40380</v>
          </cell>
          <cell r="B11333" t="str">
            <v>CURVA 90 GRAUS EM ACO CARBONO, RAIO CURTO, SOLDAVEL, PRESSAO 3.000 LBS, DN 3/4"</v>
          </cell>
        </row>
        <row r="11334">
          <cell r="A11334">
            <v>2621</v>
          </cell>
          <cell r="B11334" t="str">
            <v>CURVA 90 GRAUS PARA ELETRODUTO, EM ACO GALVANIZADO ELETROLITICO, COM ROSCA, DIAMETRO DE 100 MM (4")</v>
          </cell>
          <cell r="C11334">
            <v>120.74</v>
          </cell>
        </row>
        <row r="11335">
          <cell r="A11335">
            <v>2616</v>
          </cell>
          <cell r="B11335" t="str">
            <v>CURVA 90 GRAUS PARA ELETRODUTO, EM ACO GALVANIZADO ELETROLITICO, COM ROSCA, DIAMETRO DE 15 MM (1/2"), ESPESSURA DE 1,50 MM</v>
          </cell>
          <cell r="C11335">
            <v>3.41</v>
          </cell>
        </row>
        <row r="11336">
          <cell r="A11336">
            <v>2633</v>
          </cell>
          <cell r="B11336" t="str">
            <v>CURVA 90 GRAUS PARA ELETRODUTO, EM ACO GALVANIZADO ELETROLITICO, COM ROSCA, DIAMETRO DE 20 MM (3/4"), ESPESSURA DE 1,50 MM</v>
          </cell>
          <cell r="C11336">
            <v>3.86</v>
          </cell>
        </row>
        <row r="11337">
          <cell r="A11337">
            <v>2617</v>
          </cell>
          <cell r="B11337" t="str">
            <v>CURVA 90 GRAUS PARA ELETRODUTO, EM ACO GALVANIZADO ELETROLITICO, COM ROSCA, DIAMETRO DE 25 MM (1"), ESPESSURA DE 1,50 MM</v>
          </cell>
          <cell r="C11337">
            <v>5.25</v>
          </cell>
        </row>
        <row r="11338">
          <cell r="A11338">
            <v>2618</v>
          </cell>
          <cell r="B11338" t="str">
            <v>CURVA 90 GRAUS PARA ELETRODUTO, EM ACO GALVANIZADO ELETROLITICO, COM ROSCA, DIAMETRO DE 32 MM (1 1/4"), ESPESSURA DE 1,50 MM</v>
          </cell>
          <cell r="C11338">
            <v>11.96</v>
          </cell>
        </row>
        <row r="11339">
          <cell r="A11339">
            <v>2632</v>
          </cell>
          <cell r="B11339" t="str">
            <v>CURVA 90 GRAUS PARA ELETRODUTO, EM ACO GALVANIZADO ELETROLITICO, COM ROSCA, DIAMETRO DE 40 MM (1 1/2"), ESPESSURA DE 1,50 MM</v>
          </cell>
          <cell r="C11339">
            <v>14.58</v>
          </cell>
        </row>
        <row r="11340">
          <cell r="A11340">
            <v>2631</v>
          </cell>
          <cell r="B11340" t="str">
            <v>CURVA 90 GRAUS PARA ELETRODUTO, EM ACO GALVANIZADO ELETROLITICO, COM ROSCA, DIAMETRO DE 50 MM (2")</v>
          </cell>
          <cell r="C11340">
            <v>21.41</v>
          </cell>
        </row>
        <row r="11341">
          <cell r="A11341">
            <v>2619</v>
          </cell>
          <cell r="B11341" t="str">
            <v>CURVA 90 GRAUS PARA ELETRODUTO, EM ACO GALVANIZADO ELETROLITICO, COM ROSCA, DIAMETRO DE 65 MM (2 1/2")</v>
          </cell>
          <cell r="C11341">
            <v>54.22</v>
          </cell>
        </row>
        <row r="11342">
          <cell r="A11342">
            <v>2620</v>
          </cell>
          <cell r="B11342" t="str">
            <v>CURVA 90 GRAUS PARA ELETRODUTO, EM ACO GALVANIZADO ELETROLITICO, COM ROSCA, DIAMETRO DE 80 MM (3")</v>
          </cell>
          <cell r="C11342">
            <v>71.19</v>
          </cell>
        </row>
        <row r="11343">
          <cell r="A11343">
            <v>40413</v>
          </cell>
          <cell r="B11343" t="str">
            <v>CURVA 90 GRAUS RANHURADA EM FERRO FUNDIDO, DN 50 MM (2")</v>
          </cell>
        </row>
        <row r="11344">
          <cell r="A11344">
            <v>40415</v>
          </cell>
          <cell r="B11344" t="str">
            <v>CURVA 90 GRAUS RANHURADA EM FERRO FUNDIDO, DN 65 MM (2 1/2")</v>
          </cell>
        </row>
        <row r="11345">
          <cell r="A11345">
            <v>40417</v>
          </cell>
          <cell r="B11345" t="str">
            <v>CURVA 90 GRAUS RANHURADA EM FERRO FUNDIDO, DN 80 MM (3")</v>
          </cell>
        </row>
        <row r="11346">
          <cell r="A11346">
            <v>39273</v>
          </cell>
          <cell r="B11346" t="str">
            <v>CURVA 90 GRAUS, CURTA, DE PVC RIGIDO ROSCAVEL, DE 1", PARA ELETRODUTO</v>
          </cell>
          <cell r="C11346">
            <v>2.73</v>
          </cell>
        </row>
        <row r="11347">
          <cell r="A11347">
            <v>39271</v>
          </cell>
          <cell r="B11347" t="str">
            <v>CURVA 90 GRAUS, CURTA, DE PVC RIGIDO ROSCAVEL, DE 1/2", PARA ELETRODUTO</v>
          </cell>
          <cell r="C11347">
            <v>1.6</v>
          </cell>
        </row>
        <row r="11348">
          <cell r="A11348">
            <v>39272</v>
          </cell>
          <cell r="B11348" t="str">
            <v>CURVA 90 GRAUS, CURTA, DE PVC RIGIDO ROSCAVEL, DE 3/4", PARA ELETRODUTO</v>
          </cell>
          <cell r="C11348">
            <v>1.97</v>
          </cell>
        </row>
        <row r="11349">
          <cell r="A11349">
            <v>1875</v>
          </cell>
          <cell r="B11349" t="str">
            <v>CURVA 90 GRAUS, LONGA, DE PVC RIGIDO ROSCAVEL, DE 1 1/2", PARA ELETRODUTO</v>
          </cell>
          <cell r="C11349">
            <v>4.3600000000000003</v>
          </cell>
        </row>
        <row r="11350">
          <cell r="A11350">
            <v>1874</v>
          </cell>
          <cell r="B11350" t="str">
            <v>CURVA 90 GRAUS, LONGA, DE PVC RIGIDO ROSCAVEL, DE 1 1/4", PARA ELETRODUTO</v>
          </cell>
          <cell r="C11350">
            <v>3.6</v>
          </cell>
        </row>
        <row r="11351">
          <cell r="A11351">
            <v>1884</v>
          </cell>
          <cell r="B11351" t="str">
            <v>CURVA 90 GRAUS, LONGA, DE PVC RIGIDO ROSCAVEL, DE 1", PARA ELETRODUTO</v>
          </cell>
          <cell r="C11351">
            <v>3.19</v>
          </cell>
        </row>
        <row r="11352">
          <cell r="A11352">
            <v>1870</v>
          </cell>
          <cell r="B11352" t="str">
            <v>CURVA 90 GRAUS, LONGA, DE PVC RIGIDO ROSCAVEL, DE 1/2", PARA ELETRODUTO</v>
          </cell>
          <cell r="C11352">
            <v>2.08</v>
          </cell>
        </row>
        <row r="11353">
          <cell r="A11353">
            <v>1887</v>
          </cell>
          <cell r="B11353" t="str">
            <v>CURVA 90 GRAUS, LONGA, DE PVC RIGIDO ROSCAVEL, DE 2 1/2", PARA ELETRODUTO</v>
          </cell>
          <cell r="C11353">
            <v>18.079999999999998</v>
          </cell>
        </row>
        <row r="11354">
          <cell r="A11354">
            <v>1876</v>
          </cell>
          <cell r="B11354" t="str">
            <v>CURVA 90 GRAUS, LONGA, DE PVC RIGIDO ROSCAVEL, DE 2", PARA ELETRODUTO</v>
          </cell>
          <cell r="C11354">
            <v>7.09</v>
          </cell>
        </row>
        <row r="11355">
          <cell r="A11355">
            <v>1877</v>
          </cell>
          <cell r="B11355" t="str">
            <v>CURVA 90 GRAUS, LONGA, DE PVC RIGIDO ROSCAVEL, DE 3", PARA ELETRODUTO</v>
          </cell>
          <cell r="C11355">
            <v>18.11</v>
          </cell>
        </row>
        <row r="11356">
          <cell r="A11356">
            <v>1879</v>
          </cell>
          <cell r="B11356" t="str">
            <v>CURVA 90 GRAUS, LONGA, DE PVC RIGIDO ROSCAVEL, DE 3/4", PARA ELETRODUTO</v>
          </cell>
          <cell r="C11356">
            <v>2.11</v>
          </cell>
        </row>
        <row r="11357">
          <cell r="A11357">
            <v>1878</v>
          </cell>
          <cell r="B11357" t="str">
            <v>CURVA 90 GRAUS, LONGA, DE PVC RIGIDO ROSCAVEL, DE 4", PARA ELETRODUTO</v>
          </cell>
          <cell r="C11357">
            <v>36.380000000000003</v>
          </cell>
        </row>
        <row r="11358">
          <cell r="A11358">
            <v>37971</v>
          </cell>
          <cell r="B11358" t="str">
            <v>CURVA CPVC, 90 GRAUS, SOLDAVEL, 15 MM, PARA AGUA QUENTE</v>
          </cell>
          <cell r="C11358">
            <v>5.83</v>
          </cell>
        </row>
        <row r="11359">
          <cell r="A11359">
            <v>37972</v>
          </cell>
          <cell r="B11359" t="str">
            <v>CURVA CPVC, 90 GRAUS, SOLDAVEL, 22 MM, PARA AGUA QUENTE</v>
          </cell>
          <cell r="C11359">
            <v>8.27</v>
          </cell>
        </row>
        <row r="11360">
          <cell r="A11360">
            <v>37973</v>
          </cell>
          <cell r="B11360" t="str">
            <v>CURVA CPVC, 90 GRAUS, SOLDAVEL, 28 MM, PARA AGUA QUENTE</v>
          </cell>
          <cell r="C11360">
            <v>15.53</v>
          </cell>
        </row>
        <row r="11361">
          <cell r="A11361">
            <v>1926</v>
          </cell>
          <cell r="B11361" t="str">
            <v>CURVA DE PVC 45 GRAUS, SOLDAVEL, 20 MM, COR MARROM, PARA AGUA FRIA PREDIAL</v>
          </cell>
          <cell r="C11361">
            <v>2.15</v>
          </cell>
        </row>
        <row r="11362">
          <cell r="A11362">
            <v>1927</v>
          </cell>
          <cell r="B11362" t="str">
            <v>CURVA DE PVC 45 GRAUS, SOLDAVEL, 25 MM, COR MARROM, PARA AGUA FRIA PREDIAL</v>
          </cell>
          <cell r="C11362">
            <v>2.41</v>
          </cell>
        </row>
        <row r="11363">
          <cell r="A11363">
            <v>1923</v>
          </cell>
          <cell r="B11363" t="str">
            <v>CURVA DE PVC 45 GRAUS, SOLDAVEL, 32 MM, COR MARROM, PARA AGUA FRIA PREDIAL</v>
          </cell>
          <cell r="C11363">
            <v>4.4000000000000004</v>
          </cell>
        </row>
        <row r="11364">
          <cell r="A11364">
            <v>1929</v>
          </cell>
          <cell r="B11364" t="str">
            <v>CURVA DE PVC 45 GRAUS, SOLDAVEL, 40 MM, COR MARROM, PARA AGUA FRIA PREDIAL</v>
          </cell>
          <cell r="C11364">
            <v>5.34</v>
          </cell>
        </row>
        <row r="11365">
          <cell r="A11365">
            <v>1930</v>
          </cell>
          <cell r="B11365" t="str">
            <v>CURVA DE PVC 45 GRAUS, SOLDAVEL, 50 MM, COR MARROM, PARA AGUA FRIA PREDIAL</v>
          </cell>
          <cell r="C11365">
            <v>9.1300000000000008</v>
          </cell>
        </row>
        <row r="11366">
          <cell r="A11366">
            <v>1924</v>
          </cell>
          <cell r="B11366" t="str">
            <v>CURVA DE PVC 45 GRAUS, SOLDAVEL, 60 MM, COR MARROM, PARA AGUA FRIA PREDIAL</v>
          </cell>
          <cell r="C11366">
            <v>14.74</v>
          </cell>
        </row>
        <row r="11367">
          <cell r="A11367">
            <v>1922</v>
          </cell>
          <cell r="B11367" t="str">
            <v>CURVA DE PVC 45 GRAUS, SOLDAVEL, 75 MM, COR MARROM, PARA AGUA FRIA PREDIAL</v>
          </cell>
          <cell r="C11367">
            <v>30.48</v>
          </cell>
        </row>
        <row r="11368">
          <cell r="A11368">
            <v>1953</v>
          </cell>
          <cell r="B11368" t="str">
            <v>CURVA DE PVC 45 GRAUS, SOLDAVEL, 85 MM, COR MARROM, PARA AGUA FRIA PREDIAL</v>
          </cell>
          <cell r="C11368">
            <v>37.21</v>
          </cell>
        </row>
        <row r="11369">
          <cell r="A11369">
            <v>1962</v>
          </cell>
          <cell r="B11369" t="str">
            <v>CURVA DE PVC 90 GRAUS, SOLDAVEL, 110 MM, COR MARROM, PARA AGUA FRIA PREDIAL</v>
          </cell>
          <cell r="C11369">
            <v>180.8</v>
          </cell>
        </row>
        <row r="11370">
          <cell r="A11370">
            <v>1955</v>
          </cell>
          <cell r="B11370" t="str">
            <v>CURVA DE PVC 90 GRAUS, SOLDAVEL, 20 MM, COR MARROM, PARA AGUA FRIA PREDIAL</v>
          </cell>
          <cell r="C11370">
            <v>2.08</v>
          </cell>
        </row>
        <row r="11371">
          <cell r="A11371">
            <v>1956</v>
          </cell>
          <cell r="B11371" t="str">
            <v>CURVA DE PVC 90 GRAUS, SOLDAVEL, 25 MM, COR MARROM, PARA AGUA FRIA PREDIAL</v>
          </cell>
          <cell r="C11371">
            <v>2.94</v>
          </cell>
        </row>
        <row r="11372">
          <cell r="A11372">
            <v>1957</v>
          </cell>
          <cell r="B11372" t="str">
            <v>CURVA DE PVC 90 GRAUS, SOLDAVEL, 32 MM, COR MARROM, PARA AGUA FRIA PREDIAL</v>
          </cell>
          <cell r="C11372">
            <v>6.36</v>
          </cell>
        </row>
        <row r="11373">
          <cell r="A11373">
            <v>1958</v>
          </cell>
          <cell r="B11373" t="str">
            <v>CURVA DE PVC 90 GRAUS, SOLDAVEL, 40 MM, COR MARROM, PARA AGUA FRIA PREDIAL</v>
          </cell>
          <cell r="C11373">
            <v>11.84</v>
          </cell>
        </row>
        <row r="11374">
          <cell r="A11374">
            <v>1959</v>
          </cell>
          <cell r="B11374" t="str">
            <v>CURVA DE PVC 90 GRAUS, SOLDAVEL, 50 MM, COR MARROM, PARA AGUA FRIA PREDIAL</v>
          </cell>
          <cell r="C11374">
            <v>12.85</v>
          </cell>
        </row>
        <row r="11375">
          <cell r="A11375">
            <v>1925</v>
          </cell>
          <cell r="B11375" t="str">
            <v>CURVA DE PVC 90 GRAUS, SOLDAVEL, 60 MM, COR MARROM, PARA AGUA FRIA PREDIAL</v>
          </cell>
          <cell r="C11375">
            <v>33.57</v>
          </cell>
        </row>
        <row r="11376">
          <cell r="A11376">
            <v>1960</v>
          </cell>
          <cell r="B11376" t="str">
            <v>CURVA DE PVC 90 GRAUS, SOLDAVEL, 75 MM, COR MARROM, PARA AGUA FRIA PREDIAL</v>
          </cell>
          <cell r="C11376">
            <v>51.56</v>
          </cell>
        </row>
        <row r="11377">
          <cell r="A11377">
            <v>1961</v>
          </cell>
          <cell r="B11377" t="str">
            <v>CURVA DE PVC 90 GRAUS, SOLDAVEL, 85 MM, COR MARROM, PARA AGUA FRIA PREDIAL</v>
          </cell>
          <cell r="C11377">
            <v>66.05</v>
          </cell>
        </row>
        <row r="11378">
          <cell r="A11378">
            <v>38423</v>
          </cell>
          <cell r="B11378" t="str">
            <v>CURVA DE PVC, 90 GRAUS, SERIE R, DN 100 MM, PARA ESGOTO PREDIAL</v>
          </cell>
          <cell r="C11378">
            <v>36.380000000000003</v>
          </cell>
        </row>
        <row r="11379">
          <cell r="A11379">
            <v>39866</v>
          </cell>
          <cell r="B11379" t="str">
            <v>CURVA DE TRANSPOSICAO BRONZE/LATAO SEM ANEL DE SOLDA, BOLSA X BOLSA, 15 MM</v>
          </cell>
        </row>
        <row r="11380">
          <cell r="A11380">
            <v>39867</v>
          </cell>
          <cell r="B11380" t="str">
            <v>CURVA DE TRANSPOSICAO BRONZE/LATAO SEM ANEL DE SOLDA, BOLSA X BOLSA, 22 MM</v>
          </cell>
        </row>
        <row r="11381">
          <cell r="A11381">
            <v>39868</v>
          </cell>
          <cell r="B11381" t="str">
            <v>CURVA DE TRANSPOSICAO BRONZE/LATAO SEM ANEL DE SOLDA, BOLSA X BOLSA, 28 MM</v>
          </cell>
        </row>
        <row r="11382">
          <cell r="A11382">
            <v>37999</v>
          </cell>
          <cell r="B11382" t="str">
            <v>CURVA DE TRANSPOSICAO, CPVC, SOLDAVEL, 15 MM</v>
          </cell>
          <cell r="C11382">
            <v>9.82</v>
          </cell>
        </row>
        <row r="11383">
          <cell r="A11383">
            <v>38000</v>
          </cell>
          <cell r="B11383" t="str">
            <v>CURVA DE TRANSPOSICAO, CPVC, SOLDAVEL, 22 MM</v>
          </cell>
          <cell r="C11383">
            <v>11.47</v>
          </cell>
        </row>
        <row r="11384">
          <cell r="A11384">
            <v>38129</v>
          </cell>
          <cell r="B11384" t="str">
            <v>CURVA DE TRANSPOSICAO, PVC SOLDAVEL, 20 MM, COR MARROM, PARA AGUA FRIA PREDIAL</v>
          </cell>
          <cell r="C11384">
            <v>4.8499999999999996</v>
          </cell>
        </row>
        <row r="11385">
          <cell r="A11385">
            <v>38025</v>
          </cell>
          <cell r="B11385" t="str">
            <v>CURVA DE TRANSPOSICAO, PVC, SOLDAVEL, 25 MM, COR MARROM, PARA AGUA FRIA PREDIAL</v>
          </cell>
          <cell r="C11385">
            <v>6.58</v>
          </cell>
        </row>
        <row r="11386">
          <cell r="A11386">
            <v>38026</v>
          </cell>
          <cell r="B11386" t="str">
            <v>CURVA DE TRANSPOSICAO, PVC, SOLDAVEL, 32 MM, COR MARROM, PARA AGUA FRIA PREDIAL</v>
          </cell>
          <cell r="C11386">
            <v>16.25</v>
          </cell>
        </row>
        <row r="11387">
          <cell r="A11387">
            <v>1858</v>
          </cell>
          <cell r="B11387" t="str">
            <v>CURVA LONGA PVC, PB, JE, 45 GRAUS, DN 100 MM, PARA REDE COLETORA ESGOTO</v>
          </cell>
          <cell r="C11387">
            <v>56.37</v>
          </cell>
        </row>
        <row r="11388">
          <cell r="A11388">
            <v>1844</v>
          </cell>
          <cell r="B11388" t="str">
            <v>CURVA LONGA PVC, PB, JE, 45 GRAUS, DN 150 MM, PARA REDE COLETORA ESGOTO</v>
          </cell>
          <cell r="C11388">
            <v>129.11000000000001</v>
          </cell>
        </row>
        <row r="11389">
          <cell r="A11389">
            <v>1863</v>
          </cell>
          <cell r="B11389" t="str">
            <v>CURVA LONGA PVC, PB, JE, 90 GRAUS, DN 100 MM, PARA REDE COLETORA ESGOTO</v>
          </cell>
          <cell r="C11389">
            <v>59.99</v>
          </cell>
        </row>
        <row r="11390">
          <cell r="A11390">
            <v>1865</v>
          </cell>
          <cell r="B11390" t="str">
            <v>CURVA LONGA PVC, PB, JE, 90 GRAUS, DN 150 MM, PARA REDE COLETORA ESGOTO</v>
          </cell>
          <cell r="C11390">
            <v>156.31</v>
          </cell>
        </row>
        <row r="11391">
          <cell r="A11391">
            <v>36355</v>
          </cell>
          <cell r="B11391" t="str">
            <v>CURVA PPR 90 GRAUS, F/F, DN 20 MM, PARA AGUA QUENTE PREDIAL</v>
          </cell>
        </row>
        <row r="11392">
          <cell r="A11392">
            <v>36356</v>
          </cell>
          <cell r="B11392" t="str">
            <v>CURVA PPR 90 GRAUS, F/F, DN 25 MM, PARA AGUA QUENTE PREDIAL</v>
          </cell>
        </row>
        <row r="11393">
          <cell r="A11393">
            <v>1940</v>
          </cell>
          <cell r="B11393" t="str">
            <v>CURVA PVC 90 GRAUS, ROSCAVEL, 1 1/4", COR BRANCA, AGUA FRIA PREDIAL</v>
          </cell>
          <cell r="C11393">
            <v>32.81</v>
          </cell>
        </row>
        <row r="11394">
          <cell r="A11394">
            <v>1939</v>
          </cell>
          <cell r="B11394" t="str">
            <v>CURVA PVC 90 GRAUS, ROSCAVEL, 1", COR BRANCA, AGUA FRIA PREDIAL</v>
          </cell>
          <cell r="C11394">
            <v>9</v>
          </cell>
        </row>
        <row r="11395">
          <cell r="A11395">
            <v>1937</v>
          </cell>
          <cell r="B11395" t="str">
            <v>CURVA PVC 90 GRAUS, ROSCAVEL, 1/2", COR BRANCA, AGUA FRIA PREDIAL</v>
          </cell>
          <cell r="C11395">
            <v>5.54</v>
          </cell>
        </row>
        <row r="11396">
          <cell r="A11396">
            <v>1938</v>
          </cell>
          <cell r="B11396" t="str">
            <v>CURVA PVC 90 GRAUS, ROSCAVEL, 3/4", COR BRANCA, AGUA FRIA PREDIAL</v>
          </cell>
          <cell r="C11396">
            <v>6.29</v>
          </cell>
        </row>
        <row r="11397">
          <cell r="A11397">
            <v>1966</v>
          </cell>
          <cell r="B11397" t="str">
            <v>CURVA PVC CURTA 90 GRAUS, DN 100 MM, PARA ESGOTO PREDIAL</v>
          </cell>
          <cell r="C11397">
            <v>23.92</v>
          </cell>
        </row>
        <row r="11398">
          <cell r="A11398">
            <v>1933</v>
          </cell>
          <cell r="B11398" t="str">
            <v>CURVA PVC CURTA 90 GRAUS, DN 40 MM, PARA ESGOTO PREDIAL</v>
          </cell>
          <cell r="C11398">
            <v>5.15</v>
          </cell>
        </row>
        <row r="11399">
          <cell r="A11399">
            <v>1932</v>
          </cell>
          <cell r="B11399" t="str">
            <v>CURVA PVC CURTA 90 GRAUS, DN 50 MM, PARA ESGOTO PREDIAL</v>
          </cell>
          <cell r="C11399">
            <v>11.8</v>
          </cell>
        </row>
        <row r="11400">
          <cell r="A11400">
            <v>1951</v>
          </cell>
          <cell r="B11400" t="str">
            <v>CURVA PVC CURTA 90 GRAUS, DN 75 MM, PARA ESGOTO PREDIAL</v>
          </cell>
          <cell r="C11400">
            <v>24.61</v>
          </cell>
        </row>
        <row r="11401">
          <cell r="A11401">
            <v>1970</v>
          </cell>
          <cell r="B11401" t="str">
            <v>CURVA PVC LONGA 90 GRAUS, DN 100 MM, PARA ESGOTO PREDIAL</v>
          </cell>
          <cell r="C11401">
            <v>59.8</v>
          </cell>
        </row>
        <row r="11402">
          <cell r="A11402">
            <v>1967</v>
          </cell>
          <cell r="B11402" t="str">
            <v>CURVA PVC LONGA 90 GRAUS, DN 40 MM, PARA ESGOTO PREDIAL</v>
          </cell>
          <cell r="C11402">
            <v>7.1</v>
          </cell>
        </row>
        <row r="11403">
          <cell r="A11403">
            <v>1968</v>
          </cell>
          <cell r="B11403" t="str">
            <v>CURVA PVC LONGA 90 GRAUS, DN 50 MM, PARA ESGOTO PREDIAL</v>
          </cell>
          <cell r="C11403">
            <v>14.03</v>
          </cell>
        </row>
        <row r="11404">
          <cell r="A11404">
            <v>1969</v>
          </cell>
          <cell r="B11404" t="str">
            <v>CURVA PVC LONGA 90 GRAUS, DN 75 MM, PARA ESGOTO PREDIAL</v>
          </cell>
          <cell r="C11404">
            <v>45.69</v>
          </cell>
        </row>
        <row r="11405">
          <cell r="A11405">
            <v>1827</v>
          </cell>
          <cell r="B11405" t="str">
            <v>CURVA PVC PBA, JE, PB, 45 GRAUS, DN 100 / DE 110 MM, PARA REDE DE AGUA</v>
          </cell>
          <cell r="C11405">
            <v>113.04</v>
          </cell>
        </row>
        <row r="11406">
          <cell r="A11406">
            <v>1831</v>
          </cell>
          <cell r="B11406" t="str">
            <v>CURVA PVC PBA, JE, PB, 45 GRAUS, DN 50 / DE 60 MM, PARA REDE DE AGUA</v>
          </cell>
          <cell r="C11406">
            <v>24.68</v>
          </cell>
        </row>
        <row r="11407">
          <cell r="A11407">
            <v>1825</v>
          </cell>
          <cell r="B11407" t="str">
            <v>CURVA PVC PBA, JE, PB, 45 GRAUS, DN 75 / DE 85 MM, PARA REDE DE AGUA</v>
          </cell>
          <cell r="C11407">
            <v>60.9</v>
          </cell>
        </row>
        <row r="11408">
          <cell r="A11408">
            <v>1828</v>
          </cell>
          <cell r="B11408" t="str">
            <v>CURVA PVC PBA, JE, PB, 90 GRAUS, DN 100 / DE 110 MM, PARA REDE DE AGUA</v>
          </cell>
          <cell r="C11408">
            <v>137.94999999999999</v>
          </cell>
        </row>
        <row r="11409">
          <cell r="A11409">
            <v>1845</v>
          </cell>
          <cell r="B11409" t="str">
            <v>CURVA PVC PBA, JE, PB, 90 GRAUS, DN 50 / DE 60 MM, PARA REDE DE AGUA</v>
          </cell>
          <cell r="C11409">
            <v>30.92</v>
          </cell>
        </row>
        <row r="11410">
          <cell r="A11410">
            <v>1824</v>
          </cell>
          <cell r="B11410" t="str">
            <v>CURVA PVC PBA, JE, PB, 90 GRAUS, DN 75 / DE 85 MM, PARA REDE DE AGUA</v>
          </cell>
          <cell r="C11410">
            <v>73.010000000000005</v>
          </cell>
        </row>
        <row r="11411">
          <cell r="A11411">
            <v>42693</v>
          </cell>
          <cell r="B11411" t="str">
            <v>CURVA PVC, BB, JE, 45 GRAUS, DN 250 MM, PARA TUBO CORRUGADO E/OU LISO, REDE COLETORA ESGOTO</v>
          </cell>
          <cell r="C11411">
            <v>439.1</v>
          </cell>
        </row>
        <row r="11412">
          <cell r="A11412">
            <v>42695</v>
          </cell>
          <cell r="B11412" t="str">
            <v>CURVA PVC, BB, JE, 90 GRAUS, DN 200 MM, PARA TUBO CORRUGADO E/OU LISO, REDE COLETORA ESGOTO</v>
          </cell>
          <cell r="C11412">
            <v>306.77999999999997</v>
          </cell>
        </row>
        <row r="11413">
          <cell r="A11413">
            <v>42694</v>
          </cell>
          <cell r="B11413" t="str">
            <v>CURVA PVC, BB, JE, 90 GRAUS, DN 250 MM, PARA TUBO CORRUGADO E/OU LISO, REDE COLETORA ESGOTO</v>
          </cell>
          <cell r="C11413">
            <v>587.61</v>
          </cell>
        </row>
        <row r="11414">
          <cell r="A11414">
            <v>20097</v>
          </cell>
          <cell r="B11414" t="str">
            <v>CURVA PVC, SERIE R, 87.30 GRAUS, CURTA, PARA PE-DE-COLUNA, DN 100 MM, PARA ESGOTO PREDIAL</v>
          </cell>
          <cell r="C11414">
            <v>25.48</v>
          </cell>
        </row>
        <row r="11415">
          <cell r="A11415">
            <v>20098</v>
          </cell>
          <cell r="B11415" t="str">
            <v>CURVA PVC, SERIE R, 87.30 GRAUS, CURTA, PARA PE-DE-COLUNA, DN 150 MM, PARA ESGOTO PREDIAL</v>
          </cell>
          <cell r="C11415">
            <v>104.13</v>
          </cell>
        </row>
        <row r="11416">
          <cell r="A11416">
            <v>20096</v>
          </cell>
          <cell r="B11416" t="str">
            <v>CURVA PVC, SERIE R, 87.30 GRAUS, CURTA, PARA PE-DE-COLUNA, DN 75 MM, PARA ESGOTO PREDIAL</v>
          </cell>
          <cell r="C11416">
            <v>26.37</v>
          </cell>
        </row>
        <row r="11417">
          <cell r="A11417">
            <v>44472</v>
          </cell>
          <cell r="B11417" t="str">
            <v>DENTE PARA FRESADORA</v>
          </cell>
        </row>
        <row r="11418">
          <cell r="A11418">
            <v>38369</v>
          </cell>
          <cell r="B11418" t="str">
            <v>DESEMPENADEIRA DE ACO DENTADA 12 X *25* CM, DENTES 8 X 8 MM, CABO FECHADO DE MADEIRA</v>
          </cell>
          <cell r="C11418">
            <v>16.79</v>
          </cell>
        </row>
        <row r="11419">
          <cell r="A11419">
            <v>38370</v>
          </cell>
          <cell r="B11419" t="str">
            <v>DESEMPENADEIRA DE ACO LISA 12 X *25* CM COM CABO FECHADO DE MADEIRA</v>
          </cell>
          <cell r="C11419">
            <v>11.32</v>
          </cell>
        </row>
        <row r="11420">
          <cell r="A11420">
            <v>45199</v>
          </cell>
          <cell r="B11420" t="str">
            <v>DESEMPENADEIRA DE MADEIRA *16 X 27* CM</v>
          </cell>
          <cell r="C11420">
            <v>43.03</v>
          </cell>
        </row>
        <row r="11421">
          <cell r="A11421">
            <v>38372</v>
          </cell>
          <cell r="B11421" t="str">
            <v>DESEMPENADEIRA PLASTICA LISA *14 X 27* CM</v>
          </cell>
        </row>
        <row r="11422">
          <cell r="A11422">
            <v>2358</v>
          </cell>
          <cell r="B11422" t="str">
            <v>DESENHISTA PROJETISTA (HORISTA)</v>
          </cell>
          <cell r="C11422">
            <v>7.44</v>
          </cell>
        </row>
        <row r="11423">
          <cell r="A11423">
            <v>40807</v>
          </cell>
          <cell r="B11423" t="str">
            <v>DESENHISTA PROJETISTA (MENSALISTA)</v>
          </cell>
          <cell r="C11423">
            <v>1637.33</v>
          </cell>
        </row>
        <row r="11424">
          <cell r="A11424">
            <v>44330</v>
          </cell>
          <cell r="B11424" t="str">
            <v>DESINFETANTE PRONTO USO</v>
          </cell>
          <cell r="C11424">
            <v>8.7200000000000006</v>
          </cell>
        </row>
        <row r="11425">
          <cell r="A11425">
            <v>43144</v>
          </cell>
          <cell r="B11425" t="str">
            <v>DESMOLDANTE PARA CONCRETO ESTAMPADO</v>
          </cell>
          <cell r="C11425">
            <v>37.94</v>
          </cell>
        </row>
        <row r="11426">
          <cell r="A11426">
            <v>39397</v>
          </cell>
          <cell r="B11426" t="str">
            <v>DESMOLDANTE PARA FORMAS METALICAS A BASE DE OLEO VEGETAL</v>
          </cell>
          <cell r="C11426">
            <v>17.29</v>
          </cell>
        </row>
        <row r="11427">
          <cell r="A11427">
            <v>2692</v>
          </cell>
          <cell r="B11427" t="str">
            <v>DESMOLDANTE PROTETOR PARA FORMAS DE MADEIRA, DE BASE OLEOSA EMULSIONADA EM AGUA</v>
          </cell>
          <cell r="C11427">
            <v>6.97</v>
          </cell>
        </row>
        <row r="11428">
          <cell r="A11428">
            <v>44329</v>
          </cell>
          <cell r="B11428" t="str">
            <v>DETERGENTE NEUTRO USO GERAL, CONCENTRADO</v>
          </cell>
          <cell r="C11428">
            <v>11.43</v>
          </cell>
        </row>
        <row r="11429">
          <cell r="A11429">
            <v>5318</v>
          </cell>
          <cell r="B11429" t="str">
            <v>DILUENTE AGUARRAS</v>
          </cell>
          <cell r="C11429">
            <v>18.48</v>
          </cell>
        </row>
        <row r="11430">
          <cell r="A11430">
            <v>5330</v>
          </cell>
          <cell r="B11430" t="str">
            <v>DILUENTE EPOXI</v>
          </cell>
          <cell r="C11430">
            <v>42.12</v>
          </cell>
        </row>
        <row r="11431">
          <cell r="A11431">
            <v>44532</v>
          </cell>
          <cell r="B11431" t="str">
            <v>DISCO DE BORRACHA PARA LIXADEIRA RIGIDO 7" COM ARRUELA CENTRAL</v>
          </cell>
          <cell r="C11431">
            <v>17.22</v>
          </cell>
        </row>
        <row r="11432">
          <cell r="A11432">
            <v>44531</v>
          </cell>
          <cell r="B11432" t="str">
            <v>DISCO DE CORTE DIAMANTADO SEGMENTADO DIAMETRO DE 180 MM PARA ESMERILHADEIRA 7"</v>
          </cell>
          <cell r="C11432">
            <v>59.04</v>
          </cell>
        </row>
        <row r="11433">
          <cell r="A11433">
            <v>13887</v>
          </cell>
          <cell r="B11433" t="str">
            <v>DISCO DE CORTE DIAMANTADO SEGMENTADO PARA CONCRETO/ASFALTO, DIAMETRO DE *350* MM, FURO DE 25,40 MM</v>
          </cell>
          <cell r="C11433">
            <v>257.2</v>
          </cell>
        </row>
        <row r="11434">
          <cell r="A11434">
            <v>38140</v>
          </cell>
          <cell r="B11434" t="str">
            <v>DISCO DE CORTE DIAMANTADO SEGMENTADO, DIAMETRO DE *110* MM, FURO DE 20 MM</v>
          </cell>
          <cell r="C11434">
            <v>21.06</v>
          </cell>
        </row>
        <row r="11435">
          <cell r="A11435">
            <v>44495</v>
          </cell>
          <cell r="B11435" t="str">
            <v>DISCO DE CORTE PARA METAL COM DUAS TELAS 12 X 1/8 X 3/4" (300 X 3,2 X 19,05 MM)</v>
          </cell>
          <cell r="C11435">
            <v>22.27</v>
          </cell>
        </row>
        <row r="11436">
          <cell r="A11436">
            <v>44533</v>
          </cell>
          <cell r="B11436" t="str">
            <v>DISCO DE DESBASTE PARA METAL FERROSO EM GERAL, COM TRES TELAS, 9 X 1/4 X 7/8" (228,6 X 6,4 X 22,2 MM)</v>
          </cell>
          <cell r="C11436">
            <v>22.6</v>
          </cell>
        </row>
        <row r="11437">
          <cell r="A11437">
            <v>44534</v>
          </cell>
          <cell r="B11437" t="str">
            <v>DISCO DE LIXA PARA METAL, DIAMETRO = 180 MM, GRAO 120</v>
          </cell>
          <cell r="C11437">
            <v>4.43</v>
          </cell>
        </row>
        <row r="11438">
          <cell r="A11438">
            <v>34729</v>
          </cell>
          <cell r="B11438" t="str">
            <v>DISJUNTOR TERMOMAGNETICO AJUSTAVEL, TRIPOLAR DE 100 ATE 250A, CAPACIDADE DE INTERRUPCAO DE 35KA</v>
          </cell>
          <cell r="C11438">
            <v>1167.18</v>
          </cell>
        </row>
        <row r="11439">
          <cell r="A11439">
            <v>34734</v>
          </cell>
          <cell r="B11439" t="str">
            <v>DISJUNTOR TERMOMAGNETICO AJUSTAVEL, TRIPOLAR DE 300 ATE 400A, CAPACIDADE DE INTERRUPCAO DE 35KA</v>
          </cell>
          <cell r="C11439">
            <v>1807.17</v>
          </cell>
        </row>
        <row r="11440">
          <cell r="A11440">
            <v>34738</v>
          </cell>
          <cell r="B11440" t="str">
            <v>DISJUNTOR TERMOMAGNETICO AJUSTAVEL, TRIPOLAR DE 450 ATE 600A, CAPACIDADE DE INTERRUPCAO DE 35KA</v>
          </cell>
          <cell r="C11440">
            <v>4222.1099999999997</v>
          </cell>
        </row>
        <row r="11441">
          <cell r="A11441">
            <v>34623</v>
          </cell>
          <cell r="B11441" t="str">
            <v>DISJUNTOR TERMOMAGNETICO PARA TRILHO DIN (IEC), BIPOLAR, 40 - 50 A</v>
          </cell>
          <cell r="C11441">
            <v>50.59</v>
          </cell>
        </row>
        <row r="11442">
          <cell r="A11442">
            <v>34616</v>
          </cell>
          <cell r="B11442" t="str">
            <v>DISJUNTOR TERMOMAGNETICO PARA TRILHO DIN (IEC), BIPOLAR, 6 - 32 A</v>
          </cell>
          <cell r="C11442">
            <v>51.38</v>
          </cell>
        </row>
        <row r="11443">
          <cell r="A11443">
            <v>34628</v>
          </cell>
          <cell r="B11443" t="str">
            <v>DISJUNTOR TERMOMAGNETICO PARA TRILHO DIN (IEC), BIPOLAR, 63 A</v>
          </cell>
          <cell r="C11443">
            <v>72.47</v>
          </cell>
        </row>
        <row r="11444">
          <cell r="A11444">
            <v>34686</v>
          </cell>
          <cell r="B11444" t="str">
            <v>DISJUNTOR TERMOMAGNETICO PARA TRILHO DIN (IEC), MONOPOLAR, 40 - 50 A</v>
          </cell>
          <cell r="C11444">
            <v>13.29</v>
          </cell>
        </row>
        <row r="11445">
          <cell r="A11445">
            <v>34653</v>
          </cell>
          <cell r="B11445" t="str">
            <v>DISJUNTOR TERMOMAGNETICO PARA TRILHO DIN (IEC), MONOPOLAR, 6 - 32 A</v>
          </cell>
          <cell r="C11445">
            <v>8.9600000000000009</v>
          </cell>
        </row>
        <row r="11446">
          <cell r="A11446">
            <v>34688</v>
          </cell>
          <cell r="B11446" t="str">
            <v>DISJUNTOR TERMOMAGNETICO PARA TRILHO DIN (IEC), MONOPOLAR, 63 A</v>
          </cell>
          <cell r="C11446">
            <v>16.239999999999998</v>
          </cell>
        </row>
        <row r="11447">
          <cell r="A11447">
            <v>34709</v>
          </cell>
          <cell r="B11447" t="str">
            <v>DISJUNTOR TERMOMAGNETICO PARA TRILHO DIN (IEC), TRIPOLAR, 10 - 50 A</v>
          </cell>
          <cell r="C11447">
            <v>62.95</v>
          </cell>
        </row>
        <row r="11448">
          <cell r="A11448">
            <v>34714</v>
          </cell>
          <cell r="B11448" t="str">
            <v>DISJUNTOR TERMOMAGNETICO PARA TRILHO DIN (IEC), TRIPOLAR, 63 A</v>
          </cell>
          <cell r="C11448">
            <v>75.19</v>
          </cell>
        </row>
        <row r="11449">
          <cell r="A11449">
            <v>2391</v>
          </cell>
          <cell r="B11449" t="str">
            <v>DISJUNTOR TERMOMAGNETICO TRIPOLAR 125 A / 425 V / ICC - 25 KA</v>
          </cell>
          <cell r="C11449">
            <v>343.39</v>
          </cell>
        </row>
        <row r="11450">
          <cell r="A11450">
            <v>2374</v>
          </cell>
          <cell r="B11450" t="str">
            <v>DISJUNTOR TERMOMAGNETICO TRIPOLAR 150 A / 600 V, TIPO FXD / ICC - 35 KA</v>
          </cell>
          <cell r="C11450">
            <v>389.57</v>
          </cell>
        </row>
        <row r="11451">
          <cell r="A11451">
            <v>2377</v>
          </cell>
          <cell r="B11451" t="str">
            <v>DISJUNTOR TERMOMAGNETICO TRIPOLAR 200 A / 600 V, TIPO FXD / ICC - 35 KA</v>
          </cell>
          <cell r="C11451">
            <v>546.72</v>
          </cell>
        </row>
        <row r="11452">
          <cell r="A11452">
            <v>2393</v>
          </cell>
          <cell r="B11452" t="str">
            <v>DISJUNTOR TERMOMAGNETICO TRIPOLAR 250 A / 600 V, TIPO FXD</v>
          </cell>
          <cell r="C11452">
            <v>915.56</v>
          </cell>
        </row>
        <row r="11453">
          <cell r="A11453">
            <v>34705</v>
          </cell>
          <cell r="B11453" t="str">
            <v>DISJUNTOR TERMOMAGNETICO TRIPOLAR 3 X 250 A/ICC - 25 KA</v>
          </cell>
          <cell r="C11453">
            <v>800.79</v>
          </cell>
        </row>
        <row r="11454">
          <cell r="A11454">
            <v>34707</v>
          </cell>
          <cell r="B11454" t="str">
            <v>DISJUNTOR TERMOMAGNETICO TRIPOLAR 3 X 350 A/ICC - 25 KA</v>
          </cell>
          <cell r="C11454">
            <v>1483.88</v>
          </cell>
        </row>
        <row r="11455">
          <cell r="A11455">
            <v>34544</v>
          </cell>
          <cell r="B11455" t="str">
            <v>DISJUNTOR TERMOMAGNETICO TRIPOLAR 3 X 400 A / ICC - 25 KA</v>
          </cell>
          <cell r="C11455">
            <v>1483.73</v>
          </cell>
        </row>
        <row r="11456">
          <cell r="A11456">
            <v>2378</v>
          </cell>
          <cell r="B11456" t="str">
            <v>DISJUNTOR TERMOMAGNETICO TRIPOLAR 300 A / 600 V, TIPO JXD / ICC - 40 KA</v>
          </cell>
          <cell r="C11456">
            <v>1257.6500000000001</v>
          </cell>
        </row>
        <row r="11457">
          <cell r="A11457">
            <v>2379</v>
          </cell>
          <cell r="B11457" t="str">
            <v>DISJUNTOR TERMOMAGNETICO TRIPOLAR 400 A / 600 V, TIPO JXD / ICC - 40 KA</v>
          </cell>
          <cell r="C11457">
            <v>1257.6500000000001</v>
          </cell>
        </row>
        <row r="11458">
          <cell r="A11458">
            <v>2376</v>
          </cell>
          <cell r="B11458" t="str">
            <v>DISJUNTOR TERMOMAGNETICO TRIPOLAR 600 A / 600 V, TIPO LXD / ICC - 40 KA</v>
          </cell>
          <cell r="C11458">
            <v>2071.34</v>
          </cell>
        </row>
        <row r="11459">
          <cell r="A11459">
            <v>2394</v>
          </cell>
          <cell r="B11459" t="str">
            <v>DISJUNTOR TERMOMAGNETICO TRIPOLAR 800 A / 600 V, TIPO LMXD</v>
          </cell>
          <cell r="C11459">
            <v>4428.1400000000003</v>
          </cell>
        </row>
        <row r="11460">
          <cell r="A11460">
            <v>2388</v>
          </cell>
          <cell r="B11460" t="str">
            <v>DISJUNTOR TIPO NEMA, BIPOLAR 10 ATE 50 A, TENSAO MAXIMA 415 V</v>
          </cell>
          <cell r="C11460">
            <v>62.48</v>
          </cell>
        </row>
        <row r="11461">
          <cell r="A11461">
            <v>34606</v>
          </cell>
          <cell r="B11461" t="str">
            <v>DISJUNTOR TIPO NEMA, BIPOLAR 60 ATE 100A, TENSAO MAXIMA 415 V</v>
          </cell>
          <cell r="C11461">
            <v>95.84</v>
          </cell>
        </row>
        <row r="11462">
          <cell r="A11462">
            <v>2370</v>
          </cell>
          <cell r="B11462" t="str">
            <v>DISJUNTOR TIPO NEMA, MONOPOLAR 10 ATE 30A, TENSAO MAXIMA DE 240 V</v>
          </cell>
          <cell r="C11462">
            <v>11.61</v>
          </cell>
        </row>
        <row r="11463">
          <cell r="A11463">
            <v>2386</v>
          </cell>
          <cell r="B11463" t="str">
            <v>DISJUNTOR TIPO NEMA, MONOPOLAR 35 ATE 50 A, TENSAO MAXIMA DE 240 V</v>
          </cell>
          <cell r="C11463">
            <v>19.47</v>
          </cell>
        </row>
        <row r="11464">
          <cell r="A11464">
            <v>34689</v>
          </cell>
          <cell r="B11464" t="str">
            <v>DISJUNTOR TIPO NEMA, MONOPOLAR DE 60 ATE 70A, TENSAO MAXIMA DE 240 V</v>
          </cell>
          <cell r="C11464">
            <v>30.51</v>
          </cell>
        </row>
        <row r="11465">
          <cell r="A11465">
            <v>2392</v>
          </cell>
          <cell r="B11465" t="str">
            <v>DISJUNTOR TIPO NEMA, TRIPOLAR 10 ATE 50A, TENSAO MAXIMA DE 415 V</v>
          </cell>
          <cell r="C11465">
            <v>77.930000000000007</v>
          </cell>
        </row>
        <row r="11466">
          <cell r="A11466">
            <v>2373</v>
          </cell>
          <cell r="B11466" t="str">
            <v>DISJUNTOR TIPO NEMA, TRIPOLAR 60 ATE 100 A, TENSAO MAXIMA DE 415 V</v>
          </cell>
          <cell r="C11466">
            <v>109.8</v>
          </cell>
        </row>
        <row r="11467">
          <cell r="A11467">
            <v>39465</v>
          </cell>
          <cell r="B11467" t="str">
            <v>DISPOSITIVO DPS CLASSE II, 1 POLO, TENSAO MAXIMA DE 175 V, CORRENTE MAXIMA DE *20* KA (TIPO AC)</v>
          </cell>
          <cell r="C11467">
            <v>67.08</v>
          </cell>
        </row>
        <row r="11468">
          <cell r="A11468">
            <v>39466</v>
          </cell>
          <cell r="B11468" t="str">
            <v>DISPOSITIVO DPS CLASSE II, 1 POLO, TENSAO MAXIMA DE 175 V, CORRENTE MAXIMA DE *30* KA (TIPO AC)</v>
          </cell>
          <cell r="C11468">
            <v>75.459999999999994</v>
          </cell>
        </row>
        <row r="11469">
          <cell r="A11469">
            <v>39467</v>
          </cell>
          <cell r="B11469" t="str">
            <v>DISPOSITIVO DPS CLASSE II, 1 POLO, TENSAO MAXIMA DE 175 V, CORRENTE MAXIMA DE *45* KA (TIPO AC)</v>
          </cell>
          <cell r="C11469">
            <v>96.53</v>
          </cell>
        </row>
        <row r="11470">
          <cell r="A11470">
            <v>39468</v>
          </cell>
          <cell r="B11470" t="str">
            <v>DISPOSITIVO DPS CLASSE II, 1 POLO, TENSAO MAXIMA DE 175 V, CORRENTE MAXIMA DE *90* KA (TIPO AC)</v>
          </cell>
          <cell r="C11470">
            <v>171.57</v>
          </cell>
        </row>
        <row r="11471">
          <cell r="A11471">
            <v>39469</v>
          </cell>
          <cell r="B11471" t="str">
            <v>DISPOSITIVO DPS CLASSE II, 1 POLO, TENSAO MAXIMA DE 275 V, CORRENTE MAXIMA DE *20* KA (TIPO AC)</v>
          </cell>
          <cell r="C11471">
            <v>69.89</v>
          </cell>
        </row>
        <row r="11472">
          <cell r="A11472">
            <v>39470</v>
          </cell>
          <cell r="B11472" t="str">
            <v>DISPOSITIVO DPS CLASSE II, 1 POLO, TENSAO MAXIMA DE 275 V, CORRENTE MAXIMA DE *30* KA (TIPO AC)</v>
          </cell>
          <cell r="C11472">
            <v>85.87</v>
          </cell>
        </row>
        <row r="11473">
          <cell r="A11473">
            <v>39471</v>
          </cell>
          <cell r="B11473" t="str">
            <v>DISPOSITIVO DPS CLASSE II, 1 POLO, TENSAO MAXIMA DE 275 V, CORRENTE MAXIMA DE *45* KA (TIPO AC)</v>
          </cell>
          <cell r="C11473">
            <v>103.2</v>
          </cell>
        </row>
        <row r="11474">
          <cell r="A11474">
            <v>39472</v>
          </cell>
          <cell r="B11474" t="str">
            <v>DISPOSITIVO DPS CLASSE II, 1 POLO, TENSAO MAXIMA DE 275 V, CORRENTE MAXIMA DE *90* KA (TIPO AC)</v>
          </cell>
          <cell r="C11474">
            <v>179.3</v>
          </cell>
        </row>
        <row r="11475">
          <cell r="A11475">
            <v>39473</v>
          </cell>
          <cell r="B11475" t="str">
            <v>DISPOSITIVO DPS CLASSE II, 1 POLO, TENSAO MAXIMA DE 385 V, CORRENTE MAXIMA DE *20* KA (TIPO AC)</v>
          </cell>
          <cell r="C11475">
            <v>115.83</v>
          </cell>
        </row>
        <row r="11476">
          <cell r="A11476">
            <v>39474</v>
          </cell>
          <cell r="B11476" t="str">
            <v>DISPOSITIVO DPS CLASSE II, 1 POLO, TENSAO MAXIMA DE 385 V, CORRENTE MAXIMA DE *30* KA (TIPO AC)</v>
          </cell>
          <cell r="C11476">
            <v>123.48</v>
          </cell>
        </row>
        <row r="11477">
          <cell r="A11477">
            <v>39475</v>
          </cell>
          <cell r="B11477" t="str">
            <v>DISPOSITIVO DPS CLASSE II, 1 POLO, TENSAO MAXIMA DE 385 V, CORRENTE MAXIMA DE *45* KA (TIPO AC)</v>
          </cell>
          <cell r="C11477">
            <v>140.1</v>
          </cell>
        </row>
        <row r="11478">
          <cell r="A11478">
            <v>39476</v>
          </cell>
          <cell r="B11478" t="str">
            <v>DISPOSITIVO DPS CLASSE II, 1 POLO, TENSAO MAXIMA DE 385 V, CORRENTE MAXIMA DE *90* KA (TIPO AC)</v>
          </cell>
          <cell r="C11478">
            <v>263.74</v>
          </cell>
        </row>
        <row r="11479">
          <cell r="A11479">
            <v>39477</v>
          </cell>
          <cell r="B11479" t="str">
            <v>DISPOSITIVO DPS CLASSE II, 1 POLO, TENSAO MAXIMA DE 460 V, CORRENTE MAXIMA DE *20* KA (TIPO AC)</v>
          </cell>
          <cell r="C11479">
            <v>129.22</v>
          </cell>
        </row>
        <row r="11480">
          <cell r="A11480">
            <v>39478</v>
          </cell>
          <cell r="B11480" t="str">
            <v>DISPOSITIVO DPS CLASSE II, 1 POLO, TENSAO MAXIMA DE 460 V, CORRENTE MAXIMA DE *30* KA (TIPO AC)</v>
          </cell>
          <cell r="C11480">
            <v>133.22</v>
          </cell>
        </row>
        <row r="11481">
          <cell r="A11481">
            <v>39479</v>
          </cell>
          <cell r="B11481" t="str">
            <v>DISPOSITIVO DPS CLASSE II, 1 POLO, TENSAO MAXIMA DE 460 V, CORRENTE MAXIMA DE *45* KA (TIPO AC)</v>
          </cell>
          <cell r="C11481">
            <v>156.96</v>
          </cell>
        </row>
        <row r="11482">
          <cell r="A11482">
            <v>39480</v>
          </cell>
          <cell r="B11482" t="str">
            <v>DISPOSITIVO DPS CLASSE II, 1 POLO, TENSAO MAXIMA DE 460 V, CORRENTE MAXIMA DE *90* KA (TIPO AC)</v>
          </cell>
          <cell r="C11482">
            <v>323.89</v>
          </cell>
        </row>
        <row r="11483">
          <cell r="A11483">
            <v>39459</v>
          </cell>
          <cell r="B11483" t="str">
            <v>DISPOSITIVO DR, 2 POLOS, SENSIBILIDADE DE 30 MA, CORRENTE DE 100 A, TIPO AC</v>
          </cell>
          <cell r="C11483">
            <v>274.89999999999998</v>
          </cell>
        </row>
        <row r="11484">
          <cell r="A11484">
            <v>39445</v>
          </cell>
          <cell r="B11484" t="str">
            <v>DISPOSITIVO DR, 2 POLOS, SENSIBILIDADE DE 30 MA, CORRENTE DE 25 A, TIPO AC</v>
          </cell>
          <cell r="C11484">
            <v>138.03</v>
          </cell>
        </row>
        <row r="11485">
          <cell r="A11485">
            <v>39446</v>
          </cell>
          <cell r="B11485" t="str">
            <v>DISPOSITIVO DR, 2 POLOS, SENSIBILIDADE DE 30 MA, CORRENTE DE 40 A, TIPO AC</v>
          </cell>
          <cell r="C11485">
            <v>140.47999999999999</v>
          </cell>
        </row>
        <row r="11486">
          <cell r="A11486">
            <v>39447</v>
          </cell>
          <cell r="B11486" t="str">
            <v>DISPOSITIVO DR, 2 POLOS, SENSIBILIDADE DE 30 MA, CORRENTE DE 63 A, TIPO AC</v>
          </cell>
          <cell r="C11486">
            <v>150.22999999999999</v>
          </cell>
        </row>
        <row r="11487">
          <cell r="A11487">
            <v>39448</v>
          </cell>
          <cell r="B11487" t="str">
            <v>DISPOSITIVO DR, 2 POLOS, SENSIBILIDADE DE 30 MA, CORRENTE DE 80 A, TIPO AC</v>
          </cell>
          <cell r="C11487">
            <v>256.17</v>
          </cell>
        </row>
        <row r="11488">
          <cell r="A11488">
            <v>39450</v>
          </cell>
          <cell r="B11488" t="str">
            <v>DISPOSITIVO DR, 2 POLOS, SENSIBILIDADE DE 300 MA, CORRENTE DE 25 A, TIPO AC</v>
          </cell>
          <cell r="C11488">
            <v>156.29</v>
          </cell>
        </row>
        <row r="11489">
          <cell r="A11489">
            <v>39451</v>
          </cell>
          <cell r="B11489" t="str">
            <v>DISPOSITIVO DR, 2 POLOS, SENSIBILIDADE DE 300 MA, CORRENTE DE 40 A, TIPO AC</v>
          </cell>
          <cell r="C11489">
            <v>170.47</v>
          </cell>
        </row>
        <row r="11490">
          <cell r="A11490">
            <v>39452</v>
          </cell>
          <cell r="B11490" t="str">
            <v>DISPOSITIVO DR, 2 POLOS, SENSIBILIDADE DE 300 MA, CORRENTE DE 63 A, TIPO AC</v>
          </cell>
          <cell r="C11490">
            <v>171.49</v>
          </cell>
        </row>
        <row r="11491">
          <cell r="A11491">
            <v>39523</v>
          </cell>
          <cell r="B11491" t="str">
            <v>DISPOSITIVO DR, 2 POLOS, SENSIBILIDADE DE 300 MA, CORRENTE DE 80 A, TIPO AC</v>
          </cell>
          <cell r="C11491">
            <v>286.98</v>
          </cell>
        </row>
        <row r="11492">
          <cell r="A11492">
            <v>39449</v>
          </cell>
          <cell r="B11492" t="str">
            <v>DISPOSITIVO DR, 4 POLOS, SENSIBILIDADE DE 30 MA, CORRENTE DE 100 A, TIPO AC</v>
          </cell>
          <cell r="C11492">
            <v>317.81</v>
          </cell>
        </row>
        <row r="11493">
          <cell r="A11493">
            <v>39455</v>
          </cell>
          <cell r="B11493" t="str">
            <v>DISPOSITIVO DR, 4 POLOS, SENSIBILIDADE DE 30 MA, CORRENTE DE 25 A, TIPO AC</v>
          </cell>
          <cell r="C11493">
            <v>157.26</v>
          </cell>
        </row>
        <row r="11494">
          <cell r="A11494">
            <v>39456</v>
          </cell>
          <cell r="B11494" t="str">
            <v>DISPOSITIVO DR, 4 POLOS, SENSIBILIDADE DE 30 MA, CORRENTE DE 40 A, TIPO AC</v>
          </cell>
          <cell r="C11494">
            <v>157.38</v>
          </cell>
        </row>
        <row r="11495">
          <cell r="A11495">
            <v>39457</v>
          </cell>
          <cell r="B11495" t="str">
            <v>DISPOSITIVO DR, 4 POLOS, SENSIBILIDADE DE 30 MA, CORRENTE DE 63 A, TIPO AC</v>
          </cell>
          <cell r="C11495">
            <v>171.57</v>
          </cell>
        </row>
        <row r="11496">
          <cell r="A11496">
            <v>39458</v>
          </cell>
          <cell r="B11496" t="str">
            <v>DISPOSITIVO DR, 4 POLOS, SENSIBILIDADE DE 30 MA, CORRENTE DE 80 A, TIPO AC</v>
          </cell>
          <cell r="C11496">
            <v>320.14999999999998</v>
          </cell>
        </row>
        <row r="11497">
          <cell r="A11497">
            <v>39464</v>
          </cell>
          <cell r="B11497" t="str">
            <v>DISPOSITIVO DR, 4 POLOS, SENSIBILIDADE DE 300 MA, CORRENTE DE 100 A, TIPO AC</v>
          </cell>
          <cell r="C11497">
            <v>514.83000000000004</v>
          </cell>
        </row>
        <row r="11498">
          <cell r="A11498">
            <v>39460</v>
          </cell>
          <cell r="B11498" t="str">
            <v>DISPOSITIVO DR, 4 POLOS, SENSIBILIDADE DE 300 MA, CORRENTE DE 25 A, TIPO AC</v>
          </cell>
          <cell r="C11498">
            <v>195.26</v>
          </cell>
        </row>
        <row r="11499">
          <cell r="A11499">
            <v>39461</v>
          </cell>
          <cell r="B11499" t="str">
            <v>DISPOSITIVO DR, 4 POLOS, SENSIBILIDADE DE 300 MA, CORRENTE DE 40 A, TIPO AC</v>
          </cell>
          <cell r="C11499">
            <v>228.8</v>
          </cell>
        </row>
        <row r="11500">
          <cell r="A11500">
            <v>39462</v>
          </cell>
          <cell r="B11500" t="str">
            <v>DISPOSITIVO DR, 4 POLOS, SENSIBILIDADE DE 300 MA, CORRENTE DE 63 A, TIPO AC</v>
          </cell>
          <cell r="C11500">
            <v>220.51</v>
          </cell>
        </row>
        <row r="11501">
          <cell r="A11501">
            <v>39463</v>
          </cell>
          <cell r="B11501" t="str">
            <v>DISPOSITIVO DR, 4 POLOS, SENSIBILIDADE DE 300 MA, CORRENTE DE 80 A, TIPO AC</v>
          </cell>
          <cell r="C11501">
            <v>510.84</v>
          </cell>
        </row>
        <row r="11502">
          <cell r="A11502">
            <v>26039</v>
          </cell>
          <cell r="B11502" t="str">
            <v>DISTRIBUIDOR DE AGREGADOS AUTOPROPELIDO, CAP 3 M3, A DIESEL, 6 CC, 176 CV</v>
          </cell>
        </row>
        <row r="11503">
          <cell r="A11503">
            <v>2401</v>
          </cell>
          <cell r="B11503" t="str">
            <v>DISTRIBUIDOR DE AGREGADOS REBOCAVEL, CAPACIDADE 1,9 M3, LARGURA DE TRABALHO 3,66 M</v>
          </cell>
        </row>
        <row r="11504">
          <cell r="A11504">
            <v>38870</v>
          </cell>
          <cell r="B11504" t="str">
            <v>DISTRIBUIDOR METALICO, COM ROSCA, 2 SAIDAS, DN 1" X 1/2", PARA CONEXAO COM ANEL DESLIZANTE EM TUBO PEX PARA INST. AGUA QUENTE/FRIA</v>
          </cell>
        </row>
        <row r="11505">
          <cell r="A11505">
            <v>38869</v>
          </cell>
          <cell r="B11505" t="str">
            <v>DISTRIBUIDOR METALICO, COM ROSCA, 2 SAIDAS, DN 3/4" X 1/2", PARA CONEXAO COM ANEL DESLIZANTE EM TUBO PEX PARA INST. AGUA QUENTE/FRIA</v>
          </cell>
        </row>
        <row r="11506">
          <cell r="A11506">
            <v>38872</v>
          </cell>
          <cell r="B11506" t="str">
            <v>DISTRIBUIDOR METALICO, COM ROSCA, 3 SAIDAS, DN 1" X 1/2", PARA CONEXAO COM ANEL DESLIZANTE EM TUBO PEX PARA INST. AGUA QUENTE/FRIA</v>
          </cell>
        </row>
        <row r="11507">
          <cell r="A11507">
            <v>38871</v>
          </cell>
          <cell r="B11507" t="str">
            <v>DISTRIBUIDOR METALICO, COM ROSCA, 3 SAIDAS, DN 3/4" X 1/2", PARA CONEXAO COM ANEL DESLIZANTE EM TUBO PEX PARA INST. AGUA QUENTE/FRIA</v>
          </cell>
        </row>
        <row r="11508">
          <cell r="A11508">
            <v>39283</v>
          </cell>
          <cell r="B11508" t="str">
            <v>DISTRIBUIDOR, PLASTICO, 2 SAIDAS, DN 32 X 16 MM, PARA CONEXAO COM CRIMPAGEM, EM TUBO PEX PARA INST. AGUA QUENTE/FRIA</v>
          </cell>
        </row>
        <row r="11509">
          <cell r="A11509">
            <v>39285</v>
          </cell>
          <cell r="B11509" t="str">
            <v>DISTRIBUIDOR, PLASTICO, 2 SAIDAS, DN 32 X 25 MM, PARA CONEXAO COM CRIMPAGEM, EM TUBO PEX PARA INST. AGUA QUENTE/FRIA</v>
          </cell>
        </row>
        <row r="11510">
          <cell r="A11510">
            <v>39286</v>
          </cell>
          <cell r="B11510" t="str">
            <v>DISTRIBUIDOR, PLASTICO, 3 SAIDAS, DN 32 X 16 MM, PARA CONEXAO COM CRIMPAGEM, EM TUBO PEX PARA INST. AGUA QUENTE/FRIA</v>
          </cell>
        </row>
        <row r="11511">
          <cell r="A11511">
            <v>39288</v>
          </cell>
          <cell r="B11511" t="str">
            <v>DISTRIBUIDOR, PLASTICO, 3 SAIDAS, DN 32 X 25 MM, PARA CONEXAO COM CRIMPAGEM, EM TUBO PEX PARA INST. AGUA QUENTE/FRIA</v>
          </cell>
        </row>
        <row r="11512">
          <cell r="A11512">
            <v>44476</v>
          </cell>
          <cell r="B11512" t="str">
            <v>DIVISORIA EM GRANITO, COM DUAS FACES POLIDAS, TIPO ANDORINHA/ QUARTZ/ CASTELO/ CORUMBA OU OUTROS EQUIVALENTES DA REGIAO, E= *3,0* CM</v>
          </cell>
          <cell r="C11512">
            <v>744.46</v>
          </cell>
        </row>
        <row r="11513">
          <cell r="A11513">
            <v>10629</v>
          </cell>
          <cell r="B11513" t="str">
            <v>DIVISORIA EM MARMORE, COM DUAS FACES POLIDAS, BRANCO COMUM, E= *3,0* CM</v>
          </cell>
          <cell r="C11513">
            <v>914.58</v>
          </cell>
        </row>
        <row r="11514">
          <cell r="A11514">
            <v>10698</v>
          </cell>
          <cell r="B11514" t="str">
            <v>DIVISORIA, PLACA PRE-MOLDADA EM GRANILITE, MARMORITE OU GRANITINA, E = *3 CM</v>
          </cell>
        </row>
        <row r="11515">
          <cell r="A11515">
            <v>40521</v>
          </cell>
          <cell r="B11515" t="str">
            <v>DOBRADEIRA ELETROMECANICA DE VERGALHAO, PARA ACO DE DIAMETRO ATE 1 1/2", MOTOR ELETRICO TRIFASICO, POTENCIA DE 3 HP ATE 5 HP</v>
          </cell>
          <cell r="C11515">
            <v>125413.41</v>
          </cell>
        </row>
        <row r="11516">
          <cell r="A11516">
            <v>2432</v>
          </cell>
          <cell r="B11516" t="str">
            <v>DOBRADICA EM ACO/FERRO, 3 1/2" X 3", E= 1,9 A 2 MM, COM ANEL, CROMADO OU ZINCADO, TAMPA BOLA, COM PARAFUSOS</v>
          </cell>
          <cell r="C11516">
            <v>27.96</v>
          </cell>
        </row>
        <row r="11517">
          <cell r="A11517">
            <v>2418</v>
          </cell>
          <cell r="B11517" t="str">
            <v>DOBRADICA EM ACO/FERRO, 3" X 2 1/2", E= 1,2 A 1,8 MM, SEM ANEL, CROMADO OU ZINCADO, TAMPA BOLA, COM PARAFUSOS</v>
          </cell>
          <cell r="C11517">
            <v>12.97</v>
          </cell>
        </row>
        <row r="11518">
          <cell r="A11518">
            <v>2433</v>
          </cell>
          <cell r="B11518" t="str">
            <v>DOBRADICA EM ACO/FERRO, 3" X 2 1/2", E= 1,2 A 1,8 MM, SEM ANEL, CROMADO OU ZINCADO, TAMPA CHATA, COM PARAFUSOS</v>
          </cell>
          <cell r="C11518">
            <v>9.4700000000000006</v>
          </cell>
        </row>
        <row r="11519">
          <cell r="A11519">
            <v>2420</v>
          </cell>
          <cell r="B11519" t="str">
            <v>DOBRADICA EM ACO/FERRO, 3" X 2 1/2", E= 1,9 A 2 MM, SEM ANEL, CROMADO OU ZINCADO, TAMPA BOLA, COM PARAFUSOS</v>
          </cell>
          <cell r="C11519">
            <v>16.27</v>
          </cell>
        </row>
        <row r="11520">
          <cell r="A11520">
            <v>11447</v>
          </cell>
          <cell r="B11520" t="str">
            <v>DOBRADICA EM LATAO, 3" X 2 1/2", E= 1,9 A 2 MM, COM ANEL, CROMADO, TAMPA BOLA, COM PARAFUSOS</v>
          </cell>
          <cell r="C11520">
            <v>32.15</v>
          </cell>
        </row>
        <row r="11521">
          <cell r="A11521">
            <v>11451</v>
          </cell>
          <cell r="B11521" t="str">
            <v>DOBRADICA TIPO VAI-E-VEM EM ACO/FERRO, TAMANHO 3", GALVANIZADO, COM PARAFUSOS</v>
          </cell>
          <cell r="C11521">
            <v>86.18</v>
          </cell>
        </row>
        <row r="11522">
          <cell r="A11522">
            <v>11116</v>
          </cell>
          <cell r="B11522" t="str">
            <v>DOMOS / CLARABOIA INDIVIDUAL, EM ACRILICO BRANCO/LEITOSO, *95 X 95* CM, INCLUI ACESSORIOS DE FIXACAO, SEM INSTALACAO</v>
          </cell>
        </row>
        <row r="11523">
          <cell r="A11523">
            <v>38411</v>
          </cell>
          <cell r="B11523" t="str">
            <v>DOSADOR DE AREIA, CAPACIDADE DE *26* LITROS</v>
          </cell>
          <cell r="C11523">
            <v>1586.97</v>
          </cell>
        </row>
        <row r="11524">
          <cell r="A11524">
            <v>38189</v>
          </cell>
          <cell r="B11524" t="str">
            <v>DUCHA / CHUVEIRO METALICO, DE PAREDE, ARTICULAVEL, COM BRACO/CANO, SEM DESVIADOR</v>
          </cell>
          <cell r="C11524">
            <v>184.37</v>
          </cell>
        </row>
        <row r="11525">
          <cell r="A11525">
            <v>38190</v>
          </cell>
          <cell r="B11525" t="str">
            <v>DUCHA / CHUVEIRO METALICO, DE PAREDE, ARTICULAVEL, COM DESVIADOR E DUCHA MANUAL</v>
          </cell>
          <cell r="C11525">
            <v>388.42</v>
          </cell>
        </row>
        <row r="11526">
          <cell r="A11526">
            <v>7608</v>
          </cell>
          <cell r="B11526" t="str">
            <v>DUCHA / CHUVEIRO PLASTICO SIMPLES, 5", BRANCO, PARA ACOPLAR EM HASTE 1/2", AGUA FRIA</v>
          </cell>
          <cell r="C11526">
            <v>12.01</v>
          </cell>
        </row>
        <row r="11527">
          <cell r="A11527">
            <v>1370</v>
          </cell>
          <cell r="B11527" t="str">
            <v>DUCHA HIGIENICA PLASTICA COM REGISTRO METALICO 1/2"</v>
          </cell>
          <cell r="C11527">
            <v>129.30000000000001</v>
          </cell>
        </row>
        <row r="11528">
          <cell r="A11528">
            <v>36516</v>
          </cell>
          <cell r="B11528" t="str">
            <v>DUMPER COM CAPACIDADE DE CARGA DE 1700 KG, PARTIDA ELETRICA, MOTOR DIESEL COM POTENCIA DE 16 CV</v>
          </cell>
        </row>
        <row r="11529">
          <cell r="A11529">
            <v>34777</v>
          </cell>
          <cell r="B11529" t="str">
            <v>ELEMENTO VAZADO CERAMICO DIAGONAL (TIPO FLOR/QUADRADO/XIS) DE *7 X 18 X 25* CM (L X A X C)</v>
          </cell>
          <cell r="C11529">
            <v>3.65</v>
          </cell>
        </row>
        <row r="11530">
          <cell r="A11530">
            <v>7272</v>
          </cell>
          <cell r="B11530" t="str">
            <v>ELEMENTO VAZADO CERAMICO QUADRADO (TIPO RETO OU REDONDO) DE *7 A 9 X 20 X 20* CM (L X A X C)</v>
          </cell>
          <cell r="C11530">
            <v>2.75</v>
          </cell>
        </row>
        <row r="11531">
          <cell r="A11531">
            <v>10605</v>
          </cell>
          <cell r="B11531" t="str">
            <v>ELEMENTO VAZADO DE CONCRETO, QUADRICULADO, 1 FURO *10 X 10 X 10* CM</v>
          </cell>
          <cell r="C11531">
            <v>6.27</v>
          </cell>
        </row>
        <row r="11532">
          <cell r="A11532">
            <v>10604</v>
          </cell>
          <cell r="B11532" t="str">
            <v>ELEMENTO VAZADO DE CONCRETO, QUADRICULADO, 1 FURO *20 X 10 X 7* CM</v>
          </cell>
          <cell r="C11532">
            <v>14.61</v>
          </cell>
        </row>
        <row r="11533">
          <cell r="A11533">
            <v>672</v>
          </cell>
          <cell r="B11533" t="str">
            <v>ELEMENTO VAZADO DE CONCRETO, QUADRICULADO, 1 FURO *20 X 20 X 6,5* CM</v>
          </cell>
          <cell r="C11533">
            <v>20.09</v>
          </cell>
        </row>
        <row r="11534">
          <cell r="A11534">
            <v>668</v>
          </cell>
          <cell r="B11534" t="str">
            <v>ELEMENTO VAZADO DE CONCRETO, QUADRICULADO, 16 FUROS *29 X 29 X 6* CM</v>
          </cell>
          <cell r="C11534">
            <v>24.25</v>
          </cell>
        </row>
        <row r="11535">
          <cell r="A11535">
            <v>10578</v>
          </cell>
          <cell r="B11535" t="str">
            <v>ELEMENTO VAZADO DE CONCRETO, QUADRICULADO, 16 FUROS *33 X 33 X 10* CM</v>
          </cell>
          <cell r="C11535">
            <v>28.25</v>
          </cell>
        </row>
        <row r="11536">
          <cell r="A11536">
            <v>666</v>
          </cell>
          <cell r="B11536" t="str">
            <v>ELEMENTO VAZADO DE CONCRETO, QUADRICULADO, 16 FUROS *40 X 40 X 7* CM</v>
          </cell>
          <cell r="C11536">
            <v>31.41</v>
          </cell>
        </row>
        <row r="11537">
          <cell r="A11537">
            <v>665</v>
          </cell>
          <cell r="B11537" t="str">
            <v>ELEMENTO VAZADO DE CONCRETO, QUADRICULADO, 16 FUROS *50 X 50 X 7* CM</v>
          </cell>
          <cell r="C11537">
            <v>42.01</v>
          </cell>
        </row>
        <row r="11538">
          <cell r="A11538">
            <v>10577</v>
          </cell>
          <cell r="B11538" t="str">
            <v>ELEMENTO VAZADO DE CONCRETO, QUADRICULADO, 25 FUROS *50 X 50 X 5* CM</v>
          </cell>
          <cell r="C11538">
            <v>37.26</v>
          </cell>
        </row>
        <row r="11539">
          <cell r="A11539">
            <v>10583</v>
          </cell>
          <cell r="B11539" t="str">
            <v>ELEMENTO VAZADO DE CONCRETO, VENEZIANA *39 X 22 X 15* CM</v>
          </cell>
          <cell r="C11539">
            <v>19.36</v>
          </cell>
        </row>
        <row r="11540">
          <cell r="A11540">
            <v>10579</v>
          </cell>
          <cell r="B11540" t="str">
            <v>ELEMENTO VAZADO DE CONCRETO, VENEZIANA *39 X 29 X 10* CM</v>
          </cell>
          <cell r="C11540">
            <v>33.74</v>
          </cell>
        </row>
        <row r="11541">
          <cell r="A11541">
            <v>10582</v>
          </cell>
          <cell r="B11541" t="str">
            <v>ELEMENTO VAZADO DE CONCRETO, VENEZIANA *40 X 10 X 10* CM</v>
          </cell>
          <cell r="C11541">
            <v>17.04</v>
          </cell>
        </row>
        <row r="11542">
          <cell r="A11542">
            <v>2436</v>
          </cell>
          <cell r="B11542" t="str">
            <v>ELETRICISTA (HORISTA)</v>
          </cell>
          <cell r="C11542">
            <v>10.6</v>
          </cell>
        </row>
        <row r="11543">
          <cell r="A11543">
            <v>40918</v>
          </cell>
          <cell r="B11543" t="str">
            <v>ELETRICISTA (MENSALISTA)</v>
          </cell>
          <cell r="C11543">
            <v>2332</v>
          </cell>
        </row>
        <row r="11544">
          <cell r="A11544">
            <v>10998</v>
          </cell>
          <cell r="B11544" t="str">
            <v>ELETRODO REVESTIDO AWS - E-6010, DIAMETRO IGUAL A 4,00 MM</v>
          </cell>
          <cell r="C11544">
            <v>36.32</v>
          </cell>
        </row>
        <row r="11545">
          <cell r="A11545">
            <v>11002</v>
          </cell>
          <cell r="B11545" t="str">
            <v>ELETRODO REVESTIDO AWS - E6013, DIAMETRO IGUAL A 2,50 MM</v>
          </cell>
          <cell r="C11545">
            <v>33.270000000000003</v>
          </cell>
        </row>
        <row r="11546">
          <cell r="A11546">
            <v>10999</v>
          </cell>
          <cell r="B11546" t="str">
            <v>ELETRODO REVESTIDO AWS - E6013, DIAMETRO IGUAL A 4,00 MM</v>
          </cell>
          <cell r="C11546">
            <v>31.97</v>
          </cell>
        </row>
        <row r="11547">
          <cell r="A11547">
            <v>10997</v>
          </cell>
          <cell r="B11547" t="str">
            <v>ELETRODO REVESTIDO AWS - E7018, DIAMETRO IGUAL A 4,00 MM</v>
          </cell>
          <cell r="C11547">
            <v>34.65</v>
          </cell>
        </row>
        <row r="11548">
          <cell r="A11548">
            <v>2680</v>
          </cell>
          <cell r="B11548" t="str">
            <v>ELETRODUTO DE PVC RIGIDO ROSCAVEL DE 1 1/2", SEM LUVA</v>
          </cell>
          <cell r="C11548">
            <v>12.1</v>
          </cell>
        </row>
        <row r="11549">
          <cell r="A11549">
            <v>2684</v>
          </cell>
          <cell r="B11549" t="str">
            <v>ELETRODUTO DE PVC RIGIDO ROSCAVEL DE 1 1/4", SEM LUVA</v>
          </cell>
          <cell r="C11549">
            <v>11.01</v>
          </cell>
        </row>
        <row r="11550">
          <cell r="A11550">
            <v>2685</v>
          </cell>
          <cell r="B11550" t="str">
            <v>ELETRODUTO DE PVC RIGIDO ROSCAVEL DE 1", SEM LUVA</v>
          </cell>
          <cell r="C11550">
            <v>8.27</v>
          </cell>
        </row>
        <row r="11551">
          <cell r="A11551">
            <v>2673</v>
          </cell>
          <cell r="B11551" t="str">
            <v>ELETRODUTO DE PVC RIGIDO ROSCAVEL DE 1/2", SEM LUVA</v>
          </cell>
          <cell r="C11551">
            <v>4.25</v>
          </cell>
        </row>
        <row r="11552">
          <cell r="A11552">
            <v>2682</v>
          </cell>
          <cell r="B11552" t="str">
            <v>ELETRODUTO DE PVC RIGIDO ROSCAVEL DE 2 1/2", SEM LUVA</v>
          </cell>
          <cell r="C11552">
            <v>28.85</v>
          </cell>
        </row>
        <row r="11553">
          <cell r="A11553">
            <v>2681</v>
          </cell>
          <cell r="B11553" t="str">
            <v>ELETRODUTO DE PVC RIGIDO ROSCAVEL DE 2", SEM LUVA</v>
          </cell>
          <cell r="C11553">
            <v>19.78</v>
          </cell>
        </row>
        <row r="11554">
          <cell r="A11554">
            <v>2686</v>
          </cell>
          <cell r="B11554" t="str">
            <v>ELETRODUTO DE PVC RIGIDO ROSCAVEL DE 3", SEM LUVA</v>
          </cell>
          <cell r="C11554">
            <v>36.18</v>
          </cell>
        </row>
        <row r="11555">
          <cell r="A11555">
            <v>2674</v>
          </cell>
          <cell r="B11555" t="str">
            <v>ELETRODUTO DE PVC RIGIDO ROSCAVEL DE 3/4", SEM LUVA</v>
          </cell>
          <cell r="C11555">
            <v>5.29</v>
          </cell>
        </row>
        <row r="11556">
          <cell r="A11556">
            <v>2683</v>
          </cell>
          <cell r="B11556" t="str">
            <v>ELETRODUTO DE PVC RIGIDO ROSCAVEL DE 4", SEM LUVA</v>
          </cell>
          <cell r="C11556">
            <v>57.01</v>
          </cell>
        </row>
        <row r="11557">
          <cell r="A11557">
            <v>2676</v>
          </cell>
          <cell r="B11557" t="str">
            <v>ELETRODUTO DE PVC RIGIDO SOLDAVEL, CLASSE B, DE 20 MM</v>
          </cell>
          <cell r="C11557">
            <v>2.4700000000000002</v>
          </cell>
        </row>
        <row r="11558">
          <cell r="A11558">
            <v>2678</v>
          </cell>
          <cell r="B11558" t="str">
            <v>ELETRODUTO DE PVC RIGIDO SOLDAVEL, CLASSE B, DE 25 MM</v>
          </cell>
          <cell r="C11558">
            <v>3.09</v>
          </cell>
        </row>
        <row r="11559">
          <cell r="A11559">
            <v>2679</v>
          </cell>
          <cell r="B11559" t="str">
            <v>ELETRODUTO DE PVC RIGIDO SOLDAVEL, CLASSE B, DE 32 MM</v>
          </cell>
          <cell r="C11559">
            <v>4.7699999999999996</v>
          </cell>
        </row>
        <row r="11560">
          <cell r="A11560">
            <v>12070</v>
          </cell>
          <cell r="B11560" t="str">
            <v>ELETRODUTO DE PVC RIGIDO SOLDAVEL, CLASSE B, DE 40 MM</v>
          </cell>
          <cell r="C11560">
            <v>6.64</v>
          </cell>
        </row>
        <row r="11561">
          <cell r="A11561">
            <v>2675</v>
          </cell>
          <cell r="B11561" t="str">
            <v>ELETRODUTO DE PVC RIGIDO SOLDAVEL, CLASSE B, DE 50 MM</v>
          </cell>
          <cell r="C11561">
            <v>8.6300000000000008</v>
          </cell>
        </row>
        <row r="11562">
          <cell r="A11562">
            <v>12067</v>
          </cell>
          <cell r="B11562" t="str">
            <v>ELETRODUTO DE PVC RIGIDO SOLDAVEL, CLASSE B, DE 60 MM</v>
          </cell>
          <cell r="C11562">
            <v>11.71</v>
          </cell>
        </row>
        <row r="11563">
          <cell r="A11563">
            <v>21128</v>
          </cell>
          <cell r="B11563" t="str">
            <v>ELETRODUTO EM ACO GALVANIZADO ELETROLITICO, LEVE, DIAMETRO 3/4", PAREDE DE 0,90 MM</v>
          </cell>
          <cell r="C11563">
            <v>7.91</v>
          </cell>
        </row>
        <row r="11564">
          <cell r="A11564">
            <v>40400</v>
          </cell>
          <cell r="B11564" t="str">
            <v>ELETRODUTO FLEXIVEL PLANO EM PEAD, COR PRETA E LARANJA, DIAMETRO 25 MM</v>
          </cell>
          <cell r="C11564">
            <v>2.15</v>
          </cell>
        </row>
        <row r="11565">
          <cell r="A11565">
            <v>40401</v>
          </cell>
          <cell r="B11565" t="str">
            <v>ELETRODUTO FLEXIVEL PLANO EM PEAD, COR PRETA E LARANJA, DIAMETRO 32 MM</v>
          </cell>
          <cell r="C11565">
            <v>3.17</v>
          </cell>
        </row>
        <row r="11566">
          <cell r="A11566">
            <v>40402</v>
          </cell>
          <cell r="B11566" t="str">
            <v>ELETRODUTO FLEXIVEL PLANO EM PEAD, COR PRETA E LARANJA, DIAMETRO 40 MM</v>
          </cell>
          <cell r="C11566">
            <v>4.0599999999999996</v>
          </cell>
        </row>
        <row r="11567">
          <cell r="A11567">
            <v>21137</v>
          </cell>
          <cell r="B11567" t="str">
            <v>ELETRODUTO FLEXIVEL, EM FITA DE ACO GALVANIZADO, REVESTIDO COM PVC PRETO, DIAMETRO EXTERNO DE 15 MM, DN = 3/8", TIPO SEALTUBO</v>
          </cell>
          <cell r="C11567">
            <v>8.09</v>
          </cell>
        </row>
        <row r="11568">
          <cell r="A11568">
            <v>2504</v>
          </cell>
          <cell r="B11568" t="str">
            <v>ELETRODUTO FLEXIVEL, EM FITA DE ACO GALVANIZADO, REVESTIDO COM PVC PRETO, DIAMETRO EXTERNO DE 25 MM, DN = 3/4", TIPO SEALTUBO</v>
          </cell>
          <cell r="C11568">
            <v>8.77</v>
          </cell>
        </row>
        <row r="11569">
          <cell r="A11569">
            <v>2501</v>
          </cell>
          <cell r="B11569" t="str">
            <v>ELETRODUTO FLEXIVEL, EM FITA DE ACO GALVANIZADO, REVESTIDO COM PVC PRETO, DIAMETRO EXTERNO DE 32 MM, DN = 1", TIPO SEALTUBO</v>
          </cell>
          <cell r="C11569">
            <v>11.51</v>
          </cell>
        </row>
        <row r="11570">
          <cell r="A11570">
            <v>2502</v>
          </cell>
          <cell r="B11570" t="str">
            <v>ELETRODUTO FLEXIVEL, EM FITA DE ACO GALVANIZADO, REVESTIDO COM PVC PRETO, DIAMETRO EXTERNO DE 40 MM, DN = 1 1/4", TIPO SEALTUBO</v>
          </cell>
          <cell r="C11570">
            <v>17.36</v>
          </cell>
        </row>
        <row r="11571">
          <cell r="A11571">
            <v>2503</v>
          </cell>
          <cell r="B11571" t="str">
            <v>ELETRODUTO FLEXIVEL, EM FITA DE ACO GALVANIZADO, REVESTIDO COM PVC PRETO, DIAMETRO EXTERNO DE 50 MM, DN = 1 1/2", TIPO SEALTUBO</v>
          </cell>
          <cell r="C11571">
            <v>22.35</v>
          </cell>
        </row>
        <row r="11572">
          <cell r="A11572">
            <v>2500</v>
          </cell>
          <cell r="B11572" t="str">
            <v>ELETRODUTO FLEXIVEL, EM FITA DE ACO GALVANIZADO, REVESTIDO COM PVC PRETO, DIAMETRO EXTERNO DE 60 MM, DN = 2", TIPO SEALTUBO</v>
          </cell>
          <cell r="C11572">
            <v>29.77</v>
          </cell>
        </row>
        <row r="11573">
          <cell r="A11573">
            <v>2505</v>
          </cell>
          <cell r="B11573" t="str">
            <v>ELETRODUTO FLEXIVEL, EM FITA DE ACO GALVANIZADO, REVESTIDO COM PVC PRETO, DIAMETRO EXTERNO DE 75 MM, DN = 2 1/2", TIPO SEALTUBO</v>
          </cell>
          <cell r="C11573">
            <v>46.4</v>
          </cell>
        </row>
        <row r="11574">
          <cell r="A11574">
            <v>12056</v>
          </cell>
          <cell r="B11574" t="str">
            <v>ELETRODUTO FLEXIVEL, EM FITA DE ACO GALVANIZADO, SEM REVESTIMENTO, DIAMETRO NOMINAL 1 1/2"</v>
          </cell>
          <cell r="C11574">
            <v>18.75</v>
          </cell>
        </row>
        <row r="11575">
          <cell r="A11575">
            <v>12057</v>
          </cell>
          <cell r="B11575" t="str">
            <v>ELETRODUTO FLEXIVEL, EM FITA DE ACO GALVANIZADO, SEM REVESTIMENTO, DIAMETRO NOMINAL 1 1/4"</v>
          </cell>
          <cell r="C11575">
            <v>15.92</v>
          </cell>
        </row>
        <row r="11576">
          <cell r="A11576">
            <v>12058</v>
          </cell>
          <cell r="B11576" t="str">
            <v>ELETRODUTO FLEXIVEL, EM FITA DE ACO GALVANIZADO, SEM REVESTIMENTO, DIAMETRO NOMINAL 1"</v>
          </cell>
          <cell r="C11576">
            <v>9.92</v>
          </cell>
        </row>
        <row r="11577">
          <cell r="A11577">
            <v>12059</v>
          </cell>
          <cell r="B11577" t="str">
            <v>ELETRODUTO FLEXIVEL, EM FITA DE ACO GALVANIZADO, SEM REVESTIMENTO, DIAMETRO NOMINAL 1/2"</v>
          </cell>
          <cell r="C11577">
            <v>5.58</v>
          </cell>
        </row>
        <row r="11578">
          <cell r="A11578">
            <v>12060</v>
          </cell>
          <cell r="B11578" t="str">
            <v>ELETRODUTO FLEXIVEL, EM FITA DE ACO GALVANIZADO, SEM REVESTIMENTO, DIAMETRO NOMINAL 2 1/2"</v>
          </cell>
          <cell r="C11578">
            <v>41.37</v>
          </cell>
        </row>
        <row r="11579">
          <cell r="A11579">
            <v>12061</v>
          </cell>
          <cell r="B11579" t="str">
            <v>ELETRODUTO FLEXIVEL, EM FITA DE ACO GALVANIZADO, SEM REVESTIMENTO, DIAMETRO NOMINAL 2"</v>
          </cell>
          <cell r="C11579">
            <v>25.26</v>
          </cell>
        </row>
        <row r="11580">
          <cell r="A11580">
            <v>12062</v>
          </cell>
          <cell r="B11580" t="str">
            <v>ELETRODUTO FLEXIVEL, EM FITA DE ACO GALVANIZADO, SEM REVESTIMENTO, DIAMETRO NOMINAL 3"</v>
          </cell>
          <cell r="C11580">
            <v>46.59</v>
          </cell>
        </row>
        <row r="11581">
          <cell r="A11581">
            <v>2687</v>
          </cell>
          <cell r="B11581" t="str">
            <v>ELETRODUTO PVC FLEXIVEL CORRUGADO, COR AMARELA, DE 16 MM</v>
          </cell>
          <cell r="C11581">
            <v>2.16</v>
          </cell>
        </row>
        <row r="11582">
          <cell r="A11582">
            <v>2689</v>
          </cell>
          <cell r="B11582" t="str">
            <v>ELETRODUTO PVC FLEXIVEL CORRUGADO, COR AMARELA, DE 20 MM</v>
          </cell>
          <cell r="C11582">
            <v>2.57</v>
          </cell>
        </row>
        <row r="11583">
          <cell r="A11583">
            <v>2688</v>
          </cell>
          <cell r="B11583" t="str">
            <v>ELETRODUTO PVC FLEXIVEL CORRUGADO, COR AMARELA, DE 25 MM</v>
          </cell>
          <cell r="C11583">
            <v>2.78</v>
          </cell>
        </row>
        <row r="11584">
          <cell r="A11584">
            <v>2690</v>
          </cell>
          <cell r="B11584" t="str">
            <v>ELETRODUTO PVC FLEXIVEL CORRUGADO, COR AMARELA, DE 32 MM</v>
          </cell>
          <cell r="C11584">
            <v>4.76</v>
          </cell>
        </row>
        <row r="11585">
          <cell r="A11585">
            <v>39243</v>
          </cell>
          <cell r="B11585" t="str">
            <v>ELETRODUTO PVC FLEXIVEL CORRUGADO, REFORCADO, COR LARANJA, DE 20 MM, PARA LAJES E PISOS</v>
          </cell>
          <cell r="C11585">
            <v>3.14</v>
          </cell>
        </row>
        <row r="11586">
          <cell r="A11586">
            <v>39244</v>
          </cell>
          <cell r="B11586" t="str">
            <v>ELETRODUTO PVC FLEXIVEL CORRUGADO, REFORCADO, COR LARANJA, DE 25 MM, PARA LAJES E PISOS</v>
          </cell>
          <cell r="C11586">
            <v>4.24</v>
          </cell>
        </row>
        <row r="11587">
          <cell r="A11587">
            <v>39245</v>
          </cell>
          <cell r="B11587" t="str">
            <v>ELETRODUTO PVC FLEXIVEL CORRUGADO, REFORCADO, COR LARANJA, DE 32 MM, PARA LAJES E PISOS</v>
          </cell>
          <cell r="C11587">
            <v>8.16</v>
          </cell>
        </row>
        <row r="11588">
          <cell r="A11588">
            <v>39255</v>
          </cell>
          <cell r="B11588" t="str">
            <v>ELETRODUTO/CONDULETE DE PVC RIGIDO, LISO, COR CINZA, DE 1", PARA INSTALACOES APARENTES (NBR 5410)</v>
          </cell>
          <cell r="C11588">
            <v>22.58</v>
          </cell>
        </row>
        <row r="11589">
          <cell r="A11589">
            <v>39254</v>
          </cell>
          <cell r="B11589" t="str">
            <v>ELETRODUTO/CONDULETE DE PVC RIGIDO, LISO, COR CINZA, DE 1/2", PARA INSTALACOES APARENTES (NBR 5410)</v>
          </cell>
          <cell r="C11589">
            <v>12.2</v>
          </cell>
        </row>
        <row r="11590">
          <cell r="A11590">
            <v>39253</v>
          </cell>
          <cell r="B11590" t="str">
            <v>ELETRODUTO/CONDULETE DE PVC RIGIDO, LISO, COR CINZA, DE 3/4", PARA INSTALACOES APARENTES (NBR 5410)</v>
          </cell>
          <cell r="C11590">
            <v>15.55</v>
          </cell>
        </row>
        <row r="11591">
          <cell r="A11591">
            <v>39246</v>
          </cell>
          <cell r="B11591" t="str">
            <v>ELETRODUTO/DUTO PEAD FLEXIVEL PAREDE SIMPLES, CORRUGACAO HELICOIDAL, COR PRETA, SEM ROSCA, DE 1 1/2", CRC 680 N, PARA CABEAMENTO SUBTERRANEO (NBR 15715)</v>
          </cell>
          <cell r="C11591">
            <v>5.5</v>
          </cell>
        </row>
        <row r="11592">
          <cell r="A11592">
            <v>39247</v>
          </cell>
          <cell r="B11592" t="str">
            <v>ELETRODUTO/DUTO PEAD FLEXIVEL PAREDE SIMPLES, CORRUGACAO HELICOIDAL, COR PRETA, SEM ROSCA, DE 1 1/4", CRC 680 N, PARA CABEAMENTO SUBTERRANEO (NBR 15715)</v>
          </cell>
          <cell r="C11592">
            <v>4.8</v>
          </cell>
        </row>
        <row r="11593">
          <cell r="A11593">
            <v>2446</v>
          </cell>
          <cell r="B11593" t="str">
            <v>ELETRODUTO/DUTO PEAD FLEXIVEL PAREDE SIMPLES, CORRUGACAO HELICOIDAL, COR PRETA, SEM ROSCA, DE 2", CRC 680 N, PARA CABEAMENTO SUBTERRANEO (NBR 15715)</v>
          </cell>
          <cell r="C11593">
            <v>7.9</v>
          </cell>
        </row>
        <row r="11594">
          <cell r="A11594">
            <v>2442</v>
          </cell>
          <cell r="B11594" t="str">
            <v>ELETRODUTO/DUTO PEAD FLEXIVEL PAREDE SIMPLES, CORRUGACAO HELICOIDAL, COR PRETA, SEM ROSCA, DE 3", CRC 680 N, PARA CABEAMENTO SUBTERRANEO (NBR 15715)</v>
          </cell>
          <cell r="C11594">
            <v>11.07</v>
          </cell>
        </row>
        <row r="11595">
          <cell r="A11595">
            <v>39248</v>
          </cell>
          <cell r="B11595" t="str">
            <v>ELETRODUTO/DUTO PEAD FLEXIVEL PAREDE SIMPLES, CORRUGACAO HELICOIDAL, COR PRETA, SEM ROSCA, DE 4", CRC 680 N, PARA CABEAMENTO SUBTERRANEO (NBR 15715)</v>
          </cell>
          <cell r="C11595">
            <v>15.42</v>
          </cell>
        </row>
        <row r="11596">
          <cell r="A11596">
            <v>2438</v>
          </cell>
          <cell r="B11596" t="str">
            <v>ELETROTECNICO (HORISTA)</v>
          </cell>
          <cell r="C11596">
            <v>11.9</v>
          </cell>
        </row>
        <row r="11597">
          <cell r="A11597">
            <v>40922</v>
          </cell>
          <cell r="B11597" t="str">
            <v>ELETROTECNICO (MENSALISTA)</v>
          </cell>
          <cell r="C11597">
            <v>2618.0100000000002</v>
          </cell>
        </row>
        <row r="11598">
          <cell r="A11598">
            <v>36486</v>
          </cell>
          <cell r="B11598" t="str">
            <v>ELEVADOR DE CARGA A CABO, CABINE SEMI FECHADA 2,0 X 1,5 X 2,0 M, CAPACIDADE DE CARGA 1000 KG, TORRE 2,38 X 2,21 X 15 M, GUINCHO DE EMBREAGEM, FREIO DE SEGURANCA, LIMITADOR DE VELOCIDADE E CANCELA</v>
          </cell>
        </row>
        <row r="11599">
          <cell r="A11599">
            <v>37777</v>
          </cell>
          <cell r="B11599" t="str">
            <v>ELEVADOR DE CREMALHEIRA CABINE FECHADA 1,5 X 2,5 X 2,35 M (UMA POR TORRE), CAPACIDADE DE CARGA 1200 KG (15 PESSOAS), TORRE 24 M (16 MODULOS), FREIO DE SEGURANCA, LIMITADOR DE CARGA</v>
          </cell>
        </row>
        <row r="11600">
          <cell r="A11600">
            <v>12624</v>
          </cell>
          <cell r="B11600" t="str">
            <v>EMENDA PARA CALHA PLUVIAL, PVC, DIAMETRO ENTRE 119 E 170 MM, PARA DRENAGEM PLUVIAL PREDIAL</v>
          </cell>
          <cell r="C11600">
            <v>32.89</v>
          </cell>
        </row>
        <row r="11601">
          <cell r="A11601">
            <v>517</v>
          </cell>
          <cell r="B11601" t="str">
            <v>EMULSAO ASFALTICA ANIONICA</v>
          </cell>
        </row>
        <row r="11602">
          <cell r="A11602">
            <v>37534</v>
          </cell>
          <cell r="B11602" t="str">
            <v>EMULSAO EXPLOSIVA EM CARTUCHOS DE 1" X 12", DENSIDADE 1.15 G/CM3, INICIACAO ESPOLETA N. 8 / CORDEL</v>
          </cell>
        </row>
        <row r="11603">
          <cell r="A11603">
            <v>37535</v>
          </cell>
          <cell r="B11603" t="str">
            <v>EMULSAO EXPLOSIVA EM CARTUCHOS DE 1" X 24", DENSIDADE 1.15 G/CM3, INICIACAO ESPOLETA N. 8 / CORDEL</v>
          </cell>
        </row>
        <row r="11604">
          <cell r="A11604">
            <v>37533</v>
          </cell>
          <cell r="B11604" t="str">
            <v>EMULSAO EXPLOSIVA EM CARTUCHOS DE 1" X 8", DENSIDADE 1.15 G/CM3, INICIACAO ESPOLETA N. 8 / CORDEL</v>
          </cell>
        </row>
        <row r="11605">
          <cell r="A11605">
            <v>37537</v>
          </cell>
          <cell r="B11605" t="str">
            <v>EMULSAO EXPLOSIVA EM CARTUCHOS DE 2 1/2" X 24", DENSIDADE 1.15 G/CM3, INICIACAO ESPOLETA N. 8 / CORDEL</v>
          </cell>
        </row>
        <row r="11606">
          <cell r="A11606">
            <v>37536</v>
          </cell>
          <cell r="B11606" t="str">
            <v>EMULSAO EXPLOSIVA EM CARTUCHOS DE 2 1/4" X 24", DENSIDADE 1.15 G/CM3, INICIACAO ESPOLETA N. 8 / CORDEL</v>
          </cell>
        </row>
        <row r="11607">
          <cell r="A11607">
            <v>37532</v>
          </cell>
          <cell r="B11607" t="str">
            <v>EMULSAO EXPLOSIVA EM CARTUCHOS DE 2" X 24", DENSIDADE 1.15 G/CM3, INICIACAO ESPOLETA N. 8 / CORDEL</v>
          </cell>
        </row>
        <row r="11608">
          <cell r="A11608">
            <v>2696</v>
          </cell>
          <cell r="B11608" t="str">
            <v>ENCANADOR OU BOMBEIRO HIDRAULICO (HORISTA)</v>
          </cell>
          <cell r="C11608">
            <v>9.2200000000000006</v>
          </cell>
        </row>
        <row r="11609">
          <cell r="A11609">
            <v>40928</v>
          </cell>
          <cell r="B11609" t="str">
            <v>ENCANADOR OU BOMBEIRO HIDRAULICO (MENSALISTA)</v>
          </cell>
          <cell r="C11609">
            <v>2028.4</v>
          </cell>
        </row>
        <row r="11610">
          <cell r="A11610">
            <v>4083</v>
          </cell>
          <cell r="B11610" t="str">
            <v>ENCARREGADO GERAL DE OBRAS (HORISTA)</v>
          </cell>
          <cell r="C11610">
            <v>12.54</v>
          </cell>
        </row>
        <row r="11611">
          <cell r="A11611">
            <v>40818</v>
          </cell>
          <cell r="B11611" t="str">
            <v>ENCARREGADO GERAL DE OBRAS (MENSALISTA)</v>
          </cell>
          <cell r="C11611">
            <v>2758.8</v>
          </cell>
        </row>
        <row r="11612">
          <cell r="A11612">
            <v>43146</v>
          </cell>
          <cell r="B11612" t="str">
            <v>ENDURECEDOR MINERAL DE BASE CIMENTICIA PARA PISO DE CONCRETO</v>
          </cell>
          <cell r="C11612">
            <v>8.93</v>
          </cell>
        </row>
        <row r="11613">
          <cell r="A11613">
            <v>2705</v>
          </cell>
          <cell r="B11613" t="str">
            <v>ENERGIA ELETRICA ATE 2000 KWH INDUSTRIAL, SEM DEMANDA</v>
          </cell>
          <cell r="C11613">
            <v>1.1000000000000001</v>
          </cell>
        </row>
        <row r="11614">
          <cell r="A11614">
            <v>14250</v>
          </cell>
          <cell r="B11614" t="str">
            <v>ENERGIA ELETRICA COMERCIAL, BAIXA TENSAO, RELATIVA AO CONSUMO DE ATE 100 KWH, INCLUINDO ICMS, PIS/PASEP E COFINS</v>
          </cell>
          <cell r="C11614">
            <v>1.1200000000000001</v>
          </cell>
        </row>
        <row r="11615">
          <cell r="A11615">
            <v>11683</v>
          </cell>
          <cell r="B11615" t="str">
            <v>ENGATE / RABICHO FLEXIVEL INOX 1/2" X 30 CM</v>
          </cell>
          <cell r="C11615">
            <v>76.48</v>
          </cell>
        </row>
        <row r="11616">
          <cell r="A11616">
            <v>11684</v>
          </cell>
          <cell r="B11616" t="str">
            <v>ENGATE / RABICHO FLEXIVEL INOX 1/2" X 40 CM</v>
          </cell>
          <cell r="C11616">
            <v>83.71</v>
          </cell>
        </row>
        <row r="11617">
          <cell r="A11617">
            <v>6141</v>
          </cell>
          <cell r="B11617" t="str">
            <v>ENGATE/RABICHO FLEXIVEL PLASTICO (PVC OU ABS) BRANCO 1/2" X 30 CM</v>
          </cell>
          <cell r="C11617">
            <v>5.7</v>
          </cell>
        </row>
        <row r="11618">
          <cell r="A11618">
            <v>11681</v>
          </cell>
          <cell r="B11618" t="str">
            <v>ENGATE/RABICHO FLEXIVEL PLASTICO (PVC OU ABS) BRANCO 1/2" X 40 CM</v>
          </cell>
          <cell r="C11618">
            <v>7.19</v>
          </cell>
        </row>
        <row r="11619">
          <cell r="A11619">
            <v>2706</v>
          </cell>
          <cell r="B11619" t="str">
            <v>ENGENHEIRO CIVIL DE OBRA JUNIOR (HORISTA)</v>
          </cell>
          <cell r="C11619">
            <v>58.65</v>
          </cell>
        </row>
        <row r="11620">
          <cell r="A11620">
            <v>40811</v>
          </cell>
          <cell r="B11620" t="str">
            <v>ENGENHEIRO CIVIL DE OBRA JUNIOR (MENSALISTA)</v>
          </cell>
          <cell r="C11620">
            <v>12903</v>
          </cell>
        </row>
        <row r="11621">
          <cell r="A11621">
            <v>2707</v>
          </cell>
          <cell r="B11621" t="str">
            <v>ENGENHEIRO CIVIL DE OBRA PLENO (HORISTA)</v>
          </cell>
          <cell r="C11621">
            <v>61.92</v>
          </cell>
        </row>
        <row r="11622">
          <cell r="A11622">
            <v>40813</v>
          </cell>
          <cell r="B11622" t="str">
            <v>ENGENHEIRO CIVIL DE OBRA PLENO (MENSALISTA)</v>
          </cell>
          <cell r="C11622">
            <v>13622.7</v>
          </cell>
        </row>
        <row r="11623">
          <cell r="A11623">
            <v>2708</v>
          </cell>
          <cell r="B11623" t="str">
            <v>ENGENHEIRO CIVIL DE OBRA SENIOR (HORISTA)</v>
          </cell>
          <cell r="C11623">
            <v>73.84</v>
          </cell>
        </row>
        <row r="11624">
          <cell r="A11624">
            <v>40814</v>
          </cell>
          <cell r="B11624" t="str">
            <v>ENGENHEIRO CIVIL DE OBRA SENIOR (MENSALISTA)</v>
          </cell>
          <cell r="C11624">
            <v>16246.31</v>
          </cell>
        </row>
        <row r="11625">
          <cell r="A11625">
            <v>38403</v>
          </cell>
          <cell r="B11625" t="str">
            <v>ENXADA ESTREITA, EM ACO, *25 X 23* CM, COM CABO DE MADEIRA DE *150* CM</v>
          </cell>
          <cell r="C11625">
            <v>57.75</v>
          </cell>
        </row>
        <row r="11626">
          <cell r="A11626">
            <v>43482</v>
          </cell>
          <cell r="B11626" t="str">
            <v>EPI - FAMILIA ALMOXARIFE - HORISTA (ENCARGOS COMPLEMENTARES - COLETADO CAIXA)</v>
          </cell>
          <cell r="C11626">
            <v>0.81</v>
          </cell>
        </row>
        <row r="11627">
          <cell r="A11627">
            <v>43494</v>
          </cell>
          <cell r="B11627" t="str">
            <v>EPI - FAMILIA ALMOXARIFE - MENSALISTA (ENCARGOS COMPLEMENTARES - COLETADO CAIXA)</v>
          </cell>
          <cell r="C11627">
            <v>153.54</v>
          </cell>
        </row>
        <row r="11628">
          <cell r="A11628">
            <v>43483</v>
          </cell>
          <cell r="B11628" t="str">
            <v>EPI - FAMILIA CARPINTEIRO DE FORMAS - HORISTA (ENCARGOS COMPLEMENTARES - COLETADO CAIXA)</v>
          </cell>
          <cell r="C11628">
            <v>1.43</v>
          </cell>
        </row>
        <row r="11629">
          <cell r="A11629">
            <v>43495</v>
          </cell>
          <cell r="B11629" t="str">
            <v>EPI - FAMILIA CARPINTEIRO DE FORMAS - MENSALISTA (ENCARGOS COMPLEMENTARES - COLETADO CAIXA)</v>
          </cell>
          <cell r="C11629">
            <v>270.51</v>
          </cell>
        </row>
        <row r="11630">
          <cell r="A11630">
            <v>43484</v>
          </cell>
          <cell r="B11630" t="str">
            <v>EPI - FAMILIA ELETRICISTA - HORISTA (ENCARGOS COMPLEMENTARES - COLETADO CAIXA)</v>
          </cell>
          <cell r="C11630">
            <v>1.26</v>
          </cell>
        </row>
        <row r="11631">
          <cell r="A11631">
            <v>43496</v>
          </cell>
          <cell r="B11631" t="str">
            <v>EPI - FAMILIA ELETRICISTA - MENSALISTA (ENCARGOS COMPLEMENTARES - COLETADO CAIXA)</v>
          </cell>
          <cell r="C11631">
            <v>238.02</v>
          </cell>
        </row>
        <row r="11632">
          <cell r="A11632">
            <v>43485</v>
          </cell>
          <cell r="B11632" t="str">
            <v>EPI - FAMILIA ENCANADOR - HORISTA (ENCARGOS COMPLEMENTARES - COLETADO CAIXA)</v>
          </cell>
          <cell r="C11632">
            <v>1.1299999999999999</v>
          </cell>
        </row>
        <row r="11633">
          <cell r="A11633">
            <v>43497</v>
          </cell>
          <cell r="B11633" t="str">
            <v>EPI - FAMILIA ENCANADOR - MENSALISTA (ENCARGOS COMPLEMENTARES - COLETADO CAIXA)</v>
          </cell>
          <cell r="C11633">
            <v>212.45</v>
          </cell>
        </row>
        <row r="11634">
          <cell r="A11634">
            <v>43487</v>
          </cell>
          <cell r="B11634" t="str">
            <v>EPI - FAMILIA ENCARREGADO GERAL - HORISTA (ENCARGOS COMPLEMENTARES - COLETADO CAIXA)</v>
          </cell>
          <cell r="C11634">
            <v>1.28</v>
          </cell>
        </row>
        <row r="11635">
          <cell r="A11635">
            <v>43499</v>
          </cell>
          <cell r="B11635" t="str">
            <v>EPI - FAMILIA ENCARREGADO GERAL - MENSALISTA (ENCARGOS COMPLEMENTARES - COLETADO CAIXA)</v>
          </cell>
          <cell r="C11635">
            <v>241.99</v>
          </cell>
        </row>
        <row r="11636">
          <cell r="A11636">
            <v>43486</v>
          </cell>
          <cell r="B11636" t="str">
            <v>EPI - FAMILIA ENGENHEIRO CIVIL - HORISTA (ENCARGOS COMPLEMENTARES - COLETADO CAIXA)</v>
          </cell>
          <cell r="C11636">
            <v>0.77</v>
          </cell>
        </row>
        <row r="11637">
          <cell r="A11637">
            <v>43498</v>
          </cell>
          <cell r="B11637" t="str">
            <v>EPI - FAMILIA ENGENHEIRO CIVIL - MENSALISTA (ENCARGOS COMPLEMENTARES - COLETADO CAIXA)</v>
          </cell>
          <cell r="C11637">
            <v>146</v>
          </cell>
        </row>
        <row r="11638">
          <cell r="A11638">
            <v>43488</v>
          </cell>
          <cell r="B11638" t="str">
            <v>EPI - FAMILIA OPERADOR ESCAVADEIRA - HORISTA (ENCARGOS COMPLEMENTARES - COLETADO CAIXA)</v>
          </cell>
          <cell r="C11638">
            <v>0.89</v>
          </cell>
        </row>
        <row r="11639">
          <cell r="A11639">
            <v>43500</v>
          </cell>
          <cell r="B11639" t="str">
            <v>EPI - FAMILIA OPERADOR ESCAVADEIRA - MENSALISTA (ENCARGOS COMPLEMENTARES - COLETADO CAIXA)</v>
          </cell>
          <cell r="C11639">
            <v>167.95</v>
          </cell>
        </row>
        <row r="11640">
          <cell r="A11640">
            <v>43489</v>
          </cell>
          <cell r="B11640" t="str">
            <v>EPI - FAMILIA PEDREIRO - HORISTA (ENCARGOS COMPLEMENTARES - COLETADO CAIXA)</v>
          </cell>
          <cell r="C11640">
            <v>1.31</v>
          </cell>
        </row>
        <row r="11641">
          <cell r="A11641">
            <v>43501</v>
          </cell>
          <cell r="B11641" t="str">
            <v>EPI - FAMILIA PEDREIRO - MENSALISTA (ENCARGOS COMPLEMENTARES - COLETADO CAIXA)</v>
          </cell>
          <cell r="C11641">
            <v>247.11</v>
          </cell>
        </row>
        <row r="11642">
          <cell r="A11642">
            <v>43490</v>
          </cell>
          <cell r="B11642" t="str">
            <v>EPI - FAMILIA PINTOR - HORISTA (ENCARGOS COMPLEMENTARES - COLETADO CAIXA)</v>
          </cell>
          <cell r="C11642">
            <v>1.85</v>
          </cell>
        </row>
        <row r="11643">
          <cell r="A11643">
            <v>43502</v>
          </cell>
          <cell r="B11643" t="str">
            <v>EPI - FAMILIA PINTOR - MENSALISTA (ENCARGOS COMPLEMENTARES - COLETADO CAIXA)</v>
          </cell>
          <cell r="C11643">
            <v>348.39</v>
          </cell>
        </row>
        <row r="11644">
          <cell r="A11644">
            <v>43491</v>
          </cell>
          <cell r="B11644" t="str">
            <v>EPI - FAMILIA SERVENTE - HORISTA (ENCARGOS COMPLEMENTARES - COLETADO CAIXA)</v>
          </cell>
          <cell r="C11644">
            <v>1.39</v>
          </cell>
        </row>
        <row r="11645">
          <cell r="A11645">
            <v>43503</v>
          </cell>
          <cell r="B11645" t="str">
            <v>EPI - FAMILIA SERVENTE - MENSALISTA (ENCARGOS COMPLEMENTARES - COLETADO CAIXA)</v>
          </cell>
          <cell r="C11645">
            <v>261.93</v>
          </cell>
        </row>
        <row r="11646">
          <cell r="A11646">
            <v>43492</v>
          </cell>
          <cell r="B11646" t="str">
            <v>EPI - FAMILIA SOLDADOR - HORISTA (ENCARGOS COMPLEMENTARES - COLETADO CAIXA)</v>
          </cell>
          <cell r="C11646">
            <v>1.82</v>
          </cell>
        </row>
        <row r="11647">
          <cell r="A11647">
            <v>43504</v>
          </cell>
          <cell r="B11647" t="str">
            <v>EPI - FAMILIA SOLDADOR - MENSALISTA (ENCARGOS COMPLEMENTARES - COLETADO CAIXA)</v>
          </cell>
          <cell r="C11647">
            <v>342.83</v>
          </cell>
        </row>
        <row r="11648">
          <cell r="A11648">
            <v>43493</v>
          </cell>
          <cell r="B11648" t="str">
            <v>EPI - FAMILIA TOPOGRAFO - HORISTA (ENCARGOS COMPLEMENTARES - COLETADO CAIXA)</v>
          </cell>
          <cell r="C11648">
            <v>0.74</v>
          </cell>
        </row>
        <row r="11649">
          <cell r="A11649">
            <v>43505</v>
          </cell>
          <cell r="B11649" t="str">
            <v>EPI - FAMILIA TOPOGRAFO - MENSALISTA (ENCARGOS COMPLEMENTARES - COLETADO CAIXA)</v>
          </cell>
          <cell r="C11649">
            <v>138.97999999999999</v>
          </cell>
        </row>
        <row r="11650">
          <cell r="A11650">
            <v>37774</v>
          </cell>
          <cell r="B11650" t="str">
            <v>EQUIPAMENTO DE LIMPEZA COMBINADO (VACUO/ALTA PRESSAO) 95% VACUO, TANQUE 7000 L, BOMBA 140 KGF/CM2 66 L/MIN COM MOTOR INDEPENDENTE A DIESEL DE 60 CV (INCLUI MONTAGEM, NAO INCLUI CAMINHAO)</v>
          </cell>
        </row>
        <row r="11651">
          <cell r="A11651">
            <v>38629</v>
          </cell>
          <cell r="B11651" t="str">
            <v>EQUIPAMENTO P/ DEMARCACAO DE FAIXAS DE TRAFEGO A QUENTE, A SER MONTADO SOBRE CAMINHAO DE PBT MIN. DE 17 T, DIST. MIN. ENTRE EIXOS 5,2 M, CAPACIDADE PARA 1.000 KG DE MATERIAL TERMOPLASTICO (INCLUI MONTAGEM, NAO INCLUI CAMINHAO, NEM COMPRESSOR DE AR)</v>
          </cell>
        </row>
        <row r="11652">
          <cell r="A11652">
            <v>38630</v>
          </cell>
          <cell r="B11652" t="str">
            <v>EQUIPAMENTO PARA DEMARCACAO DE FAIXAS DE TRAFEGO A FRIO, A SER MONTADO SOBRE CAMINHAO DE PBT MINIMO DE 9 T E DISTANCIA MINIMA ENTRE EIXOS DE 4,3 M, CAPACIDADE PARA 800 L DE TINTA (INCLUI MONTAGEM, NAO INCLUI CAMINHAO)</v>
          </cell>
        </row>
        <row r="11653">
          <cell r="A11653">
            <v>38476</v>
          </cell>
          <cell r="B11653" t="str">
            <v>ESCADA DUPLA DE ABRIR EM ALUMINIO, COM SAPATAS DE BORRACHA, *2,30* X *0,57* M (ALTURA UTIL X LARGURA MINIMA), MODELO PINTOR, 8 DEGRAUS, CAPACIDADE *100* KG</v>
          </cell>
          <cell r="C11653">
            <v>221.04</v>
          </cell>
        </row>
        <row r="11654">
          <cell r="A11654">
            <v>38477</v>
          </cell>
          <cell r="B11654" t="str">
            <v>ESCADA EXTENSIVEL EM ALUMINIO, COM SAPATAS DE BORRACHA, ALTURA FECHADA 3,60 M, ALTURA ESTENDIDA DE 6,0 A 6,30 M, LARGURA MINIMA DE 35 CM, CACIDADE *120* KG</v>
          </cell>
          <cell r="C11654">
            <v>586.12</v>
          </cell>
        </row>
        <row r="11655">
          <cell r="A11655">
            <v>45112</v>
          </cell>
          <cell r="B11655" t="str">
            <v>ESCAVADEIRA HIDRAULICA DE BRACO LONGO (LONGO ALCANCE) SOBRE ESTEIRAS, CACAMBA 0,52 M3, PESO OPERACIONAL 24 T, POTENCIA LIQUIDA 155 HP</v>
          </cell>
          <cell r="C11655">
            <v>1119291.29</v>
          </cell>
        </row>
        <row r="11656">
          <cell r="A11656">
            <v>14525</v>
          </cell>
          <cell r="B11656" t="str">
            <v>ESCAVADEIRA HIDRAULICA SOBRE ESTEIRAS COM CACAMBA DE 1,20 M3, PESO OPERACIONAL 21 T, POTENCIA BRUTA 155 HP</v>
          </cell>
          <cell r="C11656">
            <v>973117.09</v>
          </cell>
        </row>
        <row r="11657">
          <cell r="A11657">
            <v>36408</v>
          </cell>
          <cell r="B11657" t="str">
            <v>ESCAVADEIRA HIDRAULICA SOBRE ESTEIRAS, CACAMBA 0,4 A 1,70 M3, PESO OPERACIONAL 23,2 T, POTENCIA BRUTA 183 HP</v>
          </cell>
          <cell r="C11657">
            <v>1187988</v>
          </cell>
        </row>
        <row r="11658">
          <cell r="A11658">
            <v>2723</v>
          </cell>
          <cell r="B11658" t="str">
            <v>ESCAVADEIRA HIDRAULICA SOBRE ESTEIRAS, CACAMBA 0,62M3, PESO OPERACIONAL 12,61T, POTENCIA LIQUIDA 95HP</v>
          </cell>
          <cell r="C11658">
            <v>723123.08</v>
          </cell>
        </row>
        <row r="11659">
          <cell r="A11659">
            <v>10685</v>
          </cell>
          <cell r="B11659" t="str">
            <v>ESCAVADEIRA HIDRAULICA SOBRE ESTEIRAS, CACAMBA 0,80M3, PESO OPERACIONAL 17T, POTENCIA BRUTA 111HP</v>
          </cell>
          <cell r="C11659">
            <v>860000</v>
          </cell>
        </row>
        <row r="11660">
          <cell r="A11660">
            <v>40636</v>
          </cell>
          <cell r="B11660" t="str">
            <v>ESCAVADEIRA HIDRAULICA SOBRE ESTEIRAS, CAPACIDADE DA CACAMBA ENTRE 1,20 E 1,50 M3, PESO OPERACIONAL ENTRE 20,00 E 22,00 TON, POTENCIA LIQUIDA ENTRE 150 E 155 HP, EQUIPADA COM CLAMSHELL</v>
          </cell>
          <cell r="C11660">
            <v>1190883.8799999999</v>
          </cell>
        </row>
        <row r="11661">
          <cell r="A11661">
            <v>4111</v>
          </cell>
          <cell r="B11661" t="str">
            <v>ESCORA PRE-MOLDADA EM CONCRETO, *10 X 10* CM, H = 2,30M</v>
          </cell>
          <cell r="C11661">
            <v>51.56</v>
          </cell>
        </row>
        <row r="11662">
          <cell r="A11662">
            <v>44538</v>
          </cell>
          <cell r="B11662" t="str">
            <v>ESCOVA CIRCULAR EM ACO LATONADO, 6 X 1" (DIAMETRO X ESPESSURA), FURO DE 1 1/4", FIO ONDULADO *0,30* MM</v>
          </cell>
          <cell r="C11662">
            <v>48.63</v>
          </cell>
        </row>
        <row r="11663">
          <cell r="A11663">
            <v>12</v>
          </cell>
          <cell r="B11663" t="str">
            <v>ESCOVA DE ACO, COM CABO, *4 X 15* FILEIRAS DE CERDAS</v>
          </cell>
          <cell r="C11663">
            <v>6.13</v>
          </cell>
        </row>
        <row r="11664">
          <cell r="A11664">
            <v>37554</v>
          </cell>
          <cell r="B11664" t="str">
            <v>ESGUICHO JATO REGULAVEL, TIPO ELKHART, ENGATE RAPIDO 1 1/2", PARA COMBATE A INCENDIO</v>
          </cell>
          <cell r="C11664">
            <v>217.26</v>
          </cell>
        </row>
        <row r="11665">
          <cell r="A11665">
            <v>37555</v>
          </cell>
          <cell r="B11665" t="str">
            <v>ESGUICHO JATO REGULAVEL, TIPO ELKHART, ENGATE RAPIDO 2 1/2", PARA COMBATE A INCENDIO</v>
          </cell>
          <cell r="C11665">
            <v>264.27999999999997</v>
          </cell>
        </row>
        <row r="11666">
          <cell r="A11666">
            <v>10902</v>
          </cell>
          <cell r="B11666" t="str">
            <v>ESGUICHO TIPO JATO SOLIDO, EM LATAO, ENGATE RAPIDO 1 1/2" X 13 MM, PARA MANGUEIRA EM INSTALACAO PREDIAL COMBATE A INCENDIO</v>
          </cell>
          <cell r="C11666">
            <v>66.31</v>
          </cell>
        </row>
        <row r="11667">
          <cell r="A11667">
            <v>20965</v>
          </cell>
          <cell r="B11667" t="str">
            <v>ESGUICHO TIPO JATO SOLIDO, EM LATAO, ENGATE RAPIDO 1 1/2" X 16 MM, PARA MANGUEIRA EM INSTALACAO PREDIAL COMBATE A INCENDIO</v>
          </cell>
          <cell r="C11667">
            <v>66.930000000000007</v>
          </cell>
        </row>
        <row r="11668">
          <cell r="A11668">
            <v>20966</v>
          </cell>
          <cell r="B11668" t="str">
            <v>ESGUICHO TIPO JATO SOLIDO, EM LATAO, ENGATE RAPIDO 1 1/2" X 19 MM, PARA MANGUEIRA EM INSTALACAO PREDIAL COMBATE A INCENDIO</v>
          </cell>
          <cell r="C11668">
            <v>72.069999999999993</v>
          </cell>
        </row>
        <row r="11669">
          <cell r="A11669">
            <v>10903</v>
          </cell>
          <cell r="B11669" t="str">
            <v>ESGUICHO TIPO JATO SOLIDO, EM LATAO, ENGATE RAPIDO 2 1/2" X 13 MM, PARA MANGUEIRA EM INSTALACAO PREDIAL COMBATE A INCENDIO</v>
          </cell>
          <cell r="C11669">
            <v>109.23</v>
          </cell>
        </row>
        <row r="11670">
          <cell r="A11670">
            <v>20967</v>
          </cell>
          <cell r="B11670" t="str">
            <v>ESGUICHO TIPO JATO SOLIDO, EM LATAO, ENGATE RAPIDO 2 1/2" X 16 MM, PARA MANGUEIRA EM INSTALACAO PREDIAL COMBATE A INCENDIO</v>
          </cell>
          <cell r="C11670">
            <v>109.23</v>
          </cell>
        </row>
        <row r="11671">
          <cell r="A11671">
            <v>20968</v>
          </cell>
          <cell r="B11671" t="str">
            <v>ESGUICHO TIPO JATO SOLIDO, EM LATAO, ENGATE RAPIDO 2 1/2" X 19 MM, PARA MANGUEIRA EM INSTALACAO PREDIAL COMBATE A INCENDIO</v>
          </cell>
          <cell r="C11671">
            <v>119.8</v>
          </cell>
        </row>
        <row r="11672">
          <cell r="A11672">
            <v>11359</v>
          </cell>
          <cell r="B11672" t="str">
            <v>ESMERILHADEIRA ANGULAR ELETRICA, DIAMETRO DO DISCO 7" (180 MM), ROTACAO 8500 RPM, POTENCIA 2400 W</v>
          </cell>
          <cell r="C11672">
            <v>1039</v>
          </cell>
        </row>
        <row r="11673">
          <cell r="A11673">
            <v>39017</v>
          </cell>
          <cell r="B11673" t="str">
            <v>ESPACADOR / DISTANCIADOR CIRCULAR COM ENTRADA LATERAL, EM PLASTICO, PARA VERGALHAO *4,2 A 12,5* MM, COBRIMENTO 20 MM</v>
          </cell>
        </row>
        <row r="11674">
          <cell r="A11674">
            <v>39315</v>
          </cell>
          <cell r="B11674" t="str">
            <v>ESPACADOR / DISTANCIADOR TIPO GARRA DUPLA, EM PLASTICO, COBRIMENTO *20* MM, PARA FERRAGENS DE LAJES E FUNDO DE VIGAS</v>
          </cell>
        </row>
        <row r="11675">
          <cell r="A11675">
            <v>39016</v>
          </cell>
          <cell r="B11675" t="str">
            <v>ESPACADOR / DISTANCIADOR TIPO PINO EM PLASTICO, PARA VERGALHAO ATE 10 MM, PARA APOIO DE ARMADURA</v>
          </cell>
        </row>
        <row r="11676">
          <cell r="A11676">
            <v>39481</v>
          </cell>
          <cell r="B11676" t="str">
            <v>ESPACADOR OU DISTANCIADOR, EM PLASTICO, TIPO APOIO DE CORDOALHA (CARANGUEJO), PARA ARMADURA NEGATIVA E PROTENSAO, COBRIMENTO 50 MM</v>
          </cell>
        </row>
        <row r="11677">
          <cell r="A11677">
            <v>39013</v>
          </cell>
          <cell r="B11677" t="str">
            <v>ESPACADOR/SEPARADOR /CENTRALIZADOR DE BARRA DE ACO, PLASTICO, (CHUMBADOR TIPO CARAMBOLA - CB), DIAMETRO INTERNO ATE 20 MM</v>
          </cell>
        </row>
        <row r="11678">
          <cell r="A11678">
            <v>44919</v>
          </cell>
          <cell r="B11678" t="str">
            <v>ESPACADOR/SEPARADOR /CENTRALIZADOR DE BARRA DE ACO, PLASTICO, (CHUMBADOR TIPO CARAMBOLA - CB), DIAMETRO INTERNO ENTRE 25 A 32 MM</v>
          </cell>
        </row>
        <row r="11679">
          <cell r="A11679">
            <v>40433</v>
          </cell>
          <cell r="B11679" t="str">
            <v>ESPACADOR/SEPARADOR DE CORDOALHA TIPO DISCO 12 FUROS DE 14 MM, PARA TIRANTES</v>
          </cell>
        </row>
        <row r="11680">
          <cell r="A11680">
            <v>20219</v>
          </cell>
          <cell r="B11680" t="str">
            <v>ESPARGIDOR DE ASFALTO PRESSURIZADO, REBOCAVEL, TANQUE DE 2500 L, PNEUMATICO, COM MOTOR A GASOLINA 3,4HP</v>
          </cell>
        </row>
        <row r="11681">
          <cell r="A11681">
            <v>36484</v>
          </cell>
          <cell r="B11681" t="str">
            <v>ESPARGIDOR DE ASFALTO PRESSURIZADO, TANQUE 6 M3 COM ISOLACAO TERMICA, AQUECIDO COM 2 MACARICOS, COM BARRA ESPARGIDORA 3,60 M, A SER MONTADO SOBRE CAMINHAO</v>
          </cell>
        </row>
        <row r="11682">
          <cell r="A11682">
            <v>38368</v>
          </cell>
          <cell r="B11682" t="str">
            <v>ESPATULA DE PLASTICO LISA, LARGURA *10* CM</v>
          </cell>
        </row>
        <row r="11683">
          <cell r="A11683">
            <v>38367</v>
          </cell>
          <cell r="B11683" t="str">
            <v>ESPATULA EM ACO INOX COM CABO DE MADEIRA E LARGURA DE *8* CM</v>
          </cell>
          <cell r="C11683">
            <v>10.94</v>
          </cell>
        </row>
        <row r="11684">
          <cell r="A11684">
            <v>38091</v>
          </cell>
          <cell r="B11684" t="str">
            <v>ESPELHO / PLACA CEGA 4" X 2", PARA INSTALACAO DE TOMADAS E INTERRUPTORES</v>
          </cell>
          <cell r="C11684">
            <v>2.11</v>
          </cell>
        </row>
        <row r="11685">
          <cell r="A11685">
            <v>38095</v>
          </cell>
          <cell r="B11685" t="str">
            <v>ESPELHO / PLACA CEGA 4" X 4", PARA INSTALACAO DE TOMADAS E INTERRUPTORES</v>
          </cell>
          <cell r="C11685">
            <v>4.46</v>
          </cell>
        </row>
        <row r="11686">
          <cell r="A11686">
            <v>38092</v>
          </cell>
          <cell r="B11686" t="str">
            <v>ESPELHO / PLACA DE 1 POSTO 4" X 2", PARA INSTALACAO DE TOMADAS E INTERRUPTORES</v>
          </cell>
          <cell r="C11686">
            <v>2</v>
          </cell>
        </row>
        <row r="11687">
          <cell r="A11687">
            <v>38093</v>
          </cell>
          <cell r="B11687" t="str">
            <v>ESPELHO / PLACA DE 2 POSTOS 4" X 2", PARA INSTALACAO DE TOMADAS E INTERRUPTORES</v>
          </cell>
          <cell r="C11687">
            <v>2.0699999999999998</v>
          </cell>
        </row>
        <row r="11688">
          <cell r="A11688">
            <v>38096</v>
          </cell>
          <cell r="B11688" t="str">
            <v>ESPELHO / PLACA DE 2 POSTOS 4" X 4", PARA INSTALACAO DE TOMADAS E INTERRUPTORES</v>
          </cell>
          <cell r="C11688">
            <v>4.8</v>
          </cell>
        </row>
        <row r="11689">
          <cell r="A11689">
            <v>38094</v>
          </cell>
          <cell r="B11689" t="str">
            <v>ESPELHO / PLACA DE 3 POSTOS 4" X 2", PARA INSTALACAO DE TOMADAS E INTERRUPTORES</v>
          </cell>
          <cell r="C11689">
            <v>2.5299999999999998</v>
          </cell>
        </row>
        <row r="11690">
          <cell r="A11690">
            <v>38097</v>
          </cell>
          <cell r="B11690" t="str">
            <v>ESPELHO / PLACA DE 4 POSTOS 4" X 4", PARA INSTALACAO DE TOMADAS E INTERRUPTORES</v>
          </cell>
          <cell r="C11690">
            <v>5.15</v>
          </cell>
        </row>
        <row r="11691">
          <cell r="A11691">
            <v>38098</v>
          </cell>
          <cell r="B11691" t="str">
            <v>ESPELHO / PLACA DE 6 POSTOS 4" X 4", PARA INSTALACAO DE TOMADAS E INTERRUPTORES</v>
          </cell>
          <cell r="C11691">
            <v>5.15</v>
          </cell>
        </row>
        <row r="11692">
          <cell r="A11692">
            <v>11186</v>
          </cell>
          <cell r="B11692" t="str">
            <v>ESPELHO CRISTAL E = 4 MM</v>
          </cell>
          <cell r="C11692">
            <v>459.75</v>
          </cell>
        </row>
        <row r="11693">
          <cell r="A11693">
            <v>11558</v>
          </cell>
          <cell r="B11693" t="str">
            <v>ESPELHO, RETO OU CURVO, EM LATAO CROMADO, ESPESSURA ATE 6 MM, LARGURA *40*MM, ALTURA *180*MM - PARA FECHADURA DE EMBUTIR</v>
          </cell>
          <cell r="C11693">
            <v>16.72</v>
          </cell>
        </row>
        <row r="11694">
          <cell r="A11694">
            <v>11557</v>
          </cell>
          <cell r="B11694" t="str">
            <v>ESPELHO, RETO OU CURVO, EM LATAO CROMADO, ESPESSURA MINIMA 6 MM, LARGURA *43*MM, ALTURA *230*MM - PARA FECHADURA DE EMBUTIR</v>
          </cell>
          <cell r="C11694">
            <v>42.32</v>
          </cell>
        </row>
        <row r="11695">
          <cell r="A11695">
            <v>2759</v>
          </cell>
          <cell r="B11695" t="str">
            <v>ESPOLETA SIMPLES N 8.</v>
          </cell>
        </row>
        <row r="11696">
          <cell r="A11696">
            <v>38124</v>
          </cell>
          <cell r="B11696" t="str">
            <v>ESPUMA EXPANSIVA DE POLIURETANO, APLICACAO MANUAL - 500 ML</v>
          </cell>
          <cell r="C11696">
            <v>30</v>
          </cell>
        </row>
        <row r="11697">
          <cell r="A11697">
            <v>38380</v>
          </cell>
          <cell r="B11697" t="str">
            <v>ESQUADRO DE ACO 12" (300 MM), CABO DE ALUMINIO</v>
          </cell>
          <cell r="C11697">
            <v>18.21</v>
          </cell>
        </row>
        <row r="11698">
          <cell r="A11698">
            <v>45278</v>
          </cell>
          <cell r="B11698" t="str">
            <v>ESQUADRO PARA SOLDA, EM ALUMINIO, 65 MM, COM DUAS MORSAS (GRAMPO SARGENTO)</v>
          </cell>
          <cell r="C11698">
            <v>160.54</v>
          </cell>
        </row>
        <row r="11699">
          <cell r="A11699">
            <v>42429</v>
          </cell>
          <cell r="B11699" t="str">
            <v>ESQUI TRIPLO, EM TUBO DE ACO CARBONO, PINTURA NO PROCESSO ELETROSTATICO - EQUIPAMENTO DE GINASTICA PARA ACADEMIA AO AR LIVRE / ACADEMIA DA TERCEIRA IDADE - ATI</v>
          </cell>
        </row>
        <row r="11700">
          <cell r="A11700">
            <v>39616</v>
          </cell>
          <cell r="B11700" t="str">
            <v>ESTABILIZADOR BIVOLT AUTOMATICO, 1000 VA</v>
          </cell>
        </row>
        <row r="11701">
          <cell r="A11701">
            <v>39618</v>
          </cell>
          <cell r="B11701" t="str">
            <v>ESTABILIZADOR BIVOLT AUTOMATICO, 1500 VA</v>
          </cell>
        </row>
        <row r="11702">
          <cell r="A11702">
            <v>39619</v>
          </cell>
          <cell r="B11702" t="str">
            <v>ESTABILIZADOR BIVOLT AUTOMATICO, 2000 VA</v>
          </cell>
        </row>
        <row r="11703">
          <cell r="A11703">
            <v>39613</v>
          </cell>
          <cell r="B11703" t="str">
            <v>ESTABILIZADOR BIVOLT AUTOMATICO, 300 VA</v>
          </cell>
        </row>
        <row r="11704">
          <cell r="A11704">
            <v>39614</v>
          </cell>
          <cell r="B11704" t="str">
            <v>ESTABILIZADOR BIVOLT AUTOMATICO, 500 VA</v>
          </cell>
        </row>
        <row r="11705">
          <cell r="A11705">
            <v>38538</v>
          </cell>
          <cell r="B11705" t="str">
            <v>ESTACA PRE-MOLDADA MACICA DE CONCRETO VIBRADO ARMADO, PARA CARGA DE 25 T, SECAO QUADRADA DE *16 X 16*, COM ANEL METALICO INCORPORADO A PECA (SOMENTE FORNECIMENTO)</v>
          </cell>
        </row>
        <row r="11706">
          <cell r="A11706">
            <v>38539</v>
          </cell>
          <cell r="B11706" t="str">
            <v>ESTACA PRE-MOLDADA MACICA DE CONCRETO VIBRADO ARMADO, PARA CARGA DE 50 T, SECAO QUADRADA, COM ANEL METALICO INCORPORADO A PECA (SOMENTE FORNECIMENTO)</v>
          </cell>
        </row>
        <row r="11707">
          <cell r="A11707">
            <v>38540</v>
          </cell>
          <cell r="B11707" t="str">
            <v>ESTACA PRE-MOLDADA VAZADA DE CONCRETO CENTRIFUGADO, PARA CARGA DE 100 T, SECAO CIRCULAR, COM ANEL METALICO INCORPORADO A PECA (SOMENTE FORNECIMENTO)</v>
          </cell>
        </row>
        <row r="11708">
          <cell r="A11708">
            <v>38384</v>
          </cell>
          <cell r="B11708" t="str">
            <v>ESTILETE DE METAL, LAMINA 18 MM</v>
          </cell>
          <cell r="C11708">
            <v>13.11</v>
          </cell>
        </row>
        <row r="11709">
          <cell r="A11709">
            <v>13</v>
          </cell>
          <cell r="B11709" t="str">
            <v>ESTOPA</v>
          </cell>
          <cell r="C11709">
            <v>26.4</v>
          </cell>
        </row>
        <row r="11710">
          <cell r="A11710">
            <v>2762</v>
          </cell>
          <cell r="B11710" t="str">
            <v>ESTOPIM SIMPLES</v>
          </cell>
        </row>
        <row r="11711">
          <cell r="A11711">
            <v>21142</v>
          </cell>
          <cell r="B11711" t="str">
            <v>ESTRIBO COM PARAFUSO EM CHAPA DE FERRO FUNDIDO DE 2" X 3/16" X 35 CM, SECAO "U", PARA MADEIRAMENTO DE TELHADO</v>
          </cell>
          <cell r="C11711">
            <v>25.45</v>
          </cell>
        </row>
        <row r="11712">
          <cell r="A11712">
            <v>4223</v>
          </cell>
          <cell r="B11712" t="str">
            <v>ETANOL</v>
          </cell>
          <cell r="C11712">
            <v>3.91</v>
          </cell>
        </row>
        <row r="11713">
          <cell r="A11713">
            <v>37372</v>
          </cell>
          <cell r="B11713" t="str">
            <v>EXAMES - HORISTA (COLETADO CAIXA - ENCARGOS COMPLEMENTARES)</v>
          </cell>
          <cell r="C11713">
            <v>1.43</v>
          </cell>
        </row>
        <row r="11714">
          <cell r="A11714">
            <v>40863</v>
          </cell>
          <cell r="B11714" t="str">
            <v>EXAMES - MENSALISTA (COLETADO CAIXA - ENCARGOS COMPLEMENTARES)</v>
          </cell>
          <cell r="C11714">
            <v>270.51</v>
          </cell>
        </row>
        <row r="11715">
          <cell r="A11715">
            <v>38475</v>
          </cell>
          <cell r="B11715" t="str">
            <v>EXTENSAO DE SOLDA 201 ACETILENO, E = *1,5 A 2,5* MM (N2)</v>
          </cell>
          <cell r="C11715">
            <v>84.78</v>
          </cell>
        </row>
        <row r="11716">
          <cell r="A11716">
            <v>38474</v>
          </cell>
          <cell r="B11716" t="str">
            <v>EXTENSAO DE SOLDA 201 GLP, E = *2,5 A 4,0* MM (N4)</v>
          </cell>
          <cell r="C11716">
            <v>85.96</v>
          </cell>
        </row>
        <row r="11717">
          <cell r="A11717">
            <v>10886</v>
          </cell>
          <cell r="B11717" t="str">
            <v>EXTINTOR DE INCENDIO PORTATIL COM CARGA DE AGUA PRESSURIZADA DE 10 L, CLASSE A</v>
          </cell>
          <cell r="C11717">
            <v>197.51</v>
          </cell>
        </row>
        <row r="11718">
          <cell r="A11718">
            <v>10888</v>
          </cell>
          <cell r="B11718" t="str">
            <v>EXTINTOR DE INCENDIO PORTATIL COM CARGA DE GAS CARBONICO CO2 DE 4 KG, CLASSE BC</v>
          </cell>
          <cell r="C11718">
            <v>625.09</v>
          </cell>
        </row>
        <row r="11719">
          <cell r="A11719">
            <v>10889</v>
          </cell>
          <cell r="B11719" t="str">
            <v>EXTINTOR DE INCENDIO PORTATIL COM CARGA DE GAS CARBONICO CO2 DE 6 KG, CLASSE BC</v>
          </cell>
          <cell r="C11719">
            <v>677.19</v>
          </cell>
        </row>
        <row r="11720">
          <cell r="A11720">
            <v>10890</v>
          </cell>
          <cell r="B11720" t="str">
            <v>EXTINTOR DE INCENDIO PORTATIL COM CARGA DE PO QUIMICO SECO (PQS) DE 12 KG, CLASSE BC</v>
          </cell>
          <cell r="C11720">
            <v>312.54000000000002</v>
          </cell>
        </row>
        <row r="11721">
          <cell r="A11721">
            <v>10891</v>
          </cell>
          <cell r="B11721" t="str">
            <v>EXTINTOR DE INCENDIO PORTATIL COM CARGA DE PO QUIMICO SECO (PQS) DE 4 KG, CLASSE BC</v>
          </cell>
          <cell r="C11721">
            <v>191</v>
          </cell>
        </row>
        <row r="11722">
          <cell r="A11722">
            <v>10892</v>
          </cell>
          <cell r="B11722" t="str">
            <v>EXTINTOR DE INCENDIO PORTATIL COM CARGA DE PO QUIMICO SECO (PQS) DE 6 KG, CLASSE BC</v>
          </cell>
          <cell r="C11722">
            <v>225.73</v>
          </cell>
        </row>
        <row r="11723">
          <cell r="A11723">
            <v>20977</v>
          </cell>
          <cell r="B11723" t="str">
            <v>EXTINTOR DE INCENDIO PORTATIL COM CARGA DE PO QUIMICO SECO (PQS) DE 8 KG, CLASSE BC</v>
          </cell>
          <cell r="C11723">
            <v>269.13</v>
          </cell>
        </row>
        <row r="11724">
          <cell r="A11724">
            <v>3073</v>
          </cell>
          <cell r="B11724" t="str">
            <v>EXTREMIDADE PVC PBA, BF, JE, DN 100/ DE 110 MM</v>
          </cell>
          <cell r="C11724">
            <v>166.27</v>
          </cell>
        </row>
        <row r="11725">
          <cell r="A11725">
            <v>3074</v>
          </cell>
          <cell r="B11725" t="str">
            <v>EXTREMIDADE PVC PBA, BF, JE, DN 75/ DE 85 MM</v>
          </cell>
          <cell r="C11725">
            <v>104.97</v>
          </cell>
        </row>
        <row r="11726">
          <cell r="A11726">
            <v>3076</v>
          </cell>
          <cell r="B11726" t="str">
            <v>EXTREMIDADE PVC PBA, PF, JE, DN 100 / DE 110 MM</v>
          </cell>
          <cell r="C11726">
            <v>136.69</v>
          </cell>
        </row>
        <row r="11727">
          <cell r="A11727">
            <v>3075</v>
          </cell>
          <cell r="B11727" t="str">
            <v>EXTREMIDADE PVC PBA, PF, JE, DN 75 / DE 85 MM</v>
          </cell>
          <cell r="C11727">
            <v>86.38</v>
          </cell>
        </row>
        <row r="11728">
          <cell r="A11728">
            <v>10781</v>
          </cell>
          <cell r="B11728" t="str">
            <v>EXTREMIDADE/TUBETE PARA HIDROMETRO PVC, COM ROSCA, CURTA, COM BUCHA LATAO, 3/4" OU 1/2"</v>
          </cell>
          <cell r="C11728">
            <v>11.71</v>
          </cell>
        </row>
        <row r="11729">
          <cell r="A11729">
            <v>11480</v>
          </cell>
          <cell r="B11729" t="str">
            <v>FECHADURA AUXILIAR DE SEGURANCA PARA PORTA EXTERNA, EM ACO INOX, BROCA DE 45 A 55 MM, LINGUETA COM 3 AVANCOS, INCLUINDO 2 CHAVES TIPO CILINDRO</v>
          </cell>
          <cell r="C11729">
            <v>126.14</v>
          </cell>
        </row>
        <row r="11730">
          <cell r="A11730">
            <v>43612</v>
          </cell>
          <cell r="B11730" t="str">
            <v>FECHADURA BICO DE PAPAGAIO PARA PORTA DE CORRER EXTERNA, EM ACO INOX COM ACABAMENTO CROMADO, MAQUINA COM 45 MM, INCLUINDO CHAVE TIPO CILINDRO</v>
          </cell>
          <cell r="C11730">
            <v>99.28</v>
          </cell>
        </row>
        <row r="11731">
          <cell r="A11731">
            <v>43613</v>
          </cell>
          <cell r="B11731" t="str">
            <v>FECHADURA BICO DE PAPAGAIO PARA PORTA DE CORRER INTERNA, EM ACO INOX COM ACABAMENTO CROMADO, MAQUINA COM 45 MM, INCLUINDO CHAVE TIPO BIPARTIDA</v>
          </cell>
          <cell r="C11731">
            <v>82.19</v>
          </cell>
        </row>
        <row r="11732">
          <cell r="A11732">
            <v>11469</v>
          </cell>
          <cell r="B11732" t="str">
            <v>FECHADURA DE EMBUTIR PARA GAVETA E MOVEIS DE MADEIRA, EM ACO INOX COM ACABAMENTO CROMADO, COM ABAS LATERAIS, CILINDRO COM 22 MM DE DIAMETRO, INCLUINDO CHAVE COM PERFIL METALICO E CAPA ESCAMOTEAVEL</v>
          </cell>
          <cell r="C11732">
            <v>13.46</v>
          </cell>
        </row>
        <row r="11733">
          <cell r="A11733">
            <v>11468</v>
          </cell>
          <cell r="B11733" t="str">
            <v>FECHADURA DE SOBREPOR PARA GAVETAS E ARMARIOS, EM ACO INOX COM ACABAMENTO CROMADO, COM CILINDRO DE APROX 20 MM</v>
          </cell>
          <cell r="C11733">
            <v>13.47</v>
          </cell>
        </row>
        <row r="11734">
          <cell r="A11734">
            <v>11484</v>
          </cell>
          <cell r="B11734" t="str">
            <v>FECHADURA DE SOBREPOR PARA PORTAO, EM ACO INOX COM ACABAMENTO CROMADO, CAIXA DE 100 MM, INCLUINDO CHAVE TIPO CILINDRO</v>
          </cell>
          <cell r="C11734">
            <v>59.18</v>
          </cell>
        </row>
        <row r="11735">
          <cell r="A11735">
            <v>38155</v>
          </cell>
          <cell r="B11735" t="str">
            <v>FECHADURA DE SOBREPOR PARA PORTAO, EM ACO INOX COM ACABAMENTO CROMADO, CAIXA DE 100 MM, INCLUINDO CHAVE TIPO TETRA</v>
          </cell>
          <cell r="C11735">
            <v>91.88</v>
          </cell>
        </row>
        <row r="11736">
          <cell r="A11736">
            <v>11467</v>
          </cell>
          <cell r="B11736" t="str">
            <v>FECHADURA DE SOBREPOR TIPO CAIXAO, EM FERRO COM ACABAMENTO RESINADO, SEM MACANETA, SEM CILINDRO, INCLUINDO CHAVE TIPO SIMPLES</v>
          </cell>
          <cell r="C11736">
            <v>20.99</v>
          </cell>
        </row>
        <row r="11737">
          <cell r="A11737">
            <v>38153</v>
          </cell>
          <cell r="B11737" t="str">
            <v>FECHADURA ESPELHO PARA PORTA DE BANHEIRO, EM ACO INOX (MAQUINA, TESTA E CONTRA-TESTA) E EM ZAMAC (MACANETA, LINGUETA E TRINCOS) COM ACABAMENTO CROMADO, MAQUINA DE 40 MM, INCLUINDO CHAVE TIPO TRANQUETA</v>
          </cell>
          <cell r="C11737">
            <v>53.63</v>
          </cell>
        </row>
        <row r="11738">
          <cell r="A11738">
            <v>43607</v>
          </cell>
          <cell r="B11738" t="str">
            <v>FECHADURA ESPELHO PARA PORTA DE BANHEIRO, EM ACO INOX (MAQUINA, TESTA E CONTRA-TESTA) E EM ZAMAC (MACANETA, LINGUETA E TRINCOS) COM ACABAMENTO CROMADO, MAQUINA DE 55 MM, INCLUINDO CHAVE TIPO TRANQUETA (CONJUNTO DE FECHADURAS)</v>
          </cell>
          <cell r="C11738">
            <v>101.43</v>
          </cell>
        </row>
        <row r="11739">
          <cell r="A11739">
            <v>3080</v>
          </cell>
          <cell r="B11739" t="str">
            <v>FECHADURA ESPELHO PARA PORTA EXTERNA, EM ACO INOX (MAQUINA, TESTA E CONTRA-TESTA) E EM ZAMAC (MACANETA, LINGUETA E TRINCOS) COM ACABAMENTO CROMADO, MAQUINA DE 40 MM, INCLUINDO CHAVE TIPO CILINDRO</v>
          </cell>
          <cell r="C11739">
            <v>68.2</v>
          </cell>
        </row>
        <row r="11740">
          <cell r="A11740">
            <v>3081</v>
          </cell>
          <cell r="B11740" t="str">
            <v>FECHADURA ESPELHO PARA PORTA EXTERNA, EM ACO INOX (MAQUINA, TESTA E CONTRA-TESTA) E EM ZAMAC (MACANETA, LINGUETA E TRINCOS) COM ACABAMENTO CROMADO, MAQUINA DE 55 MM, INCLUINDO CHAVE TIPO CILINDRO</v>
          </cell>
          <cell r="C11740">
            <v>134.93</v>
          </cell>
        </row>
        <row r="11741">
          <cell r="A11741">
            <v>3090</v>
          </cell>
          <cell r="B11741" t="str">
            <v>FECHADURA ESPELHO PARA PORTA INTERNA, EM ACO INOX (MAQUINA, TESTA E CONTRA-TESTA) E EM ZAMAC (MACANETA, LINGUETA E TRINCOS) COM ACABAMENTO CROMADO, MAQUINA DE 40 MM, INCLUINDO CHAVE TIPO INTERNA</v>
          </cell>
          <cell r="C11741">
            <v>60.87</v>
          </cell>
        </row>
        <row r="11742">
          <cell r="A11742">
            <v>43611</v>
          </cell>
          <cell r="B11742" t="str">
            <v>FECHADURA ESPELHO PARA PORTA INTERNA, EM ACO INOX (MAQUINA, TESTA E CONTRA-TESTA) E EM ZAMAC (MACANETA, LINGUETA E TRINCOS) COM ACABAMENTO CROMADO, MAQUINA DE 55 MM, INCLUINDO CHAVE TIPO INTERNA</v>
          </cell>
          <cell r="C11742">
            <v>101.01</v>
          </cell>
        </row>
        <row r="11743">
          <cell r="A11743">
            <v>3103</v>
          </cell>
          <cell r="B11743" t="str">
            <v>FECHADURA PARA PORTA PIVOTANTE DE VIDRO TEMPERADO, EM ACO INOX COM ACABAMENTO CROMADO, RECORTE PADRAO SANTA MARINA, COM CILINDRO EM LATAO, INCLUINDO CHAVE TIPO CILINDRO</v>
          </cell>
          <cell r="C11743">
            <v>50.47</v>
          </cell>
        </row>
        <row r="11744">
          <cell r="A11744">
            <v>3097</v>
          </cell>
          <cell r="B11744" t="str">
            <v>FECHADURA ROSETA REDONDA PARA PORTA DE BANHEIRO, EM ACO INOX (MAQUINA, TESTA E CONTRA-TESTA) E EM ZAMAC (MACANETA, LINGUETA E TRINCOS) COM ACABAMENTO CROMADO, MAQUINA DE 40 MM, INCLUINDO CHAVE TIPO TRANQUETA</v>
          </cell>
          <cell r="C11744">
            <v>76.36</v>
          </cell>
        </row>
        <row r="11745">
          <cell r="A11745">
            <v>3099</v>
          </cell>
          <cell r="B11745" t="str">
            <v>FECHADURA ROSETA REDONDA PARA PORTA DE BANHEIRO, EM ACO INOX (MAQUINA, TESTA E CONTRA-TESTA) E EM ZAMAC (MACANETA, LINGUETA E TRINCOS) COM ACABAMENTO CROMADO, MAQUINA DE 55 MM, INCLUINDO CHAVE TIPO TRANQUETA</v>
          </cell>
          <cell r="C11745">
            <v>122.27</v>
          </cell>
        </row>
        <row r="11746">
          <cell r="A11746">
            <v>38151</v>
          </cell>
          <cell r="B11746" t="str">
            <v>FECHADURA ROSETA REDONDA PARA PORTA EXTERNA, EM ACO INOX (MAQUINA, TESTA E CONTRA-TESTA) E EM ZAMAC (MACANETA, LINGUETA E TRINCOS) COM ACABAMENTO CROMADO, MAQUINA DE 40 MM, INCLUINDO CHAVE TIPO CILINDRO</v>
          </cell>
          <cell r="C11746">
            <v>88.64</v>
          </cell>
        </row>
        <row r="11747">
          <cell r="A11747">
            <v>38152</v>
          </cell>
          <cell r="B11747" t="str">
            <v>FECHADURA ROSETA REDONDA PARA PORTA EXTERNA, EM ACO INOX (MAQUINA, TESTA E CONTRA-TESTA) E EM ZAMAC (MACANETA, LINGUETA E TRINCOS) COM ACABAMENTO CROMADO, MAQUINA DE 55 MM, INCLUINDO CHAVE TIPO CILINDRO</v>
          </cell>
          <cell r="C11747">
            <v>142.99</v>
          </cell>
        </row>
        <row r="11748">
          <cell r="A11748">
            <v>43610</v>
          </cell>
          <cell r="B11748" t="str">
            <v>FECHADURA ROSETA REDONDA PARA PORTA INTERNA, EM ACO INOX (MAQUINA, TESTA E CONTRA-TESTA) E EM ZAMAC (MACANETA, LINGUETA E TRINCOS) COM ACABAMENTO CROMADO, MAQUINA DE 40 MM, INCLUINDO CHAVE TIPO INTERNA (CONJUNTO DE FECHADURAS)</v>
          </cell>
          <cell r="C11748">
            <v>75.760000000000005</v>
          </cell>
        </row>
        <row r="11749">
          <cell r="A11749">
            <v>3093</v>
          </cell>
          <cell r="B11749" t="str">
            <v>FECHADURA ROSETA REDONDA PARA PORTA INTERNA, EM ACO INOX (MAQUINA, TESTA E CONTRA-TESTA) E EM ZAMAC (MACANETA, LINGUETA E TRINCOS) COM ACABAMENTO CROMADO, MAQUINA DE 55 MM, INCLUINDO CHAVE TIPO INTERNA</v>
          </cell>
          <cell r="C11749">
            <v>122.27</v>
          </cell>
        </row>
        <row r="11750">
          <cell r="A11750">
            <v>38165</v>
          </cell>
          <cell r="B11750" t="str">
            <v>FECHO / FECHADURA COM PUXADOR CONCHA, COM TRANCA TIPO TRAVA, PARA JANELA / PORTA DE CORRER (INCLUI TESTA, FECHADURA, PUXADOR) - COMPLETA</v>
          </cell>
          <cell r="C11750">
            <v>80.42</v>
          </cell>
        </row>
        <row r="11751">
          <cell r="A11751">
            <v>38177</v>
          </cell>
          <cell r="B11751" t="str">
            <v>FECHO / TRINCO TIPO AVIAO, EM ZAMAC CROMADO, *60* MM, PARA JANELAS - INCLUI PARAFUSOS</v>
          </cell>
          <cell r="C11751">
            <v>23.89</v>
          </cell>
        </row>
        <row r="11752">
          <cell r="A11752">
            <v>11458</v>
          </cell>
          <cell r="B11752" t="str">
            <v>FECHO DE SEGURANCA, TIPO BATOM, EM LATAO / ZAMAC, CROMADO, PARA PORTAS E JANELAS - INCLUI PARAFUSOS</v>
          </cell>
          <cell r="C11752">
            <v>28.53</v>
          </cell>
        </row>
        <row r="11753">
          <cell r="A11753">
            <v>3108</v>
          </cell>
          <cell r="B11753" t="str">
            <v>FECHO QUEBRA UNHA, EM LATAO COM ACABAMENTO CROMADO, DE EMBUTIR, COM COMANDO ALAVANCA, ALTURA DE DE 22 CM, LARGURA MINIMA DE 1,90 CM E ESPESSURA MINIMA DE 1,90 MM, PARA PORTAS E JANELAS (INCLUI PARAFUSOS)</v>
          </cell>
          <cell r="C11753">
            <v>121.28</v>
          </cell>
        </row>
        <row r="11754">
          <cell r="A11754">
            <v>3105</v>
          </cell>
          <cell r="B11754" t="str">
            <v>FECHO QUEBRA UNHA, EM LATAO COM ACABAMENTO CROMADO, DE EMBUTIR, COM COMANDO ALAVANCA, ALTURA DE DE 40 CM, LARGURA MINIMA DE 1,90 CM E ESPESSURA MINIMA DE 1,90 MM, PARA PORTAS E JANELAS (INCLUI PARAFUSOS)</v>
          </cell>
          <cell r="C11754">
            <v>158.63</v>
          </cell>
        </row>
        <row r="11755">
          <cell r="A11755">
            <v>38178</v>
          </cell>
          <cell r="B11755" t="str">
            <v>FECHO QUEBRA UNHA, EM LATAO COM ACABAMENTO CROMADO, DE EMBUTIR, COM COMANDO DESLIZANTE, ALTURA DE 12 CM, LARGURA MINIMA DE 1,90 CM E ESPESSURA MINIMA DE 1,90 MM</v>
          </cell>
          <cell r="C11755">
            <v>26.29</v>
          </cell>
        </row>
        <row r="11756">
          <cell r="A11756">
            <v>43575</v>
          </cell>
          <cell r="B11756" t="str">
            <v>FECHO QUEBRA UNHA, EM LATAO COM ACABAMENTO CROMADO, DE EMBUTIR, COM COMANDO DESLIZANTE, ALTURA DE 22 CM, LARGURA MINIMA DE 1,90 CM E ESPESSURA MINIMA DE 1,90 MM</v>
          </cell>
          <cell r="C11756">
            <v>56.97</v>
          </cell>
        </row>
        <row r="11757">
          <cell r="A11757">
            <v>43577</v>
          </cell>
          <cell r="B11757" t="str">
            <v>FECHO QUEBRA UNHA, EM LATAO COM ACABAMENTO CROMADO, DE EMBUTIR, COM COMANDO DESLIZANTE, ALTURA DE 40 CM, LARGURA MINIMA DE 1,90 CM E ESPESSURA MINIMA DE 1,90 MM</v>
          </cell>
          <cell r="C11757">
            <v>99.04</v>
          </cell>
        </row>
        <row r="11758">
          <cell r="A11758">
            <v>43458</v>
          </cell>
          <cell r="B11758" t="str">
            <v>FERRAMENTAS - FAMILIA ALMOXARIFE - HORISTA (ENCARGOS COMPLEMENTARES - COLETADO CAIXA)</v>
          </cell>
          <cell r="C11758">
            <v>0.06</v>
          </cell>
        </row>
        <row r="11759">
          <cell r="A11759">
            <v>43470</v>
          </cell>
          <cell r="B11759" t="str">
            <v>FERRAMENTAS - FAMILIA ALMOXARIFE - MENSALISTA (ENCARGOS COMPLEMENTARES - COLETADO CAIXA)</v>
          </cell>
          <cell r="C11759">
            <v>11.14</v>
          </cell>
        </row>
        <row r="11760">
          <cell r="A11760">
            <v>43459</v>
          </cell>
          <cell r="B11760" t="str">
            <v>FERRAMENTAS - FAMILIA CARPINTEIRO DE FORMAS - HORISTA (ENCARGOS COMPLEMENTARES - COLETADO CAIXA)</v>
          </cell>
          <cell r="C11760">
            <v>0.44</v>
          </cell>
        </row>
        <row r="11761">
          <cell r="A11761">
            <v>43471</v>
          </cell>
          <cell r="B11761" t="str">
            <v>FERRAMENTAS - FAMILIA CARPINTEIRO DE FORMAS - MENSALISTA (ENCARGOS COMPLEMENTARES - COLETADO CAIXA)</v>
          </cell>
          <cell r="C11761">
            <v>82.31</v>
          </cell>
        </row>
        <row r="11762">
          <cell r="A11762">
            <v>43460</v>
          </cell>
          <cell r="B11762" t="str">
            <v>FERRAMENTAS - FAMILIA ELETRICISTA - HORISTA (ENCARGOS COMPLEMENTARES - COLETADO CAIXA)</v>
          </cell>
          <cell r="C11762">
            <v>0.86</v>
          </cell>
        </row>
        <row r="11763">
          <cell r="A11763">
            <v>43472</v>
          </cell>
          <cell r="B11763" t="str">
            <v>FERRAMENTAS - FAMILIA ELETRICISTA - MENSALISTA (ENCARGOS COMPLEMENTARES - COLETADO CAIXA)</v>
          </cell>
          <cell r="C11763">
            <v>161.72999999999999</v>
          </cell>
        </row>
        <row r="11764">
          <cell r="A11764">
            <v>43461</v>
          </cell>
          <cell r="B11764" t="str">
            <v>FERRAMENTAS - FAMILIA ENCANADOR - HORISTA (ENCARGOS COMPLEMENTARES - COLETADO CAIXA)</v>
          </cell>
          <cell r="C11764">
            <v>0.31</v>
          </cell>
        </row>
        <row r="11765">
          <cell r="A11765">
            <v>43473</v>
          </cell>
          <cell r="B11765" t="str">
            <v>FERRAMENTAS - FAMILIA ENCANADOR - MENSALISTA (ENCARGOS COMPLEMENTARES - COLETADO CAIXA)</v>
          </cell>
          <cell r="C11765">
            <v>59.01</v>
          </cell>
        </row>
        <row r="11766">
          <cell r="A11766">
            <v>43463</v>
          </cell>
          <cell r="B11766" t="str">
            <v>FERRAMENTAS - FAMILIA ENCARREGADO GERAL - HORISTA (ENCARGOS COMPLEMENTARES - COLETADO CAIXA)</v>
          </cell>
          <cell r="C11766">
            <v>0.08</v>
          </cell>
        </row>
        <row r="11767">
          <cell r="A11767">
            <v>43475</v>
          </cell>
          <cell r="B11767" t="str">
            <v>FERRAMENTAS - FAMILIA ENCARREGADO GERAL - MENSALISTA (ENCARGOS COMPLEMENTARES - COLETADO CAIXA)</v>
          </cell>
          <cell r="C11767">
            <v>15.46</v>
          </cell>
        </row>
        <row r="11768">
          <cell r="A11768">
            <v>43462</v>
          </cell>
          <cell r="B11768" t="str">
            <v>FERRAMENTAS - FAMILIA ENGENHEIRO CIVIL - HORISTA (ENCARGOS COMPLEMENTARES - COLETADO CAIXA)</v>
          </cell>
          <cell r="C11768">
            <v>0.01</v>
          </cell>
        </row>
        <row r="11769">
          <cell r="A11769">
            <v>43474</v>
          </cell>
          <cell r="B11769" t="str">
            <v>FERRAMENTAS - FAMILIA ENGENHEIRO CIVIL - MENSALISTA (ENCARGOS COMPLEMENTARES - COLETADO CAIXA)</v>
          </cell>
          <cell r="C11769">
            <v>2.35</v>
          </cell>
        </row>
        <row r="11770">
          <cell r="A11770">
            <v>43464</v>
          </cell>
          <cell r="B11770" t="str">
            <v>FERRAMENTAS - FAMILIA OPERADOR ESCAVADEIRA - HORISTA (ENCARGOS COMPLEMENTARES - COLETADO CAIXA)</v>
          </cell>
          <cell r="C11770">
            <v>0.01</v>
          </cell>
        </row>
        <row r="11771">
          <cell r="A11771">
            <v>43476</v>
          </cell>
          <cell r="B11771" t="str">
            <v>FERRAMENTAS - FAMILIA OPERADOR ESCAVADEIRA - MENSALISTA (ENCARGOS COMPLEMENTARES - COLETADO CAIXA)</v>
          </cell>
          <cell r="C11771">
            <v>0.01</v>
          </cell>
        </row>
        <row r="11772">
          <cell r="A11772">
            <v>43465</v>
          </cell>
          <cell r="B11772" t="str">
            <v>FERRAMENTAS - FAMILIA PEDREIRO - HORISTA (ENCARGOS COMPLEMENTARES - COLETADO CAIXA)</v>
          </cell>
          <cell r="C11772">
            <v>0.78</v>
          </cell>
        </row>
        <row r="11773">
          <cell r="A11773">
            <v>43477</v>
          </cell>
          <cell r="B11773" t="str">
            <v>FERRAMENTAS - FAMILIA PEDREIRO - MENSALISTA (ENCARGOS COMPLEMENTARES - COLETADO CAIXA)</v>
          </cell>
          <cell r="C11773">
            <v>147.87</v>
          </cell>
        </row>
        <row r="11774">
          <cell r="A11774">
            <v>43466</v>
          </cell>
          <cell r="B11774" t="str">
            <v>FERRAMENTAS - FAMILIA PINTOR - HORISTA (ENCARGOS COMPLEMENTARES - COLETADO CAIXA)</v>
          </cell>
          <cell r="C11774">
            <v>2.0499999999999998</v>
          </cell>
        </row>
        <row r="11775">
          <cell r="A11775">
            <v>43478</v>
          </cell>
          <cell r="B11775" t="str">
            <v>FERRAMENTAS - FAMILIA PINTOR - MENSALISTA (ENCARGOS COMPLEMENTARES - COLETADO CAIXA)</v>
          </cell>
          <cell r="C11775">
            <v>387.36</v>
          </cell>
        </row>
        <row r="11776">
          <cell r="A11776">
            <v>43467</v>
          </cell>
          <cell r="B11776" t="str">
            <v>FERRAMENTAS - FAMILIA SERVENTE - HORISTA (ENCARGOS COMPLEMENTARES - COLETADO CAIXA)</v>
          </cell>
          <cell r="C11776">
            <v>0.61</v>
          </cell>
        </row>
        <row r="11777">
          <cell r="A11777">
            <v>43479</v>
          </cell>
          <cell r="B11777" t="str">
            <v>FERRAMENTAS - FAMILIA SERVENTE - MENSALISTA (ENCARGOS COMPLEMENTARES - COLETADO CAIXA)</v>
          </cell>
          <cell r="C11777">
            <v>114.77</v>
          </cell>
        </row>
        <row r="11778">
          <cell r="A11778">
            <v>43468</v>
          </cell>
          <cell r="B11778" t="str">
            <v>FERRAMENTAS - FAMILIA SOLDADOR - HORISTA (ENCARGOS COMPLEMENTARES - COLETADO CAIXA)</v>
          </cell>
          <cell r="C11778">
            <v>1.21</v>
          </cell>
        </row>
        <row r="11779">
          <cell r="A11779">
            <v>43480</v>
          </cell>
          <cell r="B11779" t="str">
            <v>FERRAMENTAS - FAMILIA SOLDADOR - MENSALISTA (ENCARGOS COMPLEMENTARES - COLETADO CAIXA)</v>
          </cell>
          <cell r="C11779">
            <v>228.92</v>
          </cell>
        </row>
        <row r="11780">
          <cell r="A11780">
            <v>43469</v>
          </cell>
          <cell r="B11780" t="str">
            <v>FERRAMENTAS - FAMILIA TOPOGRAFO - HORISTA (ENCARGOS COMPLEMENTARES - COLETADO CAIXA)</v>
          </cell>
          <cell r="C11780">
            <v>0.05</v>
          </cell>
        </row>
        <row r="11781">
          <cell r="A11781">
            <v>43481</v>
          </cell>
          <cell r="B11781" t="str">
            <v>FERRAMENTAS - FAMILIA TOPOGRAFO - MENSALISTA (ENCARGOS COMPLEMENTARES - COLETADO CAIXA)</v>
          </cell>
          <cell r="C11781">
            <v>9.89</v>
          </cell>
        </row>
        <row r="11782">
          <cell r="A11782">
            <v>45204</v>
          </cell>
          <cell r="B11782" t="str">
            <v>FERRO DE SOLDA, POTENCIA 40 W</v>
          </cell>
          <cell r="C11782">
            <v>62.73</v>
          </cell>
        </row>
        <row r="11783">
          <cell r="A11783">
            <v>3119</v>
          </cell>
          <cell r="B11783" t="str">
            <v>FERROLHO COM FECHO / TRINCO REDONDO, EM ACO GALVANIZADO / ZINCADO, DE SOBREPOR, COM COMPRIMENTO DE 2" E ESPESSURA MINIMA DA CHAPA DE 0,90 MM, PARA PORTAS E JANELAS</v>
          </cell>
          <cell r="C11783">
            <v>3.09</v>
          </cell>
        </row>
        <row r="11784">
          <cell r="A11784">
            <v>3122</v>
          </cell>
          <cell r="B11784" t="str">
            <v>FERROLHO COM FECHO / TRINCO REDONDO, EM ACO GALVANIZADO / ZINCADO, DE SOBREPOR, COM COMPRIMENTO DE 3" A 4" E ESPESSURA MINIMA DA CHAPA DE 0,90 MM</v>
          </cell>
          <cell r="C11784">
            <v>6.28</v>
          </cell>
        </row>
        <row r="11785">
          <cell r="A11785">
            <v>3121</v>
          </cell>
          <cell r="B11785" t="str">
            <v>FERROLHO COM FECHO / TRINCO REDONDO, EM ACO GALVANIZADO / ZINCADO, DE SOBREPOR, COM COMPRIMENTO DE 5" E ESPESSURA MINIMA DA CHAPA DE 0,90 MM</v>
          </cell>
          <cell r="C11785">
            <v>7.12</v>
          </cell>
        </row>
        <row r="11786">
          <cell r="A11786">
            <v>3120</v>
          </cell>
          <cell r="B11786" t="str">
            <v>FERROLHO COM FECHO / TRINCO REDONDO, EM ACO GALVANIZADO / ZINCADO, DE SOBREPOR, COM COMPRIMENTO DE 6" E ESPESSURA MINIMA DA CHAPA DE 1,50 MM</v>
          </cell>
          <cell r="C11786">
            <v>13.5</v>
          </cell>
        </row>
        <row r="11787">
          <cell r="A11787">
            <v>11455</v>
          </cell>
          <cell r="B11787" t="str">
            <v>FERROLHO COM FECHO / TRINCO REDONDO, EM ACO GALVANIZADO / ZINCADO, DE SOBREPOR, COM COMPRIMENTO DE 8" E ESPESSURA MINIMA DA CHAPA DE 1,50 MM</v>
          </cell>
          <cell r="C11787">
            <v>19.53</v>
          </cell>
        </row>
        <row r="11788">
          <cell r="A11788">
            <v>11456</v>
          </cell>
          <cell r="B11788" t="str">
            <v>FERROLHO COM FECHO /TRINCO REDONDO, EM ACO GALVANIZADO / ZINCADO, DE SOBREPOR, COM COMPRIMENTO DE 10" A 12" E ESPESSURA MINIMA DA CHAPA DE 1,50 MM</v>
          </cell>
          <cell r="C11788">
            <v>23.35</v>
          </cell>
        </row>
        <row r="11789">
          <cell r="A11789">
            <v>3107</v>
          </cell>
          <cell r="B11789" t="str">
            <v>FERROLHO COM FECHO CHATO E PORTA CADEADO, EM ACO GALVANIZADO / ZINCADO, DE SOBREPOR, COM COMPRIMENTO DE 3" A 4", CHAPA COM ESPESSURA MINIMA DE 0,90 MM E LARGURA MINIMA DE 3,20 CM (FECHO SIMPLES / LEVE) (INCLUI PARAFUSOS)</v>
          </cell>
          <cell r="C11789">
            <v>9.85</v>
          </cell>
        </row>
        <row r="11790">
          <cell r="A11790">
            <v>43583</v>
          </cell>
          <cell r="B11790" t="str">
            <v>FERROLHO COM FECHO CHATO E PORTA CADEADO, EM ACO GALVANIZADO / ZINCADO, DE SOBREPOR, COM COMPRIMENTO DE 3" A 4", CHAPA COM ESPESSURA MINIMA DE 1,70 MM E LARGURA MINIMA DE 5,00 CM (FECHO REFORCADO)</v>
          </cell>
          <cell r="C11790">
            <v>11.11</v>
          </cell>
        </row>
        <row r="11791">
          <cell r="A11791">
            <v>43586</v>
          </cell>
          <cell r="B11791" t="str">
            <v>FERROLHO COM FECHO CHATO E PORTA CADEADO, EM ACO GALVANIZADO / ZINCADO, DE SOBREPOR, COM COMPRIMENTO DE 5", CHAPA COM ESPESSURA MINIMA DE 0,90 MM E LARGURA MINIMA DE 3,20 CM (FECHO SIMPLES)</v>
          </cell>
          <cell r="C11791">
            <v>11.38</v>
          </cell>
        </row>
        <row r="11792">
          <cell r="A11792">
            <v>11461</v>
          </cell>
          <cell r="B11792" t="str">
            <v>FERROLHO COM FECHO CHATO E PORTA CADEADO, EM ACO GALVANIZADO / ZINCADO, DE SOBREPOR, COM COMPRIMENTO DE 5", CHAPA COM ESPESSURA MINIMA DE 1,70 MM E LARGURA MINIMA DE 5,00 CM (FECHO REFORCADO)</v>
          </cell>
          <cell r="C11792">
            <v>12.4</v>
          </cell>
        </row>
        <row r="11793">
          <cell r="A11793">
            <v>43587</v>
          </cell>
          <cell r="B11793" t="str">
            <v>FERROLHO COM FECHO CHATO E PORTA CADEADO, EM ACO GALVANIZADO / ZINCADO, DE SOBREPOR, COM COMPRIMENTO DE 6", CHAPA COM ESPESSURA MINIMA DE 0,90 MM E LARGURA MINIMA DE 3,80 CM (FECHO SIMPLES)</v>
          </cell>
          <cell r="C11793">
            <v>14.31</v>
          </cell>
        </row>
        <row r="11794">
          <cell r="A11794">
            <v>3106</v>
          </cell>
          <cell r="B11794" t="str">
            <v>FERROLHO COM FECHO CHATO E PORTA CADEADO, EM ACO GALVANIZADO / ZINCADO, DE SOBREPOR, COM COMPRIMENTO DE 6", CHAPA COM ESPESSURA MINIMA DE 1,70 MM E LARGURA /MINIMA DE 5,00 CM (FECHO REFORCADO) (INCLUI PARAFUSOS)</v>
          </cell>
          <cell r="C11794">
            <v>18.16</v>
          </cell>
        </row>
        <row r="11795">
          <cell r="A11795">
            <v>44539</v>
          </cell>
          <cell r="B11795" t="str">
            <v>FERTILIZANTE NPK - 10:10:10</v>
          </cell>
          <cell r="C11795">
            <v>3.3</v>
          </cell>
        </row>
        <row r="11796">
          <cell r="A11796">
            <v>3123</v>
          </cell>
          <cell r="B11796" t="str">
            <v>FERTILIZANTE NPK - 4: 14: 8</v>
          </cell>
          <cell r="C11796">
            <v>3.08</v>
          </cell>
        </row>
        <row r="11797">
          <cell r="A11797">
            <v>38125</v>
          </cell>
          <cell r="B11797" t="str">
            <v>FERTILIZANTE ORGANICO COMPOSTO, CLASSE A</v>
          </cell>
          <cell r="C11797">
            <v>2.14</v>
          </cell>
        </row>
        <row r="11798">
          <cell r="A11798">
            <v>39014</v>
          </cell>
          <cell r="B11798" t="str">
            <v>FIBRA DE ACO PARA REFORCO DO CONCRETO, SOLTA, TIPO A-I, FATOR DE FORMA *50* L / D, COMPRIMENTO DE *30* MM E RESISTENCIA A TRACAO DO ACO MAIOR 1000 MPA</v>
          </cell>
          <cell r="C11798">
            <v>8.92</v>
          </cell>
        </row>
        <row r="11799">
          <cell r="A11799">
            <v>39365</v>
          </cell>
          <cell r="B11799" t="str">
            <v>FILTRO ANAEROBIO, EM POLIETILENO DE ALTA DENSIDADE (PEAD), CAPACIDADE *1100* LITROS (NBR 13969)</v>
          </cell>
          <cell r="C11799">
            <v>2033.06</v>
          </cell>
        </row>
        <row r="11800">
          <cell r="A11800">
            <v>39366</v>
          </cell>
          <cell r="B11800" t="str">
            <v>FILTRO ANAEROBIO, EM POLIETILENO DE ALTA DENSIDADE (PEAD), CAPACIDADE *2800* LITROS (NBR 13969)</v>
          </cell>
          <cell r="C11800">
            <v>3084.48</v>
          </cell>
        </row>
        <row r="11801">
          <cell r="A11801">
            <v>39367</v>
          </cell>
          <cell r="B11801" t="str">
            <v>FILTRO ANAEROBIO, EM POLIETILENO DE ALTA DENSIDADE (PEAD), CAPACIDADE *5000* LITROS (NBR 13969)</v>
          </cell>
          <cell r="C11801">
            <v>5285.06</v>
          </cell>
        </row>
        <row r="11802">
          <cell r="A11802">
            <v>45263</v>
          </cell>
          <cell r="B11802" t="str">
            <v>FILTRO QUIMICO PARA RESPIRADOR SEMI FACIAL, PROTECAO CONTRA VAPORES ORGANICOS E GASES ACIDOS</v>
          </cell>
          <cell r="C11802">
            <v>19.2</v>
          </cell>
        </row>
        <row r="11803">
          <cell r="A11803">
            <v>37394</v>
          </cell>
          <cell r="B11803" t="str">
            <v>FINCAPINO CURTO CALIBRE 22, CARGA MEDIA POTENCIA 5 (PARA FERRAMENTA DE ACAO DIRETA) COR VERMELHA</v>
          </cell>
        </row>
        <row r="11804">
          <cell r="A11804">
            <v>14146</v>
          </cell>
          <cell r="B11804" t="str">
            <v>FINCAPINO LONGO CALIBRE 22, CARGA FORTE POTENCIA 7 (PARA FERRAMENTA DE ACAO DIRETA), COR AMARELA</v>
          </cell>
        </row>
        <row r="11805">
          <cell r="A11805">
            <v>938</v>
          </cell>
          <cell r="B11805" t="str">
            <v>FIO DE COBRE, SOLIDO, CLASSE 1, ISOLACAO EM PVC/A, ANTICHAMA BWF-B, 450/750V, SECAO NOMINAL 1,5 MM2</v>
          </cell>
          <cell r="C11805">
            <v>1.63</v>
          </cell>
        </row>
        <row r="11806">
          <cell r="A11806">
            <v>937</v>
          </cell>
          <cell r="B11806" t="str">
            <v>FIO DE COBRE, SOLIDO, CLASSE 1, ISOLACAO EM PVC/A, ANTICHAMA BWF-B, 450/750V, SECAO NOMINAL 10 MM2</v>
          </cell>
          <cell r="C11806">
            <v>9.51</v>
          </cell>
        </row>
        <row r="11807">
          <cell r="A11807">
            <v>939</v>
          </cell>
          <cell r="B11807" t="str">
            <v>FIO DE COBRE, SOLIDO, CLASSE 1, ISOLACAO EM PVC/A, ANTICHAMA BWF-B, 450/750V, SECAO NOMINAL 2,5 MM2</v>
          </cell>
          <cell r="C11807">
            <v>2.64</v>
          </cell>
        </row>
        <row r="11808">
          <cell r="A11808">
            <v>944</v>
          </cell>
          <cell r="B11808" t="str">
            <v>FIO DE COBRE, SOLIDO, CLASSE 1, ISOLACAO EM PVC/A, ANTICHAMA BWF-B, 450/750V, SECAO NOMINAL 4 MM2</v>
          </cell>
          <cell r="C11808">
            <v>4.17</v>
          </cell>
        </row>
        <row r="11809">
          <cell r="A11809">
            <v>940</v>
          </cell>
          <cell r="B11809" t="str">
            <v>FIO DE COBRE, SOLIDO, CLASSE 1, ISOLACAO EM PVC/A, ANTICHAMA BWF-B, 450/750V, SECAO NOMINAL 6 MM2</v>
          </cell>
          <cell r="C11809">
            <v>6.02</v>
          </cell>
        </row>
        <row r="11810">
          <cell r="A11810">
            <v>44397</v>
          </cell>
          <cell r="B11810" t="str">
            <v>FITA / CINTA AUTOADESIVA ELASTOMERICA PARA VEDACAO, L= 50 MM, E = 3 MM</v>
          </cell>
          <cell r="C11810">
            <v>3.22</v>
          </cell>
        </row>
        <row r="11811">
          <cell r="A11811">
            <v>406</v>
          </cell>
          <cell r="B11811" t="str">
            <v>FITA ACO INOX PARA CINTAR POSTE, L = 19 MM, E = 0,5 MM (ROLO DE 30M)</v>
          </cell>
          <cell r="C11811">
            <v>87.72</v>
          </cell>
        </row>
        <row r="11812">
          <cell r="A11812">
            <v>42529</v>
          </cell>
          <cell r="B11812" t="str">
            <v>FITA ADESIVA ALUMINIZADA, PARA INSTALACAO DE MANTAS DE SUBCOBERTURA, L = *5* CM</v>
          </cell>
        </row>
        <row r="11813">
          <cell r="A11813">
            <v>39634</v>
          </cell>
          <cell r="B11813" t="str">
            <v>FITA ADESIVA ANTICORROSIVA DE PVC FLEXIVEL, COR PRETA, PARA PROTECAO TUBULACAO, 50 MM X 30 M (L X C), E= *0,25* MM</v>
          </cell>
          <cell r="C11813">
            <v>9.74</v>
          </cell>
        </row>
        <row r="11814">
          <cell r="A11814">
            <v>39701</v>
          </cell>
          <cell r="B11814" t="str">
            <v>FITA ADESIVA ASFALTICA ALUMINIZADA MULTIUSO, L = 10 CM, ROLO DE 10 M</v>
          </cell>
        </row>
        <row r="11815">
          <cell r="A11815">
            <v>12815</v>
          </cell>
          <cell r="B11815" t="str">
            <v>FITA CREPE ROLO DE *25* MM X 50 M</v>
          </cell>
          <cell r="C11815">
            <v>18.559999999999999</v>
          </cell>
        </row>
        <row r="11816">
          <cell r="A11816">
            <v>39431</v>
          </cell>
          <cell r="B11816" t="str">
            <v>FITA DE PAPEL MICROPERFURADO, 50 X 150 MM, PARA TRATAMENTO DE JUNTAS DE CHAPA DE GESSO PARA DRYWALL</v>
          </cell>
          <cell r="C11816">
            <v>0.34</v>
          </cell>
        </row>
        <row r="11817">
          <cell r="A11817">
            <v>39432</v>
          </cell>
          <cell r="B11817" t="str">
            <v>FITA DE PAPEL REFORCADA COM LAMINA DE METAL PARA REFORCO DE CANTOS DE CHAPA DE GESSO PARA DRYWALL</v>
          </cell>
          <cell r="C11817">
            <v>3.07</v>
          </cell>
        </row>
        <row r="11818">
          <cell r="A11818">
            <v>20111</v>
          </cell>
          <cell r="B11818" t="str">
            <v>FITA ISOLANTE ADESIVA ANTICHAMA, USO ATE 750 V, EM ROLO DE 19 MM X 20 M</v>
          </cell>
          <cell r="C11818">
            <v>11.9</v>
          </cell>
        </row>
        <row r="11819">
          <cell r="A11819">
            <v>21127</v>
          </cell>
          <cell r="B11819" t="str">
            <v>FITA ISOLANTE ADESIVA ANTICHAMA, USO ATE 750 V, EM ROLO DE 19 MM X 5 M</v>
          </cell>
          <cell r="C11819">
            <v>4.5</v>
          </cell>
        </row>
        <row r="11820">
          <cell r="A11820">
            <v>404</v>
          </cell>
          <cell r="B11820" t="str">
            <v>FITA ISOLANTE DE BORRACHA AUTOFUSAO, USO ATE 69 KV (ALTA TENSAO), LARGURA DE 19 MM</v>
          </cell>
          <cell r="C11820">
            <v>1.62</v>
          </cell>
        </row>
        <row r="11821">
          <cell r="A11821">
            <v>14151</v>
          </cell>
          <cell r="B11821" t="str">
            <v>FITA METALICA GRAVADA, L = 17 MM, ROLO DE 25 M, CARGA RECOMENDADA = *120* KGF</v>
          </cell>
        </row>
        <row r="11822">
          <cell r="A11822">
            <v>14153</v>
          </cell>
          <cell r="B11822" t="str">
            <v>FITA METALICA PERFURADA, L = *18* MM, ROLO DE 30 M, CARGA RECOMENDADA = *30* KGF</v>
          </cell>
        </row>
        <row r="11823">
          <cell r="A11823">
            <v>14152</v>
          </cell>
          <cell r="B11823" t="str">
            <v>FITA METALICA PERFURADA, L = 17 MM, ROLO DE 30 M, CARGA RECOMENDADA = *19* KGF</v>
          </cell>
        </row>
        <row r="11824">
          <cell r="A11824">
            <v>14154</v>
          </cell>
          <cell r="B11824" t="str">
            <v>FITA METALICA PERFURADA, L = 25 MM, ROLO DE 30 M, CARGA RECOMENDADA = *222,5* KGF</v>
          </cell>
        </row>
        <row r="11825">
          <cell r="A11825">
            <v>3146</v>
          </cell>
          <cell r="B11825" t="str">
            <v>FITA VEDA ROSCA, EM PTFE, ROLO DE 18 MM X 10 M (L X C)</v>
          </cell>
          <cell r="C11825">
            <v>5</v>
          </cell>
        </row>
        <row r="11826">
          <cell r="A11826">
            <v>3143</v>
          </cell>
          <cell r="B11826" t="str">
            <v>FITA VEDA ROSCA, EM PTFE, ROLO DE 18 MM X 25 M (L X C)</v>
          </cell>
          <cell r="C11826">
            <v>11.37</v>
          </cell>
        </row>
        <row r="11827">
          <cell r="A11827">
            <v>3148</v>
          </cell>
          <cell r="B11827" t="str">
            <v>FITA VEDA ROSCA, EM PTFE, ROLO DE 18 MM X 50 M (L X C)</v>
          </cell>
          <cell r="C11827">
            <v>18.440000000000001</v>
          </cell>
        </row>
        <row r="11828">
          <cell r="A11828">
            <v>4310</v>
          </cell>
          <cell r="B11828" t="str">
            <v>FIXADOR DE ABA AUTOTRAVANTE PARA TELHA DE FIBROCIMENTO, TIPO CANALETE 90 OU KALHETAO</v>
          </cell>
          <cell r="C11828">
            <v>2.4300000000000002</v>
          </cell>
        </row>
        <row r="11829">
          <cell r="A11829">
            <v>4311</v>
          </cell>
          <cell r="B11829" t="str">
            <v>FIXADOR DE ABA SIMPLES PARA TELHA DE FIBROCIMENTO, TIPO CANALETA 49 OU KALHETA</v>
          </cell>
          <cell r="C11829">
            <v>1.71</v>
          </cell>
        </row>
        <row r="11830">
          <cell r="A11830">
            <v>4312</v>
          </cell>
          <cell r="B11830" t="str">
            <v>FIXADOR DE ABA SIMPLES PARA TELHA DE FIBROCIMENTO, TIPO CANALETA 90 OU KALHETAO</v>
          </cell>
          <cell r="C11830">
            <v>2.39</v>
          </cell>
        </row>
        <row r="11831">
          <cell r="A11831">
            <v>13261</v>
          </cell>
          <cell r="B11831" t="str">
            <v>FLANELA *30 X 40* CM</v>
          </cell>
          <cell r="C11831">
            <v>3.36</v>
          </cell>
        </row>
        <row r="11832">
          <cell r="A11832">
            <v>3272</v>
          </cell>
          <cell r="B11832" t="str">
            <v>FLANGE SEXTAVADO DE FERRO GALVANIZADO, COM ROSCA BSP, DE 1 1/2"</v>
          </cell>
          <cell r="C11832">
            <v>55.33</v>
          </cell>
        </row>
        <row r="11833">
          <cell r="A11833">
            <v>3265</v>
          </cell>
          <cell r="B11833" t="str">
            <v>FLANGE SEXTAVADO DE FERRO GALVANIZADO, COM ROSCA BSP, DE 1 1/4"</v>
          </cell>
          <cell r="C11833">
            <v>43.96</v>
          </cell>
        </row>
        <row r="11834">
          <cell r="A11834">
            <v>3264</v>
          </cell>
          <cell r="B11834" t="str">
            <v>FLANGE SEXTAVADO DE FERRO GALVANIZADO, COM ROSCA BSP, DE 1"</v>
          </cell>
          <cell r="C11834">
            <v>31.61</v>
          </cell>
        </row>
        <row r="11835">
          <cell r="A11835">
            <v>3262</v>
          </cell>
          <cell r="B11835" t="str">
            <v>FLANGE SEXTAVADO DE FERRO GALVANIZADO, COM ROSCA BSP, DE 1/2"</v>
          </cell>
          <cell r="C11835">
            <v>19.239999999999998</v>
          </cell>
        </row>
        <row r="11836">
          <cell r="A11836">
            <v>3267</v>
          </cell>
          <cell r="B11836" t="str">
            <v>FLANGE SEXTAVADO DE FERRO GALVANIZADO, COM ROSCA BSP, DE 2 1/2"</v>
          </cell>
          <cell r="C11836">
            <v>103.23</v>
          </cell>
        </row>
        <row r="11837">
          <cell r="A11837">
            <v>3266</v>
          </cell>
          <cell r="B11837" t="str">
            <v>FLANGE SEXTAVADO DE FERRO GALVANIZADO, COM ROSCA BSP, DE 2"</v>
          </cell>
          <cell r="C11837">
            <v>65.680000000000007</v>
          </cell>
        </row>
        <row r="11838">
          <cell r="A11838">
            <v>3268</v>
          </cell>
          <cell r="B11838" t="str">
            <v>FLANGE SEXTAVADO DE FERRO GALVANIZADO, COM ROSCA BSP, DE 3"</v>
          </cell>
          <cell r="C11838">
            <v>139.57</v>
          </cell>
        </row>
        <row r="11839">
          <cell r="A11839">
            <v>3263</v>
          </cell>
          <cell r="B11839" t="str">
            <v>FLANGE SEXTAVADO DE FERRO GALVANIZADO, COM ROSCA BSP, DE 3/4"</v>
          </cell>
          <cell r="C11839">
            <v>26.28</v>
          </cell>
        </row>
        <row r="11840">
          <cell r="A11840">
            <v>3271</v>
          </cell>
          <cell r="B11840" t="str">
            <v>FLANGE SEXTAVADO DE FERRO GALVANIZADO, COM ROSCA BSP, DE 4"</v>
          </cell>
          <cell r="C11840">
            <v>206.34</v>
          </cell>
        </row>
        <row r="11841">
          <cell r="A11841">
            <v>3270</v>
          </cell>
          <cell r="B11841" t="str">
            <v>FLANGE SEXTAVADO DE FERRO GALVANIZADO, COM ROSCA BSP, DE 6"</v>
          </cell>
          <cell r="C11841">
            <v>346.67</v>
          </cell>
        </row>
        <row r="11842">
          <cell r="A11842">
            <v>45256</v>
          </cell>
          <cell r="B11842" t="str">
            <v>FORMAO CHANFRADO 1", CABO DE MADEIRA</v>
          </cell>
          <cell r="C11842">
            <v>22.82</v>
          </cell>
        </row>
        <row r="11843">
          <cell r="A11843">
            <v>3275</v>
          </cell>
          <cell r="B11843" t="str">
            <v>FORRO COMPOSTO POR PAINEIS DE LA DE VIDRO, REVESTIDOS EM PVC MICROPERFURADO, DE *1250 X 625* MM, ESPESSURA 15 MM (COM COLOCACAO)</v>
          </cell>
          <cell r="C11843">
            <v>156.36000000000001</v>
          </cell>
        </row>
        <row r="11844">
          <cell r="A11844">
            <v>39512</v>
          </cell>
          <cell r="B11844" t="str">
            <v>FORRO DE FIBRA MINERAL EM PLACAS DE 1250 X 625 MM, E = 15 MM, BORDA RETA, COM PINTURA ANTIMOFO, APOIADO EM PERFIL DE ACO GALVANIZADO COM 24 MM DE BASE - INSTALADO</v>
          </cell>
        </row>
        <row r="11845">
          <cell r="A11845">
            <v>39511</v>
          </cell>
          <cell r="B11845" t="str">
            <v>FORRO DE FIBRA MINERAL EM PLACAS DE 625 X 625 MM, E = 15 MM, BORDA RETA, COM PINTURA ANTIMOFO, APOIADO EM PERFIL DE ACO GALVANIZADO COM 24 MM DE BASE - INSTALADO</v>
          </cell>
        </row>
        <row r="11846">
          <cell r="A11846">
            <v>39513</v>
          </cell>
          <cell r="B11846" t="str">
            <v>FORRO DE FIBRA MINERAL EM PLACAS DE 625 X 625 MM, E = 15/16 MM, BORDA REBAIXADA, COM PINTURA ANTIMOFO, APOIADO EM PERFIL DE ACO GALVANIZADO COM 24 MM DE BASE - INSTALADO</v>
          </cell>
        </row>
        <row r="11847">
          <cell r="A11847">
            <v>3286</v>
          </cell>
          <cell r="B11847" t="str">
            <v>FORRO DE MADEIRA CEDRINHO OU EQUIVALENTE DA REGIAO, ENCAIXE MACHO/FEMEA COM FRISO, *10 X 1* CM (SEM COLOCACAO)</v>
          </cell>
          <cell r="C11847">
            <v>102.57</v>
          </cell>
        </row>
        <row r="11848">
          <cell r="A11848">
            <v>3287</v>
          </cell>
          <cell r="B11848" t="str">
            <v>FORRO DE MADEIRA CUMARU/IPE CHAMPANHE OU EQUIVALENTE DA REGIAO, ENCAIXE MACHO/FEMEA COM FRISO, *10 X 1* CM (SEM COLOCACAO)</v>
          </cell>
          <cell r="C11848">
            <v>155</v>
          </cell>
        </row>
        <row r="11849">
          <cell r="A11849">
            <v>3283</v>
          </cell>
          <cell r="B11849" t="str">
            <v>FORRO DE MADEIRA PINUS OU EQUIVALENTE DA REGIAO, ENCAIXE MACHO/FEMEA COM FRISO, *10 X 1* CM (SEM COLOCACAO)</v>
          </cell>
          <cell r="C11849">
            <v>32.56</v>
          </cell>
        </row>
        <row r="11850">
          <cell r="A11850">
            <v>11587</v>
          </cell>
          <cell r="B11850" t="str">
            <v>FORRO DE PVC LISO, BRANCO, REGUA DE 10 CM, ESPESSURA APROXIMADA DE 8 MM (COM COLOCACAO / SEM ESTRUTURA METALICA)</v>
          </cell>
          <cell r="C11850">
            <v>107.22</v>
          </cell>
        </row>
        <row r="11851">
          <cell r="A11851">
            <v>36225</v>
          </cell>
          <cell r="B11851" t="str">
            <v>FORRO DE PVC LISO, BRANCO, REGUA DE 20 CM, ESPESSURA APROXIMADA DE 8 MM, COMPRIMENTO 6 M (SEM COLOCACAO)</v>
          </cell>
          <cell r="C11851">
            <v>43.56</v>
          </cell>
        </row>
        <row r="11852">
          <cell r="A11852">
            <v>36230</v>
          </cell>
          <cell r="B11852" t="str">
            <v>FORRO DE PVC, FRISADO, BRANCO, REGUA DE 10 CM, ESPESSURA APROXIMADA DE 8 MM E COMPRIMENTO 6 M (SEM COLOCACAO)</v>
          </cell>
          <cell r="C11852">
            <v>32</v>
          </cell>
        </row>
        <row r="11853">
          <cell r="A11853">
            <v>36238</v>
          </cell>
          <cell r="B11853" t="str">
            <v>FORRO DE PVC, FRISADO, BRANCO, REGUA DE 20 CM, ESPESSURA APROXIMADA DE 8 MM E COMPRIMENTO 6 M (SEM COLOCACAO)</v>
          </cell>
          <cell r="C11853">
            <v>31.27</v>
          </cell>
        </row>
        <row r="11854">
          <cell r="A11854">
            <v>39363</v>
          </cell>
          <cell r="B11854" t="str">
            <v>FOSSA SEPTICA, SEM FILTRO, EM POLIETILENO DE ALTA DENSIDADE (PEAD), PARA 15 A 30 CONTRIBUINTES, CILINDRICA, COM TAMPA, CAPACIDADE APROXIMADA DE *5500* LITROS (NBR 7229)</v>
          </cell>
          <cell r="C11854">
            <v>5992.77</v>
          </cell>
        </row>
        <row r="11855">
          <cell r="A11855">
            <v>39361</v>
          </cell>
          <cell r="B11855" t="str">
            <v>FOSSA SEPTICA, SEM FILTRO, EM POLIETILENO DE ALTA DENSIDADE (PEAD), PARA 4 A 7 CONTRIBUINTES, CILINDRICA, COM TAMPA, CAPACIDADE APROXIMADA DE *1100* LITROS (NBR 7229)</v>
          </cell>
          <cell r="C11855">
            <v>1830.83</v>
          </cell>
        </row>
        <row r="11856">
          <cell r="A11856">
            <v>39362</v>
          </cell>
          <cell r="B11856" t="str">
            <v>FOSSA SEPTICA, SEM FILTRO, EM POLIETILENO DE ALTA DENSIDADE (PEAD), PARA 8 A 14 CONTRIBUINTES, CILINDRICA, COM TAMPA, CAPACIDADE APROXIMADA DE *3000* LITROS (NBR 7229)</v>
          </cell>
          <cell r="C11856">
            <v>3234.26</v>
          </cell>
        </row>
        <row r="11857">
          <cell r="A11857">
            <v>39364</v>
          </cell>
          <cell r="B11857" t="str">
            <v>FOSSA SEPTICA,SEM FILTRO, EM POLIETILENO DE ALTA DENSIDADE (PEAD), PARA 40 A 52 CONTRIBUINTES, CILINDRICA, COM TAMPA, CAPACIDADE APROXIMADA DE *10000* LITROS (NBR 7229)</v>
          </cell>
          <cell r="C11857">
            <v>12640.33</v>
          </cell>
        </row>
        <row r="11858">
          <cell r="A11858">
            <v>14576</v>
          </cell>
          <cell r="B11858" t="str">
            <v>FRESADORA DE ASFALTO A FRIO SOBRE ESTEIRAS, LARG. FRESAGEM 2,00 M, POT. 410 KW/550 HP</v>
          </cell>
        </row>
        <row r="11859">
          <cell r="A11859">
            <v>13877</v>
          </cell>
          <cell r="B11859" t="str">
            <v>FRESADORA DE ASFALTO A FRIO SOBRE RODAS, LARG. FRESAGEM 1,00 M, POT. 155 KW/208 HP</v>
          </cell>
        </row>
        <row r="11860">
          <cell r="A11860">
            <v>7307</v>
          </cell>
          <cell r="B11860" t="str">
            <v>FUNDO ANTICORROSIVO PARA METAIS FERROSOS (ZARCAO)</v>
          </cell>
          <cell r="C11860">
            <v>41.35</v>
          </cell>
        </row>
        <row r="11861">
          <cell r="A11861">
            <v>38122</v>
          </cell>
          <cell r="B11861" t="str">
            <v>FUNDO PREPARADOR ACRILICO BASE AGUA</v>
          </cell>
          <cell r="C11861">
            <v>16.809999999999999</v>
          </cell>
        </row>
        <row r="11862">
          <cell r="A11862">
            <v>43653</v>
          </cell>
          <cell r="B11862" t="str">
            <v>FUNDO SINTETICO NIVELADOR BRANCO FOSCO PARA MADEIRA</v>
          </cell>
          <cell r="C11862">
            <v>35.409999999999997</v>
          </cell>
        </row>
        <row r="11863">
          <cell r="A11863">
            <v>45334</v>
          </cell>
          <cell r="B11863" t="str">
            <v>FURO PARA TORNEIRA OU OUTROS ACESSORIOS EM BANCADA DE MARMORE/ GRANITO OU OUTRO TIPO DE PEDRA NATURAL</v>
          </cell>
          <cell r="C11863">
            <v>31.98</v>
          </cell>
        </row>
        <row r="11864">
          <cell r="A11864">
            <v>12344</v>
          </cell>
          <cell r="B11864" t="str">
            <v>FUSIVEL DIAZED 20 A TAMANHO DII, CAPACIDADE DE INTERRUPCAO DE 50 KA EM VCA E 8 KA EM VCC, TENSAO NOMINAL DE 500 V</v>
          </cell>
          <cell r="C11864">
            <v>3.06</v>
          </cell>
        </row>
        <row r="11865">
          <cell r="A11865">
            <v>12343</v>
          </cell>
          <cell r="B11865" t="str">
            <v>FUSIVEL DIAZED 35 A TAMANHO DIII, CAPACIDADE DE INTERRUPCAO DE 50 KA EM VCA E 8 KA EM VCC, TENSAO NOMINAL DE 500 V</v>
          </cell>
          <cell r="C11865">
            <v>4.74</v>
          </cell>
        </row>
        <row r="11866">
          <cell r="A11866">
            <v>3295</v>
          </cell>
          <cell r="B11866" t="str">
            <v>FUSIVEL NH *36* A 80 AMPERES, TAMANHO 00, CAPACIDADE DE INTERRUPCAO DE 120 KA, TENSAO NOMINAL DE 500 V</v>
          </cell>
          <cell r="C11866">
            <v>16.579999999999998</v>
          </cell>
        </row>
        <row r="11867">
          <cell r="A11867">
            <v>3302</v>
          </cell>
          <cell r="B11867" t="str">
            <v>FUSIVEL NH 100 A TAMANHO 00, CAPACIDADE DE INTERRUPCAO DE 120 KA, TENSAO NOMINAL DE 500 V</v>
          </cell>
          <cell r="C11867">
            <v>17.329999999999998</v>
          </cell>
        </row>
        <row r="11868">
          <cell r="A11868">
            <v>3297</v>
          </cell>
          <cell r="B11868" t="str">
            <v>FUSIVEL NH 125 A TAMANHO 00, CAPACIDADE DE INTERRUPCAO DE 120 KA, TENSAO NOMINAL DE 500 V</v>
          </cell>
          <cell r="C11868">
            <v>18.5</v>
          </cell>
        </row>
        <row r="11869">
          <cell r="A11869">
            <v>3294</v>
          </cell>
          <cell r="B11869" t="str">
            <v>FUSIVEL NH 160 A TAMANHO 00, CAPACIDADE DE INTERRUPCAO DE 120 KA, TENSAO NOMINAL DE 500 V</v>
          </cell>
          <cell r="C11869">
            <v>18.78</v>
          </cell>
        </row>
        <row r="11870">
          <cell r="A11870">
            <v>3292</v>
          </cell>
          <cell r="B11870" t="str">
            <v>FUSIVEL NH 20 A TAMANHO 000, CAPACIDADE DE INTERRUPCAO DE 120 KA, TENSAO NOMINAL DE 500 V</v>
          </cell>
          <cell r="C11870">
            <v>17.649999999999999</v>
          </cell>
        </row>
        <row r="11871">
          <cell r="A11871">
            <v>3298</v>
          </cell>
          <cell r="B11871" t="str">
            <v>FUSIVEL NH 200 A 250 AMPERES, TAMANHO 1, CAPACIDADE DE INTERRUPCAO DE 120 KA, TENSAO NOMINAL DE 500 V</v>
          </cell>
          <cell r="C11871">
            <v>41.36</v>
          </cell>
        </row>
        <row r="11872">
          <cell r="A11872">
            <v>34802</v>
          </cell>
          <cell r="B11872" t="str">
            <v>GABIAO MANTA (COLCHAO) MALHA HEXAGONAL 6 X 8 CM (ZN/AL REVESTIDO COM POLIMERO), DIMENSOES 4,0 X 2,0 X 0,17 M (C X L X A) FIO 2 MM</v>
          </cell>
          <cell r="C11872">
            <v>1132.8499999999999</v>
          </cell>
        </row>
        <row r="11873">
          <cell r="A11873">
            <v>11588</v>
          </cell>
          <cell r="B11873" t="str">
            <v>GABIAO MANTA (COLCHAO) MALHA HEXAGONAL 6 X 8 CM (ZN/AL REVESTIDO COM POLIMERO), FIO 2 MM, DIMENSOES 4,0 X 2,0 X 0,23 M (C X L X A)</v>
          </cell>
          <cell r="C11873">
            <v>1222.1600000000001</v>
          </cell>
        </row>
        <row r="11874">
          <cell r="A11874">
            <v>34383</v>
          </cell>
          <cell r="B11874" t="str">
            <v>GABIAO MANTA (COLCHAO) MALHA HEXAGONAL 6 X 8 CM (ZN/AL REVESTIDO COM POLIMERO), FIO 2 MM, DIMENSOES 4,0 X 2,0 X 0,3 M (C X L X A)</v>
          </cell>
          <cell r="C11874">
            <v>1344.47</v>
          </cell>
        </row>
        <row r="11875">
          <cell r="A11875">
            <v>40451</v>
          </cell>
          <cell r="B11875" t="str">
            <v>GABIAO MANTA (COLCHAO) MALHA HEXAGONAL 6 X 8 CM (ZN/AL REVESTIDO COM POLIMERO), FIO 2,0 MM, DIMENSOES 5,0 X 2,0 X 0,17 M (C X L X A)</v>
          </cell>
          <cell r="C11875">
            <v>108.68</v>
          </cell>
        </row>
        <row r="11876">
          <cell r="A11876">
            <v>40453</v>
          </cell>
          <cell r="B11876" t="str">
            <v>GABIAO MANTA (COLCHAO) MALHA HEXAGONAL 6 X 8 CM (ZN/AL REVESTIDO COM POLIMERO), FIO 2,0 MM, DIMENSOES 5,0 X 2,0 X 0,23 M (C X L X A)</v>
          </cell>
          <cell r="C11876">
            <v>117.59</v>
          </cell>
        </row>
        <row r="11877">
          <cell r="A11877">
            <v>40452</v>
          </cell>
          <cell r="B11877" t="str">
            <v>GABIAO MANTA (COLCHAO) MALHA HEXAGONAL 6 X 8 CM (ZN/AL REVESTIDO COM POLIMERO), FIO 2,0 MM, DIMENSOES 5,0 X 2,0 X 0,30 M (C X L X A)</v>
          </cell>
          <cell r="C11877">
            <v>128.97999999999999</v>
          </cell>
        </row>
        <row r="11878">
          <cell r="A11878">
            <v>11594</v>
          </cell>
          <cell r="B11878" t="str">
            <v>GABIAO SACO MALHA HEXAGONAL 8 X 10 CM (ZN/AL REVESTIDO COM POLIMERO), FIO 2,4 MM, DIMENSOES 3,0 X 0,65 M</v>
          </cell>
          <cell r="C11878">
            <v>389.54</v>
          </cell>
        </row>
        <row r="11879">
          <cell r="A11879">
            <v>3311</v>
          </cell>
          <cell r="B11879" t="str">
            <v>GABIAO SACO MALHA HEXAGONAL 8 X 10 CM (ZN/AL REVESTIDO COM POLIMERO), FIO 2,4 MM, H = 0,65 M</v>
          </cell>
          <cell r="C11879">
            <v>389.54</v>
          </cell>
        </row>
        <row r="11880">
          <cell r="A11880">
            <v>11599</v>
          </cell>
          <cell r="B11880" t="str">
            <v>GABIAO SACO MALHA HEXAGONAL 8 X 10 CM (ZN/AL), FIO 2,7 MM, DIMENSOES 4,0 X 0,65 M</v>
          </cell>
          <cell r="C11880">
            <v>518.04</v>
          </cell>
        </row>
        <row r="11881">
          <cell r="A11881">
            <v>11593</v>
          </cell>
          <cell r="B11881" t="str">
            <v>GABIAO TIPO CAIXA MALHA HEXAGONAL 8 X 10 CM (ZN/AL REVESTIDO COM POLIMERO), FIO 2,4 MM, DIMENSOES 2,0 X 1,0 X 1,0 M (C X L X A)</v>
          </cell>
          <cell r="C11881">
            <v>726.26</v>
          </cell>
        </row>
        <row r="11882">
          <cell r="A11882">
            <v>3314</v>
          </cell>
          <cell r="B11882" t="str">
            <v>GABIAO TIPO CAIXA MALHA HEXAGONAL 8 X 10 CM (ZN/AL REVESTIDO COM POLIMERO), FIO 2,4 MM, H = 0,50 M</v>
          </cell>
          <cell r="C11882">
            <v>519.42999999999995</v>
          </cell>
        </row>
        <row r="11883">
          <cell r="A11883">
            <v>11597</v>
          </cell>
          <cell r="B11883" t="str">
            <v>GABIAO TIPO CAIXA MALHA HEXAGONAL 8 X 10 CM (ZN/AL), FIO 2,7 MM, DIMENSOES 2,0 X 1,0 X 1,0 M (C X L X A)</v>
          </cell>
          <cell r="C11883">
            <v>604.03</v>
          </cell>
        </row>
        <row r="11884">
          <cell r="A11884">
            <v>3309</v>
          </cell>
          <cell r="B11884" t="str">
            <v>GABIAO TIPO CAIXA MALHA HEXAGONAL 8 X 10 CM (ZN/AL), FIO 2,7 MM, H = 0,50 M</v>
          </cell>
          <cell r="C11884">
            <v>412.49</v>
          </cell>
        </row>
        <row r="11885">
          <cell r="A11885">
            <v>40440</v>
          </cell>
          <cell r="B11885" t="str">
            <v>GABIAO TIPO CAIXA PARA SOLO REFORCADO, MALHA HEXAGONAL 8 X 10 CM (ZN/AL REVESTIDO COM POLIMERO), FIO 2,7 MM, DIMENSOES 2,0 X 1,0 X 0,5 M, COM CAUDA DE 4,0 M</v>
          </cell>
          <cell r="C11885">
            <v>541.03</v>
          </cell>
        </row>
        <row r="11886">
          <cell r="A11886">
            <v>40441</v>
          </cell>
          <cell r="B11886" t="str">
            <v>GABIAO TIPO CAIXA PARA SOLO REFORCADO, MALHA HEXAGONAL 8 X 10 CM (ZN/AL REVESTIDO COM POLIMERO), FIO 2,7 MM, DIMENSOES 2,0 X 1,0 X 1,0 M, COM CAUDA DE 4,0 M</v>
          </cell>
          <cell r="C11886">
            <v>345.42</v>
          </cell>
        </row>
        <row r="11887">
          <cell r="A11887">
            <v>34612</v>
          </cell>
          <cell r="B11887" t="str">
            <v>GABIAO TIPO CAIXA PARA SOLO REFORCADO, MALHA HEXAGONAL DE DUPLA TORCAO 8 X 10 CM (ZN/AL REVESTIDO COM POLIMERO), FIO 2,7 MM, DIMENSOES 2,0 X 1,0 X 0,5 M, COM CAUDA DE 3,0 M</v>
          </cell>
          <cell r="C11887">
            <v>747.08</v>
          </cell>
        </row>
        <row r="11888">
          <cell r="A11888">
            <v>34635</v>
          </cell>
          <cell r="B11888" t="str">
            <v>GABIAO TIPO CAIXA PARA SOLO REFORCADO, MALHA HEXAGONAL DE DUPLA TORCAO 8 X 10 CM (ZN/AL REVESTIDO COM POLIMERO), FIO 2,7 MM, DIMENSOES 2,0 X 1,0 X 1,0 M, COM CAUDA DE 3,0 M</v>
          </cell>
          <cell r="C11888">
            <v>960.7</v>
          </cell>
        </row>
        <row r="11889">
          <cell r="A11889">
            <v>34633</v>
          </cell>
          <cell r="B11889" t="str">
            <v>GABIAO TIPO CAIXA PARA SOLO REFORCADO, MALHA HEXAGONAL DE DUPLA TORCAO 8 X 10 CM (ZN/AL REVESTIDO COM POLIMERO), FIO 2,7 MM, DIMENSOES 2,0 X 1,0 X 1,0 M, COM CAUDA DE 4,0 M</v>
          </cell>
          <cell r="C11889">
            <v>1058.95</v>
          </cell>
        </row>
        <row r="11890">
          <cell r="A11890">
            <v>40449</v>
          </cell>
          <cell r="B11890" t="str">
            <v>GABIAO TIPO CAIXA TRAPEZOIDAL, MALHA HEXAGONAL 10 X 12 CM (ZN/AL REVESTIDO COM POLIMERO) FIO 2,7 MM, FACE COM 65 GRAUS, COM GEOSSINTETICO, DIMENSOES 2,0 X 1,5 X 1,0 M (C X L X A)</v>
          </cell>
          <cell r="C11890">
            <v>290.38</v>
          </cell>
        </row>
        <row r="11891">
          <cell r="A11891">
            <v>11592</v>
          </cell>
          <cell r="B11891" t="str">
            <v>GABIAO TIPO CAIXA, MALHA HEXAGONAL 8 X 10 CM (ZN/AL REVESTIDO COM POLIMERO), FIO 2,4 MM, DIMENSOES 2,0 X 1,0 X 0,5 M (C X L X A)</v>
          </cell>
          <cell r="C11891">
            <v>519.42999999999995</v>
          </cell>
        </row>
        <row r="11892">
          <cell r="A11892">
            <v>34800</v>
          </cell>
          <cell r="B11892" t="str">
            <v>GABIAO TIPO CAIXA, MALHA HEXAGONAL 8 X 10 CM (ZN/AL REVESTIDO COM POLIMERO), FIO DE 2,4 MM, DIMENSOES 2,0 X 1,0 X 1,0 M (C X L X A)</v>
          </cell>
          <cell r="C11892">
            <v>363.13</v>
          </cell>
        </row>
        <row r="11893">
          <cell r="A11893">
            <v>11596</v>
          </cell>
          <cell r="B11893" t="str">
            <v>GABIAO TIPO CAIXA, MALHA HEXAGONAL 8 X 10 CM (ZN/AL), FIO 2,7 MM, DIMENSOES 2,0 X 1,0 X 0,5 M (C X L X A)</v>
          </cell>
          <cell r="C11893">
            <v>412.49</v>
          </cell>
        </row>
        <row r="11894">
          <cell r="A11894">
            <v>40438</v>
          </cell>
          <cell r="B11894" t="str">
            <v>GABIAO TIPO CAIXA, MALHA HEXAGONAL 8 X 10 CM (ZN/AL), FIO DE 2,7 MM, DIMENSOES 2,0 X 1,0 X 1,0 M (C X L X A)</v>
          </cell>
          <cell r="C11894">
            <v>241.92</v>
          </cell>
        </row>
        <row r="11895">
          <cell r="A11895">
            <v>40436</v>
          </cell>
          <cell r="B11895" t="str">
            <v>GABIAO TIPO CAIXA, MALHA HEXAGONAL 8 X 10 CM (ZN/AL), FIO DE 2,7 MM, DIMENSOES 5,0 X 1,0 X 1,0 M (C X L X A)</v>
          </cell>
          <cell r="C11895">
            <v>301.66000000000003</v>
          </cell>
        </row>
        <row r="11896">
          <cell r="A11896">
            <v>4315</v>
          </cell>
          <cell r="B11896" t="str">
            <v>GANCHO CHATO EM ACO GALVANIZADO, L = 110 MM, RECOBRIMENTO = 100MM, SECAO 1/8 X 1/2" (3 MM X 12 MM), PARA FIXAR TELHA DE FIBROCIMENTO ONDULADA</v>
          </cell>
          <cell r="C11896">
            <v>1.76</v>
          </cell>
        </row>
        <row r="11897">
          <cell r="A11897">
            <v>402</v>
          </cell>
          <cell r="B11897" t="str">
            <v>GANCHO OLHAL EM ACO GALVANIZADO, ESPESSURA 16MM, ABERTURA 21MM</v>
          </cell>
          <cell r="C11897">
            <v>23.86</v>
          </cell>
        </row>
        <row r="11898">
          <cell r="A11898">
            <v>4226</v>
          </cell>
          <cell r="B11898" t="str">
            <v>GAS DE COZINHA - GLP</v>
          </cell>
          <cell r="C11898">
            <v>8.57</v>
          </cell>
        </row>
        <row r="11899">
          <cell r="A11899">
            <v>4222</v>
          </cell>
          <cell r="B11899" t="str">
            <v>GASOLINA COMUM</v>
          </cell>
          <cell r="C11899">
            <v>5.98</v>
          </cell>
        </row>
        <row r="11900">
          <cell r="A11900">
            <v>34804</v>
          </cell>
          <cell r="B11900" t="str">
            <v>GEOGRELHA TECIDA COM FILAMENTOS DE POLIESTER + PVC, RESISTENCIA LONGITUDINAL: 90 KN/M, RESISTENCIA TRANSVERSAL: 30 KN/M, ALONGAMENTO = 12 POR CENTO</v>
          </cell>
          <cell r="C11900">
            <v>43.85</v>
          </cell>
        </row>
        <row r="11901">
          <cell r="A11901">
            <v>4013</v>
          </cell>
          <cell r="B11901" t="str">
            <v>GEOTEXTIL NAO TECIDO AGULHADO DE FILAMENTOS CONTINUOS 100% POLIESTER, RESITENCIA A TRACAO = 09 KN/M</v>
          </cell>
        </row>
        <row r="11902">
          <cell r="A11902">
            <v>4011</v>
          </cell>
          <cell r="B11902" t="str">
            <v>GEOTEXTIL NAO TECIDO AGULHADO DE FILAMENTOS CONTINUOS 100% POLIESTER, RESITENCIA A TRACAO = 10 KN/M</v>
          </cell>
        </row>
        <row r="11903">
          <cell r="A11903">
            <v>4021</v>
          </cell>
          <cell r="B11903" t="str">
            <v>GEOTEXTIL NAO TECIDO AGULHADO DE FILAMENTOS CONTINUOS 100% POLIESTER, RESITENCIA A TRACAO = 14 KN/M</v>
          </cell>
        </row>
        <row r="11904">
          <cell r="A11904">
            <v>4019</v>
          </cell>
          <cell r="B11904" t="str">
            <v>GEOTEXTIL NAO TECIDO AGULHADO DE FILAMENTOS CONTINUOS 100% POLIESTER, RESITENCIA A TRACAO = 16 KN/M</v>
          </cell>
        </row>
        <row r="11905">
          <cell r="A11905">
            <v>4012</v>
          </cell>
          <cell r="B11905" t="str">
            <v>GEOTEXTIL NAO TECIDO AGULHADO DE FILAMENTOS CONTINUOS 100% POLIESTER, RESITENCIA A TRACAO = 21 KN/M</v>
          </cell>
        </row>
        <row r="11906">
          <cell r="A11906">
            <v>4020</v>
          </cell>
          <cell r="B11906" t="str">
            <v>GEOTEXTIL NAO TECIDO AGULHADO DE FILAMENTOS CONTINUOS 100% POLIESTER, RESITENCIA A TRACAO = 26 KN/M</v>
          </cell>
        </row>
        <row r="11907">
          <cell r="A11907">
            <v>4018</v>
          </cell>
          <cell r="B11907" t="str">
            <v>GEOTEXTIL NAO TECIDO AGULHADO DE FILAMENTOS CONTINUOS 100% POLIESTER, RESITENCIA A TRACAO = 31 KN/M</v>
          </cell>
        </row>
        <row r="11908">
          <cell r="A11908">
            <v>36498</v>
          </cell>
          <cell r="B11908" t="str">
            <v>GERADOR PORTATIL MONOFASICO, POTENCIA 5500 VA, MOTOR A GASOLINA, POTENCIA DO MOTOR 13 CV</v>
          </cell>
        </row>
        <row r="11909">
          <cell r="A11909">
            <v>12872</v>
          </cell>
          <cell r="B11909" t="str">
            <v>GESSEIRO (HORISTA)</v>
          </cell>
          <cell r="C11909">
            <v>10.39</v>
          </cell>
        </row>
        <row r="11910">
          <cell r="A11910">
            <v>41075</v>
          </cell>
          <cell r="B11910" t="str">
            <v>GESSEIRO (MENSALISTA)</v>
          </cell>
          <cell r="C11910">
            <v>2286.9299999999998</v>
          </cell>
        </row>
        <row r="11911">
          <cell r="A11911">
            <v>44324</v>
          </cell>
          <cell r="B11911" t="str">
            <v>GESSO COLA, EM PO, PARA FIXACAO DE MOLDURAS, SANCAS E BLOCOS DE GESSO</v>
          </cell>
          <cell r="C11911">
            <v>3.04</v>
          </cell>
        </row>
        <row r="11912">
          <cell r="A11912">
            <v>3315</v>
          </cell>
          <cell r="B11912" t="str">
            <v>GESSO EM PO PARA REVESTIMENTOS/MOLDURAS/SANCAS E USO GERAL</v>
          </cell>
          <cell r="C11912">
            <v>0.88</v>
          </cell>
        </row>
        <row r="11913">
          <cell r="A11913">
            <v>36870</v>
          </cell>
          <cell r="B11913" t="str">
            <v>GESSO PROJETADO</v>
          </cell>
          <cell r="C11913">
            <v>0.68</v>
          </cell>
        </row>
        <row r="11914">
          <cell r="A11914">
            <v>5092</v>
          </cell>
          <cell r="B11914" t="str">
            <v>GONZO DE EMBUTIR, EM LATAO / ZAMAC, *20 X 48* MM, PARA JANELA BASCULANTE / PIVOTANTE, JOGO COM 4 PECAS (PAR) - INCLUI PARAFUSOS</v>
          </cell>
          <cell r="C11914">
            <v>20.46</v>
          </cell>
        </row>
        <row r="11915">
          <cell r="A11915">
            <v>11462</v>
          </cell>
          <cell r="B11915" t="str">
            <v>GONZO DE SOBREPOR, EM LATAO / ZAMAC, PARA JANELA PIVOTANTE - INCLUI PARAFUSOS</v>
          </cell>
          <cell r="C11915">
            <v>20.92</v>
          </cell>
        </row>
        <row r="11916">
          <cell r="A11916">
            <v>36529</v>
          </cell>
          <cell r="B11916" t="str">
            <v>GRADE DE DISCOS COM CONTROLE REMOTO, REBOCAVEL, COM 24 DISCOS 24" X 6 MM, COM PNEUS PARA TRANSPORTE</v>
          </cell>
        </row>
        <row r="11917">
          <cell r="A11917">
            <v>3318</v>
          </cell>
          <cell r="B11917" t="str">
            <v>GRADE DE DISCOS MECANICA 20X24" COM 20 DISCOS 24" X 6MM COM PNEUS PARA TRANSPORTE</v>
          </cell>
        </row>
        <row r="11918">
          <cell r="A11918">
            <v>3324</v>
          </cell>
          <cell r="B11918" t="str">
            <v>GRAMA BATATAIS EM PLACAS, SEM PLANTIO</v>
          </cell>
          <cell r="C11918">
            <v>7.67</v>
          </cell>
        </row>
        <row r="11919">
          <cell r="A11919">
            <v>3322</v>
          </cell>
          <cell r="B11919" t="str">
            <v>GRAMA ESMERALDA OU SAO CARLOS OU CURITIBANA, EM PLACAS, SEM PLANTIO</v>
          </cell>
          <cell r="C11919">
            <v>10.75</v>
          </cell>
        </row>
        <row r="11920">
          <cell r="A11920">
            <v>5076</v>
          </cell>
          <cell r="B11920" t="str">
            <v>GRAMPO DE ACO POLIDO 1" X 9</v>
          </cell>
          <cell r="C11920">
            <v>20.45</v>
          </cell>
        </row>
        <row r="11921">
          <cell r="A11921">
            <v>5077</v>
          </cell>
          <cell r="B11921" t="str">
            <v>GRAMPO DE ACO POLIDO 7/8" X 9</v>
          </cell>
          <cell r="C11921">
            <v>22.6</v>
          </cell>
        </row>
        <row r="11922">
          <cell r="A11922">
            <v>45242</v>
          </cell>
          <cell r="B11922" t="str">
            <v>GRAMPO DE APERTO RAPIDO 18"</v>
          </cell>
          <cell r="C11922">
            <v>53.22</v>
          </cell>
        </row>
        <row r="11923">
          <cell r="A11923">
            <v>11837</v>
          </cell>
          <cell r="B11923" t="str">
            <v>GRAMPO LINHA VIVA DE LATAO ESTANHADO, DIAMETRO DO CONDUTOR PRINCIPAL DE 10 A 120 MM2, DIAMETRO DA DERIVACAO DE 10 A 70 MM2</v>
          </cell>
          <cell r="C11923">
            <v>60.29</v>
          </cell>
        </row>
        <row r="11924">
          <cell r="A11924">
            <v>415</v>
          </cell>
          <cell r="B11924" t="str">
            <v>GRAMPO METALICO TIPO OLHAL PARA HASTE DE ATERRAMENTO DE 1", CONDUTOR DE *10* A 50 MM2</v>
          </cell>
          <cell r="C11924">
            <v>24.72</v>
          </cell>
        </row>
        <row r="11925">
          <cell r="A11925">
            <v>38055</v>
          </cell>
          <cell r="B11925" t="str">
            <v>GRAMPO METALICO TIPO OLHAL PARA HASTE DE ATERRAMENTO DE 1/2", CONDUTOR DE *10* A 50 MM2</v>
          </cell>
          <cell r="C11925">
            <v>5.47</v>
          </cell>
        </row>
        <row r="11926">
          <cell r="A11926">
            <v>416</v>
          </cell>
          <cell r="B11926" t="str">
            <v>GRAMPO METALICO TIPO OLHAL PARA HASTE DE ATERRAMENTO DE 3/4", CONDUTOR DE *10* A 50 MM2</v>
          </cell>
          <cell r="C11926">
            <v>9.0500000000000007</v>
          </cell>
        </row>
        <row r="11927">
          <cell r="A11927">
            <v>425</v>
          </cell>
          <cell r="B11927" t="str">
            <v>GRAMPO METALICO TIPO OLHAL PARA HASTE DE ATERRAMENTO DE 5/8", CONDUTOR DE *10* A 50 MM2</v>
          </cell>
          <cell r="C11927">
            <v>5.61</v>
          </cell>
        </row>
        <row r="11928">
          <cell r="A11928">
            <v>426</v>
          </cell>
          <cell r="B11928" t="str">
            <v>GRAMPO METALICO TIPO U PARA HASTE DE ATERRAMENTO DE ATE 3/4", CONDUTOR DE 10 A 25 MM2</v>
          </cell>
          <cell r="C11928">
            <v>30.9</v>
          </cell>
        </row>
        <row r="11929">
          <cell r="A11929">
            <v>38056</v>
          </cell>
          <cell r="B11929" t="str">
            <v>GRAMPO METALICO TIPO U PARA HASTE DE ATERRAMENTO DE ATE 5/8", CONDUTOR DE 10 A 25 MM2</v>
          </cell>
          <cell r="C11929">
            <v>30.17</v>
          </cell>
        </row>
        <row r="11930">
          <cell r="A11930">
            <v>1564</v>
          </cell>
          <cell r="B11930" t="str">
            <v>GRAMPO PARALELO METALICO PARA CABO DE 6 A 50 MM2, COM 2 PARAFUSOS</v>
          </cell>
          <cell r="C11930">
            <v>11.51</v>
          </cell>
        </row>
        <row r="11931">
          <cell r="A11931">
            <v>11032</v>
          </cell>
          <cell r="B11931" t="str">
            <v>GRAMPO U DE 5/8" N8 EM ACO GALVANIZADO</v>
          </cell>
          <cell r="C11931">
            <v>9.94</v>
          </cell>
        </row>
        <row r="11932">
          <cell r="A11932">
            <v>36786</v>
          </cell>
          <cell r="B11932" t="str">
            <v>GRANALHA DE ACO, ANGULAR (GRIT), PARA JATEAMENTO, PENEIRA 0,117 A 1,00 MM, (SAE G-40 A G-80)</v>
          </cell>
        </row>
        <row r="11933">
          <cell r="A11933">
            <v>36785</v>
          </cell>
          <cell r="B11933" t="str">
            <v>GRANALHA DE ACO, ANGULAR (GRIT), PARA JATEAMENTO, PENEIRA 1,41 A 1,19 MM (SAE G16)</v>
          </cell>
        </row>
        <row r="11934">
          <cell r="A11934">
            <v>36782</v>
          </cell>
          <cell r="B11934" t="str">
            <v>GRANALHA DE ACO, ESFERICA (SHOT), PARA JATEAMENTO, PENEIRA 0,40 A 1,00 MM (SAE S-170 A S-280)</v>
          </cell>
        </row>
        <row r="11935">
          <cell r="A11935">
            <v>44481</v>
          </cell>
          <cell r="B11935" t="str">
            <v>GRANALHA DE ACO, ESFERICA (SHOT), PARA JATEAMENTO, PENEIRA 1,19 A 1,00 MM (SAE S390)</v>
          </cell>
        </row>
        <row r="11936">
          <cell r="A11936">
            <v>4824</v>
          </cell>
          <cell r="B11936" t="str">
            <v>GRANILHA/ GRANA/ PEDRISCO OU AGREGADO EM MARMORE/ GRANITO/ QUARTZO E CALCARIO, PRETO, CINZA, PALHA OU BRANCO</v>
          </cell>
          <cell r="C11936">
            <v>0.85</v>
          </cell>
        </row>
        <row r="11937">
          <cell r="A11937">
            <v>11795</v>
          </cell>
          <cell r="B11937" t="str">
            <v>GRANITO PARA BANCADA, POLIDO, TIPO ANDORINHA/ QUARTZ/ CASTELO/ CORUMBA OU OUTROS EQUIVALENTES DA REGIAO, E= *2,5* CM</v>
          </cell>
          <cell r="C11937">
            <v>671.69</v>
          </cell>
        </row>
        <row r="11938">
          <cell r="A11938">
            <v>134</v>
          </cell>
          <cell r="B11938" t="str">
            <v>GRAUTE CIMENTICIO PARA USO GERAL</v>
          </cell>
          <cell r="C11938">
            <v>1.71</v>
          </cell>
        </row>
        <row r="11939">
          <cell r="A11939">
            <v>4229</v>
          </cell>
          <cell r="B11939" t="str">
            <v>GRAXA LUBRIFICANTE A BASE DE LITIO, DE MULTIPLAS APLICACOES E CONTENDO ADITIVOS DE EXTREMA PRESSAO (GRAU DE VISCOSIDADE NLGI 2)</v>
          </cell>
          <cell r="C11939">
            <v>44.39</v>
          </cell>
        </row>
        <row r="11940">
          <cell r="A11940">
            <v>11731</v>
          </cell>
          <cell r="B11940" t="str">
            <v>GRELHA FIXA, EM PVC BRANCA, QUADRADA, 150 X 150 MM, PARA RALOS E CAIXAS</v>
          </cell>
          <cell r="C11940">
            <v>10.02</v>
          </cell>
        </row>
        <row r="11941">
          <cell r="A11941">
            <v>11732</v>
          </cell>
          <cell r="B11941" t="str">
            <v>GRELHA FIXA, PVC CROMADA, REDONDA, 150 MM, PARA RALOS E CAIXAS</v>
          </cell>
          <cell r="C11941">
            <v>26.27</v>
          </cell>
        </row>
        <row r="11942">
          <cell r="A11942">
            <v>11244</v>
          </cell>
          <cell r="B11942" t="str">
            <v>GRELHA FOFO ARTICULADA, CARGA MAXIMA 1,5 T, *300 X 1000* MM, E= *15* MM</v>
          </cell>
        </row>
        <row r="11943">
          <cell r="A11943">
            <v>11235</v>
          </cell>
          <cell r="B11943" t="str">
            <v>GRELHA FOFO SIMPLES COM REQUADRO, CARGA MAXIMA 1,5 T, 150 X 1000 MM, E= *15* MM</v>
          </cell>
        </row>
        <row r="11944">
          <cell r="A11944">
            <v>11236</v>
          </cell>
          <cell r="B11944" t="str">
            <v>GRELHA FOFO SIMPLES COM REQUADRO, CARGA MAXIMA 1,5 T, 200 X 1000 MM, E= *15* MM</v>
          </cell>
        </row>
        <row r="11945">
          <cell r="A11945">
            <v>11245</v>
          </cell>
          <cell r="B11945" t="str">
            <v>GRELHA FOFO SIMPLES COM REQUADRO, CARGA MAXIMA 12,5 T, *300 X 1000* MM, E= *15* MM, AREA ESTACIONAMENTO CARRO PASSEIO</v>
          </cell>
        </row>
        <row r="11946">
          <cell r="A11946">
            <v>36494</v>
          </cell>
          <cell r="B11946" t="str">
            <v>GRUA ASCENCIONAL, LANCA DE 30 M, CAPACIDADE DE 1,0 T A 30 M, ALTURA ATE 39 M</v>
          </cell>
        </row>
        <row r="11947">
          <cell r="A11947">
            <v>36493</v>
          </cell>
          <cell r="B11947" t="str">
            <v>GRUA ASCENCIONAL, LANCA DE 42 M, CAPACIDADE DE 1,5 T A 30 M, ALTURA ATE 39 M</v>
          </cell>
        </row>
        <row r="11948">
          <cell r="A11948">
            <v>36492</v>
          </cell>
          <cell r="B11948" t="str">
            <v>GRUA ASCENCIONAL, LANCA DE 50 M, CAPACIDADE DE 2,33 T A 30 M, ALTURA ATE 48 M</v>
          </cell>
        </row>
        <row r="11949">
          <cell r="A11949">
            <v>36499</v>
          </cell>
          <cell r="B11949" t="str">
            <v>GRUPO GERADOR A GASOLINA, POTENCIA NOMINAL 2,2 KW, TENSAO DE SAIDA 110/220 V, MOTOR POTENCIA 6,5 HP</v>
          </cell>
        </row>
        <row r="11950">
          <cell r="A11950">
            <v>13533</v>
          </cell>
          <cell r="B11950" t="str">
            <v>GRUPO GERADOR DE SOLDA ELETRICA, COM MAQUINA DE SOLDA, ATE 400 AMPERES E GERADOR A DIESEL 30 CV, MOTOR 4 CILINDROS, TANQUE COMBUST., CARENAGEM DE PROTECAO SOBRE RODAS</v>
          </cell>
        </row>
        <row r="11951">
          <cell r="A11951">
            <v>13333</v>
          </cell>
          <cell r="B11951" t="str">
            <v>GRUPO GERADOR DE SOLDA ELETRICA, COM MAQUINA DE SOLDA, ATE 400 AMPERES E GERADOR A DIESEL 60 CV, MOTOR 4 CILINDROS, TANQUE COMBUST., CARENAGEM DE PROTECAO SOBRE RODAS</v>
          </cell>
        </row>
        <row r="11952">
          <cell r="A11952">
            <v>39585</v>
          </cell>
          <cell r="B11952" t="str">
            <v>GRUPO GERADOR DIESEL, COM CARENAGEM, POTENCIA STANDART ENTRE 100 E 110 KVA, VELOCIDADE DE 1800 RPM, FREQUENCIA DE 60 HZ</v>
          </cell>
        </row>
        <row r="11953">
          <cell r="A11953">
            <v>39586</v>
          </cell>
          <cell r="B11953" t="str">
            <v>GRUPO GERADOR DIESEL, COM CARENAGEM, POTENCIA STANDART ENTRE 140 E 150 KVA, VELOCIDADE DE 1800 RPM, FREQUENCIA DE 60 HZ</v>
          </cell>
        </row>
        <row r="11954">
          <cell r="A11954">
            <v>39587</v>
          </cell>
          <cell r="B11954" t="str">
            <v>GRUPO GERADOR DIESEL, COM CARENAGEM, POTENCIA STANDART ENTRE 210 E 220 KVA, VELOCIDADE DE 1800 RPM, FREQUENCIA DE 60 HZ</v>
          </cell>
        </row>
        <row r="11955">
          <cell r="A11955">
            <v>39588</v>
          </cell>
          <cell r="B11955" t="str">
            <v>GRUPO GERADOR DIESEL, COM CARENAGEM, POTENCIA STANDART ENTRE 250 E 260 KVA, VELOCIDADE DE 1800 RPM, FREQUENCIA DE 60 HZ</v>
          </cell>
        </row>
        <row r="11956">
          <cell r="A11956">
            <v>39584</v>
          </cell>
          <cell r="B11956" t="str">
            <v>GRUPO GERADOR DIESEL, COM CARENAGEM, POTENCIA STANDART ENTRE 50 E 55 KVA, VELOCIDADE DE 1800 RPM, FREQUENCIA DE 60 HZ</v>
          </cell>
        </row>
        <row r="11957">
          <cell r="A11957">
            <v>39590</v>
          </cell>
          <cell r="B11957" t="str">
            <v>GRUPO GERADOR DIESEL, SEM CARENAGEM, POTENCIA STANDART ENTRE 100 E 110 KVA, VELOCIDADE DE 1800 RPM, FREQUENCIA DE 60 HZ</v>
          </cell>
        </row>
        <row r="11958">
          <cell r="A11958">
            <v>39592</v>
          </cell>
          <cell r="B11958" t="str">
            <v>GRUPO GERADOR DIESEL, SEM CARENAGEM, POTENCIA STANDART ENTRE 210 E 220 KVA, VELOCIDADE DE 1800 RPM, FREQUENCIA DE 60 HZ</v>
          </cell>
        </row>
        <row r="11959">
          <cell r="A11959">
            <v>39593</v>
          </cell>
          <cell r="B11959" t="str">
            <v>GRUPO GERADOR DIESEL, SEM CARENAGEM, POTENCIA STANDART ENTRE 250 E 260 KVA, VELOCIDADE DE 1800 RPM, FREQUENCIA DE 60 HZ</v>
          </cell>
        </row>
        <row r="11960">
          <cell r="A11960">
            <v>14254</v>
          </cell>
          <cell r="B11960" t="str">
            <v>GRUPO GERADOR DIESEL, SEM CARENAGEM, POTENCIA STANDART ENTRE 80 E 90 KVA, VELOCIDADE DE 1800 RPM, FREQUENCIA DE 60 HZ</v>
          </cell>
        </row>
        <row r="11961">
          <cell r="A11961">
            <v>44494</v>
          </cell>
          <cell r="B11961" t="str">
            <v>GRUPO GERADOR ESTACIONARIO SILENCIADO, POTENCIA 50 KVA, MOTOR DIESEL</v>
          </cell>
        </row>
        <row r="11962">
          <cell r="A11962">
            <v>25019</v>
          </cell>
          <cell r="B11962" t="str">
            <v>GRUPO GERADOR ESTACIONARIO, MOTOR DIESEL POTENCIA 170 KVA</v>
          </cell>
        </row>
        <row r="11963">
          <cell r="A11963">
            <v>36501</v>
          </cell>
          <cell r="B11963" t="str">
            <v>GRUPO GERADOR ESTACIONARIO, POTENCIA 150 KVA, MOTOR DIESEL</v>
          </cell>
        </row>
        <row r="11964">
          <cell r="A11964">
            <v>44493</v>
          </cell>
          <cell r="B11964" t="str">
            <v>GRUPO GERADOR ESTACIONARIO, SILENCIADO, POTENCIA 180 KVA, MOTOR DIESEL</v>
          </cell>
        </row>
        <row r="11965">
          <cell r="A11965">
            <v>36500</v>
          </cell>
          <cell r="B11965" t="str">
            <v>GRUPO GERADOR REBOCAVEL, POTENCIA *66* KVA, MOTOR A DIESEL</v>
          </cell>
        </row>
        <row r="11966">
          <cell r="A11966">
            <v>20017</v>
          </cell>
          <cell r="B11966" t="str">
            <v>GUARNICAO / ALIZAR / VISTA LISA EM MADEIRA MACICA, PARA PORTA, E = *1* CM, L = *5* CM, CEDRINHO / ANGELIM COMERCIAL / TAURI/ CURUPIXA / PEROBA / CUMARU OU EQUIVALENTE DA REGIAO</v>
          </cell>
          <cell r="C11966">
            <v>8.36</v>
          </cell>
        </row>
        <row r="11967">
          <cell r="A11967">
            <v>20007</v>
          </cell>
          <cell r="B11967" t="str">
            <v>GUARNICAO / ALIZAR / VISTA LISA EM MADEIRA MACICA, PARA PORTA, E = *1* CM, L = *5* CM, PINUS /EUCALIPTO / VIROLA OU EQUIVALENTE DA REGIAO</v>
          </cell>
          <cell r="C11967">
            <v>4.99</v>
          </cell>
        </row>
        <row r="11968">
          <cell r="A11968">
            <v>39831</v>
          </cell>
          <cell r="B11968" t="str">
            <v>GUARNICAO / ALIZAR / VISTA, E = *1,5* CM, L = *5,0* CM, EM POLIESTIRENO, BRANCO (JOGO PARA 1 FACE)</v>
          </cell>
          <cell r="C11968">
            <v>292.83</v>
          </cell>
        </row>
        <row r="11969">
          <cell r="A11969">
            <v>36888</v>
          </cell>
          <cell r="B11969" t="str">
            <v>GUARNICAO / MOLDURA / ARREMATE DE ACABAMENTO PARA ESQUADRIA, EM ALUMINIO PERFIL 25, ACABAMENTO ANODIZADO BRANCO OU BRILHANTE, PARA 1 FACE</v>
          </cell>
          <cell r="C11969">
            <v>38.85</v>
          </cell>
        </row>
        <row r="11970">
          <cell r="A11970">
            <v>39836</v>
          </cell>
          <cell r="B11970" t="str">
            <v>GUARNICAO/ALIZAR/VISTA, E = *1,3* CM, L = *5,0* CM HASTE REGULAVEL = *35* MM, EM MDF/PVC WOOD/ POLIESTIRENO OU MADEIRA LAMINADA, PRIMER BRANCO (JOGO PARA 1 FACE)</v>
          </cell>
          <cell r="C11970">
            <v>257.31</v>
          </cell>
        </row>
        <row r="11971">
          <cell r="A11971">
            <v>39830</v>
          </cell>
          <cell r="B11971" t="str">
            <v>GUARNICAO/ALIZAR/VISTA, E = *1,3* CM, L = *7,0* CM, EM POLIESTIRENO, BRANCO (JOGO PARA 1 FACE)</v>
          </cell>
          <cell r="C11971">
            <v>293.45999999999998</v>
          </cell>
        </row>
        <row r="11972">
          <cell r="A11972">
            <v>36497</v>
          </cell>
          <cell r="B11972" t="str">
            <v>GUINCHO DE ALAVANCA MANUAL, CAPACIDADE 3,2 T COM 20 M DE CABO DE ACO DIAMETRO 16,3 MM</v>
          </cell>
          <cell r="C11972">
            <v>2673.07</v>
          </cell>
        </row>
        <row r="11973">
          <cell r="A11973">
            <v>40527</v>
          </cell>
          <cell r="B11973" t="str">
            <v>GUINCHO DE ALAVANCA MANUAL, CAPACIDADE DE 1,6 T, COM 20 M DE CABO DE ACO (AQUISICAO)</v>
          </cell>
          <cell r="C11973">
            <v>2341.4899999999998</v>
          </cell>
        </row>
        <row r="11974">
          <cell r="A11974">
            <v>36487</v>
          </cell>
          <cell r="B11974" t="str">
            <v>GUINCHO ELETRICO DE COLUNA, CAPACIDADE 400 KG, COM MOTO FREIO, MOTOR TRIFASICO DE 1,25 CV</v>
          </cell>
          <cell r="C11974">
            <v>4654.2299999999996</v>
          </cell>
        </row>
        <row r="11975">
          <cell r="A11975">
            <v>44475</v>
          </cell>
          <cell r="B11975" t="str">
            <v>GUINDASTE HIDRAULICO AUTOPROPELIDO, COM LANCA TELESCOPICA 28,80 M, CAPACIDADE MAXIMA 30 T, POTENCIA 97 KW, TRACAO 4 X 4</v>
          </cell>
        </row>
        <row r="11976">
          <cell r="A11976">
            <v>44474</v>
          </cell>
          <cell r="B11976" t="str">
            <v>GUINDASTE HIDRAULICO AUTOPROPELIDO, COM LANCA TELESCOPICA 40 M, CAPACIDADE MAXIMA 60 T, POTENCIA 260 KW, TRACAO 6 X 6</v>
          </cell>
        </row>
        <row r="11977">
          <cell r="A11977">
            <v>44490</v>
          </cell>
          <cell r="B11977" t="str">
            <v>GUINDASTE HIDRAULICO AUTOPROPELIDO, COM LANCA TELESCOPICA 50 M, CAPACIDADE MAXIMA 100 T, POTENCIA 350 KW, TRACAO 10 X 6</v>
          </cell>
        </row>
        <row r="11978">
          <cell r="A11978">
            <v>37776</v>
          </cell>
          <cell r="B11978" t="str">
            <v>GUINDAUTO HIDRAULICO, CAPACIDADE MAXIMA DE CARGA 10000 KG, MOMENTO MAXIMO DE CARGA 23 TM, ALCANCE MAXIMO HORIZONTAL 11,80 M, PARA MONTAGEM SOBRE CHASSI DE CAMINHAO PBT MINIMO 15000 KG (INCLUI MONTAGEM, NAO INCLUI CAMINHAO)</v>
          </cell>
        </row>
        <row r="11979">
          <cell r="A11979">
            <v>37775</v>
          </cell>
          <cell r="B11979" t="str">
            <v>GUINDAUTO HIDRAULICO, CAPACIDADE MAXIMA DE CARGA 14340 KG, MOMENTO MAXIMO DE CARGA 42,3 TM, ALCANCE MAXIMO HORIZONTAL 16,80 M, PARA MONTAGEM SOBRE CHASSI DE CAMINHAO PBT MINIMO 23000 KG (INCLUI MONTAGEM, NAO INCLUI CAMINHAO)</v>
          </cell>
        </row>
        <row r="11980">
          <cell r="A11980">
            <v>36491</v>
          </cell>
          <cell r="B11980" t="str">
            <v>GUINDAUTO HIDRAULICO, CAPACIDADE MAXIMA DE CARGA 30000 KG, MOMENTO MAXIMO DE CARGA 92,2 TM, ALCANCE MAXIMO HORIZONTAL 22,00 M, PARA MONTAGEM SOBRE CHASSI DE CAMINHAO PBT MINIMO 30000 KG (INCLUI MONTAGEM, NAO INCLUI CAMINHAO)</v>
          </cell>
        </row>
        <row r="11981">
          <cell r="A11981">
            <v>10712</v>
          </cell>
          <cell r="B11981" t="str">
            <v>GUINDAUTO HIDRAULICO, CAPACIDADE MAXIMA DE CARGA 3300 KG, MOMENTO MAXIMO DE CARGA 5,8 TM, ALCANCE MAXIMO HORIZONTAL 7,60 M, PARA MONTAGEM SOBRE CHASSI DE CAMINHAO PBT MINIMO 8000 KG (INCLUI MONTAGEM, NAO INCLUI CAMINHAO)</v>
          </cell>
        </row>
        <row r="11982">
          <cell r="A11982">
            <v>3363</v>
          </cell>
          <cell r="B11982" t="str">
            <v>GUINDAUTO HIDRAULICO, CAPACIDADE MAXIMA DE CARGA 6200 KG, MOMENTO MAXIMO DE CARGA 11,7 TM, ALCANCE MAXIMO HORIZONTAL 9,70 M, PARA MONTAGEM SOBRE CHASSI DE CAMINHAO PBT MINIMO 13000 KG (INCLUI MONTAGEM, NAO INCLUI CAMINHAO)</v>
          </cell>
        </row>
        <row r="11983">
          <cell r="A11983">
            <v>3365</v>
          </cell>
          <cell r="B11983" t="str">
            <v>GUINDAUTO HIDRAULICO, CAPACIDADE MAXIMA DE CARGA 8500 KG, MOMENTO MAXIMO DE CARGA 30,4 TM, ALCANCE MAXIMO HORIZONTAL 14,30 M, PARA MONTAGEM SOBRE CHASSI DE CAMINHAO PBT MINIMO 23000 KG (INCLUI MONTAGEM, NAO INCLUI CAMINHAO)</v>
          </cell>
        </row>
        <row r="11984">
          <cell r="A11984">
            <v>7569</v>
          </cell>
          <cell r="B11984" t="str">
            <v>HASTE ANCORA EM ACO GALVANIZADO, DIMENSOES 16 MM X 2000 MM</v>
          </cell>
          <cell r="C11984">
            <v>111.41</v>
          </cell>
        </row>
        <row r="11985">
          <cell r="A11985">
            <v>3378</v>
          </cell>
          <cell r="B11985" t="str">
            <v>HASTE DE ATERRAMENTO EM ACO COM 3,00 M DE COMPRIMENTO E DN = 3/4", REVESTIDA COM BAIXA CAMADA DE COBRE, SEM CONECTOR</v>
          </cell>
          <cell r="C11985">
            <v>87.51</v>
          </cell>
        </row>
        <row r="11986">
          <cell r="A11986">
            <v>3380</v>
          </cell>
          <cell r="B11986" t="str">
            <v>HASTE DE ATERRAMENTO EM ACO COM 3,00 M DE COMPRIMENTO E DN = 5/8", REVESTIDA COM BAIXA CAMADA DE COBRE, COM CONECTOR TIPO GRAMPO</v>
          </cell>
          <cell r="C11986">
            <v>61.26</v>
          </cell>
        </row>
        <row r="11987">
          <cell r="A11987">
            <v>3379</v>
          </cell>
          <cell r="B11987" t="str">
            <v>HASTE DE ATERRAMENTO EM ACO COM 3,00 M DE COMPRIMENTO E DN = 5/8", REVESTIDA COM BAIXA CAMADA DE COBRE, SEM CONECTOR</v>
          </cell>
          <cell r="C11987">
            <v>59.14</v>
          </cell>
        </row>
        <row r="11988">
          <cell r="A11988">
            <v>11991</v>
          </cell>
          <cell r="B11988" t="str">
            <v>HASTE DE ATERRAMENTO EM ACO GALVANIZADO TIPO CANTONEIRA COM 2,00 M DE COMPRIMENTO, 25 X 25 MM E CHAPA DE 3/16"</v>
          </cell>
          <cell r="C11988">
            <v>68.67</v>
          </cell>
        </row>
        <row r="11989">
          <cell r="A11989">
            <v>44305</v>
          </cell>
          <cell r="B11989" t="str">
            <v>HASTE PARA PERFURATRIZ DE ESTEIRA T38, D= 1 1/2" X *3 M*, PARA PROLONGAR BROCA</v>
          </cell>
          <cell r="C11989">
            <v>1933.88</v>
          </cell>
        </row>
        <row r="11990">
          <cell r="A11990">
            <v>34349</v>
          </cell>
          <cell r="B11990" t="str">
            <v>HASTE RETA DE ACO GALVANIZADO, H = *30* CM, BASE RETANGULAR, PARA FIXACAO DE CONCERTINA SIMPLES DE 30 CM (NAO INCLUI OS FIXADORES)</v>
          </cell>
          <cell r="C11990">
            <v>24.91</v>
          </cell>
        </row>
        <row r="11991">
          <cell r="A11991">
            <v>11029</v>
          </cell>
          <cell r="B11991" t="str">
            <v>HASTE RETA PARA GANCHO DE FERRO GALVANIZADO, COM ROSCA 1/4" X 30 CM PARA FIXACAO DE TELHA METALICA, INCLUI PORCA E ARRUELAS DE VEDACAO</v>
          </cell>
          <cell r="C11991">
            <v>1.52</v>
          </cell>
        </row>
        <row r="11992">
          <cell r="A11992">
            <v>4316</v>
          </cell>
          <cell r="B11992" t="str">
            <v>HASTE RETA PARA GANCHO DE FERRO GALVANIZADO, COM ROSCA 1/4" X 40 CM PARA FIXACAO DE TELHA DE FIBROCIMENTO, INCLUI PORCA SEXTAVADA DE ZINCO</v>
          </cell>
          <cell r="C11992">
            <v>1.54</v>
          </cell>
        </row>
        <row r="11993">
          <cell r="A11993">
            <v>4313</v>
          </cell>
          <cell r="B11993" t="str">
            <v>HASTE RETA PARA GANCHO DE FERRO GALVANIZADO, COM ROSCA 5/16" X 35 CM PARA FIXACAO DE TELHA DE FIBROCIMENTO, INCLUI PORCA E ARRUELAS DE VEDACAO</v>
          </cell>
          <cell r="C11993">
            <v>2.21</v>
          </cell>
        </row>
        <row r="11994">
          <cell r="A11994">
            <v>4317</v>
          </cell>
          <cell r="B11994" t="str">
            <v>HASTE RETA PARA GANCHO DE FERRO GALVANIZADO, COM ROSCA 5/16" X 40 CM PARA FIXACAO DE TELHA DE FIBROCIMENTO, INCLUI PORCA SEXTAVADA DE ZINCO</v>
          </cell>
          <cell r="C11994">
            <v>2.5099999999999998</v>
          </cell>
        </row>
        <row r="11995">
          <cell r="A11995">
            <v>4314</v>
          </cell>
          <cell r="B11995" t="str">
            <v>HASTE RETA PARA GANCHO DE FERRO GALVANIZADO, COM ROSCA 5/16" X 45 CM PARA FIXACAO DE TELHA DE FIBROCIMENTO, INCLUI PORCA E ARRUELAS DE VEDACAO</v>
          </cell>
          <cell r="C11995">
            <v>2.94</v>
          </cell>
        </row>
        <row r="11996">
          <cell r="A11996">
            <v>10921</v>
          </cell>
          <cell r="B11996" t="str">
            <v>HIDRANTE DE COLUNA COMPLETO, EM FERRO FUNDIDO, DN = 100 MM, COM REGISTRO, CUNHA DE BORRACHA, CURVA DESSIMETRICA, EXTREMIDADE E TAMPAS (INCLUI KIT FIXACAO)</v>
          </cell>
        </row>
        <row r="11997">
          <cell r="A11997">
            <v>10922</v>
          </cell>
          <cell r="B11997" t="str">
            <v>HIDRANTE DE COLUNA COMPLETO, EM FERRO FUNDIDO, DN = 75 MM, COM REGISTRO, CUNHA DE BORRACHA, CURVA DESSIMETRICA, EXTREMIDADE E TAMPAS (INCLUI KIT FIXACAO)</v>
          </cell>
        </row>
        <row r="11998">
          <cell r="A11998">
            <v>10923</v>
          </cell>
          <cell r="B11998" t="str">
            <v>HIDRANTE SUBTERRANEO, EM FERRO FUNDIDO, COM CURVA CURTA E CAIXA, DN 75 MM</v>
          </cell>
        </row>
        <row r="11999">
          <cell r="A11999">
            <v>10924</v>
          </cell>
          <cell r="B11999" t="str">
            <v>HIDRANTE SUBTERRANEO, EM FERRO FUNDIDO, COM CURVA LONGA E CAIXA, DN 75 MM</v>
          </cell>
        </row>
        <row r="12000">
          <cell r="A12000">
            <v>37772</v>
          </cell>
          <cell r="B12000" t="str">
            <v>HIDROJATEADORA PARA DESOBSTRUCAO DE REDES E GALERIAS, TANQUE 7000 L, BOMBA TRIPLEX 120 KGF/CM2 128 L/MIN (INCLUI MONTAGEM, NAO INCLUI CAMINHAO)</v>
          </cell>
        </row>
        <row r="12001">
          <cell r="A12001">
            <v>37771</v>
          </cell>
          <cell r="B12001" t="str">
            <v>HIDROJATEADORA PARA DESOBSTRUCAO DE REDES E GALERIAS, TANQUE 7000 L, BOMBA TRIPLEX 140 KGF/CM2 260 L/MIN ALIMENTADA POR MOTOR INDEPENDENTE A DIESEL POTENCIA 125 CV (INCLUI MONTAGEM, NAO INCLUI CAMINHAO)</v>
          </cell>
        </row>
        <row r="12002">
          <cell r="A12002">
            <v>12772</v>
          </cell>
          <cell r="B12002" t="str">
            <v>HIDROMETRO MULTIJATO / MEDIDOR DE AGUA, DN 1 1/2", VAZAO MAXIMA DE 20 M3/H, PARA AGUA POTAVEL FRIA, RELOJOARIA PLANA, CLASSE B, HORIZONTAL (SEM CONEXOES)</v>
          </cell>
        </row>
        <row r="12003">
          <cell r="A12003">
            <v>12770</v>
          </cell>
          <cell r="B12003" t="str">
            <v>HIDROMETRO MULTIJATO / MEDIDOR DE AGUA, DN 1", VAZAO MAXIMA DE 10 M3/H, PARA AGUA POTAVEL FRIA, RELOJOARIA PLANA, CLASSE B, HORIZONTAL (SEM CONEXOES)</v>
          </cell>
        </row>
        <row r="12004">
          <cell r="A12004">
            <v>12775</v>
          </cell>
          <cell r="B12004" t="str">
            <v>HIDROMETRO MULTIJATO / MEDIDOR DE AGUA, DN 1", VAZAO MAXIMA DE 7 M3/H, PARA AGUA POTAVEL FRIA, RELOJOARIA PLANA, CLASSE B, HORIZONTAL (SEM CONEXOES)</v>
          </cell>
        </row>
        <row r="12005">
          <cell r="A12005">
            <v>12768</v>
          </cell>
          <cell r="B12005" t="str">
            <v>HIDROMETRO MULTIJATO / MEDIDOR DE AGUA, DN 2", VAZAO MAXIMA DE 30 M3/H, PARA AGUA POTAVEL FRIA, RELOJOARIA PLANA, CLASSE B, HORIZONTAL (SEM CONEXOES)</v>
          </cell>
        </row>
        <row r="12006">
          <cell r="A12006">
            <v>12769</v>
          </cell>
          <cell r="B12006" t="str">
            <v>HIDROMETRO UNIJATO / MEDIDOR DE AGUA, DN 1/2", VAZAO MAXIMA DE 1,5 M3/H, PARA AGUA POTAVEL FRIA, RELOJOARIA PLANA, CLASSE B, HORIZONTAL (SEM CONEXOES)</v>
          </cell>
        </row>
        <row r="12007">
          <cell r="A12007">
            <v>12773</v>
          </cell>
          <cell r="B12007" t="str">
            <v>HIDROMETRO UNIJATO / MEDIDOR DE AGUA, DN 1/2", VAZAO MAXIMA DE 3 M3/H, PARA AGUA POTAVEL FRIA, RELOJOARIA PLANA, CLASSE B, HORIZONTAL (SEM CONEXOES)</v>
          </cell>
        </row>
        <row r="12008">
          <cell r="A12008">
            <v>12774</v>
          </cell>
          <cell r="B12008" t="str">
            <v>HIDROMETRO UNIJATO / MEDIDOR DE AGUA, DN 3/4", VAZAO MAXIMA DE 5 M3/H, PARA AGUA POTAVEL FRIA, RELOJOARIA PLANA, CLASSE B, HORIZONTAL (SEM CONEXOES)0,</v>
          </cell>
        </row>
        <row r="12009">
          <cell r="A12009">
            <v>12776</v>
          </cell>
          <cell r="B12009" t="str">
            <v>HIDROMETRO WOLTMANN, DN 2", VAZAO MAXIMA DE 50 M3/H, PARA AGUA POTAVEL FRIA, RELOJOARIA PLANA, TURBINA HORIZONTAL, EQUIPADO COM TELEMETRIA (SEM CONEXOES)</v>
          </cell>
        </row>
        <row r="12010">
          <cell r="A12010">
            <v>12777</v>
          </cell>
          <cell r="B12010" t="str">
            <v>HIDROMETRO WOLTMANN, DN 3", VAZAO MAXIMA DE 80 M3/H, PARA AGUA POTAVEL FRIA, RELOJOARIA PLANA, TURBINA HORIZONTAL, EQUIPADO COM TELEMETRIA (SEM CONEXOES)</v>
          </cell>
        </row>
        <row r="12011">
          <cell r="A12011">
            <v>12873</v>
          </cell>
          <cell r="B12011" t="str">
            <v>IMPERMEABILIZADOR (HORISTA)</v>
          </cell>
          <cell r="C12011">
            <v>9.1300000000000008</v>
          </cell>
        </row>
        <row r="12012">
          <cell r="A12012">
            <v>41076</v>
          </cell>
          <cell r="B12012" t="str">
            <v>IMPERMEABILIZADOR (MENSALISTA)</v>
          </cell>
          <cell r="C12012">
            <v>2010.52</v>
          </cell>
        </row>
        <row r="12013">
          <cell r="A12013">
            <v>140</v>
          </cell>
          <cell r="B12013" t="str">
            <v>IMPERMEABILIZANTE FLEXIVEL BRANCO DE BASE ACRILICA PARA COBERTURAS</v>
          </cell>
          <cell r="C12013">
            <v>19.09</v>
          </cell>
        </row>
        <row r="12014">
          <cell r="A12014">
            <v>151</v>
          </cell>
          <cell r="B12014" t="str">
            <v>IMPERMEABILIZANTE INCOLOR, BASE SILICONE, PARA TRATAMENTO DE FACHADAS, TELHAS, PEDRAS E OUTRAS SUPERFICIES</v>
          </cell>
          <cell r="C12014">
            <v>28.17</v>
          </cell>
        </row>
        <row r="12015">
          <cell r="A12015">
            <v>7340</v>
          </cell>
          <cell r="B12015" t="str">
            <v>IMUNIZANTE PARA MADEIRA, INCOLOR</v>
          </cell>
        </row>
        <row r="12016">
          <cell r="A12016">
            <v>40929</v>
          </cell>
          <cell r="B12016" t="str">
            <v>INSTALADOR DE TUBULACOES (TUBOS/EQUIPAMENTOS) (MENSALISTA)</v>
          </cell>
          <cell r="C12016">
            <v>2236.36</v>
          </cell>
        </row>
        <row r="12017">
          <cell r="A12017">
            <v>2701</v>
          </cell>
          <cell r="B12017" t="str">
            <v>INSTALADOR DE TUBULACOES - TUBOS/EQUIPAMENTOS (HORISTA)</v>
          </cell>
          <cell r="C12017">
            <v>10.16</v>
          </cell>
        </row>
        <row r="12018">
          <cell r="A12018">
            <v>38064</v>
          </cell>
          <cell r="B12018" t="str">
            <v>INTERRUPTOR BIPOLAR 10A, 250V, CONJUNTO MONTADO PARA EMBUTIR 4" X 2" (PLACA + SUPORTE + MODULO)</v>
          </cell>
          <cell r="C12018">
            <v>17.329999999999998</v>
          </cell>
        </row>
        <row r="12019">
          <cell r="A12019">
            <v>38114</v>
          </cell>
          <cell r="B12019" t="str">
            <v>INTERRUPTOR BIPOLAR SIMPLES 10 A, 250 V (APENAS MODULO)</v>
          </cell>
          <cell r="C12019">
            <v>15.5</v>
          </cell>
        </row>
        <row r="12020">
          <cell r="A12020">
            <v>38115</v>
          </cell>
          <cell r="B12020" t="str">
            <v>INTERRUPTOR INTERMEDIARIO 10 A, 250 V (APENAS MODULO)</v>
          </cell>
          <cell r="C12020">
            <v>16.55</v>
          </cell>
        </row>
        <row r="12021">
          <cell r="A12021">
            <v>38065</v>
          </cell>
          <cell r="B12021" t="str">
            <v>INTERRUPTOR INTERMEDIARIO 10A, 250V, CONJUNTO MONTADO PARA EMBUTIR 4" X 2" (PLACA + SUPORTE + MODULO)</v>
          </cell>
          <cell r="C12021">
            <v>24.59</v>
          </cell>
        </row>
        <row r="12022">
          <cell r="A12022">
            <v>38078</v>
          </cell>
          <cell r="B12022" t="str">
            <v>INTERRUPTOR PARALELO + TOMADA 2P+T 10A, 250V, CONJUNTO MONTADO PARA EMBUTIR 4" X 2" (PLACA + SUPORTE + MODULOS)</v>
          </cell>
          <cell r="C12022">
            <v>14.34</v>
          </cell>
        </row>
        <row r="12023">
          <cell r="A12023">
            <v>38113</v>
          </cell>
          <cell r="B12023" t="str">
            <v>INTERRUPTOR PARALELO 10A, 250V (APENAS MODULO)</v>
          </cell>
          <cell r="C12023">
            <v>7.79</v>
          </cell>
        </row>
        <row r="12024">
          <cell r="A12024">
            <v>38063</v>
          </cell>
          <cell r="B12024" t="str">
            <v>INTERRUPTOR PARALELO 10A, 250V, CONJUNTO MONTADO PARA EMBUTIR 4" X 2" (PLACA + SUPORTE + MODULO)</v>
          </cell>
          <cell r="C12024">
            <v>8.36</v>
          </cell>
        </row>
        <row r="12025">
          <cell r="A12025">
            <v>38073</v>
          </cell>
          <cell r="B12025" t="str">
            <v>INTERRUPTOR SIMPLES + 2 INTERRUPTORES PARALELOS 10A, 250V, CONJUNTO MONTADO PARA EMBUTIR 4" X 2" (PLACA + SUPORTE + MODULOS)</v>
          </cell>
          <cell r="C12025">
            <v>20.28</v>
          </cell>
        </row>
        <row r="12026">
          <cell r="A12026">
            <v>38080</v>
          </cell>
          <cell r="B12026" t="str">
            <v>INTERRUPTOR SIMPLES + INTERRUPTOR PARALELO + TOMADA 2P+T 10A, 250V, CONJUNTO MONTADO PARA EMBUTIR 4" X 2" (PLACA + SUPORTE + MODULOS)</v>
          </cell>
          <cell r="C12026">
            <v>24.91</v>
          </cell>
        </row>
        <row r="12027">
          <cell r="A12027">
            <v>38069</v>
          </cell>
          <cell r="B12027" t="str">
            <v>INTERRUPTOR SIMPLES + INTERRUPTOR PARALELO 10A, 250V, CONJUNTO MONTADO PARA EMBUTIR 4" X 2" (PLACA + SUPORTE + MODULOS)</v>
          </cell>
          <cell r="C12027">
            <v>13.62</v>
          </cell>
        </row>
        <row r="12028">
          <cell r="A12028">
            <v>38077</v>
          </cell>
          <cell r="B12028" t="str">
            <v>INTERRUPTOR SIMPLES + TOMADA 2P+T 10A, 250V, CONJUNTO MONTADO PARA EMBUTIR 4" X 2" (PLACA + SUPORTE + MODULOS)</v>
          </cell>
          <cell r="C12028">
            <v>13.31</v>
          </cell>
        </row>
        <row r="12029">
          <cell r="A12029">
            <v>38112</v>
          </cell>
          <cell r="B12029" t="str">
            <v>INTERRUPTOR SIMPLES 10A, 250V (APENAS MODULO)</v>
          </cell>
          <cell r="C12029">
            <v>5.98</v>
          </cell>
        </row>
        <row r="12030">
          <cell r="A12030">
            <v>38062</v>
          </cell>
          <cell r="B12030" t="str">
            <v>INTERRUPTOR SIMPLES 10A, 250V, CONJUNTO MONTADO PARA EMBUTIR 4" X 2" (PLACA + SUPORTE + MODULO)</v>
          </cell>
          <cell r="C12030">
            <v>6.14</v>
          </cell>
        </row>
        <row r="12031">
          <cell r="A12031">
            <v>12129</v>
          </cell>
          <cell r="B12031" t="str">
            <v>INTERRUPTOR SIMPLES 10A, 250V, CONJUNTO MONTADO PARA SOBREPOR 4" X 2" (CAIXA + 2 MODULOS)</v>
          </cell>
          <cell r="C12031">
            <v>10.85</v>
          </cell>
        </row>
        <row r="12032">
          <cell r="A12032">
            <v>12128</v>
          </cell>
          <cell r="B12032" t="str">
            <v>INTERRUPTOR SIMPLES 10A, 250V, CONJUNTO MONTADO PARA SOBREPOR 4" X 2" (CAIXA + MODULO)</v>
          </cell>
          <cell r="C12032">
            <v>8.2100000000000009</v>
          </cell>
        </row>
        <row r="12033">
          <cell r="A12033">
            <v>38081</v>
          </cell>
          <cell r="B12033" t="str">
            <v>INTERRUPTORES PARALELOS (2 MODULOS) + TOMADA 2P+T 10A, 250V, CONJUNTO MONTADO PARA EMBUTIR 4" X 2" (PLACA + SUPORTE + MODULOS)</v>
          </cell>
          <cell r="C12033">
            <v>21.13</v>
          </cell>
        </row>
        <row r="12034">
          <cell r="A12034">
            <v>38070</v>
          </cell>
          <cell r="B12034" t="str">
            <v>INTERRUPTORES PARALELOS (2 MODULOS) 10A, 250V, CONJUNTO MONTADO PARA EMBUTIR 4" X 2" (PLACA + SUPORTE + MODULOS)</v>
          </cell>
          <cell r="C12034">
            <v>14.56</v>
          </cell>
        </row>
        <row r="12035">
          <cell r="A12035">
            <v>38074</v>
          </cell>
          <cell r="B12035" t="str">
            <v>INTERRUPTORES PARALELOS (3 MODULOS) 10A, 250V, CONJUNTO MONTADO PARA EMBUTIR 4" X 2" (PLACA + SUPORTE + MODULO)</v>
          </cell>
          <cell r="C12035">
            <v>22.14</v>
          </cell>
        </row>
        <row r="12036">
          <cell r="A12036">
            <v>38072</v>
          </cell>
          <cell r="B12036" t="str">
            <v>INTERRUPTORES SIMPLES (2 MODULOS) + 1 INTERRUPTOR PARALELO 10A, 250V, CONJUNTO MONTADO PARA EMBUTIR 4" X 2" (PLACA + SUPORTE + MODULOS)</v>
          </cell>
          <cell r="C12036">
            <v>18.260000000000002</v>
          </cell>
        </row>
        <row r="12037">
          <cell r="A12037">
            <v>38079</v>
          </cell>
          <cell r="B12037" t="str">
            <v>INTERRUPTORES SIMPLES (2 MODULOS) + TOMADA 2P+T 10A, 250V, CONJUNTO MONTADO PARA EMBUTIR 4" X 2" (PLACA + SUPORTE + MODULOS)</v>
          </cell>
          <cell r="C12037">
            <v>19</v>
          </cell>
        </row>
        <row r="12038">
          <cell r="A12038">
            <v>38068</v>
          </cell>
          <cell r="B12038" t="str">
            <v>INTERRUPTORES SIMPLES (2 MODULOS) 10A, 250V, CONJUNTO MONTADO PARA EMBUTIR 4" X 2" (PLACA + SUPORTE + MODULOS)</v>
          </cell>
          <cell r="C12038">
            <v>12.6</v>
          </cell>
        </row>
        <row r="12039">
          <cell r="A12039">
            <v>38071</v>
          </cell>
          <cell r="B12039" t="str">
            <v>INTERRUPTORES SIMPLES (3 MODULOS) 10A, 250V, CONJUNTO MONTADO PARA EMBUTIR 4" X 2" (PLACA + SUPORTE + MODULOS)</v>
          </cell>
          <cell r="C12039">
            <v>15.07</v>
          </cell>
        </row>
        <row r="12040">
          <cell r="A12040">
            <v>45279</v>
          </cell>
          <cell r="B12040" t="str">
            <v>INVERSOR DE SOLDA MONOFASICO DE 160 A, POTENCIA DE *7000* W, TENSAO DE 220 V, TURBO VENTILADO, PROTECAO POR TERMOSTATO, PARA ELETRODOS DE *2,0 A 4,0* MM</v>
          </cell>
          <cell r="C12040">
            <v>1388.96</v>
          </cell>
        </row>
        <row r="12041">
          <cell r="A12041">
            <v>38412</v>
          </cell>
          <cell r="B12041" t="str">
            <v>INVERSOR DE SOLDA MONOFASICO DE 160 A, POTENCIA DE 5400 W, TENSAO DE 220 V, TURBO VENTILADO, PROTECAO POR FUSIVEL TERMICO, PARA ELETRODOS DE 2,0 A 4,0 MM</v>
          </cell>
          <cell r="C12041">
            <v>1388.96</v>
          </cell>
        </row>
        <row r="12042">
          <cell r="A12042">
            <v>45280</v>
          </cell>
          <cell r="B12042" t="str">
            <v>INVERSOR DE SOLDA MONOFASICO DE 200 A, POTENCIA DE *9600* W, TENSAO DE 220 V, TURBO VENTILADO, PROTECAO POR DISSIPADORES DE CALOR, PARA ELETRODOS DE *2,5 A 4,0* MM</v>
          </cell>
          <cell r="C12042">
            <v>3480.5</v>
          </cell>
        </row>
        <row r="12043">
          <cell r="A12043">
            <v>3405</v>
          </cell>
          <cell r="B12043" t="str">
            <v>ISOLADOR DE PORCELANA SUSPENSO, DISCO TIPO GARFO OLHAL, DIAMETRO DE 152 MM, PARA TENSAO DE *15* KV</v>
          </cell>
          <cell r="C12043">
            <v>78.010000000000005</v>
          </cell>
        </row>
        <row r="12044">
          <cell r="A12044">
            <v>3394</v>
          </cell>
          <cell r="B12044" t="str">
            <v>ISOLADOR DE PORCELANA, TIPO BUCHA, PARA TENSAO DE *15* KV</v>
          </cell>
          <cell r="C12044">
            <v>411.82</v>
          </cell>
        </row>
        <row r="12045">
          <cell r="A12045">
            <v>3393</v>
          </cell>
          <cell r="B12045" t="str">
            <v>ISOLADOR DE PORCELANA, TIPO BUCHA, PARA TENSAO DE *35* KV</v>
          </cell>
          <cell r="C12045">
            <v>701.17</v>
          </cell>
        </row>
        <row r="12046">
          <cell r="A12046">
            <v>3406</v>
          </cell>
          <cell r="B12046" t="str">
            <v>ISOLADOR DE PORCELANA, TIPO PINO MONOCORPO, PARA TENSAO DE *15* KV</v>
          </cell>
          <cell r="C12046">
            <v>23.88</v>
          </cell>
        </row>
        <row r="12047">
          <cell r="A12047">
            <v>3395</v>
          </cell>
          <cell r="B12047" t="str">
            <v>ISOLADOR DE PORCELANA, TIPO PINO MONOCORPO, PARA TENSAO DE *35* KV</v>
          </cell>
          <cell r="C12047">
            <v>100.73</v>
          </cell>
        </row>
        <row r="12048">
          <cell r="A12048">
            <v>3398</v>
          </cell>
          <cell r="B12048" t="str">
            <v>ISOLADOR DE PORCELANA, TIPO ROLDANA, DIMENSOES DE *72* X *72* MM, PARA USO EM BAIXA TENSAO</v>
          </cell>
          <cell r="C12048">
            <v>4.79</v>
          </cell>
        </row>
        <row r="12049">
          <cell r="A12049">
            <v>40662</v>
          </cell>
          <cell r="B12049" t="str">
            <v>JANELA BASCULANTE EM MADEIRA PINUS/ EUCALIPTO/ TAUARI/ VIROLA OU EQUIVALENTE DA REGIAO, *60 X 60*, CAIXA DO BATENTE/ MARCO E = *10* CM, 2 BASCULAS PARA VIDRO, COM FERRAGENS (SEM VIDRO, SEM GUARNICAO/ALIZAR E SEM ACABAMENTO)</v>
          </cell>
        </row>
        <row r="12050">
          <cell r="A12050">
            <v>3437</v>
          </cell>
          <cell r="B12050" t="str">
            <v>JANELA BASCULANTE EM MADEIRA PINUS/ EUCALIPTO/ TAUARI/ VIROLA OU EQUIVALENTE DA REGIAO, CAIXA DO BATENTE/ MARCO *10* CM, *2* FOLHAS BASCULANTES PARA VIDRO, COM FERRAGENS (SEM VIDRO, SEM GUARNICAO/ALIZAR E SEM ACABAMENTO)</v>
          </cell>
        </row>
        <row r="12051">
          <cell r="A12051">
            <v>11190</v>
          </cell>
          <cell r="B12051" t="str">
            <v>JANELA BASCULANTE, ACO, COM BATENTE/REQUADRO, 60 X 60 CM (SEM VIDROS)</v>
          </cell>
        </row>
        <row r="12052">
          <cell r="A12052">
            <v>34377</v>
          </cell>
          <cell r="B12052" t="str">
            <v>JANELA BASCULANTE, EM ALUMINIO PERFIL 20, 80 X 60 CM (A X L), 4 FLS (1 FIXA E 3 MOVEIS), ACABAMENTO BRANCO OU BRILHANTE, BATENTE DE 3 A 4 CM, COM VIDRO 4 MM, SEM GUARNICAO</v>
          </cell>
          <cell r="C12052">
            <v>273.60000000000002</v>
          </cell>
        </row>
        <row r="12053">
          <cell r="A12053">
            <v>40659</v>
          </cell>
          <cell r="B12053"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row>
        <row r="12054">
          <cell r="A12054">
            <v>40660</v>
          </cell>
          <cell r="B12054"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row>
        <row r="12055">
          <cell r="A12055">
            <v>40661</v>
          </cell>
          <cell r="B12055"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row>
        <row r="12056">
          <cell r="A12056">
            <v>3428</v>
          </cell>
          <cell r="B12056" t="str">
            <v>JANELA DE ABRIR EM MADEIRA IMBUIA/CEDRO ARANA/CEDRO ROSA OU EQUIVALENTE DA REGIAO, CAIXA DO BATENTE/MARCO *10* CM, 2 FOLHAS DE ABRIR TIPO VENEZIANA E 2 FOLHAS DE ABRIR PARA VIDRO, COM GUARNICAO/ALIZAR, COM FERRAGENS, (SEM VIDRO E SEM ACABAMENTO)</v>
          </cell>
        </row>
        <row r="12057">
          <cell r="A12057">
            <v>3429</v>
          </cell>
          <cell r="B12057" t="str">
            <v>JANELA DE ABRIR EM MADEIRA PINUS/EUCALIPTO/TAUARI/VIROLA OU EQUIVALENTE DA REGIAO, CAIXA DO BATENTE/MARCO *10* CM, 2 FOLHAS DE ABRIR TIPO VENEZIANA E 2 FOLHAS GUILHOTINA PARA VIDRO, COM FERRAGENS (SEM VIDRO, SEM GUARNICAO/ALIZAR E SEM ACABAMENTO)</v>
          </cell>
        </row>
        <row r="12058">
          <cell r="A12058">
            <v>11199</v>
          </cell>
          <cell r="B12058" t="str">
            <v>JANELA DE CORRER, ACO, BATENTE/REQUADRO DE 6 A 14 CM, COM DIVISAO HORIZ, PINT ANTICORROSIVA, SEM VIDRO, BANDEIRA COM BASCULA, 4 FLS, 120 X 150 CM (A X L)</v>
          </cell>
        </row>
        <row r="12059">
          <cell r="A12059">
            <v>36896</v>
          </cell>
          <cell r="B12059" t="str">
            <v>JANELA DE CORRER, EM ALUMINIO PERFIL 25, 100 X 120 CM (A X L), 2 FLS MOVEIS, SEM BANDEIRA, ACABAMENTO BRANCO OU BRILHANTE, BATENTE DE 6 A 7 CM, COM VIDRO 4 MM, SEM GUARNICAO</v>
          </cell>
          <cell r="C12059">
            <v>529.9</v>
          </cell>
        </row>
        <row r="12060">
          <cell r="A12060">
            <v>34367</v>
          </cell>
          <cell r="B12060" t="str">
            <v>JANELA DE CORRER, EM ALUMINIO PERFIL 25, 100 X 150 CM (A X L), 2 FLS MOVEIS, SEM BANDEIRA, ACABAMENTO BRANCO OU BRILHANTE, BATENTE DE 6 A 7 CM, COM VIDRO 4 MM, SEM GUARNICAO</v>
          </cell>
          <cell r="C12060">
            <v>682.96</v>
          </cell>
        </row>
        <row r="12061">
          <cell r="A12061">
            <v>36897</v>
          </cell>
          <cell r="B12061" t="str">
            <v>JANELA DE CORRER, EM ALUMINIO PERFIL 25, 100 X 150 CM (A X L), 4 FLS MOVEIS, SEM BANDEIRA, ACABAMENTO BRANCO OU BRILHANTE, BATENTE DE 6 A 7 CM, COM VIDRO 4 MM, SEM GUARNICAO/ALIZAR</v>
          </cell>
          <cell r="C12061">
            <v>826.9</v>
          </cell>
        </row>
        <row r="12062">
          <cell r="A12062">
            <v>34369</v>
          </cell>
          <cell r="B12062" t="str">
            <v>JANELA DE CORRER, EM ALUMINIO PERFIL 25, 100 X 200 CM (A X L), 4 FLS, SEM BANDEIRA, ACABAMENTO BRANCO OU BRILHANTE, BATENTE DE 6 A 7 CM, COM VIDRO 4 MM, SEM GUARNICAO/ALIZAR</v>
          </cell>
          <cell r="C12062">
            <v>951.6</v>
          </cell>
        </row>
        <row r="12063">
          <cell r="A12063">
            <v>34364</v>
          </cell>
          <cell r="B12063" t="str">
            <v>JANELA DE CORRER, EM ALUMINIO PERFIL 25, 120 X 150 CM (A X L), 4 FLS, BANDEIRA COM BASCULA, ACABAMENTO BRANCO OU BRILHANTE, BATENTE/REQUADRO DE 6 A 14 CM, COM VIDRO 4 MM, SEM GUARNICAO/ALIZAR</v>
          </cell>
          <cell r="C12063">
            <v>897.73</v>
          </cell>
        </row>
        <row r="12064">
          <cell r="A12064">
            <v>3421</v>
          </cell>
          <cell r="B12064" t="str">
            <v>JANELA EM MADEIRA CEDRINHO/ ANGELIM COMERCIAL/ CURUPIXA/ CUMARU OU EQUIVALENTE DA REGIAO, CAIXA DO BATENTE/MARCO *10* CM, 2 FOLHAS DE ABRIR TIPO VENEZIANA E 2 FOLHAS GUILHOTINA PARA VIDRO, COM GUARNICAO/ALIZAR, COM FERRAGENS (SEM VIDRO E SEM ACABAMENTO)</v>
          </cell>
        </row>
        <row r="12065">
          <cell r="A12065">
            <v>599</v>
          </cell>
          <cell r="B12065" t="str">
            <v>JANELA FIXA, EM ALUMINIO PERFIL 20, 60 X 80 CM (A X L), BATENTE/REQUADRO DE 3 A 14 CM, COM VIDRO 4 MM, SEM GUARNICAO/ALIZAR, ACABAMENTO ALUM BRANCO OU BRILHANTE</v>
          </cell>
          <cell r="C12065">
            <v>966.42</v>
          </cell>
        </row>
        <row r="12066">
          <cell r="A12066">
            <v>44053</v>
          </cell>
          <cell r="B12066" t="str">
            <v>JANELA INTEGRADA VENEZIANA EM ALUMINIO PERFIL 25, 120 X 120 CM (A X L), 2 FLS (2 VIDROS) E VENEZIANA COM ACIONAMENTO MANUAL, SEM BANDEIRA, ACABAMENTO BRILHANTE, BATENTE DE 11,50 A 12,50 CM, COM VIDRO 4 MM, INCLUSO GUARNICAO</v>
          </cell>
          <cell r="C12066">
            <v>2145.0100000000002</v>
          </cell>
        </row>
        <row r="12067">
          <cell r="A12067">
            <v>3423</v>
          </cell>
          <cell r="B12067" t="str">
            <v>JANELA MAXIM-AR EM MADEIRA CEDRINHO/ ANGELIM COMERCIAL/ CURUPIXA/ CUMARU OU EQUIVALENTE DA REGIAO, CAIXA DO BATENTE/MARCO *10* CM, 1 FOLHA PARA VIDRO, COM GUARNICAO/ALIZAR, COM FERRAGENS, (SEM VIDRO E SEM ACABAMENTO)</v>
          </cell>
        </row>
        <row r="12068">
          <cell r="A12068">
            <v>34797</v>
          </cell>
          <cell r="B12068" t="str">
            <v>JANELA MAXIM-AR, ACO GALVANIZADO PINT. ANTICORROSIVA, COM BATENTE/REQUADRO DE 6 A 14 CM, SEM VIDRO, COM GRADE, 1 FL, 60 X 80 CM (A X L)</v>
          </cell>
        </row>
        <row r="12069">
          <cell r="A12069">
            <v>34381</v>
          </cell>
          <cell r="B12069" t="str">
            <v>JANELA MAXIM-AR, EM ALUMINIO PERFIL 25, 60 X 80 CM (A X L), ACABAMENTO BRANCO OU BRILHANTE, BATENTE DE 4 A 5 CM, COM VIDRO 4 MM, SEM GUARNICAO/ALIZAR</v>
          </cell>
          <cell r="C12069">
            <v>390.22</v>
          </cell>
        </row>
        <row r="12070">
          <cell r="A12070">
            <v>44054</v>
          </cell>
          <cell r="B12070" t="str">
            <v>JANELA VENEZIANA DE CORRER, EM ALUMINIO PERFIL 25, 100 X 120 CM (A X L), 3 FLS (2 VENEZIANAS E 1 VIDRO), SEM BANDEIRA, ACABAMENTO BRANCO OU BRILHANTE, BATENTE DE 8 A 9 CM, COM VIDRO 4 MM, SEM GUARNICAO/ALIZAR</v>
          </cell>
          <cell r="C12070">
            <v>769.5</v>
          </cell>
        </row>
        <row r="12071">
          <cell r="A12071">
            <v>44399</v>
          </cell>
          <cell r="B12071" t="str">
            <v>JANELA VENEZIANA DE CORRER, EM ALUMINIO PERFIL 25, 100 X 150 CM (A X L), 6 FLS (4 VENEZIANAS E 2 VIDROS), SEM BANDEIRA, ACABAMENTO BRANCO OU BRILHANTE, BATENTE DE 8 A 9 CM, COM VIDRO 4 MM, SEM GUARNICAO / ALIZAR</v>
          </cell>
          <cell r="C12071">
            <v>1051.3800000000001</v>
          </cell>
        </row>
        <row r="12072">
          <cell r="A12072">
            <v>44503</v>
          </cell>
          <cell r="B12072" t="str">
            <v>JARDINEIRO (HORISTA)</v>
          </cell>
          <cell r="C12072">
            <v>8.81</v>
          </cell>
        </row>
        <row r="12073">
          <cell r="A12073">
            <v>41077</v>
          </cell>
          <cell r="B12073" t="str">
            <v>JARDINEIRO (MENSALISTA)</v>
          </cell>
          <cell r="C12073">
            <v>1940.29</v>
          </cell>
        </row>
        <row r="12074">
          <cell r="A12074">
            <v>37963</v>
          </cell>
          <cell r="B12074" t="str">
            <v>JOELHO CPVC, SOLDAVEL, 45 GRAUS, 15 MM, PARA AGUA QUENTE</v>
          </cell>
          <cell r="C12074">
            <v>5.09</v>
          </cell>
        </row>
        <row r="12075">
          <cell r="A12075">
            <v>37964</v>
          </cell>
          <cell r="B12075" t="str">
            <v>JOELHO CPVC, SOLDAVEL, 45 GRAUS, 22 MM, PARA AGUA QUENTE</v>
          </cell>
          <cell r="C12075">
            <v>6.81</v>
          </cell>
        </row>
        <row r="12076">
          <cell r="A12076">
            <v>37965</v>
          </cell>
          <cell r="B12076" t="str">
            <v>JOELHO CPVC, SOLDAVEL, 45 GRAUS, 28 MM, PARA AGUA QUENTE</v>
          </cell>
          <cell r="C12076">
            <v>9.82</v>
          </cell>
        </row>
        <row r="12077">
          <cell r="A12077">
            <v>37966</v>
          </cell>
          <cell r="B12077" t="str">
            <v>JOELHO CPVC, SOLDAVEL, 45 GRAUS, 35 MM, PARA AGUA QUENTE</v>
          </cell>
          <cell r="C12077">
            <v>17.239999999999998</v>
          </cell>
        </row>
        <row r="12078">
          <cell r="A12078">
            <v>37967</v>
          </cell>
          <cell r="B12078" t="str">
            <v>JOELHO CPVC, SOLDAVEL, 45 GRAUS, 42 MM, PARA AGUA QUENTE</v>
          </cell>
          <cell r="C12078">
            <v>28.96</v>
          </cell>
        </row>
        <row r="12079">
          <cell r="A12079">
            <v>37968</v>
          </cell>
          <cell r="B12079" t="str">
            <v>JOELHO CPVC, SOLDAVEL, 45 GRAUS, 54 MM, PARA AGUA QUENTE</v>
          </cell>
          <cell r="C12079">
            <v>61.49</v>
          </cell>
        </row>
        <row r="12080">
          <cell r="A12080">
            <v>37969</v>
          </cell>
          <cell r="B12080" t="str">
            <v>JOELHO CPVC, SOLDAVEL, 45 GRAUS, 73 MM, PARA AGUA QUENTE</v>
          </cell>
          <cell r="C12080">
            <v>155.38</v>
          </cell>
        </row>
        <row r="12081">
          <cell r="A12081">
            <v>37970</v>
          </cell>
          <cell r="B12081" t="str">
            <v>JOELHO CPVC, SOLDAVEL, 45 GRAUS, 89 MM, PARA AGUA QUENTE</v>
          </cell>
          <cell r="C12081">
            <v>224.8</v>
          </cell>
        </row>
        <row r="12082">
          <cell r="A12082">
            <v>44251</v>
          </cell>
          <cell r="B12082" t="str">
            <v>JOELHO CPVC, SOLDAVEL, 90 GRAUS, 114 MM, PARA AGUA QUENTE</v>
          </cell>
          <cell r="C12082">
            <v>259.66000000000003</v>
          </cell>
        </row>
        <row r="12083">
          <cell r="A12083">
            <v>21118</v>
          </cell>
          <cell r="B12083" t="str">
            <v>JOELHO CPVC, SOLDAVEL, 90 GRAUS, 15 MM, PARA AGUA QUENTE</v>
          </cell>
          <cell r="C12083">
            <v>4.04</v>
          </cell>
        </row>
        <row r="12084">
          <cell r="A12084">
            <v>37956</v>
          </cell>
          <cell r="B12084" t="str">
            <v>JOELHO CPVC, SOLDAVEL, 90 GRAUS, 22 MM, PARA AGUA QUENTE</v>
          </cell>
          <cell r="C12084">
            <v>4.97</v>
          </cell>
        </row>
        <row r="12085">
          <cell r="A12085">
            <v>37957</v>
          </cell>
          <cell r="B12085" t="str">
            <v>JOELHO CPVC, SOLDAVEL, 90 GRAUS, 28 MM, PARA AGUA QUENTE</v>
          </cell>
          <cell r="C12085">
            <v>10.57</v>
          </cell>
        </row>
        <row r="12086">
          <cell r="A12086">
            <v>37958</v>
          </cell>
          <cell r="B12086" t="str">
            <v>JOELHO CPVC, SOLDAVEL, 90 GRAUS, 35 MM, PARA AGUA QUENTE</v>
          </cell>
          <cell r="C12086">
            <v>19.11</v>
          </cell>
        </row>
        <row r="12087">
          <cell r="A12087">
            <v>37959</v>
          </cell>
          <cell r="B12087" t="str">
            <v>JOELHO CPVC, SOLDAVEL, 90 GRAUS, 42 MM, PARA AGUA QUENTE</v>
          </cell>
          <cell r="C12087">
            <v>29.42</v>
          </cell>
        </row>
        <row r="12088">
          <cell r="A12088">
            <v>37960</v>
          </cell>
          <cell r="B12088" t="str">
            <v>JOELHO CPVC, SOLDAVEL, 90 GRAUS, 54 MM, PARA AGUA QUENTE</v>
          </cell>
          <cell r="C12088">
            <v>75.180000000000007</v>
          </cell>
        </row>
        <row r="12089">
          <cell r="A12089">
            <v>37961</v>
          </cell>
          <cell r="B12089" t="str">
            <v>JOELHO CPVC, SOLDAVEL, 90 GRAUS, 73 MM, PARA AGUA QUENTE</v>
          </cell>
          <cell r="C12089">
            <v>161.58000000000001</v>
          </cell>
        </row>
        <row r="12090">
          <cell r="A12090">
            <v>37962</v>
          </cell>
          <cell r="B12090" t="str">
            <v>JOELHO CPVC, SOLDAVEL, 90 GRAUS, 89 MM, PARA AGUA QUENTE</v>
          </cell>
          <cell r="C12090">
            <v>186.27</v>
          </cell>
        </row>
        <row r="12091">
          <cell r="A12091">
            <v>3533</v>
          </cell>
          <cell r="B12091" t="str">
            <v>JOELHO DE REDUCAO, PVC SOLDAVEL, 90 GRAUS, 25 MM X 20 MM, COR MARROM, PARA AGUA FRIA PREDIAL</v>
          </cell>
          <cell r="C12091">
            <v>2.69</v>
          </cell>
        </row>
        <row r="12092">
          <cell r="A12092">
            <v>3538</v>
          </cell>
          <cell r="B12092" t="str">
            <v>JOELHO DE REDUCAO, PVC SOLDAVEL, 90 GRAUS, 32 MM X 25 MM, COR MARROM, PARA AGUA FRIA PREDIAL</v>
          </cell>
          <cell r="C12092">
            <v>5.0999999999999996</v>
          </cell>
        </row>
        <row r="12093">
          <cell r="A12093">
            <v>3498</v>
          </cell>
          <cell r="B12093" t="str">
            <v>JOELHO DE REDUCAO, PVC, ROSCAVEL, 90 GRAUS, 1" X 3/4", COR BRANCA, PARA AGUA FRIA PREDIAL</v>
          </cell>
          <cell r="C12093">
            <v>4.9400000000000004</v>
          </cell>
        </row>
        <row r="12094">
          <cell r="A12094">
            <v>3496</v>
          </cell>
          <cell r="B12094" t="str">
            <v>JOELHO DE REDUCAO, PVC, ROSCAVEL, 90 GRAUS, 3/4" X 1/2", COR BRANCA, PARA AGUA FRIA PREDIAL</v>
          </cell>
          <cell r="C12094">
            <v>3.31</v>
          </cell>
        </row>
        <row r="12095">
          <cell r="A12095">
            <v>38429</v>
          </cell>
          <cell r="B12095" t="str">
            <v>JOELHO DE TRANSICAO, CPVC, SOLDAVEL, 90 GRAUS, 15 MM X 1/2", PARA AGUA QUENTE</v>
          </cell>
          <cell r="C12095">
            <v>13.76</v>
          </cell>
        </row>
        <row r="12096">
          <cell r="A12096">
            <v>38431</v>
          </cell>
          <cell r="B12096" t="str">
            <v>JOELHO DE TRANSICAO, CPVC, SOLDAVEL, 90 GRAUS, 22 MM X 1/2", PARA AGUA QUENTE</v>
          </cell>
          <cell r="C12096">
            <v>17.260000000000002</v>
          </cell>
        </row>
        <row r="12097">
          <cell r="A12097">
            <v>38430</v>
          </cell>
          <cell r="B12097" t="str">
            <v>JOELHO DE TRANSICAO, CPVC, SOLDAVEL, 90 GRAUS, 22 MM X 3/4", PARA AGUA QUENTE</v>
          </cell>
          <cell r="C12097">
            <v>26.76</v>
          </cell>
        </row>
        <row r="12098">
          <cell r="A12098">
            <v>36348</v>
          </cell>
          <cell r="B12098" t="str">
            <v>JOELHO PPR 45 GRAUS, SOLDAVEL, F/F, DN 20 MM, PARA AGUA QUENTE PREDIAL</v>
          </cell>
        </row>
        <row r="12099">
          <cell r="A12099">
            <v>36349</v>
          </cell>
          <cell r="B12099" t="str">
            <v>JOELHO PPR 45 GRAUS, SOLDAVEL, F/F, DN 25 MM, PARA AGUA QUENTE PREDIAL</v>
          </cell>
        </row>
        <row r="12100">
          <cell r="A12100">
            <v>38987</v>
          </cell>
          <cell r="B12100" t="str">
            <v>JOELHO PPR 45 GRAUS, SOLDAVEL, F/F, DN 40 MM, PARA AQUA QUENTE E FRIA PREDIAL</v>
          </cell>
        </row>
        <row r="12101">
          <cell r="A12101">
            <v>38988</v>
          </cell>
          <cell r="B12101" t="str">
            <v>JOELHO PPR 45 GRAUS, SOLDAVEL, F/F, DN 50 MM, PARA AQUA QUENTE E FRIA PREDIAL</v>
          </cell>
        </row>
        <row r="12102">
          <cell r="A12102">
            <v>38989</v>
          </cell>
          <cell r="B12102" t="str">
            <v>JOELHO PPR 45 GRAUS, SOLDAVEL, F/F, DN 63 MM, PARA AQUA QUENTE E FRIA PREDIAL</v>
          </cell>
        </row>
        <row r="12103">
          <cell r="A12103">
            <v>38990</v>
          </cell>
          <cell r="B12103" t="str">
            <v>JOELHO PPR 45 GRAUS, SOLDAVEL, F/F, DN 75 MM, PARA AQUA QUENTE E FRIA PREDIAL</v>
          </cell>
        </row>
        <row r="12104">
          <cell r="A12104">
            <v>38991</v>
          </cell>
          <cell r="B12104" t="str">
            <v>JOELHO PPR 45 GRAUS, SOLDAVEL, F/F, DN 90 MM, PARA AQUA QUENTE E FRIA PREDIAL</v>
          </cell>
        </row>
        <row r="12105">
          <cell r="A12105">
            <v>38433</v>
          </cell>
          <cell r="B12105" t="str">
            <v>JOELHO PPR, 45 GRAUS, SOLDAVEL, F/F, DN 32 MM, PARA AGUA QUENTE PREDIAL</v>
          </cell>
        </row>
        <row r="12106">
          <cell r="A12106">
            <v>38440</v>
          </cell>
          <cell r="B12106" t="str">
            <v>JOELHO PPR, 90 GRAUS, SOLDAVEL, F/F, DN 110 MM, PARA AGUA QUENTE PREDIAL</v>
          </cell>
        </row>
        <row r="12107">
          <cell r="A12107">
            <v>36359</v>
          </cell>
          <cell r="B12107" t="str">
            <v>JOELHO PPR, 90 GRAUS, SOLDAVEL, F/F, DN 20 MM, PARA AGUA QUENTE PREDIAL</v>
          </cell>
        </row>
        <row r="12108">
          <cell r="A12108">
            <v>36360</v>
          </cell>
          <cell r="B12108" t="str">
            <v>JOELHO PPR, 90 GRAUS, SOLDAVEL, F/F, DN 25 MM, PARA AGUA QUENTE PREDIAL</v>
          </cell>
        </row>
        <row r="12109">
          <cell r="A12109">
            <v>38434</v>
          </cell>
          <cell r="B12109" t="str">
            <v>JOELHO PPR, 90 GRAUS, SOLDAVEL, F/F, DN 32 MM, PARA AGUA QUENTE PREDIAL</v>
          </cell>
        </row>
        <row r="12110">
          <cell r="A12110">
            <v>38435</v>
          </cell>
          <cell r="B12110" t="str">
            <v>JOELHO PPR, 90 GRAUS, SOLDAVEL, F/F, DN 40 MM, PARA AGUA QUENTE PREDIAL</v>
          </cell>
        </row>
        <row r="12111">
          <cell r="A12111">
            <v>38436</v>
          </cell>
          <cell r="B12111" t="str">
            <v>JOELHO PPR, 90 GRAUS, SOLDAVEL, F/F, DN 50 MM, PARA AGUA QUENTE PREDIAL</v>
          </cell>
        </row>
        <row r="12112">
          <cell r="A12112">
            <v>38437</v>
          </cell>
          <cell r="B12112" t="str">
            <v>JOELHO PPR, 90 GRAUS, SOLDAVEL, F/F, DN 63 MM, PARA AGUA QUENTE PREDIAL</v>
          </cell>
        </row>
        <row r="12113">
          <cell r="A12113">
            <v>38438</v>
          </cell>
          <cell r="B12113" t="str">
            <v>JOELHO PPR, 90 GRAUS, SOLDAVEL, F/F, DN 75 MM, PARA AGUA QUENTE PREDIAL</v>
          </cell>
        </row>
        <row r="12114">
          <cell r="A12114">
            <v>38439</v>
          </cell>
          <cell r="B12114" t="str">
            <v>JOELHO PPR, 90 GRAUS, SOLDAVEL, F/F, DN 90 MM, PARA AGUA QUENTE PREDIAL</v>
          </cell>
        </row>
        <row r="12115">
          <cell r="A12115">
            <v>10836</v>
          </cell>
          <cell r="B12115" t="str">
            <v>JOELHO PVC COM VISITA, 90 GRAUS, DN 100 X 50 MM, SERIE NORMAL, PARA ESGOTO PREDIAL</v>
          </cell>
          <cell r="C12115">
            <v>20.83</v>
          </cell>
        </row>
        <row r="12116">
          <cell r="A12116">
            <v>3510</v>
          </cell>
          <cell r="B12116" t="str">
            <v>JOELHO PVC, 90 GRAUS, ROSCAVEL, 1 1/4", COR BRANCA, AGUA FRIA PREDIAL</v>
          </cell>
          <cell r="C12116">
            <v>12.41</v>
          </cell>
        </row>
        <row r="12117">
          <cell r="A12117">
            <v>10835</v>
          </cell>
          <cell r="B12117" t="str">
            <v>JOELHO PVC, COM BOLSA E ANEL, 90 GRAUS, DN 40 X *38* MM, SERIE NORMAL, PARA ESGOTO PREDIAL</v>
          </cell>
          <cell r="C12117">
            <v>5.81</v>
          </cell>
        </row>
        <row r="12118">
          <cell r="A12118">
            <v>3485</v>
          </cell>
          <cell r="B12118" t="str">
            <v>JOELHO PVC, ROSCAVEL, 45 GRAUS, 1", COR BRANCA, PARA AGUA FRIA PREDIAL</v>
          </cell>
          <cell r="C12118">
            <v>13.05</v>
          </cell>
        </row>
        <row r="12119">
          <cell r="A12119">
            <v>3475</v>
          </cell>
          <cell r="B12119" t="str">
            <v>JOELHO PVC, ROSCAVEL, 45 GRAUS, 1/2", COR BRANCA, PARA AGUA FRIA PREDIAL</v>
          </cell>
          <cell r="C12119">
            <v>4.72</v>
          </cell>
        </row>
        <row r="12120">
          <cell r="A12120">
            <v>3534</v>
          </cell>
          <cell r="B12120" t="str">
            <v>JOELHO PVC, ROSCAVEL, 45 GRAUS, 3/4", COR BRANCA, PARA AGUA FRIA PREDIAL</v>
          </cell>
          <cell r="C12120">
            <v>7.48</v>
          </cell>
        </row>
        <row r="12121">
          <cell r="A12121">
            <v>3482</v>
          </cell>
          <cell r="B12121" t="str">
            <v>JOELHO PVC, ROSCAVEL, 90 GRAUS, 1", COR BRANCA, PARA AGUA FRIA PREDIAL</v>
          </cell>
          <cell r="C12121">
            <v>5.35</v>
          </cell>
        </row>
        <row r="12122">
          <cell r="A12122">
            <v>3543</v>
          </cell>
          <cell r="B12122" t="str">
            <v>JOELHO PVC, ROSCAVEL, 90 GRAUS, 1/2", COR BRANCA, PARA AGUA FRIA PREDIAL</v>
          </cell>
          <cell r="C12122">
            <v>1.74</v>
          </cell>
        </row>
        <row r="12123">
          <cell r="A12123">
            <v>3505</v>
          </cell>
          <cell r="B12123" t="str">
            <v>JOELHO PVC, ROSCAVEL, 90 GRAUS, 3/4", COR BRANCA, PARA AGUA FRIA PREDIAL</v>
          </cell>
          <cell r="C12123">
            <v>2.58</v>
          </cell>
        </row>
        <row r="12124">
          <cell r="A12124">
            <v>3521</v>
          </cell>
          <cell r="B12124" t="str">
            <v>JOELHO PVC, SOLDAVEL COM ROSCA, 90 GRAUS, 20 MM X 1/2", COR MARROM, PARA AGUA FRIA PREDIAL</v>
          </cell>
          <cell r="C12124">
            <v>1.95</v>
          </cell>
        </row>
        <row r="12125">
          <cell r="A12125">
            <v>3531</v>
          </cell>
          <cell r="B12125" t="str">
            <v>JOELHO PVC, SOLDAVEL COM ROSCA, 90 GRAUS, 25 MM X 1/2", COR MARROM, PARA AGUA FRIA PREDIAL</v>
          </cell>
          <cell r="C12125">
            <v>3.71</v>
          </cell>
        </row>
        <row r="12126">
          <cell r="A12126">
            <v>3522</v>
          </cell>
          <cell r="B12126" t="str">
            <v>JOELHO PVC, SOLDAVEL COM ROSCA, 90 GRAUS, 25 MM X 3/4", COR MARROM, PARA AGUA FRIA PREDIAL</v>
          </cell>
          <cell r="C12126">
            <v>2.39</v>
          </cell>
        </row>
        <row r="12127">
          <cell r="A12127">
            <v>3527</v>
          </cell>
          <cell r="B12127" t="str">
            <v>JOELHO PVC, SOLDAVEL COM ROSCA, 90 GRAUS, 32 MM X 3/4", COR MARROM, PARA AGUA FRIA PREDIAL</v>
          </cell>
          <cell r="C12127">
            <v>12.58</v>
          </cell>
        </row>
        <row r="12128">
          <cell r="A12128">
            <v>3530</v>
          </cell>
          <cell r="B12128" t="str">
            <v>JOELHO PVC, SOLDAVEL, 90 GRAUS, 110 MM, COR MARROM, PARA AGUA FRIA PREDIAL</v>
          </cell>
          <cell r="C12128">
            <v>203.68</v>
          </cell>
        </row>
        <row r="12129">
          <cell r="A12129">
            <v>3542</v>
          </cell>
          <cell r="B12129" t="str">
            <v>JOELHO PVC, SOLDAVEL, 90 GRAUS, 20 MM, COR MARROM, PARA AGUA FRIA PREDIAL</v>
          </cell>
          <cell r="C12129">
            <v>0.57999999999999996</v>
          </cell>
        </row>
        <row r="12130">
          <cell r="A12130">
            <v>3529</v>
          </cell>
          <cell r="B12130" t="str">
            <v>JOELHO PVC, SOLDAVEL, 90 GRAUS, 25 MM, COR MARROM, PARA AGUA FRIA PREDIAL</v>
          </cell>
          <cell r="C12130">
            <v>0.72</v>
          </cell>
        </row>
        <row r="12131">
          <cell r="A12131">
            <v>3536</v>
          </cell>
          <cell r="B12131" t="str">
            <v>JOELHO PVC, SOLDAVEL, 90 GRAUS, 32 MM, COR MARROM, PARA AGUA FRIA PREDIAL</v>
          </cell>
          <cell r="C12131">
            <v>2.39</v>
          </cell>
        </row>
        <row r="12132">
          <cell r="A12132">
            <v>3535</v>
          </cell>
          <cell r="B12132" t="str">
            <v>JOELHO PVC, SOLDAVEL, 90 GRAUS, 40 MM, COR MARROM, PARA AGUA FRIA PREDIAL</v>
          </cell>
          <cell r="C12132">
            <v>5.81</v>
          </cell>
        </row>
        <row r="12133">
          <cell r="A12133">
            <v>3540</v>
          </cell>
          <cell r="B12133" t="str">
            <v>JOELHO PVC, SOLDAVEL, 90 GRAUS, 50 MM, COR MARROM, PARA AGUA FRIA PREDIAL</v>
          </cell>
          <cell r="C12133">
            <v>4.92</v>
          </cell>
        </row>
        <row r="12134">
          <cell r="A12134">
            <v>3539</v>
          </cell>
          <cell r="B12134" t="str">
            <v>JOELHO PVC, SOLDAVEL, 90 GRAUS, 60 MM, COR MARROM, PARA AGUA FRIA PREDIAL</v>
          </cell>
          <cell r="C12134">
            <v>28.51</v>
          </cell>
        </row>
        <row r="12135">
          <cell r="A12135">
            <v>3513</v>
          </cell>
          <cell r="B12135" t="str">
            <v>JOELHO PVC, SOLDAVEL, 90 GRAUS, 85 MM, COR MARROM, PARA AGUA FRIA PREDIAL</v>
          </cell>
          <cell r="C12135">
            <v>100.52</v>
          </cell>
        </row>
        <row r="12136">
          <cell r="A12136">
            <v>3516</v>
          </cell>
          <cell r="B12136" t="str">
            <v>JOELHO PVC, SOLDAVEL, BB, 45 GRAUS, DN 40 MM, PARA ESGOTO PREDIAL</v>
          </cell>
          <cell r="C12136">
            <v>2.4</v>
          </cell>
        </row>
        <row r="12137">
          <cell r="A12137">
            <v>3517</v>
          </cell>
          <cell r="B12137" t="str">
            <v>JOELHO PVC, SOLDAVEL, BB, 90 GRAUS, SEM ANEL, DN 40 MM, PARA ESGOTO PREDIAL SECUNDARIO</v>
          </cell>
          <cell r="C12137">
            <v>2.17</v>
          </cell>
        </row>
        <row r="12138">
          <cell r="A12138">
            <v>3515</v>
          </cell>
          <cell r="B12138" t="str">
            <v>JOELHO PVC, SOLDAVEL, COM BUCHA DE LATAO, 90 GRAUS, 20 MM X 1/2", PARA AGUA FRIA PREDIAL</v>
          </cell>
          <cell r="C12138">
            <v>6.41</v>
          </cell>
        </row>
        <row r="12139">
          <cell r="A12139">
            <v>20147</v>
          </cell>
          <cell r="B12139" t="str">
            <v>JOELHO PVC, SOLDAVEL, COM BUCHA DE LATAO, 90 GRAUS, 25 MM X 1/2", PARA AGUA FRIA PREDIAL</v>
          </cell>
          <cell r="C12139">
            <v>5.27</v>
          </cell>
        </row>
        <row r="12140">
          <cell r="A12140">
            <v>3524</v>
          </cell>
          <cell r="B12140" t="str">
            <v>JOELHO PVC, SOLDAVEL, COM BUCHA DE LATAO, 90 GRAUS, 25 MM X 3/4", PARA AGUA FRIA PREDIAL</v>
          </cell>
          <cell r="C12140">
            <v>7.94</v>
          </cell>
        </row>
        <row r="12141">
          <cell r="A12141">
            <v>3532</v>
          </cell>
          <cell r="B12141" t="str">
            <v>JOELHO PVC, SOLDAVEL, COM BUCHA DE LATAO, 90 GRAUS, 32 MM X 3/4", PARA AGUA FRIA PREDIAL</v>
          </cell>
          <cell r="C12141">
            <v>18.34</v>
          </cell>
        </row>
        <row r="12142">
          <cell r="A12142">
            <v>3528</v>
          </cell>
          <cell r="B12142" t="str">
            <v>JOELHO PVC, SOLDAVEL, PB, 45 GRAUS, DN 100 MM, PARA ESGOTO PREDIAL</v>
          </cell>
          <cell r="C12142">
            <v>9.3800000000000008</v>
          </cell>
        </row>
        <row r="12143">
          <cell r="A12143">
            <v>37952</v>
          </cell>
          <cell r="B12143" t="str">
            <v>JOELHO PVC, SOLDAVEL, PB, 45 GRAUS, DN 150 MM, PARA ESGOTO PREDIAL</v>
          </cell>
          <cell r="C12143">
            <v>67.22</v>
          </cell>
        </row>
        <row r="12144">
          <cell r="A12144">
            <v>37951</v>
          </cell>
          <cell r="B12144" t="str">
            <v>JOELHO PVC, SOLDAVEL, PB, 45 GRAUS, DN 40 MM, PARA ESGOTO PREDIAL</v>
          </cell>
          <cell r="C12144">
            <v>2.5299999999999998</v>
          </cell>
        </row>
        <row r="12145">
          <cell r="A12145">
            <v>3518</v>
          </cell>
          <cell r="B12145" t="str">
            <v>JOELHO PVC, SOLDAVEL, PB, 45 GRAUS, DN 50 MM, PARA ESGOTO PREDIAL</v>
          </cell>
          <cell r="C12145">
            <v>3.89</v>
          </cell>
        </row>
        <row r="12146">
          <cell r="A12146">
            <v>3519</v>
          </cell>
          <cell r="B12146" t="str">
            <v>JOELHO PVC, SOLDAVEL, PB, 45 GRAUS, DN 75 MM, PARA ESGOTO PREDIAL</v>
          </cell>
          <cell r="C12146">
            <v>8.1300000000000008</v>
          </cell>
        </row>
        <row r="12147">
          <cell r="A12147">
            <v>3520</v>
          </cell>
          <cell r="B12147" t="str">
            <v>JOELHO PVC, SOLDAVEL, PB, 90 GRAUS, DN 100 MM, PARA ESGOTO PREDIAL</v>
          </cell>
          <cell r="C12147">
            <v>8.52</v>
          </cell>
        </row>
        <row r="12148">
          <cell r="A12148">
            <v>37950</v>
          </cell>
          <cell r="B12148" t="str">
            <v>JOELHO PVC, SOLDAVEL, PB, 90 GRAUS, DN 150 MM, PARA ESGOTO PREDIAL</v>
          </cell>
          <cell r="C12148">
            <v>61.88</v>
          </cell>
        </row>
        <row r="12149">
          <cell r="A12149">
            <v>37949</v>
          </cell>
          <cell r="B12149" t="str">
            <v>JOELHO PVC, SOLDAVEL, PB, 90 GRAUS, DN 40 MM, PARA ESGOTO PREDIAL</v>
          </cell>
          <cell r="C12149">
            <v>2.2799999999999998</v>
          </cell>
        </row>
        <row r="12150">
          <cell r="A12150">
            <v>3526</v>
          </cell>
          <cell r="B12150" t="str">
            <v>JOELHO PVC, SOLDAVEL, PB, 90 GRAUS, DN 50 MM, PARA ESGOTO PREDIAL</v>
          </cell>
          <cell r="C12150">
            <v>3.14</v>
          </cell>
        </row>
        <row r="12151">
          <cell r="A12151">
            <v>3509</v>
          </cell>
          <cell r="B12151" t="str">
            <v>JOELHO PVC, SOLDAVEL, PB, 90 GRAUS, DN 75 MM, PARA ESGOTO PREDIAL</v>
          </cell>
          <cell r="C12151">
            <v>7.13</v>
          </cell>
        </row>
        <row r="12152">
          <cell r="A12152">
            <v>20151</v>
          </cell>
          <cell r="B12152" t="str">
            <v>JOELHO, PVC SERIE R, 45 GRAUS, DN 100 MM, PARA ESGOTO PREDIAL</v>
          </cell>
          <cell r="C12152">
            <v>20.96</v>
          </cell>
        </row>
        <row r="12153">
          <cell r="A12153">
            <v>20152</v>
          </cell>
          <cell r="B12153" t="str">
            <v>JOELHO, PVC SERIE R, 45 GRAUS, DN 150 MM, PARA ESGOTO PREDIAL</v>
          </cell>
          <cell r="C12153">
            <v>75.849999999999994</v>
          </cell>
        </row>
        <row r="12154">
          <cell r="A12154">
            <v>20148</v>
          </cell>
          <cell r="B12154" t="str">
            <v>JOELHO, PVC SERIE R, 45 GRAUS, DN 40 MM, PARA ESGOTO PREDIAL</v>
          </cell>
          <cell r="C12154">
            <v>4.12</v>
          </cell>
        </row>
        <row r="12155">
          <cell r="A12155">
            <v>20149</v>
          </cell>
          <cell r="B12155" t="str">
            <v>JOELHO, PVC SERIE R, 45 GRAUS, DN 50 MM, PARA ESGOTO PREDIAL</v>
          </cell>
          <cell r="C12155">
            <v>6.88</v>
          </cell>
        </row>
        <row r="12156">
          <cell r="A12156">
            <v>20150</v>
          </cell>
          <cell r="B12156" t="str">
            <v>JOELHO, PVC SERIE R, 45 GRAUS, DN 75 MM, PARA ESGOTO PREDIAL</v>
          </cell>
          <cell r="C12156">
            <v>17.739999999999998</v>
          </cell>
        </row>
        <row r="12157">
          <cell r="A12157">
            <v>20157</v>
          </cell>
          <cell r="B12157" t="str">
            <v>JOELHO, PVC SERIE R, 90 GRAUS, DN 100 MM, PARA ESGOTO PREDIAL</v>
          </cell>
          <cell r="C12157">
            <v>19.91</v>
          </cell>
        </row>
        <row r="12158">
          <cell r="A12158">
            <v>20158</v>
          </cell>
          <cell r="B12158" t="str">
            <v>JOELHO, PVC SERIE R, 90 GRAUS, DN 150 MM, PARA ESGOTO PREDIAL</v>
          </cell>
          <cell r="C12158">
            <v>79.069999999999993</v>
          </cell>
        </row>
        <row r="12159">
          <cell r="A12159">
            <v>20154</v>
          </cell>
          <cell r="B12159" t="str">
            <v>JOELHO, PVC SERIE R, 90 GRAUS, DN 40 MM, PARA ESGOTO PREDIAL</v>
          </cell>
          <cell r="C12159">
            <v>4.03</v>
          </cell>
        </row>
        <row r="12160">
          <cell r="A12160">
            <v>20155</v>
          </cell>
          <cell r="B12160" t="str">
            <v>JOELHO, PVC SERIE R, 90 GRAUS, DN 50 MM, PARA ESGOTO PREDIAL</v>
          </cell>
          <cell r="C12160">
            <v>6.14</v>
          </cell>
        </row>
        <row r="12161">
          <cell r="A12161">
            <v>20156</v>
          </cell>
          <cell r="B12161" t="str">
            <v>JOELHO, PVC SERIE R, 90 GRAUS, DN 75 MM, PARA ESGOTO PREDIAL</v>
          </cell>
          <cell r="C12161">
            <v>17.27</v>
          </cell>
        </row>
        <row r="12162">
          <cell r="A12162">
            <v>3499</v>
          </cell>
          <cell r="B12162" t="str">
            <v>JOELHO, PVC SOLDAVEL, 45 GRAUS, 20 MM, COR MARROM, PARA AGUA FRIA PREDIAL</v>
          </cell>
          <cell r="C12162">
            <v>1.1100000000000001</v>
          </cell>
        </row>
        <row r="12163">
          <cell r="A12163">
            <v>3500</v>
          </cell>
          <cell r="B12163" t="str">
            <v>JOELHO, PVC SOLDAVEL, 45 GRAUS, 25 MM, COR MARROM, PARA AGUA FRIA PREDIAL</v>
          </cell>
          <cell r="C12163">
            <v>1.48</v>
          </cell>
        </row>
        <row r="12164">
          <cell r="A12164">
            <v>3501</v>
          </cell>
          <cell r="B12164" t="str">
            <v>JOELHO, PVC SOLDAVEL, 45 GRAUS, 32 MM, COR MARROM, PARA AGUA FRIA PREDIAL</v>
          </cell>
          <cell r="C12164">
            <v>4.08</v>
          </cell>
        </row>
        <row r="12165">
          <cell r="A12165">
            <v>3502</v>
          </cell>
          <cell r="B12165" t="str">
            <v>JOELHO, PVC SOLDAVEL, 45 GRAUS, 40 MM, COR MARROM, PARA AGUA FRIA PREDIAL</v>
          </cell>
          <cell r="C12165">
            <v>5.87</v>
          </cell>
        </row>
        <row r="12166">
          <cell r="A12166">
            <v>3503</v>
          </cell>
          <cell r="B12166" t="str">
            <v>JOELHO, PVC SOLDAVEL, 45 GRAUS, 50 MM, COR MARROM, PARA AGUA FRIA PREDIAL</v>
          </cell>
          <cell r="C12166">
            <v>7.37</v>
          </cell>
        </row>
        <row r="12167">
          <cell r="A12167">
            <v>3477</v>
          </cell>
          <cell r="B12167" t="str">
            <v>JOELHO, PVC SOLDAVEL, 45 GRAUS, 60 MM, COR MARROM, PARA AGUA FRIA PREDIAL</v>
          </cell>
          <cell r="C12167">
            <v>26.79</v>
          </cell>
        </row>
        <row r="12168">
          <cell r="A12168">
            <v>3478</v>
          </cell>
          <cell r="B12168" t="str">
            <v>JOELHO, PVC SOLDAVEL, 45 GRAUS, 75 MM, COR MARROM, PARA AGUA FRIA PREDIAL</v>
          </cell>
          <cell r="C12168">
            <v>64.23</v>
          </cell>
        </row>
        <row r="12169">
          <cell r="A12169">
            <v>3525</v>
          </cell>
          <cell r="B12169" t="str">
            <v>JOELHO, PVC SOLDAVEL, 45 GRAUS, 85 MM, COR MARROM, PARA AGUA FRIA PREDIAL</v>
          </cell>
          <cell r="C12169">
            <v>79.260000000000005</v>
          </cell>
        </row>
        <row r="12170">
          <cell r="A12170">
            <v>3511</v>
          </cell>
          <cell r="B12170" t="str">
            <v>JOELHO, PVC SOLDAVEL, 90 GRAUS, 75 MM, COR MARROM, PARA AGUA FRIA PREDIAL</v>
          </cell>
          <cell r="C12170">
            <v>84.07</v>
          </cell>
        </row>
        <row r="12171">
          <cell r="A12171">
            <v>38913</v>
          </cell>
          <cell r="B12171" t="str">
            <v>JOELHO/COTOVELO 90 GRAUS, METALICO, PARA CONEXAO COM ANEL DESLIZANTE, DN 16 MM, EM TUBO PEX PARA INST. AGUA QUENTE/FRIA</v>
          </cell>
        </row>
        <row r="12172">
          <cell r="A12172">
            <v>38914</v>
          </cell>
          <cell r="B12172" t="str">
            <v>JOELHO/COTOVELO 90 GRAUS, METALICO, PARA CONEXAO COM ANEL DESLIZANTE, DN 20 MM, EM TUBO PEX PARA INST. AGUA QUENTE/FRIA</v>
          </cell>
        </row>
        <row r="12173">
          <cell r="A12173">
            <v>38915</v>
          </cell>
          <cell r="B12173" t="str">
            <v>JOELHO/COTOVELO 90 GRAUS, METALICO, PARA CONEXAO COM ANEL DESLIZANTE, DN 25 MM, EM TUBO PEX PARA INST. AGUA QUENTE/FRIA</v>
          </cell>
        </row>
        <row r="12174">
          <cell r="A12174">
            <v>38916</v>
          </cell>
          <cell r="B12174" t="str">
            <v>JOELHO/COTOVELO 90 GRAUS, METALICO, PARA CONEXAO COM ANEL DESLIZANTE, DN 32 MM, EM TUBO PEX PARA INST. AGUA QUENTE/FRIA</v>
          </cell>
        </row>
        <row r="12175">
          <cell r="A12175">
            <v>39300</v>
          </cell>
          <cell r="B12175" t="str">
            <v>JOELHO/COTOVELO 90 GRAUS, PLASTICO, PARA CONEXAO COM CRIMPAGEM, DN 16 MM, EM TUBO PEX PARA INST. AGUA QUENTE/FRIA</v>
          </cell>
        </row>
        <row r="12176">
          <cell r="A12176">
            <v>39301</v>
          </cell>
          <cell r="B12176" t="str">
            <v>JOELHO/COTOVELO 90 GRAUS, PLASTICO, PARA CONEXAO COM CRIMPAGEM, DN 20 MM, EM TUBO PEX PARA INST. AGUA QUENTE/FRIA</v>
          </cell>
        </row>
        <row r="12177">
          <cell r="A12177">
            <v>39302</v>
          </cell>
          <cell r="B12177" t="str">
            <v>JOELHO/COTOVELO 90 GRAUS, PLASTICO, PARA CONEXAO COM CRIMPAGEM, DN 25 MM, EM TUBO PEX PARA INST. AGUA QUENTE/FRIA</v>
          </cell>
        </row>
        <row r="12178">
          <cell r="A12178">
            <v>38941</v>
          </cell>
          <cell r="B12178" t="str">
            <v>JOELHO/COTOVELO 90 GRAUS, ROSCA FEMEA MOVEL, METALICO, PARA CONEXAO COM ANEL DESLIZANTE, DN 20 MM X 3/4", EM TUBO PEX PARA INST. AGUA QUENTE/FRIA</v>
          </cell>
        </row>
        <row r="12179">
          <cell r="A12179">
            <v>38923</v>
          </cell>
          <cell r="B12179" t="str">
            <v>JOELHO/COTOVELO 90 GRAUS, ROSCA FEMEA TERMINAL, METALICO, PARA CONEXAO COM ANEL DESLIZANTE, DN 16 MM X 1/2", EM TUBO PEX PARA INST. AGUA QUENTE/FRIA</v>
          </cell>
        </row>
        <row r="12180">
          <cell r="A12180">
            <v>38925</v>
          </cell>
          <cell r="B12180" t="str">
            <v>JOELHO/COTOVELO 90 GRAUS, ROSCA FEMEA TERMINAL, METALICO, PARA CONEXAO COM ANEL DESLIZANTE, DN 20 MM X 1/2", EM TUBO PEX PARA INST. AGUA QUENTE/FRIA</v>
          </cell>
        </row>
        <row r="12181">
          <cell r="A12181">
            <v>38926</v>
          </cell>
          <cell r="B12181" t="str">
            <v>JOELHO/COTOVELO 90 GRAUS, ROSCA FEMEA TERMINAL, METALICO, PARA CONEXAO COM ANEL DESLIZANTE, DN 20 MM X 3/4", EM TUBO PEX PARA INST. AGUA QUENTE/FRIA</v>
          </cell>
        </row>
        <row r="12182">
          <cell r="A12182">
            <v>38927</v>
          </cell>
          <cell r="B12182" t="str">
            <v>JOELHO/COTOVELO 90 GRAUS, ROSCA FEMEA TERMINAL, METALICO, PARA CONEXAO COM ANEL DESLIZANTE, DN 25 MM X 3/4", EM TUBO PEX PARA INST. AGUA QUENTE/FRIA</v>
          </cell>
        </row>
        <row r="12183">
          <cell r="A12183">
            <v>39304</v>
          </cell>
          <cell r="B12183" t="str">
            <v>JOELHO/COTOVELO 90 GRAUS, ROSCA FEMEA TERMINAL, PLASTICO, PARA CONEXAO COM CRIMPAGEM, DN 16 MM X 1/2", EM TUBO PEX PARA INST. AGUA QUENTE/FRIA</v>
          </cell>
        </row>
        <row r="12184">
          <cell r="A12184">
            <v>39305</v>
          </cell>
          <cell r="B12184" t="str">
            <v>JOELHO/COTOVELO 90 GRAUS, ROSCA FEMEA TERMINAL, PLASTICO, PARA CONEXAO COM CRIMPAGEM, DN 20 MM X 1/2", EM TUBO PEX PARA INST. AGUA QUENTE/FRIA</v>
          </cell>
        </row>
        <row r="12185">
          <cell r="A12185">
            <v>39306</v>
          </cell>
          <cell r="B12185" t="str">
            <v>JOELHO/COTOVELO 90 GRAUS, ROSCA FEMEA TERMINAL, PLASTICO, PARA CONEXAO COM CRIMPAGEM, DN 20 MM X 3/4", EM TUBO PEX PARA INST. AGUA QUENTE/FRIA</v>
          </cell>
        </row>
        <row r="12186">
          <cell r="A12186">
            <v>38928</v>
          </cell>
          <cell r="B12186" t="str">
            <v>JOELHO/COTOVELO 90 GRAUS, ROSCA FEMEA TERMINAL, PLASTICO, PARA CONEXAO COM CRIMPAGEM, DN 25 MM X 1/2", EM TUBO PEX PARA INST. AGUA QUENTE/FRIA</v>
          </cell>
        </row>
        <row r="12187">
          <cell r="A12187">
            <v>38917</v>
          </cell>
          <cell r="B12187" t="str">
            <v>JOELHO/COTOVELO 90 GRAUS, ROSCA FEMEA, COM BASE FIXA, METALICO, PARA CONEXAO COM ANEL DESLIZANTE, DN 16 MM X 1/2", EM TUBO PEX PARA INST. AGUA QUENTE/FRIA</v>
          </cell>
        </row>
        <row r="12188">
          <cell r="A12188">
            <v>38919</v>
          </cell>
          <cell r="B12188" t="str">
            <v>JOELHO/COTOVELO 90 GRAUS, ROSCA FEMEA, COM BASE FIXA, METALICO, PARA CONEXAO COM ANEL DESLIZANTE, DN 20 MM X 1/2", EM TUBO PEX PARA INST. AGUA QUENTE/FRIA</v>
          </cell>
        </row>
        <row r="12189">
          <cell r="A12189">
            <v>38922</v>
          </cell>
          <cell r="B12189" t="str">
            <v>JOELHO/COTOVELO 90 GRAUS, ROSCA FEMEA, COM BASE FIXA, METALICO, PARA CONEXAO COM ANEL DESLIZANTE, DN 25 MM X 3/4", EM TUBO PEX PARA INST. AGUA QUENTE/FRIA</v>
          </cell>
        </row>
        <row r="12190">
          <cell r="A12190">
            <v>45198</v>
          </cell>
          <cell r="B12190" t="str">
            <v>JOGO DE CHAVES ALLEN LONGAS HEXAGONAIS DE 1,5 MM A 10 MM - 9 PECAS</v>
          </cell>
          <cell r="C12190">
            <v>43.5</v>
          </cell>
        </row>
        <row r="12191">
          <cell r="A12191">
            <v>45196</v>
          </cell>
          <cell r="B12191" t="str">
            <v>JOGO DE CHAVES DE FENDA E PHILLIPS ISOLADAS, 1000 V - *6* PECAS</v>
          </cell>
          <cell r="C12191">
            <v>89.7</v>
          </cell>
        </row>
        <row r="12192">
          <cell r="A12192">
            <v>12032</v>
          </cell>
          <cell r="B12192" t="str">
            <v>JOGO DE TRANQUETA E ROSETA QUADRADA DE SOBREPOR SEM FUROS, EM LATAO CROMADO, *50 X 50* MM, PARA FECHADURA DE PORTA DE BANHEIRO</v>
          </cell>
          <cell r="C12192">
            <v>63.68</v>
          </cell>
        </row>
        <row r="12193">
          <cell r="A12193">
            <v>12030</v>
          </cell>
          <cell r="B12193" t="str">
            <v>JOGO DE TRANQUETA E ROSETA REDONDA DE SOBREPOR SEM FUROS, EM LATAO CROMADO, DIAMETRO *50* MM, PARA FECHADURA DE PORTA DE BANHEIRO</v>
          </cell>
          <cell r="C12193">
            <v>59.83</v>
          </cell>
        </row>
        <row r="12194">
          <cell r="A12194">
            <v>45207</v>
          </cell>
          <cell r="B12194" t="str">
            <v>JOGO SERRA COPO COM 6 SERRAS, DIAMETRO VARIANDO DE 15 MM A 60 MM</v>
          </cell>
          <cell r="C12194">
            <v>286.52</v>
          </cell>
        </row>
        <row r="12195">
          <cell r="A12195">
            <v>14157</v>
          </cell>
          <cell r="B12195" t="str">
            <v>JUNCAO 2 GARRAS PARA FITA PERFURADA</v>
          </cell>
        </row>
        <row r="12196">
          <cell r="A12196">
            <v>10908</v>
          </cell>
          <cell r="B12196" t="str">
            <v>JUNCAO DE REDUCAO INVERTIDA, PVC SOLDAVEL, 100 X 50 MM, SERIE NORMAL PARA ESGOTO PREDIAL</v>
          </cell>
          <cell r="C12196">
            <v>19.57</v>
          </cell>
        </row>
        <row r="12197">
          <cell r="A12197">
            <v>10909</v>
          </cell>
          <cell r="B12197" t="str">
            <v>JUNCAO DE REDUCAO INVERTIDA, PVC SOLDAVEL, 100 X 75 MM, SERIE NORMAL PARA ESGOTO PREDIAL</v>
          </cell>
          <cell r="C12197">
            <v>22.77</v>
          </cell>
        </row>
        <row r="12198">
          <cell r="A12198">
            <v>3669</v>
          </cell>
          <cell r="B12198" t="str">
            <v>JUNCAO DE REDUCAO INVERTIDA, PVC SOLDAVEL, 75 X 50 MM, SERIE NORMAL PARA ESGOTO PREDIAL</v>
          </cell>
          <cell r="C12198">
            <v>13.99</v>
          </cell>
        </row>
        <row r="12199">
          <cell r="A12199">
            <v>20139</v>
          </cell>
          <cell r="B12199" t="str">
            <v>JUNCAO DUPLA, PVC SERIE R, DN 100 X 100 X 100 MM, PARA ESGOTO PREDIAL</v>
          </cell>
          <cell r="C12199">
            <v>120.29</v>
          </cell>
        </row>
        <row r="12200">
          <cell r="A12200">
            <v>3668</v>
          </cell>
          <cell r="B12200" t="str">
            <v>JUNCAO DUPLA, PVC SOLDAVEL, DN 100 X 100 X 100 MM, SERIE NORMAL PARA ESGOTO PREDIAL</v>
          </cell>
          <cell r="C12200">
            <v>42.97</v>
          </cell>
        </row>
        <row r="12201">
          <cell r="A12201">
            <v>10911</v>
          </cell>
          <cell r="B12201" t="str">
            <v>JUNCAO INVERTIDA, PVC SOLDAVEL, 75 X 75 MM, SERIE NORMAL PARA ESGOTO PREDIAL</v>
          </cell>
          <cell r="C12201">
            <v>18.84</v>
          </cell>
        </row>
        <row r="12202">
          <cell r="A12202">
            <v>3659</v>
          </cell>
          <cell r="B12202" t="str">
            <v>JUNCAO SIMPLES DE REDUCAO, PVC, DN 100 X 50 MM, SERIE NORMAL PARA ESGOTO PREDIAL</v>
          </cell>
          <cell r="C12202">
            <v>19.190000000000001</v>
          </cell>
        </row>
        <row r="12203">
          <cell r="A12203">
            <v>3660</v>
          </cell>
          <cell r="B12203" t="str">
            <v>JUNCAO SIMPLES DE REDUCAO, PVC, DN 100 X 75 MM, SERIE NORMAL PARA ESGOTO PREDIAL</v>
          </cell>
          <cell r="C12203">
            <v>24.82</v>
          </cell>
        </row>
        <row r="12204">
          <cell r="A12204">
            <v>20144</v>
          </cell>
          <cell r="B12204" t="str">
            <v>JUNCAO SIMPLES, PVC SERIE R, DN 100 X 100 MM, PARA ESGOTO PREDIAL</v>
          </cell>
          <cell r="C12204">
            <v>55.58</v>
          </cell>
        </row>
        <row r="12205">
          <cell r="A12205">
            <v>20143</v>
          </cell>
          <cell r="B12205" t="str">
            <v>JUNCAO SIMPLES, PVC SERIE R, DN 100 X 75 MM, PARA ESGOTO PREDIAL</v>
          </cell>
          <cell r="C12205">
            <v>71.11</v>
          </cell>
        </row>
        <row r="12206">
          <cell r="A12206">
            <v>20145</v>
          </cell>
          <cell r="B12206" t="str">
            <v>JUNCAO SIMPLES, PVC SERIE R, DN 150 X 100 MM, PARA ESGOTO PREDIAL</v>
          </cell>
          <cell r="C12206">
            <v>137.16999999999999</v>
          </cell>
        </row>
        <row r="12207">
          <cell r="A12207">
            <v>20146</v>
          </cell>
          <cell r="B12207" t="str">
            <v>JUNCAO SIMPLES, PVC SERIE R, DN 150 X 150 MM, PARA ESGOTO PREDIAL</v>
          </cell>
          <cell r="C12207">
            <v>187.5</v>
          </cell>
        </row>
        <row r="12208">
          <cell r="A12208">
            <v>20140</v>
          </cell>
          <cell r="B12208" t="str">
            <v>JUNCAO SIMPLES, PVC SERIE R, DN 40 X 40 MM, PARA ESGOTO PREDIAL</v>
          </cell>
          <cell r="C12208">
            <v>8.7899999999999991</v>
          </cell>
        </row>
        <row r="12209">
          <cell r="A12209">
            <v>20141</v>
          </cell>
          <cell r="B12209" t="str">
            <v>JUNCAO SIMPLES, PVC SERIE R, DN 50 X 50 MM, PARA ESGOTO PREDIAL</v>
          </cell>
          <cell r="C12209">
            <v>21.54</v>
          </cell>
        </row>
        <row r="12210">
          <cell r="A12210">
            <v>20142</v>
          </cell>
          <cell r="B12210" t="str">
            <v>JUNCAO SIMPLES, PVC SERIE R, DN 75 X 75 MM, PARA ESGOTO PREDIAL</v>
          </cell>
          <cell r="C12210">
            <v>37.9</v>
          </cell>
        </row>
        <row r="12211">
          <cell r="A12211">
            <v>3670</v>
          </cell>
          <cell r="B12211" t="str">
            <v>JUNCAO SIMPLES, PVC, 45 GRAUS, DN 100 X 100 MM, SERIE NORMAL PARA ESGOTO PREDIAL</v>
          </cell>
          <cell r="C12211">
            <v>24.64</v>
          </cell>
        </row>
        <row r="12212">
          <cell r="A12212">
            <v>3666</v>
          </cell>
          <cell r="B12212" t="str">
            <v>JUNCAO SIMPLES, PVC, 45 GRAUS, DN 40 X 40 MM, SERIE NORMAL PARA ESGOTO PREDIAL</v>
          </cell>
          <cell r="C12212">
            <v>3.88</v>
          </cell>
        </row>
        <row r="12213">
          <cell r="A12213">
            <v>3662</v>
          </cell>
          <cell r="B12213" t="str">
            <v>JUNCAO SIMPLES, PVC, 45 GRAUS, DN 50 X 50 MM, SERIE NORMAL PARA ESGOTO PREDIAL</v>
          </cell>
          <cell r="C12213">
            <v>10.11</v>
          </cell>
        </row>
        <row r="12214">
          <cell r="A12214">
            <v>3658</v>
          </cell>
          <cell r="B12214" t="str">
            <v>JUNCAO SIMPLES, PVC, 45 GRAUS, DN 75 X 75 MM, SERIE NORMAL PARA ESGOTO PREDIAL</v>
          </cell>
          <cell r="C12214">
            <v>19.16</v>
          </cell>
        </row>
        <row r="12215">
          <cell r="A12215">
            <v>42696</v>
          </cell>
          <cell r="B12215" t="str">
            <v>JUNCAO, PVC, 45 GRAUS, JE, BBB, DN 150 MM, PARA TUBO CORRUGADO E/OU LISO, REDE COLETORA DE ESGOTO</v>
          </cell>
          <cell r="C12215">
            <v>151.94</v>
          </cell>
        </row>
        <row r="12216">
          <cell r="A12216">
            <v>39875</v>
          </cell>
          <cell r="B12216" t="str">
            <v>JUNTA DE EXPANSAO BRONZE/LATAO, PONTA X PONTA, 35 MM</v>
          </cell>
        </row>
        <row r="12217">
          <cell r="A12217">
            <v>39876</v>
          </cell>
          <cell r="B12217" t="str">
            <v>JUNTA DE EXPANSAO BRONZE/LATAO, PONTA X PONTA, 42 MM</v>
          </cell>
        </row>
        <row r="12218">
          <cell r="A12218">
            <v>39877</v>
          </cell>
          <cell r="B12218" t="str">
            <v>JUNTA DE EXPANSAO BRONZE/LATAO, PONTA X PONTA, 54 MM</v>
          </cell>
        </row>
        <row r="12219">
          <cell r="A12219">
            <v>39878</v>
          </cell>
          <cell r="B12219" t="str">
            <v>JUNTA DE EXPANSAO BRONZE/LATAO, PONTA X PONTA, 66 MM</v>
          </cell>
        </row>
        <row r="12220">
          <cell r="A12220">
            <v>39872</v>
          </cell>
          <cell r="B12220" t="str">
            <v>JUNTA DE EXPANSAO DE COBRE, PONTA X PONTA, 15 MM</v>
          </cell>
        </row>
        <row r="12221">
          <cell r="A12221">
            <v>39873</v>
          </cell>
          <cell r="B12221" t="str">
            <v>JUNTA DE EXPANSAO DE COBRE, PONTA X PONTA, 22 MM</v>
          </cell>
        </row>
        <row r="12222">
          <cell r="A12222">
            <v>39874</v>
          </cell>
          <cell r="B12222" t="str">
            <v>JUNTA DE EXPANSAO DE COBRE, PONTA X PONTA, 28 MM</v>
          </cell>
        </row>
        <row r="12223">
          <cell r="A12223">
            <v>3674</v>
          </cell>
          <cell r="B12223" t="str">
            <v>JUNTA DILATACAO ELASTICA PARA CONCRETO (FUGENBAND) O-12, ATE 5 MCA</v>
          </cell>
        </row>
        <row r="12224">
          <cell r="A12224">
            <v>3681</v>
          </cell>
          <cell r="B12224" t="str">
            <v>JUNTA DILATACAO ELASTICA PARA CONCRETO (FUGENBAND) O-22, ATE 30 MCA</v>
          </cell>
        </row>
        <row r="12225">
          <cell r="A12225">
            <v>3676</v>
          </cell>
          <cell r="B12225" t="str">
            <v>JUNTA DILATACAO ELASTICA PARA CONCRETO (FUGENBAND) O-35/10, ATE 100 MCA</v>
          </cell>
        </row>
        <row r="12226">
          <cell r="A12226">
            <v>3679</v>
          </cell>
          <cell r="B12226" t="str">
            <v>JUNTA DILATACAO ELASTICA PARA CONCRETO (FUGENBAND) O-35/6, ATE 100 MCA</v>
          </cell>
        </row>
        <row r="12227">
          <cell r="A12227">
            <v>3672</v>
          </cell>
          <cell r="B12227" t="str">
            <v>JUNTA PLASTICA DE DILATACAO PARA PISOS, COR CINZA, 10 X 4,5 MM (ALTURA X ESPESSURA)</v>
          </cell>
        </row>
        <row r="12228">
          <cell r="A12228">
            <v>3671</v>
          </cell>
          <cell r="B12228" t="str">
            <v>JUNTA PLASTICA DE DILATACAO PARA PISOS, COR CINZA, 17 X 3 MM (ALTURA X ESPESSURA)</v>
          </cell>
        </row>
        <row r="12229">
          <cell r="A12229">
            <v>3673</v>
          </cell>
          <cell r="B12229" t="str">
            <v>JUNTA PLASTICA DE DILATACAO PARA PISOS, COR CINZA, 27 X 3 MM (ALTURA X ESPESSURA)</v>
          </cell>
        </row>
        <row r="12230">
          <cell r="A12230">
            <v>38394</v>
          </cell>
          <cell r="B12230" t="str">
            <v>KIT ACESSORIOS PARA COMPRESSOR DE AR, 5 PECAS (PISTOLAS PINTURA, LIMPEZA E PULVERIZACAO, CALIBRADOR E MANGUEIRA)</v>
          </cell>
          <cell r="C12230">
            <v>168.61</v>
          </cell>
        </row>
        <row r="12231">
          <cell r="A12231">
            <v>3729</v>
          </cell>
          <cell r="B12231" t="str">
            <v>KIT CAVALETE, PVC, COM REGISTRO, PARA HIDROMETRO, BITOLAS 1/2" OU 3/4" - COMPLETO</v>
          </cell>
          <cell r="C12231">
            <v>136.57</v>
          </cell>
        </row>
        <row r="12232">
          <cell r="A12232">
            <v>39357</v>
          </cell>
          <cell r="B12232" t="str">
            <v>KIT CHASSI COZINHA, CUBA SIMPLES SEM MAQUINA LAVAR LOUCA, INSTAL. PEX, QUADRO METALICO C/ TRAVESSA C/ FURO P/ESGOTO DN 50 MM E FUROS SUPERIORES P/AGUA, *340* X *650* MM (L X H), P/ CONEXAO COM ANEL DESLIZANTE (CONJUNTO COMPLETO)</v>
          </cell>
        </row>
        <row r="12233">
          <cell r="A12233">
            <v>39358</v>
          </cell>
          <cell r="B12233" t="str">
            <v>KIT CHASSI COZINHA, CUBA SIMPLES SEM MAQUINA LAVAR LOUCA, INSTAL. PEX, QUADRO METALICO C/ TRAVESSA COM FURO P/ESGOTO DN 50 MM E FUROS SUPERIORES P/AGUA, *340* X *650* MM (L X H), P/ CONEXAO COM CRIMPAGEM (CONJUNTO COMPLETO)</v>
          </cell>
        </row>
        <row r="12234">
          <cell r="A12234">
            <v>39355</v>
          </cell>
          <cell r="B12234" t="str">
            <v>KIT CHASSI TANQUE E MAQUINA LAVAR ROUPA, INSTAL. PEX, QUADRO METALICO C/ TRAVESSA C/ FURO P/ ESGOTO DN 50 MM, FURO LATERAL P/ MAQUINA E FUROS SUPERIORES P/ AGUA, *344* X *442* MM (L X H), P/ CONEXAO COM ANEL DESLIZANTE (CONJUNTO COMPLETO)</v>
          </cell>
        </row>
        <row r="12235">
          <cell r="A12235">
            <v>39356</v>
          </cell>
          <cell r="B12235" t="str">
            <v>KIT CHASSI TANQUE E MAQUINA LAVAR ROUPA, INSTAL. PEX, QUADRO METALICO C/ TRAVESSA C/ FURO P/ ESGOTO DN 50 MM, FURO LATERAL P/MAQUINA E FUROS SUPERIORES P/AGUA, *344* X *442* MM (L X H), P/ CONEXAO COM CRIMPAGEM (CONJUNTO COMPLETO)</v>
          </cell>
        </row>
        <row r="12236">
          <cell r="A12236">
            <v>39353</v>
          </cell>
          <cell r="B12236" t="str">
            <v>KIT CHUVEIRO, INSTAL. PEX, QUADRO METALICO C/ 2 TRAVESSAS, SUPERIOR C/ ESPERA P/ CHUVEIRO, INFERIOR C/ 2 REGISTROS DE PRESSAO 1/2", *390* X *900* MM (L X H), CONEXAO COM ANEL DESLIZANTE (CONJUNTO COMPLETO)</v>
          </cell>
        </row>
        <row r="12237">
          <cell r="A12237">
            <v>39354</v>
          </cell>
          <cell r="B12237" t="str">
            <v>KIT CHUVEIRO, INSTAL. PEX, QUADRO METALICO C/2 TRAVESSAS, SUPERIOR C/ ESPERA P/ CHUVEIRO E INFERIOR C/2 REGISTROS DE PRESSAO 1/2", *390* X *900* MM (L X H), CONEXAO COM CRIMPAGEM (CONJUNTO COMPLETO)</v>
          </cell>
        </row>
        <row r="12238">
          <cell r="A12238">
            <v>39398</v>
          </cell>
          <cell r="B12238" t="str">
            <v>KIT DE ACESSORIOS PARA BANHEIRO EM METAL CROMADO, 5 PECAS</v>
          </cell>
          <cell r="C12238">
            <v>66.430000000000007</v>
          </cell>
        </row>
        <row r="12239">
          <cell r="A12239">
            <v>13343</v>
          </cell>
          <cell r="B12239" t="str">
            <v>KIT DE MATERIAIS PARA BRACADEIRA PARA FIXACAO EM POSTE CIRCULAR, CONTEM TRES FIXADORES E UM ROLO DE FITA DE 3 M EM ACO CARBONO</v>
          </cell>
          <cell r="C12239">
            <v>51.52</v>
          </cell>
        </row>
        <row r="12240">
          <cell r="A12240">
            <v>12118</v>
          </cell>
          <cell r="B12240" t="str">
            <v>KIT DE PROTECAO ARSTOP PARA AR CONDICIONADO, TOMADA PADRAO 2P+T 20 A, COM DISJUNTOR UNIPOLAR DIN 20A</v>
          </cell>
          <cell r="C12240">
            <v>19.690000000000001</v>
          </cell>
        </row>
        <row r="12241">
          <cell r="A12241">
            <v>39482</v>
          </cell>
          <cell r="B12241" t="str">
            <v>KIT PORTA PRONTA DE MADEIRA, FOLHA LEVE (NBR 15930) DE 600 X 2100 MM OU 700 X 2100 MM, DE 35 MM A 40 MM DE ESPESSURA, COM MARCO EM ACO, NUCLEO COLMEIA, CAPA LISA EM HDF, ACABAMENTO MELAMINICO BRANCO (INCLUI MARCO, ALIZARES, DOBRADICAS E FECHADURA)</v>
          </cell>
          <cell r="C12241">
            <v>790.17</v>
          </cell>
        </row>
        <row r="12242">
          <cell r="A12242">
            <v>39486</v>
          </cell>
          <cell r="B12242" t="str">
            <v>KIT PORTA PRONTA DE MADEIRA, FOLHA LEVE (NBR 15930) DE 600 X 2100 MM OU 700 X 2100 MM, DE 35 MM A 40 MM DE ESPESSURA, NUCLEO COLMEIA, ESTRUTURA USINADA PARA FECHADURA, CAPA LISA EM HDF, ACABAMENTO EM PRIMER PARA PINTURA (INCLUI MARCO, ALIZARES E DOBRADICAS)</v>
          </cell>
          <cell r="C12242">
            <v>644.88</v>
          </cell>
        </row>
        <row r="12243">
          <cell r="A12243">
            <v>39484</v>
          </cell>
          <cell r="B12243" t="str">
            <v>KIT PORTA PRONTA DE MADEIRA, FOLHA LEVE (NBR 15930) DE 800 X 2100 MM, DE 35 MM A 40 MM DE ESPESSURA, COM MARCO EM ACO, NUCLEO COLMEIA, CAPA LISA EM HDF, ACABAMENTO MELAMINICO BRANCO (INCLUI MARCO, ALIZARES, DOBRADICAS E FECHADURA)</v>
          </cell>
          <cell r="C12243">
            <v>790.17</v>
          </cell>
        </row>
        <row r="12244">
          <cell r="A12244">
            <v>39488</v>
          </cell>
          <cell r="B12244" t="str">
            <v>KIT PORTA PRONTA DE MADEIRA, FOLHA LEVE (NBR 15930) DE 800 X 2100 MM, DE 35 MM A 40 MM DE ESPESSURA, NUCLEO COLMEIA, ESTRUTURA USINADA PARA FECHADURA, CAPA LISA EM HDF, ACABAMENTO EM PRIMER PARA PINTURA (INCLUI MARCO, ALIZARES E DOBRADICAS)</v>
          </cell>
          <cell r="C12244">
            <v>655.44</v>
          </cell>
        </row>
        <row r="12245">
          <cell r="A12245">
            <v>39485</v>
          </cell>
          <cell r="B12245" t="str">
            <v>KIT PORTA PRONTA DE MADEIRA, FOLHA LEVE (NBR 15930) DE 900 X 2100 MM, DE 35 MM A 40 MM DE ESPESSURA, COM MARCO EM ACO, NUCLEO COLMEIA, CAPA LISA EM HDF, ACABAMENTO MELAMINICO BRANCO (INCLUI MARCO, ALIZARES, DOBRADICAS E FECHADURA)</v>
          </cell>
          <cell r="C12245">
            <v>790.17</v>
          </cell>
        </row>
        <row r="12246">
          <cell r="A12246">
            <v>39489</v>
          </cell>
          <cell r="B12246" t="str">
            <v>KIT PORTA PRONTA DE MADEIRA, FOLHA LEVE (NBR 15930) DE 900 X 2100 MM, DE 35 MM A 40 MM DE ESPESSURA, NUCLEO COLMEIA, ESTRUTURA USINADA PARA FECHADURA, CAPA LISA EM HDF, ACABAMENTO EM PRIMER PARA PINTURA (INCLUI MARCO, ALIZARES E DOBRADICAS)</v>
          </cell>
          <cell r="C12246">
            <v>666.56</v>
          </cell>
        </row>
        <row r="12247">
          <cell r="A12247">
            <v>39490</v>
          </cell>
          <cell r="B12247" t="str">
            <v>KIT PORTA PRONTA DE MADEIRA, FOLHA MEDIA (NBR 15930) DE 600 X 2100 MM OU 700 X 2100 MM, DE 35 MM A 40 MM DE ESPESSURA, NUCLEO SEMI-SOLIDO (SARRAFEADO), ESTRUTURA USINADA PARA FECHADURA, CAPA LISA EM HDF, ACABAMENTO MELAMINICO BRANCO (INCLUI MARCO, ALIZARES E DOBRADICAS)</v>
          </cell>
          <cell r="C12247">
            <v>993.25</v>
          </cell>
        </row>
        <row r="12248">
          <cell r="A12248">
            <v>39494</v>
          </cell>
          <cell r="B12248" t="str">
            <v>KIT PORTA PRONTA DE MADEIRA, FOLHA MEDIA (NBR 15930) DE 600 X 2100 MM, DE 35 MM A 40 MM DE ESPESSURA, NUCLEO SEMI-SOLIDO (SARRAFEADO), ESTRUTURA USINADA PARA FECHADURA, CAPA LISA EM HDF, ACABAMENTO EM PRIMER PARA PINTURA (INCLUI MARCO, ALIZARES E DOBRADICAS)</v>
          </cell>
          <cell r="C12248">
            <v>713.24</v>
          </cell>
        </row>
        <row r="12249">
          <cell r="A12249">
            <v>39495</v>
          </cell>
          <cell r="B12249" t="str">
            <v>KIT PORTA PRONTA DE MADEIRA, FOLHA MEDIA (NBR 15930) DE 700 X 2100 MM, DE 35 MM A 40 MM DE ESPESSURA, NUCLEO SEMI-SOLIDO (SARRAFEADO), ESTRUTURA USINADA PARA FECHADURA, CAPA LISA EM HDF, ACABAMENTO EM PRIMER PARA PINTURA (INCLUI MARCO, ALIZARES E DOBRADICAS)</v>
          </cell>
          <cell r="C12249">
            <v>803.73</v>
          </cell>
        </row>
        <row r="12250">
          <cell r="A12250">
            <v>39496</v>
          </cell>
          <cell r="B12250" t="str">
            <v>KIT PORTA PRONTA DE MADEIRA, FOLHA MEDIA (NBR 15930) DE 800 X 2100 MM, DE 35 MM A 40 MM DE ESPESSURA, NUCLEO SEMI-SOLIDO (SARRAFEADO), ESTRUTURA USINADA PARA FECHADURA, CAPA LISA EM HDF, ACABAMENTO EM PRIMER PARA PINTURA (INCLUI MARCO, ALIZARES E DOBRADICAS)</v>
          </cell>
          <cell r="C12250">
            <v>884.1</v>
          </cell>
        </row>
        <row r="12251">
          <cell r="A12251">
            <v>39492</v>
          </cell>
          <cell r="B12251" t="str">
            <v>KIT PORTA PRONTA DE MADEIRA, FOLHA MEDIA (NBR 15930) DE 800 X 2100 MM, DE 35 MM A 40 MM DE ESPESSURA, NUCLEO SEMI-SOLIDO (SARRAFEADO), ESTRUTURA USINADA PARA FECHADURA, CAPA LISA EM HDF, ACABAMENTO MELAMINICO BRANCO (INCLUI MARCO, ALIZARES E DOBRADICAS)</v>
          </cell>
          <cell r="C12251">
            <v>1023.54</v>
          </cell>
        </row>
        <row r="12252">
          <cell r="A12252">
            <v>39497</v>
          </cell>
          <cell r="B12252" t="str">
            <v>KIT PORTA PRONTA DE MADEIRA, FOLHA MEDIA (NBR 15930) DE 900 X 2100 MM, DE 35 MM A 40 MM DE ESPESSURA, NUCLEO SEMI-SOLIDO (SARRAFEADO), ESTRUTURA USINADA PARA FECHADURA, CAPA LISA EM HDF, ACABAMENTO EM PRIMER PARA PINTURA (INCLUI MARCO, ALIZARES E DOBRADICAS)</v>
          </cell>
          <cell r="C12252">
            <v>924.53</v>
          </cell>
        </row>
        <row r="12253">
          <cell r="A12253">
            <v>39493</v>
          </cell>
          <cell r="B12253" t="str">
            <v>KIT PORTA PRONTA DE MADEIRA, FOLHA MEDIA (NBR 15930) DE 900 X 2100 MM, DE 35 MM A 40 MM DE ESPESSURA, NUCLEO SEMI-SOLIDO (SARRAFEADO), ESTRUTURA USINADA PARA FECHADURA, CAPA LISA EM HDF, ACABAMENTO MELAMINICO BRANCO (INCLUI MARCO, ALIZARES E DOBRADICAS)</v>
          </cell>
          <cell r="C12253">
            <v>1097.8499999999999</v>
          </cell>
        </row>
        <row r="12254">
          <cell r="A12254">
            <v>43628</v>
          </cell>
          <cell r="B12254" t="str">
            <v>KIT PORTA PRONTA DE MADEIRA, FOLHA PESADA (NBR 15930) DE 800 X 2100 MM, DE 40 MM A 45 MM DE ESPESSURA, COM MARCO EM ACO, NUCLEO SOLIDO, CAPA LISA EM HDF, ACABAMENTO MELAMINICO BRANCO (INCLUI MARCO, ALIZARES, DOBRADICAS E FECHADURA)</v>
          </cell>
          <cell r="C12254">
            <v>1164.46</v>
          </cell>
        </row>
        <row r="12255">
          <cell r="A12255">
            <v>39500</v>
          </cell>
          <cell r="B12255" t="str">
            <v>KIT PORTA PRONTA DE MADEIRA, FOLHA PESADA (NBR 15930) DE 800 X 2100 MM, DE 40 MM A 45 MM DE ESPESSURA, NUCLEO SOLIDO, CAPA LISA EM HDF, ACABAMENTO MELAMINICO BRANCO (INCLUI MARCO, ALIZARES, DOBRADICAS E FECHADURA EXTERNA)</v>
          </cell>
          <cell r="C12255">
            <v>1197.8399999999999</v>
          </cell>
        </row>
        <row r="12256">
          <cell r="A12256">
            <v>39498</v>
          </cell>
          <cell r="B12256" t="str">
            <v>KIT PORTA PRONTA DE MADEIRA, FOLHA PESADA (NBR 15930) DE 800 X 2100 MM, DE 40 MM A 45 MM DE ESPESSURA, NUCLEO SOLIDO, ESTRUTURA USINADA PARA FECHADURA, CAPA LISA EM HDF, ACABAMENTO EM LAMINADO NATURAL COM VERNIZ (INCLUI MARCO, ALIZARES E DOBRADICAS)</v>
          </cell>
          <cell r="C12256">
            <v>1477.34</v>
          </cell>
        </row>
        <row r="12257">
          <cell r="A12257">
            <v>43621</v>
          </cell>
          <cell r="B12257" t="str">
            <v>KIT PORTA PRONTA DE MADEIRA, FOLHA PESADA (NBR 15930) DE 900 X 2100 MM, DE 40 MM A 45 MM DE ESPESSURA, COM MARCO EM ACO, NUCLEO SOLIDO, CAPA LISA EM HDF, ACABAMENTO MELAMINICO BRANCO (INCLUI MARCO, ALIZARES, DOBRADICAS E FECHADURA)</v>
          </cell>
          <cell r="C12257">
            <v>1237.24</v>
          </cell>
        </row>
        <row r="12258">
          <cell r="A12258">
            <v>39501</v>
          </cell>
          <cell r="B12258" t="str">
            <v>KIT PORTA PRONTA DE MADEIRA, FOLHA PESADA (NBR 15930) DE 900 X 2100 MM, DE 40 MM A 45 MM DE ESPESSURA, NUCLEO SOLIDO, CAPA LISA EM HDF, ACABAMENTO MELAMINICO BRANCO (INCLUI MARCO, ALIZARES, DOBRADICAS E FECHADURA EXTERNA)</v>
          </cell>
          <cell r="C12258">
            <v>1230.28</v>
          </cell>
        </row>
        <row r="12259">
          <cell r="A12259">
            <v>39499</v>
          </cell>
          <cell r="B12259" t="str">
            <v>KIT PORTA PRONTA DE MADEIRA, FOLHA PESADA (NBR 15930) DE 900 X 2100 MM, DE 40 MM A 45 MM DE ESPESSURA, NUCLEO SOLIDO, ESTRUTURA USINADA PARA FECHADURA, CAPA LISA EM HDF, ACABAMENTO EM LAMINADO NATURAL COM VERNIZ (INCLUI MARCO, ALIZARES E DOBRADICAS)</v>
          </cell>
          <cell r="C12259">
            <v>1498.31</v>
          </cell>
        </row>
        <row r="12260">
          <cell r="A12260">
            <v>3733</v>
          </cell>
          <cell r="B12260" t="str">
            <v>LADRILHO HIDRAULICO, *20 X 20* CM, E= 2 CM, PADRAO COPACABANA, 2 CORES (PRETO E BRANCO)</v>
          </cell>
          <cell r="C12260">
            <v>99.44</v>
          </cell>
        </row>
        <row r="12261">
          <cell r="A12261">
            <v>3731</v>
          </cell>
          <cell r="B12261" t="str">
            <v>LADRILHO HIDRAULICO, *20 X 20* CM, E= 2 CM, PADRAO DADOS, COR NATURAL</v>
          </cell>
          <cell r="C12261">
            <v>88.97</v>
          </cell>
        </row>
        <row r="12262">
          <cell r="A12262">
            <v>38137</v>
          </cell>
          <cell r="B12262" t="str">
            <v>LADRILHO HIDRAULICO, *25 X 25* CM, E= 2 CM, PADRAO RAMPA, COR NATURAL</v>
          </cell>
          <cell r="C12262">
            <v>106.42</v>
          </cell>
        </row>
        <row r="12263">
          <cell r="A12263">
            <v>38138</v>
          </cell>
          <cell r="B12263" t="str">
            <v>LADRILHO HIDRAULICO, *30 X 30* CM, E= 2 CM, PADRAO MILANO, COR NATURAL</v>
          </cell>
          <cell r="C12263">
            <v>110.49</v>
          </cell>
        </row>
        <row r="12264">
          <cell r="A12264">
            <v>3745</v>
          </cell>
          <cell r="B12264" t="str">
            <v>LAJE PRE-MOLDADA CONVENCIONAL (LAJOTAS + VIGOTAS) PARA FORRO, UNIDIRECIONAL, SOBRECARGA 100 KG/M2, VAO ATE 5,00 M (SEM COLOCACAO)</v>
          </cell>
          <cell r="C12264">
            <v>60.69</v>
          </cell>
        </row>
        <row r="12265">
          <cell r="A12265">
            <v>3736</v>
          </cell>
          <cell r="B12265" t="str">
            <v>LAJE PRE-MOLDADA CONVENCIONAL (LAJOTAS + VIGOTAS) PARA FORRO, UNIDIRECIONAL, SOBRECARGA DE 100 KG/M2, VAO ATE 4,00 M (SEM COLOCACAO)</v>
          </cell>
          <cell r="C12265">
            <v>54</v>
          </cell>
        </row>
        <row r="12266">
          <cell r="A12266">
            <v>3741</v>
          </cell>
          <cell r="B12266" t="str">
            <v>LAJE PRE-MOLDADA CONVENCIONAL (LAJOTAS + VIGOTAS) PARA FORRO, UNIDIRECIONAL, SOBRECARGA DE 100 KG/M2, VAO ATE 4,50 M (SEM COLOCACAO)</v>
          </cell>
          <cell r="C12266">
            <v>56.29</v>
          </cell>
        </row>
        <row r="12267">
          <cell r="A12267">
            <v>3747</v>
          </cell>
          <cell r="B12267" t="str">
            <v>LAJE PRE-MOLDADA CONVENCIONAL (LAJOTAS + VIGOTAS) PARA PISO, UNIDIRECIONAL, SOBRECARGA 350 KG/M2 VAO ATE 3,50 M (SEM COLOCACAO)</v>
          </cell>
          <cell r="C12267">
            <v>61.74</v>
          </cell>
        </row>
        <row r="12268">
          <cell r="A12268">
            <v>3743</v>
          </cell>
          <cell r="B12268" t="str">
            <v>LAJE PRE-MOLDADA CONVENCIONAL (LAJOTAS + VIGOTAS) PARA PISO, UNIDIRECIONAL, SOBRECARGA DE 200 KG/M2, VAO ATE 3,50 M (SEM COLOCACAO)</v>
          </cell>
          <cell r="C12268">
            <v>56.09</v>
          </cell>
        </row>
        <row r="12269">
          <cell r="A12269">
            <v>3744</v>
          </cell>
          <cell r="B12269" t="str">
            <v>LAJE PRE-MOLDADA CONVENCIONAL (LAJOTAS + VIGOTAS) PARA PISO, UNIDIRECIONAL, SOBRECARGA DE 200 KG/M2, VAO ATE 4,50 M (SEM COLOCACAO)</v>
          </cell>
          <cell r="C12269">
            <v>61.74</v>
          </cell>
        </row>
        <row r="12270">
          <cell r="A12270">
            <v>3739</v>
          </cell>
          <cell r="B12270" t="str">
            <v>LAJE PRE-MOLDADA CONVENCIONAL (LAJOTAS + VIGOTAS) PARA PISO, UNIDIRECIONAL, SOBRECARGA DE 200 KG/M2, VAO ATE 5,00 M (SEM COLOCACAO)</v>
          </cell>
          <cell r="C12270">
            <v>64.88</v>
          </cell>
        </row>
        <row r="12271">
          <cell r="A12271">
            <v>3737</v>
          </cell>
          <cell r="B12271" t="str">
            <v>LAJE PRE-MOLDADA CONVENCIONAL (LAJOTAS + VIGOTAS) PARA PISO, UNIDIRECIONAL, SOBRECARGA DE 350 KG/M2, VAO ATE 4,50 M (SEM COLOCACAO)</v>
          </cell>
          <cell r="C12271">
            <v>68.02</v>
          </cell>
        </row>
        <row r="12272">
          <cell r="A12272">
            <v>3738</v>
          </cell>
          <cell r="B12272" t="str">
            <v>LAJE PRE-MOLDADA CONVENCIONAL (LAJOTAS + VIGOTAS) PARA PISO, UNIDIRECIONAL, SOBRECARGA DE 350 KG/M2, VAO ATE 5,00 M (SEM COLOCACAO)</v>
          </cell>
          <cell r="C12272">
            <v>78.48</v>
          </cell>
        </row>
        <row r="12273">
          <cell r="A12273">
            <v>11649</v>
          </cell>
          <cell r="B12273" t="str">
            <v>LAJE PRE-MOLDADA DE TRANSICAO EXCENTRICA EM CONCRETO ARMADO, DN 1200 MM, FURO CIRCULAR DN 600 MM, ESPESSURA 12 CM</v>
          </cell>
          <cell r="C12273">
            <v>447.9</v>
          </cell>
        </row>
        <row r="12274">
          <cell r="A12274">
            <v>11650</v>
          </cell>
          <cell r="B12274" t="str">
            <v>LAJE PRE-MOLDADA DE TRANSICAO EXCENTRICA EM CONCRETO ARMADO, DN 1500 MM, FURO CIRCULAR DN 530 MM, ESPESSURA 15 CM</v>
          </cell>
          <cell r="C12274">
            <v>763.43</v>
          </cell>
        </row>
        <row r="12275">
          <cell r="A12275">
            <v>3742</v>
          </cell>
          <cell r="B12275" t="str">
            <v>LAJE PRE-MOLDADA TRELICADA (LAJOTAS + VIGOTAS) PARA FORRO, UNIDIRECIONAL, SOBRECARGA DE 100 KG/M2, VAO ATE 6,00 M (SEM COLOCACAO)</v>
          </cell>
          <cell r="C12275">
            <v>81.41</v>
          </cell>
        </row>
        <row r="12276">
          <cell r="A12276">
            <v>3746</v>
          </cell>
          <cell r="B12276" t="str">
            <v>LAJE PRE-MOLDADA TRELICADA (LAJOTAS + VIGOTAS) PARA PISO, UNIDIRECIONAL, SOBRECARGA DE 200 KG/M2, VAO ATE 6,00 M (SEM COLOCACAO)</v>
          </cell>
          <cell r="C12276">
            <v>95.06</v>
          </cell>
        </row>
        <row r="12277">
          <cell r="A12277">
            <v>21106</v>
          </cell>
          <cell r="B12277" t="str">
            <v>LAMBRI EM ALUMINIO, DE APROXIMADAMENTE 0,6 KG/M, COM APROXIMADAMENTE 168,0 MM DE LARGURA, 6,0 MM DE ALTURA E 6,0 M DE EXTENSAO</v>
          </cell>
        </row>
        <row r="12278">
          <cell r="A12278">
            <v>38194</v>
          </cell>
          <cell r="B12278" t="str">
            <v>LAMPADA LED 10 W BIVOLT BRANCA, FORMATO TRADICIONAL (BASE E27)</v>
          </cell>
          <cell r="C12278">
            <v>4.82</v>
          </cell>
        </row>
        <row r="12279">
          <cell r="A12279">
            <v>38193</v>
          </cell>
          <cell r="B12279" t="str">
            <v>LAMPADA LED 6 W BIVOLT BRANCA, FORMATO TRADICIONAL (BASE E27)</v>
          </cell>
          <cell r="C12279">
            <v>4.1900000000000004</v>
          </cell>
        </row>
        <row r="12280">
          <cell r="A12280">
            <v>39388</v>
          </cell>
          <cell r="B12280" t="str">
            <v>LAMPADA LED TIPO DICROICA BIVOLT, LUZ BRANCA, 5 W (BASE GU10)</v>
          </cell>
          <cell r="C12280">
            <v>5.92</v>
          </cell>
        </row>
        <row r="12281">
          <cell r="A12281">
            <v>39387</v>
          </cell>
          <cell r="B12281" t="str">
            <v>LAMPADA LED TUBULAR BIVOLT 18/20 W, BASE G13</v>
          </cell>
          <cell r="C12281">
            <v>9.24</v>
          </cell>
        </row>
        <row r="12282">
          <cell r="A12282">
            <v>39386</v>
          </cell>
          <cell r="B12282" t="str">
            <v>LAMPADA LED TUBULAR BIVOLT 9/10 W, BASE G13</v>
          </cell>
          <cell r="C12282">
            <v>6.44</v>
          </cell>
        </row>
        <row r="12283">
          <cell r="A12283">
            <v>45229</v>
          </cell>
          <cell r="B12283" t="str">
            <v>LAPIS PARA CARPINTEIRO</v>
          </cell>
          <cell r="C12283">
            <v>3.37</v>
          </cell>
        </row>
        <row r="12284">
          <cell r="A12284">
            <v>746</v>
          </cell>
          <cell r="B12284" t="str">
            <v>LAVADORA DE ALTA PRESSAO (LAVA - JATO) PARA AGUA FRIA, PRESSAO DE OPERACAO ENTRE 1400 E 1900 LIB/POL2, VAZAO MAXIMA ENTRE 400 E 700 L/H, POTENCIA DE OPERACAO ENTRE 2,50 E 3,00 CV</v>
          </cell>
          <cell r="C12284">
            <v>2069.3200000000002</v>
          </cell>
        </row>
        <row r="12285">
          <cell r="A12285">
            <v>20269</v>
          </cell>
          <cell r="B12285" t="str">
            <v>LAVATORIO / CUBA DE EMBUTIR, OVAL, DE LOUCA BRANCA, SEM LADRAO, DIMENSOES *50 X 35* CM (L X C)</v>
          </cell>
          <cell r="C12285">
            <v>104.46</v>
          </cell>
        </row>
        <row r="12286">
          <cell r="A12286">
            <v>20270</v>
          </cell>
          <cell r="B12286" t="str">
            <v>LAVATORIO / CUBA DE EMBUTIR, OVAL, DE LOUCA COLORIDA, SEM LADRAO, DIMENSOES *50 X 35* CM (L X C)</v>
          </cell>
          <cell r="C12286">
            <v>115.42</v>
          </cell>
        </row>
        <row r="12287">
          <cell r="A12287">
            <v>11696</v>
          </cell>
          <cell r="B12287" t="str">
            <v>LAVATORIO / CUBA DE SOBREPOR, OVAL PEQUENA, DE LOUCA BRANCA, SEM LADRAO, DIMENSOES *44 X 31* CM (L X C)</v>
          </cell>
          <cell r="C12287">
            <v>184.77</v>
          </cell>
        </row>
        <row r="12288">
          <cell r="A12288">
            <v>10427</v>
          </cell>
          <cell r="B12288" t="str">
            <v>LAVATORIO / CUBA DE SOBREPOR, RETANGULAR, DE LOUCA BRANCA, COM LADRAO, DIMENSOES *52 X 45* CM (L X C)</v>
          </cell>
          <cell r="C12288">
            <v>517.05999999999995</v>
          </cell>
        </row>
        <row r="12289">
          <cell r="A12289">
            <v>10428</v>
          </cell>
          <cell r="B12289" t="str">
            <v>LAVATORIO / CUBA DE SOBREPOR, RETANGULAR, DE LOUCA COLORIDA, COM LADRAO, DIMENSOES *52 X 45* CM (L X C)</v>
          </cell>
          <cell r="C12289">
            <v>532.73</v>
          </cell>
        </row>
        <row r="12290">
          <cell r="A12290">
            <v>36521</v>
          </cell>
          <cell r="B12290" t="str">
            <v>LAVATORIO DE CANTO DE LOUCA BRANCA, SUSPENSO (SEM COLUNA), DIMENSOES *40 X 30* CM (L X C)</v>
          </cell>
          <cell r="C12290">
            <v>166.22</v>
          </cell>
        </row>
        <row r="12291">
          <cell r="A12291">
            <v>36794</v>
          </cell>
          <cell r="B12291" t="str">
            <v>LAVATORIO DE LOUCA BRANCA, COM COLUNA, DIMENSOES *44 X 35* CM (L X C)</v>
          </cell>
          <cell r="C12291">
            <v>176.95</v>
          </cell>
        </row>
        <row r="12292">
          <cell r="A12292">
            <v>10426</v>
          </cell>
          <cell r="B12292" t="str">
            <v>LAVATORIO DE LOUCA BRANCA, COM COLUNA, DIMENSOES *54 X 44* CM (L X C)</v>
          </cell>
          <cell r="C12292">
            <v>198.15</v>
          </cell>
        </row>
        <row r="12293">
          <cell r="A12293">
            <v>10425</v>
          </cell>
          <cell r="B12293" t="str">
            <v>LAVATORIO DE LOUCA BRANCA, SUSPENSO (SEM COLUNA), DIMENSOES *40 X 30* CM</v>
          </cell>
          <cell r="C12293">
            <v>100.52</v>
          </cell>
        </row>
        <row r="12294">
          <cell r="A12294">
            <v>10431</v>
          </cell>
          <cell r="B12294" t="str">
            <v>LAVATORIO DE LOUCA COLORIDA, COM COLUNA, DIMENSOES *54 X 44* CM (L X C)</v>
          </cell>
          <cell r="C12294">
            <v>344.16</v>
          </cell>
        </row>
        <row r="12295">
          <cell r="A12295">
            <v>10429</v>
          </cell>
          <cell r="B12295" t="str">
            <v>LAVATORIO DE LOUCA COLORIDA, SUSPENSO (SEM COLUNA), DIMENSOES *40 X 30* CM (L X C)</v>
          </cell>
          <cell r="C12295">
            <v>169.78</v>
          </cell>
        </row>
        <row r="12296">
          <cell r="A12296">
            <v>10853</v>
          </cell>
          <cell r="B12296" t="str">
            <v>LETRA ACO INOX (AISI 304), CHAPA NUM. 22, RECORTADO, H= 20 CM (SEM RELEVO)</v>
          </cell>
          <cell r="C12296">
            <v>103.66</v>
          </cell>
        </row>
        <row r="12297">
          <cell r="A12297">
            <v>5093</v>
          </cell>
          <cell r="B12297" t="str">
            <v>LEVANTADOR DE JANELA GUILHOTINA, EM LATAO CROMADO</v>
          </cell>
          <cell r="C12297">
            <v>20.239999999999998</v>
          </cell>
        </row>
        <row r="12298">
          <cell r="A12298">
            <v>45254</v>
          </cell>
          <cell r="B12298" t="str">
            <v>LIMA QUADRADA BASTARDA 8", COM CABO</v>
          </cell>
          <cell r="C12298">
            <v>27.01</v>
          </cell>
        </row>
        <row r="12299">
          <cell r="A12299">
            <v>45253</v>
          </cell>
          <cell r="B12299" t="str">
            <v>LIMA REDONDA BASTARDA 8", COM CABO</v>
          </cell>
          <cell r="C12299">
            <v>35.01</v>
          </cell>
        </row>
        <row r="12300">
          <cell r="A12300">
            <v>44331</v>
          </cell>
          <cell r="B12300" t="str">
            <v>LIMPA VIDROS COM PULVERIZADOR</v>
          </cell>
          <cell r="C12300">
            <v>45.52</v>
          </cell>
        </row>
        <row r="12301">
          <cell r="A12301">
            <v>37768</v>
          </cell>
          <cell r="B12301" t="str">
            <v>LIMPADORA A SUCCAO, TANQUE 12000 L, BASCULAMENTO HIDRAULICO, BOMBA 12 M3/MIN 95% VACUO (INCLUI MONTAGEM, NAO INCLUI CAMINHAO)</v>
          </cell>
        </row>
        <row r="12302">
          <cell r="A12302">
            <v>37773</v>
          </cell>
          <cell r="B12302" t="str">
            <v>LIMPADORA DE SUCCAO TANQUE 7000 L, BOMBA 12 M3/MIN 95% VACUO (INCLUI MONTAGEM, NAO INCLUI CAMINHAO)</v>
          </cell>
        </row>
        <row r="12303">
          <cell r="A12303">
            <v>37769</v>
          </cell>
          <cell r="B12303" t="str">
            <v>LIMPADORA DE SUCCAO, TANQUE 11000 L, BOMBA 340 M3/MIN (INCLUI MONTAGEM, NAO INCLUI CAMINHAO)</v>
          </cell>
        </row>
        <row r="12304">
          <cell r="A12304">
            <v>37770</v>
          </cell>
          <cell r="B12304" t="str">
            <v>LIMPADORA DE SUCCAO, TANQUE 5500 L, BOMBA 60M3/MIN, VACUO 500 MBAR (INCLUI MONTAGEM, NAO INCLUI CAMINHAO)</v>
          </cell>
        </row>
        <row r="12305">
          <cell r="A12305">
            <v>38382</v>
          </cell>
          <cell r="B12305" t="str">
            <v>LINHA PARA PEDREIRO LISA, 0,8 MM X 100 M</v>
          </cell>
          <cell r="C12305">
            <v>19.350000000000001</v>
          </cell>
        </row>
        <row r="12306">
          <cell r="A12306">
            <v>38383</v>
          </cell>
          <cell r="B12306" t="str">
            <v>LIXA D'AGUA EM FOLHA, COR PRETA, GRAO 100</v>
          </cell>
          <cell r="C12306">
            <v>3.08</v>
          </cell>
        </row>
        <row r="12307">
          <cell r="A12307">
            <v>3768</v>
          </cell>
          <cell r="B12307" t="str">
            <v>LIXA EM FOLHA PARA FERRO, NUMERO 150</v>
          </cell>
          <cell r="C12307">
            <v>3.63</v>
          </cell>
        </row>
        <row r="12308">
          <cell r="A12308">
            <v>3767</v>
          </cell>
          <cell r="B12308" t="str">
            <v>LIXA EM FOLHA PARA PAREDE OU MADEIRA, NUMERO 120, COR VERMELHA</v>
          </cell>
          <cell r="C12308">
            <v>1.21</v>
          </cell>
        </row>
        <row r="12309">
          <cell r="A12309">
            <v>13192</v>
          </cell>
          <cell r="B12309" t="str">
            <v>LIXADEIRA ELETRICA ANGULAR PARA CONCRETO, POTENCIA 1.400 W, PRATO DIAMANTADO DE 5"</v>
          </cell>
          <cell r="C12309">
            <v>6476.99</v>
          </cell>
        </row>
        <row r="12310">
          <cell r="A12310">
            <v>38413</v>
          </cell>
          <cell r="B12310" t="str">
            <v>LIXADEIRA ELETRICA ANGULAR, PARA DISCO DE 7" (180 MM), POTENCIA DE 2.200 W, *5.000* RPM, 220 V</v>
          </cell>
          <cell r="C12310">
            <v>1071.2</v>
          </cell>
        </row>
        <row r="12311">
          <cell r="A12311">
            <v>42440</v>
          </cell>
          <cell r="B12311" t="str">
            <v>LIXEIRA DUPLA, COM CAPACIDADE VOLUMETRICA DE 60L*, FABRICADA EM TUBO DE ACO CARBONO, CESTOS EM CHAPA DE ACO E PINTURA NO PROCESSO ELETROSTATICO - PARA ACADEMIA AO AR LIVRE / ACADEMIA DA TERCEIRA IDADE - ATI</v>
          </cell>
        </row>
        <row r="12312">
          <cell r="A12312">
            <v>20193</v>
          </cell>
          <cell r="B12312" t="str">
            <v>LOCACAO DE ANDAIME METALICO TIPO FACHADEIRO, PECAS COM APROXIMADAMENTE 1,20 M DE LARGURA E 2,0 M DE ALTURA, INCLUINDO DIAGONAIS EM X, BARRAS DE LIGACAO, SAPATAS E DEMAIS ITENS NECESSARIOS A MONTAGEM (NAO INCLUI INSTALACAO)</v>
          </cell>
          <cell r="C12312">
            <v>27</v>
          </cell>
        </row>
        <row r="12313">
          <cell r="A12313">
            <v>10527</v>
          </cell>
          <cell r="B12313" t="str">
            <v>LOCACAO DE ANDAIME METALICO TUBULAR DE ENCAIXE, TIPO DE TORRE, CADA PAINEL COM LARGURA DE 1 ATE 1,5 M E ALTURA DE *1,00* M, INCLUINDO DIAGONAL, BARRAS DE LIGACAO, SAPATAS OU RODIZIOS E DEMAIS ITENS NECESSARIOS A MONTAGEM (NAO INCLUI INSTALACAO)</v>
          </cell>
          <cell r="C12313">
            <v>36</v>
          </cell>
        </row>
        <row r="12314">
          <cell r="A12314">
            <v>41805</v>
          </cell>
          <cell r="B12314" t="str">
            <v>LOCACAO DE ANDAIME SUSPENSO OU BALANCIM MANUAL, CAPACIDADE DE CARGA TOTAL DE APROXIMADAMENTE 250 KG/M2, PLATAFORMA DE 1,50 M X 0,80 M (C X L), CABO DE 45 M</v>
          </cell>
          <cell r="C12314">
            <v>1035</v>
          </cell>
        </row>
        <row r="12315">
          <cell r="A12315">
            <v>40271</v>
          </cell>
          <cell r="B12315" t="str">
            <v>LOCACAO DE APRUMADOR METALICO DE PILAR, COM ALTURA E ANGULO REGULAVEIS, EXTENSAO DE *1,50* A *2,80* M</v>
          </cell>
          <cell r="C12315">
            <v>27.55</v>
          </cell>
        </row>
        <row r="12316">
          <cell r="A12316">
            <v>40287</v>
          </cell>
          <cell r="B12316" t="str">
            <v>LOCACAO DE BARRA DE ANCORAGEM DE 0,80 A 1,20 M DE EXTENSAO, COM ROSCA DE 5/8", INCLUINDO PORCA E FLANGE</v>
          </cell>
          <cell r="C12316">
            <v>10.61</v>
          </cell>
        </row>
        <row r="12317">
          <cell r="A12317">
            <v>4084</v>
          </cell>
          <cell r="B12317" t="str">
            <v>LOCACAO DE BOMBA SUBMERSIVEL PARA DRENAGEM E ESGOTAMENTO, MOTOR ELETRICO TRIFASICO, POTENCIA DE 1 CV, DIAMETRO DE RECALQUE DE 2". FAIXA DE OPERACAO Q=25 M3/H (+ OU - 1 M3/H) E AMT=2 M, Q=12 M3/H (+ OU - 2 M3/H) E AMT = 12 M (+ OU - 2 M)</v>
          </cell>
          <cell r="C12317">
            <v>2.16</v>
          </cell>
        </row>
        <row r="12318">
          <cell r="A12318">
            <v>743</v>
          </cell>
          <cell r="B12318" t="str">
            <v>LOCACAO DE BOMBA SUBMERSIVEL PARA DRENAGEM E ESGOTAMENTO, MOTOR ELETRICO TRIFASICO, POTENCIA DE 2 CV, DIAMETRO DE RECALQUE DE 2", FAIXA DE OPERACAO Q=35 M3/H (+ OU - 3 M3/H) E AMT=2 M, Q=13 M3/H (+ OU - 3 M3/H) E AMT = 17 M (+ OU - 3 M)</v>
          </cell>
          <cell r="C12318">
            <v>2.16</v>
          </cell>
        </row>
        <row r="12319">
          <cell r="A12319">
            <v>40293</v>
          </cell>
          <cell r="B12319" t="str">
            <v>LOCACAO DE BOMBA SUBMERSIVEL PARA DRENAGEM E ESGOTAMENTO, MOTOR ELETRICO TRIFASICO, POTENCIA DE 2 CV, DIAMETRO DE RECALQUE DE 3". FAIXA DE OPERACAO Q=70 M3/H (+ OU - 2 M3/H) E AMT=2 M, Q=9,5 M3/H (+ OU - 3,5 M3/H) E AMT = 10 M (+ OU - 2 M)</v>
          </cell>
          <cell r="C12319">
            <v>2.59</v>
          </cell>
        </row>
        <row r="12320">
          <cell r="A12320">
            <v>40294</v>
          </cell>
          <cell r="B12320" t="str">
            <v>LOCACAO DE BOMBA SUBMERSIVEL PARA DRENAGEM E ESGOTAMENTO, MOTOR ELETRICO TRIFASICO, POTENCIA DE 3 CV, DIAMETRO DE RECALQUE DE 2", FAIXA DE OPERACAO Q=84 M3/H (+ OU - 2,5 M3/H) E AMT=2 M, Q=9,1 M3/H (+ OU - 2 M3/H) E AMT = 12 M (+ OU - 2 M)</v>
          </cell>
          <cell r="C12320">
            <v>2.16</v>
          </cell>
        </row>
        <row r="12321">
          <cell r="A12321">
            <v>4085</v>
          </cell>
          <cell r="B12321" t="str">
            <v>LOCACAO DE BOMBA SUBMERSIVEL PARA DRENAGEM E ESGOTAMENTO, MOTOR ELETRICO TRIFASICO, POTENCIA DE 4 CV, DIAMETRO DE RECALQUE DE 3". FAIXA DE OPERACAO Q=60 M3/H (+ OU - 1 M3/H) E AMT=2 M, Q=11 M3/H (+ OU - 1 M3/H) E AMT = 23 M (+ OU - 1 M)</v>
          </cell>
          <cell r="C12321">
            <v>3.02</v>
          </cell>
        </row>
        <row r="12322">
          <cell r="A12322">
            <v>10779</v>
          </cell>
          <cell r="B12322" t="str">
            <v>LOCACAO DE CONTAINER 2,30 X 4,30 M, ALT. 2,50 M, P/ SANITARIO, C/ 5 BACIAS, 1 LAVATORIO E 4 MICTORIOS (NAO INCLUI MOBILIZACAO/DESMOBILIZACAO)</v>
          </cell>
        </row>
        <row r="12323">
          <cell r="A12323">
            <v>10777</v>
          </cell>
          <cell r="B12323" t="str">
            <v>LOCACAO DE CONTAINER 2,30 X 4,30 M, ALT. 2,50 M, PARA SANITARIO, COM 3 BACIAS, 4 CHUVEIROS, 1 LAVATORIO E 1 MICTORIO (NAO INCLUI MOBILIZACAO/DESMOBILIZACAO)</v>
          </cell>
        </row>
        <row r="12324">
          <cell r="A12324">
            <v>10775</v>
          </cell>
          <cell r="B12324" t="str">
            <v>LOCACAO DE CONTAINER 2,30 X 6,00 M, ALT. 2,50 M, COM 1 SANITARIO, PARA ESCRITORIO, COMPLETO, SEM DIVISORIAS INTERNAS (NAO INCLUI MOBILIZACAO/DESMOBILIZACAO)</v>
          </cell>
        </row>
        <row r="12325">
          <cell r="A12325">
            <v>10776</v>
          </cell>
          <cell r="B12325" t="str">
            <v>LOCACAO DE CONTAINER 2,30 X 6,00 M, ALT. 2,50 M, PARA ESCRITORIO, SEM DIVISORIAS INTERNAS E SEM SANITARIO (NAO INCLUI MOBILIZACAO/DESMOBILIZACAO)</v>
          </cell>
        </row>
        <row r="12326">
          <cell r="A12326">
            <v>10778</v>
          </cell>
          <cell r="B12326" t="str">
            <v>LOCACAO DE CONTAINER 2,30 X 6,00 M, ALT. 2,50 M, PARA SANITARIO, COM 4 BACIAS, 8 CHUVEIROS,1 LAVATORIO E 1 MICTORIO (NAO INCLUI MOBILIZACAO/DESMOBILIZACAO)</v>
          </cell>
        </row>
        <row r="12327">
          <cell r="A12327">
            <v>40339</v>
          </cell>
          <cell r="B12327" t="str">
            <v>LOCACAO DE CRUZETA, SIMPLES, PARA ESCORA METALICA, COMPRIMENTO ENTRE 50 A 60 CM, PARA ESCORA DE 1,80 A 3,20 METROS E TUBO EXTERNO ATE 48 MM DE DIAMETRO</v>
          </cell>
          <cell r="C12327">
            <v>9.66</v>
          </cell>
        </row>
        <row r="12328">
          <cell r="A12328">
            <v>10749</v>
          </cell>
          <cell r="B12328" t="str">
            <v>LOCACAO DE ESCORA METALICA TELESCOPICA, COM ALTURA REGULAVEL DE *1,80* A *3,20* M, COM CAPACIDADE DE CARGA DE NO MINIMO 1000 KGF (10 KN), INCLUSO TRIPE E FORCADO</v>
          </cell>
          <cell r="C12328">
            <v>31.95</v>
          </cell>
        </row>
        <row r="12329">
          <cell r="A12329">
            <v>40290</v>
          </cell>
          <cell r="B12329" t="str">
            <v>LOCACAO DE FORMA PLASTICA PARA LAJE NERVURADA, DIMENSOES *60* X *60* X *16* CM</v>
          </cell>
          <cell r="C12329">
            <v>17.28</v>
          </cell>
        </row>
        <row r="12330">
          <cell r="A12330">
            <v>3346</v>
          </cell>
          <cell r="B12330" t="str">
            <v>LOCACAO DE GRUPO GERADOR *80 A 125* KVA, MOTOR DIESEL, REBOCAVEL, ACIONAMENTO MANUAL</v>
          </cell>
        </row>
        <row r="12331">
          <cell r="A12331">
            <v>3348</v>
          </cell>
          <cell r="B12331" t="str">
            <v>LOCACAO DE GRUPO GERADOR ACIMA DE * 125 ATE 180* KVA, MOTOR DIESEL, REBOCAVEL, ACIONAMENTO MANUAL</v>
          </cell>
        </row>
        <row r="12332">
          <cell r="A12332">
            <v>39833</v>
          </cell>
          <cell r="B12332" t="str">
            <v>LOCACAO DE GRUPO GERADOR DE *260* KVA, DIESEL REBOCAVEL, ACIONAMENTO MANUAL</v>
          </cell>
        </row>
        <row r="12333">
          <cell r="A12333">
            <v>7252</v>
          </cell>
          <cell r="B12333" t="str">
            <v>LOCACAO DE NIVEL OPTICO, COM PRECISAO DE 0,7 MM, AUMENTO DE 32X</v>
          </cell>
        </row>
        <row r="12334">
          <cell r="A12334">
            <v>7247</v>
          </cell>
          <cell r="B12334" t="str">
            <v>LOCACAO DE TEODOLITO ELETRONICO, PRECISAO ANGULAR DE 5 A 7 SEGUNDOS, INCLUINDO TRIPE</v>
          </cell>
        </row>
        <row r="12335">
          <cell r="A12335">
            <v>40291</v>
          </cell>
          <cell r="B12335" t="str">
            <v>LOCACAO DE TORRE METALICA COMPLETA PARA UMA CARGA DE 8 TF (80 KN) E PE DIREITO DE 6 M, INCLUINDO MODULOS, DIAGONAIS, SAPATAS E FORCADOS</v>
          </cell>
          <cell r="C12335">
            <v>900</v>
          </cell>
        </row>
        <row r="12336">
          <cell r="A12336">
            <v>40275</v>
          </cell>
          <cell r="B12336" t="str">
            <v>LOCACAO DE VIGA SANDUICHE METALICA VAZADA PARA TRAVAMENTO DE PILARES, ALTURA DE *8* CM, LARGURA DE *6* CM E EXTENSAO DE 2 M</v>
          </cell>
          <cell r="C12336">
            <v>28.8</v>
          </cell>
        </row>
        <row r="12337">
          <cell r="A12337">
            <v>42408</v>
          </cell>
          <cell r="B12337" t="str">
            <v>LONA PLASTICA EXTRA FORTE PRETA, E = 200 MICRA</v>
          </cell>
          <cell r="C12337">
            <v>2.94</v>
          </cell>
        </row>
        <row r="12338">
          <cell r="A12338">
            <v>3777</v>
          </cell>
          <cell r="B12338" t="str">
            <v>LONA PLASTICA PESADA PRETA, E = 150 MICRA</v>
          </cell>
          <cell r="C12338">
            <v>2.59</v>
          </cell>
        </row>
        <row r="12339">
          <cell r="A12339">
            <v>44699</v>
          </cell>
          <cell r="B12339" t="str">
            <v>LUBRIFICANTE REDUTOR DE TORQUE E ARRASTO DE ALTO DESEMPENHO, PARA PERFURACAO HORIZONTAL DIRECIONAL, HDD</v>
          </cell>
          <cell r="C12339">
            <v>47.59</v>
          </cell>
        </row>
        <row r="12340">
          <cell r="A12340">
            <v>3798</v>
          </cell>
          <cell r="B12340" t="str">
            <v>LUMINARIA ABERTA P/ ILUMINACAO PUBLICA, TIPO X-57 PETERCO OU EQUIV</v>
          </cell>
        </row>
        <row r="12341">
          <cell r="A12341">
            <v>38769</v>
          </cell>
          <cell r="B12341" t="str">
            <v>LUMINARIA ARANDELA TIPO MEIA-LUA COM VIDRO FOSCO *30 X 15* CM, PARA 1 LAMPADA, BASE E27, POTENCIA MAXIMA 40/60 W (NAO INCLUI LAMPADA)</v>
          </cell>
        </row>
        <row r="12342">
          <cell r="A12342">
            <v>38774</v>
          </cell>
          <cell r="B12342" t="str">
            <v>LUMINARIA DE EMERGENCIA 30 LEDS, POTENCIA 2 W, BATERIA DE LITIO, AUTONOMIA DE 6 HORAS</v>
          </cell>
          <cell r="C12342">
            <v>12.11</v>
          </cell>
        </row>
        <row r="12343">
          <cell r="A12343">
            <v>42247</v>
          </cell>
          <cell r="B12343" t="str">
            <v>LUMINARIA DE LED PARA ILUMINACAO PUBLICA, DE 138 W ATE 180 W, INVOLUCRO EM ALUMINIO OU ACO INOX</v>
          </cell>
          <cell r="C12343">
            <v>413.31</v>
          </cell>
        </row>
        <row r="12344">
          <cell r="A12344">
            <v>42248</v>
          </cell>
          <cell r="B12344" t="str">
            <v>LUMINARIA DE LED PARA ILUMINACAO PUBLICA, DE 181 W ATE 239 W, INVOLUCRO EM ALUMINIO OU ACO INOX</v>
          </cell>
          <cell r="C12344">
            <v>480.09</v>
          </cell>
        </row>
        <row r="12345">
          <cell r="A12345">
            <v>42249</v>
          </cell>
          <cell r="B12345" t="str">
            <v>LUMINARIA DE LED PARA ILUMINACAO PUBLICA, DE 240 W ATE 350 W, INVOLUCRO EM ALUMINIO OU ACO INOX</v>
          </cell>
          <cell r="C12345">
            <v>795.34</v>
          </cell>
        </row>
        <row r="12346">
          <cell r="A12346">
            <v>42244</v>
          </cell>
          <cell r="B12346" t="str">
            <v>LUMINARIA DE LED PARA ILUMINACAO PUBLICA, DE 33 W ATE 50 W, INVOLUCRO EM ALUMINIO OU ACO INOX</v>
          </cell>
          <cell r="C12346">
            <v>124.21</v>
          </cell>
        </row>
        <row r="12347">
          <cell r="A12347">
            <v>42245</v>
          </cell>
          <cell r="B12347" t="str">
            <v>LUMINARIA DE LED PARA ILUMINACAO PUBLICA, DE 51 W ATE 67 W, INVOLUCRO EM ALUMINIO OU ACO INOX</v>
          </cell>
          <cell r="C12347">
            <v>229.2</v>
          </cell>
        </row>
        <row r="12348">
          <cell r="A12348">
            <v>42246</v>
          </cell>
          <cell r="B12348" t="str">
            <v>LUMINARIA DE LED PARA ILUMINACAO PUBLICA, DE 68 W ATE 97 W, INVOLUCRO EM ALUMINIO OU ACO INOX</v>
          </cell>
          <cell r="C12348">
            <v>253.71</v>
          </cell>
        </row>
        <row r="12349">
          <cell r="A12349">
            <v>42243</v>
          </cell>
          <cell r="B12349" t="str">
            <v>LUMINARIA DE LED PARA ILUMINACAO PUBLICA, DE 98 W ATE 137 W, INVOLUCRO EM ALUMINIO OU ACO INOX</v>
          </cell>
          <cell r="C12349">
            <v>305.93</v>
          </cell>
        </row>
        <row r="12350">
          <cell r="A12350">
            <v>38889</v>
          </cell>
          <cell r="B12350" t="str">
            <v>LUMINARIA DE SOBREPOR EM CHAPA DE ACO COM ALETAS PLASTICAS, PARA 1 LAMPADA, BASE E27, POTENCIA MAXIMA 40/60 W (NAO INCLUI LAMPADA)</v>
          </cell>
        </row>
        <row r="12351">
          <cell r="A12351">
            <v>38784</v>
          </cell>
          <cell r="B12351" t="str">
            <v>LUMINARIA DE SOBREPOR EM CHAPA DE ACO COM ALETAS PLASTICAS, PARA 2 LAMPADAS, BASE E27, POTENCIA MAXIMA 40/60 W (NAO INCLUI LAMPADAS)</v>
          </cell>
        </row>
        <row r="12352">
          <cell r="A12352">
            <v>3780</v>
          </cell>
          <cell r="B12352" t="str">
            <v>LUMINARIA DE SOBREPOR EM CHAPA DE ACO PARA 1 LAMPADA FLUORESCENTE DE *36* W, ALETADA, COMPLETA (LAMPADA E REATOR INCLUSOS)</v>
          </cell>
        </row>
        <row r="12353">
          <cell r="A12353">
            <v>38773</v>
          </cell>
          <cell r="B12353" t="str">
            <v>LUMINARIA DE TETO PLAFON/PLAFONIER EM PLASTICO COM BASE E27, POTENCIA MAXIMA 60 W (NAO INCLUI LAMPADA)</v>
          </cell>
        </row>
        <row r="12354">
          <cell r="A12354">
            <v>12271</v>
          </cell>
          <cell r="B12354" t="str">
            <v>LUMINARIA DUPLA P/SINALIZACAO, TIPO WETZEL AS-2/110 OU EQUIV</v>
          </cell>
        </row>
        <row r="12355">
          <cell r="A12355">
            <v>39385</v>
          </cell>
          <cell r="B12355" t="str">
            <v>LUMINARIA LED PLAFON REDONDO DE SOBREPOR BIVOLT 12/13 W, D = *17* CM</v>
          </cell>
          <cell r="C12355">
            <v>11.07</v>
          </cell>
        </row>
        <row r="12356">
          <cell r="A12356">
            <v>39389</v>
          </cell>
          <cell r="B12356" t="str">
            <v>LUMINARIA LED REFLETOR RETANGULAR BIVOLT, LUZ BRANCA, 10 W</v>
          </cell>
          <cell r="C12356">
            <v>12.01</v>
          </cell>
        </row>
        <row r="12357">
          <cell r="A12357">
            <v>39390</v>
          </cell>
          <cell r="B12357" t="str">
            <v>LUMINARIA LED REFLETOR RETANGULAR BIVOLT, LUZ BRANCA, 30 W</v>
          </cell>
          <cell r="C12357">
            <v>25.18</v>
          </cell>
        </row>
        <row r="12358">
          <cell r="A12358">
            <v>39391</v>
          </cell>
          <cell r="B12358" t="str">
            <v>LUMINARIA LED REFLETOR RETANGULAR BIVOLT, LUZ BRANCA, 50 W</v>
          </cell>
          <cell r="C12358">
            <v>28.28</v>
          </cell>
        </row>
        <row r="12359">
          <cell r="A12359">
            <v>3803</v>
          </cell>
          <cell r="B12359" t="str">
            <v>LUMINARIA PLAFON REDONDO COM VIDRO FOSCO DIAMETRO *25* CM, PARA 1 LAMPADA, BASE E27, POTENCIA MAXIMA 40/60 W (NAO INCLUI LAMPADA)</v>
          </cell>
        </row>
        <row r="12360">
          <cell r="A12360">
            <v>38770</v>
          </cell>
          <cell r="B12360" t="str">
            <v>LUMINARIA PLAFON REDONDO COM VIDRO FOSCO DIAMETRO *30* CM, PARA 2 LAMPADAS, BASE E27, POTENCIA MAXIMA 40/60 W (NAO INCLUI LAMPADAS)</v>
          </cell>
        </row>
        <row r="12361">
          <cell r="A12361">
            <v>12267</v>
          </cell>
          <cell r="B12361" t="str">
            <v>LUMINARIA PROVA DE TEMPO PETERCO Y.31/1</v>
          </cell>
        </row>
        <row r="12362">
          <cell r="A12362">
            <v>43265</v>
          </cell>
          <cell r="B12362"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12362">
            <v>34.630000000000003</v>
          </cell>
        </row>
        <row r="12363">
          <cell r="A12363">
            <v>12266</v>
          </cell>
          <cell r="B12363" t="str">
            <v>LUMINARIA SPOT DE SOBREPOR EM ALUMINIO COM ALETA PLASTICA PARA 1 LAMPADA, BASE E27, POTENCIA MAXIMA 40/60 W (NAO INCLUI LAMPADA)</v>
          </cell>
        </row>
        <row r="12364">
          <cell r="A12364">
            <v>39378</v>
          </cell>
          <cell r="B12364" t="str">
            <v>LUMINARIA SPOT DE SOBREPOR EM ALUMINIO COM ALETA PLASTICA PARA 2 LAMPADAS, BASE E27, POTENCIA MAXIMA 40/60 W (NAO INCLUI LAMPADA)</v>
          </cell>
        </row>
        <row r="12365">
          <cell r="A12365">
            <v>43543</v>
          </cell>
          <cell r="B12365" t="str">
            <v>LUMINARIA TIPO TARTARUGA A PROVA DE TEMPO, GASES, VAPOR E PO, EM ALUMINIO, COM GRADE, BASE E27, POTENCIA MAXIMA 100 W (NAO INCLUI LAMPADA)</v>
          </cell>
        </row>
        <row r="12366">
          <cell r="A12366">
            <v>38775</v>
          </cell>
          <cell r="B12366" t="str">
            <v>LUMINARIA TIPO TARTARUGA PARA AREA EXTERNA EM ALUMINIO, COM GRADE, PARA 1 LAMPADA, BASE E27, POTENCIA MAXIMA 40/60 W (NAO INCLUI LAMPADA)</v>
          </cell>
        </row>
        <row r="12367">
          <cell r="A12367">
            <v>44252</v>
          </cell>
          <cell r="B12367" t="str">
            <v>LUVA CPVC, SOLDAVEL, 114 MM, PARA AGUA QUENTE PREDIAL</v>
          </cell>
          <cell r="C12367">
            <v>212.51</v>
          </cell>
        </row>
        <row r="12368">
          <cell r="A12368">
            <v>21119</v>
          </cell>
          <cell r="B12368" t="str">
            <v>LUVA CPVC, SOLDAVEL, 15 MM, PARA AGUA QUENTE PREDIAL</v>
          </cell>
          <cell r="C12368">
            <v>2.13</v>
          </cell>
        </row>
        <row r="12369">
          <cell r="A12369">
            <v>37974</v>
          </cell>
          <cell r="B12369" t="str">
            <v>LUVA CPVC, SOLDAVEL, 22 MM, PARA AGUA QUENTE PREDIAL</v>
          </cell>
          <cell r="C12369">
            <v>2.76</v>
          </cell>
        </row>
        <row r="12370">
          <cell r="A12370">
            <v>37975</v>
          </cell>
          <cell r="B12370" t="str">
            <v>LUVA CPVC, SOLDAVEL, 28 MM, PARA AGUA QUENTE PREDIAL</v>
          </cell>
          <cell r="C12370">
            <v>6.14</v>
          </cell>
        </row>
        <row r="12371">
          <cell r="A12371">
            <v>37976</v>
          </cell>
          <cell r="B12371" t="str">
            <v>LUVA CPVC, SOLDAVEL, 35 MM, PARA AGUA QUENTE PREDIAL</v>
          </cell>
          <cell r="C12371">
            <v>13.66</v>
          </cell>
        </row>
        <row r="12372">
          <cell r="A12372">
            <v>37977</v>
          </cell>
          <cell r="B12372" t="str">
            <v>LUVA CPVC, SOLDAVEL, 42 MM, PARA AGUA QUENTE PREDIAL</v>
          </cell>
          <cell r="C12372">
            <v>18.91</v>
          </cell>
        </row>
        <row r="12373">
          <cell r="A12373">
            <v>37978</v>
          </cell>
          <cell r="B12373" t="str">
            <v>LUVA CPVC, SOLDAVEL, 54 MM, PARA AGUA QUENTE PREDIAL</v>
          </cell>
          <cell r="C12373">
            <v>37.49</v>
          </cell>
        </row>
        <row r="12374">
          <cell r="A12374">
            <v>37979</v>
          </cell>
          <cell r="B12374" t="str">
            <v>LUVA CPVC, SOLDAVEL, 73 MM, PARA AGUA QUENTE PREDIAL</v>
          </cell>
          <cell r="C12374">
            <v>159.09</v>
          </cell>
        </row>
        <row r="12375">
          <cell r="A12375">
            <v>37980</v>
          </cell>
          <cell r="B12375" t="str">
            <v>LUVA CPVC, SOLDAVEL, 89 MM, PARA AGUA QUENTE PREDIAL</v>
          </cell>
          <cell r="C12375">
            <v>182.75</v>
          </cell>
        </row>
        <row r="12376">
          <cell r="A12376">
            <v>36147</v>
          </cell>
          <cell r="B12376" t="str">
            <v>LUVA DE BORRACHA ISOLANTE PARA ALTA TENSAO, RESISTENTE A OZONIO, TENSAO DE ENSAIO 2,5 KV (PAR)</v>
          </cell>
          <cell r="C12376">
            <v>294.05</v>
          </cell>
        </row>
        <row r="12377">
          <cell r="A12377">
            <v>12731</v>
          </cell>
          <cell r="B12377" t="str">
            <v>LUVA DE COBRE SEM ANEL DE SOLDA, BOLSA X BOLSA, 104 MM</v>
          </cell>
        </row>
        <row r="12378">
          <cell r="A12378">
            <v>12723</v>
          </cell>
          <cell r="B12378" t="str">
            <v>LUVA DE COBRE SEM ANEL DE SOLDA, BOLSA X BOLSA, 15 MM</v>
          </cell>
        </row>
        <row r="12379">
          <cell r="A12379">
            <v>12724</v>
          </cell>
          <cell r="B12379" t="str">
            <v>LUVA DE COBRE SEM ANEL DE SOLDA, BOLSA X BOLSA, 22 MM</v>
          </cell>
        </row>
        <row r="12380">
          <cell r="A12380">
            <v>12725</v>
          </cell>
          <cell r="B12380" t="str">
            <v>LUVA DE COBRE SEM ANEL DE SOLDA, BOLSA X BOLSA, 28 MM</v>
          </cell>
        </row>
        <row r="12381">
          <cell r="A12381">
            <v>12726</v>
          </cell>
          <cell r="B12381" t="str">
            <v>LUVA DE COBRE SEM ANEL DE SOLDA, BOLSA X BOLSA, 35 MM</v>
          </cell>
        </row>
        <row r="12382">
          <cell r="A12382">
            <v>12727</v>
          </cell>
          <cell r="B12382" t="str">
            <v>LUVA DE COBRE SEM ANEL DE SOLDA, BOLSA X BOLSA, 42 MM</v>
          </cell>
        </row>
        <row r="12383">
          <cell r="A12383">
            <v>12728</v>
          </cell>
          <cell r="B12383" t="str">
            <v>LUVA DE COBRE SEM ANEL DE SOLDA, BOLSA X BOLSA, 54 MM</v>
          </cell>
        </row>
        <row r="12384">
          <cell r="A12384">
            <v>12729</v>
          </cell>
          <cell r="B12384" t="str">
            <v>LUVA DE COBRE SEM ANEL DE SOLDA, BOLSA X BOLSA, 66 MM</v>
          </cell>
        </row>
        <row r="12385">
          <cell r="A12385">
            <v>12730</v>
          </cell>
          <cell r="B12385" t="str">
            <v>LUVA DE COBRE SEM ANEL DE SOLDA, BOLSA X BOLSA, 79 MM</v>
          </cell>
        </row>
        <row r="12386">
          <cell r="A12386">
            <v>3840</v>
          </cell>
          <cell r="B12386" t="str">
            <v>LUVA DE CORRER COM TRAVAS DEFOFO, PVC, JE, DN 100 MM</v>
          </cell>
          <cell r="C12386">
            <v>43.71</v>
          </cell>
        </row>
        <row r="12387">
          <cell r="A12387">
            <v>3838</v>
          </cell>
          <cell r="B12387" t="str">
            <v>LUVA DE CORRER COM TRAVAS DEFOFO, PVC, JE, DN 150 MM</v>
          </cell>
          <cell r="C12387">
            <v>96.47</v>
          </cell>
        </row>
        <row r="12388">
          <cell r="A12388">
            <v>3844</v>
          </cell>
          <cell r="B12388" t="str">
            <v>LUVA DE CORRER COM TRAVAS DEFOFO, PVC, JE, DN 200 MM</v>
          </cell>
          <cell r="C12388">
            <v>172.07</v>
          </cell>
        </row>
        <row r="12389">
          <cell r="A12389">
            <v>3839</v>
          </cell>
          <cell r="B12389" t="str">
            <v>LUVA DE CORRER COM TRAVAS DEFOFO, PVC, JE, DN 250 MM</v>
          </cell>
          <cell r="C12389">
            <v>313.42</v>
          </cell>
        </row>
        <row r="12390">
          <cell r="A12390">
            <v>3843</v>
          </cell>
          <cell r="B12390" t="str">
            <v>LUVA DE CORRER COM TRAVAS DEFOFO, PVC, JE, DN 300 MM</v>
          </cell>
          <cell r="C12390">
            <v>430.17</v>
          </cell>
        </row>
        <row r="12391">
          <cell r="A12391">
            <v>3900</v>
          </cell>
          <cell r="B12391" t="str">
            <v>LUVA DE CORRER PARA TUBO ROSCAVEL, PVC, 1 1/2", PARA AGUA FRIA PREDIAL</v>
          </cell>
          <cell r="C12391">
            <v>45.92</v>
          </cell>
        </row>
        <row r="12392">
          <cell r="A12392">
            <v>3846</v>
          </cell>
          <cell r="B12392" t="str">
            <v>LUVA DE CORRER PARA TUBO ROSCAVEL, PVC, 1/2", PARA AGUA FRIA PREDIAL</v>
          </cell>
          <cell r="C12392">
            <v>13.8</v>
          </cell>
        </row>
        <row r="12393">
          <cell r="A12393">
            <v>3886</v>
          </cell>
          <cell r="B12393" t="str">
            <v>LUVA DE CORRER PARA TUBO ROSCAVEL, PVC, 3/4", PARA AGUA FRIA PREDIAL</v>
          </cell>
          <cell r="C12393">
            <v>18.32</v>
          </cell>
        </row>
        <row r="12394">
          <cell r="A12394">
            <v>3854</v>
          </cell>
          <cell r="B12394" t="str">
            <v>LUVA DE CORRER PARA TUBO SOLDAVEL, PVC, 20 MM, PARA AGUA FRIA PREDIAL</v>
          </cell>
          <cell r="C12394">
            <v>10.44</v>
          </cell>
        </row>
        <row r="12395">
          <cell r="A12395">
            <v>3873</v>
          </cell>
          <cell r="B12395" t="str">
            <v>LUVA DE CORRER PARA TUBO SOLDAVEL, PVC, 25 MM, PARA AGUA FRIA PREDIAL</v>
          </cell>
          <cell r="C12395">
            <v>12.15</v>
          </cell>
        </row>
        <row r="12396">
          <cell r="A12396">
            <v>38021</v>
          </cell>
          <cell r="B12396" t="str">
            <v>LUVA DE CORRER PARA TUBO SOLDAVEL, PVC, 32 MM, PARA AGUA FRIA PREDIAL</v>
          </cell>
          <cell r="C12396">
            <v>21.58</v>
          </cell>
        </row>
        <row r="12397">
          <cell r="A12397">
            <v>43838</v>
          </cell>
          <cell r="B12397" t="str">
            <v>LUVA DE CORRER PARA TUBO SOLDAVEL, PVC, 40 MM, PARA AGUA FRIA PREDIAL</v>
          </cell>
          <cell r="C12397">
            <v>27.89</v>
          </cell>
        </row>
        <row r="12398">
          <cell r="A12398">
            <v>3847</v>
          </cell>
          <cell r="B12398" t="str">
            <v>LUVA DE CORRER PARA TUBO SOLDAVEL, PVC, 50 MM, PARA AGUA FRIA PREDIAL</v>
          </cell>
          <cell r="C12398">
            <v>28.13</v>
          </cell>
        </row>
        <row r="12399">
          <cell r="A12399">
            <v>38022</v>
          </cell>
          <cell r="B12399" t="str">
            <v>LUVA DE CORRER PARA TUBO SOLDAVEL, PVC, 60 MM, PARA AGUA FRIA PREDIAL</v>
          </cell>
          <cell r="C12399">
            <v>38.659999999999997</v>
          </cell>
        </row>
        <row r="12400">
          <cell r="A12400">
            <v>3826</v>
          </cell>
          <cell r="B12400" t="str">
            <v>LUVA DE CORRER PVC PBA, JE, DN 100 / DE 110 MM, PARA REDE DE AGUA</v>
          </cell>
          <cell r="C12400">
            <v>43.37</v>
          </cell>
        </row>
        <row r="12401">
          <cell r="A12401">
            <v>3825</v>
          </cell>
          <cell r="B12401" t="str">
            <v>LUVA DE CORRER PVC PBA, JE, DN 50 / DE 60 MM, PARA REDE DE AGUA</v>
          </cell>
          <cell r="C12401">
            <v>12.47</v>
          </cell>
        </row>
        <row r="12402">
          <cell r="A12402">
            <v>3827</v>
          </cell>
          <cell r="B12402" t="str">
            <v>LUVA DE CORRER PVC PBA, JE, DN 75 / DE 85 MM, PARA REDE DE AGUA</v>
          </cell>
          <cell r="C12402">
            <v>27.25</v>
          </cell>
        </row>
        <row r="12403">
          <cell r="A12403">
            <v>3830</v>
          </cell>
          <cell r="B12403" t="str">
            <v>LUVA DE CORRER PVC, JE, DN 250 MM, PARA REDE COLETORA DE ESGOTO</v>
          </cell>
          <cell r="C12403">
            <v>202.8</v>
          </cell>
        </row>
        <row r="12404">
          <cell r="A12404">
            <v>37981</v>
          </cell>
          <cell r="B12404" t="str">
            <v>LUVA DE CORRER, CPVC, SOLDAVEL, 15 MM, PARA AGUA QUENTE PREDIAL</v>
          </cell>
          <cell r="C12404">
            <v>7.96</v>
          </cell>
        </row>
        <row r="12405">
          <cell r="A12405">
            <v>37982</v>
          </cell>
          <cell r="B12405" t="str">
            <v>LUVA DE CORRER, CPVC, SOLDAVEL, 22 MM, PARA AGUA QUENTE PREDIAL</v>
          </cell>
          <cell r="C12405">
            <v>11.55</v>
          </cell>
        </row>
        <row r="12406">
          <cell r="A12406">
            <v>37983</v>
          </cell>
          <cell r="B12406" t="str">
            <v>LUVA DE CORRER, CPVC, SOLDAVEL, 28 MM, PARA AGUA QUENTE PREDIAL</v>
          </cell>
          <cell r="C12406">
            <v>17.079999999999998</v>
          </cell>
        </row>
        <row r="12407">
          <cell r="A12407">
            <v>37984</v>
          </cell>
          <cell r="B12407" t="str">
            <v>LUVA DE CORRER, CPVC, SOLDAVEL, 35 MM, PARA AGUA QUENTE PREDIAL</v>
          </cell>
          <cell r="C12407">
            <v>23.99</v>
          </cell>
        </row>
        <row r="12408">
          <cell r="A12408">
            <v>37985</v>
          </cell>
          <cell r="B12408" t="str">
            <v>LUVA DE CORRER, CPVC, SOLDAVEL, 42 MM, PARA AGUA QUENTE PREDIAL</v>
          </cell>
          <cell r="C12408">
            <v>34.08</v>
          </cell>
        </row>
        <row r="12409">
          <cell r="A12409">
            <v>20165</v>
          </cell>
          <cell r="B12409" t="str">
            <v>LUVA DE CORRER, PVC SERIE R, 100 MM, PARA ESGOTO PREDIAL</v>
          </cell>
          <cell r="C12409">
            <v>25.14</v>
          </cell>
        </row>
        <row r="12410">
          <cell r="A12410">
            <v>20166</v>
          </cell>
          <cell r="B12410" t="str">
            <v>LUVA DE CORRER, PVC SERIE R, 150 MM, PARA ESGOTO PREDIAL</v>
          </cell>
          <cell r="C12410">
            <v>76.78</v>
          </cell>
        </row>
        <row r="12411">
          <cell r="A12411">
            <v>20164</v>
          </cell>
          <cell r="B12411" t="str">
            <v>LUVA DE CORRER, PVC SERIE R, 75 MM, PARA ESGOTO PREDIAL</v>
          </cell>
          <cell r="C12411">
            <v>12.08</v>
          </cell>
        </row>
        <row r="12412">
          <cell r="A12412">
            <v>3893</v>
          </cell>
          <cell r="B12412" t="str">
            <v>LUVA DE CORRER, PVC, DN 100 MM, PARA ESGOTO PREDIAL</v>
          </cell>
          <cell r="C12412">
            <v>18.93</v>
          </cell>
        </row>
        <row r="12413">
          <cell r="A12413">
            <v>3848</v>
          </cell>
          <cell r="B12413" t="str">
            <v>LUVA DE CORRER, PVC, DN 50 MM, PARA ESGOTO PREDIAL</v>
          </cell>
          <cell r="C12413">
            <v>11.54</v>
          </cell>
        </row>
        <row r="12414">
          <cell r="A12414">
            <v>3895</v>
          </cell>
          <cell r="B12414" t="str">
            <v>LUVA DE CORRER, PVC, DN 75 MM, PARA ESGOTO PREDIAL</v>
          </cell>
          <cell r="C12414">
            <v>12.82</v>
          </cell>
        </row>
        <row r="12415">
          <cell r="A12415">
            <v>12404</v>
          </cell>
          <cell r="B12415" t="str">
            <v>LUVA DE FERRO GALVANIZADO, COM ROSCA BSP MACHO/FEMEA, DE 3/4"</v>
          </cell>
          <cell r="C12415">
            <v>11.65</v>
          </cell>
        </row>
        <row r="12416">
          <cell r="A12416">
            <v>3939</v>
          </cell>
          <cell r="B12416" t="str">
            <v>LUVA DE FERRO GALVANIZADO, COM ROSCA BSP, DE 1 1/2"</v>
          </cell>
          <cell r="C12416">
            <v>24</v>
          </cell>
        </row>
        <row r="12417">
          <cell r="A12417">
            <v>3911</v>
          </cell>
          <cell r="B12417" t="str">
            <v>LUVA DE FERRO GALVANIZADO, COM ROSCA BSP, DE 1 1/4"</v>
          </cell>
          <cell r="C12417">
            <v>19.600000000000001</v>
          </cell>
        </row>
        <row r="12418">
          <cell r="A12418">
            <v>3910</v>
          </cell>
          <cell r="B12418" t="str">
            <v>LUVA DE FERRO GALVANIZADO, COM ROSCA BSP, DE 1"</v>
          </cell>
          <cell r="C12418">
            <v>14.03</v>
          </cell>
        </row>
        <row r="12419">
          <cell r="A12419">
            <v>3908</v>
          </cell>
          <cell r="B12419" t="str">
            <v>LUVA DE FERRO GALVANIZADO, COM ROSCA BSP, DE 1/2"</v>
          </cell>
          <cell r="C12419">
            <v>6.34</v>
          </cell>
        </row>
        <row r="12420">
          <cell r="A12420">
            <v>3913</v>
          </cell>
          <cell r="B12420" t="str">
            <v>LUVA DE FERRO GALVANIZADO, COM ROSCA BSP, DE 2 1/2"</v>
          </cell>
          <cell r="C12420">
            <v>67.05</v>
          </cell>
        </row>
        <row r="12421">
          <cell r="A12421">
            <v>3912</v>
          </cell>
          <cell r="B12421" t="str">
            <v>LUVA DE FERRO GALVANIZADO, COM ROSCA BSP, DE 2"</v>
          </cell>
          <cell r="C12421">
            <v>36.75</v>
          </cell>
        </row>
        <row r="12422">
          <cell r="A12422">
            <v>3914</v>
          </cell>
          <cell r="B12422" t="str">
            <v>LUVA DE FERRO GALVANIZADO, COM ROSCA BSP, DE 3"</v>
          </cell>
          <cell r="C12422">
            <v>101.15</v>
          </cell>
        </row>
        <row r="12423">
          <cell r="A12423">
            <v>3909</v>
          </cell>
          <cell r="B12423" t="str">
            <v>LUVA DE FERRO GALVANIZADO, COM ROSCA BSP, DE 3/4"</v>
          </cell>
          <cell r="C12423">
            <v>8.6199999999999992</v>
          </cell>
        </row>
        <row r="12424">
          <cell r="A12424">
            <v>3915</v>
          </cell>
          <cell r="B12424" t="str">
            <v>LUVA DE FERRO GALVANIZADO, COM ROSCA BSP, DE 4"</v>
          </cell>
          <cell r="C12424">
            <v>159.5</v>
          </cell>
        </row>
        <row r="12425">
          <cell r="A12425">
            <v>3916</v>
          </cell>
          <cell r="B12425" t="str">
            <v>LUVA DE FERRO GALVANIZADO, COM ROSCA BSP, DE 5"</v>
          </cell>
          <cell r="C12425">
            <v>290.58999999999997</v>
          </cell>
        </row>
        <row r="12426">
          <cell r="A12426">
            <v>3917</v>
          </cell>
          <cell r="B12426" t="str">
            <v>LUVA DE FERRO GALVANIZADO, COM ROSCA BSP, DE 6"</v>
          </cell>
          <cell r="C12426">
            <v>479.29</v>
          </cell>
        </row>
        <row r="12427">
          <cell r="A12427">
            <v>45266</v>
          </cell>
          <cell r="B12427" t="str">
            <v>LUVA DE LATEX MULTIUSO AMARELA FORRADA</v>
          </cell>
          <cell r="C12427">
            <v>3.29</v>
          </cell>
        </row>
        <row r="12428">
          <cell r="A12428">
            <v>1904</v>
          </cell>
          <cell r="B12428" t="str">
            <v>LUVA DE PRESSAO, EM PVC, DE 20 MM, PARA ELETRODUTO FLEXIVEL</v>
          </cell>
          <cell r="C12428">
            <v>0.72</v>
          </cell>
        </row>
        <row r="12429">
          <cell r="A12429">
            <v>1899</v>
          </cell>
          <cell r="B12429" t="str">
            <v>LUVA DE PRESSAO, EM PVC, DE 25 MM, PARA ELETRODUTO FLEXIVEL</v>
          </cell>
          <cell r="C12429">
            <v>0.81</v>
          </cell>
        </row>
        <row r="12430">
          <cell r="A12430">
            <v>1900</v>
          </cell>
          <cell r="B12430" t="str">
            <v>LUVA DE PRESSAO, EM PVC, DE 32 MM, PARA ELETRODUTO FLEXIVEL</v>
          </cell>
          <cell r="C12430">
            <v>1.32</v>
          </cell>
        </row>
        <row r="12431">
          <cell r="A12431">
            <v>12407</v>
          </cell>
          <cell r="B12431" t="str">
            <v>LUVA DE REDUCAO DE FERRO GALVANIZADO, COM ROSCA BSP MACHO/FEMEA, DE 1 1/2" X 1"</v>
          </cell>
          <cell r="C12431">
            <v>36.28</v>
          </cell>
        </row>
        <row r="12432">
          <cell r="A12432">
            <v>12408</v>
          </cell>
          <cell r="B12432" t="str">
            <v>LUVA DE REDUCAO DE FERRO GALVANIZADO, COM ROSCA BSP MACHO/FEMEA, DE 1" X 1/2"</v>
          </cell>
          <cell r="C12432">
            <v>20.48</v>
          </cell>
        </row>
        <row r="12433">
          <cell r="A12433">
            <v>12409</v>
          </cell>
          <cell r="B12433" t="str">
            <v>LUVA DE REDUCAO DE FERRO GALVANIZADO, COM ROSCA BSP MACHO/FEMEA, DE 1" X 3/4"</v>
          </cell>
          <cell r="C12433">
            <v>20.48</v>
          </cell>
        </row>
        <row r="12434">
          <cell r="A12434">
            <v>12410</v>
          </cell>
          <cell r="B12434" t="str">
            <v>LUVA DE REDUCAO DE FERRO GALVANIZADO, COM ROSCA BSP MACHO/FEMEA, DE 3/4" X 1/2"</v>
          </cell>
          <cell r="C12434">
            <v>14.11</v>
          </cell>
        </row>
        <row r="12435">
          <cell r="A12435">
            <v>3936</v>
          </cell>
          <cell r="B12435" t="str">
            <v>LUVA DE REDUCAO DE FERRO GALVANIZADO, COM ROSCA BSP, DE 1 1/2" X 1 1/4"</v>
          </cell>
          <cell r="C12435">
            <v>25.49</v>
          </cell>
        </row>
        <row r="12436">
          <cell r="A12436">
            <v>3924</v>
          </cell>
          <cell r="B12436" t="str">
            <v>LUVA DE REDUCAO DE FERRO GALVANIZADO, COM ROSCA BSP, DE 1 1/2" X 1"</v>
          </cell>
          <cell r="C12436">
            <v>25.49</v>
          </cell>
        </row>
        <row r="12437">
          <cell r="A12437">
            <v>3922</v>
          </cell>
          <cell r="B12437" t="str">
            <v>LUVA DE REDUCAO DE FERRO GALVANIZADO, COM ROSCA BSP, DE 1 1/2" X 1/2"</v>
          </cell>
          <cell r="C12437">
            <v>23.45</v>
          </cell>
        </row>
        <row r="12438">
          <cell r="A12438">
            <v>3923</v>
          </cell>
          <cell r="B12438" t="str">
            <v>LUVA DE REDUCAO DE FERRO GALVANIZADO, COM ROSCA BSP, DE 1 1/2" X 3/4"</v>
          </cell>
          <cell r="C12438">
            <v>25.49</v>
          </cell>
        </row>
        <row r="12439">
          <cell r="A12439">
            <v>3921</v>
          </cell>
          <cell r="B12439" t="str">
            <v>LUVA DE REDUCAO DE FERRO GALVANIZADO, COM ROSCA BSP, DE 1 1/4" X 1"</v>
          </cell>
          <cell r="C12439">
            <v>21.04</v>
          </cell>
        </row>
        <row r="12440">
          <cell r="A12440">
            <v>3937</v>
          </cell>
          <cell r="B12440" t="str">
            <v>LUVA DE REDUCAO DE FERRO GALVANIZADO, COM ROSCA BSP, DE 1 1/4" X 1/2"</v>
          </cell>
          <cell r="C12440">
            <v>21.03</v>
          </cell>
        </row>
        <row r="12441">
          <cell r="A12441">
            <v>3920</v>
          </cell>
          <cell r="B12441" t="str">
            <v>LUVA DE REDUCAO DE FERRO GALVANIZADO, COM ROSCA BSP, DE 1 1/4" X 3/4"</v>
          </cell>
          <cell r="C12441">
            <v>21.03</v>
          </cell>
        </row>
        <row r="12442">
          <cell r="A12442">
            <v>3938</v>
          </cell>
          <cell r="B12442" t="str">
            <v>LUVA DE REDUCAO DE FERRO GALVANIZADO, COM ROSCA BSP, DE 1" X 1/2"</v>
          </cell>
          <cell r="C12442">
            <v>13.87</v>
          </cell>
        </row>
        <row r="12443">
          <cell r="A12443">
            <v>3919</v>
          </cell>
          <cell r="B12443" t="str">
            <v>LUVA DE REDUCAO DE FERRO GALVANIZADO, COM ROSCA BSP, DE 1" X 3/4"</v>
          </cell>
          <cell r="C12443">
            <v>14.13</v>
          </cell>
        </row>
        <row r="12444">
          <cell r="A12444">
            <v>3927</v>
          </cell>
          <cell r="B12444" t="str">
            <v>LUVA DE REDUCAO DE FERRO GALVANIZADO, COM ROSCA BSP, DE 2 1/2" X 1 1/2"</v>
          </cell>
          <cell r="C12444">
            <v>71.59</v>
          </cell>
        </row>
        <row r="12445">
          <cell r="A12445">
            <v>3928</v>
          </cell>
          <cell r="B12445" t="str">
            <v>LUVA DE REDUCAO DE FERRO GALVANIZADO, COM ROSCA BSP, DE 2 1/2" X 2"</v>
          </cell>
          <cell r="C12445">
            <v>71.59</v>
          </cell>
        </row>
        <row r="12446">
          <cell r="A12446">
            <v>3926</v>
          </cell>
          <cell r="B12446" t="str">
            <v>LUVA DE REDUCAO DE FERRO GALVANIZADO, COM ROSCA BSP, DE 2" X 1 1/2"</v>
          </cell>
          <cell r="C12446">
            <v>40.81</v>
          </cell>
        </row>
        <row r="12447">
          <cell r="A12447">
            <v>3935</v>
          </cell>
          <cell r="B12447" t="str">
            <v>LUVA DE REDUCAO DE FERRO GALVANIZADO, COM ROSCA BSP, DE 2" X 1 1/4"</v>
          </cell>
          <cell r="C12447">
            <v>40.81</v>
          </cell>
        </row>
        <row r="12448">
          <cell r="A12448">
            <v>3925</v>
          </cell>
          <cell r="B12448" t="str">
            <v>LUVA DE REDUCAO DE FERRO GALVANIZADO, COM ROSCA BSP, DE 2" X 1"</v>
          </cell>
          <cell r="C12448">
            <v>40.81</v>
          </cell>
        </row>
        <row r="12449">
          <cell r="A12449">
            <v>3929</v>
          </cell>
          <cell r="B12449" t="str">
            <v>LUVA DE REDUCAO DE FERRO GALVANIZADO, COM ROSCA BSP, DE 3" X 1 1/2"</v>
          </cell>
          <cell r="C12449">
            <v>109.08</v>
          </cell>
        </row>
        <row r="12450">
          <cell r="A12450">
            <v>3931</v>
          </cell>
          <cell r="B12450" t="str">
            <v>LUVA DE REDUCAO DE FERRO GALVANIZADO, COM ROSCA BSP, DE 3" X 2 1/2"</v>
          </cell>
          <cell r="C12450">
            <v>109.08</v>
          </cell>
        </row>
        <row r="12451">
          <cell r="A12451">
            <v>3930</v>
          </cell>
          <cell r="B12451" t="str">
            <v>LUVA DE REDUCAO DE FERRO GALVANIZADO, COM ROSCA BSP, DE 3" X 2"</v>
          </cell>
          <cell r="C12451">
            <v>109.08</v>
          </cell>
        </row>
        <row r="12452">
          <cell r="A12452">
            <v>12406</v>
          </cell>
          <cell r="B12452" t="str">
            <v>LUVA DE REDUCAO DE FERRO GALVANIZADO, COM ROSCA BSP, DE 3/4" X 1/2"</v>
          </cell>
          <cell r="C12452">
            <v>10.02</v>
          </cell>
        </row>
        <row r="12453">
          <cell r="A12453">
            <v>3932</v>
          </cell>
          <cell r="B12453" t="str">
            <v>LUVA DE REDUCAO DE FERRO GALVANIZADO, COM ROSCA BSP, DE 4" X 2 1/2"</v>
          </cell>
          <cell r="C12453">
            <v>188.35</v>
          </cell>
        </row>
        <row r="12454">
          <cell r="A12454">
            <v>3933</v>
          </cell>
          <cell r="B12454" t="str">
            <v>LUVA DE REDUCAO DE FERRO GALVANIZADO, COM ROSCA BSP, DE 4" X 2"</v>
          </cell>
          <cell r="C12454">
            <v>188.35</v>
          </cell>
        </row>
        <row r="12455">
          <cell r="A12455">
            <v>3934</v>
          </cell>
          <cell r="B12455" t="str">
            <v>LUVA DE REDUCAO DE FERRO GALVANIZADO, COM ROSCA BSP, DE 4" X 3"</v>
          </cell>
          <cell r="C12455">
            <v>188.35</v>
          </cell>
        </row>
        <row r="12456">
          <cell r="A12456">
            <v>40355</v>
          </cell>
          <cell r="B12456" t="str">
            <v>LUVA DE REDUCAO EM ACO CARBONO, COM ENCAIXE PARA SOLDA DN SW, PRESSAO 3.000 LBS, 3/4" X 1/2"</v>
          </cell>
        </row>
        <row r="12457">
          <cell r="A12457">
            <v>40364</v>
          </cell>
          <cell r="B12457" t="str">
            <v>LUVA DE REDUCAO EM ACO CARBONO, COM ENCAIXE PARA SOLDA DN SW, PRESSAO 3.000 LBS, DN 1 1/2" X 1 1/4"</v>
          </cell>
        </row>
        <row r="12458">
          <cell r="A12458">
            <v>40361</v>
          </cell>
          <cell r="B12458" t="str">
            <v>LUVA DE REDUCAO EM ACO CARBONO, COM ENCAIXE PARA SOLDA DN SW, PRESSAO 3.000 LBS, DN 1 1/4" X 1"</v>
          </cell>
        </row>
        <row r="12459">
          <cell r="A12459">
            <v>40358</v>
          </cell>
          <cell r="B12459" t="str">
            <v>LUVA DE REDUCAO EM ACO CARBONO, COM ENCAIXE PARA SOLDA DN SW, PRESSAO 3.000 LBS, DN 1" X 3/4"</v>
          </cell>
        </row>
        <row r="12460">
          <cell r="A12460">
            <v>40370</v>
          </cell>
          <cell r="B12460" t="str">
            <v>LUVA DE REDUCAO EM ACO CARBONO, COM ENCAIXE PARA SOLDA DN SW, PRESSAO 3.000 LBS, DN 2 1/2" X 2"</v>
          </cell>
        </row>
        <row r="12461">
          <cell r="A12461">
            <v>40367</v>
          </cell>
          <cell r="B12461" t="str">
            <v>LUVA DE REDUCAO EM ACO CARBONO, COM ENCAIXE PARA SOLDA DN SW, PRESSAO 3.000 LBS, DN 2" X 1 1/2"</v>
          </cell>
        </row>
        <row r="12462">
          <cell r="A12462">
            <v>40373</v>
          </cell>
          <cell r="B12462" t="str">
            <v>LUVA DE REDUCAO EM ACO CARBONO, COM ENCAIXE PARA SOLDA DN SW, PRESSAO 3.000 LBS, DN 3" X 2 1/2"</v>
          </cell>
        </row>
        <row r="12463">
          <cell r="A12463">
            <v>3907</v>
          </cell>
          <cell r="B12463" t="str">
            <v>LUVA DE REDUCAO ROSCAVEL, PVC, 1" X 3/4", PARA AGUA FRIA PREDIAL</v>
          </cell>
          <cell r="C12463">
            <v>5.29</v>
          </cell>
        </row>
        <row r="12464">
          <cell r="A12464">
            <v>3889</v>
          </cell>
          <cell r="B12464" t="str">
            <v>LUVA DE REDUCAO ROSCAVEL, PVC, 3/4" X 1/2", PARA AGUA FRIA PREDIAL</v>
          </cell>
          <cell r="C12464">
            <v>3.76</v>
          </cell>
        </row>
        <row r="12465">
          <cell r="A12465">
            <v>3868</v>
          </cell>
          <cell r="B12465" t="str">
            <v>LUVA DE REDUCAO SOLDAVEL, PVC, 25 MM X 20 MM, PARA AGUA FRIA PREDIAL</v>
          </cell>
          <cell r="C12465">
            <v>1.38</v>
          </cell>
        </row>
        <row r="12466">
          <cell r="A12466">
            <v>3869</v>
          </cell>
          <cell r="B12466" t="str">
            <v>LUVA DE REDUCAO SOLDAVEL, PVC, 32 MM X 25 MM, PARA AGUA FRIA PREDIAL</v>
          </cell>
          <cell r="C12466">
            <v>3.06</v>
          </cell>
        </row>
        <row r="12467">
          <cell r="A12467">
            <v>3872</v>
          </cell>
          <cell r="B12467" t="str">
            <v>LUVA DE REDUCAO SOLDAVEL, PVC, 40 MM X 32 MM, PARA AGUA FRIA PREDIAL</v>
          </cell>
          <cell r="C12467">
            <v>5.22</v>
          </cell>
        </row>
        <row r="12468">
          <cell r="A12468">
            <v>3850</v>
          </cell>
          <cell r="B12468" t="str">
            <v>LUVA DE REDUCAO SOLDAVEL, PVC, 60 MM X 50 MM, PARA AGUA FRIA PREDIAL</v>
          </cell>
          <cell r="C12468">
            <v>12.04</v>
          </cell>
        </row>
        <row r="12469">
          <cell r="A12469">
            <v>38023</v>
          </cell>
          <cell r="B12469" t="str">
            <v>LUVA DE REDUCAO, SOLDAVEL, PVC, 50 X 25 MM, PARA AGUA FRIA PREDIAL</v>
          </cell>
          <cell r="C12469">
            <v>6.13</v>
          </cell>
        </row>
        <row r="12470">
          <cell r="A12470">
            <v>37986</v>
          </cell>
          <cell r="B12470" t="str">
            <v>LUVA DE TRANSICAO DE CPVC X PVC, SOLDAVEL, 22 X 25 MM, PARA AGUA QUENTE</v>
          </cell>
          <cell r="C12470">
            <v>2.72</v>
          </cell>
        </row>
        <row r="12471">
          <cell r="A12471">
            <v>21120</v>
          </cell>
          <cell r="B12471" t="str">
            <v>LUVA DE TRANSICAO, CPVC, 15 MM X 1/2", PARA AGUA QUENTE PREDIAL</v>
          </cell>
          <cell r="C12471">
            <v>13.86</v>
          </cell>
        </row>
        <row r="12472">
          <cell r="A12472">
            <v>39318</v>
          </cell>
          <cell r="B12472" t="str">
            <v>LUVA DE TRANSICAO, CPVC, 22 MM X 1/2", PARA AGUA QUENTE</v>
          </cell>
          <cell r="C12472">
            <v>12.89</v>
          </cell>
        </row>
        <row r="12473">
          <cell r="A12473">
            <v>37987</v>
          </cell>
          <cell r="B12473" t="str">
            <v>LUVA DE TRANSICAO, CPVC, SOLDAVEL, 42 MM X 1 1/2", PARA AGUA QUENTE</v>
          </cell>
          <cell r="C12473">
            <v>135.57</v>
          </cell>
        </row>
        <row r="12474">
          <cell r="A12474">
            <v>37988</v>
          </cell>
          <cell r="B12474" t="str">
            <v>LUVA DE TRANSICAO, CPVC, SOLDAVEL, 54 MM X 2", PARA AGUA QUENTE PREDIAL</v>
          </cell>
          <cell r="C12474">
            <v>215.42</v>
          </cell>
        </row>
        <row r="12475">
          <cell r="A12475">
            <v>40366</v>
          </cell>
          <cell r="B12475" t="str">
            <v>LUVA EM ACO CARBONO, SOLDAVEL, PRESSAO 3.000 LBS, DN 1 1/2"</v>
          </cell>
        </row>
        <row r="12476">
          <cell r="A12476">
            <v>40363</v>
          </cell>
          <cell r="B12476" t="str">
            <v>LUVA EM ACO CARBONO, SOLDAVEL, PRESSAO 3.000 LBS, DN 1 1/4"</v>
          </cell>
        </row>
        <row r="12477">
          <cell r="A12477">
            <v>40360</v>
          </cell>
          <cell r="B12477" t="str">
            <v>LUVA EM ACO CARBONO, SOLDAVEL, PRESSAO 3.000 LBS, DN 1"</v>
          </cell>
        </row>
        <row r="12478">
          <cell r="A12478">
            <v>40354</v>
          </cell>
          <cell r="B12478" t="str">
            <v>LUVA EM ACO CARBONO, SOLDAVEL, PRESSAO 3.000 LBS, DN 1/2"</v>
          </cell>
        </row>
        <row r="12479">
          <cell r="A12479">
            <v>40372</v>
          </cell>
          <cell r="B12479" t="str">
            <v>LUVA EM ACO CARBONO, SOLDAVEL, PRESSAO 3.000 LBS, DN 2 1/2"</v>
          </cell>
        </row>
        <row r="12480">
          <cell r="A12480">
            <v>40369</v>
          </cell>
          <cell r="B12480" t="str">
            <v>LUVA EM ACO CARBONO, SOLDAVEL, PRESSAO 3.000 LBS, DN 2"</v>
          </cell>
        </row>
        <row r="12481">
          <cell r="A12481">
            <v>40375</v>
          </cell>
          <cell r="B12481" t="str">
            <v>LUVA EM ACO CARBONO, SOLDAVEL, PRESSAO 3.000 LBS, DN 3"</v>
          </cell>
        </row>
        <row r="12482">
          <cell r="A12482">
            <v>40357</v>
          </cell>
          <cell r="B12482" t="str">
            <v>LUVA EM ACO CARBONO, SOLDAVEL, PRESSAO 3.000 LBS, DN 3/4"</v>
          </cell>
        </row>
        <row r="12483">
          <cell r="A12483">
            <v>1893</v>
          </cell>
          <cell r="B12483" t="str">
            <v>LUVA EM PVC RIGIDO ROSCAVEL, DE 1 1/2", PARA ELETRODUTO</v>
          </cell>
          <cell r="C12483">
            <v>2.72</v>
          </cell>
        </row>
        <row r="12484">
          <cell r="A12484">
            <v>1902</v>
          </cell>
          <cell r="B12484" t="str">
            <v>LUVA EM PVC RIGIDO ROSCAVEL, DE 1 1/4", PARA ELETRODUTO</v>
          </cell>
          <cell r="C12484">
            <v>1.98</v>
          </cell>
        </row>
        <row r="12485">
          <cell r="A12485">
            <v>1892</v>
          </cell>
          <cell r="B12485" t="str">
            <v>LUVA EM PVC RIGIDO ROSCAVEL, DE 1", PARA ELETRODUTO</v>
          </cell>
          <cell r="C12485">
            <v>1.27</v>
          </cell>
        </row>
        <row r="12486">
          <cell r="A12486">
            <v>1901</v>
          </cell>
          <cell r="B12486" t="str">
            <v>LUVA EM PVC RIGIDO ROSCAVEL, DE 1/2", PARA ELETRODUTO</v>
          </cell>
          <cell r="C12486">
            <v>0.62</v>
          </cell>
        </row>
        <row r="12487">
          <cell r="A12487">
            <v>1907</v>
          </cell>
          <cell r="B12487" t="str">
            <v>LUVA EM PVC RIGIDO ROSCAVEL, DE 2 1/2", PARA ELETRODUTO</v>
          </cell>
          <cell r="C12487">
            <v>8.76</v>
          </cell>
        </row>
        <row r="12488">
          <cell r="A12488">
            <v>1894</v>
          </cell>
          <cell r="B12488" t="str">
            <v>LUVA EM PVC RIGIDO ROSCAVEL, DE 2", PARA ELETRODUTO</v>
          </cell>
          <cell r="C12488">
            <v>3.94</v>
          </cell>
        </row>
        <row r="12489">
          <cell r="A12489">
            <v>1896</v>
          </cell>
          <cell r="B12489" t="str">
            <v>LUVA EM PVC RIGIDO ROSCAVEL, DE 3", PARA ELETRODUTO</v>
          </cell>
          <cell r="C12489">
            <v>11.76</v>
          </cell>
        </row>
        <row r="12490">
          <cell r="A12490">
            <v>1891</v>
          </cell>
          <cell r="B12490" t="str">
            <v>LUVA EM PVC RIGIDO ROSCAVEL, DE 3/4", PARA ELETRODUTO</v>
          </cell>
          <cell r="C12490">
            <v>0.91</v>
          </cell>
        </row>
        <row r="12491">
          <cell r="A12491">
            <v>1895</v>
          </cell>
          <cell r="B12491" t="str">
            <v>LUVA EM PVC RIGIDO ROSCAVEL, DE 4", PARA ELETRODUTO</v>
          </cell>
          <cell r="C12491">
            <v>20.67</v>
          </cell>
        </row>
        <row r="12492">
          <cell r="A12492">
            <v>2641</v>
          </cell>
          <cell r="B12492" t="str">
            <v>LUVA PARA ELETRODUTO, EM ACO GALVANIZADO ELETROLITICO, COM ROSCA, DIAMETRO DE 100 MM (4")</v>
          </cell>
          <cell r="C12492">
            <v>21.26</v>
          </cell>
        </row>
        <row r="12493">
          <cell r="A12493">
            <v>2636</v>
          </cell>
          <cell r="B12493" t="str">
            <v>LUVA PARA ELETRODUTO, EM ACO GALVANIZADO ELETROLITICO, COM ROSCA, DIAMETRO DE 15 MM (1/2")</v>
          </cell>
          <cell r="C12493">
            <v>1.37</v>
          </cell>
        </row>
        <row r="12494">
          <cell r="A12494">
            <v>2637</v>
          </cell>
          <cell r="B12494" t="str">
            <v>LUVA PARA ELETRODUTO, EM ACO GALVANIZADO ELETROLITICO, COM ROSCA, DIAMETRO DE 20 MM (3/4")</v>
          </cell>
          <cell r="C12494">
            <v>1.45</v>
          </cell>
        </row>
        <row r="12495">
          <cell r="A12495">
            <v>2638</v>
          </cell>
          <cell r="B12495" t="str">
            <v>LUVA PARA ELETRODUTO, EM ACO GALVANIZADO ELETROLITICO, COM ROSCA, DIAMETRO DE 25 MM (1")</v>
          </cell>
          <cell r="C12495">
            <v>1.69</v>
          </cell>
        </row>
        <row r="12496">
          <cell r="A12496">
            <v>2639</v>
          </cell>
          <cell r="B12496" t="str">
            <v>LUVA PARA ELETRODUTO, EM ACO GALVANIZADO ELETROLITICO, COM ROSCA, DIAMETRO DE 32 MM (1 1/4")</v>
          </cell>
          <cell r="C12496">
            <v>3</v>
          </cell>
        </row>
        <row r="12497">
          <cell r="A12497">
            <v>2644</v>
          </cell>
          <cell r="B12497" t="str">
            <v>LUVA PARA ELETRODUTO, EM ACO GALVANIZADO ELETROLITICO, COM ROSCA, DIAMETRO DE 40 MM (1 1/2")</v>
          </cell>
          <cell r="C12497">
            <v>4.3499999999999996</v>
          </cell>
        </row>
        <row r="12498">
          <cell r="A12498">
            <v>2640</v>
          </cell>
          <cell r="B12498" t="str">
            <v>LUVA PARA ELETRODUTO, EM ACO GALVANIZADO ELETROLITICO, COM ROSCA, DIAMETRO DE 65 MM (2 1/2")</v>
          </cell>
          <cell r="C12498">
            <v>8.85</v>
          </cell>
        </row>
        <row r="12499">
          <cell r="A12499">
            <v>2642</v>
          </cell>
          <cell r="B12499" t="str">
            <v>LUVA PARA ELETRODUTO, EM ACO GALVANIZADO ELETROLITICO, COM ROSCA, DIAMETRO DE 80 MM (3")</v>
          </cell>
          <cell r="C12499">
            <v>13.47</v>
          </cell>
        </row>
        <row r="12500">
          <cell r="A12500">
            <v>2643</v>
          </cell>
          <cell r="B12500" t="str">
            <v>LUVA PARA ELETRODUTO, EM ACO GALVANIZADO ELETROLITICO, COM ROSCA,DIAMETRO DE 50 MM (2")</v>
          </cell>
          <cell r="C12500">
            <v>6.06</v>
          </cell>
        </row>
        <row r="12501">
          <cell r="A12501">
            <v>44281</v>
          </cell>
          <cell r="B12501" t="str">
            <v>LUVA PARA PERFURATRIZ DE ESTEIRA T38, D = 1 1/2"</v>
          </cell>
          <cell r="C12501">
            <v>275.54000000000002</v>
          </cell>
        </row>
        <row r="12502">
          <cell r="A12502">
            <v>39855</v>
          </cell>
          <cell r="B12502" t="str">
            <v>LUVA PASSANTE DE COBRE SEM ANEL DE SOLDA, BOLSA 15 MM</v>
          </cell>
        </row>
        <row r="12503">
          <cell r="A12503">
            <v>39856</v>
          </cell>
          <cell r="B12503" t="str">
            <v>LUVA PASSANTE DE COBRE SEM ANEL DE SOLDA, BOLSA 22 MM</v>
          </cell>
        </row>
        <row r="12504">
          <cell r="A12504">
            <v>39857</v>
          </cell>
          <cell r="B12504" t="str">
            <v>LUVA PASSANTE DE COBRE SEM ANEL DE SOLDA, BOLSA 28 MM</v>
          </cell>
        </row>
        <row r="12505">
          <cell r="A12505">
            <v>39858</v>
          </cell>
          <cell r="B12505" t="str">
            <v>LUVA PASSANTE DE COBRE SEM ANEL DE SOLDA, BOLSA 35 MM</v>
          </cell>
        </row>
        <row r="12506">
          <cell r="A12506">
            <v>39859</v>
          </cell>
          <cell r="B12506" t="str">
            <v>LUVA PASSANTE DE COBRE SEM ANEL DE SOLDA, BOLSA 42 MM</v>
          </cell>
        </row>
        <row r="12507">
          <cell r="A12507">
            <v>39860</v>
          </cell>
          <cell r="B12507" t="str">
            <v>LUVA PASSANTE DE COBRE SEM ANEL DE SOLDA, BOLSA 54 MM</v>
          </cell>
        </row>
        <row r="12508">
          <cell r="A12508">
            <v>39861</v>
          </cell>
          <cell r="B12508" t="str">
            <v>LUVA PASSANTE DE COBRE SEM ANEL DE SOLDA, BOLSA 66 MM</v>
          </cell>
        </row>
        <row r="12509">
          <cell r="A12509">
            <v>3867</v>
          </cell>
          <cell r="B12509" t="str">
            <v>LUVA PVC SOLDAVEL, 110 MM, PARA AGUA FRIA PREDIAL</v>
          </cell>
          <cell r="C12509">
            <v>73.34</v>
          </cell>
        </row>
        <row r="12510">
          <cell r="A12510">
            <v>3861</v>
          </cell>
          <cell r="B12510" t="str">
            <v>LUVA PVC SOLDAVEL, 20 MM, PARA AGUA FRIA PREDIAL</v>
          </cell>
          <cell r="C12510">
            <v>0.76</v>
          </cell>
        </row>
        <row r="12511">
          <cell r="A12511">
            <v>3904</v>
          </cell>
          <cell r="B12511" t="str">
            <v>LUVA PVC SOLDAVEL, 25 MM, PARA AGUA FRIA PREDIAL</v>
          </cell>
          <cell r="C12511">
            <v>0.81</v>
          </cell>
        </row>
        <row r="12512">
          <cell r="A12512">
            <v>3903</v>
          </cell>
          <cell r="B12512" t="str">
            <v>LUVA PVC SOLDAVEL, 32 MM, PARA AGUA FRIA PREDIAL</v>
          </cell>
          <cell r="C12512">
            <v>1.97</v>
          </cell>
        </row>
        <row r="12513">
          <cell r="A12513">
            <v>3862</v>
          </cell>
          <cell r="B12513" t="str">
            <v>LUVA PVC SOLDAVEL, 40 MM, PARA AGUA FRIA PREDIAL</v>
          </cell>
          <cell r="C12513">
            <v>4.1900000000000004</v>
          </cell>
        </row>
        <row r="12514">
          <cell r="A12514">
            <v>3863</v>
          </cell>
          <cell r="B12514" t="str">
            <v>LUVA PVC SOLDAVEL, 50 MM, PARA AGUA FRIA PREDIAL</v>
          </cell>
          <cell r="C12514">
            <v>4.29</v>
          </cell>
        </row>
        <row r="12515">
          <cell r="A12515">
            <v>3864</v>
          </cell>
          <cell r="B12515" t="str">
            <v>LUVA PVC SOLDAVEL, 60 MM, PARA AGUA FRIA PREDIAL</v>
          </cell>
          <cell r="C12515">
            <v>13.15</v>
          </cell>
        </row>
        <row r="12516">
          <cell r="A12516">
            <v>3865</v>
          </cell>
          <cell r="B12516" t="str">
            <v>LUVA PVC SOLDAVEL, 75 MM, PARA AGUA FRIA PREDIAL</v>
          </cell>
          <cell r="C12516">
            <v>19.239999999999998</v>
          </cell>
        </row>
        <row r="12517">
          <cell r="A12517">
            <v>3866</v>
          </cell>
          <cell r="B12517" t="str">
            <v>LUVA PVC SOLDAVEL, 85 MM, PARA AGUA FRIA PREDIAL</v>
          </cell>
          <cell r="C12517">
            <v>43.19</v>
          </cell>
        </row>
        <row r="12518">
          <cell r="A12518">
            <v>3878</v>
          </cell>
          <cell r="B12518" t="str">
            <v>LUVA PVC, ROSCAVEL, 1 1/2", AGUA FRIA PREDIAL</v>
          </cell>
          <cell r="C12518">
            <v>11.78</v>
          </cell>
        </row>
        <row r="12519">
          <cell r="A12519">
            <v>3876</v>
          </cell>
          <cell r="B12519" t="str">
            <v>LUVA PVC, ROSCAVEL, 1", AGUA FRIA PREDIAL</v>
          </cell>
          <cell r="C12519">
            <v>4.6900000000000004</v>
          </cell>
        </row>
        <row r="12520">
          <cell r="A12520">
            <v>3883</v>
          </cell>
          <cell r="B12520" t="str">
            <v>LUVA PVC, ROSCAVEL, 1/2", AGUA FRIA PREDIAL</v>
          </cell>
          <cell r="C12520">
            <v>1.51</v>
          </cell>
        </row>
        <row r="12521">
          <cell r="A12521">
            <v>3884</v>
          </cell>
          <cell r="B12521" t="str">
            <v>LUVA PVC, ROSCAVEL, 3/4", AGUA FRIA PREDIAL</v>
          </cell>
          <cell r="C12521">
            <v>2.38</v>
          </cell>
        </row>
        <row r="12522">
          <cell r="A12522">
            <v>12892</v>
          </cell>
          <cell r="B12522" t="str">
            <v>LUVA RASPA DE COURO, CANO CURTO (PUNHO *7* CM)</v>
          </cell>
          <cell r="C12522">
            <v>12.43</v>
          </cell>
        </row>
        <row r="12523">
          <cell r="A12523">
            <v>38447</v>
          </cell>
          <cell r="B12523" t="str">
            <v>LUVA SIMPLES PPR, F/F, SOLDAVEL, DN 110 MM, PARA AGUA QUENTE PREDIAL</v>
          </cell>
        </row>
        <row r="12524">
          <cell r="A12524">
            <v>36320</v>
          </cell>
          <cell r="B12524" t="str">
            <v>LUVA SIMPLES PPR, F/F, SOLDAVEL, DN 20 MM, PARA AGUA QUENTE PREDIAL</v>
          </cell>
        </row>
        <row r="12525">
          <cell r="A12525">
            <v>36324</v>
          </cell>
          <cell r="B12525" t="str">
            <v>LUVA SIMPLES PPR, F/F, SOLDAVEL, DN 25 MM, PARA AGUA QUENTE PREDIAL</v>
          </cell>
        </row>
        <row r="12526">
          <cell r="A12526">
            <v>38441</v>
          </cell>
          <cell r="B12526" t="str">
            <v>LUVA SIMPLES PPR, F/F, SOLDAVEL, DN 32 MM, PARA AGUA QUENTE PREDIAL</v>
          </cell>
        </row>
        <row r="12527">
          <cell r="A12527">
            <v>38442</v>
          </cell>
          <cell r="B12527" t="str">
            <v>LUVA SIMPLES PPR, F/F, SOLDAVEL, DN 40 MM, PARA AGUA QUENTE PREDIAL</v>
          </cell>
        </row>
        <row r="12528">
          <cell r="A12528">
            <v>38443</v>
          </cell>
          <cell r="B12528" t="str">
            <v>LUVA SIMPLES PPR, F/F, SOLDAVEL, DN 50 MM, PARA AGUA QUENTE PREDIAL</v>
          </cell>
        </row>
        <row r="12529">
          <cell r="A12529">
            <v>38444</v>
          </cell>
          <cell r="B12529" t="str">
            <v>LUVA SIMPLES PPR, F/F, SOLDAVEL, DN 63 MM, PARA AGUA QUENTE PREDIAL</v>
          </cell>
        </row>
        <row r="12530">
          <cell r="A12530">
            <v>38445</v>
          </cell>
          <cell r="B12530" t="str">
            <v>LUVA SIMPLES PPR, F/F, SOLDAVEL, DN 75 MM, PARA AGUA QUENTE PREDIAL</v>
          </cell>
        </row>
        <row r="12531">
          <cell r="A12531">
            <v>38446</v>
          </cell>
          <cell r="B12531" t="str">
            <v>LUVA SIMPLES PPR, F/F, SOLDAVEL, DN 90 MM, PARA AGUA QUENTE PREDIAL</v>
          </cell>
        </row>
        <row r="12532">
          <cell r="A12532">
            <v>3837</v>
          </cell>
          <cell r="B12532" t="str">
            <v>LUVA SIMPLES PVC PBA, JE, DN 100 / DE 110 MM, PARA REDE DE AGUA</v>
          </cell>
          <cell r="C12532">
            <v>37.65</v>
          </cell>
        </row>
        <row r="12533">
          <cell r="A12533">
            <v>3845</v>
          </cell>
          <cell r="B12533" t="str">
            <v>LUVA SIMPLES PVC PBA, JE, DN 50 / DE 60 MM, PARA REDE DE AGUA</v>
          </cell>
          <cell r="C12533">
            <v>13.75</v>
          </cell>
        </row>
        <row r="12534">
          <cell r="A12534">
            <v>11045</v>
          </cell>
          <cell r="B12534" t="str">
            <v>LUVA SIMPLES PVC PBA, JE, DN 75 / DE 85 MM, PARA REDE DE AGUA</v>
          </cell>
          <cell r="C12534">
            <v>26.53</v>
          </cell>
        </row>
        <row r="12535">
          <cell r="A12535">
            <v>20170</v>
          </cell>
          <cell r="B12535" t="str">
            <v>LUVA SIMPLES, PVC SERIE R, 100 MM, PARA ESGOTO PREDIAL</v>
          </cell>
          <cell r="C12535">
            <v>13.93</v>
          </cell>
        </row>
        <row r="12536">
          <cell r="A12536">
            <v>20171</v>
          </cell>
          <cell r="B12536" t="str">
            <v>LUVA SIMPLES, PVC SERIE R, 150 MM, PARA ESGOTO PREDIAL</v>
          </cell>
          <cell r="C12536">
            <v>40.15</v>
          </cell>
        </row>
        <row r="12537">
          <cell r="A12537">
            <v>20167</v>
          </cell>
          <cell r="B12537" t="str">
            <v>LUVA SIMPLES, PVC SERIE R, 40 MM, PARA ESGOTO PREDIAL</v>
          </cell>
          <cell r="C12537">
            <v>5.05</v>
          </cell>
        </row>
        <row r="12538">
          <cell r="A12538">
            <v>20168</v>
          </cell>
          <cell r="B12538" t="str">
            <v>LUVA SIMPLES, PVC SERIE R, 50 MM, PARA ESGOTO PREDIAL</v>
          </cell>
          <cell r="C12538">
            <v>10.39</v>
          </cell>
        </row>
        <row r="12539">
          <cell r="A12539">
            <v>20169</v>
          </cell>
          <cell r="B12539" t="str">
            <v>LUVA SIMPLES, PVC SERIE R, 75 MM, PARA ESGOTO PREDIAL</v>
          </cell>
          <cell r="C12539">
            <v>12.13</v>
          </cell>
        </row>
        <row r="12540">
          <cell r="A12540">
            <v>3899</v>
          </cell>
          <cell r="B12540" t="str">
            <v>LUVA SIMPLES, PVC, SOLDAVEL, DN 100 MM, SERIE NORMAL, PARA ESGOTO PREDIAL</v>
          </cell>
          <cell r="C12540">
            <v>6.73</v>
          </cell>
        </row>
        <row r="12541">
          <cell r="A12541">
            <v>38676</v>
          </cell>
          <cell r="B12541" t="str">
            <v>LUVA SIMPLES, PVC, SOLDAVEL, DN 150 MM, SERIE NORMAL, PARA ESGOTO PREDIAL</v>
          </cell>
          <cell r="C12541">
            <v>33.65</v>
          </cell>
        </row>
        <row r="12542">
          <cell r="A12542">
            <v>3897</v>
          </cell>
          <cell r="B12542" t="str">
            <v>LUVA SIMPLES, PVC, SOLDAVEL, DN 40 MM, SERIE NORMAL, PARA ESGOTO PREDIAL</v>
          </cell>
          <cell r="C12542">
            <v>1.64</v>
          </cell>
        </row>
        <row r="12543">
          <cell r="A12543">
            <v>3875</v>
          </cell>
          <cell r="B12543" t="str">
            <v>LUVA SIMPLES, PVC, SOLDAVEL, DN 50 MM, SERIE NORMAL, PARA ESGOTO PREDIAL</v>
          </cell>
          <cell r="C12543">
            <v>3.39</v>
          </cell>
        </row>
        <row r="12544">
          <cell r="A12544">
            <v>3898</v>
          </cell>
          <cell r="B12544" t="str">
            <v>LUVA SIMPLES, PVC, SOLDAVEL, DN 75 MM, SERIE NORMAL, PARA ESGOTO PREDIAL</v>
          </cell>
          <cell r="C12544">
            <v>6.88</v>
          </cell>
        </row>
        <row r="12545">
          <cell r="A12545">
            <v>3855</v>
          </cell>
          <cell r="B12545" t="str">
            <v>LUVA SOLDAVEL COM BUCHA DE LATAO, PVC, 20 MM X 1/2"</v>
          </cell>
          <cell r="C12545">
            <v>5.08</v>
          </cell>
        </row>
        <row r="12546">
          <cell r="A12546">
            <v>3874</v>
          </cell>
          <cell r="B12546" t="str">
            <v>LUVA SOLDAVEL COM BUCHA DE LATAO, PVC, 25 MM X 1/2"</v>
          </cell>
          <cell r="C12546">
            <v>5.89</v>
          </cell>
        </row>
        <row r="12547">
          <cell r="A12547">
            <v>3870</v>
          </cell>
          <cell r="B12547" t="str">
            <v>LUVA SOLDAVEL COM BUCHA DE LATAO, PVC, 25 MM X 3/4"</v>
          </cell>
          <cell r="C12547">
            <v>6.47</v>
          </cell>
        </row>
        <row r="12548">
          <cell r="A12548">
            <v>38678</v>
          </cell>
          <cell r="B12548" t="str">
            <v>LUVA SOLDAVEL COM BUCHA DE LATAO, PVC, 32 MM X 1"</v>
          </cell>
          <cell r="C12548">
            <v>17.11</v>
          </cell>
        </row>
        <row r="12549">
          <cell r="A12549">
            <v>3859</v>
          </cell>
          <cell r="B12549" t="str">
            <v>LUVA SOLDAVEL COM ROSCA, PVC, 20 MM X 1/2", PARA AGUA FRIA PREDIAL</v>
          </cell>
          <cell r="C12549">
            <v>1.3</v>
          </cell>
        </row>
        <row r="12550">
          <cell r="A12550">
            <v>3856</v>
          </cell>
          <cell r="B12550" t="str">
            <v>LUVA SOLDAVEL COM ROSCA, PVC, 25 MM X 1/2", PARA AGUA FRIA PREDIAL</v>
          </cell>
          <cell r="C12550">
            <v>1.81</v>
          </cell>
        </row>
        <row r="12551">
          <cell r="A12551">
            <v>3906</v>
          </cell>
          <cell r="B12551" t="str">
            <v>LUVA SOLDAVEL COM ROSCA, PVC, 25 MM X 3/4", PARA AGUA FRIA PREDIAL</v>
          </cell>
          <cell r="C12551">
            <v>1.49</v>
          </cell>
        </row>
        <row r="12552">
          <cell r="A12552">
            <v>3860</v>
          </cell>
          <cell r="B12552" t="str">
            <v>LUVA SOLDAVEL COM ROSCA, PVC, 32 MM X 1", PARA AGUA FRIA PREDIAL</v>
          </cell>
          <cell r="C12552">
            <v>4.43</v>
          </cell>
        </row>
        <row r="12553">
          <cell r="A12553">
            <v>3905</v>
          </cell>
          <cell r="B12553" t="str">
            <v>LUVA SOLDAVEL COM ROSCA, PVC, 40 MM X 1 1/4", PARA AGUA FRIA PREDIAL</v>
          </cell>
          <cell r="C12553">
            <v>10.17</v>
          </cell>
        </row>
        <row r="12554">
          <cell r="A12554">
            <v>3871</v>
          </cell>
          <cell r="B12554" t="str">
            <v>LUVA SOLDAVEL COM ROSCA, PVC, 50 MM X 1 1/2", PARA AGUA FRIA PREDIAL</v>
          </cell>
          <cell r="C12554">
            <v>17.989999999999998</v>
          </cell>
        </row>
        <row r="12555">
          <cell r="A12555">
            <v>37427</v>
          </cell>
          <cell r="B12555" t="str">
            <v>LUVA, PEAD PE 100, DE 125 MM, PARA ELETROFUSAO</v>
          </cell>
        </row>
        <row r="12556">
          <cell r="A12556">
            <v>37424</v>
          </cell>
          <cell r="B12556" t="str">
            <v>LUVA, PEAD PE 100, DE 20 MM, PARA ELETROFUSAO</v>
          </cell>
        </row>
        <row r="12557">
          <cell r="A12557">
            <v>37428</v>
          </cell>
          <cell r="B12557" t="str">
            <v>LUVA, PEAD PE 100, DE 200 MM, PARA ELETROFUSAO</v>
          </cell>
        </row>
        <row r="12558">
          <cell r="A12558">
            <v>37425</v>
          </cell>
          <cell r="B12558" t="str">
            <v>LUVA, PEAD PE 100, DE 32 MM, PARA ELETROFUSAO</v>
          </cell>
        </row>
        <row r="12559">
          <cell r="A12559">
            <v>37429</v>
          </cell>
          <cell r="B12559" t="str">
            <v>LUVA, PEAD PE 100, DE 400 MM, PARA ELETROFUSAO</v>
          </cell>
        </row>
        <row r="12560">
          <cell r="A12560">
            <v>37426</v>
          </cell>
          <cell r="B12560" t="str">
            <v>LUVA, PEAD PE 100, DE 63 MM, PARA ELETROFUSAO</v>
          </cell>
        </row>
        <row r="12561">
          <cell r="A12561">
            <v>39292</v>
          </cell>
          <cell r="B12561" t="str">
            <v>LUVA/UNIAO DE REDUCAO METALICA, PARA CONEXAO COM ANEL DESLIZANTE, DN 20 X 16 MM, EM TUBO PEX PARA INST. AGUA QUENTE/FRIA</v>
          </cell>
        </row>
        <row r="12562">
          <cell r="A12562">
            <v>39293</v>
          </cell>
          <cell r="B12562" t="str">
            <v>LUVA/UNIAO DE REDUCAO METALICA, PARA CONEXAO COM ANEL DESLIZANTE, DN 25 X 16 MM, EM TUBO PEX PARA INST. AGUA QUENTE/FRIA</v>
          </cell>
        </row>
        <row r="12563">
          <cell r="A12563">
            <v>39294</v>
          </cell>
          <cell r="B12563" t="str">
            <v>LUVA/UNIAO DE REDUCAO METALICA, PARA CONEXAO COM ANEL DESLIZANTE, DN 25 X 20 MM, EM TUBO PEX PARA INST. AGUA QUENTE/FRIA</v>
          </cell>
        </row>
        <row r="12564">
          <cell r="A12564">
            <v>39295</v>
          </cell>
          <cell r="B12564" t="str">
            <v>LUVA/UNIAO DE REDUCAO METALICA, PARA CONEXAO COM ANEL DESLIZANTE, DN 32 X 25 MM, EM TUBO PEX PARA INST. AGUA QUENTE/FRIA</v>
          </cell>
        </row>
        <row r="12565">
          <cell r="A12565">
            <v>39312</v>
          </cell>
          <cell r="B12565" t="str">
            <v>LUVA/UNIAO DE REDUCAO, PLASTICA, PARA CONEXAO COM CRIMPAGEM, DN 20 X 16 MM, EM TUBO PEX PARA INST. AGUA QUENTE/FRIA</v>
          </cell>
        </row>
        <row r="12566">
          <cell r="A12566">
            <v>39313</v>
          </cell>
          <cell r="B12566" t="str">
            <v>LUVA/UNIAO DE REDUCAO, PLASTICA, PARA CONEXAO COM CRIMPAGEM, DN 25 X 16 MM, EM TUBO PEX PARA INST. AGUA QUENTE/FRIA</v>
          </cell>
        </row>
        <row r="12567">
          <cell r="A12567">
            <v>39314</v>
          </cell>
          <cell r="B12567" t="str">
            <v>LUVA/UNIAO DE REDUCAO, PLASTICA, PARA CONEXAO COM CRIMPAGEM, DN 32 X 25 MM, EM TUBO PEX PARA INST. AGUA QUENTE/FRIA</v>
          </cell>
        </row>
        <row r="12568">
          <cell r="A12568">
            <v>39296</v>
          </cell>
          <cell r="B12568" t="str">
            <v>LUVA/UNIAO METALICA, PARA CONEXAO COM ANEL DESLIZANTE, DN 16 MM, EM TUBO PEX PARA INST. AGUA QUENTE/FRIA</v>
          </cell>
        </row>
        <row r="12569">
          <cell r="A12569">
            <v>39297</v>
          </cell>
          <cell r="B12569" t="str">
            <v>LUVA/UNIAO METALICA, PARA CONEXAO COM ANEL DESLIZANTE, DN 20 MM, EM TUBO PEX PARA INST. AGUA QUENTE/FRIA</v>
          </cell>
        </row>
        <row r="12570">
          <cell r="A12570">
            <v>39298</v>
          </cell>
          <cell r="B12570" t="str">
            <v>LUVA/UNIAO METALICA, PARA CONEXAO COM ANEL DESLIZANTE, DN 25 MM, EM TUBO PEX PARA INST. AGUA QUENTE/FRIA</v>
          </cell>
        </row>
        <row r="12571">
          <cell r="A12571">
            <v>39299</v>
          </cell>
          <cell r="B12571" t="str">
            <v>LUVA/UNIAO METALICA, PARA CONEXAO COM ANEL DESLIZANTE, DN 32 MM, EM TUBO PEX PARA INST. AGUA QUENTE/FRIA</v>
          </cell>
        </row>
        <row r="12572">
          <cell r="A12572">
            <v>39308</v>
          </cell>
          <cell r="B12572" t="str">
            <v>LUVA/UNIAO, PLASTICA, PARA CONEXAO COM CRIMPAGEM, DN 16 MM, EM TUBO PEX PARA INST. AGUA QUENTE/FRIA</v>
          </cell>
        </row>
        <row r="12573">
          <cell r="A12573">
            <v>39309</v>
          </cell>
          <cell r="B12573" t="str">
            <v>LUVA/UNIAO, PLASTICA, PARA CONEXAO COM CRIMPAGEM, DN 20 MM, EM TUBO PEX PARA INST. AGUA QUENTE/FRIA</v>
          </cell>
        </row>
        <row r="12574">
          <cell r="A12574">
            <v>39310</v>
          </cell>
          <cell r="B12574" t="str">
            <v>LUVA/UNIAO, PLASTICA, PARA CONEXAO COM CRIMPAGEM, DN 25 MM, EM TUBO PEX PARA INST. AGUA QUENTE/FRIA</v>
          </cell>
        </row>
        <row r="12575">
          <cell r="A12575">
            <v>39311</v>
          </cell>
          <cell r="B12575" t="str">
            <v>LUVA/UNIAO, PLASTICA, PARA CONEXAO COM CRIMPAGEM, DN 32 MM, EM TUBO PEX PARA INST. AGUA QUENTE/FRIA</v>
          </cell>
        </row>
        <row r="12576">
          <cell r="A12576">
            <v>45261</v>
          </cell>
          <cell r="B12576" t="str">
            <v>LUVAS DE PVC, COM COMPRIMENTO DE *35* CM, FORRADAS, ACABAMENTO ASPERO ANTIDERRAPANTE NA FACE PALMAR</v>
          </cell>
          <cell r="C12576">
            <v>21.7</v>
          </cell>
        </row>
        <row r="12577">
          <cell r="A12577">
            <v>11519</v>
          </cell>
          <cell r="B12577" t="str">
            <v>MACANETA ALAVANCA RETA OCA, EM ZAMAC COM ACABAMENTO CROMADO, COMPRIMENTO APROX DE 15 CM</v>
          </cell>
          <cell r="C12577">
            <v>51.04</v>
          </cell>
        </row>
        <row r="12578">
          <cell r="A12578">
            <v>11520</v>
          </cell>
          <cell r="B12578" t="str">
            <v>MACANETA ALAVANCA, RETA SIMPLES / OCA, CROMADA, COMPRIMENTO DE 10 A 16 CM, ACABAMENTO PADRAO POPULAR - SOMENTE MACANETAS</v>
          </cell>
          <cell r="C12578">
            <v>23.6</v>
          </cell>
        </row>
        <row r="12579">
          <cell r="A12579">
            <v>11518</v>
          </cell>
          <cell r="B12579" t="str">
            <v>MACANETA BOLA, EM ZAMAC COM ACABAMENTO CROMADO, DIAMETRO DE APROX 2 1/2"</v>
          </cell>
          <cell r="C12579">
            <v>85.8</v>
          </cell>
        </row>
        <row r="12580">
          <cell r="A12580">
            <v>38473</v>
          </cell>
          <cell r="B12580" t="str">
            <v>MACARICO DE SOLDA 201 PARA EXTENSAO GLP OU ACETILENO</v>
          </cell>
          <cell r="C12580">
            <v>400.48</v>
          </cell>
        </row>
        <row r="12581">
          <cell r="A12581">
            <v>4244</v>
          </cell>
          <cell r="B12581" t="str">
            <v>MACARIQUEIRO (HORISTA)</v>
          </cell>
          <cell r="C12581">
            <v>8.98</v>
          </cell>
        </row>
        <row r="12582">
          <cell r="A12582">
            <v>40977</v>
          </cell>
          <cell r="B12582" t="str">
            <v>MACARIQUEIRO (MENSALISTA)</v>
          </cell>
          <cell r="C12582">
            <v>1977.36</v>
          </cell>
        </row>
        <row r="12583">
          <cell r="A12583">
            <v>4115</v>
          </cell>
          <cell r="B12583" t="str">
            <v>MADEIRA ROLICA TRATADA, D = 12 A 15 CM, H = 3,00 M, EM EUCALIPTO OU EQUIVALENTE DA REGIAO</v>
          </cell>
          <cell r="C12583">
            <v>42.61</v>
          </cell>
        </row>
        <row r="12584">
          <cell r="A12584">
            <v>4119</v>
          </cell>
          <cell r="B12584" t="str">
            <v>MADEIRA ROLICA TRATADA, D = 16 A 20 CM, H = 6,00 M, EM EUCALIPTO OU EQUIVALENTE DA REGIAO</v>
          </cell>
          <cell r="C12584">
            <v>86.06</v>
          </cell>
        </row>
        <row r="12585">
          <cell r="A12585">
            <v>2794</v>
          </cell>
          <cell r="B12585" t="str">
            <v>MADEIRA ROLICA TRATADA, D = 25 A 29 CM, H = 6,50 M, EM EUCALIPTO OU EQUIVALENTE DA REGIAO</v>
          </cell>
          <cell r="C12585">
            <v>228.3</v>
          </cell>
        </row>
        <row r="12586">
          <cell r="A12586">
            <v>2788</v>
          </cell>
          <cell r="B12586" t="str">
            <v>MADEIRA ROLICA TRATADA, D = 30 A 34 CM, H = 6,50 M, EM EUCALIPTO OU EQUIVALENTE DA REGIAO</v>
          </cell>
          <cell r="C12586">
            <v>332.59</v>
          </cell>
        </row>
        <row r="12587">
          <cell r="A12587">
            <v>4006</v>
          </cell>
          <cell r="B12587" t="str">
            <v>MADEIRA SERRADA EM PINUS, MISTA OU EQUIVALENTE DA REGIAO - BRUTA</v>
          </cell>
          <cell r="C12587">
            <v>1561.03</v>
          </cell>
        </row>
        <row r="12588">
          <cell r="A12588">
            <v>45395</v>
          </cell>
          <cell r="B12588" t="str">
            <v>MANGOTE DE SEGURANCA EM RASPA DE COURO</v>
          </cell>
          <cell r="C12588">
            <v>32.92</v>
          </cell>
        </row>
        <row r="12589">
          <cell r="A12589">
            <v>37461</v>
          </cell>
          <cell r="B12589" t="str">
            <v>MANGUEIRA CRISTAL TRANCADA, PVC COM REFORCO, COM PRESSAO DE TRABALHO (PT) 250 LBS/POL2, DE 3/4" X *2,8* MM</v>
          </cell>
        </row>
        <row r="12590">
          <cell r="A12590">
            <v>37460</v>
          </cell>
          <cell r="B12590" t="str">
            <v>MANGUEIRA CRISTAL TRANCADA, PVC COM REFORCO, PRESSAO DE TRABALHO (PT) 250 LBS/POL2, DE 1" X *3,1* MM</v>
          </cell>
        </row>
        <row r="12591">
          <cell r="A12591">
            <v>37458</v>
          </cell>
          <cell r="B12591" t="str">
            <v>MANGUEIRA CRISTAL, LISA, PVC TRANSPARENTE, 1/2" X 2 MM</v>
          </cell>
        </row>
        <row r="12592">
          <cell r="A12592">
            <v>37454</v>
          </cell>
          <cell r="B12592" t="str">
            <v>MANGUEIRA CRISTAL, LISA, PVC TRANSPARENTE, 1/4" X1 MM</v>
          </cell>
        </row>
        <row r="12593">
          <cell r="A12593">
            <v>37455</v>
          </cell>
          <cell r="B12593" t="str">
            <v>MANGUEIRA CRISTAL, LISA, PVC TRANSPARENTE, 1/4" X1,5 MM</v>
          </cell>
        </row>
        <row r="12594">
          <cell r="A12594">
            <v>37459</v>
          </cell>
          <cell r="B12594" t="str">
            <v>MANGUEIRA CRISTAL, LISA, PVC TRANSPARENTE, 3/4" X 2 MM</v>
          </cell>
        </row>
        <row r="12595">
          <cell r="A12595">
            <v>37457</v>
          </cell>
          <cell r="B12595" t="str">
            <v>MANGUEIRA CRISTAL, LISA, PVC TRANSPARENTE, 3/8" X 1,5 MM</v>
          </cell>
        </row>
        <row r="12596">
          <cell r="A12596">
            <v>37456</v>
          </cell>
          <cell r="B12596" t="str">
            <v>MANGUEIRA CRISTAL, LISA, PVC TRANSPARENTE, 5/16" X 1 MM</v>
          </cell>
        </row>
        <row r="12597">
          <cell r="A12597">
            <v>21029</v>
          </cell>
          <cell r="B12597" t="str">
            <v>MANGUEIRA DE INCENDIO, TIPO 1, DE 1 1/2", COMPRIMENTO = 15 M, TECIDO EM FIO DE POLIESTER E TUBO INTERNO EM BORRACHA SINTETICA, COM UNIOES ENGATE RAPIDO</v>
          </cell>
          <cell r="C12597">
            <v>480</v>
          </cell>
        </row>
        <row r="12598">
          <cell r="A12598">
            <v>21030</v>
          </cell>
          <cell r="B12598" t="str">
            <v>MANGUEIRA DE INCENDIO, TIPO 1, DE 1 1/2", COMPRIMENTO = 20 M, TECIDO EM FIO DE POLIESTER E TUBO INTERNO EM BORRACHA SINTETICA, COM UNIOES ENGATE RAPIDO</v>
          </cell>
          <cell r="C12598">
            <v>591.67999999999995</v>
          </cell>
        </row>
        <row r="12599">
          <cell r="A12599">
            <v>21031</v>
          </cell>
          <cell r="B12599" t="str">
            <v>MANGUEIRA DE INCENDIO, TIPO 1, DE 1 1/2", COMPRIMENTO = 25 M, TECIDO EM FIO DE POLIESTER E TUBO INTERNO EM BORRACHA SINTETICA, COM UNIOES ENGATE RAPIDO</v>
          </cell>
          <cell r="C12599">
            <v>736.63</v>
          </cell>
        </row>
        <row r="12600">
          <cell r="A12600">
            <v>21032</v>
          </cell>
          <cell r="B12600" t="str">
            <v>MANGUEIRA DE INCENDIO, TIPO 1, DE 1 1/2", COMPRIMENTO = 30 M, TECIDO EM FIO DE POLIESTER E TUBO INTERNO EM BORRACHA SINTETICA, COM UNIOES ENGATE RAPIDO</v>
          </cell>
          <cell r="C12600">
            <v>786.53</v>
          </cell>
        </row>
        <row r="12601">
          <cell r="A12601">
            <v>37527</v>
          </cell>
          <cell r="B12601" t="str">
            <v>MANGUEIRA DE INCENDIO, TIPO 2, DE 1 1/2", COMPRIMENTO = 15 M, TECIDO EM FIO DE POLIESTER E TUBO INTERNO EM BORRACHA SINTETICA, COM UNIOES ENGATE RAPIDO</v>
          </cell>
          <cell r="C12601">
            <v>710.49</v>
          </cell>
        </row>
        <row r="12602">
          <cell r="A12602">
            <v>37528</v>
          </cell>
          <cell r="B12602" t="str">
            <v>MANGUEIRA DE INCENDIO, TIPO 2, DE 1 1/2", COMPRIMENTO = 20 M, TECIDO EM FIO DE POLIESTER E TUBO INTERNO EM BORRACHA SINTETICA, COM UNIOES</v>
          </cell>
          <cell r="C12602">
            <v>847.12</v>
          </cell>
        </row>
        <row r="12603">
          <cell r="A12603">
            <v>37529</v>
          </cell>
          <cell r="B12603" t="str">
            <v>MANGUEIRA DE INCENDIO, TIPO 2, DE 1 1/2", COMPRIMENTO = 25 M, TECIDO EM FIO DE POLIESTER E TUBO INTERNO EM BORRACHA SINTETICA, COM UNIOES</v>
          </cell>
          <cell r="C12603">
            <v>855.44</v>
          </cell>
        </row>
        <row r="12604">
          <cell r="A12604">
            <v>37530</v>
          </cell>
          <cell r="B12604" t="str">
            <v>MANGUEIRA DE INCENDIO, TIPO 2, DE 1 1/2", COMPRIMENTO = 30 M, TECIDO EM FIO DE POLIESTER E TUBO INTERNO EM BORRACHA SINTETICA, COM UNIOES</v>
          </cell>
          <cell r="C12604">
            <v>1116.83</v>
          </cell>
        </row>
        <row r="12605">
          <cell r="A12605">
            <v>21034</v>
          </cell>
          <cell r="B12605" t="str">
            <v>MANGUEIRA DE INCENDIO, TIPO 2, DE 2 1/2", COMPRIMENTO = 15 M, TECIDO EM FIO DE POLIESTER E TUBO INTERNO EM BORRACHA SINTETICA, COM UNIOES ENGATE RAPIDO</v>
          </cell>
          <cell r="C12605">
            <v>952.87</v>
          </cell>
        </row>
        <row r="12606">
          <cell r="A12606">
            <v>37531</v>
          </cell>
          <cell r="B12606" t="str">
            <v>MANGUEIRA DE INCENDIO, TIPO 2, DE 2 1/2", COMPRIMENTO = 20 M, TECIDO EM FIO DE POLIESTER E TUBO INTERNO EM BORRACHA SINTETICA, COM UNIOES</v>
          </cell>
          <cell r="C12606">
            <v>1200</v>
          </cell>
        </row>
        <row r="12607">
          <cell r="A12607">
            <v>21036</v>
          </cell>
          <cell r="B12607" t="str">
            <v>MANGUEIRA DE INCENDIO, TIPO 2, DE 2 1/2", COMPRIMENTO = 25 M, TECIDO EM FIO DE POLIESTER E TUBO INTERNO EM BORRACHA SINTETICA, COM UNIOES ENGATE RAPIDO</v>
          </cell>
          <cell r="C12607">
            <v>1459</v>
          </cell>
        </row>
        <row r="12608">
          <cell r="A12608">
            <v>21037</v>
          </cell>
          <cell r="B12608" t="str">
            <v>MANGUEIRA DE INCENDIO, TIPO 2, DE 2 1/2", COMPRIMENTO = 30 M, TECIDO EM FIO DE POLIESTER E TUBO INTERNO EM BORRACHA SINTETICA, COM UNIOES ENGATE RAPIDO</v>
          </cell>
          <cell r="C12608">
            <v>1663.36</v>
          </cell>
        </row>
        <row r="12609">
          <cell r="A12609">
            <v>20185</v>
          </cell>
          <cell r="B12609" t="str">
            <v>MANGUEIRA DE PVC FLEXIVEL, TIPO FLAT/ACHATADA, D = 1 1/2" (40 MM), PARA CONDUCAO DE AGUA, SERVICOS LEVES E MEDIOS</v>
          </cell>
        </row>
        <row r="12610">
          <cell r="A12610">
            <v>44909</v>
          </cell>
          <cell r="B12610" t="str">
            <v>MANGUEIRA FLEXIVEL TRANSPARENTE COM ESPIRAL AZUL, EM PVC, DIAM. 1" (25 MM), PARA SERVICOS LEVES DE SUCCAO E DESCARGA</v>
          </cell>
        </row>
        <row r="12611">
          <cell r="A12611">
            <v>44115</v>
          </cell>
          <cell r="B12611" t="str">
            <v>MANGUEIRA FLEXIVEL TRANSPARENTE COM ESPIRAL AZUL, EM PVC, DIAM. 2" (50 MM), PARA SERVICOS LEVES DE SUCCAO E DESCARGA</v>
          </cell>
        </row>
        <row r="12612">
          <cell r="A12612">
            <v>44333</v>
          </cell>
          <cell r="B12612" t="str">
            <v>MANGUEIRA FLEXIVEL TRANSPARENTE COM ESPIRAL AZUL, EM PVC, DIAM. 4" (100 MM), PARA SERVICOS LEVES DE SUCCAO E DESCARGA</v>
          </cell>
        </row>
        <row r="12613">
          <cell r="A12613">
            <v>44907</v>
          </cell>
          <cell r="B12613" t="str">
            <v>MANGUEIRA PARA AR E AGUA DE PVC/BORRACHA, PRESSAO 300 PSI, DIAMETRO DE 1 POLEGADA</v>
          </cell>
        </row>
        <row r="12614">
          <cell r="A12614">
            <v>20260</v>
          </cell>
          <cell r="B12614" t="str">
            <v>MANGUEIRA PARA GAS - GLP, PVC, TRANCADA, DIAMETRO DE 3/8", COMPRIMENTO DE 1M (NORMATIZADA)</v>
          </cell>
        </row>
        <row r="12615">
          <cell r="A12615">
            <v>37523</v>
          </cell>
          <cell r="B12615" t="str">
            <v>MANIPULADOR TELESCOPICO, POTENCIA DE 101 HP, CAPACIDADE DE CARGA DE 3.500 KG, ALTURA MAXIMA DE ELEVACAO DE 12 M</v>
          </cell>
        </row>
        <row r="12616">
          <cell r="A12616">
            <v>37515</v>
          </cell>
          <cell r="B12616" t="str">
            <v>MANIPULADOR TELESCOPICO, POTENCIA DE 85 HP, CAPACIDADE DE CARGA DE 3.500 KG, ALTURA MAXIMA DE ELEVACAO DE 12,3 M</v>
          </cell>
        </row>
        <row r="12617">
          <cell r="A12617">
            <v>12899</v>
          </cell>
          <cell r="B12617" t="str">
            <v>MANOMETRO COM CAIXA EM ACO PINTADO, ESCALA *10* KGF/CM2 (*10* BAR), DIAMETRO NOMINAL DE *63* MM, CONEXAO DE 1/4"</v>
          </cell>
        </row>
        <row r="12618">
          <cell r="A12618">
            <v>12898</v>
          </cell>
          <cell r="B12618" t="str">
            <v>MANOMETRO COM CAIXA EM ACO PINTADO, ESCALA *10* KGF/CM2 (*10* BAR), DIAMETRO NOMINAL DE 100 MM, CONEXAO DE 1/2"</v>
          </cell>
        </row>
        <row r="12619">
          <cell r="A12619">
            <v>39699</v>
          </cell>
          <cell r="B12619" t="str">
            <v>MANTA / LENCOL DE BORRACHA, SBR, ANTIRRUIDO, E = 5 MM</v>
          </cell>
          <cell r="C12619">
            <v>15.81</v>
          </cell>
        </row>
        <row r="12620">
          <cell r="A12620">
            <v>39696</v>
          </cell>
          <cell r="B12620" t="str">
            <v>MANTA ALUMINIZADA 1 FACE PARA SUBCOBERTURA, E = *1* MM</v>
          </cell>
        </row>
        <row r="12621">
          <cell r="A12621">
            <v>42528</v>
          </cell>
          <cell r="B12621" t="str">
            <v>MANTA ALUMINIZADA NAS DUAS FACES, PARA SUBCOBERTURA, E = *2* MM</v>
          </cell>
        </row>
        <row r="12622">
          <cell r="A12622">
            <v>39700</v>
          </cell>
          <cell r="B12622" t="str">
            <v>MANTA ANTIRRUIDO DE POLIESTER (PET) PARA CONTRAPISO E = *8* MM</v>
          </cell>
        </row>
        <row r="12623">
          <cell r="A12623">
            <v>4014</v>
          </cell>
          <cell r="B12623" t="str">
            <v>MANTA ASFALTICA ELASTOMERICA EM POLIESTER 3 MM, TIPO III, CLASSE B, ACABAMENTO PP (NBR 9952)</v>
          </cell>
        </row>
        <row r="12624">
          <cell r="A12624">
            <v>4015</v>
          </cell>
          <cell r="B12624" t="str">
            <v>MANTA ASFALTICA ELASTOMERICA EM POLIESTER 4 MM, TIPO III, CLASSE B, ACABAMENTO PP (NBR 9952)</v>
          </cell>
        </row>
        <row r="12625">
          <cell r="A12625">
            <v>4017</v>
          </cell>
          <cell r="B12625" t="str">
            <v>MANTA ASFALTICA ELASTOMERICA EM POLIESTER 5 MM, TIPO III, CLASSE B, ACABAMENTO PP (NBR 9952)</v>
          </cell>
        </row>
        <row r="12626">
          <cell r="A12626">
            <v>11621</v>
          </cell>
          <cell r="B12626" t="str">
            <v>MANTA ASFALTICA ELASTOMERICA EM POLIESTER ALUMINIZADA 3 MM, TIPO III, CLASSE B (NBR 9952)</v>
          </cell>
        </row>
        <row r="12627">
          <cell r="A12627">
            <v>4016</v>
          </cell>
          <cell r="B12627" t="str">
            <v>MANTA ASFALTICA ELASTOMERICA TIPO GLASS 3 MM, TIPO II, CLASSE C, ACABAMENTO PP (NBR 9952)</v>
          </cell>
        </row>
        <row r="12628">
          <cell r="A12628">
            <v>38544</v>
          </cell>
          <cell r="B12628" t="str">
            <v>MANTA DE POLIETILENO EXPANDIDO (PEBD) ANTICHAMAS, E = 8 MM</v>
          </cell>
        </row>
        <row r="12629">
          <cell r="A12629">
            <v>38545</v>
          </cell>
          <cell r="B12629" t="str">
            <v>MANTA DE POLIETILENO EXPANDIDO (PEBD), E = 5 MM</v>
          </cell>
        </row>
        <row r="12630">
          <cell r="A12630">
            <v>42527</v>
          </cell>
          <cell r="B12630" t="str">
            <v>MANTA DE POLIETILENO EXPANDIDO, COM 1 FACE METALIZADA PARA SUBCOBERTURA, E = *5* MM</v>
          </cell>
        </row>
        <row r="12631">
          <cell r="A12631">
            <v>39323</v>
          </cell>
          <cell r="B12631" t="str">
            <v>MANTA GEOTEXTIL TECIDO DE LAMINETES DE POLIPROPILENO, RESISTENCIA A TRACAO = *25* KN/M</v>
          </cell>
        </row>
        <row r="12632">
          <cell r="A12632">
            <v>626</v>
          </cell>
          <cell r="B12632" t="str">
            <v>MANTA LIQUIDA DE BASE ASFALTICA MODIFICADA COM A ADICAO DE ELASTOMEROS DILUIDOS EM SOLVENTE ORGANICO, APLICACAO A FRIO (MEMBRANA DE EMULSAO ASFALTICA PARA IMPERMEABILIZACAO FLEXIVEL)</v>
          </cell>
        </row>
        <row r="12633">
          <cell r="A12633">
            <v>44504</v>
          </cell>
          <cell r="B12633" t="str">
            <v>MANTA TERMOPLASTICA, PEAD, GEOMEMBRANA LISA, E = 0,50 MM (NBR 15352)</v>
          </cell>
        </row>
        <row r="12634">
          <cell r="A12634">
            <v>44505</v>
          </cell>
          <cell r="B12634" t="str">
            <v>MANTA TERMOPLASTICA, PEAD, GEOMEMBRANA LISA, E = 0,75 MM (NBR 15352)</v>
          </cell>
        </row>
        <row r="12635">
          <cell r="A12635">
            <v>44506</v>
          </cell>
          <cell r="B12635" t="str">
            <v>MANTA TERMOPLASTICA, PEAD, GEOMEMBRANA LISA, E = 0,80 MM (NBR 15352)</v>
          </cell>
        </row>
        <row r="12636">
          <cell r="A12636">
            <v>44507</v>
          </cell>
          <cell r="B12636" t="str">
            <v>MANTA TERMOPLASTICA, PEAD, GEOMEMBRANA LISA, E = 1,00 MM (NBR 15352)</v>
          </cell>
        </row>
        <row r="12637">
          <cell r="A12637">
            <v>44508</v>
          </cell>
          <cell r="B12637" t="str">
            <v>MANTA TERMOPLASTICA, PEAD, GEOMEMBRANA LISA, E = 1,50 MM (NBR 15352)</v>
          </cell>
        </row>
        <row r="12638">
          <cell r="A12638">
            <v>44509</v>
          </cell>
          <cell r="B12638" t="str">
            <v>MANTA TERMOPLASTICA, PEAD, GEOMEMBRANA LISA, E = 2,00 MM (NBR 15352)</v>
          </cell>
        </row>
        <row r="12639">
          <cell r="A12639">
            <v>44510</v>
          </cell>
          <cell r="B12639" t="str">
            <v>MANTA TERMOPLASTICA, PEAD, GEOMEMBRANA LISA, E = 2,50 MM (NBR 15352)</v>
          </cell>
        </row>
        <row r="12640">
          <cell r="A12640">
            <v>44512</v>
          </cell>
          <cell r="B12640" t="str">
            <v>MANTA TERMOPLASTICA, PEAD, GEOMEMBRANA TEXTURIZADA EM AMBAS AS FACES, E = 0,50 MM (NBR 15352)</v>
          </cell>
        </row>
        <row r="12641">
          <cell r="A12641">
            <v>44513</v>
          </cell>
          <cell r="B12641" t="str">
            <v>MANTA TERMOPLASTICA, PEAD, GEOMEMBRANA TEXTURIZADA EM AMBAS AS FACES, E = 0,75 MM (NBR 15352)</v>
          </cell>
        </row>
        <row r="12642">
          <cell r="A12642">
            <v>44514</v>
          </cell>
          <cell r="B12642" t="str">
            <v>MANTA TERMOPLASTICA, PEAD, GEOMEMBRANA TEXTURIZADA EM AMBAS AS FACES, E = 0,80 MM (NBR 15352)</v>
          </cell>
        </row>
        <row r="12643">
          <cell r="A12643">
            <v>44515</v>
          </cell>
          <cell r="B12643" t="str">
            <v>MANTA TERMOPLASTICA, PEAD, GEOMEMBRANA TEXTURIZADA EM AMBAS AS FACES, E = 1,00 MM (NBR 15352)</v>
          </cell>
        </row>
        <row r="12644">
          <cell r="A12644">
            <v>44511</v>
          </cell>
          <cell r="B12644" t="str">
            <v>MANTA TERMOPLASTICA, PEAD, GEOMEMBRANA TEXTURIZADA EM AMBAS AS FACES, E = 1,50 MM (NBR 15352)</v>
          </cell>
        </row>
        <row r="12645">
          <cell r="A12645">
            <v>44516</v>
          </cell>
          <cell r="B12645" t="str">
            <v>MANTA TERMOPLASTICA, PEAD, GEOMEMBRANA TEXTURIZADA EM AMBAS AS FACES, E = 2,00 MM (NBR 15352)</v>
          </cell>
        </row>
        <row r="12646">
          <cell r="A12646">
            <v>44517</v>
          </cell>
          <cell r="B12646" t="str">
            <v>MANTA TERMOPLASTICA, PEAD, GEOMEMBRANA TEXTURIZADA EM AMBAS AS FACES, E = 2,50 MM (NBR 15352)</v>
          </cell>
        </row>
        <row r="12647">
          <cell r="A12647">
            <v>11479</v>
          </cell>
          <cell r="B12647" t="str">
            <v>MAQUINA DE 40 MM PARA FECHADURA DE EMBUTIR EXTERNA, EM ACO INOX</v>
          </cell>
          <cell r="C12647">
            <v>35.840000000000003</v>
          </cell>
        </row>
        <row r="12648">
          <cell r="A12648">
            <v>11481</v>
          </cell>
          <cell r="B12648" t="str">
            <v>MAQUINA DE 40 MM PARA FECHADURA, PARA PORTA DE BANHEIRO, EM ACO INOX</v>
          </cell>
          <cell r="C12648">
            <v>32.42</v>
          </cell>
        </row>
        <row r="12649">
          <cell r="A12649">
            <v>43609</v>
          </cell>
          <cell r="B12649" t="str">
            <v>MAQUINA DE 40 MM PARA FECHADURA, PARA PORTA INTERNA, EM ACO INOX</v>
          </cell>
          <cell r="C12649">
            <v>32.42</v>
          </cell>
        </row>
        <row r="12650">
          <cell r="A12650">
            <v>11478</v>
          </cell>
          <cell r="B12650" t="str">
            <v>MAQUINA DE 55 MM PARA FECHADURA DE EMBUTIR EXTERNA, EM ACO INOX</v>
          </cell>
          <cell r="C12650">
            <v>61.49</v>
          </cell>
        </row>
        <row r="12651">
          <cell r="A12651">
            <v>43608</v>
          </cell>
          <cell r="B12651" t="str">
            <v>MAQUINA DE 55 MM PARA FECHADURA, PARA PORTA DE BANHEIRO, EM ACO INOX</v>
          </cell>
          <cell r="C12651">
            <v>46.92</v>
          </cell>
        </row>
        <row r="12652">
          <cell r="A12652">
            <v>11476</v>
          </cell>
          <cell r="B12652" t="str">
            <v>MAQUINA DE 55 MM PARA FECHADURA, PARA PORTA INTERNA, EM ACO INOX</v>
          </cell>
          <cell r="C12652">
            <v>46.92</v>
          </cell>
        </row>
        <row r="12653">
          <cell r="A12653">
            <v>40637</v>
          </cell>
          <cell r="B12653" t="str">
            <v>MAQUINA DEMARCADORA DE FAIXA DE TRAFEGO A FRIO, AUTOPROPELIDA, MOTOR DIESEL 38 HP</v>
          </cell>
        </row>
        <row r="12654">
          <cell r="A12654">
            <v>13836</v>
          </cell>
          <cell r="B12654" t="str">
            <v>MAQUINA EXTRUSORA DE CONCRETO PARA GUIAS E SARJETAS, COM MOTOR A DIESEL E POTENCIA DE 14 CV</v>
          </cell>
        </row>
        <row r="12655">
          <cell r="A12655">
            <v>14534</v>
          </cell>
          <cell r="B12655" t="str">
            <v>MAQUINA MANUAL TIPO PRENSA PARA PRODUCAO DE BLOCOS E PAVIMENTOS DE CONCRETO, COM MOTOR ELETRICO TRIFASICO PARA VIBRACAO, POTENCIA TOTAL INSTALADA DE 1,5 KW</v>
          </cell>
        </row>
        <row r="12656">
          <cell r="A12656">
            <v>14619</v>
          </cell>
          <cell r="B12656" t="str">
            <v>MAQUINA PARA CORTE COM DISCO ABRASIVO DE DIAMETRO DE 18" (450 MM), COM MOTOR ELETRICO TRIFASICO DE 10 CV</v>
          </cell>
          <cell r="C12656">
            <v>18308.68</v>
          </cell>
        </row>
        <row r="12657">
          <cell r="A12657">
            <v>14535</v>
          </cell>
          <cell r="B12657" t="str">
            <v>MAQUINA TIPO PRENSA HIDRAULICA, PARA FABRICACAO DE TUBOS DE CONCRETO PARA AGUAS PLUVIAIS, DN 200 A DN 600 MM X 1000 MM DE COMPRIMENTO, COM MOTOR PRINCIPAL COM POTENCIA DE 20 CV</v>
          </cell>
        </row>
        <row r="12658">
          <cell r="A12658">
            <v>39813</v>
          </cell>
          <cell r="B12658" t="str">
            <v>MAQUINA TIPO VASO/TANQUE/JATO DE PRESSAO PORTATIL P/ JATEAMENTO, CONTROLE AUTOMATICO E REMOTO, CAMARA DE 1 SAIDA, 280 L, DIAM. *670* MM, BICO JATO CURTO VENTURI 5/16", MANGUEIRA 1" DE 10 M, COMPLETA (VALVULAS POP UP E DOSADORA, FUNDO CONICO ETC)</v>
          </cell>
        </row>
        <row r="12659">
          <cell r="A12659">
            <v>12868</v>
          </cell>
          <cell r="B12659" t="str">
            <v>MARCENEIRO (HORISTA)</v>
          </cell>
          <cell r="C12659">
            <v>8.5399999999999991</v>
          </cell>
        </row>
        <row r="12660">
          <cell r="A12660">
            <v>40916</v>
          </cell>
          <cell r="B12660" t="str">
            <v>MARCENEIRO (MENSALISTA)</v>
          </cell>
          <cell r="C12660">
            <v>1879.89</v>
          </cell>
        </row>
        <row r="12661">
          <cell r="A12661">
            <v>4755</v>
          </cell>
          <cell r="B12661" t="str">
            <v>MARMORISTA / GRANITEIRO (HORISTA)</v>
          </cell>
          <cell r="C12661">
            <v>9.2200000000000006</v>
          </cell>
        </row>
        <row r="12662">
          <cell r="A12662">
            <v>41067</v>
          </cell>
          <cell r="B12662" t="str">
            <v>MARMORISTA / GRANITEIRO (MENSALISTA)</v>
          </cell>
          <cell r="C12662">
            <v>2028.4</v>
          </cell>
        </row>
        <row r="12663">
          <cell r="A12663">
            <v>45240</v>
          </cell>
          <cell r="B12663" t="str">
            <v>MARRETA DE ACO, OITAVADA, 500 G, COM CABO DE MADEIRA</v>
          </cell>
          <cell r="C12663">
            <v>26.93</v>
          </cell>
        </row>
        <row r="12664">
          <cell r="A12664">
            <v>45228</v>
          </cell>
          <cell r="B12664" t="str">
            <v>MARTELO DE BORRACHA PRETO 450 G, CABO DE MADEIRA *60* MM DE DIAMETRO</v>
          </cell>
          <cell r="C12664">
            <v>23.01</v>
          </cell>
        </row>
        <row r="12665">
          <cell r="A12665">
            <v>45241</v>
          </cell>
          <cell r="B12665" t="str">
            <v>MARTELO DE PEDREIRO, 1 CORTE, EM ACO, *500* G, COMPRIMENTO TOTAL DE *28* CM, COM CABO DE MADEIRA</v>
          </cell>
          <cell r="C12665">
            <v>33.11</v>
          </cell>
        </row>
        <row r="12666">
          <cell r="A12666">
            <v>38463</v>
          </cell>
          <cell r="B12666" t="str">
            <v>MARTELO DE SOLDADOR/PICADOR DE SOLDA</v>
          </cell>
          <cell r="C12666">
            <v>65.75</v>
          </cell>
        </row>
        <row r="12667">
          <cell r="A12667">
            <v>40703</v>
          </cell>
          <cell r="B12667" t="str">
            <v>MARTELO DEMOLIDOR ELETRICO, COM POTENCIA DE 2.000 W, FREQUENCIA DE 1.000 IMPACTOS POR MINUTO, FORCA DE IMPACTO ENTRE 60 E 65 J, PESO DE 30 KG</v>
          </cell>
          <cell r="C12667">
            <v>13269.21</v>
          </cell>
        </row>
        <row r="12668">
          <cell r="A12668">
            <v>14531</v>
          </cell>
          <cell r="B12668" t="str">
            <v>MARTELO DEMOLIDOR PNEUMATICO MANUAL, COM REDUCAO DE VIBRACAO, PESO DE 21 KG</v>
          </cell>
          <cell r="C12668">
            <v>24738.81</v>
          </cell>
        </row>
        <row r="12669">
          <cell r="A12669">
            <v>36533</v>
          </cell>
          <cell r="B12669" t="str">
            <v>MARTELO DEMOLIDOR PNEUMATICO MANUAL, COM REDUCAO DE VIBRACAO, PESO DE 31,5 KG</v>
          </cell>
          <cell r="C12669">
            <v>28468.04</v>
          </cell>
        </row>
        <row r="12670">
          <cell r="A12670">
            <v>11616</v>
          </cell>
          <cell r="B12670" t="str">
            <v>MARTELO DEMOLIDOR PNEUMATICO MANUAL, PADRAO, PESO DE 32 KG</v>
          </cell>
          <cell r="C12670">
            <v>26887.64</v>
          </cell>
        </row>
        <row r="12671">
          <cell r="A12671">
            <v>41898</v>
          </cell>
          <cell r="B12671" t="str">
            <v>MARTELO DEMOLIDOR PNEUMATICO MANUAL, PESO DE 28 KG, COM SILENCIADOR</v>
          </cell>
          <cell r="C12671">
            <v>30252.26</v>
          </cell>
        </row>
        <row r="12672">
          <cell r="A12672">
            <v>13447</v>
          </cell>
          <cell r="B12672" t="str">
            <v>MARTELO PERFURADOR PNEUMATICO MANUAL, DE SUPERFICIE, COM AVANCO DE COLUNA, PESO DE 22 KG</v>
          </cell>
          <cell r="C12672">
            <v>55666.23</v>
          </cell>
        </row>
        <row r="12673">
          <cell r="A12673">
            <v>14529</v>
          </cell>
          <cell r="B12673" t="str">
            <v>MARTELO PERFURADOR PNEUMATICO MANUAL, HASTE 25 X 75 MM, 21 KG</v>
          </cell>
          <cell r="C12673">
            <v>31132.71</v>
          </cell>
        </row>
        <row r="12674">
          <cell r="A12674">
            <v>10747</v>
          </cell>
          <cell r="B12674" t="str">
            <v>MARTELO PERFURADOR PNEUMATICO MANUAL, PESO DE 25 KG, COM SILENCIADOR</v>
          </cell>
          <cell r="C12674">
            <v>30545.94</v>
          </cell>
        </row>
        <row r="12675">
          <cell r="A12675">
            <v>36141</v>
          </cell>
          <cell r="B12675" t="str">
            <v>MASCARA DE SEGURANCA PARA SOLDA COM ESCUDO DE CELERON E CARNEIRA DE PLASTICO COM REGULAGEM</v>
          </cell>
          <cell r="C12675">
            <v>103.42</v>
          </cell>
        </row>
        <row r="12676">
          <cell r="A12676">
            <v>45211</v>
          </cell>
          <cell r="B12676" t="str">
            <v>MASCARA DE SOLDA AUTOMATICA, COM GRAU DE ESCURECIMENTO DIN 9 A 13</v>
          </cell>
          <cell r="C12676">
            <v>93.99</v>
          </cell>
        </row>
        <row r="12677">
          <cell r="A12677">
            <v>43651</v>
          </cell>
          <cell r="B12677" t="str">
            <v>MASSA ACRILICA PARA SUPERFICIES INTERNAS E EXTERNAS</v>
          </cell>
          <cell r="C12677">
            <v>6.47</v>
          </cell>
        </row>
        <row r="12678">
          <cell r="A12678">
            <v>43626</v>
          </cell>
          <cell r="B12678" t="str">
            <v>MASSA CORRIDA PARA SUPERFICIES DE AMBIENTES INTERNOS</v>
          </cell>
          <cell r="C12678">
            <v>3.6</v>
          </cell>
        </row>
        <row r="12679">
          <cell r="A12679">
            <v>39434</v>
          </cell>
          <cell r="B12679" t="str">
            <v>MASSA DE REJUNTE EM PO PARA DRYWALL, A BASE DE GESSO, SECAGEM RAPIDA, PARA TRATAMENTO DE JUNTAS DE CHAPA DE GESSO (NECESSITA ADICAO DE AGUA)</v>
          </cell>
          <cell r="C12679">
            <v>3.84</v>
          </cell>
        </row>
        <row r="12680">
          <cell r="A12680">
            <v>39433</v>
          </cell>
          <cell r="B12680" t="str">
            <v>MASSA DE REJUNTE PRONTA PARA TRATAMENTO DE JUNTAS DE CHAPA DE GESSO PARA DRYWALL, SEM ADICAO DE AGUA</v>
          </cell>
          <cell r="C12680">
            <v>3.05</v>
          </cell>
        </row>
        <row r="12681">
          <cell r="A12681">
            <v>4049</v>
          </cell>
          <cell r="B12681" t="str">
            <v>MASSA EPOXI BICOMPONENTE (MASSA + CATALISADOR)</v>
          </cell>
          <cell r="C12681">
            <v>72.25</v>
          </cell>
        </row>
        <row r="12682">
          <cell r="A12682">
            <v>38120</v>
          </cell>
          <cell r="B12682" t="str">
            <v>MASSA EPOXI BICOMPONENTE PARA REPAROS</v>
          </cell>
        </row>
        <row r="12683">
          <cell r="A12683">
            <v>43652</v>
          </cell>
          <cell r="B12683" t="str">
            <v>MASSA PARA MADEIRA - INTERIOR E EXTERIOR</v>
          </cell>
          <cell r="C12683">
            <v>14.51</v>
          </cell>
        </row>
        <row r="12684">
          <cell r="A12684">
            <v>10498</v>
          </cell>
          <cell r="B12684" t="str">
            <v>MASSA PARA VIDRO</v>
          </cell>
          <cell r="C12684">
            <v>10.210000000000001</v>
          </cell>
        </row>
        <row r="12685">
          <cell r="A12685">
            <v>4823</v>
          </cell>
          <cell r="B12685" t="str">
            <v>MASSA PLASTICA PARA MARMORE/GRANITO</v>
          </cell>
          <cell r="C12685">
            <v>38.31</v>
          </cell>
        </row>
        <row r="12686">
          <cell r="A12686">
            <v>38877</v>
          </cell>
          <cell r="B12686" t="str">
            <v>MASSA PREMIUM PARA TEXTURA LISA DE BASE ACRILICA, USO INTERNO E EXTERNO</v>
          </cell>
          <cell r="C12686">
            <v>6.68</v>
          </cell>
        </row>
        <row r="12687">
          <cell r="A12687">
            <v>34546</v>
          </cell>
          <cell r="B12687" t="str">
            <v>MASSA PREMIUM PARA TEXTURA RUSTICA DE BASE ACRILICA, COR BRANCA, USO INTERNO E EXTERNO</v>
          </cell>
          <cell r="C12687">
            <v>6.87</v>
          </cell>
        </row>
        <row r="12688">
          <cell r="A12688">
            <v>41387</v>
          </cell>
          <cell r="B12688" t="str">
            <v>MASTRO SIMPLES GALVANIZADO DIAMETRO NOMINAL 1 1/2"</v>
          </cell>
          <cell r="C12688">
            <v>59.5</v>
          </cell>
        </row>
        <row r="12689">
          <cell r="A12689">
            <v>41388</v>
          </cell>
          <cell r="B12689" t="str">
            <v>MASTRO SIMPLES GALVANIZADO DIAMETRO NOMINAL 2"</v>
          </cell>
          <cell r="C12689">
            <v>71.39</v>
          </cell>
        </row>
        <row r="12690">
          <cell r="A12690">
            <v>41380</v>
          </cell>
          <cell r="B12690" t="str">
            <v>MASTRO TELESCOPICO DE 4 METROS (3 M X DN= 2" + 1 M X DN= 1 1/2")</v>
          </cell>
          <cell r="C12690">
            <v>474.97</v>
          </cell>
        </row>
        <row r="12691">
          <cell r="A12691">
            <v>41381</v>
          </cell>
          <cell r="B12691" t="str">
            <v>MASTRO TELESCOPICO GALVANIZADO 5 METROS (3 M X DN= 2" + 2 M X DN= 1 1/2")</v>
          </cell>
          <cell r="C12691">
            <v>497.59</v>
          </cell>
        </row>
        <row r="12692">
          <cell r="A12692">
            <v>41382</v>
          </cell>
          <cell r="B12692" t="str">
            <v>MASTRO TELESCOPICO GALVANIZADO 6 METROS (3 M X DN= 2" + 3 M X DN= 1 1/2")</v>
          </cell>
          <cell r="C12692">
            <v>481.64</v>
          </cell>
        </row>
        <row r="12693">
          <cell r="A12693">
            <v>41383</v>
          </cell>
          <cell r="B12693" t="str">
            <v>MASTRO TELESCOPICO GALVANIZADO 7 METROS (6 M X DN= 2" + 1 M X DN= 1 1/2")</v>
          </cell>
          <cell r="C12693">
            <v>653.72</v>
          </cell>
        </row>
        <row r="12694">
          <cell r="A12694">
            <v>41385</v>
          </cell>
          <cell r="B12694" t="str">
            <v>MASTRO TELESCOPICO GALVANIZADO 9 METROS (6 M X DN= 2" + 3 M X DN= 1 1/2")</v>
          </cell>
          <cell r="C12694">
            <v>813.47</v>
          </cell>
        </row>
        <row r="12695">
          <cell r="A12695">
            <v>4058</v>
          </cell>
          <cell r="B12695" t="str">
            <v>MECANICO DE EQUIPAMENTOS PESADOS (HORISTA)</v>
          </cell>
          <cell r="C12695">
            <v>15.2</v>
          </cell>
        </row>
        <row r="12696">
          <cell r="A12696">
            <v>40974</v>
          </cell>
          <cell r="B12696" t="str">
            <v>MECANICO DE EQUIPAMENTOS PESADOS (MENSALISTA)</v>
          </cell>
          <cell r="C12696">
            <v>3345.34</v>
          </cell>
        </row>
        <row r="12697">
          <cell r="A12697">
            <v>34794</v>
          </cell>
          <cell r="B12697" t="str">
            <v>MECANICO DE REFRIGERACAO (HORISTA)</v>
          </cell>
          <cell r="C12697">
            <v>10.77</v>
          </cell>
        </row>
        <row r="12698">
          <cell r="A12698">
            <v>40925</v>
          </cell>
          <cell r="B12698" t="str">
            <v>MECANICO DE REFRIGERACAO (MENSALISTA)</v>
          </cell>
          <cell r="C12698">
            <v>2371.52</v>
          </cell>
        </row>
        <row r="12699">
          <cell r="A12699">
            <v>13741</v>
          </cell>
          <cell r="B12699" t="str">
            <v>MEDIDOR DE NIVEL ESTATICO E DINAMICO PARA POCO, COMPRIMENTO DE 200 M</v>
          </cell>
          <cell r="C12699">
            <v>2957.87</v>
          </cell>
        </row>
        <row r="12700">
          <cell r="A12700">
            <v>3288</v>
          </cell>
          <cell r="B12700" t="str">
            <v>MEIA CANA DE MADEIRA CEDRINHO OU EQUIVALENTE DA REGIAO, ACABAMENTO PARA FORRO PAULISTA, *2,5 X 2,5* CM</v>
          </cell>
          <cell r="C12700">
            <v>7.75</v>
          </cell>
        </row>
        <row r="12701">
          <cell r="A12701">
            <v>13587</v>
          </cell>
          <cell r="B12701" t="str">
            <v>MEIA CANA DE MADEIRA PINUS OU EQUIVALENTE DA REGIAO, ACABAMENTO PARA FORRO PAULISTA, *2,5 X 2,5* CM</v>
          </cell>
          <cell r="C12701">
            <v>4.68</v>
          </cell>
        </row>
        <row r="12702">
          <cell r="A12702">
            <v>38598</v>
          </cell>
          <cell r="B12702" t="str">
            <v>MEIA CANALETA DE CONCRETO ESTRUTURAL 14 X 19 X 19 CM, FBK 14 MPA (NBR 6136)</v>
          </cell>
          <cell r="C12702">
            <v>4.0599999999999996</v>
          </cell>
        </row>
        <row r="12703">
          <cell r="A12703">
            <v>38595</v>
          </cell>
          <cell r="B12703" t="str">
            <v>MEIA CANALETA DE CONCRETO ESTRUTURAL 14 X 19 X 19 CM, FBK 4,5 MPA (NBR 6136)</v>
          </cell>
          <cell r="C12703">
            <v>3.44</v>
          </cell>
        </row>
        <row r="12704">
          <cell r="A12704">
            <v>38592</v>
          </cell>
          <cell r="B12704" t="str">
            <v>MEIO BLOCO DE CONCRETO ESTRUTURAL 14 X 19 X 14 CM, FBK 14 MPA (NBR 6136)</v>
          </cell>
          <cell r="C12704">
            <v>3.48</v>
          </cell>
        </row>
        <row r="12705">
          <cell r="A12705">
            <v>38588</v>
          </cell>
          <cell r="B12705" t="str">
            <v>MEIO BLOCO DE CONCRETO ESTRUTURAL 14 X 19 X 14 CM, FBK 4,5 MPA (NBR 6136)</v>
          </cell>
          <cell r="C12705">
            <v>2.78</v>
          </cell>
        </row>
        <row r="12706">
          <cell r="A12706">
            <v>38593</v>
          </cell>
          <cell r="B12706" t="str">
            <v>MEIO BLOCO DE CONCRETO ESTRUTURAL 14 X 19 X 19 CM, FBK 14 MPA (NBR 6136)</v>
          </cell>
          <cell r="C12706">
            <v>3.84</v>
          </cell>
        </row>
        <row r="12707">
          <cell r="A12707">
            <v>38589</v>
          </cell>
          <cell r="B12707" t="str">
            <v>MEIO BLOCO DE CONCRETO ESTRUTURAL 14 X 19 X 19 CM, FBK 4,5 MPA (NBR 6136)</v>
          </cell>
          <cell r="C12707">
            <v>2.92</v>
          </cell>
        </row>
        <row r="12708">
          <cell r="A12708">
            <v>38594</v>
          </cell>
          <cell r="B12708" t="str">
            <v>MEIO BLOCO DE CONCRETO ESTRUTURAL 14 X 19 X 34 CM, FBK 14 MPA (NBR 6136)</v>
          </cell>
          <cell r="C12708">
            <v>6.06</v>
          </cell>
        </row>
        <row r="12709">
          <cell r="A12709">
            <v>34774</v>
          </cell>
          <cell r="B12709" t="str">
            <v>MEIO BLOCO DE VEDACAO DE CONCRETO 14 X 19 X 19 CM (CLASSE C - NBR 6136)</v>
          </cell>
          <cell r="C12709">
            <v>2.72</v>
          </cell>
        </row>
        <row r="12710">
          <cell r="A12710">
            <v>34771</v>
          </cell>
          <cell r="B12710" t="str">
            <v>MEIO BLOCO DE VEDACAO DE CONCRETO 19 X 19 X 19 CM (CLASSE C - NBR 6136)</v>
          </cell>
          <cell r="C12710">
            <v>3.28</v>
          </cell>
        </row>
        <row r="12711">
          <cell r="A12711">
            <v>34764</v>
          </cell>
          <cell r="B12711" t="str">
            <v>MEIO BLOCO DE VEDACAO DE CONCRETO 9 X 19 X 19 CM (CLASSE C - NBR 6136)</v>
          </cell>
          <cell r="C12711">
            <v>2.15</v>
          </cell>
        </row>
        <row r="12712">
          <cell r="A12712">
            <v>34773</v>
          </cell>
          <cell r="B12712" t="str">
            <v>MEIO BLOCO DE VEDACAO DE CONCRETO APARENTE 14 X 19 X 19 CM (CLASSE C - NBR 6136)</v>
          </cell>
          <cell r="C12712">
            <v>2.87</v>
          </cell>
        </row>
        <row r="12713">
          <cell r="A12713">
            <v>34769</v>
          </cell>
          <cell r="B12713" t="str">
            <v>MEIO BLOCO DE VEDACAO DE CONCRETO APARENTE 19 X 19 X 19 CM (CLASSE C - NBR 6136)</v>
          </cell>
          <cell r="C12713">
            <v>3.55</v>
          </cell>
        </row>
        <row r="12714">
          <cell r="A12714">
            <v>34763</v>
          </cell>
          <cell r="B12714" t="str">
            <v>MEIO BLOCO DE VEDACAO DE CONCRETO APARENTE 9 X 19 X 19 CM (CLASSE C - NBR 6136)</v>
          </cell>
          <cell r="C12714">
            <v>2.19</v>
          </cell>
        </row>
        <row r="12715">
          <cell r="A12715">
            <v>34788</v>
          </cell>
          <cell r="B12715" t="str">
            <v>MEIO BLOCO ESTRUTURAL CERAMICO DE 14 X 19 X 14 CM (L X A X C) E 6,0 MPA</v>
          </cell>
          <cell r="C12715">
            <v>1.5</v>
          </cell>
        </row>
        <row r="12716">
          <cell r="A12716">
            <v>34781</v>
          </cell>
          <cell r="B12716" t="str">
            <v>MEIO BLOCO ESTRUTURAL CERAMICO DE 14 X 19 X 19 CM (L X A X C) E 6,0 MPA</v>
          </cell>
          <cell r="C12716">
            <v>2.06</v>
          </cell>
        </row>
        <row r="12717">
          <cell r="A12717">
            <v>41682</v>
          </cell>
          <cell r="B12717" t="str">
            <v>MEIO-FIO OU GUIA DE CONCRETO PRE MOLDADO, COMP 1 M, *30 X 10/12* CM (H X L1/L2)</v>
          </cell>
          <cell r="C12717">
            <v>31.93</v>
          </cell>
        </row>
        <row r="12718">
          <cell r="A12718">
            <v>41683</v>
          </cell>
          <cell r="B12718" t="str">
            <v>MEIO-FIO OU GUIA DE CONCRETO PRE MOLDADO, COMP 80 CM, *30 X 10/10* (H X L1/L2)</v>
          </cell>
          <cell r="C12718">
            <v>23.49</v>
          </cell>
        </row>
        <row r="12719">
          <cell r="A12719">
            <v>41680</v>
          </cell>
          <cell r="B12719" t="str">
            <v>MEIO-FIO OU GUIA DE CONCRETO PRE-MOLDADO, COMP *39* CM, *19 X 6,5/6,5* CM (H X L1/L2)</v>
          </cell>
          <cell r="C12719">
            <v>12.65</v>
          </cell>
        </row>
        <row r="12720">
          <cell r="A12720">
            <v>41679</v>
          </cell>
          <cell r="B12720" t="str">
            <v>MEIO-FIO OU GUIA DE CONCRETO PRE-MOLDADO, COMP 1 M, *20 X 12/15* CM (H X L1/L2)</v>
          </cell>
          <cell r="C12720">
            <v>28.91</v>
          </cell>
        </row>
        <row r="12721">
          <cell r="A12721">
            <v>41681</v>
          </cell>
          <cell r="B12721" t="str">
            <v>MEIO-FIO OU GUIA DE CONCRETO PRE-MOLDADO, COMP 80 CM, *25 X 08/08* CM (H X L1/L2)</v>
          </cell>
          <cell r="C12721">
            <v>19.78</v>
          </cell>
        </row>
        <row r="12722">
          <cell r="A12722">
            <v>43386</v>
          </cell>
          <cell r="B12722" t="str">
            <v>MEIO-FIO OU GUIA DE CONCRETO PRE-MOLDADO, TIPO CHAPEU PARA BOCA DE LOBO, DIMENSOES *1,20* X 0,15 X 0,30 M</v>
          </cell>
          <cell r="C12722">
            <v>45.18</v>
          </cell>
        </row>
        <row r="12723">
          <cell r="A12723">
            <v>4059</v>
          </cell>
          <cell r="B12723" t="str">
            <v>MEIO-FIO OU GUIA DE CONCRETO, PRE-MOLDADO, COMP 1 M, *30 X 12/15* CM (H X L1/L2)</v>
          </cell>
          <cell r="C12723">
            <v>31.93</v>
          </cell>
        </row>
        <row r="12724">
          <cell r="A12724">
            <v>4062</v>
          </cell>
          <cell r="B12724" t="str">
            <v>MEIO-FIO OU GUIA DE CONCRETO, PRE-MOLDADO, COMP 1 M, *30 X 15* CM (H X L)</v>
          </cell>
          <cell r="C12724">
            <v>31.93</v>
          </cell>
        </row>
        <row r="12725">
          <cell r="A12725">
            <v>4061</v>
          </cell>
          <cell r="B12725" t="str">
            <v>MEIO-FIO OU GUIA DE CONCRETO, PRE-MOLDADO, COMP 80 CM, *45 X 12/18* CM (H X L1/L2)</v>
          </cell>
          <cell r="C12725">
            <v>39.75</v>
          </cell>
        </row>
        <row r="12726">
          <cell r="A12726">
            <v>41315</v>
          </cell>
          <cell r="B12726" t="str">
            <v>MEMBRANA IMPERMEABILIZANTE A BASE DE POLIUREIA, BICOMPONENTE, APLICACAO A FRIO</v>
          </cell>
          <cell r="C12726">
            <v>88.96</v>
          </cell>
        </row>
        <row r="12727">
          <cell r="A12727">
            <v>43148</v>
          </cell>
          <cell r="B12727" t="str">
            <v>MEMBRANA IMPERMEABILIZANTE A BASE DE POLIURETANO</v>
          </cell>
          <cell r="C12727">
            <v>60.39</v>
          </cell>
        </row>
        <row r="12728">
          <cell r="A12728">
            <v>43147</v>
          </cell>
          <cell r="B12728" t="str">
            <v>MEMBRANA IMPERMEABILIZANTE ACRILICA MONOCOMPONENTE</v>
          </cell>
          <cell r="C12728">
            <v>23.39</v>
          </cell>
        </row>
        <row r="12729">
          <cell r="A12729">
            <v>10608</v>
          </cell>
          <cell r="B12729" t="str">
            <v>MESA VIBRATORIA COM DIMENSOES DE 2,0 X 1,0 M, COM MOTOR ELETRICO DE 2 POLOS E POTENCIA DE 3 CV</v>
          </cell>
        </row>
        <row r="12730">
          <cell r="A12730">
            <v>4069</v>
          </cell>
          <cell r="B12730" t="str">
            <v>MESTRE DE OBRAS (HORISTA)</v>
          </cell>
          <cell r="C12730">
            <v>16.28</v>
          </cell>
        </row>
        <row r="12731">
          <cell r="A12731">
            <v>40819</v>
          </cell>
          <cell r="B12731" t="str">
            <v>MESTRE DE OBRAS (MENSALISTA)</v>
          </cell>
          <cell r="C12731">
            <v>3582.69</v>
          </cell>
        </row>
        <row r="12732">
          <cell r="A12732">
            <v>34361</v>
          </cell>
          <cell r="B12732" t="str">
            <v>METACAULIM DE ALTA REATIVIDADE/CAULIM CALCINADO</v>
          </cell>
          <cell r="C12732">
            <v>17.02</v>
          </cell>
        </row>
        <row r="12733">
          <cell r="A12733">
            <v>36512</v>
          </cell>
          <cell r="B12733" t="str">
            <v>MICRO-TRATOR CORTADOR DE GRAMA COM LARGURA DO CORTE DE 107 CM, COM 2 LAMINAS E DESCARTE LATERAL</v>
          </cell>
        </row>
        <row r="12734">
          <cell r="A12734">
            <v>44478</v>
          </cell>
          <cell r="B12734" t="str">
            <v>MICROESFERAS DE VIDRO PARA SINALIZACAO HORIZONTAL VIARIA, TIPO I-B (PREMIX) - NBR 16184</v>
          </cell>
          <cell r="C12734">
            <v>13.36</v>
          </cell>
        </row>
        <row r="12735">
          <cell r="A12735">
            <v>44477</v>
          </cell>
          <cell r="B12735" t="str">
            <v>MICROESFERAS DE VIDRO PARA SINALIZACAO HORIZONTAL VIARIA, TIPO II-A (DROP-ON) - NBR 16184</v>
          </cell>
          <cell r="C12735">
            <v>13.36</v>
          </cell>
        </row>
        <row r="12736">
          <cell r="A12736">
            <v>11697</v>
          </cell>
          <cell r="B12736" t="str">
            <v>MICTORIO COLETIVO ACO INOX (AISI 304), E = 0,8 MM, DE *100 X 40 X 30* CM (C X A X P)</v>
          </cell>
          <cell r="C12736">
            <v>709.26</v>
          </cell>
        </row>
        <row r="12737">
          <cell r="A12737">
            <v>11698</v>
          </cell>
          <cell r="B12737" t="str">
            <v>MICTORIO COLETIVO ACO INOX (AISI 304), E = 0,8 MM, DE *100 X 50 X 35* CM (C X A X P)</v>
          </cell>
          <cell r="C12737">
            <v>846.11</v>
          </cell>
        </row>
        <row r="12738">
          <cell r="A12738">
            <v>11699</v>
          </cell>
          <cell r="B12738" t="str">
            <v>MICTORIO INDIVIDUAL ACO INOX (AISI 304), E = 0,8 MM, DE *50 X 45 X 35* (C X A X P)</v>
          </cell>
          <cell r="C12738">
            <v>935.15</v>
          </cell>
        </row>
        <row r="12739">
          <cell r="A12739">
            <v>10432</v>
          </cell>
          <cell r="B12739" t="str">
            <v>MICTORIO INDIVIDUAL, SIFONADO, DE LOUCA BRANCA, SEM COMPLEMENTOS</v>
          </cell>
          <cell r="C12739">
            <v>386.59</v>
          </cell>
        </row>
        <row r="12740">
          <cell r="A12740">
            <v>44020</v>
          </cell>
          <cell r="B12740" t="str">
            <v>MICTORIO INDIVIDUAL, SIFONADO, VALVULA EMBUTIDA, DE LOUCA BRANCA, SEM COMPLEMENTOS - PADRAO ALTO</v>
          </cell>
          <cell r="C12740">
            <v>953.76</v>
          </cell>
        </row>
        <row r="12741">
          <cell r="A12741">
            <v>41419</v>
          </cell>
          <cell r="B12741" t="str">
            <v>MINICAPTOR, EM ACO GALVANIZADO A FOGO, FIXACAO COM ROSCA SOBERBA OU MECANICA, H=300 MM X DN=10 MM</v>
          </cell>
          <cell r="C12741">
            <v>8.9</v>
          </cell>
        </row>
        <row r="12742">
          <cell r="A12742">
            <v>41420</v>
          </cell>
          <cell r="B12742" t="str">
            <v>MINICAPTOR, EM ACO GALVANIZADO A FOGO, FIXACAO COM ROSCA SOBERBA OU MECANICA, H=600 MM X DN=10 MM</v>
          </cell>
          <cell r="C12742">
            <v>12.11</v>
          </cell>
        </row>
        <row r="12743">
          <cell r="A12743">
            <v>41421</v>
          </cell>
          <cell r="B12743" t="str">
            <v>MINICAPTOR, EM ACO GALVANIZADO A FOGO, FIXACAO HORIZONTAL COM BANDEIRA A 20 CM, H=300 MM E X DN=10 MM</v>
          </cell>
          <cell r="C12743">
            <v>12.08</v>
          </cell>
        </row>
        <row r="12744">
          <cell r="A12744">
            <v>41422</v>
          </cell>
          <cell r="B12744" t="str">
            <v>MINICAPTOR, EM ACO GALVANIZADO A FOGO, FIXACAO HORIZONTAL COM BANDEIRA A 20 CM, H=600 MM E X DN=10 MM</v>
          </cell>
          <cell r="C12744">
            <v>16.54</v>
          </cell>
        </row>
        <row r="12745">
          <cell r="A12745">
            <v>41425</v>
          </cell>
          <cell r="B12745" t="str">
            <v>MINICAPTOR, EM ACO GALVANIZADO A FOGO, FIXACAO HORIZONTAL DE 1 FUROS, SEM BANDEIRA, H=300 MM X DN=10 MM</v>
          </cell>
          <cell r="C12745">
            <v>8.4600000000000009</v>
          </cell>
        </row>
        <row r="12746">
          <cell r="A12746">
            <v>41426</v>
          </cell>
          <cell r="B12746" t="str">
            <v>MINICAPTOR, EM ACO GALVANIZADO A FOGO, FIXACAO HORIZONTAL DE 2 FUROS, SEM BANDEIRA, H=600 MM X DN=10 MM</v>
          </cell>
          <cell r="C12746">
            <v>15.26</v>
          </cell>
        </row>
        <row r="12747">
          <cell r="A12747">
            <v>41414</v>
          </cell>
          <cell r="B12747" t="str">
            <v>MINICAPTORES DE INSERCAO, EM ACO GALVANIZADO A FOGO, H=300 MM X DN=10 MM</v>
          </cell>
          <cell r="C12747">
            <v>28</v>
          </cell>
        </row>
        <row r="12748">
          <cell r="A12748">
            <v>41415</v>
          </cell>
          <cell r="B12748" t="str">
            <v>MINICAPTORES DE INSERCAO, EM ACO GALVANIZADO A FOGO, H=600,MM X DN=10,MM</v>
          </cell>
          <cell r="C12748">
            <v>32.61</v>
          </cell>
        </row>
        <row r="12749">
          <cell r="A12749">
            <v>37514</v>
          </cell>
          <cell r="B12749" t="str">
            <v>MINICARREGADEIRA SOBRE RODAS, POTENCIA LIQUIDA DE *47* HP, CAPACIDADE NOMINAL DE OPERACAO DE *646* KG</v>
          </cell>
          <cell r="C12749">
            <v>370000</v>
          </cell>
        </row>
        <row r="12750">
          <cell r="A12750">
            <v>37519</v>
          </cell>
          <cell r="B12750" t="str">
            <v>MINICARREGADEIRA SOBRE RODAS, POTENCIA LIQUIDA DE *72* HP, CAPACIDADE NOMINAL DE OPERACAO DE *1200* KG</v>
          </cell>
          <cell r="C12750">
            <v>571018.55000000005</v>
          </cell>
        </row>
        <row r="12751">
          <cell r="A12751">
            <v>37520</v>
          </cell>
          <cell r="B12751" t="str">
            <v>MINIESCAVADEIRA SOBRE ESTEIRAS, POTENCIA LIQUIDA DE *30* HP, PESO OPERACIONAL DE *3.500* KG</v>
          </cell>
          <cell r="C12751">
            <v>561657.59</v>
          </cell>
        </row>
        <row r="12752">
          <cell r="A12752">
            <v>37521</v>
          </cell>
          <cell r="B12752" t="str">
            <v>MINIESCAVADEIRA SOBRE ESTEIRAS, POTENCIA LIQUIDA DE *42* HP, PESO OPERACIONAL DE *4.500* KG</v>
          </cell>
          <cell r="C12752">
            <v>685222.27</v>
          </cell>
        </row>
        <row r="12753">
          <cell r="A12753">
            <v>37522</v>
          </cell>
          <cell r="B12753" t="str">
            <v>MINIESCAVADEIRA SOBRE ESTEIRAS, POTENCIA LIQUIDA DE *42* HP, PESO OPERACIONAL DE *5.300* KG</v>
          </cell>
          <cell r="C12753">
            <v>705837.71</v>
          </cell>
        </row>
        <row r="12754">
          <cell r="A12754">
            <v>37546</v>
          </cell>
          <cell r="B12754" t="str">
            <v>MISTURADOR DE ARGAMASSA, EIXO HORIZONTAL, CAPACIDADE DE MISTURA 160 KG, MOTOR ELETRICO TRIFASICO 220/380 V, POTENCIA 3 CV</v>
          </cell>
          <cell r="C12754">
            <v>12003.62</v>
          </cell>
        </row>
        <row r="12755">
          <cell r="A12755">
            <v>37544</v>
          </cell>
          <cell r="B12755" t="str">
            <v>MISTURADOR DE ARGAMASSA, EIXO HORIZONTAL, CAPACIDADE DE MISTURA 300 KG, MOTOR ELETRICO TRIFASICO 220/380 V, POTENCIA 5 CV</v>
          </cell>
          <cell r="C12755">
            <v>12695.85</v>
          </cell>
        </row>
        <row r="12756">
          <cell r="A12756">
            <v>37545</v>
          </cell>
          <cell r="B12756" t="str">
            <v>MISTURADOR DE ARGAMASSA, EIXO HORIZONTAL, CAPACIDADE DE MISTURA 600 KG, MOTOR ELETRICO TRIFASICO 220/380 V, POTENCIA 7,5 CV</v>
          </cell>
          <cell r="C12756">
            <v>15106.35</v>
          </cell>
        </row>
        <row r="12757">
          <cell r="A12757">
            <v>36793</v>
          </cell>
          <cell r="B12757" t="str">
            <v>MISTURADOR DE METAL CROMADO DE PAREDE PARA LAVATORIO</v>
          </cell>
          <cell r="C12757">
            <v>938.77</v>
          </cell>
        </row>
        <row r="12758">
          <cell r="A12758">
            <v>11769</v>
          </cell>
          <cell r="B12758" t="str">
            <v>MISTURADOR DE METAL CROMADO, DE MESA/BANCADA, COM BICA BAIXA, PARA LAVATORIO</v>
          </cell>
          <cell r="C12758">
            <v>414.86</v>
          </cell>
        </row>
        <row r="12759">
          <cell r="A12759">
            <v>11771</v>
          </cell>
          <cell r="B12759" t="str">
            <v>MISTURADOR DE PAREDE, DE METAL CROMADO, PARA COZINHA, BICA ALTA MOVEL, COM AREJADOR ARTICULADO</v>
          </cell>
          <cell r="C12759">
            <v>508.16</v>
          </cell>
        </row>
        <row r="12760">
          <cell r="A12760">
            <v>39919</v>
          </cell>
          <cell r="B12760" t="str">
            <v>MISTURADOR DUPLO HORIZONTAL DE ALTA TURBULENCIA, CAPACIDADE / VOLUME 2 X 500 LITROS, MOTORES ELETRICOS MINIMO 5 CV CADA, PARA NATA CIMENTO, ARGAMASSA E OUTROS</v>
          </cell>
          <cell r="C12760">
            <v>60084.77</v>
          </cell>
        </row>
        <row r="12761">
          <cell r="A12761">
            <v>38385</v>
          </cell>
          <cell r="B12761" t="str">
            <v>MISTURADOR MANUAL DE TINTAS PARA FURADEIRA, HASTE METALICA *60* CM, COM HELICE (MEXEDOR DE TINTA)</v>
          </cell>
          <cell r="C12761">
            <v>31.38</v>
          </cell>
        </row>
        <row r="12762">
          <cell r="A12762">
            <v>36800</v>
          </cell>
          <cell r="B12762" t="str">
            <v>MISTURADOR METALICO, BASE PARA CHUVEIRO/BANHEIRA, 1/2" OU 3/4", SOLDAVEL OU ROSCAVEL (NAO INCLUI ACABAMENTOS)</v>
          </cell>
          <cell r="C12762">
            <v>249.28</v>
          </cell>
        </row>
        <row r="12763">
          <cell r="A12763">
            <v>37587</v>
          </cell>
          <cell r="B12763" t="str">
            <v>MISTURADOR MONOCOMANDO PARA CHUVEIRO, BASE BRUTA, METALICO COM ACABAMENTO CROMADO</v>
          </cell>
          <cell r="C12763">
            <v>547.67999999999995</v>
          </cell>
        </row>
        <row r="12764">
          <cell r="A12764">
            <v>11561</v>
          </cell>
          <cell r="B12764" t="str">
            <v>MOLA HIDRAULICA AEREA, PARA PORTAS DE ATE 1.100 MM E PESO DE ATE 85 KG, COM CORPO EM ALUMINIO E BRACO EM ACO, SEM BRACO DE PARADA</v>
          </cell>
          <cell r="C12764">
            <v>270.04000000000002</v>
          </cell>
        </row>
        <row r="12765">
          <cell r="A12765">
            <v>43604</v>
          </cell>
          <cell r="B12765" t="str">
            <v>MOLA HIDRAULICA AEREA, PARA PORTAS DE ATE 850 MM E PESO DE ATE 50 KG, COM CORPO EM ALUMINIO E BRACO EM ACO, SEM BRACO DE PARADA</v>
          </cell>
          <cell r="C12765">
            <v>143.96</v>
          </cell>
        </row>
        <row r="12766">
          <cell r="A12766">
            <v>11560</v>
          </cell>
          <cell r="B12766" t="str">
            <v>MOLA HIDRAULICA AEREA, PARA PORTAS DE ATE 950 MM E PESO DE ATE 65 KG, COM CORPO EM ALUMINIO E BRACO EM ACO, SEM BRACO DE PARADA</v>
          </cell>
          <cell r="C12766">
            <v>208.43</v>
          </cell>
        </row>
        <row r="12767">
          <cell r="A12767">
            <v>11499</v>
          </cell>
          <cell r="B12767" t="str">
            <v>MOLA HIDRAULICA DE PISO, PARA PORTAS DE ATE 1100 MM E PESO DE ATE 120 KG, COM CORPO EM ACO INOX</v>
          </cell>
          <cell r="C12767">
            <v>847.12</v>
          </cell>
        </row>
        <row r="12768">
          <cell r="A12768">
            <v>34761</v>
          </cell>
          <cell r="B12768" t="str">
            <v>MONTADOR DE ELETROELETRONICOS (HORISTA)</v>
          </cell>
          <cell r="C12768">
            <v>8.9700000000000006</v>
          </cell>
        </row>
        <row r="12769">
          <cell r="A12769">
            <v>40924</v>
          </cell>
          <cell r="B12769" t="str">
            <v>MONTADOR DE ELETROELETRONICOS (MENSALISTA)</v>
          </cell>
          <cell r="C12769">
            <v>1974.98</v>
          </cell>
        </row>
        <row r="12770">
          <cell r="A12770">
            <v>40983</v>
          </cell>
          <cell r="B12770" t="str">
            <v>MONTADOR DE ESTRUTURAS METALICAS (MENSALISTA)</v>
          </cell>
          <cell r="C12770">
            <v>2448.79</v>
          </cell>
        </row>
        <row r="12771">
          <cell r="A12771">
            <v>44497</v>
          </cell>
          <cell r="B12771" t="str">
            <v>MONTADOR DE ESTRUTURAS METALICAS HORISTA</v>
          </cell>
          <cell r="C12771">
            <v>11.13</v>
          </cell>
        </row>
        <row r="12772">
          <cell r="A12772">
            <v>2437</v>
          </cell>
          <cell r="B12772" t="str">
            <v>MONTADOR DE MAQUINAS (HORISTA)</v>
          </cell>
          <cell r="C12772">
            <v>12.16</v>
          </cell>
        </row>
        <row r="12773">
          <cell r="A12773">
            <v>40921</v>
          </cell>
          <cell r="B12773" t="str">
            <v>MONTADOR DE MAQUINAS (MENSALISTA)</v>
          </cell>
          <cell r="C12773">
            <v>2676.27</v>
          </cell>
        </row>
        <row r="12774">
          <cell r="A12774">
            <v>14252</v>
          </cell>
          <cell r="B12774" t="str">
            <v>MOTOBOMBA AUTOESCORVANTE MOTOR A GASOLINA, POTENCIA 6,0HP, BOCAIS 3" X 3", HM/Q = 5 MCA / 24 M3/H A 52,5 MCA / 5,0 M3/H</v>
          </cell>
          <cell r="C12774">
            <v>3613.21</v>
          </cell>
        </row>
        <row r="12775">
          <cell r="A12775">
            <v>730</v>
          </cell>
          <cell r="B12775" t="str">
            <v>MOTOBOMBA AUTOESCORVANTE MOTOR ELETRICO TRIFASICO 7,4HP BOCA DIAMETRO DE SUCCAO X RECLAQUE: 2"X2", HM/ Q = 10 M / 73,5 M3/H A 28 M / 8,2 M3 /H</v>
          </cell>
          <cell r="C12775">
            <v>9653.83</v>
          </cell>
        </row>
        <row r="12776">
          <cell r="A12776">
            <v>723</v>
          </cell>
          <cell r="B12776" t="str">
            <v>MOTOBOMBA AUTOESCORVANTE POTENCIA 5,42 HP, BOCAIS SUCCAO X RECALQUE 2" X 2", A GASOLINA, DIAMETRO DO ROTOR 122 MM HM/Q = 6 MCA / 33,0 M3/H A 28 MCA / 8,0 M3/H</v>
          </cell>
          <cell r="C12776">
            <v>4798.29</v>
          </cell>
        </row>
        <row r="12777">
          <cell r="A12777">
            <v>36502</v>
          </cell>
          <cell r="B12777" t="str">
            <v>MOTOBOMBA CENTRIFUGA, MOTOR A GASOLINA, POTENCIA 5,42 HP, BOCAIS 1 1/2" X 1", DIAMETRO ROTOR 143 MM HM/Q = 6 MCA / 16,8 M3/H A 38 MCA / 6,6 M3/H</v>
          </cell>
          <cell r="C12777">
            <v>4509.82</v>
          </cell>
        </row>
        <row r="12778">
          <cell r="A12778">
            <v>36503</v>
          </cell>
          <cell r="B12778" t="str">
            <v>MOTOBOMBA TRASH (PARA AGUA SUJA) AUTO ESCORVANTE, MOTOR GASOLINA DE 6,41 HP, DIAMETROS DE SUCCAO X RECALQUE: 3" X 3", HM/Q: 10/60 A 23/0</v>
          </cell>
          <cell r="C12778">
            <v>5561.14</v>
          </cell>
        </row>
        <row r="12779">
          <cell r="A12779">
            <v>4090</v>
          </cell>
          <cell r="B12779" t="str">
            <v>MOTONIVELADORA POTENCIA BASICA LIQUIDA (PRIMEIRA MARCHA) 125 HP, PESO BRUTO 13843 KG, LARGURA DA LAMINA DE 3,7 M</v>
          </cell>
          <cell r="C12779">
            <v>1257500</v>
          </cell>
        </row>
        <row r="12780">
          <cell r="A12780">
            <v>13227</v>
          </cell>
          <cell r="B12780" t="str">
            <v>MOTONIVELADORA POTENCIA BASICA LIQUIDA (PRIMEIRA MARCHA) 171 HP, PESO BRUTO 14768 KG, LARGURA DA LAMINA DE 3,7 M</v>
          </cell>
          <cell r="C12780">
            <v>1562600.56</v>
          </cell>
        </row>
        <row r="12781">
          <cell r="A12781">
            <v>10597</v>
          </cell>
          <cell r="B12781" t="str">
            <v>MOTONIVELADORA POTENCIA BASICA LIQUIDA (PRIMEIRA MARCHA) 186 HP, PESO BRUTO 15785 KG, LARGURA DA LAMINA DE 4,3 M</v>
          </cell>
          <cell r="C12781">
            <v>1644838.67</v>
          </cell>
        </row>
        <row r="12782">
          <cell r="A12782">
            <v>39628</v>
          </cell>
          <cell r="B12782" t="str">
            <v>MOTOR A DIESEL PARA VIBRADOR DE IMERSAO, DE *4,7* CV</v>
          </cell>
        </row>
        <row r="12783">
          <cell r="A12783">
            <v>39404</v>
          </cell>
          <cell r="B12783" t="str">
            <v>MOTOR A GASOLINA PARA VIBRADOR DE IMERSAO, 4 TEMPOS, DE 5,5 CV</v>
          </cell>
        </row>
        <row r="12784">
          <cell r="A12784">
            <v>39402</v>
          </cell>
          <cell r="B12784" t="str">
            <v>MOTOR ELETRICO PARA VIBRADOR DE IMERSAO, DE 2 CV, MONOFASICO, 110/220 V</v>
          </cell>
        </row>
        <row r="12785">
          <cell r="A12785">
            <v>39403</v>
          </cell>
          <cell r="B12785" t="str">
            <v>MOTOR ELETRICO PARA VIBRADOR DE IMERSAO, DE 2 CV, TRIFASICO, 220/380 V</v>
          </cell>
        </row>
        <row r="12786">
          <cell r="A12786">
            <v>4093</v>
          </cell>
          <cell r="B12786" t="str">
            <v>MOTORISTA DE CAMINHAO (HORISTA)</v>
          </cell>
          <cell r="C12786">
            <v>9.2200000000000006</v>
          </cell>
        </row>
        <row r="12787">
          <cell r="A12787">
            <v>10512</v>
          </cell>
          <cell r="B12787" t="str">
            <v>MOTORISTA DE CAMINHAO (MENSALISTA)</v>
          </cell>
          <cell r="C12787">
            <v>2028.4</v>
          </cell>
        </row>
        <row r="12788">
          <cell r="A12788">
            <v>4243</v>
          </cell>
          <cell r="B12788" t="str">
            <v>MOTORISTA DE CAMINHAO BETONEIRA (HORISTA)</v>
          </cell>
          <cell r="C12788">
            <v>11.28</v>
          </cell>
        </row>
        <row r="12789">
          <cell r="A12789">
            <v>20020</v>
          </cell>
          <cell r="B12789" t="str">
            <v>MOTORISTA DE CAMINHAO-BASCULANTE (HORISTA)</v>
          </cell>
          <cell r="C12789">
            <v>9.58</v>
          </cell>
        </row>
        <row r="12790">
          <cell r="A12790">
            <v>41038</v>
          </cell>
          <cell r="B12790" t="str">
            <v>MOTORISTA DE CAMINHAO-BASCULANTE (MENSALISTA)</v>
          </cell>
          <cell r="C12790">
            <v>2107.92</v>
          </cell>
        </row>
        <row r="12791">
          <cell r="A12791">
            <v>4094</v>
          </cell>
          <cell r="B12791" t="str">
            <v>MOTORISTA DE CAMINHAO-CARRETA (HORISTA)</v>
          </cell>
          <cell r="C12791">
            <v>11.46</v>
          </cell>
        </row>
        <row r="12792">
          <cell r="A12792">
            <v>40988</v>
          </cell>
          <cell r="B12792" t="str">
            <v>MOTORISTA DE CAMINHAO-CARRETA (MENSALISTA)</v>
          </cell>
          <cell r="C12792">
            <v>2522.9699999999998</v>
          </cell>
        </row>
        <row r="12793">
          <cell r="A12793">
            <v>4095</v>
          </cell>
          <cell r="B12793" t="str">
            <v>MOTORISTA DE CARRO DE PASSEIO (HORISTA)</v>
          </cell>
          <cell r="C12793">
            <v>8.7799999999999994</v>
          </cell>
        </row>
        <row r="12794">
          <cell r="A12794">
            <v>40990</v>
          </cell>
          <cell r="B12794" t="str">
            <v>MOTORISTA DE CARRO DE PASSEIO (MENSALISTA)</v>
          </cell>
          <cell r="C12794">
            <v>1931.86</v>
          </cell>
        </row>
        <row r="12795">
          <cell r="A12795">
            <v>4096</v>
          </cell>
          <cell r="B12795" t="str">
            <v>MOTORISTA OPERADOR DE CAMINHAO COM MUNCK (HORISTA)</v>
          </cell>
          <cell r="C12795">
            <v>9.82</v>
          </cell>
        </row>
        <row r="12796">
          <cell r="A12796">
            <v>40992</v>
          </cell>
          <cell r="B12796" t="str">
            <v>MOTORISTA OPERADOR DE CAMINHAO COM MUNCK (MENSALISTA)</v>
          </cell>
          <cell r="C12796">
            <v>2161.8000000000002</v>
          </cell>
        </row>
        <row r="12797">
          <cell r="A12797">
            <v>4114</v>
          </cell>
          <cell r="B12797" t="str">
            <v>MOURAO CONCRETO CURVO, SECAO "T", H = 2,80 M + CURVA COM 0,45 M, COM FUROS PARA FIOS</v>
          </cell>
          <cell r="C12797">
            <v>73.19</v>
          </cell>
        </row>
        <row r="12798">
          <cell r="A12798">
            <v>36797</v>
          </cell>
          <cell r="B12798" t="str">
            <v>MOURAO DE CONCRETO CURVO, *10 X 10* CM, H= *2,60* M + CURVA DE 0,40 M</v>
          </cell>
          <cell r="C12798">
            <v>65.16</v>
          </cell>
        </row>
        <row r="12799">
          <cell r="A12799">
            <v>4107</v>
          </cell>
          <cell r="B12799" t="str">
            <v>MOURAO DE CONCRETO RETO, SECAO QUADRADA *10 X 10* CM, H= *2,30* M</v>
          </cell>
          <cell r="C12799">
            <v>61.44</v>
          </cell>
        </row>
        <row r="12800">
          <cell r="A12800">
            <v>4102</v>
          </cell>
          <cell r="B12800" t="str">
            <v>MOURAO DE CONCRETO RETO, SECAO QUADRADA, *10 X 10* CM, H= 3,00 M</v>
          </cell>
          <cell r="C12800">
            <v>75</v>
          </cell>
        </row>
        <row r="12801">
          <cell r="A12801">
            <v>36799</v>
          </cell>
          <cell r="B12801" t="str">
            <v>MOURAO DE CONCRETO RETO, TIPO ESTICADOR, *10 X 10* CM, H= 2,50 M</v>
          </cell>
          <cell r="C12801">
            <v>63.25</v>
          </cell>
        </row>
        <row r="12802">
          <cell r="A12802">
            <v>2747</v>
          </cell>
          <cell r="B12802" t="str">
            <v>MOURAO ROLICO DE MADEIRA TRATADA, D = 16 A 20 CM, H = 2,20 M, EM EUCALIPTO OU EQUIVALENTE DA REGIAO (PARA CERCA)</v>
          </cell>
          <cell r="C12802">
            <v>48.3</v>
          </cell>
        </row>
        <row r="12803">
          <cell r="A12803">
            <v>21138</v>
          </cell>
          <cell r="B12803" t="str">
            <v>MOURAO ROLICO DE MADEIRA TRATADA, D = 8 A 11 CM, H = 2,20 M, EM EUCALIPTO OU EQUIVALENTE DA REGIAO (PARA CERCA)</v>
          </cell>
          <cell r="C12803">
            <v>15.31</v>
          </cell>
        </row>
        <row r="12804">
          <cell r="A12804">
            <v>10826</v>
          </cell>
          <cell r="B12804" t="str">
            <v>MUDA DE ARBUSTO FLORIFERO, CLUSIA/GARDENIA/MOREIA BRANCA/ AZALEIA OU EQUIVALENTE DA REGIAO, H= *50 A 70* CM</v>
          </cell>
        </row>
        <row r="12805">
          <cell r="A12805">
            <v>365</v>
          </cell>
          <cell r="B12805" t="str">
            <v>MUDA DE ARBUSTO FOLHAGEM, SANSAO-DO-CAMPO OU EQUIVALENTE DA REGIAO, H= *50 A 70* CM</v>
          </cell>
        </row>
        <row r="12806">
          <cell r="A12806">
            <v>38639</v>
          </cell>
          <cell r="B12806" t="str">
            <v>MUDA DE ARBUSTO, BUXINHO, H= *50* CM</v>
          </cell>
        </row>
        <row r="12807">
          <cell r="A12807">
            <v>38640</v>
          </cell>
          <cell r="B12807" t="str">
            <v>MUDA DE ARBUSTO, PINGO DE OURO/ VIOLETEIRA, H = *10 A 20* CM</v>
          </cell>
        </row>
        <row r="12808">
          <cell r="A12808">
            <v>358</v>
          </cell>
          <cell r="B12808" t="str">
            <v>MUDA DE ARVORE ORNAMENTAL, OITI/AROEIRA SALSA/ANGICO/IPE/JACARANDA OU EQUIVALENTE DA REGIAO, H= *1* M</v>
          </cell>
        </row>
        <row r="12809">
          <cell r="A12809">
            <v>359</v>
          </cell>
          <cell r="B12809" t="str">
            <v>MUDA DE ARVORE ORNAMENTAL, OITI/AROEIRA SALSA/ANGICO/IPE/JACARANDA OU EQUIVALENTE DA REGIAO, H= *2* M</v>
          </cell>
        </row>
        <row r="12810">
          <cell r="A12810">
            <v>38641</v>
          </cell>
          <cell r="B12810" t="str">
            <v>MUDA DE PALMEIRA ARECA, H= *1,50* M</v>
          </cell>
        </row>
        <row r="12811">
          <cell r="A12811">
            <v>360</v>
          </cell>
          <cell r="B12811" t="str">
            <v>MUDA DE RASTEIRA/FORRACAO, AMENDOIM RASTEIRO/ONZE HORAS/AZULZINHA/IMPATIENS OU EQUIVALENTE DA REGIAO</v>
          </cell>
        </row>
        <row r="12812">
          <cell r="A12812">
            <v>42430</v>
          </cell>
          <cell r="B12812" t="str">
            <v>MULTIEXERCITADOR COM SEIS FUNCOES, EM TUBO DE ACO CARBONO, PINTURA NO PROCESSO ELETROSTATICO - EQUIPAMENTO DE GINASTICA PARA ACADEMIA AO AR LIVRE / ACADEMIA DA TERCEIRA IDADE - ATI</v>
          </cell>
        </row>
        <row r="12813">
          <cell r="A12813">
            <v>4209</v>
          </cell>
          <cell r="B12813" t="str">
            <v>NIPLE DE FERRO GALVANIZADO, COM ROSCA BSP, DE 1 1/2"</v>
          </cell>
          <cell r="C12813">
            <v>23.65</v>
          </cell>
        </row>
        <row r="12814">
          <cell r="A12814">
            <v>4180</v>
          </cell>
          <cell r="B12814" t="str">
            <v>NIPLE DE FERRO GALVANIZADO, COM ROSCA BSP, DE 1 1/4"</v>
          </cell>
          <cell r="C12814">
            <v>17.8</v>
          </cell>
        </row>
        <row r="12815">
          <cell r="A12815">
            <v>4179</v>
          </cell>
          <cell r="B12815" t="str">
            <v>NIPLE DE FERRO GALVANIZADO, COM ROSCA BSP, DE 1"</v>
          </cell>
          <cell r="C12815">
            <v>12.09</v>
          </cell>
        </row>
        <row r="12816">
          <cell r="A12816">
            <v>4177</v>
          </cell>
          <cell r="B12816" t="str">
            <v>NIPLE DE FERRO GALVANIZADO, COM ROSCA BSP, DE 1/2"</v>
          </cell>
          <cell r="C12816">
            <v>5.91</v>
          </cell>
        </row>
        <row r="12817">
          <cell r="A12817">
            <v>4208</v>
          </cell>
          <cell r="B12817" t="str">
            <v>NIPLE DE FERRO GALVANIZADO, COM ROSCA BSP, DE 2 1/2"</v>
          </cell>
          <cell r="C12817">
            <v>56.3</v>
          </cell>
        </row>
        <row r="12818">
          <cell r="A12818">
            <v>4181</v>
          </cell>
          <cell r="B12818" t="str">
            <v>NIPLE DE FERRO GALVANIZADO, COM ROSCA BSP, DE 2"</v>
          </cell>
          <cell r="C12818">
            <v>36.78</v>
          </cell>
        </row>
        <row r="12819">
          <cell r="A12819">
            <v>4182</v>
          </cell>
          <cell r="B12819" t="str">
            <v>NIPLE DE FERRO GALVANIZADO, COM ROSCA BSP, DE 3"</v>
          </cell>
          <cell r="C12819">
            <v>91.58</v>
          </cell>
        </row>
        <row r="12820">
          <cell r="A12820">
            <v>4178</v>
          </cell>
          <cell r="B12820" t="str">
            <v>NIPLE DE FERRO GALVANIZADO, COM ROSCA BSP, DE 3/4"</v>
          </cell>
          <cell r="C12820">
            <v>8.19</v>
          </cell>
        </row>
        <row r="12821">
          <cell r="A12821">
            <v>4183</v>
          </cell>
          <cell r="B12821" t="str">
            <v>NIPLE DE FERRO GALVANIZADO, COM ROSCA BSP, DE 4"</v>
          </cell>
          <cell r="C12821">
            <v>147.44</v>
          </cell>
        </row>
        <row r="12822">
          <cell r="A12822">
            <v>4184</v>
          </cell>
          <cell r="B12822" t="str">
            <v>NIPLE DE FERRO GALVANIZADO, COM ROSCA BSP, DE 5"</v>
          </cell>
          <cell r="C12822">
            <v>325.45</v>
          </cell>
        </row>
        <row r="12823">
          <cell r="A12823">
            <v>4185</v>
          </cell>
          <cell r="B12823" t="str">
            <v>NIPLE DE FERRO GALVANIZADO, COM ROSCA BSP, DE 6"</v>
          </cell>
          <cell r="C12823">
            <v>540.75</v>
          </cell>
        </row>
        <row r="12824">
          <cell r="A12824">
            <v>4205</v>
          </cell>
          <cell r="B12824" t="str">
            <v>NIPLE DE REDUCAO DE FERRO GALVANIZADO, COM ROSCA BSP, DE 1 1/2" X 1 1/4"</v>
          </cell>
          <cell r="C12824">
            <v>31.23</v>
          </cell>
        </row>
        <row r="12825">
          <cell r="A12825">
            <v>4192</v>
          </cell>
          <cell r="B12825" t="str">
            <v>NIPLE DE REDUCAO DE FERRO GALVANIZADO, COM ROSCA BSP, DE 1 1/2" X 1"</v>
          </cell>
          <cell r="C12825">
            <v>31.23</v>
          </cell>
        </row>
        <row r="12826">
          <cell r="A12826">
            <v>4191</v>
          </cell>
          <cell r="B12826" t="str">
            <v>NIPLE DE REDUCAO DE FERRO GALVANIZADO, COM ROSCA BSP, DE 1 1/2" X 3/4"</v>
          </cell>
          <cell r="C12826">
            <v>31.23</v>
          </cell>
        </row>
        <row r="12827">
          <cell r="A12827">
            <v>4206</v>
          </cell>
          <cell r="B12827" t="str">
            <v>NIPLE DE REDUCAO DE FERRO GALVANIZADO, COM ROSCA BSP, DE 1 1/4" X 1"</v>
          </cell>
          <cell r="C12827">
            <v>24.4</v>
          </cell>
        </row>
        <row r="12828">
          <cell r="A12828">
            <v>4207</v>
          </cell>
          <cell r="B12828" t="str">
            <v>NIPLE DE REDUCAO DE FERRO GALVANIZADO, COM ROSCA BSP, DE 1 1/4" X 1/2"</v>
          </cell>
          <cell r="C12828">
            <v>25.13</v>
          </cell>
        </row>
        <row r="12829">
          <cell r="A12829">
            <v>4190</v>
          </cell>
          <cell r="B12829" t="str">
            <v>NIPLE DE REDUCAO DE FERRO GALVANIZADO, COM ROSCA BSP, DE 1 1/4" X 3/4"</v>
          </cell>
          <cell r="C12829">
            <v>24.4</v>
          </cell>
        </row>
        <row r="12830">
          <cell r="A12830">
            <v>4188</v>
          </cell>
          <cell r="B12830" t="str">
            <v>NIPLE DE REDUCAO DE FERRO GALVANIZADO, COM ROSCA BSP, DE 1" X 1/2"</v>
          </cell>
          <cell r="C12830">
            <v>14.73</v>
          </cell>
        </row>
        <row r="12831">
          <cell r="A12831">
            <v>4189</v>
          </cell>
          <cell r="B12831" t="str">
            <v>NIPLE DE REDUCAO DE FERRO GALVANIZADO, COM ROSCA BSP, DE 1" X 3/4"</v>
          </cell>
          <cell r="C12831">
            <v>14.73</v>
          </cell>
        </row>
        <row r="12832">
          <cell r="A12832">
            <v>4186</v>
          </cell>
          <cell r="B12832" t="str">
            <v>NIPLE DE REDUCAO DE FERRO GALVANIZADO, COM ROSCA BSP, DE 1/2" X 1/4"</v>
          </cell>
          <cell r="C12832">
            <v>7.21</v>
          </cell>
        </row>
        <row r="12833">
          <cell r="A12833">
            <v>4197</v>
          </cell>
          <cell r="B12833" t="str">
            <v>NIPLE DE REDUCAO DE FERRO GALVANIZADO, COM ROSCA BSP, DE 2 1/2" X 2"</v>
          </cell>
          <cell r="C12833">
            <v>77.98</v>
          </cell>
        </row>
        <row r="12834">
          <cell r="A12834">
            <v>4194</v>
          </cell>
          <cell r="B12834" t="str">
            <v>NIPLE DE REDUCAO DE FERRO GALVANIZADO, COM ROSCA BSP, DE 2" X 1 1/2"</v>
          </cell>
          <cell r="C12834">
            <v>47.12</v>
          </cell>
        </row>
        <row r="12835">
          <cell r="A12835">
            <v>4193</v>
          </cell>
          <cell r="B12835" t="str">
            <v>NIPLE DE REDUCAO DE FERRO GALVANIZADO, COM ROSCA BSP, DE 2" X 1 1/4"</v>
          </cell>
          <cell r="C12835">
            <v>47.12</v>
          </cell>
        </row>
        <row r="12836">
          <cell r="A12836">
            <v>4204</v>
          </cell>
          <cell r="B12836" t="str">
            <v>NIPLE DE REDUCAO DE FERRO GALVANIZADO, COM ROSCA BSP, DE 2" X 1"</v>
          </cell>
          <cell r="C12836">
            <v>47.12</v>
          </cell>
        </row>
        <row r="12837">
          <cell r="A12837">
            <v>4202</v>
          </cell>
          <cell r="B12837" t="str">
            <v>NIPLE DE REDUCAO DE FERRO GALVANIZADO, COM ROSCA BSP, DE 3" X 2 1/2"</v>
          </cell>
          <cell r="C12837">
            <v>142.41</v>
          </cell>
        </row>
        <row r="12838">
          <cell r="A12838">
            <v>4203</v>
          </cell>
          <cell r="B12838" t="str">
            <v>NIPLE DE REDUCAO DE FERRO GALVANIZADO, COM ROSCA BSP, DE 3" X 2"</v>
          </cell>
          <cell r="C12838">
            <v>125.77</v>
          </cell>
        </row>
        <row r="12839">
          <cell r="A12839">
            <v>4187</v>
          </cell>
          <cell r="B12839" t="str">
            <v>NIPLE DE REDUCAO DE FERRO GALVANIZADO, COM ROSCA BSP, DE 3/4" X 1/2"</v>
          </cell>
          <cell r="C12839">
            <v>9.39</v>
          </cell>
        </row>
        <row r="12840">
          <cell r="A12840">
            <v>40368</v>
          </cell>
          <cell r="B12840" t="str">
            <v>NIPLE SEXTAVADO EM ACO CARBONO, COM ROSCA BSP, PRESSAO 3.000 LBS, DN 1 1/2"</v>
          </cell>
        </row>
        <row r="12841">
          <cell r="A12841">
            <v>40365</v>
          </cell>
          <cell r="B12841" t="str">
            <v>NIPLE SEXTAVADO EM ACO CARBONO, COM ROSCA BSP, PRESSAO 3.000 LBS, DN 1 1/4"</v>
          </cell>
        </row>
        <row r="12842">
          <cell r="A12842">
            <v>40362</v>
          </cell>
          <cell r="B12842" t="str">
            <v>NIPLE SEXTAVADO EM ACO CARBONO, COM ROSCA BSP, PRESSAO 3.000 LBS, DN 1"</v>
          </cell>
        </row>
        <row r="12843">
          <cell r="A12843">
            <v>40356</v>
          </cell>
          <cell r="B12843" t="str">
            <v>NIPLE SEXTAVADO EM ACO CARBONO, COM ROSCA BSP, PRESSAO 3.000 LBS, DN 1/2"</v>
          </cell>
        </row>
        <row r="12844">
          <cell r="A12844">
            <v>40374</v>
          </cell>
          <cell r="B12844" t="str">
            <v>NIPLE SEXTAVADO EM ACO CARBONO, COM ROSCA BSP, PRESSAO 3.000 LBS, DN 2 1/2"</v>
          </cell>
        </row>
        <row r="12845">
          <cell r="A12845">
            <v>40371</v>
          </cell>
          <cell r="B12845" t="str">
            <v>NIPLE SEXTAVADO EM ACO CARBONO, COM ROSCA BSP, PRESSAO 3.000 LBS, DN 2"</v>
          </cell>
        </row>
        <row r="12846">
          <cell r="A12846">
            <v>40359</v>
          </cell>
          <cell r="B12846" t="str">
            <v>NIPLE SEXTAVADO EM ACO CARBONO, COM ROSCA BSP, PRESSAO 3.000 LBS, DN 3/4"</v>
          </cell>
        </row>
        <row r="12847">
          <cell r="A12847">
            <v>45201</v>
          </cell>
          <cell r="B12847" t="str">
            <v>NIVEL DE ALUMINIO 350 MM (14"), COM 3 BOLHAS</v>
          </cell>
          <cell r="C12847">
            <v>50.93</v>
          </cell>
        </row>
        <row r="12848">
          <cell r="A12848">
            <v>7595</v>
          </cell>
          <cell r="B12848" t="str">
            <v>NIVELADOR (HORISTA)</v>
          </cell>
          <cell r="C12848">
            <v>7.16</v>
          </cell>
        </row>
        <row r="12849">
          <cell r="A12849">
            <v>41094</v>
          </cell>
          <cell r="B12849" t="str">
            <v>NIVELADOR (MENSALISTA)</v>
          </cell>
          <cell r="C12849">
            <v>1576.44</v>
          </cell>
        </row>
        <row r="12850">
          <cell r="A12850">
            <v>39609</v>
          </cell>
          <cell r="B12850" t="str">
            <v>NOBREAK TRIFASICO, DE 10 KVA FATOR DE POTENCIA DE 0,8, AUTONOMIA MINIMA DE 30 MINUTOS A PLENA CARGA</v>
          </cell>
        </row>
        <row r="12851">
          <cell r="A12851">
            <v>39610</v>
          </cell>
          <cell r="B12851" t="str">
            <v>NOBREAK TRIFASICO, DE 15 KVA FATOR DE POTENCIA DE 0,8, AUTONOMIA MINIMA DE 30 MINUTOS A PLENA CARGA</v>
          </cell>
        </row>
        <row r="12852">
          <cell r="A12852">
            <v>39611</v>
          </cell>
          <cell r="B12852" t="str">
            <v>NOBREAK TRIFASICO, DE 20 KVA FATOR DE POTENCIA DE 0,8, AUTONOMIA MINIMA DE 30 MINUTOS A PLENA CARGA</v>
          </cell>
        </row>
        <row r="12853">
          <cell r="A12853">
            <v>39612</v>
          </cell>
          <cell r="B12853" t="str">
            <v>NOBREAK TRIFASICO, DE 25 KVA FATOR DE POTENCIA DE 0,8, AUTONOMIA MINIMA DE 30 MINUTOS A PLENA CARGA</v>
          </cell>
        </row>
        <row r="12854">
          <cell r="A12854">
            <v>39608</v>
          </cell>
          <cell r="B12854" t="str">
            <v>NOBREAK TRIFASICO, DE 5 KVA FATOR DE POTENCIA DE 0,8, AUTONOMIA MINIMA DE 30 MINUTOS A PLENA CARGA</v>
          </cell>
        </row>
        <row r="12855">
          <cell r="A12855">
            <v>38175</v>
          </cell>
          <cell r="B12855" t="str">
            <v>NUMERO / ALGARISMO PARA RESIDENCIA (FACHADA), EM ZAMAC, COM ALTURA DE APROX *45* MM, INCLUSIVE PARAFUSOS</v>
          </cell>
          <cell r="C12855">
            <v>5.41</v>
          </cell>
        </row>
        <row r="12856">
          <cell r="A12856">
            <v>38176</v>
          </cell>
          <cell r="B12856" t="str">
            <v>NUMERO / ALGARISMO PARA RESIDENCIA (FACHADA), EM ZAMAC, COM ALTURA DE APROX 125 MM, INCLUSIVE PARAFUSOS</v>
          </cell>
          <cell r="C12856">
            <v>15.93</v>
          </cell>
        </row>
        <row r="12857">
          <cell r="A12857">
            <v>36152</v>
          </cell>
          <cell r="B12857" t="str">
            <v>OCULOS DE SEGURANCA CONTRA IMPACTOS COM LENTE INCOLOR, ARMACAO NYLON, COM PROTECAO UVA E UVB</v>
          </cell>
          <cell r="C12857">
            <v>5.92</v>
          </cell>
        </row>
        <row r="12858">
          <cell r="A12858">
            <v>45212</v>
          </cell>
          <cell r="B12858" t="str">
            <v>OCULOS DE SOLDA COM ESCURECIMENTO AUTOMATICO</v>
          </cell>
          <cell r="C12858">
            <v>59.29</v>
          </cell>
        </row>
        <row r="12859">
          <cell r="A12859">
            <v>4221</v>
          </cell>
          <cell r="B12859" t="str">
            <v>OLEO DIESEL COMBUSTIVEL COMUM METROPOLITANO S-10 OU S-500</v>
          </cell>
          <cell r="C12859">
            <v>5.96</v>
          </cell>
        </row>
        <row r="12860">
          <cell r="A12860">
            <v>4227</v>
          </cell>
          <cell r="B12860" t="str">
            <v>OLEO LUBRIFICANTE MINERAL MONOVISCOSO, SAE 40, PARA MOTORES DE EQUIPAMENTOS PESADOS (CAMINHOES, TRATORES, RETROS E ETC)</v>
          </cell>
          <cell r="C12860">
            <v>27.79</v>
          </cell>
        </row>
        <row r="12861">
          <cell r="A12861">
            <v>38170</v>
          </cell>
          <cell r="B12861" t="str">
            <v>OLHO MAGICO PARA PORTAS, EM LATAO, COM LENTE DE POLICARBONATO, ANGULO DE *200* GRAUS, ESPESSURA ENTRE *25 E 46* MM, INCLUINDO FECHO JANELA</v>
          </cell>
          <cell r="C12861">
            <v>23.67</v>
          </cell>
        </row>
        <row r="12862">
          <cell r="A12862">
            <v>4252</v>
          </cell>
          <cell r="B12862" t="str">
            <v>OPERADOR DE BATE-ESTACAS (HORISTA)</v>
          </cell>
          <cell r="C12862">
            <v>10.32</v>
          </cell>
        </row>
        <row r="12863">
          <cell r="A12863">
            <v>40980</v>
          </cell>
          <cell r="B12863" t="str">
            <v>OPERADOR DE BATE-ESTACAS (MENSALISTA)</v>
          </cell>
          <cell r="C12863">
            <v>2270.81</v>
          </cell>
        </row>
        <row r="12864">
          <cell r="A12864">
            <v>41031</v>
          </cell>
          <cell r="B12864" t="str">
            <v>OPERADOR DE BETONEIRA (CAMINHAO) (MENSALISTA)</v>
          </cell>
          <cell r="C12864">
            <v>2482.2399999999998</v>
          </cell>
        </row>
        <row r="12865">
          <cell r="A12865">
            <v>37666</v>
          </cell>
          <cell r="B12865" t="str">
            <v>OPERADOR DE BETONEIRA ESTACIONARIA / MISTURADOR (HORISTA)</v>
          </cell>
          <cell r="C12865">
            <v>9.9</v>
          </cell>
        </row>
        <row r="12866">
          <cell r="A12866">
            <v>40986</v>
          </cell>
          <cell r="B12866" t="str">
            <v>OPERADOR DE BETONEIRA ESTACIONARIA / MISTURADOR (MENSALISTA)</v>
          </cell>
          <cell r="C12866">
            <v>2179.8200000000002</v>
          </cell>
        </row>
        <row r="12867">
          <cell r="A12867">
            <v>4250</v>
          </cell>
          <cell r="B12867" t="str">
            <v>OPERADOR DE COMPRESSOR DE AR OU COMPRESSORISTA (HORISTA)</v>
          </cell>
          <cell r="C12867">
            <v>8.73</v>
          </cell>
        </row>
        <row r="12868">
          <cell r="A12868">
            <v>40978</v>
          </cell>
          <cell r="B12868" t="str">
            <v>OPERADOR DE COMPRESSOR DE AR OU COMPRESSORISTA (MENSALISTA)</v>
          </cell>
          <cell r="C12868">
            <v>1922.23</v>
          </cell>
        </row>
        <row r="12869">
          <cell r="A12869">
            <v>44501</v>
          </cell>
          <cell r="B12869" t="str">
            <v>OPERADOR DE DEMARCADORA DE FAIXAS DE TRAFEGO (HORISTA)</v>
          </cell>
          <cell r="C12869">
            <v>11.28</v>
          </cell>
        </row>
        <row r="12870">
          <cell r="A12870">
            <v>41043</v>
          </cell>
          <cell r="B12870" t="str">
            <v>OPERADOR DE DEMARCADORA DE FAIXAS DE TRAFEGO (MENSALISTA)</v>
          </cell>
          <cell r="C12870">
            <v>2482.2399999999998</v>
          </cell>
        </row>
        <row r="12871">
          <cell r="A12871">
            <v>4234</v>
          </cell>
          <cell r="B12871" t="str">
            <v>OPERADOR DE ESCAVADEIRA (HORISTA)</v>
          </cell>
          <cell r="C12871">
            <v>12.73</v>
          </cell>
        </row>
        <row r="12872">
          <cell r="A12872">
            <v>40987</v>
          </cell>
          <cell r="B12872" t="str">
            <v>OPERADOR DE ESCAVADEIRA (MENSALISTA)</v>
          </cell>
          <cell r="C12872">
            <v>2800.6</v>
          </cell>
        </row>
        <row r="12873">
          <cell r="A12873">
            <v>4253</v>
          </cell>
          <cell r="B12873" t="str">
            <v>OPERADOR DE GUINCHO OU GUINCHEIRO (HORISTA)</v>
          </cell>
          <cell r="C12873">
            <v>10.63</v>
          </cell>
        </row>
        <row r="12874">
          <cell r="A12874">
            <v>40981</v>
          </cell>
          <cell r="B12874" t="str">
            <v>OPERADOR DE GUINCHO OU GUINCHEIRO (MENSALISTA)</v>
          </cell>
          <cell r="C12874">
            <v>2339.8000000000002</v>
          </cell>
        </row>
        <row r="12875">
          <cell r="A12875">
            <v>4254</v>
          </cell>
          <cell r="B12875" t="str">
            <v>OPERADOR DE GUINDASTE (HORISTA)</v>
          </cell>
          <cell r="C12875">
            <v>13.23</v>
          </cell>
        </row>
        <row r="12876">
          <cell r="A12876">
            <v>41036</v>
          </cell>
          <cell r="B12876" t="str">
            <v>OPERADOR DE GUINDASTE (MENSALISTA)</v>
          </cell>
          <cell r="C12876">
            <v>2912.39</v>
          </cell>
        </row>
        <row r="12877">
          <cell r="A12877">
            <v>4251</v>
          </cell>
          <cell r="B12877" t="str">
            <v>OPERADOR DE JATO ABRASIVO OU JATISTA (HORISTA)</v>
          </cell>
          <cell r="C12877">
            <v>9.2799999999999994</v>
          </cell>
        </row>
        <row r="12878">
          <cell r="A12878">
            <v>40979</v>
          </cell>
          <cell r="B12878" t="str">
            <v>OPERADOR DE JATO ABRASIVO OU JATISTA (MENSALISTA)</v>
          </cell>
          <cell r="C12878">
            <v>2042.9</v>
          </cell>
        </row>
        <row r="12879">
          <cell r="A12879">
            <v>4230</v>
          </cell>
          <cell r="B12879" t="str">
            <v>OPERADOR DE MAQUINAS E TRATORES DIVERSOS - TERRAPLANAGEM (HORISTA)</v>
          </cell>
          <cell r="C12879">
            <v>11.31</v>
          </cell>
        </row>
        <row r="12880">
          <cell r="A12880">
            <v>40998</v>
          </cell>
          <cell r="B12880" t="str">
            <v>OPERADOR DE MAQUINAS E TRATORES DIVERSOS - TERRAPLANAGEM (MENSALISTA)</v>
          </cell>
          <cell r="C12880">
            <v>2488.9299999999998</v>
          </cell>
        </row>
        <row r="12881">
          <cell r="A12881">
            <v>4257</v>
          </cell>
          <cell r="B12881" t="str">
            <v>OPERADOR DE MARTELETE OU MARTELETEIRO (HORISTA)</v>
          </cell>
          <cell r="C12881">
            <v>9.52</v>
          </cell>
        </row>
        <row r="12882">
          <cell r="A12882">
            <v>40982</v>
          </cell>
          <cell r="B12882" t="str">
            <v>OPERADOR DE MARTELETE OU MARTELETEIRO (MENSALISTA)</v>
          </cell>
          <cell r="C12882">
            <v>2095.81</v>
          </cell>
        </row>
        <row r="12883">
          <cell r="A12883">
            <v>4240</v>
          </cell>
          <cell r="B12883" t="str">
            <v>OPERADOR DE MOTO SCRAPER (HORISTA)</v>
          </cell>
          <cell r="C12883">
            <v>16.61</v>
          </cell>
        </row>
        <row r="12884">
          <cell r="A12884">
            <v>41026</v>
          </cell>
          <cell r="B12884" t="str">
            <v>OPERADOR DE MOTO SCRAPER (MENSALISTA)</v>
          </cell>
          <cell r="C12884">
            <v>3654.45</v>
          </cell>
        </row>
        <row r="12885">
          <cell r="A12885">
            <v>4239</v>
          </cell>
          <cell r="B12885" t="str">
            <v>OPERADOR DE MOTONIVELADORA (HORISTA)</v>
          </cell>
          <cell r="C12885">
            <v>16.61</v>
          </cell>
        </row>
        <row r="12886">
          <cell r="A12886">
            <v>41024</v>
          </cell>
          <cell r="B12886" t="str">
            <v>OPERADOR DE MOTONIVELADORA (MENSALISTA)</v>
          </cell>
          <cell r="C12886">
            <v>3654.45</v>
          </cell>
        </row>
        <row r="12887">
          <cell r="A12887">
            <v>4248</v>
          </cell>
          <cell r="B12887" t="str">
            <v>OPERADOR DE PA CARREGADEIRA (HORISTA)</v>
          </cell>
          <cell r="C12887">
            <v>11.28</v>
          </cell>
        </row>
        <row r="12888">
          <cell r="A12888">
            <v>41033</v>
          </cell>
          <cell r="B12888" t="str">
            <v>OPERADOR DE PA CARREGADEIRA (MENSALISTA)</v>
          </cell>
          <cell r="C12888">
            <v>2482.2399999999998</v>
          </cell>
        </row>
        <row r="12889">
          <cell r="A12889">
            <v>44500</v>
          </cell>
          <cell r="B12889" t="str">
            <v>OPERADOR DE PAVIMENTADORA / MESA VIBROACABADORA (HORISTA)</v>
          </cell>
          <cell r="C12889">
            <v>11.28</v>
          </cell>
        </row>
        <row r="12890">
          <cell r="A12890">
            <v>41040</v>
          </cell>
          <cell r="B12890" t="str">
            <v>OPERADOR DE PAVIMENTADORA / MESA VIBROACABADORA (MENSALISTA)</v>
          </cell>
          <cell r="C12890">
            <v>2482.2399999999998</v>
          </cell>
        </row>
        <row r="12891">
          <cell r="A12891">
            <v>4238</v>
          </cell>
          <cell r="B12891" t="str">
            <v>OPERADOR DE ROLO COMPACTADOR (HORISTA)</v>
          </cell>
          <cell r="C12891">
            <v>10.18</v>
          </cell>
        </row>
        <row r="12892">
          <cell r="A12892">
            <v>41012</v>
          </cell>
          <cell r="B12892" t="str">
            <v>OPERADOR DE ROLO COMPACTADOR (MENSALISTA)</v>
          </cell>
          <cell r="C12892">
            <v>2241.37</v>
          </cell>
        </row>
        <row r="12893">
          <cell r="A12893">
            <v>4233</v>
          </cell>
          <cell r="B12893" t="str">
            <v>OPERADOR DE USINA DE ASFALTO, DE SOLOS OU DE CONCRETO (HORISTA)</v>
          </cell>
          <cell r="C12893">
            <v>16.61</v>
          </cell>
        </row>
        <row r="12894">
          <cell r="A12894">
            <v>41001</v>
          </cell>
          <cell r="B12894" t="str">
            <v>OPERADOR DE USINA DE ASFALTO, DE SOLOS OU DE CONCRETO (MENSALISTA)</v>
          </cell>
          <cell r="C12894">
            <v>3654.45</v>
          </cell>
        </row>
        <row r="12895">
          <cell r="A12895">
            <v>2</v>
          </cell>
          <cell r="B12895" t="str">
            <v>OXIGENIO - RECARGA DE GAS PARA CILINDRO (NAO INCLUI TROCA/MANUTENCAO DO CILINDRO)</v>
          </cell>
          <cell r="C12895">
            <v>21.91</v>
          </cell>
        </row>
        <row r="12896">
          <cell r="A12896">
            <v>14221</v>
          </cell>
          <cell r="B12896" t="str">
            <v>PA CARREGADEIRA SOBRE RODAS, POTENCIA 152 HP, CAPACIDADE DA CACAMBA DE 1,53 A 2,30 M3, PESO OPERACIONAL MAXIMO DE 10216 KG</v>
          </cell>
          <cell r="C12896">
            <v>598866.64</v>
          </cell>
        </row>
        <row r="12897">
          <cell r="A12897">
            <v>36517</v>
          </cell>
          <cell r="B12897" t="str">
            <v>PA CARREGADEIRA SOBRE RODAS, POTENCIA BRUTA *127* CV, CAPACIDADE DA CACAMBA DE 2,0 A 2,4 M3, PESO OPERACIONAL MAXIMO DE 10330 KG</v>
          </cell>
          <cell r="C12897">
            <v>577200</v>
          </cell>
        </row>
        <row r="12898">
          <cell r="A12898">
            <v>4262</v>
          </cell>
          <cell r="B12898" t="str">
            <v>PA CARREGADEIRA SOBRE RODAS, POTENCIA LIQUIDA 128 HP, CAPACIDADE DA CACAMBA DE 1,7 A 2,8 M3, PESO OPERACIONAL MAXIMO DE 11632 KG</v>
          </cell>
          <cell r="C12898">
            <v>650000</v>
          </cell>
        </row>
        <row r="12899">
          <cell r="A12899">
            <v>4263</v>
          </cell>
          <cell r="B12899" t="str">
            <v>PA CARREGADEIRA SOBRE RODAS, POTENCIA LIQUIDA 197 HP, CAPACIDADE DA CACAMBA DE 2,5 A 3,5 M3, PESO OPERACIONAL MAXIMO DE 18338 KG</v>
          </cell>
          <cell r="C12899">
            <v>901333.29</v>
          </cell>
        </row>
        <row r="12900">
          <cell r="A12900">
            <v>36518</v>
          </cell>
          <cell r="B12900" t="str">
            <v>PA CARREGADEIRA SOBRE RODAS, POTENCIA LIQUIDA 213 HP, CAPACIDADE DA CACAMBA DE 1,9 A 3,5 M3, PESO OPERACIONAL MAXIMO DE 19234 KG</v>
          </cell>
          <cell r="C12900">
            <v>1026133.29</v>
          </cell>
        </row>
        <row r="12901">
          <cell r="A12901">
            <v>38402</v>
          </cell>
          <cell r="B12901" t="str">
            <v>PA DE LIXO PLASTICA, CABO LONGO</v>
          </cell>
        </row>
        <row r="12902">
          <cell r="A12902">
            <v>45234</v>
          </cell>
          <cell r="B12902" t="str">
            <v>PA QUADRADA COM CABO DE MADEIRA EM Y DE 71 CM</v>
          </cell>
          <cell r="C12902">
            <v>34.64</v>
          </cell>
        </row>
        <row r="12903">
          <cell r="A12903">
            <v>3412</v>
          </cell>
          <cell r="B12903" t="str">
            <v>PAINEL DE LA DE VIDRO SEM REVESTIMENTO PSI 20, E = 25 MM, DE 1200 X 600 MM</v>
          </cell>
        </row>
        <row r="12904">
          <cell r="A12904">
            <v>3413</v>
          </cell>
          <cell r="B12904" t="str">
            <v>PAINEL DE LA DE VIDRO SEM REVESTIMENTO PSI 20, E = 50 MM, DE 1200 X 600 MM</v>
          </cell>
        </row>
        <row r="12905">
          <cell r="A12905">
            <v>39744</v>
          </cell>
          <cell r="B12905" t="str">
            <v>PAINEL DE LA DE VIDRO SEM REVESTIMENTO PSI 40, E = 25 MM, DE 1200 X 600 MM</v>
          </cell>
        </row>
        <row r="12906">
          <cell r="A12906">
            <v>39745</v>
          </cell>
          <cell r="B12906" t="str">
            <v>PAINEL DE LA DE VIDRO SEM REVESTIMENTO PSI 40, E = 50 MM, DE 1200 X 600 MM</v>
          </cell>
        </row>
        <row r="12907">
          <cell r="A12907">
            <v>39637</v>
          </cell>
          <cell r="B12907" t="str">
            <v>PAINEL ESTRUTURAL PARA LAJE SECA REVESTIDO EM PLACA CIMENTICIA, DE 1,20 X 2,50 M, E = 23 MM</v>
          </cell>
          <cell r="C12907">
            <v>98.34</v>
          </cell>
        </row>
        <row r="12908">
          <cell r="A12908">
            <v>39638</v>
          </cell>
          <cell r="B12908" t="str">
            <v>PAINEL ESTRUTURAL PARA LAJE SECA REVESTIDO EM PLACA CIMENTICIA, DE 1,20 X 2,50 M, E = 40 MM</v>
          </cell>
          <cell r="C12908">
            <v>111.27</v>
          </cell>
        </row>
        <row r="12909">
          <cell r="A12909">
            <v>39639</v>
          </cell>
          <cell r="B12909" t="str">
            <v>PAINEL ESTRUTURAL PARA LAJE SECA REVESTIDO EM PLACA CIMENTICIA, DE 1,20 X 2,50 M, E = 55 MM</v>
          </cell>
          <cell r="C12909">
            <v>167.89</v>
          </cell>
        </row>
        <row r="12910">
          <cell r="A12910">
            <v>39517</v>
          </cell>
          <cell r="B12910" t="str">
            <v>PAINEL TERMOISOLANTE PARA FECHAMENTOS VERTICAIS (INCLUI PARAFUSOS DE FIXACAO) REVESTIDO EM ACO GALVALUME, LARGURA UTIL DE 1100 MM, REVESTIMENTO COM ESPESSURA DE 0,50 MM, COM PRE-PINTURA NAS DUAS FACES, NUCLEO EM POLIURETANO (PUR) COM ESPESSURA 40/50 MM</v>
          </cell>
        </row>
        <row r="12911">
          <cell r="A12911">
            <v>39518</v>
          </cell>
          <cell r="B12911" t="str">
            <v>PAINEL TERMOISOLANTE PARA FECHAMENTOS VERTICAIS (INCLUI PARAFUSOS DE FIXACAO) REVESTIDO EM ACO GALVALUME, LARGURA UTIL DE 1100 MM, REVESTIMENTO COM ESPESSURA DE 0,50 MM, COM PRE-PINTURA NAS DUAS FACES, NUCLEO EM POLIURETANO (PUR) COM ESPESSURA 70/80 MM</v>
          </cell>
        </row>
        <row r="12912">
          <cell r="A12912">
            <v>38366</v>
          </cell>
          <cell r="B12912" t="str">
            <v>PAPEL KRAFT BETUMADO</v>
          </cell>
        </row>
        <row r="12913">
          <cell r="A12913">
            <v>11703</v>
          </cell>
          <cell r="B12913" t="str">
            <v>PAPELEIRA DE PAREDE EM METAL CROMADO SEM TAMPA</v>
          </cell>
          <cell r="C12913">
            <v>25.85</v>
          </cell>
        </row>
        <row r="12914">
          <cell r="A12914">
            <v>37400</v>
          </cell>
          <cell r="B12914" t="str">
            <v>PAPELEIRA PLASTICA TIPO DISPENSER PARA PAPEL HIGIENICO ROLAO</v>
          </cell>
          <cell r="C12914">
            <v>52.99</v>
          </cell>
        </row>
        <row r="12915">
          <cell r="A12915">
            <v>25400</v>
          </cell>
          <cell r="B12915" t="str">
            <v>PAR DE TABELAS DE BASQUETE EM COMPENSADO NAVAL, OFICIAL, 1800 X 1200 MM, INCLUINDO ARO DE METAL E REDE EM POLIPROPILENO 100% (SEM SUPORTE DE FIXACAO)</v>
          </cell>
          <cell r="C12915">
            <v>3672.54</v>
          </cell>
        </row>
        <row r="12916">
          <cell r="A12916">
            <v>4276</v>
          </cell>
          <cell r="B12916" t="str">
            <v>PARA-RAIOS DE DISTRIBUICAO, TENSAO NOMINAL 15 KV, CORRENTE NOMINAL DE DESCARGA 5 KA</v>
          </cell>
          <cell r="C12916">
            <v>225.39</v>
          </cell>
        </row>
        <row r="12917">
          <cell r="A12917">
            <v>4273</v>
          </cell>
          <cell r="B12917" t="str">
            <v>PARA-RAIOS DE DISTRIBUICAO, TENSAO NOMINAL 30 KV, CORRENTE NOMINAL DE DESCARGA 10 KA</v>
          </cell>
          <cell r="C12917">
            <v>409.22</v>
          </cell>
        </row>
        <row r="12918">
          <cell r="A12918">
            <v>4274</v>
          </cell>
          <cell r="B12918" t="str">
            <v>PARA-RAIOS TIPO FRANKLIN 350 MM, EM LATAO CROMADO, DUAS DESCIDAS, PARA PROTECAO DE EDIFICACOES CONTRA DESCARGAS ATMOSFERICAS</v>
          </cell>
          <cell r="C12918">
            <v>149.71</v>
          </cell>
        </row>
        <row r="12919">
          <cell r="A12919">
            <v>39438</v>
          </cell>
          <cell r="B12919" t="str">
            <v>PARAFUSO CABECA TROMBETA E PONTA AGULHA (GN55), COMPRIMENTO 55 MM, EM ACO FOSFATIZADO, PARA FIXAR CHAPA DE GESSO EM PERFIL DRYWALL METALICO MAXIMO 0,7 MM</v>
          </cell>
          <cell r="C12919">
            <v>0.3</v>
          </cell>
        </row>
        <row r="12920">
          <cell r="A12920">
            <v>4379</v>
          </cell>
          <cell r="B12920" t="str">
            <v>PARAFUSO DE ACO ZINCADO COM ROSCA SOBERBA, CABECA CHATA E FENDA SIMPLES, DIAMETRO 2,5 MM, COMPRIMENTO * 9,5 * MM</v>
          </cell>
          <cell r="C12920">
            <v>0.06</v>
          </cell>
        </row>
        <row r="12921">
          <cell r="A12921">
            <v>4377</v>
          </cell>
          <cell r="B12921" t="str">
            <v>PARAFUSO DE ACO ZINCADO COM ROSCA SOBERBA, CABECA CHATA E FENDA SIMPLES, DIAMETRO 4,2 MM, COMPRIMENTO * 32 * MM</v>
          </cell>
          <cell r="C12921">
            <v>0.21</v>
          </cell>
        </row>
        <row r="12922">
          <cell r="A12922">
            <v>4356</v>
          </cell>
          <cell r="B12922" t="str">
            <v>PARAFUSO DE ACO ZINCADO COM ROSCA SOBERBA, CABECA CHATA E FENDA SIMPLES, DIAMETRO 4,8 MM, COMPRIMENTO 45 MM</v>
          </cell>
          <cell r="C12922">
            <v>0.3</v>
          </cell>
        </row>
        <row r="12923">
          <cell r="A12923">
            <v>13246</v>
          </cell>
          <cell r="B12923" t="str">
            <v>PARAFUSO DE ACO ZINCADO, SEXTAVADO, COM ROSCA INTEIRA, DIAMETRO 5/16", COMPRIMENTO 3/4", COM PORCA E ARRUELA LISA LEVE</v>
          </cell>
          <cell r="C12923">
            <v>0.52</v>
          </cell>
        </row>
        <row r="12924">
          <cell r="A12924">
            <v>13294</v>
          </cell>
          <cell r="B12924" t="str">
            <v>PARAFUSO DE ACO ZINCADO, SEXTAVADO, COM ROSCA SOBERBA, DIAMETRO 3/8", COMPRIMENTO 80 MM</v>
          </cell>
          <cell r="C12924">
            <v>1.73</v>
          </cell>
        </row>
        <row r="12925">
          <cell r="A12925">
            <v>11963</v>
          </cell>
          <cell r="B12925" t="str">
            <v>PARAFUSO DE ACO ZINCADO, TIPO CHUMBADOR PARABOLT, DIAMETRO 1/2", COMPRIMENTO 75 MM</v>
          </cell>
          <cell r="C12925">
            <v>10.93</v>
          </cell>
        </row>
        <row r="12926">
          <cell r="A12926">
            <v>11964</v>
          </cell>
          <cell r="B12926" t="str">
            <v>PARAFUSO DE ACO ZINCADO, TIPO CHUMBADOR PARABOLT, DIAMETRO 3/8", COMPRIMENTO 75 MM</v>
          </cell>
          <cell r="C12926">
            <v>2.76</v>
          </cell>
        </row>
        <row r="12927">
          <cell r="A12927">
            <v>4346</v>
          </cell>
          <cell r="B12927" t="str">
            <v>PARAFUSO DE FERRO POLIDO, SEXTAVADO, COM ROSCA PARCIAL, DIAMETRO 5/8", COMPRIMENTO 6", COM PORCA E ARRUELA DE PRESSAO MEDIA</v>
          </cell>
          <cell r="C12927">
            <v>11.71</v>
          </cell>
        </row>
        <row r="12928">
          <cell r="A12928">
            <v>11955</v>
          </cell>
          <cell r="B12928" t="str">
            <v>PARAFUSO DE LATAO COM ACABAMENTO CROMADO PARA FIXAR PECA SANITARIA, INCLUI PORCA CEGA, ARRUELA E BUCHA DE NYLON TAMANHO S-10</v>
          </cell>
          <cell r="C12928">
            <v>5.13</v>
          </cell>
        </row>
        <row r="12929">
          <cell r="A12929">
            <v>11960</v>
          </cell>
          <cell r="B12929" t="str">
            <v>PARAFUSO DE LATAO COM ROSCA SOBERBA, CABECA CHATA E FENDA SIMPLES, DIAMETRO 2,5 MM, COMPRIMENTO 12 MM</v>
          </cell>
          <cell r="C12929">
            <v>0.17</v>
          </cell>
        </row>
        <row r="12930">
          <cell r="A12930">
            <v>4333</v>
          </cell>
          <cell r="B12930" t="str">
            <v>PARAFUSO DE LATAO COM ROSCA SOBERBA, CABECA CHATA E FENDA SIMPLES, DIAMETRO 3,2 MM, COMPRIMENTO 16 MM</v>
          </cell>
          <cell r="C12930">
            <v>0.3</v>
          </cell>
        </row>
        <row r="12931">
          <cell r="A12931">
            <v>4358</v>
          </cell>
          <cell r="B12931" t="str">
            <v>PARAFUSO DE LATAO COM ROSCA SOBERBA, CABECA CHATA E FENDA SIMPLES, DIAMETRO 4,8 MM, COMPRIMENTO 65 MM</v>
          </cell>
          <cell r="C12931">
            <v>2.34</v>
          </cell>
        </row>
        <row r="12932">
          <cell r="A12932">
            <v>39435</v>
          </cell>
          <cell r="B12932" t="str">
            <v>PARAFUSO DRY WALL, EM ACO FOSFATIZADO, CABECA TROMBETA E PONTA AGULHA (TA), COMPRIMENTO 25 MM</v>
          </cell>
          <cell r="C12932">
            <v>0.12</v>
          </cell>
        </row>
        <row r="12933">
          <cell r="A12933">
            <v>39436</v>
          </cell>
          <cell r="B12933" t="str">
            <v>PARAFUSO DRY WALL, EM ACO FOSFATIZADO, CABECA TROMBETA E PONTA AGULHA (TA), COMPRIMENTO 35 MM</v>
          </cell>
          <cell r="C12933">
            <v>0.2</v>
          </cell>
        </row>
        <row r="12934">
          <cell r="A12934">
            <v>39437</v>
          </cell>
          <cell r="B12934" t="str">
            <v>PARAFUSO DRY WALL, EM ACO FOSFATIZADO, CABECA TROMBETA E PONTA AGULHA (TA), COMPRIMENTO 45 MM</v>
          </cell>
          <cell r="C12934">
            <v>0.26</v>
          </cell>
        </row>
        <row r="12935">
          <cell r="A12935">
            <v>39439</v>
          </cell>
          <cell r="B12935" t="str">
            <v>PARAFUSO DRY WALL, EM ACO FOSFATIZADO, CABECA TROMBETA E PONTA BROCA (TB), COMPRIMENTO 25 MM</v>
          </cell>
          <cell r="C12935">
            <v>0.18</v>
          </cell>
        </row>
        <row r="12936">
          <cell r="A12936">
            <v>39440</v>
          </cell>
          <cell r="B12936" t="str">
            <v>PARAFUSO DRY WALL, EM ACO FOSFATIZADO, CABECA TROMBETA E PONTA BROCA (TB), COMPRIMENTO 35 MM</v>
          </cell>
          <cell r="C12936">
            <v>0.23</v>
          </cell>
        </row>
        <row r="12937">
          <cell r="A12937">
            <v>39441</v>
          </cell>
          <cell r="B12937" t="str">
            <v>PARAFUSO DRY WALL, EM ACO FOSFATIZADO, CABECA TROMBETA E PONTA BROCA (TB), COMPRIMENTO 45 MM</v>
          </cell>
          <cell r="C12937">
            <v>0.28999999999999998</v>
          </cell>
        </row>
        <row r="12938">
          <cell r="A12938">
            <v>39442</v>
          </cell>
          <cell r="B12938" t="str">
            <v>PARAFUSO DRY WALL, EM ACO ZINCADO, CABECA LENTILHA E PONTA AGULHA (LA), LARGURA 4,2 MM, COMPRIMENTO 13 MM</v>
          </cell>
          <cell r="C12938">
            <v>0.21</v>
          </cell>
        </row>
        <row r="12939">
          <cell r="A12939">
            <v>39443</v>
          </cell>
          <cell r="B12939" t="str">
            <v>PARAFUSO DRY WALL, EM ACO ZINCADO, CABECA LENTILHA E PONTA BROCA (LB), LARGURA 4,2 MM, COMPRIMENTO 13 MM</v>
          </cell>
          <cell r="C12939">
            <v>0.28000000000000003</v>
          </cell>
        </row>
        <row r="12940">
          <cell r="A12940">
            <v>4329</v>
          </cell>
          <cell r="B12940" t="str">
            <v>PARAFUSO EM ACO GALVANIZADO, TIPO MAQUINA, SEXTAVADO, SEM PORCA, DIAMETRO 1/2", COMPRIMENTO 2"</v>
          </cell>
          <cell r="C12940">
            <v>2.5</v>
          </cell>
        </row>
        <row r="12941">
          <cell r="A12941">
            <v>436</v>
          </cell>
          <cell r="B12941" t="str">
            <v>PARAFUSO FRANCES M16 EM ACO GALVANIZADO, COMPRIMENTO = 150 MM, DIAMETRO = 16 MM, CABECA ABAULADA</v>
          </cell>
        </row>
        <row r="12942">
          <cell r="A12942">
            <v>442</v>
          </cell>
          <cell r="B12942" t="str">
            <v>PARAFUSO FRANCES M16 EM ACO GALVANIZADO, COMPRIMENTO = 45 MM, DIAMETRO = 16 MM, CABECA ABAULADA</v>
          </cell>
        </row>
        <row r="12943">
          <cell r="A12943">
            <v>4383</v>
          </cell>
          <cell r="B12943" t="str">
            <v>PARAFUSO FRANCES METRICO ZINCADO, DIAMETRO 12 MM, COMPRIMENTO 140MM, COM PORCA SEXTAVADA E ARRUELA DE PRESSAO MEDIA</v>
          </cell>
          <cell r="C12943">
            <v>22.6</v>
          </cell>
        </row>
        <row r="12944">
          <cell r="A12944">
            <v>4344</v>
          </cell>
          <cell r="B12944" t="str">
            <v>PARAFUSO FRANCES METRICO ZINCADO, DIAMETRO 12 MM, COMPRIMENTO 150 MM, COM PORCA SEXTAVADA E ARRUELA DE PRESSAO MEDIA</v>
          </cell>
          <cell r="C12944">
            <v>23.69</v>
          </cell>
        </row>
        <row r="12945">
          <cell r="A12945">
            <v>4335</v>
          </cell>
          <cell r="B12945" t="str">
            <v>PARAFUSO FRANCES ZINCADO, DIAMETRO 1/2", COMPRIMENTO 12", COM PORCA E ARRUELA LISA MEDIA</v>
          </cell>
          <cell r="C12945">
            <v>15.91</v>
          </cell>
        </row>
        <row r="12946">
          <cell r="A12946">
            <v>4334</v>
          </cell>
          <cell r="B12946" t="str">
            <v>PARAFUSO FRANCES ZINCADO, DIAMETRO 1/2", COMPRIMENTO 15", COM PORCA E ARRUELA LISA MEDIA</v>
          </cell>
          <cell r="C12946">
            <v>21.82</v>
          </cell>
        </row>
        <row r="12947">
          <cell r="A12947">
            <v>11953</v>
          </cell>
          <cell r="B12947" t="str">
            <v>PARAFUSO FRANCES ZINCADO, DIAMETRO 1/2", COMPRIMENTO 2", COM PORCA E ARRUELA</v>
          </cell>
          <cell r="C12947">
            <v>3.76</v>
          </cell>
        </row>
        <row r="12948">
          <cell r="A12948">
            <v>4343</v>
          </cell>
          <cell r="B12948" t="str">
            <v>PARAFUSO FRANCES ZINCADO, DIAMETRO 1/2", COMPRIMENTO 4", COM PORCA E ARRUELA</v>
          </cell>
          <cell r="C12948">
            <v>5.36</v>
          </cell>
        </row>
        <row r="12949">
          <cell r="A12949">
            <v>430</v>
          </cell>
          <cell r="B12949" t="str">
            <v>PARAFUSO M16 EM ACO GALVANIZADO, COMPRIMENTO = 125 MM, DIAMETRO = 16 MM, ROSCA MAQUINA, CABECA QUADRADA</v>
          </cell>
        </row>
        <row r="12950">
          <cell r="A12950">
            <v>441</v>
          </cell>
          <cell r="B12950" t="str">
            <v>PARAFUSO M16 EM ACO GALVANIZADO, COMPRIMENTO = 150 MM, DIAMETRO = 16 MM, ROSCA MAQUINA, CABECA QUADRADA</v>
          </cell>
        </row>
        <row r="12951">
          <cell r="A12951">
            <v>431</v>
          </cell>
          <cell r="B12951" t="str">
            <v>PARAFUSO M16 EM ACO GALVANIZADO, COMPRIMENTO = 200 MM, DIAMETRO = 16 MM, ROSCA MAQUINA, CABECA QUADRADA</v>
          </cell>
        </row>
        <row r="12952">
          <cell r="A12952">
            <v>432</v>
          </cell>
          <cell r="B12952" t="str">
            <v>PARAFUSO M16 EM ACO GALVANIZADO, COMPRIMENTO = 250 MM, DIAMETRO = 16 MM, ROSCA MAQUINA, CABECA QUADRADA</v>
          </cell>
        </row>
        <row r="12953">
          <cell r="A12953">
            <v>429</v>
          </cell>
          <cell r="B12953" t="str">
            <v>PARAFUSO M16 EM ACO GALVANIZADO, COMPRIMENTO = 300 MM, DIAMETRO = 16 MM, ROSCA DUPLA</v>
          </cell>
        </row>
        <row r="12954">
          <cell r="A12954">
            <v>439</v>
          </cell>
          <cell r="B12954" t="str">
            <v>PARAFUSO M16 EM ACO GALVANIZADO, COMPRIMENTO = 300 MM, DIAMETRO = 16 MM, ROSCA MAQUINA, CABECA QUADRADA</v>
          </cell>
        </row>
        <row r="12955">
          <cell r="A12955">
            <v>433</v>
          </cell>
          <cell r="B12955" t="str">
            <v>PARAFUSO M16 EM ACO GALVANIZADO, COMPRIMENTO = 350 MM, DIAMETRO = 16 MM, ROSCA MAQUINA, CABECA QUADRADA</v>
          </cell>
        </row>
        <row r="12956">
          <cell r="A12956">
            <v>437</v>
          </cell>
          <cell r="B12956" t="str">
            <v>PARAFUSO M16 EM ACO GALVANIZADO, COMPRIMENTO = 400 MM, DIAMETRO = 16 MM, ROSCA DUPLA</v>
          </cell>
        </row>
        <row r="12957">
          <cell r="A12957">
            <v>11790</v>
          </cell>
          <cell r="B12957" t="str">
            <v>PARAFUSO M16 EM ACO GALVANIZADO, COMPRIMENTO = 450 MM, DIAMETRO = 16 MM, ROSCA MAQUINA, CABECA QUADRADA</v>
          </cell>
        </row>
        <row r="12958">
          <cell r="A12958">
            <v>428</v>
          </cell>
          <cell r="B12958" t="str">
            <v>PARAFUSO M16 EM ACO GALVANIZADO, COMPRIMENTO = 500 MM, DIAMETRO = 16 MM, ROSCA MAQUINA, COM CABECA SEXTAVADA E PORCA</v>
          </cell>
        </row>
        <row r="12959">
          <cell r="A12959">
            <v>4351</v>
          </cell>
          <cell r="B12959" t="str">
            <v>PARAFUSO NIQUELADO 3 1/2" COM ACABAMENTO CROMADO PARA FIXAR PECA SANITARIA, INCLUI PORCA CEGA, ARRUELA E BUCHA DE NYLON TAMANHO S-8</v>
          </cell>
          <cell r="C12959">
            <v>19.260000000000002</v>
          </cell>
        </row>
        <row r="12960">
          <cell r="A12960">
            <v>4384</v>
          </cell>
          <cell r="B12960" t="str">
            <v>PARAFUSO NIQUELADO COM ACABAMENTO CROMADO PARA FIXAR PECA SANITARIA, INCLUI PORCA CEGA, ARRUELA E BUCHA DE NYLON TAMANHO S-10</v>
          </cell>
          <cell r="C12960">
            <v>25.97</v>
          </cell>
        </row>
        <row r="12961">
          <cell r="A12961">
            <v>11054</v>
          </cell>
          <cell r="B12961" t="str">
            <v>PARAFUSO ROSCA SOBERBA ZINCADO CABECA CHATA FENDA SIMPLES 3,2 X 20 MM (3/4")</v>
          </cell>
          <cell r="C12961">
            <v>0.03</v>
          </cell>
        </row>
        <row r="12962">
          <cell r="A12962">
            <v>11055</v>
          </cell>
          <cell r="B12962" t="str">
            <v>PARAFUSO ROSCA SOBERBA ZINCADO CABECA CHATA FENDA SIMPLES 3,5 X 25 MM (1")</v>
          </cell>
          <cell r="C12962">
            <v>0.06</v>
          </cell>
        </row>
        <row r="12963">
          <cell r="A12963">
            <v>11056</v>
          </cell>
          <cell r="B12963" t="str">
            <v>PARAFUSO ROSCA SOBERBA ZINCADO CABECA CHATA FENDA SIMPLES 3,8 X 30 MM (1.1/4")</v>
          </cell>
          <cell r="C12963">
            <v>0.06</v>
          </cell>
        </row>
        <row r="12964">
          <cell r="A12964">
            <v>11057</v>
          </cell>
          <cell r="B12964" t="str">
            <v>PARAFUSO ROSCA SOBERBA ZINCADO CABECA CHATA FENDA SIMPLES 4,8 X 40 MM (1.1/2")</v>
          </cell>
          <cell r="C12964">
            <v>0.13</v>
          </cell>
        </row>
        <row r="12965">
          <cell r="A12965">
            <v>11059</v>
          </cell>
          <cell r="B12965" t="str">
            <v>PARAFUSO ROSCA SOBERBA ZINCADO CABECA CHATA FENDA SIMPLES 5,5 X 50 MM (2")</v>
          </cell>
          <cell r="C12965">
            <v>0.26</v>
          </cell>
        </row>
        <row r="12966">
          <cell r="A12966">
            <v>11058</v>
          </cell>
          <cell r="B12966" t="str">
            <v>PARAFUSO ROSCA SOBERBA ZINCADO CABECA CHATA FENDA SIMPLES 5,5 X 65 MM (2.1/2")</v>
          </cell>
          <cell r="C12966">
            <v>0.34</v>
          </cell>
        </row>
        <row r="12967">
          <cell r="A12967">
            <v>4320</v>
          </cell>
          <cell r="B12967" t="str">
            <v>PARAFUSO ZINCADO 5/16" X 250 MM PARA FIXACAO DE TELHA DE FIBROCIMENTO CANALETE 49, INCLUI BUCHA NYLON S-10</v>
          </cell>
          <cell r="C12967">
            <v>2.72</v>
          </cell>
        </row>
        <row r="12968">
          <cell r="A12968">
            <v>4318</v>
          </cell>
          <cell r="B12968" t="str">
            <v>PARAFUSO ZINCADO 5/16" X 85 MM PARA FIXACAO DE TELHA DE FIBROCIMENTO CANALETE 90, INCLUI BUCHA NYLON S-10</v>
          </cell>
          <cell r="C12968">
            <v>1.32</v>
          </cell>
        </row>
        <row r="12969">
          <cell r="A12969">
            <v>4380</v>
          </cell>
          <cell r="B12969" t="str">
            <v>PARAFUSO ZINCADO ROSCA SOBERBA 5/16" X 120 MM PARA TELHA FIBROCIMENTO</v>
          </cell>
          <cell r="C12969">
            <v>1.1399999999999999</v>
          </cell>
        </row>
        <row r="12970">
          <cell r="A12970">
            <v>4299</v>
          </cell>
          <cell r="B12970" t="str">
            <v>PARAFUSO ZINCADO ROSCA SOBERBA, CABECA SEXTAVADA, 5/16" X 110 MM, PARA FIXACAO DE TELHA EM MADEIRA</v>
          </cell>
          <cell r="C12970">
            <v>1.08</v>
          </cell>
        </row>
        <row r="12971">
          <cell r="A12971">
            <v>4304</v>
          </cell>
          <cell r="B12971" t="str">
            <v>PARAFUSO ZINCADO ROSCA SOBERBA, CABECA SEXTAVADA, 5/16" X 150 MM, PARA FIXACAO DE TELHA EM MADEIRA</v>
          </cell>
          <cell r="C12971">
            <v>1.47</v>
          </cell>
        </row>
        <row r="12972">
          <cell r="A12972">
            <v>4305</v>
          </cell>
          <cell r="B12972" t="str">
            <v>PARAFUSO ZINCADO ROSCA SOBERBA, CABECA SEXTAVADA, 5/16" X 180 MM, PARA FIXACAO DE TELHA EM MADEIRA</v>
          </cell>
          <cell r="C12972">
            <v>1.71</v>
          </cell>
        </row>
        <row r="12973">
          <cell r="A12973">
            <v>4306</v>
          </cell>
          <cell r="B12973" t="str">
            <v>PARAFUSO ZINCADO ROSCA SOBERBA, CABECA SEXTAVADA, 5/16" X 200 MM, PARA FIXACAO DE TELHA EM MADEIRA</v>
          </cell>
          <cell r="C12973">
            <v>1.98</v>
          </cell>
        </row>
        <row r="12974">
          <cell r="A12974">
            <v>4308</v>
          </cell>
          <cell r="B12974" t="str">
            <v>PARAFUSO ZINCADO ROSCA SOBERBA, CABECA SEXTAVADA, 5/16" X 230 MM, PARA FIXACAO DE TELHA EM MADEIRA</v>
          </cell>
          <cell r="C12974">
            <v>4.1100000000000003</v>
          </cell>
        </row>
        <row r="12975">
          <cell r="A12975">
            <v>4302</v>
          </cell>
          <cell r="B12975" t="str">
            <v>PARAFUSO ZINCADO ROSCA SOBERBA, CABECA SEXTAVADA, 5/16" X 250 MM, PARA FIXACAO DE TELHA EM MADEIRA</v>
          </cell>
          <cell r="C12975">
            <v>3.08</v>
          </cell>
        </row>
        <row r="12976">
          <cell r="A12976">
            <v>4300</v>
          </cell>
          <cell r="B12976" t="str">
            <v>PARAFUSO ZINCADO ROSCA SOBERBA, CABECA SEXTAVADA, 5/16" X 50 MM, PARA FIXACAO DE TELHA EM MADEIRA</v>
          </cell>
          <cell r="C12976">
            <v>0.73</v>
          </cell>
        </row>
        <row r="12977">
          <cell r="A12977">
            <v>4301</v>
          </cell>
          <cell r="B12977" t="str">
            <v>PARAFUSO ZINCADO ROSCA SOBERBA, CABECA SEXTAVADA, 5/16" X 85 MM, PARA FIXACAO DE TELHA EM MADEIRA</v>
          </cell>
          <cell r="C12977">
            <v>0.89</v>
          </cell>
        </row>
        <row r="12978">
          <cell r="A12978">
            <v>40547</v>
          </cell>
          <cell r="B12978" t="str">
            <v>PARAFUSO ZINCADO, AUTOBROCANTE, FLANGEADO, 4,2 MM X 19 MM</v>
          </cell>
          <cell r="C12978">
            <v>31.56</v>
          </cell>
        </row>
        <row r="12979">
          <cell r="A12979">
            <v>11962</v>
          </cell>
          <cell r="B12979" t="str">
            <v>PARAFUSO ZINCADO, SEXTAVADO, COM ROSCA INTEIRA, DIAMETRO 1/4", COMPRIMENTO 1/2"</v>
          </cell>
          <cell r="C12979">
            <v>0.26</v>
          </cell>
        </row>
        <row r="12980">
          <cell r="A12980">
            <v>4332</v>
          </cell>
          <cell r="B12980" t="str">
            <v>PARAFUSO ZINCADO, SEXTAVADO, COM ROSCA INTEIRA, DIAMETRO 3/8", COMPRIMENTO 2"</v>
          </cell>
          <cell r="C12980">
            <v>1.26</v>
          </cell>
        </row>
        <row r="12981">
          <cell r="A12981">
            <v>4331</v>
          </cell>
          <cell r="B12981" t="str">
            <v>PARAFUSO ZINCADO, SEXTAVADO, COM ROSCA INTEIRA, DIAMETRO 5/8", COMPRIMENTO 2 1/4"</v>
          </cell>
          <cell r="C12981">
            <v>4.7300000000000004</v>
          </cell>
        </row>
        <row r="12982">
          <cell r="A12982">
            <v>4336</v>
          </cell>
          <cell r="B12982" t="str">
            <v>PARAFUSO ZINCADO, SEXTAVADO, COM ROSCA INTEIRA, DIAMETRO 5/8", COMPRIMENTO 3", COM PORCA E ARRUELA DE PRESSAO MEDIA</v>
          </cell>
          <cell r="C12982">
            <v>6.06</v>
          </cell>
        </row>
        <row r="12983">
          <cell r="A12983">
            <v>11948</v>
          </cell>
          <cell r="B12983" t="str">
            <v>PARAFUSO ZINCADO, SEXTAVADO, COM ROSCA SOBERBA, DIAMETRO 5/16", COMPRIMENTO 40 MM</v>
          </cell>
          <cell r="C12983">
            <v>0.78</v>
          </cell>
        </row>
        <row r="12984">
          <cell r="A12984">
            <v>4382</v>
          </cell>
          <cell r="B12984" t="str">
            <v>PARAFUSO ZINCADO, SEXTAVADO, COM ROSCA SOBERBA, DIAMETRO 5/16", COMPRIMENTO 80 MM</v>
          </cell>
          <cell r="C12984">
            <v>1.3</v>
          </cell>
        </row>
        <row r="12985">
          <cell r="A12985">
            <v>4354</v>
          </cell>
          <cell r="B12985" t="str">
            <v>PARAFUSO ZINCADO, SEXTAVADO, GRAU 5, ROSCA INTEIRA, DIAMETRO 1 1/2", COMPRIMENTO 4"</v>
          </cell>
          <cell r="C12985">
            <v>54.34</v>
          </cell>
        </row>
        <row r="12986">
          <cell r="A12986">
            <v>40839</v>
          </cell>
          <cell r="B12986" t="str">
            <v>PARAFUSO, ASTM A307 - GRAU A, SEXTAVADO, ZINCADO, DIAMETRO 3/8" (9,52 MM), COMPRIMENTO 1" (25,4 MM)</v>
          </cell>
          <cell r="C12986">
            <v>130.77000000000001</v>
          </cell>
        </row>
        <row r="12987">
          <cell r="A12987">
            <v>40552</v>
          </cell>
          <cell r="B12987" t="str">
            <v>PARAFUSO, AUTOATARRAXANTE, CABECA CHATA, FENDA SIMPLES, EM ACO ZINCADO, 1/4" (6,35 MM) X 25 MM</v>
          </cell>
          <cell r="C12987">
            <v>54.11</v>
          </cell>
        </row>
        <row r="12988">
          <cell r="A12988">
            <v>40549</v>
          </cell>
          <cell r="B12988" t="str">
            <v>PARAFUSO, COMUM, ASTM A307, SEXTAVADO, DIAMETRO 1/2" (12,7 MM), COMPRIMENTO 1" (25,4 MM)</v>
          </cell>
          <cell r="C12988">
            <v>214.19</v>
          </cell>
        </row>
        <row r="12989">
          <cell r="A12989">
            <v>4385</v>
          </cell>
          <cell r="B12989" t="str">
            <v>PARALELEPIPEDO GRANITICO OU BASALTICO, PARA PAVIMENTACAO, SEM FRETE (VARIACAO REGIONAL DE PECAS POR M2)</v>
          </cell>
          <cell r="C12989">
            <v>4845.75</v>
          </cell>
        </row>
        <row r="12990">
          <cell r="A12990">
            <v>45236</v>
          </cell>
          <cell r="B12990" t="str">
            <v>PASTA ABRASIVA PARA LIMPEZA DE MAOS</v>
          </cell>
          <cell r="C12990">
            <v>27.57</v>
          </cell>
        </row>
        <row r="12991">
          <cell r="A12991">
            <v>20078</v>
          </cell>
          <cell r="B12991" t="str">
            <v>PASTA LUBRIFICANTE PARA TUBOS E CONEXOES COM JUNTA ELASTICA, EMBALAGEM DE *400* GR (USO EM PVC, ACO, POLIETILENO E OUTROS)</v>
          </cell>
          <cell r="C12991">
            <v>31.59</v>
          </cell>
        </row>
        <row r="12992">
          <cell r="A12992">
            <v>39897</v>
          </cell>
          <cell r="B12992" t="str">
            <v>PASTA PARA SOLDA DE TUBOS E CONEXOES DE COBRE (EMBALAGEM COM 250 G)</v>
          </cell>
        </row>
        <row r="12993">
          <cell r="A12993">
            <v>118</v>
          </cell>
          <cell r="B12993" t="str">
            <v>PASTA VEDA JUNTAS/ROSCA, EMBALAGEM DE *500* G, PARA INSTALACOES DE AGUA, GAS E OUTROS</v>
          </cell>
          <cell r="C12993">
            <v>66.8</v>
          </cell>
        </row>
        <row r="12994">
          <cell r="A12994">
            <v>4396</v>
          </cell>
          <cell r="B12994" t="str">
            <v>PASTILHA CERAMICA/PORCELANA, REVEST INT/EXT E PISCINA, CORES BRANCA OU FRIAS, SOLIDAS, SEM MESCLAGEM/MISTURA, ACABAMENTO LISO *2,5 X 2,5* CM</v>
          </cell>
          <cell r="C12994">
            <v>301.25</v>
          </cell>
        </row>
        <row r="12995">
          <cell r="A12995">
            <v>36881</v>
          </cell>
          <cell r="B12995" t="str">
            <v>PASTILHA CERAMICA/PORCELANA, REVEST INT/EXT E PISCINA, CORES BRANCA OU FRIAS, SOLIDAS, SEM MESCLAGEM/MISTURA, ACABAMENTO LISO *5 X 5* CM</v>
          </cell>
          <cell r="C12995">
            <v>219.92</v>
          </cell>
        </row>
        <row r="12996">
          <cell r="A12996">
            <v>4397</v>
          </cell>
          <cell r="B12996" t="str">
            <v>PASTILHA CERAMICA/PORCELANA, REVEST INT/EXT E PISCINA, CORES LISAS/SOLIDAS, QUENTES, SEM MESCLAGEM/MISTURA, *2,5 X 2,5* CM</v>
          </cell>
          <cell r="C12996">
            <v>306.27</v>
          </cell>
        </row>
        <row r="12997">
          <cell r="A12997">
            <v>36882</v>
          </cell>
          <cell r="B12997" t="str">
            <v>PASTILHA CERAMICA/PORCELANA, REVEST INT/EXT E PISCINA, CORES LISAS/SOLIDAS, QUENTES, SEM MESCLAGEM/MISTURA, *5 X 5* CM</v>
          </cell>
          <cell r="C12997">
            <v>224.25</v>
          </cell>
        </row>
        <row r="12998">
          <cell r="A12998">
            <v>4751</v>
          </cell>
          <cell r="B12998" t="str">
            <v>PASTILHEIRO (HORISTA)</v>
          </cell>
          <cell r="C12998">
            <v>9.2200000000000006</v>
          </cell>
        </row>
        <row r="12999">
          <cell r="A12999">
            <v>41066</v>
          </cell>
          <cell r="B12999" t="str">
            <v>PASTILHEIRO (MENSALISTA)</v>
          </cell>
          <cell r="C12999">
            <v>2028.4</v>
          </cell>
        </row>
        <row r="13000">
          <cell r="A13000">
            <v>39604</v>
          </cell>
          <cell r="B13000" t="str">
            <v>PATCH CORD (CABO DE REDE), CATEGORIA 5 E (CAT 5E) UTP, 24 AWG, 4 PARES, EXTENSAO DE 1,50 M</v>
          </cell>
          <cell r="C13000">
            <v>17.55</v>
          </cell>
        </row>
        <row r="13001">
          <cell r="A13001">
            <v>39605</v>
          </cell>
          <cell r="B13001" t="str">
            <v>PATCH CORD (CABO DE REDE), CATEGORIA 5 E (CAT 5E) UTP, 24 AWG, 4 PARES, EXTENSAO DE 2,50 M</v>
          </cell>
          <cell r="C13001">
            <v>19.059999999999999</v>
          </cell>
        </row>
        <row r="13002">
          <cell r="A13002">
            <v>39606</v>
          </cell>
          <cell r="B13002" t="str">
            <v>PATCH CORD (CABO DE REDE), CATEGORIA 6 (CAT 6) UTP, 23 AWG, 4 PARES, EXTENSAO DE 1,50 M</v>
          </cell>
          <cell r="C13002">
            <v>33.380000000000003</v>
          </cell>
        </row>
        <row r="13003">
          <cell r="A13003">
            <v>39607</v>
          </cell>
          <cell r="B13003" t="str">
            <v>PATCH CORD (CABO DE REDE), CATEGORIA 6 (CAT 6) UTP, 23 AWG, 4 PARES, EXTENSAO DE 2,50 M</v>
          </cell>
          <cell r="C13003">
            <v>45.16</v>
          </cell>
        </row>
        <row r="13004">
          <cell r="A13004">
            <v>39594</v>
          </cell>
          <cell r="B13004" t="str">
            <v>PATCH PANEL, 24 PORTAS, CATEGORIA 5E, COM RACKS DE 19" DE LARGURA E 1 U DE ALTURA</v>
          </cell>
        </row>
        <row r="13005">
          <cell r="A13005">
            <v>39596</v>
          </cell>
          <cell r="B13005" t="str">
            <v>PATCH PANEL, 24 PORTAS, CATEGORIA 6, COM RACKS DE 19" DE LARGURA E 1 U DE ALTURA</v>
          </cell>
        </row>
        <row r="13006">
          <cell r="A13006">
            <v>39595</v>
          </cell>
          <cell r="B13006" t="str">
            <v>PATCH PANEL, 48 PORTAS, CATEGORIA 5E, COM RACKS DE 19" DE LARGURA E 2 U DE ALTURA</v>
          </cell>
        </row>
        <row r="13007">
          <cell r="A13007">
            <v>39597</v>
          </cell>
          <cell r="B13007" t="str">
            <v>PATCH PANEL, 48 PORTAS, CATEGORIA 6, COM RACKS DE 19" DE LARGURA E 2 U DE ALTURA</v>
          </cell>
        </row>
        <row r="13008">
          <cell r="A13008">
            <v>10731</v>
          </cell>
          <cell r="B13008" t="str">
            <v>PEDRA ARDOSIA, CINZA, *40 X 40* CM, E= *1 CM</v>
          </cell>
        </row>
        <row r="13009">
          <cell r="A13009">
            <v>4704</v>
          </cell>
          <cell r="B13009" t="str">
            <v>PEDRA ARDOSIA, CINZA, 20 X 40 CM, E= *1 CM</v>
          </cell>
        </row>
        <row r="13010">
          <cell r="A13010">
            <v>10730</v>
          </cell>
          <cell r="B13010" t="str">
            <v>PEDRA ARDOSIA, CINZA, 30 X 30, E= *1 CM</v>
          </cell>
        </row>
        <row r="13011">
          <cell r="A13011">
            <v>4720</v>
          </cell>
          <cell r="B13011" t="str">
            <v>PEDRA BRITADA N. 0, OU PEDRISCO (4,8 A 9,5 MM) POSTO PEDREIRA/FORNECEDOR, SEM FRETE</v>
          </cell>
          <cell r="C13011">
            <v>114.16</v>
          </cell>
        </row>
        <row r="13012">
          <cell r="A13012">
            <v>4721</v>
          </cell>
          <cell r="B13012" t="str">
            <v>PEDRA BRITADA N. 1 (9,5 A 19 MM) POSTO PEDREIRA/FORNECEDOR, SEM FRETE</v>
          </cell>
          <cell r="C13012">
            <v>98.88</v>
          </cell>
        </row>
        <row r="13013">
          <cell r="A13013">
            <v>4718</v>
          </cell>
          <cell r="B13013" t="str">
            <v>PEDRA BRITADA N. 2 (19 A 38 MM) POSTO PEDREIRA/FORNECEDOR, SEM FRETE</v>
          </cell>
          <cell r="C13013">
            <v>99.4</v>
          </cell>
        </row>
        <row r="13014">
          <cell r="A13014">
            <v>4722</v>
          </cell>
          <cell r="B13014" t="str">
            <v>PEDRA BRITADA N. 3 (38 A 50 MM) POSTO PEDREIRA/FORNECEDOR, SEM FRETE</v>
          </cell>
          <cell r="C13014">
            <v>93.4</v>
          </cell>
        </row>
        <row r="13015">
          <cell r="A13015">
            <v>4730</v>
          </cell>
          <cell r="B13015" t="str">
            <v>PEDRA DE MAO OU PEDRA RACHAO PARA ARRIMO/FUNDACAO (POSTO PEDREIRA/FORNECEDOR, SEM FRETE)</v>
          </cell>
          <cell r="C13015">
            <v>92.94</v>
          </cell>
        </row>
        <row r="13016">
          <cell r="A13016">
            <v>13186</v>
          </cell>
          <cell r="B13016" t="str">
            <v>PEDRA GRANITICA OU BASALTICA IRREGULAR, FAIXA GRANULOMETRICA 100 A 150 MM PARA PAVIMENTACAO OU CALCAMENTO POLIEDRICO, POSTO PEDREIRA / FORNECEDOR (SEM FRETE)</v>
          </cell>
          <cell r="C13016">
            <v>107.24</v>
          </cell>
        </row>
        <row r="13017">
          <cell r="A13017">
            <v>10737</v>
          </cell>
          <cell r="B13017" t="str">
            <v>PEDRA GRANITICA OU BASALTO, CACO, RETALHO, CAVACO, TIPO MIRACEMA, MADEIRA, PADUANA, RACHINHA, SANTA ISABEL OU OUTRAS SIMILARES, E= *1,0 A *2,0 CM</v>
          </cell>
        </row>
        <row r="13018">
          <cell r="A13018">
            <v>10734</v>
          </cell>
          <cell r="B13018" t="str">
            <v>PEDRA GRANITICA, SERRADA, TIPO MIRACEMA, MADEIRA, PADUANA, RACHINHA, SANTA ISABEL OU OUTRAS SIMILARES, *11,5 X *23 CM, E= *1,0 A *2,0 CM</v>
          </cell>
        </row>
        <row r="13019">
          <cell r="A13019">
            <v>4708</v>
          </cell>
          <cell r="B13019" t="str">
            <v>PEDRA PORTUGUESA OU PETIT PAVE, BRANCA OU PRETA</v>
          </cell>
        </row>
        <row r="13020">
          <cell r="A13020">
            <v>4712</v>
          </cell>
          <cell r="B13020" t="str">
            <v>PEDRA QUARTZITO OU CALCARIO LAMINADO, CACO, TIPO CARIRI, ITACOLOMI, LAGOA SANTA, LUMINARIA, PIRENOPOLIS, SAO TOME OU OUTRAS SIMILARES DA REGIAO, E= *1,5 A *2,5 CM</v>
          </cell>
        </row>
        <row r="13021">
          <cell r="A13021">
            <v>4710</v>
          </cell>
          <cell r="B13021" t="str">
            <v>PEDRA QUARTZITO OU CALCARIO LAMINADO, SERRADA, TIPO CARIRI, ITACOLOMI, LAGOA SANTA, LUMINARIA, PIRENOPOLIS, SAO TOME OU OUTRAS SIMILARES DA REGIAO, *20 X *40 CM, E= *1,5 A *2,5 CM</v>
          </cell>
        </row>
        <row r="13022">
          <cell r="A13022">
            <v>4750</v>
          </cell>
          <cell r="B13022" t="str">
            <v>PEDREIRO (HORISTA)</v>
          </cell>
          <cell r="C13022">
            <v>9.2200000000000006</v>
          </cell>
        </row>
        <row r="13023">
          <cell r="A13023">
            <v>41065</v>
          </cell>
          <cell r="B13023" t="str">
            <v>PEDREIRO (MENSALISTA)</v>
          </cell>
          <cell r="C13023">
            <v>2028.4</v>
          </cell>
        </row>
        <row r="13024">
          <cell r="A13024">
            <v>34747</v>
          </cell>
          <cell r="B13024" t="str">
            <v>PEITORIL EM MARMORE, POLIDO, BRANCO COMUM, L= *15* CM, E= *2,0* CM, COM PINGADEIRA</v>
          </cell>
          <cell r="C13024">
            <v>141.69</v>
          </cell>
        </row>
        <row r="13025">
          <cell r="A13025">
            <v>4826</v>
          </cell>
          <cell r="B13025" t="str">
            <v>PEITORIL EM MARMORE, POLIDO, BRANCO COMUM, L= *15* CM, E= *3* CM, CORTE RETO</v>
          </cell>
          <cell r="C13025">
            <v>152.35</v>
          </cell>
        </row>
        <row r="13026">
          <cell r="A13026">
            <v>41975</v>
          </cell>
          <cell r="B13026" t="str">
            <v>PEITORIL PRE-MOLDADO EM GRANILITE, MARMORITE OU GRANITINA, L = *15* CM</v>
          </cell>
        </row>
        <row r="13027">
          <cell r="A13027">
            <v>4825</v>
          </cell>
          <cell r="B13027" t="str">
            <v>PEITORIL/ SOLEIRA EM MARMORE, POLIDO, BRANCO COMUM, L= *25* CM, E= *3* CM, CORTE RETO</v>
          </cell>
          <cell r="C13027">
            <v>210.89</v>
          </cell>
        </row>
        <row r="13028">
          <cell r="A13028">
            <v>34744</v>
          </cell>
          <cell r="B13028" t="str">
            <v>PELICULA REFLETIVA, GT 7 ANOS PARA SINALIZACAO VERTICAL</v>
          </cell>
        </row>
        <row r="13029">
          <cell r="A13029">
            <v>39430</v>
          </cell>
          <cell r="B13029" t="str">
            <v>PENDURAL OU PRESILHA REGULADORA, EM ACO GALVANIZADO, COM CORPO, MOLA E REBITE, PARA PERFIL TIPO CANALETA DE ESTRUTURA EM FORROS DRYWALL</v>
          </cell>
          <cell r="C13029">
            <v>1.9</v>
          </cell>
        </row>
        <row r="13030">
          <cell r="A13030">
            <v>39573</v>
          </cell>
          <cell r="B13030" t="str">
            <v>PENDURAL OU REGULADOR, COM MOLA, EM ACO GALVANIZADO, PARA PERFIL TIPO T CLICADO DE FORROS REMOVIVEL</v>
          </cell>
          <cell r="C13030">
            <v>1.87</v>
          </cell>
        </row>
        <row r="13031">
          <cell r="A13031">
            <v>38410</v>
          </cell>
          <cell r="B13031" t="str">
            <v>PENEIRA ROTATIVA COM MOTOR ELETRICO TRIFASICO DE 2 CV, CILINDRO DE 1 M X 0,60 M, COM FUROS DE 3,17 MM</v>
          </cell>
          <cell r="C13031">
            <v>14056.07</v>
          </cell>
        </row>
        <row r="13032">
          <cell r="A13032">
            <v>43082</v>
          </cell>
          <cell r="B13032" t="str">
            <v>PERFIL "I" OU "W" EM ACO LAMINADO, QUAISQUER DIMENSOES</v>
          </cell>
          <cell r="C13032">
            <v>10.94</v>
          </cell>
        </row>
        <row r="13033">
          <cell r="A13033">
            <v>43083</v>
          </cell>
          <cell r="B13033" t="str">
            <v>PERFIL "U" ENRIJECIDO, EM CHAPA DOBRADA DE ACO LAMINADO, E = 3,75 MM, H = 200 MM, L = 75 MM (9,94 KG/M)</v>
          </cell>
          <cell r="C13033">
            <v>9.4700000000000006</v>
          </cell>
        </row>
        <row r="13034">
          <cell r="A13034">
            <v>40535</v>
          </cell>
          <cell r="B13034" t="str">
            <v>PERFIL "U" SIMPLES, EM CHAPA DOBRADA DE ACO LAMINADO, E = 2,65 MM, H = 75 MM, L = 40 MM (3,04 KG/M)</v>
          </cell>
          <cell r="C13034">
            <v>9.4700000000000006</v>
          </cell>
        </row>
        <row r="13035">
          <cell r="A13035">
            <v>40598</v>
          </cell>
          <cell r="B13035" t="str">
            <v>PERFIL "U" SIMPLES, EM CHAPA DOBRADA DE ACO LAMINADO, E = 3 MM, H = 125 MM, L = 50 MM (5,07 KG/M)</v>
          </cell>
          <cell r="C13035">
            <v>9.24</v>
          </cell>
        </row>
        <row r="13036">
          <cell r="A13036">
            <v>43692</v>
          </cell>
          <cell r="B13036" t="str">
            <v>PERFIL "U" SIMPLES, EM CHAPA DOBRADA DE ACO LAMINADO, E = 3 MM, H = 200 MM, L = 50 MM (6,83 KG/M)</v>
          </cell>
          <cell r="C13036">
            <v>9.98</v>
          </cell>
        </row>
        <row r="13037">
          <cell r="A13037">
            <v>43665</v>
          </cell>
          <cell r="B13037" t="str">
            <v>PERFIL "U" SIMPLES, EM CHAPA DOBRADA DE ACO LAMINADO, E = 4,75 MM, H = 100 MM, L = 75 MM (8,74 KG/M)</v>
          </cell>
          <cell r="C13037">
            <v>9.4</v>
          </cell>
        </row>
        <row r="13038">
          <cell r="A13038">
            <v>10966</v>
          </cell>
          <cell r="B13038" t="str">
            <v>PERFIL "U" SIMPLES, EM CHAPA DOBRADA DE ACO LAMINADO, E = 8 MM, H = 150 MM, L = 75 MM (16,97 KG/M)</v>
          </cell>
          <cell r="C13038">
            <v>9.98</v>
          </cell>
        </row>
        <row r="13039">
          <cell r="A13039">
            <v>39427</v>
          </cell>
          <cell r="B13039" t="str">
            <v>PERFIL CANALETA, FORMATO C, EM ACO ZINCADO, PARA ESTRUTURA FORRO DRYWALL, E = 0,5 MM, *46 X 18* (L X H), COMPRIMENTO 3 M</v>
          </cell>
          <cell r="C13039">
            <v>5.04</v>
          </cell>
        </row>
        <row r="13040">
          <cell r="A13040">
            <v>39424</v>
          </cell>
          <cell r="B13040" t="str">
            <v>PERFIL CANTONEIRA L, LISA, EM ACO, 25 X 30 MM, E = 0,5 MM, PARA ESTRUTURA DRYWALL</v>
          </cell>
          <cell r="C13040">
            <v>3</v>
          </cell>
        </row>
        <row r="13041">
          <cell r="A13041">
            <v>39425</v>
          </cell>
          <cell r="B13041" t="str">
            <v>PERFIL CANTONEIRA L, PERFURADA, EM ACO, 23 X 23 MM, E = 0,5 MM, PARA ESTRUTURA DRYWALL</v>
          </cell>
          <cell r="C13041">
            <v>2.96</v>
          </cell>
        </row>
        <row r="13042">
          <cell r="A13042">
            <v>40664</v>
          </cell>
          <cell r="B13042" t="str">
            <v>PERFIL CARTOLA DE ACO GALVANIZADO, *20 X 30 X 10* MM, E = 0,8 MM</v>
          </cell>
          <cell r="C13042">
            <v>19.440000000000001</v>
          </cell>
        </row>
        <row r="13043">
          <cell r="A13043">
            <v>34360</v>
          </cell>
          <cell r="B13043" t="str">
            <v>PERFIL DE ALUMINIO ANODIZADO</v>
          </cell>
          <cell r="C13043">
            <v>78.67</v>
          </cell>
        </row>
        <row r="13044">
          <cell r="A13044">
            <v>20259</v>
          </cell>
          <cell r="B13044" t="str">
            <v>PERFIL DE BORRACHA EPDM MACICO *12 X 15* MM PARA ESQUADRIAS</v>
          </cell>
        </row>
        <row r="13045">
          <cell r="A13045">
            <v>14077</v>
          </cell>
          <cell r="B13045" t="str">
            <v>PERFIL ELASTOMERICO PRE-FORMADO EM EPMD, PARA JUNTA DE DILATACAO DE PISOS COM POUCA SOLICITACAO, 15 MM DE LARGURA, MOVIMENTACAO DE *11 A 19* MM</v>
          </cell>
        </row>
        <row r="13046">
          <cell r="A13046">
            <v>3678</v>
          </cell>
          <cell r="B13046" t="str">
            <v>PERFIL ELASTOMERICO PRE-FORMADO EM EPMD, PARA JUNTA DE DILATACAO DE USO GERAL EM MEDIAS SOLICITACOES, 8 MM DE LARGURA, MOVIMENTACAO DE *5 A 11* MM</v>
          </cell>
        </row>
        <row r="13047">
          <cell r="A13047">
            <v>11552</v>
          </cell>
          <cell r="B13047" t="str">
            <v>PERFIL EM ALUMINIO, FORMATO U, ABAS IGUAIS, LARGURA DE 12,70 MM (1/2 POL), ESPESSURA 1,58 MM (1/16 POL) E PESO LINEAR DE APROXIMADAMENTE 0,149 KG/M</v>
          </cell>
          <cell r="C13047">
            <v>8.35</v>
          </cell>
        </row>
        <row r="13048">
          <cell r="A13048">
            <v>585</v>
          </cell>
          <cell r="B13048" t="str">
            <v>PERFIL EM ALUMINIO, FORMATO U, ABAS IGUAIS, LARGURA DE 25,4 MM (1"), ESPESSURA DE 2,38 MM (3/32") E PESO LINEAR DE APROXIMADAMENTE 0,460 KG/M</v>
          </cell>
          <cell r="C13048">
            <v>62.94</v>
          </cell>
        </row>
        <row r="13049">
          <cell r="A13049">
            <v>39418</v>
          </cell>
          <cell r="B13049" t="str">
            <v>PERFIL GUIA, FORMATO U, EM ACO ZINCADO, PARA ESTRUTURA PAREDE DRYWALL, E = 0,5 MM, 48 X 3000 MM (L X C)</v>
          </cell>
          <cell r="C13049">
            <v>5.63</v>
          </cell>
        </row>
        <row r="13050">
          <cell r="A13050">
            <v>39419</v>
          </cell>
          <cell r="B13050" t="str">
            <v>PERFIL GUIA, FORMATO U, EM ACO ZINCADO, PARA ESTRUTURA PAREDE DRYWALL, E = 0,5 MM, 70 X 3000 MM (L X C)</v>
          </cell>
          <cell r="C13050">
            <v>6.86</v>
          </cell>
        </row>
        <row r="13051">
          <cell r="A13051">
            <v>39420</v>
          </cell>
          <cell r="B13051" t="str">
            <v>PERFIL GUIA, FORMATO U, EM ACO ZINCADO, PARA ESTRUTURA PAREDE DRYWALL, E = 0,5 MM, 90 X 3000 MM (L X C)</v>
          </cell>
          <cell r="C13051">
            <v>7.57</v>
          </cell>
        </row>
        <row r="13052">
          <cell r="A13052">
            <v>39571</v>
          </cell>
          <cell r="B13052" t="str">
            <v>PERFIL LONGARINA (PRINCIPAL), T CLICADO, EM ACO, BRANCO NAS FACES APARENTES, PARA FORRO REMOVIVEL, 24 X 32 X 3750 MM (L X H X C</v>
          </cell>
          <cell r="C13052">
            <v>4.57</v>
          </cell>
        </row>
        <row r="13053">
          <cell r="A13053">
            <v>39421</v>
          </cell>
          <cell r="B13053" t="str">
            <v>PERFIL MONTANTE, FORMATO C, EM ACO ZINCADO, PARA ESTRUTURA PAREDE DRYWALL, E = 0,5 MM, 48 X 3000 MM (L X C)</v>
          </cell>
          <cell r="C13053">
            <v>6.66</v>
          </cell>
        </row>
        <row r="13054">
          <cell r="A13054">
            <v>39422</v>
          </cell>
          <cell r="B13054" t="str">
            <v>PERFIL MONTANTE, FORMATO C, EM ACO ZINCADO, PARA ESTRUTURA PAREDE DRYWALL, E = 0,5 MM, 70 X 3000 MM (L X C)</v>
          </cell>
          <cell r="C13054">
            <v>7.78</v>
          </cell>
        </row>
        <row r="13055">
          <cell r="A13055">
            <v>39423</v>
          </cell>
          <cell r="B13055" t="str">
            <v>PERFIL MONTANTE, FORMATO C, EM ACO ZINCADO, PARA ESTRUTURA PAREDE DRYWALL, E = 0,5 MM, 90 X 3000 MM (L X C)</v>
          </cell>
          <cell r="C13055">
            <v>9.0299999999999994</v>
          </cell>
        </row>
        <row r="13056">
          <cell r="A13056">
            <v>39426</v>
          </cell>
          <cell r="B13056" t="str">
            <v>PERFIL RODAPE DE IMPERMEABILIZACAO, FORMATO L, EM ACO ZINCADO, PARA ESTRUTURA DRYWALL, E = 0,5 MM, 220 X 3000 MM (H X C)</v>
          </cell>
          <cell r="C13056">
            <v>20.309999999999999</v>
          </cell>
        </row>
        <row r="13057">
          <cell r="A13057">
            <v>39429</v>
          </cell>
          <cell r="B13057" t="str">
            <v>PERFIL TABICA ABERTA, PERFURADA, FORMATO Z, EM ACO GALVANIZADO NATURAL, LARGURA APROXIMADA 40 MM, PARA ESTRUTURA FORRO DRYWALL</v>
          </cell>
          <cell r="C13057">
            <v>6.4</v>
          </cell>
        </row>
        <row r="13058">
          <cell r="A13058">
            <v>39428</v>
          </cell>
          <cell r="B13058" t="str">
            <v>PERFIL TABICA FECHADA, LISA, FORMATO Z, EM ACO GALVANIZADO NATURAL, LARGURA TOTAL NA HORIZONTAL *40* MM, PARA ESTRUTURA FORRO DRYWALL</v>
          </cell>
          <cell r="C13058">
            <v>4.8899999999999997</v>
          </cell>
        </row>
        <row r="13059">
          <cell r="A13059">
            <v>39572</v>
          </cell>
          <cell r="B13059" t="str">
            <v>PERFIL TIPO CANTONEIRA EM L, EM ACO GALVANIZADO, BRANCO, PARA FORRO REMOVIVEL, *23* X 3000 MM (L X C)</v>
          </cell>
          <cell r="C13059">
            <v>4.2300000000000004</v>
          </cell>
        </row>
        <row r="13060">
          <cell r="A13060">
            <v>39570</v>
          </cell>
          <cell r="B13060" t="str">
            <v>PERFIL TRAVESSA (SECUNDARIO), T CLICADO, EM ACO GALVANIZADO, BRANCO, PARA FORRO REMOVIVEL, 24 X 1250 MM (L X C)</v>
          </cell>
          <cell r="C13060">
            <v>4.49</v>
          </cell>
        </row>
        <row r="13061">
          <cell r="A13061">
            <v>39569</v>
          </cell>
          <cell r="B13061" t="str">
            <v>PERFIL TRAVESSA (SECUNDARIO), T CLICADO, EM ACO GALVANIZADO, BRANCO, PARA FORRO REMOVIVEL, 24 X 625 MM (L X C)</v>
          </cell>
          <cell r="C13061">
            <v>4.4400000000000004</v>
          </cell>
        </row>
        <row r="13062">
          <cell r="A13062">
            <v>39328</v>
          </cell>
          <cell r="B13062" t="str">
            <v>PERFILADO PERFURADO 19 X 38 MM, CHAPA 22</v>
          </cell>
          <cell r="C13062">
            <v>4.59</v>
          </cell>
        </row>
        <row r="13063">
          <cell r="A13063">
            <v>39029</v>
          </cell>
          <cell r="B13063" t="str">
            <v>PERFILADO PERFURADO DUPLO 38 X 76 MM, CHAPA 22</v>
          </cell>
          <cell r="C13063">
            <v>14.33</v>
          </cell>
        </row>
        <row r="13064">
          <cell r="A13064">
            <v>39028</v>
          </cell>
          <cell r="B13064" t="str">
            <v>PERFILADO PERFURADO SIMPLES 38 X 38 MM, CHAPA 22</v>
          </cell>
          <cell r="C13064">
            <v>8.34</v>
          </cell>
        </row>
        <row r="13065">
          <cell r="A13065">
            <v>38541</v>
          </cell>
          <cell r="B13065" t="str">
            <v>PERFURATRIZ COM TORRE METALICA PARA EXECUCAO DE ESTACA HELICE CONTINUA, PROFUNDIDADE MAXIMA DE 30 M, DIAMETRO MAXIMO DE 800 MM, POTENCIA INSTALADA DE 268 HP, MESA ROTATIVA COM TORQUE MAXIMO DE 170 KNM</v>
          </cell>
          <cell r="C13065">
            <v>4648648.6399999997</v>
          </cell>
        </row>
        <row r="13066">
          <cell r="A13066">
            <v>38542</v>
          </cell>
          <cell r="B13066" t="str">
            <v>PERFURATRIZ COM TORRE METALICA PARA EXECUCAO DE ESTACA HELICE CONTINUA, PROFUNDIDADE MAXIMA DE 32 M, DIAMETRO MAXIMO DE 1000 MM, POTENCIA INSTALADA DE 350 HP, MESA ROTATIVA COM TORQUE MAXIMO DE 263 KNM</v>
          </cell>
          <cell r="C13066">
            <v>7127927.9299999997</v>
          </cell>
        </row>
        <row r="13067">
          <cell r="A13067">
            <v>45080</v>
          </cell>
          <cell r="B13067" t="str">
            <v>PERFURATRIZ DE COROA DIAMANTADA PARA CONCRETO, DIAMETRO ATE 250 MM, MOTOR ELETRICO 220 V, POTENCIA 2.500W</v>
          </cell>
          <cell r="C13067">
            <v>15436.82</v>
          </cell>
        </row>
        <row r="13068">
          <cell r="A13068">
            <v>38543</v>
          </cell>
          <cell r="B13068" t="str">
            <v>PERFURATRIZ HIDRAULICA COM TRADO CURTO ACOPLADO, PROFUNDIDADE MAXIMA DE 20 M, DIAMETRO MAXIMO DE 1500 MM, POTENCIA INSTALADA DE 137 HP, MESA ROTATIVA COM TORQUE MAXIMO DE 30 KNM (INCLUI MONTAGEM, NAO INCLUI CAMINHAO)</v>
          </cell>
          <cell r="C13068">
            <v>1451417.35</v>
          </cell>
        </row>
        <row r="13069">
          <cell r="A13069">
            <v>44002</v>
          </cell>
          <cell r="B13069" t="str">
            <v>PERFURATRIZ HIDRAULICA SOBRE ESTEIRA, TORQUE MAXIMO 161 KNM, PROFUNDIDADE MAXIMA 54 M, DIAMETRO MAXIMO 1500 MM, POTENCIA MOTOR 268 HP</v>
          </cell>
          <cell r="C13069">
            <v>6779485.8600000003</v>
          </cell>
        </row>
        <row r="13070">
          <cell r="A13070">
            <v>43886</v>
          </cell>
          <cell r="B13070" t="str">
            <v>PERFURATRIZ HIDRAULICA SOBRE ESTEIRA, TORQUE MAXIMO 98 KNM, PROFUNDIDADE MAXIMA 25 M, DIAMETRO MAXIMO 115 MM, POTENCIA MOTOR 190 HP</v>
          </cell>
          <cell r="C13070">
            <v>3290213.28</v>
          </cell>
        </row>
        <row r="13071">
          <cell r="A13071">
            <v>40406</v>
          </cell>
          <cell r="B13071" t="str">
            <v>PERFURATRIZ MANUAL, TORQUE MAXIMO 55 KGF.M, POTENCIA 5 CV, COM DIAMETRO MAXIMO 8 1/2" (INCLUI SUPORTE/CHASSI TIPO MESA)</v>
          </cell>
          <cell r="C13071">
            <v>89357.96</v>
          </cell>
        </row>
        <row r="13072">
          <cell r="A13072">
            <v>40789</v>
          </cell>
          <cell r="B13072" t="str">
            <v>PERFURATRIZ MANUAL, TORQUE MAXIMO 83 N.M, POTENCIA 5 CV, COM DIAMETRO MAXIMO 4" (NAO INCLUI SUPORTE / CHASSI)</v>
          </cell>
          <cell r="C13072">
            <v>12877.4</v>
          </cell>
        </row>
        <row r="13073">
          <cell r="A13073">
            <v>40791</v>
          </cell>
          <cell r="B13073" t="str">
            <v>PERFURATRIZ MANUAL, TORQUE MAXIMO 83 N.M, POTENCIA 5 CV, COM DIAMETRO MAXIMO 4", PARA SOLO GRAMPEADO (INCLUI SUPORTE OU CHASSI TIPO MESA)</v>
          </cell>
          <cell r="C13073">
            <v>40311.86</v>
          </cell>
        </row>
        <row r="13074">
          <cell r="A13074">
            <v>44003</v>
          </cell>
          <cell r="B13074" t="str">
            <v>PERFURATRIZ PARA EXECUCAO DE ESTACAS SECANTES, TIPO HELICE CONTINUA COM CABECOTE DUPLO E TUBO METALICO 300 KW</v>
          </cell>
          <cell r="C13074">
            <v>9421261.3000000007</v>
          </cell>
        </row>
        <row r="13075">
          <cell r="A13075">
            <v>44548</v>
          </cell>
          <cell r="B13075" t="str">
            <v>PERFURATRIZ PARA FURO DIRECIONAL HORIZONTAL (HDD) COM CAPACIDADE ATE 89 KN, POTENCIA 24,8 HP A 80 HP (INCLUSO FERRAMENTAS E LOCALIZADOR), PARA REDE SUBTERRANEA</v>
          </cell>
          <cell r="C13075">
            <v>2881242.77</v>
          </cell>
        </row>
        <row r="13076">
          <cell r="A13076">
            <v>44550</v>
          </cell>
          <cell r="B13076" t="str">
            <v>PERFURATRIZ PARA FURO DIRECIONAL HORIZONTAL (HDD) COM CAPACIDADE DE 201 KN A 560 KN, POTENCIA 200 HP A 260 HP (INCLUSO FERRAMENTAS E LOCALIZADOR), PARA REDE SUBTERRANEA</v>
          </cell>
          <cell r="C13076">
            <v>9039452.2599999998</v>
          </cell>
        </row>
        <row r="13077">
          <cell r="A13077">
            <v>44549</v>
          </cell>
          <cell r="B13077" t="str">
            <v>PERFURATRIZ PARA FURO DIRECIONAL HORIZONTAL (HDD) COM CAPACIDADE DE 90 KN A 200 KN, POTENCIA 100 HP A 160 HP (INCLUSO FERRAMENTAS E LOCALIZADOR), PARA REDE SUBTERRANEA</v>
          </cell>
          <cell r="C13077">
            <v>6610099.4900000002</v>
          </cell>
        </row>
        <row r="13078">
          <cell r="A13078">
            <v>11651</v>
          </cell>
          <cell r="B13078" t="str">
            <v>PERFURATRIZ PNEUMATICA MANUAL DE PESO MEDIO, 18KG, COMPRIMENTO DE CURSO DE 6 M, DIAMETRO DO PISTAO DE 5,5 CM</v>
          </cell>
          <cell r="C13078">
            <v>22047.13</v>
          </cell>
        </row>
        <row r="13079">
          <cell r="A13079">
            <v>41982</v>
          </cell>
          <cell r="B13079" t="str">
            <v>PERFURATRIZ ROTATIVA SOBRE ESTEIRA, TORQUE MAXIMO 2500 KGM, POTENCIA 110 HP, MOTOR DIESEL</v>
          </cell>
          <cell r="C13079">
            <v>1756156.12</v>
          </cell>
        </row>
        <row r="13080">
          <cell r="A13080">
            <v>39012</v>
          </cell>
          <cell r="B13080" t="str">
            <v>PERFURATRIZ SOBRE ESTEIRA, TORQUE MAXIMO 600 KGF, PESO MEDIO 1000 KG, POTENCIA 20 HP, DIAMETRO MAXIMO 10"</v>
          </cell>
          <cell r="C13080">
            <v>1030450.45</v>
          </cell>
        </row>
        <row r="13081">
          <cell r="A13081">
            <v>40435</v>
          </cell>
          <cell r="B13081" t="str">
            <v>PERFURATRIZ SOBRE ESTEIRA, TORQUE MAXIMO DE 600 KGF, POTENCIA ENTRE 50 E 60 HP, DIAMETRO MAXIMO DE 10"</v>
          </cell>
          <cell r="C13081">
            <v>1040528.7</v>
          </cell>
        </row>
        <row r="13082">
          <cell r="A13082">
            <v>45265</v>
          </cell>
          <cell r="B13082" t="str">
            <v>PERNEIRA DE RASPA COM VELCRO</v>
          </cell>
          <cell r="C13082">
            <v>36.159999999999997</v>
          </cell>
        </row>
        <row r="13083">
          <cell r="A13083">
            <v>13617</v>
          </cell>
          <cell r="B13083" t="str">
            <v>PICAPE CABINE SIMPLES COM MOTOR 1.6 FLEX, CAMBIO MANUAL, POTENCIA 101/104 CV, 2 PORTAS</v>
          </cell>
          <cell r="C13083">
            <v>101951.92</v>
          </cell>
        </row>
        <row r="13084">
          <cell r="A13084">
            <v>35274</v>
          </cell>
          <cell r="B13084" t="str">
            <v>PILAR QUADRADO NAO APARELHADO *10 X 10* CM, EM MACARANDUBA/MASSARANDUBA, ANGELIM OU EQUIVALENTE DA REGIAO - BRUTA</v>
          </cell>
          <cell r="C13084">
            <v>52.14</v>
          </cell>
        </row>
        <row r="13085">
          <cell r="A13085">
            <v>35275</v>
          </cell>
          <cell r="B13085" t="str">
            <v>PILAR QUADRADO NAO APARELHADO *15 X 15* CM, EM MACARANDUBA/MASSARANDUBA, ANGELIM OU EQUIVALENTE DA REGIAO - BRUTA</v>
          </cell>
          <cell r="C13085">
            <v>110.67</v>
          </cell>
        </row>
        <row r="13086">
          <cell r="A13086">
            <v>35276</v>
          </cell>
          <cell r="B13086" t="str">
            <v>PILAR QUADRADO NAO APARELHADO *20 X 20* CM, EM MACARANDUBA/MASSARANDUBA, ANGELIM OU EQUIVALENTE DA REGIAO - BRUTA</v>
          </cell>
          <cell r="C13086">
            <v>192.57</v>
          </cell>
        </row>
        <row r="13087">
          <cell r="A13087">
            <v>11091</v>
          </cell>
          <cell r="B13087" t="str">
            <v>PINGADEIRA PLASTICA PARA TELHA DE FIBROCIMENTO CANALETE 49/KALHETA OU CANALETE 90/KALHETAO</v>
          </cell>
          <cell r="C13087">
            <v>1.31</v>
          </cell>
        </row>
        <row r="13088">
          <cell r="A13088">
            <v>37586</v>
          </cell>
          <cell r="B13088" t="str">
            <v>PINO DE ACO COM ARRUELA CONICA, DIAMETRO ARRUELA = *23* MM E COMP HASTE = *27* MM (ACAO INDIRETA)</v>
          </cell>
        </row>
        <row r="13089">
          <cell r="A13089">
            <v>37395</v>
          </cell>
          <cell r="B13089" t="str">
            <v>PINO DE ACO COM FURO, HASTE = 27 MM (ACAO DIRETA)</v>
          </cell>
        </row>
        <row r="13090">
          <cell r="A13090">
            <v>14147</v>
          </cell>
          <cell r="B13090" t="str">
            <v>PINO DE ACO COM ROSCA 1/4", COMPRIMENTO DA HASTE = 30 MM E ROSCA = 20 MM (ACAO DIRETA)</v>
          </cell>
        </row>
        <row r="13091">
          <cell r="A13091">
            <v>37396</v>
          </cell>
          <cell r="B13091" t="str">
            <v>PINO DE ACO LISO 1/4", HASTE = *36,5* MM (ACAO DIRETA)</v>
          </cell>
        </row>
        <row r="13092">
          <cell r="A13092">
            <v>37397</v>
          </cell>
          <cell r="B13092" t="str">
            <v>PINO DE ACO LISO 1/4", HASTE = *53* MM (ACAO DIRETA)</v>
          </cell>
        </row>
        <row r="13093">
          <cell r="A13093">
            <v>43606</v>
          </cell>
          <cell r="B13093" t="str">
            <v>PINO GUIA RETO, EM LATAO, CHAPA COM 3 MM DE ESPESSURA E GUIA COM ROLETE DE 9 MM</v>
          </cell>
          <cell r="C13093">
            <v>10.01</v>
          </cell>
        </row>
        <row r="13094">
          <cell r="A13094">
            <v>444</v>
          </cell>
          <cell r="B13094" t="str">
            <v>PINO ROSCA EXTERNA, EM ACO GALVANIZADO, PARA ISOLADOR DE 15KV, DIAMETRO 25 MM, COMPRIMENTO *290* MM</v>
          </cell>
          <cell r="C13094">
            <v>47.25</v>
          </cell>
        </row>
        <row r="13095">
          <cell r="A13095">
            <v>445</v>
          </cell>
          <cell r="B13095" t="str">
            <v>PINO ROSCA EXTERNA, EM ACO GALVANIZADO, PARA ISOLADOR DE 25KV, DIAMETRO 35MM, COMPRIMENTO *320* MM</v>
          </cell>
          <cell r="C13095">
            <v>64.680000000000007</v>
          </cell>
        </row>
        <row r="13096">
          <cell r="A13096">
            <v>4783</v>
          </cell>
          <cell r="B13096" t="str">
            <v>PINTOR (HORISTA)</v>
          </cell>
          <cell r="C13096">
            <v>9.2200000000000006</v>
          </cell>
        </row>
        <row r="13097">
          <cell r="A13097">
            <v>41079</v>
          </cell>
          <cell r="B13097" t="str">
            <v>PINTOR (MENSALISTA)</v>
          </cell>
          <cell r="C13097">
            <v>2028.4</v>
          </cell>
        </row>
        <row r="13098">
          <cell r="A13098">
            <v>12874</v>
          </cell>
          <cell r="B13098" t="str">
            <v>PINTOR DE LETREIROS (HORISTA)</v>
          </cell>
          <cell r="C13098">
            <v>8.9499999999999993</v>
          </cell>
        </row>
        <row r="13099">
          <cell r="A13099">
            <v>41082</v>
          </cell>
          <cell r="B13099" t="str">
            <v>PINTOR DE LETREIROS (MENSALISTA)</v>
          </cell>
          <cell r="C13099">
            <v>1969.71</v>
          </cell>
        </row>
        <row r="13100">
          <cell r="A13100">
            <v>4785</v>
          </cell>
          <cell r="B13100" t="str">
            <v>PINTOR PARA TINTA EPOXI (HORISTA)</v>
          </cell>
          <cell r="C13100">
            <v>9.2200000000000006</v>
          </cell>
        </row>
        <row r="13101">
          <cell r="A13101">
            <v>41081</v>
          </cell>
          <cell r="B13101" t="str">
            <v>PINTOR PARA TINTA EPOXI (MENSALISTA)</v>
          </cell>
          <cell r="C13101">
            <v>2028.4</v>
          </cell>
        </row>
        <row r="13102">
          <cell r="A13102">
            <v>4801</v>
          </cell>
          <cell r="B13102" t="str">
            <v>PISO DE BORRACHA CANELADO EM PLACAS 50 X 50 CM, E = *3,5* MM, PARA COLA</v>
          </cell>
          <cell r="C13102">
            <v>75.33</v>
          </cell>
        </row>
        <row r="13103">
          <cell r="A13103">
            <v>4794</v>
          </cell>
          <cell r="B13103" t="str">
            <v>PISO DE BORRACHA ESPORTIVO EM PLACAS 50 X 50 CM, E = 15 MM, PARA ARGAMASSA, PRETO</v>
          </cell>
          <cell r="C13103">
            <v>343.11</v>
          </cell>
        </row>
        <row r="13104">
          <cell r="A13104">
            <v>4796</v>
          </cell>
          <cell r="B13104" t="str">
            <v>PISO DE BORRACHA FRISADO OU PASTILHADO, PRETO, EM PLACAS 50 X 50 CM, E = 7 MM, PARA ARGAMASSA</v>
          </cell>
          <cell r="C13104">
            <v>208.4</v>
          </cell>
        </row>
        <row r="13105">
          <cell r="A13105">
            <v>4800</v>
          </cell>
          <cell r="B13105" t="str">
            <v>PISO DE BORRACHA PASTILHADO EM PLACAS 50 X 50 CM, E = *3,5* MM, PARA COLA, PRETO</v>
          </cell>
          <cell r="C13105">
            <v>57.31</v>
          </cell>
        </row>
        <row r="13106">
          <cell r="A13106">
            <v>4795</v>
          </cell>
          <cell r="B13106" t="str">
            <v>PISO DE BORRACHA PASTILHADO EM PLACAS 50 X 50 CM, E = 15 MM, PARA ARGAMASSA, PRETO</v>
          </cell>
          <cell r="C13106">
            <v>333.99</v>
          </cell>
        </row>
        <row r="13107">
          <cell r="A13107">
            <v>39694</v>
          </cell>
          <cell r="B13107" t="str">
            <v>PISO ELEVADO COM 2 PLACAS DE ACO COM ENCHIMENTO DE CONCRETO CELULAR, INCLUSO BASE/HASTE/CRUZETAS, 60 X 60 CM, H = *28* CM, RESISTENCIA CARGA CONCENTRADA 496 KG (COM COLOCACAO)</v>
          </cell>
          <cell r="C13107">
            <v>502.61</v>
          </cell>
        </row>
        <row r="13108">
          <cell r="A13108">
            <v>1292</v>
          </cell>
          <cell r="B13108" t="str">
            <v>PISO EM CERAMICA ESMALTADA, COR LISA, PEI MAIOR OU IGUAL A 4, FORMATO MAIOR QUE 2025 CM2</v>
          </cell>
          <cell r="C13108">
            <v>44.45</v>
          </cell>
        </row>
        <row r="13109">
          <cell r="A13109">
            <v>1287</v>
          </cell>
          <cell r="B13109" t="str">
            <v>PISO EM CERAMICA ESMALTADA, COR LISA, PEI MAIOR OU IGUAL A 4, FORMATO MENOR OU IGUAL A 2025 CM2</v>
          </cell>
          <cell r="C13109">
            <v>35.590000000000003</v>
          </cell>
        </row>
        <row r="13110">
          <cell r="A13110">
            <v>4786</v>
          </cell>
          <cell r="B13110" t="str">
            <v>PISO EM GRANILITE, MARMORITE OU GRANITINA, AGREGADO COR PRETO, CINZA, PALHA OU BRANCO, E= *8* MM (INCLUSO EXECUCAO)</v>
          </cell>
        </row>
        <row r="13111">
          <cell r="A13111">
            <v>10840</v>
          </cell>
          <cell r="B13111" t="str">
            <v>PISO EM GRANITO, POLIDO, TIPO AMENDOA/ AMARELO CAPRI/ AMARELO DOURADO CARIOCA OU OUTROS EQUIVALENTES DA REGIAO, FORMATO MENOR OU IGUAL A 3025 CM2, E= *2* CM</v>
          </cell>
          <cell r="C13111">
            <v>445</v>
          </cell>
        </row>
        <row r="13112">
          <cell r="A13112">
            <v>10841</v>
          </cell>
          <cell r="B13112" t="str">
            <v>PISO EM GRANITO, POLIDO, TIPO ANDORINHA/ QUARTZ/ CASTELO/ CORUMBA OU OUTROS EQUIVALENTES DA REGIAO, FORMATO MENOR OU IGUAL A 3025 CM2, E= *2* CM</v>
          </cell>
          <cell r="C13112">
            <v>335.84</v>
          </cell>
        </row>
        <row r="13113">
          <cell r="A13113">
            <v>44540</v>
          </cell>
          <cell r="B13113" t="str">
            <v>PISO EM GRANITO, POLIDO, TIPO MARFIM, DALLAS, CARAVELAS OU OUTROS EQUIVALENTES DA REGIAO, FORMATO MENOR OU IGUAL A 3025 CM2, E= *2*CM</v>
          </cell>
          <cell r="C13113">
            <v>429.14</v>
          </cell>
        </row>
        <row r="13114">
          <cell r="A13114">
            <v>10842</v>
          </cell>
          <cell r="B13114" t="str">
            <v>PISO EM GRANITO, POLIDO, TIPO PRETO SAO GABRIEL/ TIJUCA OU OUTROS EQUIVALENTES DA REGIAO, FORMATO MENOR OU IGUAL A 3025 CM2, E= *2* CM</v>
          </cell>
          <cell r="C13114">
            <v>485.11</v>
          </cell>
        </row>
        <row r="13115">
          <cell r="A13115">
            <v>45190</v>
          </cell>
          <cell r="B13115" t="str">
            <v>PISO EM PORCELANATO, RETIFICADO, LISO, MONOCOLOR, ACETINADO OU POLIDO, FORMATO MAIOR QUE 2500 ATE 6400 CM2</v>
          </cell>
          <cell r="C13115">
            <v>73.400000000000006</v>
          </cell>
        </row>
        <row r="13116">
          <cell r="A13116">
            <v>45191</v>
          </cell>
          <cell r="B13116" t="str">
            <v>PISO EM PORCELANATO,RETIFICADO, LISO, MONOCOLOR, ACETINADO OU POLIDO, FORMATO MAIOR QUE 6400 CM2</v>
          </cell>
          <cell r="C13116">
            <v>124.52</v>
          </cell>
        </row>
        <row r="13117">
          <cell r="A13117">
            <v>38180</v>
          </cell>
          <cell r="B13117" t="str">
            <v>PISO EM REGUA VINILICA SEMIFLEXIVEL, ENCAIXE CLICADO, E = 4 MM (SEM COLOCACAO)</v>
          </cell>
          <cell r="C13117">
            <v>167.79</v>
          </cell>
        </row>
        <row r="13118">
          <cell r="A13118">
            <v>40648</v>
          </cell>
          <cell r="B13118" t="str">
            <v>PISO EPOXI AUTONIVELANTE, ESPESSURA *4* MM (INCLUSO EXECUCAO)</v>
          </cell>
        </row>
        <row r="13119">
          <cell r="A13119">
            <v>40649</v>
          </cell>
          <cell r="B13119" t="str">
            <v>PISO EPOXI MULTILAYER, ESPESSURA *2* MM (INCLUSO EXECUCAO)</v>
          </cell>
        </row>
        <row r="13120">
          <cell r="A13120">
            <v>40650</v>
          </cell>
          <cell r="B13120" t="str">
            <v>PISO FULGET (GRANITO LAVADO) EM PLACAS DE *40 X 40* CM, E = 2,0 CM (SEM COLOCACAO)</v>
          </cell>
        </row>
        <row r="13121">
          <cell r="A13121">
            <v>40651</v>
          </cell>
          <cell r="B13121" t="str">
            <v>PISO FULGET (GRANITO LAVADO) EM PLACAS DE *75 X 75* CM, E = 2,0 CM (SEM COLOCACAO)</v>
          </cell>
        </row>
        <row r="13122">
          <cell r="A13122">
            <v>40652</v>
          </cell>
          <cell r="B13122" t="str">
            <v>PISO FULGET (GRANITO LAVADO) MOLDADO IN LOCO (INCLUSO EXECUCAO)</v>
          </cell>
        </row>
        <row r="13123">
          <cell r="A13123">
            <v>40647</v>
          </cell>
          <cell r="B13123" t="str">
            <v>PISO INDUSTRIAL EM CONCRETO ARMADO DE ACABAMENTO POLIDO, ESPESSURA 12 CM (CIMENTO QUEIMADO) (INCLUSO EXECUCAO)</v>
          </cell>
        </row>
        <row r="13124">
          <cell r="A13124">
            <v>40653</v>
          </cell>
          <cell r="B13124" t="str">
            <v>PISO KORODUR (INCLUSO EXECUCAO)</v>
          </cell>
        </row>
        <row r="13125">
          <cell r="A13125">
            <v>38135</v>
          </cell>
          <cell r="B13125" t="str">
            <v>PISO TATIL / PODOTATIL, LADRILHO HIDRAULICO / CONCRETO, *25 X 25* CM, E= *2,5* CM, PADRAO TATIL ALERTA OU DIRECIONAL, COR AMARELA</v>
          </cell>
          <cell r="C13125">
            <v>99.74</v>
          </cell>
        </row>
        <row r="13126">
          <cell r="A13126">
            <v>36178</v>
          </cell>
          <cell r="B13126" t="str">
            <v>PISO TATIL / PODOTATIL, LADRILHO HIDRAULICO/CONCRETO, *40 X 40* CM, E= 2,5* CM, PADRAO TATIL ALERTA OU DIRECIONAL, COR NATURAL</v>
          </cell>
          <cell r="C13126">
            <v>16.68</v>
          </cell>
        </row>
        <row r="13127">
          <cell r="A13127">
            <v>38181</v>
          </cell>
          <cell r="B13127" t="str">
            <v>PISO TATIL ALERTA OU DIRECIONAL, DE BORRACHA, COLORIDO, 25 X 25 CM, E = 5 MM, PARA COLA</v>
          </cell>
          <cell r="C13127">
            <v>229.05</v>
          </cell>
        </row>
        <row r="13128">
          <cell r="A13128">
            <v>38182</v>
          </cell>
          <cell r="B13128" t="str">
            <v>PISO TATIL DE ALERTA OU DIRECIONAL DE BORRACHA, PRETO, 25 X 25 CM, E = 5 MM, PARA COLA</v>
          </cell>
          <cell r="C13128">
            <v>218.18</v>
          </cell>
        </row>
        <row r="13129">
          <cell r="A13129">
            <v>38186</v>
          </cell>
          <cell r="B13129" t="str">
            <v>PISO TATIL DE ALERTA OU DIRECIONAL, DE BORRACHA, COLORIDO, 25 X 25 CM, E = 12 MM, PARA ARGAMASSA</v>
          </cell>
          <cell r="C13129">
            <v>567.13</v>
          </cell>
        </row>
        <row r="13130">
          <cell r="A13130">
            <v>38185</v>
          </cell>
          <cell r="B13130" t="str">
            <v>PISO TATIL DE ALERTA OU DIRECIONAL, DE BORRACHA, PRETO, 25 X 25 CM, E = 12 MM, PARA ARGAMASSA</v>
          </cell>
          <cell r="C13130">
            <v>504.95</v>
          </cell>
        </row>
        <row r="13131">
          <cell r="A13131">
            <v>40654</v>
          </cell>
          <cell r="B13131" t="str">
            <v>PISO URETANO, VERSAO REVESTIMENTO AUTONIVELANTE, ESPESSURA VARIAVEL DE 3 A 4 MM (INCLUSO EXECUCAO)</v>
          </cell>
        </row>
        <row r="13132">
          <cell r="A13132">
            <v>44541</v>
          </cell>
          <cell r="B13132" t="str">
            <v>PISO/ REVESTIMENTO EM GRANITO, POLIDO, TIPO ANDORINHA/ QUARTZ/ CASTELO/ CORUMBA OU OUTROS EQUIVALENTES DA REGIAO, FORMATO MAIOR OU IGUAL A 3025 CM2, E = *2*CM</v>
          </cell>
          <cell r="C13132">
            <v>354.5</v>
          </cell>
        </row>
        <row r="13133">
          <cell r="A13133">
            <v>4822</v>
          </cell>
          <cell r="B13133" t="str">
            <v>PISO/ REVESTIMENTO EM MARMORE, POLIDO, BRANCO COMUM, FORMATO MAIOR OU IGUAL A 3025 CM2, E = *2* CM</v>
          </cell>
          <cell r="C13133">
            <v>583.74</v>
          </cell>
        </row>
        <row r="13134">
          <cell r="A13134">
            <v>4818</v>
          </cell>
          <cell r="B13134" t="str">
            <v>PISO/ REVESTIMENTO EM MARMORE, POLIDO, BRANCO COMUM, FORMATO MENOR OU IGUAL A 3025 CM2, E = *2* CM</v>
          </cell>
          <cell r="C13134">
            <v>600</v>
          </cell>
        </row>
        <row r="13135">
          <cell r="A13135">
            <v>39567</v>
          </cell>
          <cell r="B13135" t="str">
            <v>PLACA / CHAPA DE GESSO ACARTONADO, ACABAMENTO VINILICO LISO EM UMA DAS FACES, COR BRANCA, BORDA QUADRADA, E = 9,5 MM, *625 X 1250* MM (L X C), PARA FORRO REMOVIVEL</v>
          </cell>
          <cell r="C13135">
            <v>46.52</v>
          </cell>
        </row>
        <row r="13136">
          <cell r="A13136">
            <v>39566</v>
          </cell>
          <cell r="B13136" t="str">
            <v>PLACA / CHAPA DE GESSO ACARTONADO, ACABAMENTO VINILICO LISO EM UMA DAS FACES, COR BRANCA, BORDA QUADRADA, E = 9,5 MM, *625 X 625* MM (L X C), PARA FORRO REMOVIVEL</v>
          </cell>
          <cell r="C13136">
            <v>49.24</v>
          </cell>
        </row>
        <row r="13137">
          <cell r="A13137">
            <v>39416</v>
          </cell>
          <cell r="B13137" t="str">
            <v>PLACA / CHAPA DE GESSO ACARTONADO, RESISTENTE A UMIDADE (RU), COR VERDE, E = 12,5 MM, 1200 X 1800 MM (L X C)</v>
          </cell>
          <cell r="C13137">
            <v>30.01</v>
          </cell>
        </row>
        <row r="13138">
          <cell r="A13138">
            <v>39417</v>
          </cell>
          <cell r="B13138" t="str">
            <v>PLACA / CHAPA DE GESSO ACARTONADO, RESISTENTE A UMIDADE (RU), COR VERDE, E = 12,5 MM, 1200 X 2400 MM (L X C)</v>
          </cell>
          <cell r="C13138">
            <v>29.27</v>
          </cell>
        </row>
        <row r="13139">
          <cell r="A13139">
            <v>43742</v>
          </cell>
          <cell r="B13139" t="str">
            <v>PLACA / CHAPA DE GESSO ACARTONADO, RESISTENTE A UMIDADE (RU), COR VERDE, E = 15 MM, 1200 X 2400 MM (L X C)</v>
          </cell>
          <cell r="C13139">
            <v>31.57</v>
          </cell>
        </row>
        <row r="13140">
          <cell r="A13140">
            <v>39414</v>
          </cell>
          <cell r="B13140" t="str">
            <v>PLACA / CHAPA DE GESSO ACARTONADO, RESISTENTE AO FOGO (RF), COR ROSA, E = 12,5 MM, 1200 X 1800 MM (L X C)</v>
          </cell>
          <cell r="C13140">
            <v>28.42</v>
          </cell>
        </row>
        <row r="13141">
          <cell r="A13141">
            <v>39415</v>
          </cell>
          <cell r="B13141" t="str">
            <v>PLACA / CHAPA DE GESSO ACARTONADO, RESISTENTE AO FOGO (RF), COR ROSA, E = 12,5 MM, 1200 X 2400 MM (L X C)</v>
          </cell>
          <cell r="C13141">
            <v>24.5</v>
          </cell>
        </row>
        <row r="13142">
          <cell r="A13142">
            <v>43740</v>
          </cell>
          <cell r="B13142" t="str">
            <v>PLACA / CHAPA DE GESSO ACARTONADO, RESISTENTE AO FOGO (RF), COR ROSA, E = 15 MM, 1200 X 2400 MM (L X C)</v>
          </cell>
          <cell r="C13142">
            <v>29.92</v>
          </cell>
        </row>
        <row r="13143">
          <cell r="A13143">
            <v>39412</v>
          </cell>
          <cell r="B13143" t="str">
            <v>PLACA / CHAPA DE GESSO ACARTONADO, STANDARD (ST), COR BRANCA, E = 12,5 MM, 1200 X 1800 MM (L X C)</v>
          </cell>
          <cell r="C13143">
            <v>20.52</v>
          </cell>
        </row>
        <row r="13144">
          <cell r="A13144">
            <v>39413</v>
          </cell>
          <cell r="B13144" t="str">
            <v>PLACA / CHAPA DE GESSO ACARTONADO, STANDARD (ST), COR BRANCA, E = 12,5 MM, 1200 X 2400 MM (L X C)</v>
          </cell>
          <cell r="C13144">
            <v>22.19</v>
          </cell>
        </row>
        <row r="13145">
          <cell r="A13145">
            <v>43741</v>
          </cell>
          <cell r="B13145" t="str">
            <v>PLACA / CHAPA DE GESSO ACARTONADO, STANDARD (ST), COR BRANCA, E = 15 MM, 1200 X 2400 MM (L X C)</v>
          </cell>
          <cell r="C13145">
            <v>23.65</v>
          </cell>
        </row>
        <row r="13146">
          <cell r="A13146">
            <v>11062</v>
          </cell>
          <cell r="B13146" t="str">
            <v>PLACA CIMENTICIA LISA E = 10 MM, DE 1,20 X *2,50* M (SEM AMIANTO)</v>
          </cell>
          <cell r="C13146">
            <v>51.18</v>
          </cell>
        </row>
        <row r="13147">
          <cell r="A13147">
            <v>11063</v>
          </cell>
          <cell r="B13147" t="str">
            <v>PLACA CIMENTICIA LISA E = 6 MM, DE 1,20 X *2,50* M (SEM AMIANTO)</v>
          </cell>
          <cell r="C13147">
            <v>31.32</v>
          </cell>
        </row>
        <row r="13148">
          <cell r="A13148">
            <v>13521</v>
          </cell>
          <cell r="B13148" t="str">
            <v>PLACA DE ACO ESMALTADA PARA IDENTIFICACAO DE RUA, *45 CM X 20* CM</v>
          </cell>
        </row>
        <row r="13149">
          <cell r="A13149">
            <v>10851</v>
          </cell>
          <cell r="B13149" t="str">
            <v>PLACA DE ACRILICO TRANSPARENTE ADESIVADA PARA SINALIZACAO DE PORTAS, BORDA POLIDA, DE *25 X 8*, E = 6 MM (NAO INCLUI ACESSORIOS PARA FIXACAO)</v>
          </cell>
        </row>
        <row r="13150">
          <cell r="A13150">
            <v>39515</v>
          </cell>
          <cell r="B13150" t="str">
            <v>PLACA DE FIBRA MINERAL PARA FORRO, DE 1250 X 625 MM, E = 15 MM, BORDA RETA, COM PINTURA ANTIMOFO (NAO INCLUI PERFIS)</v>
          </cell>
        </row>
        <row r="13151">
          <cell r="A13151">
            <v>39516</v>
          </cell>
          <cell r="B13151" t="str">
            <v>PLACA DE FIBRA MINERAL PARA FORRO, DE 625 X 625 MM, E = 15 MM, BORDA REBAIXADA PARA PERFIL 24 MM, COM PINTURA ANTIMOFO (NAO INCLUI PERFIS)</v>
          </cell>
        </row>
        <row r="13152">
          <cell r="A13152">
            <v>39514</v>
          </cell>
          <cell r="B13152" t="str">
            <v>PLACA DE FIBRA MINERAL PARA FORRO, DE 625 X 625 MM, E = 15 MM, BORDA RETA, COM PINTURA ANTIMOFO (NAO INCLUI PERFIS)</v>
          </cell>
        </row>
        <row r="13153">
          <cell r="A13153">
            <v>4812</v>
          </cell>
          <cell r="B13153" t="str">
            <v>PLACA DE GESSO PARA FORRO, *60 X 60* CM, ESPESSURA DE 12 MM (SEM COLOCACAO)</v>
          </cell>
          <cell r="C13153">
            <v>12.31</v>
          </cell>
        </row>
        <row r="13154">
          <cell r="A13154">
            <v>10849</v>
          </cell>
          <cell r="B13154" t="str">
            <v>PLACA DE INAUGURACAO EM BRONZE *35X 50*CM</v>
          </cell>
        </row>
        <row r="13155">
          <cell r="A13155">
            <v>10848</v>
          </cell>
          <cell r="B13155" t="str">
            <v>PLACA DE INAUGURACAO METALICA, *40* CM X *60* CM</v>
          </cell>
        </row>
        <row r="13156">
          <cell r="A13156">
            <v>4813</v>
          </cell>
          <cell r="B13156" t="str">
            <v>PLACA DE OBRA (PARA CONSTRUCAO CIVIL) EM CHAPA GALVANIZADA *N. 22*, ADESIVADA, DE *2,4 X 1,2* M (SEM POSTES PARA FIXACAO)</v>
          </cell>
        </row>
        <row r="13157">
          <cell r="A13157">
            <v>37560</v>
          </cell>
          <cell r="B13157" t="str">
            <v>PLACA DE SINALIZACAO DE SEGURANCA CONTRA INCENDIO - ALERTA, TRIANGULAR, BASE DE *30* CM, EM PVC *2* MM ANTI-CHAMAS (SIMBOLOS, CORES E PICTOGRAMAS CONFORME NBR 16820)</v>
          </cell>
        </row>
        <row r="13158">
          <cell r="A13158">
            <v>37557</v>
          </cell>
          <cell r="B13158" t="str">
            <v>PLACA DE SINALIZACAO DE SEGURANCA CONTRA INCENDIO, FOTOLUMINESCENTE, QUADRADA, *14 X 14* CM, EM PVC *2* MM ANTI-CHAMAS (SIMBOLOS, CORES E PICTOGRAMAS CONFORME NBR 16820)</v>
          </cell>
        </row>
        <row r="13159">
          <cell r="A13159">
            <v>37556</v>
          </cell>
          <cell r="B13159" t="str">
            <v>PLACA DE SINALIZACAO DE SEGURANCA CONTRA INCENDIO, FOTOLUMINESCENTE, QUADRADA, *20 X 20* CM, EM PVC *2* MM ANTI-CHAMAS (SIMBOLOS, CORES E PICTOGRAMAS CONFORME NBR 16820)</v>
          </cell>
        </row>
        <row r="13160">
          <cell r="A13160">
            <v>37559</v>
          </cell>
          <cell r="B13160" t="str">
            <v>PLACA DE SINALIZACAO DE SEGURANCA CONTRA INCENDIO, FOTOLUMINESCENTE, RETANGULAR, *12 X 40* CM, EM PVC *2* MM ANTI-CHAMAS (SIMBOLOS, CORES E PICTOGRAMAS CONFORME NBR 16820)</v>
          </cell>
        </row>
        <row r="13161">
          <cell r="A13161">
            <v>37539</v>
          </cell>
          <cell r="B13161" t="str">
            <v>PLACA DE SINALIZACAO DE SEGURANCA CONTRA INCENDIO, FOTOLUMINESCENTE, RETANGULAR, *13 X 26* CM, EM PVC *2* MM ANTI-CHAMAS (SIMBOLOS, CORES E PICTOGRAMAS CONFORME NBR 16820)</v>
          </cell>
        </row>
        <row r="13162">
          <cell r="A13162">
            <v>37558</v>
          </cell>
          <cell r="B13162" t="str">
            <v>PLACA DE SINALIZACAO DE SEGURANCA CONTRA INCENDIO, FOTOLUMINESCENTE, RETANGULAR, *20 X 40* CM, EM PVC *2* MM ANTI-CHAMAS (SIMBOLOS, CORES E PICTOGRAMAS CONFORME NBR 16820)</v>
          </cell>
        </row>
        <row r="13163">
          <cell r="A13163">
            <v>34723</v>
          </cell>
          <cell r="B13163" t="str">
            <v>PLACA DE SINALIZACAO EM CHAPA DE ACO NUM 16 COM PINTURA REFLETIVA</v>
          </cell>
        </row>
        <row r="13164">
          <cell r="A13164">
            <v>34721</v>
          </cell>
          <cell r="B13164" t="str">
            <v>PLACA DE SINALIZACAO EM CHAPA DE ALUMINIO COM PINTURA REFLETIVA, E = 2 MM</v>
          </cell>
        </row>
        <row r="13165">
          <cell r="A13165">
            <v>4309</v>
          </cell>
          <cell r="B13165" t="str">
            <v>PLACA DE VENTILACAO PARA TELHA DE FIBROCIMENTO CANALETE 49 KALHETA</v>
          </cell>
          <cell r="C13165">
            <v>5.91</v>
          </cell>
        </row>
        <row r="13166">
          <cell r="A13166">
            <v>4307</v>
          </cell>
          <cell r="B13166" t="str">
            <v>PLACA DE VENTILACAO PARA TELHA DE FIBROCIMENTO, CANALETE 90 OU KALHETAO</v>
          </cell>
          <cell r="C13166">
            <v>10.11</v>
          </cell>
        </row>
        <row r="13167">
          <cell r="A13167">
            <v>10850</v>
          </cell>
          <cell r="B13167" t="str">
            <v>PLACA NUMERACAO RESIDENCIAL EM CHAPA GALVANIZADA ESMALTADA 12 X 18 CM</v>
          </cell>
        </row>
        <row r="13168">
          <cell r="A13168">
            <v>42438</v>
          </cell>
          <cell r="B13168" t="str">
            <v>PLACA ORIENTATIVA SOBRE EXERCICIOS, 2,00 M X 1,00 M (CHAPA GALVANIZADA #20), ESTRUTURA EM TUBOS REDONDOS DE ACO CARBONO, PINTURA NO PROCESSO ELETROSTATICO, ADESIVO FRENTE E VERSO - PARA ACADEMIA AO AR LIVRE / ACADEMIA DA TERCEIRA IDADE - ATI</v>
          </cell>
        </row>
        <row r="13169">
          <cell r="A13169">
            <v>4792</v>
          </cell>
          <cell r="B13169" t="str">
            <v>PLACA VINILICA SEMIFLEXIVEL PARA PISOS, E = 3,2 MM, 30 X 30 CM (SEM COLOCACAO)</v>
          </cell>
          <cell r="C13169">
            <v>161.07</v>
          </cell>
        </row>
        <row r="13170">
          <cell r="A13170">
            <v>4790</v>
          </cell>
          <cell r="B13170" t="str">
            <v>PLACA VINILICA SEMIFLEXIVEL PARA REVESTIMENTO DE PISOS E PAREDES, E = 2 MM (SEM COLOCACAO)</v>
          </cell>
          <cell r="C13170">
            <v>96.84</v>
          </cell>
        </row>
        <row r="13171">
          <cell r="A13171">
            <v>40671</v>
          </cell>
          <cell r="B13171" t="str">
            <v>PLACA/PISO DE CONCRETO POROSO/ PAVIMENTO PERMEAVEL/BLOCO DRENANTE DE CONCRETO, *40 X 40* CM, E = 6 CM, COR NATURAL</v>
          </cell>
          <cell r="C13171">
            <v>103.97</v>
          </cell>
        </row>
        <row r="13172">
          <cell r="A13172">
            <v>7552</v>
          </cell>
          <cell r="B13172" t="str">
            <v>PLACA/TAMPA CEGA EM LATAO ESCOVADO PARA CONDULETE EM LIGA DE ALUMINIO 4 X 4"</v>
          </cell>
          <cell r="C13172">
            <v>19.77</v>
          </cell>
        </row>
        <row r="13173">
          <cell r="A13173">
            <v>4893</v>
          </cell>
          <cell r="B13173" t="str">
            <v>PLUG OU BUJAO DE FERRO GALVANIZADO, DE 1 1/2"</v>
          </cell>
          <cell r="C13173">
            <v>14.75</v>
          </cell>
        </row>
        <row r="13174">
          <cell r="A13174">
            <v>4894</v>
          </cell>
          <cell r="B13174" t="str">
            <v>PLUG OU BUJAO DE FERRO GALVANIZADO, DE 1 1/4"</v>
          </cell>
          <cell r="C13174">
            <v>12.66</v>
          </cell>
        </row>
        <row r="13175">
          <cell r="A13175">
            <v>4890</v>
          </cell>
          <cell r="B13175" t="str">
            <v>PLUG OU BUJAO DE FERRO GALVANIZADO, DE 1"</v>
          </cell>
          <cell r="C13175">
            <v>8.1</v>
          </cell>
        </row>
        <row r="13176">
          <cell r="A13176">
            <v>4888</v>
          </cell>
          <cell r="B13176" t="str">
            <v>PLUG OU BUJAO DE FERRO GALVANIZADO, DE 1/2"</v>
          </cell>
          <cell r="C13176">
            <v>4.3099999999999996</v>
          </cell>
        </row>
        <row r="13177">
          <cell r="A13177">
            <v>12411</v>
          </cell>
          <cell r="B13177" t="str">
            <v>PLUG OU BUJAO DE FERRO GALVANIZADO, DE 2 1/2"</v>
          </cell>
          <cell r="C13177">
            <v>43.62</v>
          </cell>
        </row>
        <row r="13178">
          <cell r="A13178">
            <v>4891</v>
          </cell>
          <cell r="B13178" t="str">
            <v>PLUG OU BUJAO DE FERRO GALVANIZADO, DE 2"</v>
          </cell>
          <cell r="C13178">
            <v>21.81</v>
          </cell>
        </row>
        <row r="13179">
          <cell r="A13179">
            <v>4892</v>
          </cell>
          <cell r="B13179" t="str">
            <v>PLUG OU BUJAO DE FERRO GALVANIZADO, DE 3"</v>
          </cell>
          <cell r="C13179">
            <v>61.08</v>
          </cell>
        </row>
        <row r="13180">
          <cell r="A13180">
            <v>4889</v>
          </cell>
          <cell r="B13180" t="str">
            <v>PLUG OU BUJAO DE FERRO GALVANIZADO, DE 3/4"</v>
          </cell>
          <cell r="C13180">
            <v>5.83</v>
          </cell>
        </row>
        <row r="13181">
          <cell r="A13181">
            <v>12412</v>
          </cell>
          <cell r="B13181" t="str">
            <v>PLUG OU BUJAO DE FERRO GALVANIZADO, DE 4"</v>
          </cell>
          <cell r="C13181">
            <v>113.53</v>
          </cell>
        </row>
        <row r="13182">
          <cell r="A13182">
            <v>4907</v>
          </cell>
          <cell r="B13182" t="str">
            <v>PLUG PVC, JE, DN 100 MM, PARA REDE COLETORA ESGOTO</v>
          </cell>
          <cell r="C13182">
            <v>21.86</v>
          </cell>
        </row>
        <row r="13183">
          <cell r="A13183">
            <v>4902</v>
          </cell>
          <cell r="B13183" t="str">
            <v>PLUG PVC, JE, DN 150 MM, PARA REDE COLETORA ESGOTO</v>
          </cell>
          <cell r="C13183">
            <v>56.7</v>
          </cell>
        </row>
        <row r="13184">
          <cell r="A13184">
            <v>4741</v>
          </cell>
          <cell r="B13184" t="str">
            <v>PO DE PEDRA (POSTO PEDREIRA/FORNECEDOR, SEM FRETE)</v>
          </cell>
          <cell r="C13184">
            <v>93.4</v>
          </cell>
        </row>
        <row r="13185">
          <cell r="A13185">
            <v>4752</v>
          </cell>
          <cell r="B13185" t="str">
            <v>POCEIRO / ESCAVADOR DE VALAS E TUBULOES (HORISTA)</v>
          </cell>
          <cell r="C13185">
            <v>10.52</v>
          </cell>
        </row>
        <row r="13186">
          <cell r="A13186">
            <v>41091</v>
          </cell>
          <cell r="B13186" t="str">
            <v>POCEIRO / ESCAVADOR DE VALAS E TUBULOES (MENSALISTA)</v>
          </cell>
          <cell r="C13186">
            <v>2314.7800000000002</v>
          </cell>
        </row>
        <row r="13187">
          <cell r="A13187">
            <v>13954</v>
          </cell>
          <cell r="B13187" t="str">
            <v>POLIDORA DE PISO (POLITRIZ) ELETRICA, MOTOR MONOFASICO DE 4 HP, PESO DE 100 KG, DIAMETRO DO TRABALHO DE 450 MM</v>
          </cell>
        </row>
        <row r="13188">
          <cell r="A13188">
            <v>3411</v>
          </cell>
          <cell r="B13188" t="str">
            <v>POLIESTIRENO EXPANDIDO/EPS (ISOPOR), PEROLAS, PARA CONCRETO LEVE</v>
          </cell>
        </row>
        <row r="13189">
          <cell r="A13189">
            <v>39995</v>
          </cell>
          <cell r="B13189" t="str">
            <v>POLIESTIRENO EXPANDIDO/EPS (ISOPOR), TIPO 2F, BLOCO</v>
          </cell>
        </row>
        <row r="13190">
          <cell r="A13190">
            <v>11615</v>
          </cell>
          <cell r="B13190" t="str">
            <v>POLIESTIRENO EXPANDIDO/EPS (ISOPOR), TIPO 2F, PLACA, ISOLAMENTO TERMOACUSTICO, E = 10 MM, 1000 X 500 MM</v>
          </cell>
        </row>
        <row r="13191">
          <cell r="A13191">
            <v>3408</v>
          </cell>
          <cell r="B13191" t="str">
            <v>POLIESTIRENO EXPANDIDO/EPS (ISOPOR), TIPO 2F, PLACA, ISOLAMENTO TERMOACUSTICO, E = 20 MM, 1000 X 500 MM</v>
          </cell>
        </row>
        <row r="13192">
          <cell r="A13192">
            <v>3409</v>
          </cell>
          <cell r="B13192" t="str">
            <v>POLIESTIRENO EXPANDIDO/EPS (ISOPOR), TIPO 2F, PLACA, ISOLAMENTO TERMOACUSTICO, E = 50 MM, 1000 X 500 MM</v>
          </cell>
        </row>
        <row r="13193">
          <cell r="A13193">
            <v>11427</v>
          </cell>
          <cell r="B13193" t="str">
            <v>POLVORA NEGRA</v>
          </cell>
        </row>
        <row r="13194">
          <cell r="A13194">
            <v>4491</v>
          </cell>
          <cell r="B13194" t="str">
            <v>PONTALETE *7,5 X 7,5* CM EM PINUS, MISTA OU EQUIVALENTE DA REGIAO - BRUTA</v>
          </cell>
          <cell r="C13194">
            <v>6.93</v>
          </cell>
        </row>
        <row r="13195">
          <cell r="A13195">
            <v>2745</v>
          </cell>
          <cell r="B13195" t="str">
            <v>PONTALETE ROLICO SEM TRATAMENTO, D = 8 A 11 CM, H = 3 M, EM EUCALIPTO OU EQUIVALENTE DA REGIAO - BRUTA (PARA ESCORAMENTO)</v>
          </cell>
          <cell r="C13195">
            <v>5.63</v>
          </cell>
        </row>
        <row r="13196">
          <cell r="A13196">
            <v>14439</v>
          </cell>
          <cell r="B13196" t="str">
            <v>PONTALETE ROLICO SEM TRATAMENTO, D = 8 A 11 CM, H = 6 M, EM EUCALIPTO OU EQUIVALENTE DA REGIAO - BRUTA (PARA ESCORAMENTO)</v>
          </cell>
          <cell r="C13196">
            <v>6.99</v>
          </cell>
        </row>
        <row r="13197">
          <cell r="A13197">
            <v>45238</v>
          </cell>
          <cell r="B13197" t="str">
            <v>PONTEIRO DE ACO, LISO, REDONDO, 3/4" X 10"</v>
          </cell>
          <cell r="C13197">
            <v>20.57</v>
          </cell>
        </row>
        <row r="13198">
          <cell r="A13198">
            <v>44496</v>
          </cell>
          <cell r="B13198" t="str">
            <v>PONTEIRO PARA MARTELO ROMPEDOR, DIAMETRO = *28* MM, COMPRIMENTO = *520* MM, ENCAIXE SEXTAVADO</v>
          </cell>
          <cell r="C13198">
            <v>140.63999999999999</v>
          </cell>
        </row>
        <row r="13199">
          <cell r="A13199">
            <v>12362</v>
          </cell>
          <cell r="B13199" t="str">
            <v>PORCA OLHAL EM ACO GALVANIZADO, ESPESSURA 16MM, ABERTURA 21MM</v>
          </cell>
          <cell r="C13199">
            <v>25.68</v>
          </cell>
        </row>
        <row r="13200">
          <cell r="A13200">
            <v>421</v>
          </cell>
          <cell r="B13200" t="str">
            <v>PORCA OLHAL M 16, EM ACO GALVANIZADO, DIAMETRO = 16 MM</v>
          </cell>
        </row>
        <row r="13201">
          <cell r="A13201">
            <v>14148</v>
          </cell>
          <cell r="B13201" t="str">
            <v>PORCA UNIAO/JUNCAO ZINCADA SEXTAVADA 1/4", CHAVE 7/16", COMPRIMENTO = 25 MM</v>
          </cell>
        </row>
        <row r="13202">
          <cell r="A13202">
            <v>4341</v>
          </cell>
          <cell r="B13202" t="str">
            <v>PORCA ZINCADA, QUADRADA, DIAMETRO 3/8"</v>
          </cell>
          <cell r="C13202">
            <v>1.17</v>
          </cell>
        </row>
        <row r="13203">
          <cell r="A13203">
            <v>4337</v>
          </cell>
          <cell r="B13203" t="str">
            <v>PORCA ZINCADA, QUADRADA, DIAMETRO 5/8"</v>
          </cell>
          <cell r="C13203">
            <v>2.95</v>
          </cell>
        </row>
        <row r="13204">
          <cell r="A13204">
            <v>11971</v>
          </cell>
          <cell r="B13204" t="str">
            <v>PORCA ZINCADA, SEXTAVADA, DIAMETRO 1"</v>
          </cell>
          <cell r="C13204">
            <v>4.8899999999999997</v>
          </cell>
        </row>
        <row r="13205">
          <cell r="A13205">
            <v>4339</v>
          </cell>
          <cell r="B13205" t="str">
            <v>PORCA ZINCADA, SEXTAVADA, DIAMETRO 1/2"</v>
          </cell>
          <cell r="C13205">
            <v>0.63</v>
          </cell>
        </row>
        <row r="13206">
          <cell r="A13206">
            <v>39997</v>
          </cell>
          <cell r="B13206" t="str">
            <v>PORCA ZINCADA, SEXTAVADA, DIAMETRO 1/4"</v>
          </cell>
          <cell r="C13206">
            <v>0.35</v>
          </cell>
        </row>
        <row r="13207">
          <cell r="A13207">
            <v>4342</v>
          </cell>
          <cell r="B13207" t="str">
            <v>PORCA ZINCADA, SEXTAVADA, DIAMETRO 3/8"</v>
          </cell>
          <cell r="C13207">
            <v>0.26</v>
          </cell>
        </row>
        <row r="13208">
          <cell r="A13208">
            <v>4330</v>
          </cell>
          <cell r="B13208" t="str">
            <v>PORCA ZINCADA, SEXTAVADA, DIAMETRO 5/16"</v>
          </cell>
          <cell r="C13208">
            <v>0.17</v>
          </cell>
        </row>
        <row r="13209">
          <cell r="A13209">
            <v>4340</v>
          </cell>
          <cell r="B13209" t="str">
            <v>PORCA ZINCADA, SEXTAVADA, DIAMETRO 5/8"</v>
          </cell>
          <cell r="C13209">
            <v>1.36</v>
          </cell>
        </row>
        <row r="13210">
          <cell r="A13210">
            <v>5088</v>
          </cell>
          <cell r="B13210" t="str">
            <v>PORTA CADEADO EM ACO GALVANIZADO, COMPRIMENTO DE 3 1/2"</v>
          </cell>
          <cell r="C13210">
            <v>7.81</v>
          </cell>
        </row>
        <row r="13211">
          <cell r="A13211">
            <v>11154</v>
          </cell>
          <cell r="B13211" t="str">
            <v>PORTA CORTA-FOGO SIMPLES PARA SAIDA DE EMERGENCIA, 1 FOLHA DE ABRIR, 5 CM, ACABAMENTO NATURAL / SEM PINTURA, COM FECHADURA TIPO TRINCO, DOBRADICAS E BATENTE, VAO LUZ DE 90 X 210 CM, CLASSE P-90 (NBR 11742)</v>
          </cell>
          <cell r="C13211">
            <v>1237</v>
          </cell>
        </row>
        <row r="13212">
          <cell r="A13212">
            <v>4989</v>
          </cell>
          <cell r="B13212" t="str">
            <v>PORTA DE ABRIR / GIRO, DE MADEIRA FOLHA MEDIA (NBR 15930) DE 1000 X 2100 MM, DE 35 MM A 40 MM DE ESPESSURA, NUCLEO SEMI-SOLIDO (SARRAFEADO), CAPA LISA EM HDF, ACABAMENTO EM LAMINADO NATURAL PARA VERNIZ</v>
          </cell>
          <cell r="C13212">
            <v>417.61</v>
          </cell>
        </row>
        <row r="13213">
          <cell r="A13213">
            <v>4982</v>
          </cell>
          <cell r="B13213" t="str">
            <v>PORTA DE ABRIR / GIRO, DE MADEIRA FOLHA MEDIA (NBR 15930) DE 1000 X 2100 MM, DE 35 MM A 40 MM DE ESPESSURA, NUCLEO SEMI-SOLIDO (SARRAFEADO), CAPA LISA EM HDF, ACABAMENTO EM PRIMER PARA PINTURA</v>
          </cell>
          <cell r="C13213">
            <v>391.7</v>
          </cell>
        </row>
        <row r="13214">
          <cell r="A13214">
            <v>4962</v>
          </cell>
          <cell r="B13214" t="str">
            <v>PORTA DE ABRIR / GIRO, DE MADEIRA FOLHA MEDIA (NBR 15930) DE 700 X 2100 MM, DE 35 MM A 40 MM DE ESPESSURA, NUCLEO SEMI-SOLIDO (SARRAFEADO), CAPA FRISADA EM HDF, ACABAMENTO MELAMINICO EM PADRAO MADEIRA</v>
          </cell>
          <cell r="C13214">
            <v>308.89999999999998</v>
          </cell>
        </row>
        <row r="13215">
          <cell r="A13215">
            <v>4981</v>
          </cell>
          <cell r="B13215" t="str">
            <v>PORTA DE ABRIR / GIRO, DE MADEIRA FOLHA MEDIA (NBR 15930) DE 700 X 2100 MM, DE 35 MM A 40 MM DE ESPESSURA, NUCLEO SEMI-SOLIDO (SARRAFEADO), CAPA LISA EM HDF, ACABAMENTO EM LAMINADO NATURAL PARA VERNIZ</v>
          </cell>
          <cell r="C13215">
            <v>275</v>
          </cell>
        </row>
        <row r="13216">
          <cell r="A13216">
            <v>4964</v>
          </cell>
          <cell r="B13216" t="str">
            <v>PORTA DE ABRIR / GIRO, DE MADEIRA FOLHA MEDIA (NBR 15930) DE 800 X 2100 MM, DE 35 MM A 40 MM DE ESPESSURA, NUCLEO SEMI-SOLIDO (SARRAFEADO), CAPA FRISADA EM HDF, ACABAMENTO MELAMINICO EM PADRAO MADEIRA</v>
          </cell>
          <cell r="C13216">
            <v>348.87</v>
          </cell>
        </row>
        <row r="13217">
          <cell r="A13217">
            <v>4992</v>
          </cell>
          <cell r="B13217" t="str">
            <v>PORTA DE ABRIR / GIRO, DE MADEIRA FOLHA MEDIA (NBR 15930) DE 800 X 2100 MM, DE 35 MM A 40 MM DE ESPESSURA, NUCLEO SEMI-SOLIDO (SARRAFEADO), CAPA LISA EM HDF, ACABAMENTO EM LAMINADO NATURAL PARA VERNIZ</v>
          </cell>
          <cell r="C13217">
            <v>340.78</v>
          </cell>
        </row>
        <row r="13218">
          <cell r="A13218">
            <v>4987</v>
          </cell>
          <cell r="B13218" t="str">
            <v>PORTA DE ABRIR / GIRO, DE MADEIRA FOLHA MEDIA (NBR 15930) DE 900 X 2100 MM, DE 35 MM A 40 MM DE ESPESSURA, NUCLEO SEMI-SOLIDO (SARRAFEADO), CAPA LISA EM HDF, ACABAMENTO EM LAMINADO NATURAL PARA VERNIZ</v>
          </cell>
          <cell r="C13218">
            <v>389.88</v>
          </cell>
        </row>
        <row r="13219">
          <cell r="A13219">
            <v>4930</v>
          </cell>
          <cell r="B13219" t="str">
            <v>PORTA DE ABRIR / GIRO, EM GRADIL FERRO, COM BARRA CHATA 3 CM X 1/4", COM REQUADRO E GUARNICAO - COMPLETO - ACABAMENTO NATURAL</v>
          </cell>
          <cell r="C13219">
            <v>523.95000000000005</v>
          </cell>
        </row>
        <row r="13220">
          <cell r="A13220">
            <v>4998</v>
          </cell>
          <cell r="B13220" t="str">
            <v>PORTA DE ABRIR / GIRO, EM MADEIRA MACICA (ANGELIM OU EQUIVALENTE REGIONAL), QUALQUER DESENHO (VERTICAL/DIAGONAL/HORIZ.), E = *3,5* CM, DIMENSOES 2,10 X 0,70 (SOMENTE FOLHA DE PORTA, ACABAMENTO NATURAL)</v>
          </cell>
        </row>
        <row r="13221">
          <cell r="A13221">
            <v>39021</v>
          </cell>
          <cell r="B13221" t="str">
            <v>PORTA DE ABRIR EM ACO, COM DIVISAO HORIZONTAL PARA VIDROS, 90 X 210 CM, COM FUNDO ANTICORROSIVO/PRIMER DE PROTECAO, INCLUI FECHADURA, MACANETA E PARAFUSO, SEM GUARNICAO/ALIZAR/VISTA, VIDROS NAO INCLUSOS</v>
          </cell>
          <cell r="C13221">
            <v>557.09</v>
          </cell>
        </row>
        <row r="13222">
          <cell r="A13222">
            <v>39022</v>
          </cell>
          <cell r="B13222" t="str">
            <v>PORTA DE ABRIR EM ACO, TIPO VENEZIANA, 90 X 210 CM, COM FUNDO ANTICORROSIVO / PRIMER DE PROTECAO, INCLUI FECHADURA, MACANETA E PARAFUSOS, SEM GUARNICAO/ALIZAR/VISTA</v>
          </cell>
          <cell r="C13222">
            <v>499</v>
          </cell>
        </row>
        <row r="13223">
          <cell r="A13223">
            <v>39024</v>
          </cell>
          <cell r="B13223" t="str">
            <v>PORTA DE ABRIR EM ALUMINIO COM DIVISAO HORIZONTAL PARA VIDROS, ACABAMENTO ANODIZADO NATURAL, VIDROS INCLUSOS, SEM GUARNICAO/ALIZAR/VISTA, 87 CM X 210 CM</v>
          </cell>
          <cell r="C13223">
            <v>770.89</v>
          </cell>
        </row>
        <row r="13224">
          <cell r="A13224">
            <v>4914</v>
          </cell>
          <cell r="B13224" t="str">
            <v>PORTA DE ABRIR EM ALUMINIO COM LAMBRI HORIZONTAL/LAMINADA, ACABAMENTO ANODIZADO NATURAL, SEM GUARNICAO/ALIZAR/VISTA</v>
          </cell>
          <cell r="C13224">
            <v>625.05999999999995</v>
          </cell>
        </row>
        <row r="13225">
          <cell r="A13225">
            <v>4917</v>
          </cell>
          <cell r="B13225" t="str">
            <v>PORTA DE ABRIR EM ALUMINIO TIPO VENEZIANA, ACABAMENTO ANODIZADO NATURAL, SEM GUARNICAO/ALIZAR/VISTA</v>
          </cell>
          <cell r="C13225">
            <v>431.67</v>
          </cell>
        </row>
        <row r="13226">
          <cell r="A13226">
            <v>39025</v>
          </cell>
          <cell r="B13226" t="str">
            <v>PORTA DE ABRIR, TIPO VENEZIANA, EM ALUMINIO, ACABAMENTO ANODIZADO NATURAL, 90 CM X 210 CM (LARGURA X ALTURA), SEM GUARNICAO/ALIZAR/VISTA</v>
          </cell>
          <cell r="C13226">
            <v>790.47</v>
          </cell>
        </row>
        <row r="13227">
          <cell r="A13227">
            <v>4922</v>
          </cell>
          <cell r="B13227" t="str">
            <v>PORTA DE CORRER EM ALUMINIO, DUAS FOLHAS MOVEIS COM VIDRO, FECHADURA E PUXADOR EMBUTIDO, ACABAMENTO ANODIZADO NATURAL, SEM GUARNICAO/ALIZAR/VISTA</v>
          </cell>
          <cell r="C13227">
            <v>400.41</v>
          </cell>
        </row>
        <row r="13228">
          <cell r="A13228">
            <v>4911</v>
          </cell>
          <cell r="B13228" t="str">
            <v>PORTA DE ENROLAR MANUAL COMPLETA, ARTICULADA RAIADA LARGA, EM ACO GALVANIZADO NATURAL, CHAPA NUMERO 24 (SEM INSTALACAO)</v>
          </cell>
        </row>
        <row r="13229">
          <cell r="A13229">
            <v>37518</v>
          </cell>
          <cell r="B13229" t="str">
            <v>PORTA DE ENROLAR MANUAL COMPLETA, PERFIL MEIA CANA CEGA, EM ACO GALVANIZADO COM PINTURA ELETROSTATICA, CHAPA NUMERO 24" (SEM INSTALACAO)</v>
          </cell>
        </row>
        <row r="13230">
          <cell r="A13230">
            <v>4910</v>
          </cell>
          <cell r="B13230" t="str">
            <v>PORTA DE ENROLAR MANUAL COMPLETA, PERFIL MEIA CANA CEGA, EM ACO GALVANIZADO NATURAL, CHAPA NUMERO 24 (SEM INSTALACAO)</v>
          </cell>
        </row>
        <row r="13231">
          <cell r="A13231">
            <v>4943</v>
          </cell>
          <cell r="B13231" t="str">
            <v>PORTA DE ENROLAR MANUAL COMPLETA, PERFIL MEIA CANA VAZADA TIJOLINHO, EM ACO GALVANIZADO NATURAL, CHAPA NUMERO 24 (SEM INSTALACAO)</v>
          </cell>
        </row>
        <row r="13232">
          <cell r="A13232">
            <v>5002</v>
          </cell>
          <cell r="B13232" t="str">
            <v>PORTA DE MADEIRA QUADRICULADA PARA VIDRO, DE CORRER (EUCALIPTO OU EQUIVALENTE REGIONAL), E = *3,5* CM</v>
          </cell>
        </row>
        <row r="13233">
          <cell r="A13233">
            <v>4977</v>
          </cell>
          <cell r="B13233" t="str">
            <v>PORTA DE MADEIRA TIPO VENEZIANA (EUCALIPTO OU EQUIVALENTE REGIONAL), E = *3,5* CM</v>
          </cell>
        </row>
        <row r="13234">
          <cell r="A13234">
            <v>11364</v>
          </cell>
          <cell r="B13234" t="str">
            <v>PORTA DE MADEIRA, FOLHA LEVE (NBR 15930) DE 600 X 2100 MM, DE 35 MM A 40 MM DE ESPESSURA, NUCLEO COLMEIA, CAPA LISA EM HDF, ACABAMENTO EM PRIMER PARA PINTURA</v>
          </cell>
          <cell r="C13234">
            <v>236.25</v>
          </cell>
        </row>
        <row r="13235">
          <cell r="A13235">
            <v>11365</v>
          </cell>
          <cell r="B13235" t="str">
            <v>PORTA DE MADEIRA, FOLHA LEVE (NBR 15930) DE 700 X 2100 MM, DE 35 MM A 40 MM DE ESPESSURA, NUCLEO COLMEIA, CAPA LISA EM HDF, ACABAMENTO EM PRIMER PARA PINTURA</v>
          </cell>
          <cell r="C13235">
            <v>245.17</v>
          </cell>
        </row>
        <row r="13236">
          <cell r="A13236">
            <v>11366</v>
          </cell>
          <cell r="B13236" t="str">
            <v>PORTA DE MADEIRA, FOLHA LEVE (NBR 15930) DE 800 X 2100 MM, DE 35 MM A 40 MM DE ESPESSURA, NUCLEO COLMEIA, CAPA LISA EM HDF, ACABAMENTO EM PRIMER PARA PINTURA</v>
          </cell>
          <cell r="C13236">
            <v>260.61</v>
          </cell>
        </row>
        <row r="13237">
          <cell r="A13237">
            <v>43777</v>
          </cell>
          <cell r="B13237" t="str">
            <v>PORTA DE MADEIRA, FOLHA LEVE (NBR 15930), DE 600 X 2100 MM, E = 35 MM, NUCLEO COLMEIA, CAPA LISA EM HDF, ACABAMENTO MELAMINICO EM PADRAO MADEIRA</v>
          </cell>
          <cell r="C13237">
            <v>306.13</v>
          </cell>
        </row>
        <row r="13238">
          <cell r="A13238">
            <v>20322</v>
          </cell>
          <cell r="B13238" t="str">
            <v>PORTA DE MADEIRA, FOLHA MEDIA (NBR 15930) DE 600 X 2100 MM, DE 35 MM A 40 MM DE ESPESSURA, NUCLEO SEMI-SOLIDO (SARRAFEADO), CAPA FRISADA EM HDF, ACABAMENTO MELAMINICO EM PADRAO MADEIRA</v>
          </cell>
          <cell r="C13238">
            <v>284.18</v>
          </cell>
        </row>
        <row r="13239">
          <cell r="A13239">
            <v>10553</v>
          </cell>
          <cell r="B13239" t="str">
            <v>PORTA DE MADEIRA, FOLHA MEDIA (NBR 15930) DE 600 X 2100 MM, DE 35 MM A 40 MM DE ESPESSURA, NUCLEO SEMI-SOLIDO (SARRAFEADO), CAPA LISA EM HDF, ACABAMENTO EM PRIMER PARA PINTURA</v>
          </cell>
          <cell r="C13239">
            <v>258.04000000000002</v>
          </cell>
        </row>
        <row r="13240">
          <cell r="A13240">
            <v>5020</v>
          </cell>
          <cell r="B13240" t="str">
            <v>PORTA DE MADEIRA, FOLHA MEDIA (NBR 15930) DE 600 X 2100 MM, DE 35 MM A 40 MM DE ESPESSURA, NUCLEO SEMI-SOLIDO (SARRAFEADO), CAPA LISA EM HDF, ACABAMENTO LAMINADO NATURAL PARA VERNIZ</v>
          </cell>
          <cell r="C13240">
            <v>272.05</v>
          </cell>
        </row>
        <row r="13241">
          <cell r="A13241">
            <v>10554</v>
          </cell>
          <cell r="B13241" t="str">
            <v>PORTA DE MADEIRA, FOLHA MEDIA (NBR 15930) DE 700 X 2100 MM, DE 35 MM A 40 MM DE ESPESSURA, NUCLEO SEMI-SOLIDO (SARRAFEADO), CAPA LISA EM HDF, ACABAMENTO EM PRIMER PARA PINTURA</v>
          </cell>
          <cell r="C13241">
            <v>260.32</v>
          </cell>
        </row>
        <row r="13242">
          <cell r="A13242">
            <v>10555</v>
          </cell>
          <cell r="B13242" t="str">
            <v>PORTA DE MADEIRA, FOLHA MEDIA (NBR 15930) DE 800 X 2100 MM, DE 35 MM A 40 MM DE ESPESSURA, NUCLEO SEMI-SOLIDO (SARRAFEADO), CAPA LISA EM HDF, ACABAMENTO EM PRIMER PARA PINTURA</v>
          </cell>
          <cell r="C13242">
            <v>283.89</v>
          </cell>
        </row>
        <row r="13243">
          <cell r="A13243">
            <v>10556</v>
          </cell>
          <cell r="B13243" t="str">
            <v>PORTA DE MADEIRA, FOLHA MEDIA (NBR 15930) DE 900 X 2100 MM, DE 35 MM A 40 MM DE ESPESSURA, NUCLEO SEMI-SOLIDO (SARRAFEADO), CAPA LISA EM HDF, ACABAMENTO EM PRIMER PARA PINTURA</v>
          </cell>
          <cell r="C13243">
            <v>377.46</v>
          </cell>
        </row>
        <row r="13244">
          <cell r="A13244">
            <v>39502</v>
          </cell>
          <cell r="B13244" t="str">
            <v>PORTA DE MADEIRA, FOLHA PESADA (NBR 15930) DE 800 X 2100 MM, DE 40 MM A 45 MM DE ESPESSURA, NUCLEO SOLIDO, CAPA LISA EM HDF, ACABAMENTO EM LAMINADO NATURAL PARA VERNIZ</v>
          </cell>
          <cell r="C13244">
            <v>530.04</v>
          </cell>
        </row>
        <row r="13245">
          <cell r="A13245">
            <v>39504</v>
          </cell>
          <cell r="B13245" t="str">
            <v>PORTA DE MADEIRA, FOLHA PESADA (NBR 15930) DE 800 X 2100 MM, DE 40 MM A 45 MM DE ESPESSURA, NUCLEO SOLIDO, CAPA LISA EM HDF, ACABAMENTO EM PRIMER PARA PINTURA</v>
          </cell>
          <cell r="C13245">
            <v>586.13</v>
          </cell>
        </row>
        <row r="13246">
          <cell r="A13246">
            <v>39503</v>
          </cell>
          <cell r="B13246" t="str">
            <v>PORTA DE MADEIRA, FOLHA PESADA (NBR 15930) DE 900 X 2100 MM, DE 40 MM A 45 MM DE ESPESSURA, NUCLEO SOLIDO, CAPA LISA EM HDF, ACABAMENTO EM LAMINADO NATURAL PARA VERNIZ</v>
          </cell>
          <cell r="C13246">
            <v>616.88</v>
          </cell>
        </row>
        <row r="13247">
          <cell r="A13247">
            <v>39505</v>
          </cell>
          <cell r="B13247" t="str">
            <v>PORTA DE MADEIRA, FOLHA PESADA (NBR 15930) DE 900 X 2100 MM, DE 40 MM A 45 MM DE ESPESSURA, NUCLEO SOLIDO, CAPA LISA EM HDF, ACABAMENTO EM PRIMER PARA PINTURA</v>
          </cell>
          <cell r="C13247">
            <v>664.78</v>
          </cell>
        </row>
        <row r="13248">
          <cell r="A13248">
            <v>5028</v>
          </cell>
          <cell r="B13248" t="str">
            <v>PORTA DE MADEIRA-DE-LEI QUADRICULADA PARA VIDRO, DE CORRER (ANGELIM OU EQUIVALENTE REGIONAL), E = *3,5* CM</v>
          </cell>
        </row>
        <row r="13249">
          <cell r="A13249">
            <v>4969</v>
          </cell>
          <cell r="B13249" t="str">
            <v>PORTA DE MADEIRA-DE-LEI TIPO VENEZIANA (ANGELIM OU EQUIVALENTE REGIONAL), E = *3,5* CM</v>
          </cell>
        </row>
        <row r="13250">
          <cell r="A13250">
            <v>44471</v>
          </cell>
          <cell r="B13250" t="str">
            <v>PORTA DENTE PARA FRESADORA</v>
          </cell>
        </row>
        <row r="13251">
          <cell r="A13251">
            <v>4944</v>
          </cell>
          <cell r="B13251" t="str">
            <v>PORTA GRADE DE ENROLAR MANUAL COMPLETA, PERFIL TUBULAR TIJOLINHO 3/4", EM ACO GALVANIZADO NATURAL (SEM INSTALACAO)</v>
          </cell>
        </row>
        <row r="13252">
          <cell r="A13252">
            <v>21102</v>
          </cell>
          <cell r="B13252" t="str">
            <v>PORTA TOALHA BANHO EM METAL CROMADO, TIPO BARRA</v>
          </cell>
          <cell r="C13252">
            <v>30.75</v>
          </cell>
        </row>
        <row r="13253">
          <cell r="A13253">
            <v>21101</v>
          </cell>
          <cell r="B13253" t="str">
            <v>PORTA TOALHA ROSTO EM METAL CROMADO, TIPO ARGOLA</v>
          </cell>
          <cell r="C13253">
            <v>19.739999999999998</v>
          </cell>
        </row>
        <row r="13254">
          <cell r="A13254">
            <v>34713</v>
          </cell>
          <cell r="B13254" t="str">
            <v>PORTA VIDRO TEMPERADO INCOLOR, 2 FOLHAS DE CORRER, E = 10 MM (SEM FERRAGENS E SEM COLOCACAO)</v>
          </cell>
          <cell r="C13254">
            <v>426.59</v>
          </cell>
        </row>
        <row r="13255">
          <cell r="A13255">
            <v>37563</v>
          </cell>
          <cell r="B13255" t="str">
            <v>PORTAO BASCULANTE, MANUAL, EM ACO GALVANIZADO, CHAPA 26, TIPO LAMBRIL, COM REQUADRO, ACABAMENTO NATURAL</v>
          </cell>
          <cell r="C13255">
            <v>576.53</v>
          </cell>
        </row>
        <row r="13256">
          <cell r="A13256">
            <v>4948</v>
          </cell>
          <cell r="B13256" t="str">
            <v>PORTAO DE ABRIR / GIRO, EM GRADIL DE METALON REDONDO DE 3/4" VERTICAL, COM REQUADRO, ACABAMENTO NATURAL - COMPLETO</v>
          </cell>
          <cell r="C13256">
            <v>501.59</v>
          </cell>
        </row>
        <row r="13257">
          <cell r="A13257">
            <v>37561</v>
          </cell>
          <cell r="B13257" t="str">
            <v>PORTAO DE CORRER EM CHAPA TIPO PAINEL LAMBRIL QUADRADO, COM PORTA SOCIAL COMPLETA INCLUIDA, COM REQUADRO, ACABAMENTO NATURAL, COM TRILHOS E ROLDANAS</v>
          </cell>
          <cell r="C13257">
            <v>467.81</v>
          </cell>
        </row>
        <row r="13258">
          <cell r="A13258">
            <v>37562</v>
          </cell>
          <cell r="B13258" t="str">
            <v>PORTAO DE CORRER EM GRADIL FIXO DE BARRA DE FERRO CHATA DE 3 X 1/4" NA VERTICAL, SEM REQUADRO, ACABAMENTO NATURAL, COM TRILHOS E ROLDANAS</v>
          </cell>
          <cell r="C13258">
            <v>613.35</v>
          </cell>
        </row>
        <row r="13259">
          <cell r="A13259">
            <v>14164</v>
          </cell>
          <cell r="B13259" t="str">
            <v>POSTE CONICO CONTINUO EM ACO GALVANIZADO, CURVO, BRACO DUPLO, ENGASTADO, H = 9 M, DIAMETRO INFERIOR/BASE = *135* MM</v>
          </cell>
        </row>
        <row r="13260">
          <cell r="A13260">
            <v>14163</v>
          </cell>
          <cell r="B13260" t="str">
            <v>POSTE CONICO CONTINUO EM ACO GALVANIZADO, CURVO, BRACO DUPLO, FLANGEADO, H = 9 M, DIAMETRO INFERIOR = *135* MM</v>
          </cell>
        </row>
        <row r="13261">
          <cell r="A13261">
            <v>5051</v>
          </cell>
          <cell r="B13261" t="str">
            <v>POSTE CONICO CONTINUO EM ACO GALVANIZADO, CURVO, BRACO SIMPLES, ENGASTADO, H = 9 M, DIAMETRO INFERIOR = *135* MM</v>
          </cell>
        </row>
        <row r="13262">
          <cell r="A13262">
            <v>5052</v>
          </cell>
          <cell r="B13262" t="str">
            <v>POSTE CONICO CONTINUO EM ACO GALVANIZADO, CURVO, BRACO SIMPLES, FLANGEADO, H = 7 M, DIAMETRO INFERIOR = *125* MM</v>
          </cell>
        </row>
        <row r="13263">
          <cell r="A13263">
            <v>14162</v>
          </cell>
          <cell r="B13263" t="str">
            <v>POSTE CONICO CONTINUO EM ACO GALVANIZADO, CURVO, BRACO SIMPLES, FLANGEADO, H = 9 M, DIAMETRO INFERIOR = *135* MM</v>
          </cell>
        </row>
        <row r="13264">
          <cell r="A13264">
            <v>14166</v>
          </cell>
          <cell r="B13264" t="str">
            <v>POSTE CONICO CONTINUO EM ACO GALVANIZADO, RETO, ENGASTADO, H = 7 M, DIAMETRO INFERIOR = *125* MM</v>
          </cell>
        </row>
        <row r="13265">
          <cell r="A13265">
            <v>14165</v>
          </cell>
          <cell r="B13265" t="str">
            <v>POSTE CONICO CONTINUO EM ACO GALVANIZADO, RETO, ENGASTADO, H = 9 M, DIAMETRO INFERIOR = *145* MM</v>
          </cell>
        </row>
        <row r="13266">
          <cell r="A13266">
            <v>5050</v>
          </cell>
          <cell r="B13266" t="str">
            <v>POSTE CONICO CONTINUO EM ACO GALVANIZADO, RETO, FLANGEADO, H = 3 M, DIAMETRO INFERIOR = *95* MM</v>
          </cell>
        </row>
        <row r="13267">
          <cell r="A13267">
            <v>12366</v>
          </cell>
          <cell r="B13267" t="str">
            <v>POSTE DE CONCRETO ARMADO DE SECAO CIRCULAR, EXTENSAO DE 10,00 M, RESISTENCIA DE 150 A 200 DAN, TIPO C-14</v>
          </cell>
          <cell r="C13267">
            <v>1405.64</v>
          </cell>
        </row>
        <row r="13268">
          <cell r="A13268">
            <v>5045</v>
          </cell>
          <cell r="B13268" t="str">
            <v>POSTE DE CONCRETO ARMADO DE SECAO CIRCULAR, EXTENSAO DE 11,00 M, RESISTENCIA DE 200 A 300 DAN, TIPO C-14</v>
          </cell>
          <cell r="C13268">
            <v>1941.81</v>
          </cell>
        </row>
        <row r="13269">
          <cell r="A13269">
            <v>5035</v>
          </cell>
          <cell r="B13269" t="str">
            <v>POSTE DE CONCRETO ARMADO DE SECAO CIRCULAR, EXTENSAO DE 11,00 M, RESISTENCIA DE 300 A 400 DAN, TIPO C-17</v>
          </cell>
          <cell r="C13269">
            <v>2232.62</v>
          </cell>
        </row>
        <row r="13270">
          <cell r="A13270">
            <v>41180</v>
          </cell>
          <cell r="B13270" t="str">
            <v>POSTE DE CONCRETO ARMADO DE SECAO CIRCULAR, EXTENSAO DE 13,00 M, RESISTENCIA DE 1000 DAN, TIPO C-23</v>
          </cell>
          <cell r="C13270">
            <v>5018.8999999999996</v>
          </cell>
        </row>
        <row r="13271">
          <cell r="A13271">
            <v>41181</v>
          </cell>
          <cell r="B13271" t="str">
            <v>POSTE DE CONCRETO ARMADO DE SECAO CIRCULAR, EXTENSAO DE 13,00 M, RESISTENCIA DE 1500 DAN, TIPO C-29</v>
          </cell>
          <cell r="C13271">
            <v>6644.87</v>
          </cell>
        </row>
        <row r="13272">
          <cell r="A13272">
            <v>41182</v>
          </cell>
          <cell r="B13272" t="str">
            <v>POSTE DE CONCRETO ARMADO DE SECAO CIRCULAR, EXTENSAO DE 13,00 M, RESISTENCIA DE 2000 DAN, TIPO C-29</v>
          </cell>
          <cell r="C13272">
            <v>9532.61</v>
          </cell>
        </row>
        <row r="13273">
          <cell r="A13273">
            <v>41183</v>
          </cell>
          <cell r="B13273" t="str">
            <v>POSTE DE CONCRETO ARMADO DE SECAO CIRCULAR, EXTENSAO DE 13,00 M, RESISTENCIA DE 2500 DAN, TIPO C-29</v>
          </cell>
          <cell r="C13273">
            <v>11901.66</v>
          </cell>
        </row>
        <row r="13274">
          <cell r="A13274">
            <v>41184</v>
          </cell>
          <cell r="B13274" t="str">
            <v>POSTE DE CONCRETO ARMADO DE SECAO CIRCULAR, EXTENSAO DE 13,00 M, RESISTENCIA DE 3000 DAN, TIPO C-29</v>
          </cell>
          <cell r="C13274">
            <v>18121.009999999998</v>
          </cell>
        </row>
        <row r="13275">
          <cell r="A13275">
            <v>41185</v>
          </cell>
          <cell r="B13275" t="str">
            <v>POSTE DE CONCRETO ARMADO DE SECAO CIRCULAR, EXTENSAO DE 14,00 M, RESISTENCIA DE 1000 DAN, TIPO C-23</v>
          </cell>
          <cell r="C13275">
            <v>6720.09</v>
          </cell>
        </row>
        <row r="13276">
          <cell r="A13276">
            <v>41186</v>
          </cell>
          <cell r="B13276" t="str">
            <v>POSTE DE CONCRETO ARMADO DE SECAO CIRCULAR, EXTENSAO DE 14,00 M, RESISTENCIA DE 1500 DAN, TIPO C-29</v>
          </cell>
          <cell r="C13276">
            <v>9417.42</v>
          </cell>
        </row>
        <row r="13277">
          <cell r="A13277">
            <v>41187</v>
          </cell>
          <cell r="B13277" t="str">
            <v>POSTE DE CONCRETO ARMADO DE SECAO CIRCULAR, EXTENSAO DE 14,00 M, RESISTENCIA DE 2000 DAN, TIPO C-29</v>
          </cell>
          <cell r="C13277">
            <v>12629.54</v>
          </cell>
        </row>
        <row r="13278">
          <cell r="A13278">
            <v>41188</v>
          </cell>
          <cell r="B13278" t="str">
            <v>POSTE DE CONCRETO ARMADO DE SECAO CIRCULAR, EXTENSAO DE 14,00 M, RESISTENCIA DE 2500 DAN, TIPO C-29</v>
          </cell>
          <cell r="C13278">
            <v>16150.37</v>
          </cell>
        </row>
        <row r="13279">
          <cell r="A13279">
            <v>5036</v>
          </cell>
          <cell r="B13279" t="str">
            <v>POSTE DE CONCRETO ARMADO DE SECAO CIRCULAR, EXTENSAO DE 14,00 M, RESISTENCIA DE 300 A 400 DAN, TIPO C-17</v>
          </cell>
          <cell r="C13279">
            <v>3425.25</v>
          </cell>
        </row>
        <row r="13280">
          <cell r="A13280">
            <v>41189</v>
          </cell>
          <cell r="B13280" t="str">
            <v>POSTE DE CONCRETO ARMADO DE SECAO CIRCULAR, EXTENSAO DE 14,00 M, RESISTENCIA DE 3000 DAN, TIPO C-29</v>
          </cell>
          <cell r="C13280">
            <v>20762.990000000002</v>
          </cell>
        </row>
        <row r="13281">
          <cell r="A13281">
            <v>41190</v>
          </cell>
          <cell r="B13281" t="str">
            <v>POSTE DE CONCRETO ARMADO DE SECAO CIRCULAR, EXTENSAO DE 15,00 M, RESISTENCIA DE 1000 DAN, TIPO C-23</v>
          </cell>
          <cell r="C13281">
            <v>7220.64</v>
          </cell>
        </row>
        <row r="13282">
          <cell r="A13282">
            <v>41191</v>
          </cell>
          <cell r="B13282" t="str">
            <v>POSTE DE CONCRETO ARMADO DE SECAO CIRCULAR, EXTENSAO DE 15,00 M, RESISTENCIA DE 1500 DAN, TIPO C-29</v>
          </cell>
          <cell r="C13282">
            <v>11072.58</v>
          </cell>
        </row>
        <row r="13283">
          <cell r="A13283">
            <v>41192</v>
          </cell>
          <cell r="B13283" t="str">
            <v>POSTE DE CONCRETO ARMADO DE SECAO CIRCULAR, EXTENSAO DE 15,00 M, RESISTENCIA DE 2000 DAN, TIPO C-29</v>
          </cell>
          <cell r="C13283">
            <v>11543.08</v>
          </cell>
        </row>
        <row r="13284">
          <cell r="A13284">
            <v>41193</v>
          </cell>
          <cell r="B13284" t="str">
            <v>POSTE DE CONCRETO ARMADO DE SECAO CIRCULAR, EXTENSAO DE 15,00 M, RESISTENCIA DE 2500 DAN, TIPO C-29</v>
          </cell>
          <cell r="C13284">
            <v>18861.009999999998</v>
          </cell>
        </row>
        <row r="13285">
          <cell r="A13285">
            <v>41194</v>
          </cell>
          <cell r="B13285" t="str">
            <v>POSTE DE CONCRETO ARMADO DE SECAO CIRCULAR, EXTENSAO DE 15,00 M, RESISTENCIA DE 3000 DAN, TIPO C-29</v>
          </cell>
          <cell r="C13285">
            <v>22505.46</v>
          </cell>
        </row>
        <row r="13286">
          <cell r="A13286">
            <v>5044</v>
          </cell>
          <cell r="B13286" t="str">
            <v>POSTE DE CONCRETO ARMADO DE SECAO CIRCULAR, EXTENSAO DE 9,00 M, RESISTENCIA DE 200 A 300 DAN, TIPO C-14</v>
          </cell>
          <cell r="C13286">
            <v>1211.02</v>
          </cell>
        </row>
        <row r="13287">
          <cell r="A13287">
            <v>5059</v>
          </cell>
          <cell r="B13287" t="str">
            <v>POSTE DE CONCRETO ARMADO DE SECAO CIRCULAR, EXTENSAO DE 9,00 M, RESISTENCIA DE 300 A 400 DAN, TIPO C-17</v>
          </cell>
          <cell r="C13287">
            <v>1448.24</v>
          </cell>
        </row>
        <row r="13288">
          <cell r="A13288">
            <v>41201</v>
          </cell>
          <cell r="B13288" t="str">
            <v>POSTE DE CONCRETO ARMADO DE SECAO DUPLO T, EXTENSAO DE 10,00 M, RESISTENCIA DE 1000 DAN, TIPO B-1,5</v>
          </cell>
          <cell r="C13288">
            <v>2939.07</v>
          </cell>
        </row>
        <row r="13289">
          <cell r="A13289">
            <v>41199</v>
          </cell>
          <cell r="B13289" t="str">
            <v>POSTE DE CONCRETO ARMADO DE SECAO DUPLO T, EXTENSAO DE 10,00 M, RESISTENCIA DE 150 DAN, TIPO D</v>
          </cell>
          <cell r="C13289">
            <v>944.44</v>
          </cell>
        </row>
        <row r="13290">
          <cell r="A13290">
            <v>5057</v>
          </cell>
          <cell r="B13290" t="str">
            <v>POSTE DE CONCRETO ARMADO DE SECAO DUPLO T, EXTENSAO DE 10,00 M, RESISTENCIA DE 300 A 400 DAN, TIPO B OU D</v>
          </cell>
          <cell r="C13290">
            <v>1278.5899999999999</v>
          </cell>
        </row>
        <row r="13291">
          <cell r="A13291">
            <v>41200</v>
          </cell>
          <cell r="B13291" t="str">
            <v>POSTE DE CONCRETO ARMADO DE SECAO DUPLO T, EXTENSAO DE 10,00 M, RESISTENCIA DE 600 DAN, TIPO B</v>
          </cell>
          <cell r="C13291">
            <v>1838.2</v>
          </cell>
        </row>
        <row r="13292">
          <cell r="A13292">
            <v>41205</v>
          </cell>
          <cell r="B13292" t="str">
            <v>POSTE DE CONCRETO ARMADO DE SECAO DUPLO T, EXTENSAO DE 11,00 M, RESISTENCIA DE 1000 DAN, TIPO B-1,5</v>
          </cell>
          <cell r="C13292">
            <v>3406.15</v>
          </cell>
        </row>
        <row r="13293">
          <cell r="A13293">
            <v>41202</v>
          </cell>
          <cell r="B13293" t="str">
            <v>POSTE DE CONCRETO ARMADO DE SECAO DUPLO T, EXTENSAO DE 11,00 M, RESISTENCIA DE 150 DAN, TIPO D</v>
          </cell>
          <cell r="C13293">
            <v>993.94</v>
          </cell>
        </row>
        <row r="13294">
          <cell r="A13294">
            <v>41206</v>
          </cell>
          <cell r="B13294" t="str">
            <v>POSTE DE CONCRETO ARMADO DE SECAO DUPLO T, EXTENSAO DE 11,00 M, RESISTENCIA DE 1500 DAN, TIPO B-3,0</v>
          </cell>
          <cell r="C13294">
            <v>4490.87</v>
          </cell>
        </row>
        <row r="13295">
          <cell r="A13295">
            <v>12372</v>
          </cell>
          <cell r="B13295" t="str">
            <v>POSTE DE CONCRETO ARMADO DE SECAO DUPLO T, EXTENSAO DE 11,00 M, RESISTENCIA DE 200 DAN, TIPO D</v>
          </cell>
          <cell r="C13295">
            <v>1043.6400000000001</v>
          </cell>
        </row>
        <row r="13296">
          <cell r="A13296">
            <v>41207</v>
          </cell>
          <cell r="B13296" t="str">
            <v>POSTE DE CONCRETO ARMADO DE SECAO DUPLO T, EXTENSAO DE 11,00 M, RESISTENCIA DE 2000 DAN, TIPO B-4,5</v>
          </cell>
          <cell r="C13296">
            <v>6045.6</v>
          </cell>
        </row>
        <row r="13297">
          <cell r="A13297">
            <v>41203</v>
          </cell>
          <cell r="B13297" t="str">
            <v>POSTE DE CONCRETO ARMADO DE SECAO DUPLO T, EXTENSAO DE 11,00 M, RESISTENCIA DE 300 DAN, TIPO B</v>
          </cell>
          <cell r="C13297">
            <v>1592.18</v>
          </cell>
        </row>
        <row r="13298">
          <cell r="A13298">
            <v>41204</v>
          </cell>
          <cell r="B13298" t="str">
            <v>POSTE DE CONCRETO ARMADO DE SECAO DUPLO T, EXTENSAO DE 11,00 M, RESISTENCIA DE 600 DAN, TIPO B</v>
          </cell>
          <cell r="C13298">
            <v>2250.94</v>
          </cell>
        </row>
        <row r="13299">
          <cell r="A13299">
            <v>41210</v>
          </cell>
          <cell r="B13299" t="str">
            <v>POSTE DE CONCRETO ARMADO DE SECAO DUPLO T, EXTENSAO DE 12,00 M, RESISTENCIA DE 1000 DAN, TIPO B-1,5</v>
          </cell>
          <cell r="C13299">
            <v>3760.14</v>
          </cell>
        </row>
        <row r="13300">
          <cell r="A13300">
            <v>41208</v>
          </cell>
          <cell r="B13300" t="str">
            <v>POSTE DE CONCRETO ARMADO DE SECAO DUPLO T, EXTENSAO DE 12,00 M, RESISTENCIA DE 150 DAN, TIPO D</v>
          </cell>
          <cell r="C13300">
            <v>1316.26</v>
          </cell>
        </row>
        <row r="13301">
          <cell r="A13301">
            <v>41211</v>
          </cell>
          <cell r="B13301" t="str">
            <v>POSTE DE CONCRETO ARMADO DE SECAO DUPLO T, EXTENSAO DE 12,00 M, RESISTENCIA DE 1500 DAN, TIPO B-3,0</v>
          </cell>
          <cell r="C13301">
            <v>5297.97</v>
          </cell>
        </row>
        <row r="13302">
          <cell r="A13302">
            <v>13339</v>
          </cell>
          <cell r="B13302" t="str">
            <v>POSTE DE CONCRETO ARMADO DE SECAO DUPLO T, EXTENSAO DE 12,00 M, RESISTENCIA DE 300 A 400 DAN, TIPO B OU D</v>
          </cell>
          <cell r="C13302">
            <v>1783.86</v>
          </cell>
        </row>
        <row r="13303">
          <cell r="A13303">
            <v>41213</v>
          </cell>
          <cell r="B13303" t="str">
            <v>POSTE DE CONCRETO ARMADO DE SECAO DUPLO T, EXTENSAO DE 12,00 M, RESISTENCIA DE 3000 DAN, TIPO B-6,0</v>
          </cell>
          <cell r="C13303">
            <v>10981.4</v>
          </cell>
        </row>
        <row r="13304">
          <cell r="A13304">
            <v>41209</v>
          </cell>
          <cell r="B13304" t="str">
            <v>POSTE DE CONCRETO ARMADO DE SECAO DUPLO T, EXTENSAO DE 12,00 M, RESISTENCIA DE 600 DAN, TIPO B</v>
          </cell>
          <cell r="C13304">
            <v>2454.37</v>
          </cell>
        </row>
        <row r="13305">
          <cell r="A13305">
            <v>41216</v>
          </cell>
          <cell r="B13305" t="str">
            <v>POSTE DE CONCRETO ARMADO DE SECAO DUPLO T, EXTENSAO DE 13,00 M, RESISTENCIA DE 1000 DAN, TIPO B-1,5</v>
          </cell>
          <cell r="C13305">
            <v>4597.3500000000004</v>
          </cell>
        </row>
        <row r="13306">
          <cell r="A13306">
            <v>41217</v>
          </cell>
          <cell r="B13306" t="str">
            <v>POSTE DE CONCRETO ARMADO DE SECAO DUPLO T, EXTENSAO DE 13,00 M, RESISTENCIA DE 1500 DAN, TIPO B-3,0</v>
          </cell>
          <cell r="C13306">
            <v>7371.19</v>
          </cell>
        </row>
        <row r="13307">
          <cell r="A13307">
            <v>41218</v>
          </cell>
          <cell r="B13307" t="str">
            <v>POSTE DE CONCRETO ARMADO DE SECAO DUPLO T, EXTENSAO DE 13,00 M, RESISTENCIA DE 2000 DAN, TIPO B-4,5</v>
          </cell>
          <cell r="C13307">
            <v>9884.99</v>
          </cell>
        </row>
        <row r="13308">
          <cell r="A13308">
            <v>41214</v>
          </cell>
          <cell r="B13308" t="str">
            <v>POSTE DE CONCRETO ARMADO DE SECAO DUPLO T, EXTENSAO DE 13,00 M, RESISTENCIA DE 300 DAN, TIPO B</v>
          </cell>
          <cell r="C13308">
            <v>2084.23</v>
          </cell>
        </row>
        <row r="13309">
          <cell r="A13309">
            <v>41215</v>
          </cell>
          <cell r="B13309" t="str">
            <v>POSTE DE CONCRETO ARMADO DE SECAO DUPLO T, EXTENSAO DE 13,00 M, RESISTENCIA DE 600 DAN, TIPO B</v>
          </cell>
          <cell r="C13309">
            <v>3138.1</v>
          </cell>
        </row>
        <row r="13310">
          <cell r="A13310">
            <v>41221</v>
          </cell>
          <cell r="B13310" t="str">
            <v>POSTE DE CONCRETO ARMADO DE SECAO DUPLO T, EXTENSAO DE 15,00 M, RESISTENCIA DE 1500 DAN, TIPO B-3,0</v>
          </cell>
          <cell r="C13310">
            <v>9086.4</v>
          </cell>
        </row>
        <row r="13311">
          <cell r="A13311">
            <v>41222</v>
          </cell>
          <cell r="B13311" t="str">
            <v>POSTE DE CONCRETO ARMADO DE SECAO DUPLO T, EXTENSAO DE 15,00 M, RESISTENCIA DE 2000 DAN, TIPO B-4,5</v>
          </cell>
          <cell r="C13311">
            <v>13002.75</v>
          </cell>
        </row>
        <row r="13312">
          <cell r="A13312">
            <v>41195</v>
          </cell>
          <cell r="B13312" t="str">
            <v>POSTE DE CONCRETO ARMADO DE SECAO DUPLO T, EXTENSAO DE 8,00 M, RESISTENCIA DE 150 DAN, TIPO D</v>
          </cell>
          <cell r="C13312">
            <v>668.3</v>
          </cell>
        </row>
        <row r="13313">
          <cell r="A13313">
            <v>41198</v>
          </cell>
          <cell r="B13313" t="str">
            <v>POSTE DE CONCRETO ARMADO DE SECAO DUPLO T, EXTENSAO DE 9,00 M, RESISTENCIA DE 1000 DAN, TIPO B-1,5</v>
          </cell>
          <cell r="C13313">
            <v>2611.5700000000002</v>
          </cell>
        </row>
        <row r="13314">
          <cell r="A13314">
            <v>41196</v>
          </cell>
          <cell r="B13314" t="str">
            <v>POSTE DE CONCRETO ARMADO DE SECAO DUPLO T, EXTENSAO DE 9,00 M, RESISTENCIA DE 150 DAN, TIPO D</v>
          </cell>
          <cell r="C13314">
            <v>828.4</v>
          </cell>
        </row>
        <row r="13315">
          <cell r="A13315">
            <v>5033</v>
          </cell>
          <cell r="B13315" t="str">
            <v>POSTE DE CONCRETO ARMADO DE SECAO DUPLO T, EXTENSAO DE 9,00 M, RESISTENCIA DE 300 A 400 DAN, TIPO B OU D</v>
          </cell>
          <cell r="C13315">
            <v>1087.6500000000001</v>
          </cell>
        </row>
        <row r="13316">
          <cell r="A13316">
            <v>41197</v>
          </cell>
          <cell r="B13316" t="str">
            <v>POSTE DE CONCRETO ARMADO DE SECAO DUPLO T, EXTENSAO DE 9,00 M, RESISTENCIA DE 600 DAN, TIPO B</v>
          </cell>
          <cell r="C13316">
            <v>1615.56</v>
          </cell>
        </row>
        <row r="13317">
          <cell r="A13317">
            <v>12388</v>
          </cell>
          <cell r="B13317" t="str">
            <v>POSTE DECORATIVO PARA JARDIM EM ACO TUBULAR, SEM LUMINARIA, H = *2,5* M</v>
          </cell>
        </row>
        <row r="13318">
          <cell r="A13318">
            <v>2731</v>
          </cell>
          <cell r="B13318" t="str">
            <v>POSTE ROLICO DE MADEIRA TRATADA, D = 20 A 25 CM, H = 12,00 M, EM EUCALIPTO OU EQUIVALENTE DA REGIAO</v>
          </cell>
          <cell r="C13318">
            <v>160.88</v>
          </cell>
        </row>
        <row r="13319">
          <cell r="A13319">
            <v>41457</v>
          </cell>
          <cell r="B13319" t="str">
            <v>POSTES METALICOS AUTOPORTANTES, CONICO OU TELESCOPICO, PARA SPDA, ALTURA 10 METROS LIVRES</v>
          </cell>
          <cell r="C13319">
            <v>1765.25</v>
          </cell>
        </row>
        <row r="13320">
          <cell r="A13320">
            <v>41458</v>
          </cell>
          <cell r="B13320" t="str">
            <v>POSTES METALICOS AUTOPORTANTES, CONICO OU TELESCOPICO, PARA SPDA, ALTURA 12 METROS LIVRES</v>
          </cell>
          <cell r="C13320">
            <v>2464.37</v>
          </cell>
        </row>
        <row r="13321">
          <cell r="A13321">
            <v>41459</v>
          </cell>
          <cell r="B13321" t="str">
            <v>POSTES METALICOS AUTOPORTANTES, CONICO OU TELESCOPICO, PARA SPDA, ALTURA 15 METROS LIVRES</v>
          </cell>
          <cell r="C13321">
            <v>3437.61</v>
          </cell>
        </row>
        <row r="13322">
          <cell r="A13322">
            <v>41461</v>
          </cell>
          <cell r="B13322" t="str">
            <v>POSTES METALICOS AUTOPORTANTES, CONICO OU TELESCOPICO, PARA SPDA, ALTURA 20 METROS LIVRES</v>
          </cell>
          <cell r="C13322">
            <v>4687.01</v>
          </cell>
        </row>
        <row r="13323">
          <cell r="A13323">
            <v>44537</v>
          </cell>
          <cell r="B13323" t="str">
            <v>POZOLANA DE CLASSE C</v>
          </cell>
          <cell r="C13323">
            <v>353.57</v>
          </cell>
        </row>
        <row r="13324">
          <cell r="A13324">
            <v>11844</v>
          </cell>
          <cell r="B13324" t="str">
            <v>PRANCHA APARELHADA *4 X 30* CM, EM MACARANDUBA/MASSARANDUBA, ANGELIM OU EQUIVALENTE DA REGIAO</v>
          </cell>
          <cell r="C13324">
            <v>54.6</v>
          </cell>
        </row>
        <row r="13325">
          <cell r="A13325">
            <v>4465</v>
          </cell>
          <cell r="B13325" t="str">
            <v>PRANCHA NAO APARELHADA *6 X 25* CM, EM MACARANDUBA/MASSARANDUBA, ANGELIM OU EQUIVALENTE DA REGIAO - BRUTA</v>
          </cell>
          <cell r="C13325">
            <v>45.38</v>
          </cell>
        </row>
        <row r="13326">
          <cell r="A13326">
            <v>35273</v>
          </cell>
          <cell r="B13326" t="str">
            <v>PRANCHA NAO APARELHADA *6 X 30* CM, EM MACARANDUBA/MASSARANDUBA, ANGELIM OU EQUIVALENTE DA REGIAO - BRUTA</v>
          </cell>
          <cell r="C13326">
            <v>54.42</v>
          </cell>
        </row>
        <row r="13327">
          <cell r="A13327">
            <v>4470</v>
          </cell>
          <cell r="B13327" t="str">
            <v>PRANCHA NAO APARELHADA *6 X 40* CM, EM MACARANDUBA/MASSARANDUBA, ANGELIM OU EQUIVALENTE DA REGIAO - BRUTA</v>
          </cell>
          <cell r="C13327">
            <v>125.59</v>
          </cell>
        </row>
        <row r="13328">
          <cell r="A13328">
            <v>20204</v>
          </cell>
          <cell r="B13328" t="str">
            <v>PRANCHAO APARELHADO *7,5 X 23* CM, EM MACARANDUBA/MASSARANDUBA, ANGELIM OU EQUIVALENTE DA REGIAO</v>
          </cell>
          <cell r="C13328">
            <v>83.72</v>
          </cell>
        </row>
        <row r="13329">
          <cell r="A13329">
            <v>20208</v>
          </cell>
          <cell r="B13329" t="str">
            <v>PRANCHAO APARELHADO *8 X 30* CM, EM MACARANDUBA/MASSARANDUBA, ANGELIM OU EQUIVALENTE DA REGIAO</v>
          </cell>
          <cell r="C13329">
            <v>113.03</v>
          </cell>
        </row>
        <row r="13330">
          <cell r="A13330">
            <v>4437</v>
          </cell>
          <cell r="B13330" t="str">
            <v>PRANCHAO NAO APARELHADO *7,5 X 23* CM, EM MACARANDUBA/MASSARANDUBA, ANGELIM OU EQUIVALENTE DA REGIAO - BRUTA</v>
          </cell>
          <cell r="C13330">
            <v>94.19</v>
          </cell>
        </row>
        <row r="13331">
          <cell r="A13331">
            <v>14580</v>
          </cell>
          <cell r="B13331" t="str">
            <v>PRANCHAO NAO APARELHADO *8 X 30* CM, EM MACARANDUBA/MASSARANDUBA, ANGELIM OU EQUIVALENTE DA REGIAO - BRUTA</v>
          </cell>
          <cell r="C13331">
            <v>94.19</v>
          </cell>
        </row>
        <row r="13332">
          <cell r="A13332">
            <v>5065</v>
          </cell>
          <cell r="B13332" t="str">
            <v>PREGO DE ACO POLIDO COM CABECA 10 X 10 (7/8 X 17)</v>
          </cell>
          <cell r="C13332">
            <v>38.51</v>
          </cell>
        </row>
        <row r="13333">
          <cell r="A13333">
            <v>5072</v>
          </cell>
          <cell r="B13333" t="str">
            <v>PREGO DE ACO POLIDO COM CABECA 10 X 11 (1 X 17)</v>
          </cell>
          <cell r="C13333">
            <v>35.619999999999997</v>
          </cell>
        </row>
        <row r="13334">
          <cell r="A13334">
            <v>5066</v>
          </cell>
          <cell r="B13334" t="str">
            <v>PREGO DE ACO POLIDO COM CABECA 12 X 12</v>
          </cell>
          <cell r="C13334">
            <v>26.67</v>
          </cell>
        </row>
        <row r="13335">
          <cell r="A13335">
            <v>5063</v>
          </cell>
          <cell r="B13335" t="str">
            <v>PREGO DE ACO POLIDO COM CABECA 14 X 18 (1 1/2 X 14)</v>
          </cell>
          <cell r="C13335">
            <v>24.15</v>
          </cell>
        </row>
        <row r="13336">
          <cell r="A13336">
            <v>20247</v>
          </cell>
          <cell r="B13336" t="str">
            <v>PREGO DE ACO POLIDO COM CABECA 15 X 15 (1 1/4 X 13)</v>
          </cell>
          <cell r="C13336">
            <v>22.41</v>
          </cell>
        </row>
        <row r="13337">
          <cell r="A13337">
            <v>5074</v>
          </cell>
          <cell r="B13337" t="str">
            <v>PREGO DE ACO POLIDO COM CABECA 15 X 18 (1 1/2 X 13)</v>
          </cell>
          <cell r="C13337">
            <v>22.68</v>
          </cell>
        </row>
        <row r="13338">
          <cell r="A13338">
            <v>5067</v>
          </cell>
          <cell r="B13338" t="str">
            <v>PREGO DE ACO POLIDO COM CABECA 16 X 24 (2 1/4 X 12)</v>
          </cell>
          <cell r="C13338">
            <v>21.57</v>
          </cell>
        </row>
        <row r="13339">
          <cell r="A13339">
            <v>5078</v>
          </cell>
          <cell r="B13339" t="str">
            <v>PREGO DE ACO POLIDO COM CABECA 16 X 27 (2 1/2 X 12)</v>
          </cell>
          <cell r="C13339">
            <v>21.33</v>
          </cell>
        </row>
        <row r="13340">
          <cell r="A13340">
            <v>5068</v>
          </cell>
          <cell r="B13340" t="str">
            <v>PREGO DE ACO POLIDO COM CABECA 17 X 21 (2 X 11)</v>
          </cell>
          <cell r="C13340">
            <v>20.239999999999998</v>
          </cell>
        </row>
        <row r="13341">
          <cell r="A13341">
            <v>5073</v>
          </cell>
          <cell r="B13341" t="str">
            <v>PREGO DE ACO POLIDO COM CABECA 17 X 24 (2 1/4 X 11)</v>
          </cell>
          <cell r="C13341">
            <v>20.63</v>
          </cell>
        </row>
        <row r="13342">
          <cell r="A13342">
            <v>5069</v>
          </cell>
          <cell r="B13342" t="str">
            <v>PREGO DE ACO POLIDO COM CABECA 17 X 27 (2 1/2 X 11)</v>
          </cell>
          <cell r="C13342">
            <v>20.63</v>
          </cell>
        </row>
        <row r="13343">
          <cell r="A13343">
            <v>5070</v>
          </cell>
          <cell r="B13343" t="str">
            <v>PREGO DE ACO POLIDO COM CABECA 17 X 30 (2 3/4 X 11)</v>
          </cell>
          <cell r="C13343">
            <v>20.86</v>
          </cell>
        </row>
        <row r="13344">
          <cell r="A13344">
            <v>5071</v>
          </cell>
          <cell r="B13344" t="str">
            <v>PREGO DE ACO POLIDO COM CABECA 18 X 24 (2 1/4 X 10)</v>
          </cell>
          <cell r="C13344">
            <v>20.239999999999998</v>
          </cell>
        </row>
        <row r="13345">
          <cell r="A13345">
            <v>5061</v>
          </cell>
          <cell r="B13345" t="str">
            <v>PREGO DE ACO POLIDO COM CABECA 18 X 27 (2 1/2 X 10)</v>
          </cell>
          <cell r="C13345">
            <v>19.899999999999999</v>
          </cell>
        </row>
        <row r="13346">
          <cell r="A13346">
            <v>5075</v>
          </cell>
          <cell r="B13346" t="str">
            <v>PREGO DE ACO POLIDO COM CABECA 18 X 30 (2 3/4 X 10)</v>
          </cell>
          <cell r="C13346">
            <v>20.239999999999998</v>
          </cell>
        </row>
        <row r="13347">
          <cell r="A13347">
            <v>5062</v>
          </cell>
          <cell r="B13347" t="str">
            <v>PREGO DE ACO POLIDO COM CABECA 19 X 33 (3 X 9)</v>
          </cell>
          <cell r="C13347">
            <v>20.51</v>
          </cell>
        </row>
        <row r="13348">
          <cell r="A13348">
            <v>39027</v>
          </cell>
          <cell r="B13348" t="str">
            <v>PREGO DE ACO POLIDO COM CABECA 19 X 36 (3 1/4 X 9)</v>
          </cell>
          <cell r="C13348">
            <v>20.22</v>
          </cell>
        </row>
        <row r="13349">
          <cell r="A13349">
            <v>40568</v>
          </cell>
          <cell r="B13349" t="str">
            <v>PREGO DE ACO POLIDO COM CABECA 22 X 48 (4 1/4 X 5)</v>
          </cell>
          <cell r="C13349">
            <v>20.39</v>
          </cell>
        </row>
        <row r="13350">
          <cell r="A13350">
            <v>40304</v>
          </cell>
          <cell r="B13350" t="str">
            <v>PREGO DE ACO POLIDO COM CABECA DUPLA 17 X 27 (2 1/2 X 11)</v>
          </cell>
          <cell r="C13350">
            <v>24.98</v>
          </cell>
        </row>
        <row r="13351">
          <cell r="A13351">
            <v>39026</v>
          </cell>
          <cell r="B13351" t="str">
            <v>PREGO DE ACO POLIDO SEM CABECA 15 X 15 (1 1/4 X 13)</v>
          </cell>
          <cell r="C13351">
            <v>22.76</v>
          </cell>
        </row>
        <row r="13352">
          <cell r="A13352">
            <v>42431</v>
          </cell>
          <cell r="B13352" t="str">
            <v>PRESSAO DE PERNAS TRIPLO, EM TUBO DE ACO CARBONO, PINTURA NO PROCESSO ELETROSTATICO - EQUIPAMENTO DE GINASTICA PARA ACADEMIA AO AR LIVRE / ACADEMIA DA TERCEIRA IDADE - ATI</v>
          </cell>
        </row>
        <row r="13353">
          <cell r="A13353">
            <v>44074</v>
          </cell>
          <cell r="B13353" t="str">
            <v>PRIMER DE POLIURETANO</v>
          </cell>
          <cell r="C13353">
            <v>564.76</v>
          </cell>
        </row>
        <row r="13354">
          <cell r="A13354">
            <v>44072</v>
          </cell>
          <cell r="B13354" t="str">
            <v>PRIMER EPOXI / EPOXIDICO</v>
          </cell>
          <cell r="C13354">
            <v>119.1</v>
          </cell>
        </row>
        <row r="13355">
          <cell r="A13355">
            <v>511</v>
          </cell>
          <cell r="B13355" t="str">
            <v>PRIMER PARA MANTA ASFALTICA A BASE DE ASFALTO MODIFICADO DILUIDO EM SOLVENTE, APLICACAO A FRIO</v>
          </cell>
        </row>
        <row r="13356">
          <cell r="A13356">
            <v>37540</v>
          </cell>
          <cell r="B13356" t="str">
            <v>PROJETOR DE ARGAMASSA, CAPACIDADE DE PROJECAO 1,5 M3/H, ALCANCE DA PROJECAO 30 ATE 60 M, MOTOR ELETRICO TRIFASICO</v>
          </cell>
          <cell r="C13356">
            <v>78102.740000000005</v>
          </cell>
        </row>
        <row r="13357">
          <cell r="A13357">
            <v>37548</v>
          </cell>
          <cell r="B13357" t="str">
            <v>PROJETOR DE ARGAMASSA, CAPACIDADE DE PROJECAO 2,0 M3/H, ALCANCE DA PROJECAO ATE 50 M, MOTOR ELETRICO TRIFASICO</v>
          </cell>
          <cell r="C13357">
            <v>103524.78</v>
          </cell>
        </row>
        <row r="13358">
          <cell r="A13358">
            <v>39828</v>
          </cell>
          <cell r="B13358" t="str">
            <v>PROJETOR PNEUMATICO DE ARGAMASSA PARA CHAPISCO E REBOCO COM RECIPIENTE ACOPLADO, TIPO CANEQUINHA, COM VOLUME DE 1,50 L, SEM COMPRESSOR</v>
          </cell>
          <cell r="C13358">
            <v>621.04999999999995</v>
          </cell>
        </row>
        <row r="13359">
          <cell r="A13359">
            <v>38392</v>
          </cell>
          <cell r="B13359" t="str">
            <v>PROLONGADOR/ EXTENSOR TELESCOPICO, EM CHAPA METALICA, COM 3 METROS, PARA ROLO DE PINTURA</v>
          </cell>
          <cell r="C13359">
            <v>82.76</v>
          </cell>
        </row>
        <row r="13360">
          <cell r="A13360">
            <v>11735</v>
          </cell>
          <cell r="B13360" t="str">
            <v>PROLONGAMENTO / PROLONGADOR PARA CAIXA SIFONADA, PVC, 100 MM X 200 MM (NBR 5688)</v>
          </cell>
          <cell r="C13360">
            <v>9.23</v>
          </cell>
        </row>
        <row r="13361">
          <cell r="A13361">
            <v>11737</v>
          </cell>
          <cell r="B13361" t="str">
            <v>PROLONGAMENTO / PROLONGADOR PARA CAIXA SIFONADA, PVC, 150 MM X 150 MM (NBR 5688)</v>
          </cell>
          <cell r="C13361">
            <v>13.09</v>
          </cell>
        </row>
        <row r="13362">
          <cell r="A13362">
            <v>11738</v>
          </cell>
          <cell r="B13362" t="str">
            <v>PROLONGAMENTO / PROLONGADOR PARA CAIXA SIFONADA, PVC, 150 MM X 200 MM (NBR 5688)</v>
          </cell>
          <cell r="C13362">
            <v>16.5</v>
          </cell>
        </row>
        <row r="13363">
          <cell r="A13363">
            <v>36143</v>
          </cell>
          <cell r="B13363" t="str">
            <v>PROTETOR AUDITIVO TIPO CONCHA COM ABAFADOR DE RUIDOS, ATENUACAO ACIMA DE 22 DB</v>
          </cell>
          <cell r="C13363">
            <v>93.2</v>
          </cell>
        </row>
        <row r="13364">
          <cell r="A13364">
            <v>36142</v>
          </cell>
          <cell r="B13364" t="str">
            <v>PROTETOR AUDITIVO TIPO PLUG DE INSERCAO COM CORDAO, ATENUACAO SUPERIOR A 15 DB</v>
          </cell>
          <cell r="C13364">
            <v>2.2999999999999998</v>
          </cell>
        </row>
        <row r="13365">
          <cell r="A13365">
            <v>45227</v>
          </cell>
          <cell r="B13365" t="str">
            <v>PROTETOR FACIAL ARCO ELETRICO, COM QUEIXEIRA E LENTE EM POLICARBONATO, CAPACETE INCLUIDO</v>
          </cell>
          <cell r="C13365">
            <v>888.1</v>
          </cell>
        </row>
        <row r="13366">
          <cell r="A13366">
            <v>45209</v>
          </cell>
          <cell r="B13366" t="str">
            <v>PROTETOR FACIAL DE POLICARBONATO, 200 MM X *390* MM, COM COROA E CARNEIRA</v>
          </cell>
          <cell r="C13366">
            <v>38.9</v>
          </cell>
        </row>
        <row r="13367">
          <cell r="A13367">
            <v>36146</v>
          </cell>
          <cell r="B13367" t="str">
            <v>PROTETOR SOLAR FPS 30, EMBALAGEM 2 LITROS</v>
          </cell>
          <cell r="C13367">
            <v>246.62</v>
          </cell>
        </row>
        <row r="13368">
          <cell r="A13368">
            <v>39015</v>
          </cell>
          <cell r="B13368" t="str">
            <v>PROTETOR/PONTEIRA PLASTICA PARA PONTA DE VERGALHAO DE ATE 1", TIPO PROTETOR DE ESPERA</v>
          </cell>
        </row>
        <row r="13369">
          <cell r="A13369">
            <v>38377</v>
          </cell>
          <cell r="B13369" t="str">
            <v>PRUMO DE CENTRO EM ACO *400* G, COM CORDAO EM NYLON E CALCO GUIA EM ACO OU MADEIRA</v>
          </cell>
          <cell r="C13369">
            <v>25.05</v>
          </cell>
        </row>
        <row r="13370">
          <cell r="A13370">
            <v>38376</v>
          </cell>
          <cell r="B13370" t="str">
            <v>PRUMO DE PAREDE EM ACO 700 A 750 G, COM CORDAO EM NYLON E TACO</v>
          </cell>
          <cell r="C13370">
            <v>28.98</v>
          </cell>
        </row>
        <row r="13371">
          <cell r="A13371">
            <v>38116</v>
          </cell>
          <cell r="B13371" t="str">
            <v>PULSADOR CAMPAINHA 10A, 250V (APENAS MODULO)</v>
          </cell>
          <cell r="C13371">
            <v>5.01</v>
          </cell>
        </row>
        <row r="13372">
          <cell r="A13372">
            <v>38066</v>
          </cell>
          <cell r="B13372" t="str">
            <v>PULSADOR CAMPAINHA 10A, 250V, CONJUNTO MONTADO PARA EMBUTIR 4" X 2" (PLACA + SUPORTE + MODULO)</v>
          </cell>
          <cell r="C13372">
            <v>8.27</v>
          </cell>
        </row>
        <row r="13373">
          <cell r="A13373">
            <v>38117</v>
          </cell>
          <cell r="B13373" t="str">
            <v>PULSADOR MINUTERIA 10A, 250V (APENAS MODULO)</v>
          </cell>
          <cell r="C13373">
            <v>8.5299999999999994</v>
          </cell>
        </row>
        <row r="13374">
          <cell r="A13374">
            <v>38067</v>
          </cell>
          <cell r="B13374" t="str">
            <v>PULSADOR MINUTERIA 10A, 250V, CONJUNTO MONTADO PARA EMBUTIR 4" X 2" (PLACA + SUPORTE + MODULO)</v>
          </cell>
          <cell r="C13374">
            <v>11.65</v>
          </cell>
        </row>
        <row r="13375">
          <cell r="A13375">
            <v>44313</v>
          </cell>
          <cell r="B13375" t="str">
            <v>PUNHO PARA PERFURATRIZ DE ESTEIRA T38, D = 1 1/2" (38 MM), C = 380 MM</v>
          </cell>
          <cell r="C13375">
            <v>987.88</v>
          </cell>
        </row>
        <row r="13376">
          <cell r="A13376">
            <v>11522</v>
          </cell>
          <cell r="B13376" t="str">
            <v>PUXADOR DE EMBUTIR TIPO CONCHA, COM FURO PARA CHAVE, EM LATAO CROMADO, COMPRIMENTO DE APROX *100* MM E LARGURA DE APROX *40* MM</v>
          </cell>
          <cell r="C13376">
            <v>15.13</v>
          </cell>
        </row>
        <row r="13377">
          <cell r="A13377">
            <v>43600</v>
          </cell>
          <cell r="B13377" t="str">
            <v>PUXADOR TIPO ALCA, EM ZAMAC CROMADO, COM COMPRIMENTO DE APROX 150 MM, COM ROSETA PARA PORTAS DE MADEIRAS, INCLUINDO PARAFUSOS</v>
          </cell>
          <cell r="C13377">
            <v>60.65</v>
          </cell>
        </row>
        <row r="13378">
          <cell r="A13378">
            <v>5080</v>
          </cell>
          <cell r="B13378" t="str">
            <v>PUXADOR TIPO ALCA, EM ZAMAC CROMADO, COM ROSETAS, COMPRIMENTO DE APROX *100* MM, PARA PORTAS E JANELAS DE MADEIRA, INCLUINDO PARAFUSOS</v>
          </cell>
          <cell r="C13378">
            <v>23.65</v>
          </cell>
        </row>
        <row r="13379">
          <cell r="A13379">
            <v>38168</v>
          </cell>
          <cell r="B13379" t="str">
            <v>PUXADOR TUBULAR RETO DUPLO, EM ALUMINIO CROMADO, COMPRIMENTO DE APROX 400 MM E DIAMETRO DE 25 MM (1")</v>
          </cell>
          <cell r="C13379">
            <v>165.13</v>
          </cell>
        </row>
        <row r="13380">
          <cell r="A13380">
            <v>43601</v>
          </cell>
          <cell r="B13380" t="str">
            <v>PUXADOR TUBULAR RETO SIMPLES, EM ALUMINIO CROMADO, COM COMPRIMENTO DE APROX 400 MM E DIAMETRO DE 25 MM</v>
          </cell>
          <cell r="C13380">
            <v>82.56</v>
          </cell>
        </row>
        <row r="13381">
          <cell r="A13381">
            <v>13393</v>
          </cell>
          <cell r="B13381" t="str">
            <v>QUADRO DE DISTRIBUICAO COM BARRAMENTO TRIFASICO, DE EMBUTIR, EM CHAPA DE ACO GALVANIZADO, PARA 12 DISJUNTORES DIN, 100 A</v>
          </cell>
        </row>
        <row r="13382">
          <cell r="A13382">
            <v>13395</v>
          </cell>
          <cell r="B13382" t="str">
            <v>QUADRO DE DISTRIBUICAO COM BARRAMENTO TRIFASICO, DE EMBUTIR, EM CHAPA DE ACO GALVANIZADO, PARA 18 DISJUNTORES DIN, 100 A</v>
          </cell>
        </row>
        <row r="13383">
          <cell r="A13383">
            <v>12039</v>
          </cell>
          <cell r="B13383" t="str">
            <v>QUADRO DE DISTRIBUICAO COM BARRAMENTO TRIFASICO, DE EMBUTIR, EM CHAPA DE ACO GALVANIZADO, PARA 24 DISJUNTORES DIN, 100 A</v>
          </cell>
        </row>
        <row r="13384">
          <cell r="A13384">
            <v>13396</v>
          </cell>
          <cell r="B13384" t="str">
            <v>QUADRO DE DISTRIBUICAO COM BARRAMENTO TRIFASICO, DE EMBUTIR, EM CHAPA DE ACO GALVANIZADO, PARA 28 DISJUNTORES DIN, 100 A</v>
          </cell>
        </row>
        <row r="13385">
          <cell r="A13385">
            <v>12041</v>
          </cell>
          <cell r="B13385" t="str">
            <v>QUADRO DE DISTRIBUICAO COM BARRAMENTO TRIFASICO, DE EMBUTIR, EM CHAPA DE ACO GALVANIZADO, PARA 30 DISJUNTORES DIN, 150 A</v>
          </cell>
        </row>
        <row r="13386">
          <cell r="A13386">
            <v>12043</v>
          </cell>
          <cell r="B13386" t="str">
            <v>QUADRO DE DISTRIBUICAO COM BARRAMENTO TRIFASICO, DE EMBUTIR, EM CHAPA DE ACO GALVANIZADO, PARA 30 DISJUNTORES DIN, 225 A</v>
          </cell>
        </row>
        <row r="13387">
          <cell r="A13387">
            <v>39762</v>
          </cell>
          <cell r="B13387" t="str">
            <v>QUADRO DE DISTRIBUICAO COM BARRAMENTO TRIFASICO, DE EMBUTIR, EM CHAPA DE ACO GALVANIZADO, PARA 36 DISJUNTORES DIN, 100 A</v>
          </cell>
        </row>
        <row r="13388">
          <cell r="A13388">
            <v>12042</v>
          </cell>
          <cell r="B13388" t="str">
            <v>QUADRO DE DISTRIBUICAO COM BARRAMENTO TRIFASICO, DE EMBUTIR, EM CHAPA DE ACO GALVANIZADO, PARA 40 DISJUNTORES DIN, 100 A</v>
          </cell>
        </row>
        <row r="13389">
          <cell r="A13389">
            <v>39763</v>
          </cell>
          <cell r="B13389" t="str">
            <v>QUADRO DE DISTRIBUICAO COM BARRAMENTO TRIFASICO, DE EMBUTIR, EM CHAPA DE ACO GALVANIZADO, PARA 48 DISJUNTORES DIN, 100 A</v>
          </cell>
        </row>
        <row r="13390">
          <cell r="A13390">
            <v>39760</v>
          </cell>
          <cell r="B13390" t="str">
            <v>QUADRO DE DISTRIBUICAO COM BARRAMENTO TRIFASICO, DE SOBREPOR, EM CHAPA DE ACO GALVANIZADO, PARA *42* DISJUNTORES DIN, 100 A</v>
          </cell>
        </row>
        <row r="13391">
          <cell r="A13391">
            <v>39756</v>
          </cell>
          <cell r="B13391" t="str">
            <v>QUADRO DE DISTRIBUICAO COM BARRAMENTO TRIFASICO, DE SOBREPOR, EM CHAPA DE ACO GALVANIZADO, PARA 12 DISJUNTORES DIN, 100 A</v>
          </cell>
        </row>
        <row r="13392">
          <cell r="A13392">
            <v>12038</v>
          </cell>
          <cell r="B13392" t="str">
            <v>QUADRO DE DISTRIBUICAO COM BARRAMENTO TRIFASICO, DE SOBREPOR, EM CHAPA DE ACO GALVANIZADO, PARA 18 DISJUNTORES DIN, 100 A</v>
          </cell>
        </row>
        <row r="13393">
          <cell r="A13393">
            <v>39757</v>
          </cell>
          <cell r="B13393" t="str">
            <v>QUADRO DE DISTRIBUICAO COM BARRAMENTO TRIFASICO, DE SOBREPOR, EM CHAPA DE ACO GALVANIZADO, PARA 28 DISJUNTORES DIN, 100 A</v>
          </cell>
        </row>
        <row r="13394">
          <cell r="A13394">
            <v>39758</v>
          </cell>
          <cell r="B13394" t="str">
            <v>QUADRO DE DISTRIBUICAO COM BARRAMENTO TRIFASICO, DE SOBREPOR, EM CHAPA DE ACO GALVANIZADO, PARA 30 DISJUNTORES DIN, 100 A</v>
          </cell>
        </row>
        <row r="13395">
          <cell r="A13395">
            <v>39759</v>
          </cell>
          <cell r="B13395" t="str">
            <v>QUADRO DE DISTRIBUICAO COM BARRAMENTO TRIFASICO, DE SOBREPOR, EM CHAPA DE ACO GALVANIZADO, PARA 36 DISJUNTORES DIN, 100 A</v>
          </cell>
        </row>
        <row r="13396">
          <cell r="A13396">
            <v>39761</v>
          </cell>
          <cell r="B13396" t="str">
            <v>QUADRO DE DISTRIBUICAO COM BARRAMENTO TRIFASICO, DE SOBREPOR, EM CHAPA DE ACO GALVANIZADO, PARA 48 DISJUNTORES DIN, 100 A</v>
          </cell>
        </row>
        <row r="13397">
          <cell r="A13397">
            <v>39805</v>
          </cell>
          <cell r="B13397" t="str">
            <v>QUADRO DE DISTRIBUICAO, EM PVC, DE EMBUTIR, COM BARRAMENTO TERRA / NEUTRO, PARA 12 DISJUNTORES NEMA OU 16 DISJUNTORES DIN</v>
          </cell>
          <cell r="C13397">
            <v>138.15</v>
          </cell>
        </row>
        <row r="13398">
          <cell r="A13398">
            <v>39806</v>
          </cell>
          <cell r="B13398" t="str">
            <v>QUADRO DE DISTRIBUICAO, EM PVC, DE EMBUTIR, COM BARRAMENTO TERRA / NEUTRO, PARA 18 DISJUNTORES NEMA OU 24 DISJUNTORES DIN</v>
          </cell>
          <cell r="C13398">
            <v>255.96</v>
          </cell>
        </row>
        <row r="13399">
          <cell r="A13399">
            <v>39807</v>
          </cell>
          <cell r="B13399" t="str">
            <v>QUADRO DE DISTRIBUICAO, EM PVC, DE EMBUTIR, COM BARRAMENTO TERRA / NEUTRO, PARA 27 DISJUNTORES NEMA OU 36 DISJUNTORES DIN</v>
          </cell>
          <cell r="C13399">
            <v>554.73</v>
          </cell>
        </row>
        <row r="13400">
          <cell r="A13400">
            <v>43100</v>
          </cell>
          <cell r="B13400" t="str">
            <v>QUADRO DE DISTRIBUICAO, EM PVC, DE EMBUTIR, COM BARRAMENTO TERRA / NEUTRO, PARA 48 DISJUNTORES DIN</v>
          </cell>
          <cell r="C13400">
            <v>433.68</v>
          </cell>
        </row>
        <row r="13401">
          <cell r="A13401">
            <v>39804</v>
          </cell>
          <cell r="B13401" t="str">
            <v>QUADRO DE DISTRIBUICAO, EM PVC, DE EMBUTIR, COM BARRAMENTO TERRA / NEUTRO, PARA 6 DISJUNTORES NEMA OU 8 DISJUNTORES DIN</v>
          </cell>
          <cell r="C13401">
            <v>81.12</v>
          </cell>
        </row>
        <row r="13402">
          <cell r="A13402">
            <v>39796</v>
          </cell>
          <cell r="B13402" t="str">
            <v>QUADRO DE DISTRIBUICAO, SEM BARRAMENTO, EM PVC, DE EMBUTIR, PARA 12 DISJUNTORES NEMA OU 16 DISJUNTORES DIN</v>
          </cell>
          <cell r="C13402">
            <v>84.02</v>
          </cell>
        </row>
        <row r="13403">
          <cell r="A13403">
            <v>39797</v>
          </cell>
          <cell r="B13403" t="str">
            <v>QUADRO DE DISTRIBUICAO, SEM BARRAMENTO, EM PVC, DE EMBUTIR, PARA 18 DISJUNTORES NEMA OU 24 DISJUNTORES DIN</v>
          </cell>
          <cell r="C13403">
            <v>131.9</v>
          </cell>
        </row>
        <row r="13404">
          <cell r="A13404">
            <v>39798</v>
          </cell>
          <cell r="B13404" t="str">
            <v>QUADRO DE DISTRIBUICAO, SEM BARRAMENTO, EM PVC, DE EMBUTIR, PARA 27 DISJUNTORES NEMA OU 36 DISJUNTORES DIN</v>
          </cell>
          <cell r="C13404">
            <v>226.25</v>
          </cell>
        </row>
        <row r="13405">
          <cell r="A13405">
            <v>39794</v>
          </cell>
          <cell r="B13405" t="str">
            <v>QUADRO DE DISTRIBUICAO, SEM BARRAMENTO, EM PVC, DE EMBUTIR, PARA 3 DISJUNTORES NEMA OU 4 DISJUNTORES DIN</v>
          </cell>
          <cell r="C13405">
            <v>35.659999999999997</v>
          </cell>
        </row>
        <row r="13406">
          <cell r="A13406">
            <v>39795</v>
          </cell>
          <cell r="B13406" t="str">
            <v>QUADRO DE DISTRIBUICAO, SEM BARRAMENTO, EM PVC, DE EMBUTIR, PARA 6 DISJUNTORES NEMA OU 8 DISJUNTORES DIN</v>
          </cell>
          <cell r="C13406">
            <v>56.34</v>
          </cell>
        </row>
        <row r="13407">
          <cell r="A13407">
            <v>39801</v>
          </cell>
          <cell r="B13407" t="str">
            <v>QUADRO DE DISTRIBUICAO, SEM BARRAMENTO, EM PVC, DE SOBREPOR, PARA 12 DISJUNTORES NEMA OU 16 DISJUNTORES DIN</v>
          </cell>
          <cell r="C13407">
            <v>118.98</v>
          </cell>
        </row>
        <row r="13408">
          <cell r="A13408">
            <v>39802</v>
          </cell>
          <cell r="B13408" t="str">
            <v>QUADRO DE DISTRIBUICAO, SEM BARRAMENTO, EM PVC, DE SOBREPOR, PARA 18 DISJUNTORES NEMA OU 24 DISJUNTORES DIN</v>
          </cell>
          <cell r="C13408">
            <v>174.41</v>
          </cell>
        </row>
        <row r="13409">
          <cell r="A13409">
            <v>39803</v>
          </cell>
          <cell r="B13409" t="str">
            <v>QUADRO DE DISTRIBUICAO, SEM BARRAMENTO, EM PVC, DE SOBREPOR, PARA 27 DISJUNTORES NEMA OU 36 DISJUNTORES DIN</v>
          </cell>
          <cell r="C13409">
            <v>243.3</v>
          </cell>
        </row>
        <row r="13410">
          <cell r="A13410">
            <v>39799</v>
          </cell>
          <cell r="B13410" t="str">
            <v>QUADRO DE DISTRIBUICAO, SEM BARRAMENTO, EM PVC, DE SOBREPOR, PARA 3 DISJUNTORES NEMA OU 4 DISJUNTORES DIN</v>
          </cell>
          <cell r="C13410">
            <v>41.57</v>
          </cell>
        </row>
        <row r="13411">
          <cell r="A13411">
            <v>39800</v>
          </cell>
          <cell r="B13411" t="str">
            <v>QUADRO DE DISTRIBUICAO, SEM BARRAMENTO, EM PVC, DE SOBREPOR, PARA 6 DISJUNTORES NEMA OU 8 DISJUNTORES DIN</v>
          </cell>
          <cell r="C13411">
            <v>70.819999999999993</v>
          </cell>
        </row>
        <row r="13412">
          <cell r="A13412">
            <v>43837</v>
          </cell>
          <cell r="B13412" t="str">
            <v>RACK DE PISO PARA SERVIDOR, ABERTO, EM COLUNA, 44U X *570* MM</v>
          </cell>
        </row>
        <row r="13413">
          <cell r="A13413">
            <v>43836</v>
          </cell>
          <cell r="B13413" t="str">
            <v>RACK DE PISO PARA SERVIDOR, FECHADO, 44U, COM PORTA, 44U X *570* MM</v>
          </cell>
        </row>
        <row r="13414">
          <cell r="A13414">
            <v>21059</v>
          </cell>
          <cell r="B13414" t="str">
            <v>RALO FOFO COM REQUADRO, QUADRADO 150 X 150 MM</v>
          </cell>
        </row>
        <row r="13415">
          <cell r="A13415">
            <v>11234</v>
          </cell>
          <cell r="B13415" t="str">
            <v>RALO FOFO COM REQUADRO, QUADRADO 200 X 200 MM</v>
          </cell>
        </row>
        <row r="13416">
          <cell r="A13416">
            <v>21060</v>
          </cell>
          <cell r="B13416" t="str">
            <v>RALO FOFO COM REQUADRO, QUADRADO 250 X 250 MM</v>
          </cell>
        </row>
        <row r="13417">
          <cell r="A13417">
            <v>21061</v>
          </cell>
          <cell r="B13417" t="str">
            <v>RALO FOFO COM REQUADRO, QUADRADO 300 X 300 MM</v>
          </cell>
        </row>
        <row r="13418">
          <cell r="A13418">
            <v>21062</v>
          </cell>
          <cell r="B13418" t="str">
            <v>RALO FOFO COM REQUADRO, QUADRADO 400 X 400 MM</v>
          </cell>
        </row>
        <row r="13419">
          <cell r="A13419">
            <v>11708</v>
          </cell>
          <cell r="B13419" t="str">
            <v>RALO FOFO SEMIESFERICO, 100 MM, PARA LAJES/ CALHAS</v>
          </cell>
        </row>
        <row r="13420">
          <cell r="A13420">
            <v>11709</v>
          </cell>
          <cell r="B13420" t="str">
            <v>RALO FOFO SEMIESFERICO, 150 MM, PARA LAJES/ CALHAS</v>
          </cell>
        </row>
        <row r="13421">
          <cell r="A13421">
            <v>11710</v>
          </cell>
          <cell r="B13421" t="str">
            <v>RALO FOFO SEMIESFERICO, 200 MM, PARA LAJES/ CALHAS</v>
          </cell>
        </row>
        <row r="13422">
          <cell r="A13422">
            <v>11707</v>
          </cell>
          <cell r="B13422" t="str">
            <v>RALO FOFO SEMIESFERICO, 75 MM, PARA LAJES/ CALHAS</v>
          </cell>
        </row>
        <row r="13423">
          <cell r="A13423">
            <v>5102</v>
          </cell>
          <cell r="B13423" t="str">
            <v>RALO SECO / RALO DE PASSAGEM EM PVC, QUADRADO, 100 X 100 X 53 MM, SAIDA 40 MM, COM GRELHA BRANCA</v>
          </cell>
          <cell r="C13423">
            <v>12.97</v>
          </cell>
        </row>
        <row r="13424">
          <cell r="A13424">
            <v>11711</v>
          </cell>
          <cell r="B13424" t="str">
            <v>RALO SECO CONICO, PVC, 100 X 40 MM, COM GRELHA QUADRADA BRANCA</v>
          </cell>
          <cell r="C13424">
            <v>10.8</v>
          </cell>
        </row>
        <row r="13425">
          <cell r="A13425">
            <v>11739</v>
          </cell>
          <cell r="B13425" t="str">
            <v>RALO SECO CONICO, PVC, 100 X 40 MM, COM GRELHA REDONDA BRANCA</v>
          </cell>
          <cell r="C13425">
            <v>9.24</v>
          </cell>
        </row>
        <row r="13426">
          <cell r="A13426">
            <v>11741</v>
          </cell>
          <cell r="B13426" t="str">
            <v>RALO SIFONADO CILINDRICO, PVC, 100 X 40 MM, COM GRELHA REDONDA BRANCA</v>
          </cell>
          <cell r="C13426">
            <v>11.77</v>
          </cell>
        </row>
        <row r="13427">
          <cell r="A13427">
            <v>11745</v>
          </cell>
          <cell r="B13427" t="str">
            <v>RALO SIFONADO QUADRADO, PVC, 100 X 53 MM, SAIDA 40 MM, COM GRELHA QUADRADA BRANCA</v>
          </cell>
          <cell r="C13427">
            <v>15.51</v>
          </cell>
        </row>
        <row r="13428">
          <cell r="A13428">
            <v>11743</v>
          </cell>
          <cell r="B13428" t="str">
            <v>RALO SIFONADO REDONDO CONICO, PVC, 100 X 40 MM, COM GRELHA REDONDA BRANCA</v>
          </cell>
          <cell r="C13428">
            <v>9.8800000000000008</v>
          </cell>
        </row>
        <row r="13429">
          <cell r="A13429">
            <v>5104</v>
          </cell>
          <cell r="B13429" t="str">
            <v>REBITE DE REPUXO EM ALUMINIO VAZADO, DIAMETRO 3,2 X 8 MM DE COMPRIMENTO (1KG = 1025 UNIDADES)</v>
          </cell>
          <cell r="C13429">
            <v>128.27000000000001</v>
          </cell>
        </row>
        <row r="13430">
          <cell r="A13430">
            <v>44530</v>
          </cell>
          <cell r="B13430" t="str">
            <v>REBOLO ABRASIVO RETO DE USO GERAL GRAO 36, DE 6 X 1" (DIAMETRO X ESPESSURA)</v>
          </cell>
          <cell r="C13430">
            <v>54.36</v>
          </cell>
        </row>
        <row r="13431">
          <cell r="A13431">
            <v>2710</v>
          </cell>
          <cell r="B13431" t="str">
            <v>REBOLO ABRASIVO RETO DE USO GERAL GRAO 36, DE 6 X 3/4" (DIAMETRO X ESPESSURA)</v>
          </cell>
          <cell r="C13431">
            <v>46.91</v>
          </cell>
        </row>
        <row r="13432">
          <cell r="A13432">
            <v>14575</v>
          </cell>
          <cell r="B13432" t="str">
            <v>RECICLADORA DE ASFALTO A FRIO SOBRE RODAS, LARG. FRESAGEM 2,00 M, POT. 315 KW/422 HP</v>
          </cell>
        </row>
        <row r="13433">
          <cell r="A13433">
            <v>20043</v>
          </cell>
          <cell r="B13433" t="str">
            <v>REDUCAO EXCENTRICA PVC, DN 100 X 50 MM, PARA ESGOTO PREDIAL</v>
          </cell>
          <cell r="C13433">
            <v>9.2100000000000009</v>
          </cell>
        </row>
        <row r="13434">
          <cell r="A13434">
            <v>20044</v>
          </cell>
          <cell r="B13434" t="str">
            <v>REDUCAO EXCENTRICA PVC, DN 100 X 75 MM, PARA ESGOTO PREDIAL</v>
          </cell>
          <cell r="C13434">
            <v>10.67</v>
          </cell>
        </row>
        <row r="13435">
          <cell r="A13435">
            <v>20042</v>
          </cell>
          <cell r="B13435" t="str">
            <v>REDUCAO EXCENTRICA PVC, DN 75 X 50 MM, PARA ESGOTO PREDIAL</v>
          </cell>
          <cell r="C13435">
            <v>7.99</v>
          </cell>
        </row>
        <row r="13436">
          <cell r="A13436">
            <v>20046</v>
          </cell>
          <cell r="B13436" t="str">
            <v>REDUCAO EXCENTRICA PVC, SERIE R, DN 100 X 75 MM, PARA ESGOTO PREDIAL</v>
          </cell>
          <cell r="C13436">
            <v>18.899999999999999</v>
          </cell>
        </row>
        <row r="13437">
          <cell r="A13437">
            <v>20047</v>
          </cell>
          <cell r="B13437" t="str">
            <v>REDUCAO EXCENTRICA PVC, SERIE R, DN 150 X 100 MM, PARA ESGOTO PREDIAL</v>
          </cell>
          <cell r="C13437">
            <v>56.68</v>
          </cell>
        </row>
        <row r="13438">
          <cell r="A13438">
            <v>20045</v>
          </cell>
          <cell r="B13438" t="str">
            <v>REDUCAO EXCENTRICA PVC, SERIE R, DN 75 X 50 MM, PARA ESGOTO PREDIAL</v>
          </cell>
          <cell r="C13438">
            <v>9.56</v>
          </cell>
        </row>
        <row r="13439">
          <cell r="A13439">
            <v>20972</v>
          </cell>
          <cell r="B13439" t="str">
            <v>REDUCAO FIXA TIPO STORZ, ENGATE RAPIDO 2.1/2" X 1.1/2", EM LATAO, PARA INSTALACAO PREDIAL COMBATE A INCENDIO PREDIAL</v>
          </cell>
          <cell r="C13439">
            <v>132.13999999999999</v>
          </cell>
        </row>
        <row r="13440">
          <cell r="A13440">
            <v>11321</v>
          </cell>
          <cell r="B13440" t="str">
            <v>REDUCAO PVC PBA, JE, PB, DN 100 X 50 / DE 110 X 60 MM, PARA REDE DE AGUA</v>
          </cell>
          <cell r="C13440">
            <v>24.47</v>
          </cell>
        </row>
        <row r="13441">
          <cell r="A13441">
            <v>11323</v>
          </cell>
          <cell r="B13441" t="str">
            <v>REDUCAO PVC PBA, JE, PB, DN 100 X 75 / DE 110 X 85 MM, PARA REDE DE AGUA</v>
          </cell>
          <cell r="C13441">
            <v>28.14</v>
          </cell>
        </row>
        <row r="13442">
          <cell r="A13442">
            <v>20327</v>
          </cell>
          <cell r="B13442" t="str">
            <v>REDUCAO PVC PBA, JE, PB, DN 75 X 50 / DE 85 X 60 MM, PARA REDE DE AGUA</v>
          </cell>
          <cell r="C13442">
            <v>15.97</v>
          </cell>
        </row>
        <row r="13443">
          <cell r="A13443">
            <v>6034</v>
          </cell>
          <cell r="B13443" t="str">
            <v>REGISTRO DE ESFERA DE PASSEIO, PVC PARA POLIETILENO, 20 MM</v>
          </cell>
          <cell r="C13443">
            <v>10.85</v>
          </cell>
        </row>
        <row r="13444">
          <cell r="A13444">
            <v>6036</v>
          </cell>
          <cell r="B13444" t="str">
            <v>REGISTRO DE ESFERA PVC, COM BORBOLETA, COM ROSCA EXTERNA, DE 1/2"</v>
          </cell>
          <cell r="C13444">
            <v>14.77</v>
          </cell>
        </row>
        <row r="13445">
          <cell r="A13445">
            <v>6031</v>
          </cell>
          <cell r="B13445" t="str">
            <v>REGISTRO DE ESFERA PVC, COM BORBOLETA, COM ROSCA EXTERNA, DE 3/4"</v>
          </cell>
          <cell r="C13445">
            <v>17.36</v>
          </cell>
        </row>
        <row r="13446">
          <cell r="A13446">
            <v>6029</v>
          </cell>
          <cell r="B13446" t="str">
            <v>REGISTRO DE ESFERA PVC, COM CABECA QUADRADA, COM ROSCA EXTERNA, 1/2"</v>
          </cell>
          <cell r="C13446">
            <v>17.54</v>
          </cell>
        </row>
        <row r="13447">
          <cell r="A13447">
            <v>6033</v>
          </cell>
          <cell r="B13447" t="str">
            <v>REGISTRO DE ESFERA PVC, COM CABECA QUADRADA, COM ROSCA EXTERNA, 3/4"</v>
          </cell>
          <cell r="C13447">
            <v>23.12</v>
          </cell>
        </row>
        <row r="13448">
          <cell r="A13448">
            <v>11672</v>
          </cell>
          <cell r="B13448" t="str">
            <v>REGISTRO DE ESFERA, PVC, COM VOLANTE, VS, ROSCAVEL, DN 1 1/2", COM CORPO DIVIDIDO</v>
          </cell>
          <cell r="C13448">
            <v>50.3</v>
          </cell>
        </row>
        <row r="13449">
          <cell r="A13449">
            <v>11669</v>
          </cell>
          <cell r="B13449" t="str">
            <v>REGISTRO DE ESFERA, PVC, COM VOLANTE, VS, ROSCAVEL, DN 1 1/4", COM CORPO DIVIDIDO</v>
          </cell>
          <cell r="C13449">
            <v>47.9</v>
          </cell>
        </row>
        <row r="13450">
          <cell r="A13450">
            <v>20055</v>
          </cell>
          <cell r="B13450" t="str">
            <v>REGISTRO DE ESFERA, PVC, COM VOLANTE, VS, ROSCAVEL, DN 1", COM CORPO DIVIDIDO</v>
          </cell>
          <cell r="C13450">
            <v>35.869999999999997</v>
          </cell>
        </row>
        <row r="13451">
          <cell r="A13451">
            <v>11670</v>
          </cell>
          <cell r="B13451" t="str">
            <v>REGISTRO DE ESFERA, PVC, COM VOLANTE, VS, ROSCAVEL, DN 1/2", COM CORPO DIVIDIDO</v>
          </cell>
          <cell r="C13451">
            <v>18.350000000000001</v>
          </cell>
        </row>
        <row r="13452">
          <cell r="A13452">
            <v>11671</v>
          </cell>
          <cell r="B13452" t="str">
            <v>REGISTRO DE ESFERA, PVC, COM VOLANTE, VS, ROSCAVEL, DN 2", COM CORPO DIVIDIDO</v>
          </cell>
          <cell r="C13452">
            <v>76.98</v>
          </cell>
        </row>
        <row r="13453">
          <cell r="A13453">
            <v>6032</v>
          </cell>
          <cell r="B13453" t="str">
            <v>REGISTRO DE ESFERA, PVC, COM VOLANTE, VS, ROSCAVEL, DN 3/4", COM CORPO DIVIDIDO</v>
          </cell>
          <cell r="C13453">
            <v>21.98</v>
          </cell>
        </row>
        <row r="13454">
          <cell r="A13454">
            <v>11673</v>
          </cell>
          <cell r="B13454" t="str">
            <v>REGISTRO DE ESFERA, PVC, COM VOLANTE, VS, SOLDAVEL, DN 20 MM, COM CORPO DIVIDIDO</v>
          </cell>
          <cell r="C13454">
            <v>17.309999999999999</v>
          </cell>
        </row>
        <row r="13455">
          <cell r="A13455">
            <v>11674</v>
          </cell>
          <cell r="B13455" t="str">
            <v>REGISTRO DE ESFERA, PVC, COM VOLANTE, VS, SOLDAVEL, DN 25 MM, COM CORPO DIVIDIDO</v>
          </cell>
          <cell r="C13455">
            <v>22.29</v>
          </cell>
        </row>
        <row r="13456">
          <cell r="A13456">
            <v>11675</v>
          </cell>
          <cell r="B13456" t="str">
            <v>REGISTRO DE ESFERA, PVC, COM VOLANTE, VS, SOLDAVEL, DN 32 MM, COM CORPO DIVIDIDO</v>
          </cell>
          <cell r="C13456">
            <v>35.4</v>
          </cell>
        </row>
        <row r="13457">
          <cell r="A13457">
            <v>11676</v>
          </cell>
          <cell r="B13457" t="str">
            <v>REGISTRO DE ESFERA, PVC, COM VOLANTE, VS, SOLDAVEL, DN 40 MM, COM CORPO DIVIDIDO</v>
          </cell>
          <cell r="C13457">
            <v>47.34</v>
          </cell>
        </row>
        <row r="13458">
          <cell r="A13458">
            <v>11677</v>
          </cell>
          <cell r="B13458" t="str">
            <v>REGISTRO DE ESFERA, PVC, COM VOLANTE, VS, SOLDAVEL, DN 50 MM, COM CORPO DIVIDIDO</v>
          </cell>
          <cell r="C13458">
            <v>48.89</v>
          </cell>
        </row>
        <row r="13459">
          <cell r="A13459">
            <v>11678</v>
          </cell>
          <cell r="B13459" t="str">
            <v>REGISTRO DE ESFERA, PVC, COM VOLANTE, VS, SOLDAVEL, DN 60 MM, COM CORPO DIVIDIDO</v>
          </cell>
          <cell r="C13459">
            <v>89.54</v>
          </cell>
        </row>
        <row r="13460">
          <cell r="A13460">
            <v>6038</v>
          </cell>
          <cell r="B13460" t="str">
            <v>REGISTRO DE PRESSAO PVC, ROSCAVEL, VOLANTE SIMPLES, DE 1/2"</v>
          </cell>
          <cell r="C13460">
            <v>5.68</v>
          </cell>
        </row>
        <row r="13461">
          <cell r="A13461">
            <v>11718</v>
          </cell>
          <cell r="B13461" t="str">
            <v>REGISTRO DE PRESSAO PVC, ROSCAVEL, VOLANTE SIMPLES, DE 3/4"</v>
          </cell>
          <cell r="C13461">
            <v>16.2</v>
          </cell>
        </row>
        <row r="13462">
          <cell r="A13462">
            <v>6037</v>
          </cell>
          <cell r="B13462" t="str">
            <v>REGISTRO DE PRESSAO PVC, SOLDAVEL, VOLANTE SIMPLES, DE 20 MM</v>
          </cell>
          <cell r="C13462">
            <v>11.82</v>
          </cell>
        </row>
        <row r="13463">
          <cell r="A13463">
            <v>11719</v>
          </cell>
          <cell r="B13463" t="str">
            <v>REGISTRO DE PRESSAO PVC, SOLDAVEL, VOLANTE SIMPLES, DE 25 MM</v>
          </cell>
          <cell r="C13463">
            <v>13.14</v>
          </cell>
        </row>
        <row r="13464">
          <cell r="A13464">
            <v>6010</v>
          </cell>
          <cell r="B13464" t="str">
            <v>REGISTRO GAVETA BRUTO EM LATAO FORJADO, BITOLA 1 1/2"</v>
          </cell>
          <cell r="C13464">
            <v>69.02</v>
          </cell>
        </row>
        <row r="13465">
          <cell r="A13465">
            <v>6017</v>
          </cell>
          <cell r="B13465" t="str">
            <v>REGISTRO GAVETA BRUTO EM LATAO FORJADO, BITOLA 1 1/4"</v>
          </cell>
          <cell r="C13465">
            <v>54.67</v>
          </cell>
        </row>
        <row r="13466">
          <cell r="A13466">
            <v>6019</v>
          </cell>
          <cell r="B13466" t="str">
            <v>REGISTRO GAVETA BRUTO EM LATAO FORJADO, BITOLA 1"</v>
          </cell>
          <cell r="C13466">
            <v>40.11</v>
          </cell>
        </row>
        <row r="13467">
          <cell r="A13467">
            <v>6020</v>
          </cell>
          <cell r="B13467" t="str">
            <v>REGISTRO GAVETA BRUTO EM LATAO FORJADO, BITOLA 1/2"</v>
          </cell>
          <cell r="C13467">
            <v>24.09</v>
          </cell>
        </row>
        <row r="13468">
          <cell r="A13468">
            <v>6011</v>
          </cell>
          <cell r="B13468" t="str">
            <v>REGISTRO GAVETA BRUTO EM LATAO FORJADO, BITOLA 2 1/2"</v>
          </cell>
          <cell r="C13468">
            <v>199.38</v>
          </cell>
        </row>
        <row r="13469">
          <cell r="A13469">
            <v>6028</v>
          </cell>
          <cell r="B13469" t="str">
            <v>REGISTRO GAVETA BRUTO EM LATAO FORJADO, BITOLA 2"</v>
          </cell>
          <cell r="C13469">
            <v>96.14</v>
          </cell>
        </row>
        <row r="13470">
          <cell r="A13470">
            <v>6012</v>
          </cell>
          <cell r="B13470" t="str">
            <v>REGISTRO GAVETA BRUTO EM LATAO FORJADO, BITOLA 3"</v>
          </cell>
          <cell r="C13470">
            <v>241.39</v>
          </cell>
        </row>
        <row r="13471">
          <cell r="A13471">
            <v>6016</v>
          </cell>
          <cell r="B13471" t="str">
            <v>REGISTRO GAVETA BRUTO EM LATAO FORJADO, BITOLA 3/4"</v>
          </cell>
          <cell r="C13471">
            <v>25.41</v>
          </cell>
        </row>
        <row r="13472">
          <cell r="A13472">
            <v>6027</v>
          </cell>
          <cell r="B13472" t="str">
            <v>REGISTRO GAVETA BRUTO EM LATAO FORJADO, BITOLA 4"</v>
          </cell>
          <cell r="C13472">
            <v>502.97</v>
          </cell>
        </row>
        <row r="13473">
          <cell r="A13473">
            <v>6015</v>
          </cell>
          <cell r="B13473" t="str">
            <v>REGISTRO GAVETA COM ACABAMENTO E CANOPLA CROMADOS, SIMPLES, BITOLA 1 1/2"</v>
          </cell>
          <cell r="C13473">
            <v>110.37</v>
          </cell>
        </row>
        <row r="13474">
          <cell r="A13474">
            <v>6014</v>
          </cell>
          <cell r="B13474" t="str">
            <v>REGISTRO GAVETA COM ACABAMENTO E CANOPLA CROMADOS, SIMPLES, BITOLA 1 1/4"</v>
          </cell>
          <cell r="C13474">
            <v>105.52</v>
          </cell>
        </row>
        <row r="13475">
          <cell r="A13475">
            <v>6013</v>
          </cell>
          <cell r="B13475" t="str">
            <v>REGISTRO GAVETA COM ACABAMENTO E CANOPLA CROMADOS, SIMPLES, BITOLA 1"</v>
          </cell>
          <cell r="C13475">
            <v>75.89</v>
          </cell>
        </row>
        <row r="13476">
          <cell r="A13476">
            <v>6006</v>
          </cell>
          <cell r="B13476" t="str">
            <v>REGISTRO GAVETA COM ACABAMENTO E CANOPLA CROMADOS, SIMPLES, BITOLA 1/2"</v>
          </cell>
          <cell r="C13476">
            <v>54.96</v>
          </cell>
        </row>
        <row r="13477">
          <cell r="A13477">
            <v>6005</v>
          </cell>
          <cell r="B13477" t="str">
            <v>REGISTRO GAVETA COM ACABAMENTO E CANOPLA CROMADOS, SIMPLES, BITOLA 3/4"</v>
          </cell>
          <cell r="C13477">
            <v>62</v>
          </cell>
        </row>
        <row r="13478">
          <cell r="A13478">
            <v>11756</v>
          </cell>
          <cell r="B13478" t="str">
            <v>REGISTRO OU REGULADOR DE GAS COZINHA, VAZAO DE 2 KG/H, 2,8 KPA</v>
          </cell>
          <cell r="C13478">
            <v>29.61</v>
          </cell>
        </row>
        <row r="13479">
          <cell r="A13479">
            <v>10904</v>
          </cell>
          <cell r="B13479" t="str">
            <v>REGISTRO OU VALVULA GLOBO ANGULAR EM LATAO, PARA HIDRANTES EM INSTALACAO PREDIAL DE INCENDIO, 45 GRAUS, DIAMETRO DE 2 1/2", COM VOLANTE, CLASSE DE PRESSAO DE ATE 200 PSI</v>
          </cell>
          <cell r="C13479">
            <v>185</v>
          </cell>
        </row>
        <row r="13480">
          <cell r="A13480">
            <v>11752</v>
          </cell>
          <cell r="B13480" t="str">
            <v>REGISTRO PRESSAO BRUTO EM LATAO FORJADO, BITOLA 1/2"</v>
          </cell>
          <cell r="C13480">
            <v>17.07</v>
          </cell>
        </row>
        <row r="13481">
          <cell r="A13481">
            <v>11753</v>
          </cell>
          <cell r="B13481" t="str">
            <v>REGISTRO PRESSAO BRUTO EM LATAO FORJADO, BITOLA 3/4"</v>
          </cell>
          <cell r="C13481">
            <v>20.38</v>
          </cell>
        </row>
        <row r="13482">
          <cell r="A13482">
            <v>6021</v>
          </cell>
          <cell r="B13482" t="str">
            <v>REGISTRO PRESSAO COM ACABAMENTO E CANOPLA CROMADA, SIMPLES, BITOLA 1/2"</v>
          </cell>
          <cell r="C13482">
            <v>56.57</v>
          </cell>
        </row>
        <row r="13483">
          <cell r="A13483">
            <v>6024</v>
          </cell>
          <cell r="B13483" t="str">
            <v>REGISTRO PRESSAO COM ACABAMENTO E CANOPLA CROMADA, SIMPLES, BITOLA 3/4"</v>
          </cell>
          <cell r="C13483">
            <v>58.47</v>
          </cell>
        </row>
        <row r="13484">
          <cell r="A13484">
            <v>45394</v>
          </cell>
          <cell r="B13484" t="str">
            <v>REGUA DE ALUMINIO PARA PEDREIRO 2 M X *25,5* MM</v>
          </cell>
          <cell r="C13484">
            <v>31.9</v>
          </cell>
        </row>
        <row r="13485">
          <cell r="A13485">
            <v>13897</v>
          </cell>
          <cell r="B13485" t="str">
            <v>REGUA VIBRADORA DUPLA PARA CONCRETO A GASOLINA 5,5 HP, PESO DE 60 KG, COMPRIMENTO 4 M</v>
          </cell>
        </row>
        <row r="13486">
          <cell r="A13486">
            <v>10640</v>
          </cell>
          <cell r="B13486" t="str">
            <v>REGUA VIBRATORIA DE CONCRETO TRELICADA, EQUIPADA COM MOTOR A GASOLINA DE 9 HP</v>
          </cell>
        </row>
        <row r="13487">
          <cell r="A13487">
            <v>34357</v>
          </cell>
          <cell r="B13487" t="str">
            <v>REJUNTE CIMENTICIO, QUALQUER COR</v>
          </cell>
          <cell r="C13487">
            <v>5.16</v>
          </cell>
        </row>
        <row r="13488">
          <cell r="A13488">
            <v>37329</v>
          </cell>
          <cell r="B13488" t="str">
            <v>REJUNTE EPOXI, QUALQUER COR</v>
          </cell>
          <cell r="C13488">
            <v>108.83</v>
          </cell>
        </row>
        <row r="13489">
          <cell r="A13489">
            <v>2510</v>
          </cell>
          <cell r="B13489" t="str">
            <v>RELE FOTOELETRICO INTERNO E EXTERNO BIVOLT 1000 W, DE CONECTOR, SEM BASE</v>
          </cell>
        </row>
        <row r="13490">
          <cell r="A13490">
            <v>12359</v>
          </cell>
          <cell r="B13490" t="str">
            <v>RELE TERMICO BIMETAL PARA USO EM MOTORES TRIFASICOS, TENSAO 380 V, POTENCIA ATE 15 CV, CORRENTE NOMINAL MAXIMA 22 A</v>
          </cell>
          <cell r="C13490">
            <v>198.88</v>
          </cell>
        </row>
        <row r="13491">
          <cell r="A13491">
            <v>7353</v>
          </cell>
          <cell r="B13491" t="str">
            <v>RESINA ACRILICA PREMIUM BASE AGUA - COR BRANCA</v>
          </cell>
          <cell r="C13491">
            <v>31.01</v>
          </cell>
        </row>
        <row r="13492">
          <cell r="A13492">
            <v>45264</v>
          </cell>
          <cell r="B13492" t="str">
            <v>RESPIRADOR / MASCARA SEMI FACIAL COM UMA VALVULA DE INALACAO E DUAS DE EXALACAO, PROTECAO CONTRA VAPORES ORGANICOS E GASES ACIDOS (1 FILTRO INCLUIDO)</v>
          </cell>
          <cell r="C13492">
            <v>29.02</v>
          </cell>
        </row>
        <row r="13493">
          <cell r="A13493">
            <v>36144</v>
          </cell>
          <cell r="B13493" t="str">
            <v>RESPIRADOR DESCARTAVEL SEM VALVULA DE EXALACAO, PFF 1</v>
          </cell>
          <cell r="C13493">
            <v>1.81</v>
          </cell>
        </row>
        <row r="13494">
          <cell r="A13494">
            <v>10518</v>
          </cell>
          <cell r="B13494" t="str">
            <v>RETARDO PARA CORDEL DETONANTE</v>
          </cell>
        </row>
        <row r="13495">
          <cell r="A13495">
            <v>36530</v>
          </cell>
          <cell r="B13495" t="str">
            <v>RETROESCAVADEIRA SOBRE RODAS COM CARREGADEIRA, TRACAO 4 X 2, POTENCIA LIQUIDA 79 HP, PESO OPERACIONAL MINIMO DE 6570 KG, CAPACIDADE DA CARREGADEIRA DE 1,00 M3 E DA RETROESCAVADEIRA MINIMA DE 0,20 M3, PROFUNDIDADE DE ESCAVACAO MAXIMA DE 4,37 M</v>
          </cell>
          <cell r="C13495">
            <v>412573.16</v>
          </cell>
        </row>
        <row r="13496">
          <cell r="A13496">
            <v>6046</v>
          </cell>
          <cell r="B13496" t="str">
            <v>RETROESCAVADEIRA SOBRE RODAS COM CARREGADEIRA, TRACAO 4 X 4, POTENCIA LIQUIDA 72 HP, PESO OPERACIONAL MINIMO DE 7140 KG, CAPACIDADE MINIMA DA CARREGADEIRA DE 0,79 M3 E DA RETROESCAVADEIRA MINIMA DE 0,18 M3, PROFUNDIDADE DE ESCAVACAO MAXIMA DE 4,50 M</v>
          </cell>
          <cell r="C13496">
            <v>447500</v>
          </cell>
        </row>
        <row r="13497">
          <cell r="A13497">
            <v>36531</v>
          </cell>
          <cell r="B13497" t="str">
            <v>RETROESCAVADEIRA SOBRE RODAS COM CARREGADEIRA, TRACAO 4 X 4, POTENCIA LIQUIDA 88 HP, PESO OPERACIONAL MINIMO DE 6674 KG, CAPACIDADE DA CARREGADEIRA DE 1,00 M3 E DA RETROESCAVADEIRA MINIMA DE 0,26 M3, PROFUNDIDADE DE ESCAVACAO MAXIMA DE 4,37 M</v>
          </cell>
          <cell r="C13497">
            <v>463871.92</v>
          </cell>
        </row>
        <row r="13498">
          <cell r="A13498">
            <v>34684</v>
          </cell>
          <cell r="B13498" t="str">
            <v>REVESTIMENTO DE PAREDE EM GRANILITE, MARMORITE OU GRANITINA - ESP = 5 MM (INCLUSO EXECUCAO)</v>
          </cell>
        </row>
        <row r="13499">
          <cell r="A13499">
            <v>34683</v>
          </cell>
          <cell r="B13499" t="str">
            <v>REVESTIMENTO DE PAREDE EM GRANILITE, MARMORITE OU GRANITINA COLORIDO - ESP = 5 MM (INCLUSO EXECUCAO)</v>
          </cell>
        </row>
        <row r="13500">
          <cell r="A13500">
            <v>44954</v>
          </cell>
          <cell r="B13500" t="str">
            <v>REVESTIMENTO EM CERAMICA ESMALTADA PARA FACHADAS, PECAS NO FORMATO APROX. *5 X 15* CM, FORNECIDAS EM PLACAS COM PECAS UNIDAS EM PONTOS</v>
          </cell>
          <cell r="C13500">
            <v>118.39</v>
          </cell>
        </row>
        <row r="13501">
          <cell r="A13501">
            <v>44955</v>
          </cell>
          <cell r="B13501" t="str">
            <v>REVESTIMENTO EM CERAMICA ESMALTADA PARA FACHADAS, PECAS NO FORMATO APROX. *7 X 26* CM, FORNECIDAS EM PLACAS COM PECAS UNIDAS EM PONTOS</v>
          </cell>
          <cell r="C13501">
            <v>173</v>
          </cell>
        </row>
        <row r="13502">
          <cell r="A13502">
            <v>10515</v>
          </cell>
          <cell r="B13502" t="str">
            <v>REVESTIMENTO EM CERAMICA ESMALTADA, FORMATO MAIOR A 2025 CM2</v>
          </cell>
          <cell r="C13502">
            <v>58.77</v>
          </cell>
        </row>
        <row r="13503">
          <cell r="A13503">
            <v>153</v>
          </cell>
          <cell r="B13503" t="str">
            <v>REVESTIMENTO EPOXI DE ALTA RESISTENCIA QUIMICA, ISENTO DE SOLVENTES, BICOMPONENTE</v>
          </cell>
          <cell r="C13503">
            <v>97.92</v>
          </cell>
        </row>
        <row r="13504">
          <cell r="A13504">
            <v>34682</v>
          </cell>
          <cell r="B13504" t="str">
            <v>REVESTIMENTO PARA ESCADA EM GRANILITE, MARMORITE OU GRANITINA ESP = 8 MM (INCLUSO EXECUCAO)</v>
          </cell>
        </row>
        <row r="13505">
          <cell r="A13505">
            <v>536</v>
          </cell>
          <cell r="B13505" t="str">
            <v>REVESTIMENTO PARA PAREDE, EM CERAMICA ESMALTADA, FORMATO MENOR OU IGUAL A 2025 CM2</v>
          </cell>
          <cell r="C13505">
            <v>33.1</v>
          </cell>
        </row>
        <row r="13506">
          <cell r="A13506">
            <v>20205</v>
          </cell>
          <cell r="B13506" t="str">
            <v>RIPA APARELHADA *1,5 X 5* CM, EM MACARANDUBA/MASSARANDUBA, ANGELIM OU EQUIVALENTE DA REGIAO</v>
          </cell>
          <cell r="C13506">
            <v>3.49</v>
          </cell>
        </row>
        <row r="13507">
          <cell r="A13507">
            <v>4412</v>
          </cell>
          <cell r="B13507" t="str">
            <v>RIPA NAO APARELHADA *1 X 3* CM, EM MACARANDUBA/MASSARANDUBA, ANGELIM OU EQUIVALENTE DA REGIAO - BRUTA</v>
          </cell>
          <cell r="C13507">
            <v>2.09</v>
          </cell>
        </row>
        <row r="13508">
          <cell r="A13508">
            <v>4408</v>
          </cell>
          <cell r="B13508" t="str">
            <v>RIPA NAO APARELHADA, *1,5 X 5* CM, EM MACARANDUBA/MASSARANDUBA, ANGELIM OU EQUIVALENTE DA REGIAO - BRUTA</v>
          </cell>
          <cell r="C13508">
            <v>2.61</v>
          </cell>
        </row>
        <row r="13509">
          <cell r="A13509">
            <v>45213</v>
          </cell>
          <cell r="B13509" t="str">
            <v>RISCADOR DE FORMICA COM COMPRIMENTO *16* CM E ALTURA *5* CM</v>
          </cell>
          <cell r="C13509">
            <v>29.36</v>
          </cell>
        </row>
        <row r="13510">
          <cell r="A13510">
            <v>36250</v>
          </cell>
          <cell r="B13510" t="str">
            <v>RODAFORRO EM PVC, PARA FORRO DE PVC, COMPRIMENTO 6 M</v>
          </cell>
          <cell r="C13510">
            <v>5.95</v>
          </cell>
        </row>
        <row r="13511">
          <cell r="A13511">
            <v>10857</v>
          </cell>
          <cell r="B13511" t="str">
            <v>RODAPE ARDOSIA, CINZA, 10 CM, E= *1CM</v>
          </cell>
        </row>
        <row r="13512">
          <cell r="A13512">
            <v>4803</v>
          </cell>
          <cell r="B13512" t="str">
            <v>RODAPE DE BORRACHA LISO, H = 70 MM, E = *2* MM, PARA ARGAMASSA, PRETO</v>
          </cell>
          <cell r="C13512">
            <v>30.63</v>
          </cell>
        </row>
        <row r="13513">
          <cell r="A13513">
            <v>6186</v>
          </cell>
          <cell r="B13513" t="str">
            <v>RODAPE DE MADEIRA MACICA CUMARU/IPE CHAMPANHE OU EQUIVALENTE DA REGIAO, *1,5 X 7 CM</v>
          </cell>
        </row>
        <row r="13514">
          <cell r="A13514">
            <v>4829</v>
          </cell>
          <cell r="B13514" t="str">
            <v>RODAPE EM MARMORE, POLIDO, BRANCO COMUM, L= *7* CM, E= *2* CM, CORTE RETO</v>
          </cell>
          <cell r="C13514">
            <v>71.430000000000007</v>
          </cell>
        </row>
        <row r="13515">
          <cell r="A13515">
            <v>39829</v>
          </cell>
          <cell r="B13515" t="str">
            <v>RODAPE EM POLIESTIRENO, BRANCO, H = *5* CM, E = *1,5* CM</v>
          </cell>
          <cell r="C13515">
            <v>36</v>
          </cell>
        </row>
        <row r="13516">
          <cell r="A13516">
            <v>20231</v>
          </cell>
          <cell r="B13516" t="str">
            <v>RODAPE OU RODABANCADA EM GRANITO, POLIDO, TIPO ANDORINHA/ QUARTZ/ CASTELO/ CORUMBA OU OUTROS EQUIVALENTES DA REGIAO, H= 10 CM, E= *2,0* CM</v>
          </cell>
          <cell r="C13516">
            <v>66.23</v>
          </cell>
        </row>
        <row r="13517">
          <cell r="A13517">
            <v>4804</v>
          </cell>
          <cell r="B13517" t="str">
            <v>RODAPE PLANO PARA PISO VINILICO, H = 5 CM</v>
          </cell>
          <cell r="C13517">
            <v>23.51</v>
          </cell>
        </row>
        <row r="13518">
          <cell r="A13518">
            <v>34680</v>
          </cell>
          <cell r="B13518" t="str">
            <v>RODAPE PRE-MOLDADO DE GRANILITE, MARMORITE OU GRANITINA L = 10 CM</v>
          </cell>
        </row>
        <row r="13519">
          <cell r="A13519">
            <v>11573</v>
          </cell>
          <cell r="B13519" t="str">
            <v>RODIZIO TIPO NAPOLEAO PARA JANELAS DE CORRER, EM ZAMAC, COMPRIMENTO DE APROX 60 CM, COM ROLAMENTO EM ACO</v>
          </cell>
          <cell r="C13519">
            <v>6.77</v>
          </cell>
        </row>
        <row r="13520">
          <cell r="A13520">
            <v>38401</v>
          </cell>
          <cell r="B13520" t="str">
            <v>RODO PARA CHAO 40 CM, COM BORRACHA DUPLA E CABO</v>
          </cell>
          <cell r="C13520">
            <v>75.41</v>
          </cell>
        </row>
        <row r="13521">
          <cell r="A13521">
            <v>11575</v>
          </cell>
          <cell r="B13521" t="str">
            <v>ROLDANA CONCAVA DUPLA, 4 RODAS, EM ZAMAC COM CHAPA DE LATAO, ROLAMENTOS EM ACO, PARA PORTAS E JANELAS DE CORRER</v>
          </cell>
          <cell r="C13521">
            <v>65.319999999999993</v>
          </cell>
        </row>
        <row r="13522">
          <cell r="A13522">
            <v>38179</v>
          </cell>
          <cell r="B13522" t="str">
            <v>ROLDANA CONCAVA DUPLA, 4 RODAS, PARA PORTA DE CORRER, EM ZAMAC COM CHAPA DE ACO, ROLAMENTO INTERNO BLINDADO DE ACO REVESTIDO EM NYLON</v>
          </cell>
          <cell r="C13522">
            <v>54.01</v>
          </cell>
        </row>
        <row r="13523">
          <cell r="A13523">
            <v>20256</v>
          </cell>
          <cell r="B13523" t="str">
            <v>ROLDANA PLASTICA COM PREGO, TAMANHO 30 X 30 MM, PARA INSTALACAO ELETRICA APARENTE</v>
          </cell>
          <cell r="C13523">
            <v>0.33</v>
          </cell>
        </row>
        <row r="13524">
          <cell r="A13524">
            <v>14511</v>
          </cell>
          <cell r="B13524" t="str">
            <v>ROLO COMPACTADOR DE PNEUS, ESTATICO, PRESSAO VARIAVEL, POTENCIA 110 HP, PESO SEM/COM LASTRO 10,8/27 T, LARGURA DE ROLAGEM 2,30 M</v>
          </cell>
        </row>
        <row r="13525">
          <cell r="A13525">
            <v>10642</v>
          </cell>
          <cell r="B13525" t="str">
            <v>ROLO COMPACTADOR DE PNEUS, ESTATICO, PRESSAO VARIAVEL, POTENCIA 111 HP, PESO SEM/COM LASTRO 9,5/26,0 T, LARGURA DE ROLAGEM 1,90 M</v>
          </cell>
        </row>
        <row r="13526">
          <cell r="A13526">
            <v>14489</v>
          </cell>
          <cell r="B13526" t="str">
            <v>ROLO COMPACTADOR PE DE CARNEIRO VIBRATORIO, POTENCIA 125 HP, PESO OPERACIONAL SEM/COM LASTRO 11,95/13,30 T, IMPACTO DINAMICO 38,5/22,5 T, LARGURA DE TRABALHO 2,15 M</v>
          </cell>
        </row>
        <row r="13527">
          <cell r="A13527">
            <v>14513</v>
          </cell>
          <cell r="B13527" t="str">
            <v>ROLO COMPACTADOR PE DE CARNEIRO VIBRATORIO, POTENCIA 80 HP, PESO OPERACIONAL SEM/COM LASTRO 7,4/8,8 T, LARGURA DE TRABALHO 1,68 M</v>
          </cell>
        </row>
        <row r="13528">
          <cell r="A13528">
            <v>13600</v>
          </cell>
          <cell r="B13528" t="str">
            <v>ROLO COMPACTADOR VIBRATORIO DE UM CILINDRO LISO DE ACO, POTENCIA 125 HP, PESO SEM/COM LASTRO 10,75/12,92 T, IMPACTO DINAMICO 31,5/18,5 T, LARGURA TRABALHO 2,15 M</v>
          </cell>
        </row>
        <row r="13529">
          <cell r="A13529">
            <v>10646</v>
          </cell>
          <cell r="B13529" t="str">
            <v>ROLO COMPACTADOR VIBRATORIO DE UM CILINDRO, ACO LISO, POTENCIA 80 HP, PESO OPERACIONAL MAXIMO 8,1 T, IMPACTO DINAMICO 16,15/9,5 T, LARGURA TRABALHO 1,68 M</v>
          </cell>
        </row>
        <row r="13530">
          <cell r="A13530">
            <v>6070</v>
          </cell>
          <cell r="B13530" t="str">
            <v>ROLO COMPACTADOR VIBRATORIO PE DE CARNEIRO, COM CONTROLE REMOTO POR RADIO, POTENCIA 12,5 KW, PESO OPERACIONAL DE 1,675 T, LARGURA DE TRABALHO 0,85 M</v>
          </cell>
        </row>
        <row r="13531">
          <cell r="A13531">
            <v>6069</v>
          </cell>
          <cell r="B13531" t="str">
            <v>ROLO COMPACTADOR VIBRATORIO REBOCAVEL, CILINDRO DE ACO LISO, POTENCIA DE TRACAO DE 65 CV, PESO DE 4,7 T, IMPACTO DINAMICO TOTAL DE 18,3 T, LARGURA DO ROLO 1,67 M</v>
          </cell>
        </row>
        <row r="13532">
          <cell r="A13532">
            <v>14626</v>
          </cell>
          <cell r="B13532" t="str">
            <v>ROLO COMPACTADOR VIBRATORIO TANDEM, ACO LISO, POTENCIA 125 HP, PESO SEM/COM LASTRO 10,20/11,65 T, LARGURA DE TRABALHO 1,73 M</v>
          </cell>
        </row>
        <row r="13533">
          <cell r="A13533">
            <v>6067</v>
          </cell>
          <cell r="B13533" t="str">
            <v>ROLO COMPACTADOR VIBRATORIO TANDEM, ACO LISO, POTENCIA 58 CV, PESO SEM/COM LASTRO 6,5/9,4 T, LARGURA DE TRABALHO 1,20 M</v>
          </cell>
        </row>
        <row r="13534">
          <cell r="A13534">
            <v>38393</v>
          </cell>
          <cell r="B13534" t="str">
            <v>ROLO DE ESPUMA POLIESTER, 23 CM X 68 MM (COMPRIMENTO X DIAMETRO), SEM CABO</v>
          </cell>
          <cell r="C13534">
            <v>26.49</v>
          </cell>
        </row>
        <row r="13535">
          <cell r="A13535">
            <v>45233</v>
          </cell>
          <cell r="B13535" t="str">
            <v>ROLO DE ESPUMA POLIESTER, 9 CM X 10 MM, COM CABO</v>
          </cell>
          <cell r="C13535">
            <v>11.36</v>
          </cell>
        </row>
        <row r="13536">
          <cell r="A13536">
            <v>38390</v>
          </cell>
          <cell r="B13536" t="str">
            <v>ROLO DE LA DE CARNEIRO 25 MM X 23 CM (ALTURA DA LA X COMPRIMENTO), SEM CABO</v>
          </cell>
          <cell r="C13536">
            <v>65.08</v>
          </cell>
        </row>
        <row r="13537">
          <cell r="A13537">
            <v>11578</v>
          </cell>
          <cell r="B13537" t="str">
            <v>ROSETA QUADRADA, SEM FUROS, EM ACO INOX POLIDO, LARGURA APROXIMADA DE 50 MM, PARA FECHADURA DE PORTA - PARAFUSOS INCLUIDOS</v>
          </cell>
          <cell r="C13537">
            <v>14.1</v>
          </cell>
        </row>
        <row r="13538">
          <cell r="A13538">
            <v>11577</v>
          </cell>
          <cell r="B13538" t="str">
            <v>ROSETA REDONDA DE SOBREPOR, SEM FUROS, EM ACO INOX POLIDO, DIAMETRO APROXIMADO DE 50 MM, PARA FECHADURA DE PORTA - PARAFUSOS INCLUIDOS</v>
          </cell>
          <cell r="C13538">
            <v>13.46</v>
          </cell>
        </row>
        <row r="13539">
          <cell r="A13539">
            <v>42432</v>
          </cell>
          <cell r="B13539" t="str">
            <v>ROTACAO DIAGONAL DUPLA, APARELHO TRIPLO, EM TUBO DE ACO CARBONO, PINTURA NO PROCESSO ELETROSTATICO - EQUIPAMENTO DE GINASTICA PARA ACADEMIA AO AR LIVRE / ACADEMIA DA TERCEIRA IDADE - ATI</v>
          </cell>
        </row>
        <row r="13540">
          <cell r="A13540">
            <v>42437</v>
          </cell>
          <cell r="B13540" t="str">
            <v>ROTACAO VERTICAL DUPLO, EM TUBO DE ACO CARBONO, PINTURA NO PROCESSO ELETROSTATICO - EQUIPAMENTO DE GINASTICA PARA ACADEMIA AO AR LIVRE / ACADEMIA DA TERCEIRA IDADE - ATI</v>
          </cell>
        </row>
        <row r="13541">
          <cell r="A13541">
            <v>1116</v>
          </cell>
          <cell r="B13541" t="str">
            <v>RUFO EXTERNO DE CHAPA DE ACO GALVANIZADA NUM 26, CORTE 25 CM</v>
          </cell>
        </row>
        <row r="13542">
          <cell r="A13542">
            <v>1115</v>
          </cell>
          <cell r="B13542" t="str">
            <v>RUFO EXTERNO DE CHAPA DE ACO GALVANIZADA NUM 26, CORTE 28 CM</v>
          </cell>
        </row>
        <row r="13543">
          <cell r="A13543">
            <v>1113</v>
          </cell>
          <cell r="B13543" t="str">
            <v>RUFO EXTERNO/INTERNO DE CHAPA DE ACO GALVANIZADA NUM 26, CORTE 33 CM</v>
          </cell>
        </row>
        <row r="13544">
          <cell r="A13544">
            <v>1114</v>
          </cell>
          <cell r="B13544" t="str">
            <v>RUFO INTERNO DE CHAPA DE ACO GALVANIZADA NUM 26, CORTE 50 CM</v>
          </cell>
        </row>
        <row r="13545">
          <cell r="A13545">
            <v>40873</v>
          </cell>
          <cell r="B13545" t="str">
            <v>RUFO INTERNO/EXTERNO DE CHAPA DE ACO GALVANIZADA NUM 24, CORTE 25 CM</v>
          </cell>
        </row>
        <row r="13546">
          <cell r="A13546">
            <v>20214</v>
          </cell>
          <cell r="B13546" t="str">
            <v>RUFO PARA TELHA ESTRUTURAL DE FIBROCIMENTO 1 ABA (SEM AMIANTO)</v>
          </cell>
          <cell r="C13546">
            <v>57.41</v>
          </cell>
        </row>
        <row r="13547">
          <cell r="A13547">
            <v>7237</v>
          </cell>
          <cell r="B13547" t="str">
            <v>RUFO PARA TELHA ONDULADA DE FIBROCIMENTO, E = 6 MM, ABA *260* MM, COMPRIMENTO 1100 MM (SEM AMIANTO)</v>
          </cell>
          <cell r="C13547">
            <v>56.2</v>
          </cell>
        </row>
        <row r="13548">
          <cell r="A13548">
            <v>11757</v>
          </cell>
          <cell r="B13548" t="str">
            <v>SABONETEIRA DE PAREDE EM METAL CROMADO</v>
          </cell>
          <cell r="C13548">
            <v>25.2</v>
          </cell>
        </row>
        <row r="13549">
          <cell r="A13549">
            <v>11758</v>
          </cell>
          <cell r="B13549" t="str">
            <v>SABONETEIRA PLASTICA TIPO DISPENSER PARA SABONETE LIQUIDO COM RESERVATORIO 800 A 1500 ML</v>
          </cell>
          <cell r="C13549">
            <v>50.9</v>
          </cell>
        </row>
        <row r="13550">
          <cell r="A13550">
            <v>37526</v>
          </cell>
          <cell r="B13550" t="str">
            <v>SACO DE RAFIA PARA ENTULHO, NOVO, LISO (SEM CLICHE), *60 X 90* CM</v>
          </cell>
          <cell r="C13550">
            <v>3.77</v>
          </cell>
        </row>
        <row r="13551">
          <cell r="A13551">
            <v>6076</v>
          </cell>
          <cell r="B13551" t="str">
            <v>SAIBRO PARA ARGAMASSA (COLETADO NO COMERCIO)</v>
          </cell>
        </row>
        <row r="13552">
          <cell r="A13552">
            <v>13109</v>
          </cell>
          <cell r="B13552" t="str">
            <v>SAPATA DE PVC ADITIVADO NERVURADO D = 6 POLEGADAS</v>
          </cell>
        </row>
        <row r="13553">
          <cell r="A13553">
            <v>13110</v>
          </cell>
          <cell r="B13553" t="str">
            <v>SAPATA DE PVC ADITIVADO NERVURADO D = 8 POLEGADAS</v>
          </cell>
        </row>
        <row r="13554">
          <cell r="A13554">
            <v>7581</v>
          </cell>
          <cell r="B13554" t="str">
            <v>SAPATILHA EM ACO GALVANIZADO PARA CABOS COM DIAMETRO NOMINAL ATE 5/8"</v>
          </cell>
          <cell r="C13554">
            <v>6.77</v>
          </cell>
        </row>
        <row r="13555">
          <cell r="A13555">
            <v>4509</v>
          </cell>
          <cell r="B13555" t="str">
            <v>SARRAFO *2,5 X 10* CM EM PINUS, MISTA OU EQUIVALENTE DA REGIAO - BRUTA</v>
          </cell>
          <cell r="C13555">
            <v>3.52</v>
          </cell>
        </row>
        <row r="13556">
          <cell r="A13556">
            <v>4512</v>
          </cell>
          <cell r="B13556" t="str">
            <v>SARRAFO *2,5 X 5* CM EM PINUS, MISTA OU EQUIVALENTE DA REGIAO - BRUTA</v>
          </cell>
          <cell r="C13556">
            <v>1.68</v>
          </cell>
        </row>
        <row r="13557">
          <cell r="A13557">
            <v>4517</v>
          </cell>
          <cell r="B13557" t="str">
            <v>SARRAFO *2,5 X 7,5* CM EM PINUS, MISTA OU EQUIVALENTE DA REGIAO - BRUTA</v>
          </cell>
          <cell r="C13557">
            <v>2.42</v>
          </cell>
        </row>
        <row r="13558">
          <cell r="A13558">
            <v>20206</v>
          </cell>
          <cell r="B13558" t="str">
            <v>SARRAFO APARELHADO *2 X 10* CM, EM MACARANDUBA/MASSARANDUBA, ANGELIM OU EQUIVALENTE DA REGIAO</v>
          </cell>
          <cell r="C13558">
            <v>9.41</v>
          </cell>
        </row>
        <row r="13559">
          <cell r="A13559">
            <v>4460</v>
          </cell>
          <cell r="B13559" t="str">
            <v>SARRAFO NAO APARELHADO *2,5 X 10* CM, EM MACARANDUBA/MASSARANDUBA, ANGELIM OU EQUIVALENTE DA REGIAO - BRUTA</v>
          </cell>
          <cell r="C13559">
            <v>9.67</v>
          </cell>
        </row>
        <row r="13560">
          <cell r="A13560">
            <v>4415</v>
          </cell>
          <cell r="B13560" t="str">
            <v>SARRAFO NAO APARELHADO *2,5 X 5* CM, EM MACARANDUBA/MASSARANDUBA, ANGELIM, PEROBA-ROSA OU EQUIVALENTE DA REGIAO - BRUTA</v>
          </cell>
          <cell r="C13560">
            <v>5.18</v>
          </cell>
        </row>
        <row r="13561">
          <cell r="A13561">
            <v>4417</v>
          </cell>
          <cell r="B13561" t="str">
            <v>SARRAFO NAO APARELHADO *2,5 X 7* CM, EM MACARANDUBA/MASSARANDUBA, ANGELIM, PEROBA-ROSA OU EQUIVALENTE DA REGIAO - BRUTA</v>
          </cell>
          <cell r="C13561">
            <v>7.45</v>
          </cell>
        </row>
        <row r="13562">
          <cell r="A13562">
            <v>37373</v>
          </cell>
          <cell r="B13562" t="str">
            <v>SEGURO - HORISTA (COLETADO CAIXA - ENCARGOS COMPLEMENTARES)</v>
          </cell>
          <cell r="C13562">
            <v>0.08</v>
          </cell>
        </row>
        <row r="13563">
          <cell r="A13563">
            <v>40864</v>
          </cell>
          <cell r="B13563" t="str">
            <v>SEGURO - MENSALISTA (COLETADO CAIXA - ENCARGOS COMPLEMENTARES)</v>
          </cell>
          <cell r="C13563">
            <v>15.46</v>
          </cell>
        </row>
        <row r="13564">
          <cell r="A13564">
            <v>4734</v>
          </cell>
          <cell r="B13564" t="str">
            <v>SEIXO ROLADO PARA APLICACAO EM CONCRETO (POSTO PEDREIRA/FORNECEDOR, SEM FRETE)</v>
          </cell>
          <cell r="C13564">
            <v>325.04000000000002</v>
          </cell>
        </row>
        <row r="13565">
          <cell r="A13565">
            <v>6085</v>
          </cell>
          <cell r="B13565" t="str">
            <v>SELADOR ACRILICO OPACO PREMIUM INTERIOR/EXTERIOR</v>
          </cell>
          <cell r="C13565">
            <v>9.39</v>
          </cell>
        </row>
        <row r="13566">
          <cell r="A13566">
            <v>38396</v>
          </cell>
          <cell r="B13566" t="str">
            <v>SELADOR HORIZONTAL PARA FITA DE ACO 1" (25 MM)</v>
          </cell>
          <cell r="C13566">
            <v>719.76</v>
          </cell>
        </row>
        <row r="13567">
          <cell r="A13567">
            <v>11622</v>
          </cell>
          <cell r="B13567" t="str">
            <v>SELANTE A BASE DE ALCATRAO E POLIURETANO PARA JUNTAS HORIZONTAIS</v>
          </cell>
          <cell r="C13567">
            <v>73.790000000000006</v>
          </cell>
        </row>
        <row r="13568">
          <cell r="A13568">
            <v>43143</v>
          </cell>
          <cell r="B13568" t="str">
            <v>SELANTE ACRILICO PARA TRATAMENTO / ACABAMENTO SUPERFICIAL DE CONCRETO ESTAMPADO, APARENTE, PEDRAS E OUTROS</v>
          </cell>
          <cell r="C13568">
            <v>27.87</v>
          </cell>
        </row>
        <row r="13569">
          <cell r="A13569">
            <v>7317</v>
          </cell>
          <cell r="B13569" t="str">
            <v>SELANTE DE BASE ASFALTICA PARA VEDACAO</v>
          </cell>
        </row>
        <row r="13570">
          <cell r="A13570">
            <v>142</v>
          </cell>
          <cell r="B13570" t="str">
            <v>SELANTE ELASTICO MONOCOMPONENTE A BASE DE POLIURETANO (PU) PARA JUNTAS DIVERSAS</v>
          </cell>
          <cell r="C13570">
            <v>34.82</v>
          </cell>
        </row>
        <row r="13571">
          <cell r="A13571">
            <v>43142</v>
          </cell>
          <cell r="B13571" t="str">
            <v>SELANTE MONOCOMPONENTE A BASE DE SILICONE DE BAIXO MODULO, PARA JUNTAS DE PAVIMENTACAO</v>
          </cell>
          <cell r="C13571">
            <v>158.15</v>
          </cell>
        </row>
        <row r="13572">
          <cell r="A13572">
            <v>38123</v>
          </cell>
          <cell r="B13572" t="str">
            <v>SELANTE TIPO VEDA CALHA PARA METAL E FIBROCIMENTO</v>
          </cell>
          <cell r="C13572">
            <v>59.36</v>
          </cell>
        </row>
        <row r="13573">
          <cell r="A13573">
            <v>42699</v>
          </cell>
          <cell r="B13573" t="str">
            <v>SELIM PVC, COM TRAVA, JE, 90 GRAUS, DN 125 X 100 MM OU 150 X 100 MM, PARA REDE COLETORA ESGOTO</v>
          </cell>
          <cell r="C13573">
            <v>33.119999999999997</v>
          </cell>
        </row>
        <row r="13574">
          <cell r="A13574">
            <v>37743</v>
          </cell>
          <cell r="B13574" t="str">
            <v>SEMIRREBOQUE COM DOIS EIXOS EM TANDEM TIPO BASCULANTE COM CACAMBA METALICA 14 M3 (INCLUI MONTAGEM, NAO INCLUI CAVALO MECANICO)</v>
          </cell>
        </row>
        <row r="13575">
          <cell r="A13575">
            <v>37744</v>
          </cell>
          <cell r="B13575" t="str">
            <v>SEMIRREBOQUE COM TRES EIXOS EM TANDEM TIPO BASCULANTE COM CACAMBA METALICA 18 M3 (INCLUI MONTAGEM, NAO INCLUI CAVALO MECANICO)</v>
          </cell>
        </row>
        <row r="13576">
          <cell r="A13576">
            <v>37741</v>
          </cell>
          <cell r="B13576" t="str">
            <v>SEMIRREBOQUE COM TRES EIXOS, PARA TRANSPORTE DE CARGA SECA, DIMENSOES APROXIMADAS 2,60 X 12,50 X 0,50 M (NAO INCLUI CAVALO MECANICO)</v>
          </cell>
        </row>
        <row r="13577">
          <cell r="A13577">
            <v>39396</v>
          </cell>
          <cell r="B13577" t="str">
            <v>SENSOR DE PRESENCA BIVOLT COM FOTOCELULA PARA QUALQUER TIPO DE LAMPADA, POTENCIA MAXIMA *1000* W, USO EXTERNO</v>
          </cell>
        </row>
        <row r="13578">
          <cell r="A13578">
            <v>39392</v>
          </cell>
          <cell r="B13578" t="str">
            <v>SENSOR DE PRESENCA BIVOLT DE PAREDE COM FOTOCELULA PARA QUALQUER TIPO DE LAMPADA POTENCIA MAXIMA *1000* W, USO INTERNO</v>
          </cell>
        </row>
        <row r="13579">
          <cell r="A13579">
            <v>39393</v>
          </cell>
          <cell r="B13579" t="str">
            <v>SENSOR DE PRESENCA BIVOLT DE PAREDE SEM FOTOCELULA PARA QUALQUER TIPO DE LAMPADA POTENCIA MAXIMA *1000* W, USO INTERNO</v>
          </cell>
        </row>
        <row r="13580">
          <cell r="A13580">
            <v>39394</v>
          </cell>
          <cell r="B13580" t="str">
            <v>SENSOR DE PRESENCA BIVOLT DE TETO COM FOTOCELULA PARA QUALQUER TIPO DE LAMPADA POTENCIA MAXIMA *1000* W, USO INTERNO</v>
          </cell>
        </row>
        <row r="13581">
          <cell r="A13581">
            <v>39395</v>
          </cell>
          <cell r="B13581" t="str">
            <v>SENSOR DE PRESENCA BIVOLT DE TETO SEM FOTOCELULA PARA QUALQUER TIPO DE LAMPADA POTENCIA MAXIMA *900* W, USO INTERNO</v>
          </cell>
        </row>
        <row r="13582">
          <cell r="A13582">
            <v>14618</v>
          </cell>
          <cell r="B13582" t="str">
            <v>SERRA CIRCULAR DE BANCADA COM MOTOR ELETRICO, POTENCIA DE *1600* W, PARA DISCO DE DIAMETRO DE 10" (250 MM)</v>
          </cell>
          <cell r="C13582">
            <v>1563.41</v>
          </cell>
        </row>
        <row r="13583">
          <cell r="A13583">
            <v>40269</v>
          </cell>
          <cell r="B13583" t="str">
            <v>SERRA CIRCULAR DE BANCADA, MODELO PICA-PAU, DIAMETRO DE 350 MM. CARACTERISTICAS DO MOTOR: TRIFASICO, POTENCIA DE 5 HP, FREQUENCIA DE 60 HZ</v>
          </cell>
          <cell r="C13583">
            <v>6298.87</v>
          </cell>
        </row>
        <row r="13584">
          <cell r="A13584">
            <v>6110</v>
          </cell>
          <cell r="B13584" t="str">
            <v>SERRALHEIRO (HORISTA)</v>
          </cell>
          <cell r="C13584">
            <v>9.44</v>
          </cell>
        </row>
        <row r="13585">
          <cell r="A13585">
            <v>40910</v>
          </cell>
          <cell r="B13585" t="str">
            <v>SERRALHEIRO (MENSALISTA)</v>
          </cell>
          <cell r="C13585">
            <v>2076.9499999999998</v>
          </cell>
        </row>
        <row r="13586">
          <cell r="A13586">
            <v>45255</v>
          </cell>
          <cell r="B13586" t="str">
            <v>SERROTE PROFISSIONAL EM ACO TEMPERADO 20", CABO DE MADEIRA</v>
          </cell>
          <cell r="C13586">
            <v>33.44</v>
          </cell>
        </row>
        <row r="13587">
          <cell r="A13587">
            <v>6111</v>
          </cell>
          <cell r="B13587" t="str">
            <v>SERVENTE DE OBRAS (HORISTA)</v>
          </cell>
          <cell r="C13587">
            <v>6.9</v>
          </cell>
        </row>
        <row r="13588">
          <cell r="A13588">
            <v>41084</v>
          </cell>
          <cell r="B13588" t="str">
            <v>SERVENTE DE OBRAS (MENSALISTA)</v>
          </cell>
          <cell r="C13588">
            <v>1518</v>
          </cell>
        </row>
        <row r="13589">
          <cell r="A13589">
            <v>44535</v>
          </cell>
          <cell r="B13589" t="str">
            <v>SERVICO DE BOMBEAMENTO DE CONCRETO COM CONSUMO MINIMO DE 40 M3, (DISPONIBILIZACAO DE BOMBA), SEM O LANCAMENTO</v>
          </cell>
          <cell r="C13589">
            <v>55.52</v>
          </cell>
        </row>
        <row r="13590">
          <cell r="A13590">
            <v>44945</v>
          </cell>
          <cell r="B13590" t="str">
            <v>SIFAO / TUBO SINFONADO EXTENSIVEL/SANFONADO, UNIVERSAL/ SIMPLES, ENTRE *50 A 70* CM, DE PLASTICO BRANCO</v>
          </cell>
          <cell r="C13590">
            <v>9.42</v>
          </cell>
        </row>
        <row r="13591">
          <cell r="A13591">
            <v>38637</v>
          </cell>
          <cell r="B13591" t="str">
            <v>SIFAO EM METAL CROMADO PARA PIA AMERICANA, 1.1/2 X 1.1/2"</v>
          </cell>
          <cell r="C13591">
            <v>419.15</v>
          </cell>
        </row>
        <row r="13592">
          <cell r="A13592">
            <v>6150</v>
          </cell>
          <cell r="B13592" t="str">
            <v>SIFAO EM METAL CROMADO PARA PIA AMERICANA, 1.1/2 X 2"</v>
          </cell>
          <cell r="C13592">
            <v>424.27</v>
          </cell>
        </row>
        <row r="13593">
          <cell r="A13593">
            <v>6136</v>
          </cell>
          <cell r="B13593" t="str">
            <v>SIFAO EM METAL CROMADO PARA PIA OU LAVATORIO, 1 X 1.1/2"</v>
          </cell>
          <cell r="C13593">
            <v>333.5</v>
          </cell>
        </row>
        <row r="13594">
          <cell r="A13594">
            <v>38638</v>
          </cell>
          <cell r="B13594" t="str">
            <v>SIFAO EM METAL CROMADO PARA TANQUE, 1.1/4 X 1.1/2"</v>
          </cell>
          <cell r="C13594">
            <v>353.2</v>
          </cell>
        </row>
        <row r="13595">
          <cell r="A13595">
            <v>20262</v>
          </cell>
          <cell r="B13595" t="str">
            <v>SIFAO PLASTICO EXTENSIVEL UNIVERSAL, TIPO COPO</v>
          </cell>
          <cell r="C13595">
            <v>17.25</v>
          </cell>
        </row>
        <row r="13596">
          <cell r="A13596">
            <v>6145</v>
          </cell>
          <cell r="B13596" t="str">
            <v>SIFAO PLASTICO TIPO COPO PARA PIA AMERICANA 1.1/2 X 1.1/2"</v>
          </cell>
          <cell r="C13596">
            <v>19.059999999999999</v>
          </cell>
        </row>
        <row r="13597">
          <cell r="A13597">
            <v>6149</v>
          </cell>
          <cell r="B13597" t="str">
            <v>SIFAO PLASTICO TIPO COPO PARA PIA OU LAVATORIO, 1 X 1.1/2"</v>
          </cell>
          <cell r="C13597">
            <v>12.6</v>
          </cell>
        </row>
        <row r="13598">
          <cell r="A13598">
            <v>6146</v>
          </cell>
          <cell r="B13598" t="str">
            <v>SIFAO PLASTICO TIPO COPO PARA TANQUE, 1.1/4 X 1.1/2"</v>
          </cell>
          <cell r="C13598">
            <v>18.11</v>
          </cell>
        </row>
        <row r="13599">
          <cell r="A13599">
            <v>44536</v>
          </cell>
          <cell r="B13599" t="str">
            <v>SILICA ATIVA PARA ADICAO EM CONCRETO E ARGAMASSA</v>
          </cell>
          <cell r="C13599">
            <v>2.92</v>
          </cell>
        </row>
        <row r="13600">
          <cell r="A13600">
            <v>39961</v>
          </cell>
          <cell r="B13600" t="str">
            <v>SILICONE ACETICO USO GERAL INCOLOR 280 G</v>
          </cell>
          <cell r="C13600">
            <v>23</v>
          </cell>
        </row>
        <row r="13601">
          <cell r="A13601">
            <v>42433</v>
          </cell>
          <cell r="B13601" t="str">
            <v>SIMULADOR DE CAMINHADA TRIPLO, EM TUBO DE ACO CARBONO, PINTURA NO PROCESSO ELETROSTATICO - EQUIPAMENTO DE GINASTICA PARA ACADEMIA AO AR LIVRE / ACADEMIA DA TERCEIRA IDADE - ATI</v>
          </cell>
        </row>
        <row r="13602">
          <cell r="A13602">
            <v>42434</v>
          </cell>
          <cell r="B13602" t="str">
            <v>SIMULADOR DE CAVALGADA TRIPLO, EM TUBO DE ACO CARBONO, PINTURA NO PROCESSO ELETROSTATICO - EQUIPAMENTO DE GINASTICA PARA ACADEMIA AO AR LIVRE / ACADEMIA DA TERCEIRA IDADE - ATI</v>
          </cell>
        </row>
        <row r="13603">
          <cell r="A13603">
            <v>42435</v>
          </cell>
          <cell r="B13603" t="str">
            <v>SIMULADOR DE REMO INDIVIDUAL, EM TUBO DE ACO CARBONO, PINTURA NO PROCESSO ELETROSTATICO - EQUIPAMENTO DE GINASTICA PARA ACADEMIA AO AR LIVRE / ACADEMIA DA TERCEIRA IDADE - ATI</v>
          </cell>
        </row>
        <row r="13604">
          <cell r="A13604">
            <v>38061</v>
          </cell>
          <cell r="B13604" t="str">
            <v>SINALIZADOR NOTURNO SIMPLES PARA PARA-RAIOS, SEM RELE FOTOELETRICO</v>
          </cell>
          <cell r="C13604">
            <v>53.38</v>
          </cell>
        </row>
        <row r="13605">
          <cell r="A13605">
            <v>20250</v>
          </cell>
          <cell r="B13605" t="str">
            <v>SISAL EM FIBRA / ESTOPA SISAL PARA GESSO</v>
          </cell>
          <cell r="C13605">
            <v>17</v>
          </cell>
        </row>
        <row r="13606">
          <cell r="A13606">
            <v>13388</v>
          </cell>
          <cell r="B13606" t="str">
            <v>SOLDA EM BARRA DE ESTANHO-CHUMBO 50/50</v>
          </cell>
          <cell r="C13606">
            <v>168.62</v>
          </cell>
        </row>
        <row r="13607">
          <cell r="A13607">
            <v>39914</v>
          </cell>
          <cell r="B13607" t="str">
            <v>SOLDA EM VARETA FOSCOPER, D = *2,5* MM X COMPRIMENTO 500 MM</v>
          </cell>
        </row>
        <row r="13608">
          <cell r="A13608">
            <v>12732</v>
          </cell>
          <cell r="B13608" t="str">
            <v>SOLDA ESTANHO/COBRE PARA CONEXOES DE COBRE, FIO 2,5 MM, CARRETEL 500 GR (SEM CHUMBO)</v>
          </cell>
        </row>
        <row r="13609">
          <cell r="A13609">
            <v>6160</v>
          </cell>
          <cell r="B13609" t="str">
            <v>SOLDADOR (HORISTA)</v>
          </cell>
          <cell r="C13609">
            <v>9.2200000000000006</v>
          </cell>
        </row>
        <row r="13610">
          <cell r="A13610">
            <v>41087</v>
          </cell>
          <cell r="B13610" t="str">
            <v>SOLDADOR (MENSALISTA)</v>
          </cell>
          <cell r="C13610">
            <v>2028.4</v>
          </cell>
        </row>
        <row r="13611">
          <cell r="A13611">
            <v>6166</v>
          </cell>
          <cell r="B13611" t="str">
            <v>SOLDADOR ELETRICO (PARA SOLDA A SER TESTADA COM RAIOS "X") (HORISTA)</v>
          </cell>
          <cell r="C13611">
            <v>10.83</v>
          </cell>
        </row>
        <row r="13612">
          <cell r="A13612">
            <v>41088</v>
          </cell>
          <cell r="B13612" t="str">
            <v>SOLDADOR ELETRICO (PARA SOLDA A SER TESTADA COM RAIOS "X") (MENSALISTA)</v>
          </cell>
          <cell r="C13612">
            <v>2383.62</v>
          </cell>
        </row>
        <row r="13613">
          <cell r="A13613">
            <v>20232</v>
          </cell>
          <cell r="B13613" t="str">
            <v>SOLEIRA EM GRANITO, POLIDO, TIPO ANDORINHA/ QUARTZ/ CASTELO/ CORUMBA OU OUTROS EQUIVALENTES DA REGIAO, L= *15* CM, E= *2,0* CM</v>
          </cell>
          <cell r="C13613">
            <v>93.75</v>
          </cell>
        </row>
        <row r="13614">
          <cell r="A13614">
            <v>10856</v>
          </cell>
          <cell r="B13614" t="str">
            <v>SOLEIRA PRE-MOLDADA EM GRANILITE, MARMORITE OU GRANITINA, L = *15 CM</v>
          </cell>
        </row>
        <row r="13615">
          <cell r="A13615">
            <v>4828</v>
          </cell>
          <cell r="B13615" t="str">
            <v>SOLEIRA/ PEITORIL EM MARMORE, POLIDO, BRANCO COMUM, L= *15* CM, E= *2* CM, CORTE RETO</v>
          </cell>
          <cell r="C13615">
            <v>106.61</v>
          </cell>
        </row>
        <row r="13616">
          <cell r="A13616">
            <v>20249</v>
          </cell>
          <cell r="B13616" t="str">
            <v>SOLEIRA/ TABEIRA EM MARMORE, POLIDO, BRANCO COMUM, L= 5 CM, E= *2,0* CM</v>
          </cell>
          <cell r="C13616">
            <v>58.38</v>
          </cell>
        </row>
        <row r="13617">
          <cell r="A13617">
            <v>11609</v>
          </cell>
          <cell r="B13617" t="str">
            <v>SOLUCAO ASFALTICA ELASTOMERICA PARA IMPRIMACAO, APLICACAO A FRIO</v>
          </cell>
          <cell r="C13617">
            <v>12.26</v>
          </cell>
        </row>
        <row r="13618">
          <cell r="A13618">
            <v>20083</v>
          </cell>
          <cell r="B13618" t="str">
            <v>SOLUCAO PREPARADORA / LIMPADORA PARA PVC, FRASCO COM 1000 CM3</v>
          </cell>
          <cell r="C13618">
            <v>86.73</v>
          </cell>
        </row>
        <row r="13619">
          <cell r="A13619">
            <v>10691</v>
          </cell>
          <cell r="B13619" t="str">
            <v>SOLVENTE PARA COLA A BASE DE RESINA SINTETICA (PARA COLA DE LAMINADO MELAMINICO E OUTRAS SUPERFICIES)</v>
          </cell>
        </row>
        <row r="13620">
          <cell r="A13620">
            <v>12295</v>
          </cell>
          <cell r="B13620" t="str">
            <v>SOQUETE DE BAQUELITE BASE E27, PARA LAMPADAS</v>
          </cell>
          <cell r="C13620">
            <v>2.79</v>
          </cell>
        </row>
        <row r="13621">
          <cell r="A13621">
            <v>12296</v>
          </cell>
          <cell r="B13621" t="str">
            <v>SOQUETE DE PORCELANA BASE E27, FIXO DE TETO, PARA LAMPADAS</v>
          </cell>
          <cell r="C13621">
            <v>3.62</v>
          </cell>
        </row>
        <row r="13622">
          <cell r="A13622">
            <v>12294</v>
          </cell>
          <cell r="B13622" t="str">
            <v>SOQUETE DE PORCELANA BASE E27, PARA USO AO TEMPO, PARA LAMPADAS</v>
          </cell>
          <cell r="C13622">
            <v>8.68</v>
          </cell>
        </row>
        <row r="13623">
          <cell r="A13623">
            <v>14543</v>
          </cell>
          <cell r="B13623" t="str">
            <v>SOQUETE DE PVC / TERMOPLASTICO BASE E27, COM CHAVE, PARA LAMPADAS</v>
          </cell>
          <cell r="C13623">
            <v>6.2</v>
          </cell>
        </row>
        <row r="13624">
          <cell r="A13624">
            <v>13329</v>
          </cell>
          <cell r="B13624" t="str">
            <v>SOQUETE DE PVC / TERMOPLASTICO BASE E27, COM RABICHO, PARA LAMPADAS</v>
          </cell>
          <cell r="C13624">
            <v>3.64</v>
          </cell>
        </row>
        <row r="13625">
          <cell r="A13625">
            <v>21047</v>
          </cell>
          <cell r="B13625" t="str">
            <v>SPRINKLER TIPO PENDENTE, BULBO AMARELO DE RESPOSTA RAPIDA, 79 GRAUS CELSIUS, ACABAMENTO CROMADO, D = 20 MM (3/4")</v>
          </cell>
          <cell r="C13625">
            <v>80.02</v>
          </cell>
        </row>
        <row r="13626">
          <cell r="A13626">
            <v>21042</v>
          </cell>
          <cell r="B13626" t="str">
            <v>SPRINKLER TIPO PENDENTE, BULBO AMARELO DE RESPOSTA RAPIDA, 79 GRAUS CELSIUS, ACABAMENTO NATURAL OU CROMADO, D = 15 MM (1/2")</v>
          </cell>
          <cell r="C13626">
            <v>61.68</v>
          </cell>
        </row>
        <row r="13627">
          <cell r="A13627">
            <v>21043</v>
          </cell>
          <cell r="B13627" t="str">
            <v>SPRINKLER TIPO PENDENTE, BULBO AMARELO DE RESPOSTA RAPIDA, 79 GRAUS CELSIUS, ACABAMENTO NATURAL, D = 20 MM (3/4")</v>
          </cell>
          <cell r="C13627">
            <v>77.91</v>
          </cell>
        </row>
        <row r="13628">
          <cell r="A13628">
            <v>21044</v>
          </cell>
          <cell r="B13628" t="str">
            <v>SPRINKLER TIPO PENDENTE, BULBO VERMELHO DE RESPOSTA RAPIDA, 68 GRAUS CELSIUS, ACABAMENTO CROMADO, D = 15 MM (1/2")</v>
          </cell>
          <cell r="C13628">
            <v>54.27</v>
          </cell>
        </row>
        <row r="13629">
          <cell r="A13629">
            <v>21045</v>
          </cell>
          <cell r="B13629" t="str">
            <v>SPRINKLER TIPO PENDENTE, BULBO VERMELHO DE RESPOSTA RAPIDA, 68 GRAUS CELSIUS, ACABAMENTO CROMADO, D = 20 MM (3/4")</v>
          </cell>
          <cell r="C13629">
            <v>74.34</v>
          </cell>
        </row>
        <row r="13630">
          <cell r="A13630">
            <v>21041</v>
          </cell>
          <cell r="B13630" t="str">
            <v>SPRINKLER TIPO PENDENTE, BULBO VERMELHO DE RESPOSTA RAPIDA, 68 GRAUS CELSIUS, ACABAMENTO NATURAL, D = 20 MM (3/4")</v>
          </cell>
          <cell r="C13630">
            <v>64.11</v>
          </cell>
        </row>
        <row r="13631">
          <cell r="A13631">
            <v>21040</v>
          </cell>
          <cell r="B13631" t="str">
            <v>SPRINKLER TIPO PENDENTE, BULBO VERMELHO RESPOSTA RAPIDA, 68 GRAUS CELSIUS, ACABAMENTO NATURAL, D = 15 MM (1/2")</v>
          </cell>
          <cell r="C13631">
            <v>53.11</v>
          </cell>
        </row>
        <row r="13632">
          <cell r="A13632">
            <v>14149</v>
          </cell>
          <cell r="B13632" t="str">
            <v>SUPORTE "Y" PARA FITA PERFURADA</v>
          </cell>
        </row>
        <row r="13633">
          <cell r="A13633">
            <v>38099</v>
          </cell>
          <cell r="B13633" t="str">
            <v>SUPORTE DE FIXACAO PARA ESPELHO / PLACA 4" X 2", PARA 3 MODULOS, PARA INSTALACAO DE TOMADAS E INTERRUPTORES (SOMENTE SUPORTE)</v>
          </cell>
          <cell r="C13633">
            <v>1.31</v>
          </cell>
        </row>
        <row r="13634">
          <cell r="A13634">
            <v>38100</v>
          </cell>
          <cell r="B13634" t="str">
            <v>SUPORTE DE FIXACAO PARA ESPELHO / PLACA 4" X 4", PARA 6 MODULOS, PARA INSTALACAO DE TOMADAS E INTERRUPTORES (SOMENTE SUPORTE)</v>
          </cell>
          <cell r="C13634">
            <v>2.15</v>
          </cell>
        </row>
        <row r="13635">
          <cell r="A13635">
            <v>7576</v>
          </cell>
          <cell r="B13635" t="str">
            <v>SUPORTE EM ACO GALVANIZADO PARA TRANSFORMADOR PARA POSTE DUPLO T 185 X 95 MM, CHAPA DE 5/16"</v>
          </cell>
          <cell r="C13635">
            <v>278.22000000000003</v>
          </cell>
        </row>
        <row r="13636">
          <cell r="A13636">
            <v>3384</v>
          </cell>
          <cell r="B13636" t="str">
            <v>SUPORTE GUIA SIMPLES COM ROLDANA EM POLIPROPILENO PARA CHUMBAR, H = 20 CM</v>
          </cell>
          <cell r="C13636">
            <v>7.02</v>
          </cell>
        </row>
        <row r="13637">
          <cell r="A13637">
            <v>7572</v>
          </cell>
          <cell r="B13637" t="str">
            <v>SUPORTE ISOLADOR REFORCADO DIAMETRO NOMINAL 5/16", COM ROSCA SOBERBA E BUCHA</v>
          </cell>
          <cell r="C13637">
            <v>8.7200000000000006</v>
          </cell>
        </row>
        <row r="13638">
          <cell r="A13638">
            <v>3396</v>
          </cell>
          <cell r="B13638" t="str">
            <v>SUPORTE ISOLADOR SIMPLES DIAMETRO NOMINAL 5/16", COM ROSCA SOBERBA E BUCHA</v>
          </cell>
          <cell r="C13638">
            <v>5.9</v>
          </cell>
        </row>
        <row r="13639">
          <cell r="A13639">
            <v>45230</v>
          </cell>
          <cell r="B13639" t="str">
            <v>SUPORTE MANUAL PARA LIXA, PLASTICO, COM 230 X 80 MM (COMPRIMENTO X LARGURA)</v>
          </cell>
          <cell r="C13639">
            <v>53.69</v>
          </cell>
        </row>
        <row r="13640">
          <cell r="A13640">
            <v>37590</v>
          </cell>
          <cell r="B13640" t="str">
            <v>SUPORTE MAO-FRANCESA EM ACO, ABAS IGUAIS 30 CM, CAPACIDADE MINIMA 60 KG, BRANCO</v>
          </cell>
          <cell r="C13640">
            <v>18.45</v>
          </cell>
        </row>
        <row r="13641">
          <cell r="A13641">
            <v>37591</v>
          </cell>
          <cell r="B13641" t="str">
            <v>SUPORTE MAO-FRANCESA EM ACO, ABAS IGUAIS 40 CM, CAPACIDADE MINIMA 70 KG, BRANCO</v>
          </cell>
          <cell r="C13641">
            <v>22.17</v>
          </cell>
        </row>
        <row r="13642">
          <cell r="A13642">
            <v>12626</v>
          </cell>
          <cell r="B13642" t="str">
            <v>SUPORTE METALICO PARA CALHA PLUVIAL, ZINCADO, DOBRADO, DIAMETRO ENTRE 119 E 170 MM, PARA DRENAGEM PLUVIAL PREDIAL</v>
          </cell>
          <cell r="C13642">
            <v>41.9</v>
          </cell>
        </row>
        <row r="13643">
          <cell r="A13643">
            <v>11033</v>
          </cell>
          <cell r="B13643" t="str">
            <v>SUPORTE PARA CALHA DE 150 MM EM ACO GALVANIZADO</v>
          </cell>
          <cell r="C13643">
            <v>5.65</v>
          </cell>
        </row>
        <row r="13644">
          <cell r="A13644">
            <v>390</v>
          </cell>
          <cell r="B13644" t="str">
            <v>SUPORTE PARA TUBO DIAMETRO NOMINAL 2", COM ROSCA MECANICA</v>
          </cell>
          <cell r="C13644">
            <v>10.67</v>
          </cell>
        </row>
        <row r="13645">
          <cell r="A13645">
            <v>42436</v>
          </cell>
          <cell r="B13645" t="str">
            <v>SURF DUPLO, EM TUBO DE ACO CARBONO, PINTURA NO PROCESSO ELETROSTATICO - EQUIPAMENTO DE GINASTICA PARA ACADEMIA AO AR LIVRE / ACADEMIA DA TERCEIRA IDADE - ATI</v>
          </cell>
        </row>
        <row r="13646">
          <cell r="A13646">
            <v>6194</v>
          </cell>
          <cell r="B13646" t="str">
            <v>TABUA *2,5 X 15 CM EM PINUS, MISTA OU EQUIVALENTE DA REGIAO - BRUTA</v>
          </cell>
          <cell r="C13646">
            <v>4.95</v>
          </cell>
        </row>
        <row r="13647">
          <cell r="A13647">
            <v>10567</v>
          </cell>
          <cell r="B13647" t="str">
            <v>TABUA *2,5 X 23* CM EM PINUS, MISTA OU EQUIVALENTE DA REGIAO - BRUTA</v>
          </cell>
          <cell r="C13647">
            <v>7.84</v>
          </cell>
        </row>
        <row r="13648">
          <cell r="A13648">
            <v>6212</v>
          </cell>
          <cell r="B13648" t="str">
            <v>TABUA *2,5 X 30 CM EM PINUS, MISTA OU EQUIVALENTE DA REGIAO - BRUTA</v>
          </cell>
          <cell r="C13648">
            <v>11.5</v>
          </cell>
        </row>
        <row r="13649">
          <cell r="A13649">
            <v>3993</v>
          </cell>
          <cell r="B13649" t="str">
            <v>TABUA APARELHADA *2,5 X 15* CM, EM MACARANDUBA/MASSARANDUBA, ANGELIM OU EQUIVALENTE DA REGIAO</v>
          </cell>
          <cell r="C13649">
            <v>125.13</v>
          </cell>
        </row>
        <row r="13650">
          <cell r="A13650">
            <v>3990</v>
          </cell>
          <cell r="B13650" t="str">
            <v>TABUA APARELHADA *2,5 X 25* CM, EM MACARANDUBA/MASSARANDUBA, ANGELIM OU EQUIVALENTE DA REGIAO</v>
          </cell>
          <cell r="C13650">
            <v>23.54</v>
          </cell>
        </row>
        <row r="13651">
          <cell r="A13651">
            <v>3992</v>
          </cell>
          <cell r="B13651" t="str">
            <v>TABUA APARELHADA *2,5 X 30* CM, EM MACARANDUBA/MASSARANDUBA, ANGELIM OU EQUIVALENTE DA REGIAO</v>
          </cell>
          <cell r="C13651">
            <v>31.79</v>
          </cell>
        </row>
        <row r="13652">
          <cell r="A13652">
            <v>6178</v>
          </cell>
          <cell r="B13652" t="str">
            <v>TABUA DE MADEIRA PARA PISO, CUMARU/IPE CHAMPANHE OU EQUIVALENTE DA REGIAO, ENCAIXE MACHO/FEMEA, *10 X 2* CM</v>
          </cell>
        </row>
        <row r="13653">
          <cell r="A13653">
            <v>6180</v>
          </cell>
          <cell r="B13653" t="str">
            <v>TABUA DE MADEIRA PARA PISO, CUMARU/IPE CHAMPANHE OU EQUIVALENTE DA REGIAO, ENCAIXE MACHO/FEMEA, *15 X 2* CM</v>
          </cell>
        </row>
        <row r="13654">
          <cell r="A13654">
            <v>6182</v>
          </cell>
          <cell r="B13654" t="str">
            <v>TABUA DE MADEIRA PARA PISO, IPE (CERNE) OU EQUIVALENTE DA REGIAO, ENCAIXE MACHO/FEMEA, *20 X 2* CM</v>
          </cell>
        </row>
        <row r="13655">
          <cell r="A13655">
            <v>43614</v>
          </cell>
          <cell r="B13655" t="str">
            <v>TABUA NAO APARELHADA *2,5 X 15* CM, EM MACARANDUBA/MASSARANDUBA, ANGELIM OU EQUIVALENTE DA REGIAO - BRUTA</v>
          </cell>
          <cell r="C13655">
            <v>15.9</v>
          </cell>
        </row>
        <row r="13656">
          <cell r="A13656">
            <v>6193</v>
          </cell>
          <cell r="B13656" t="str">
            <v>TABUA NAO APARELHADA *2,5 X 20* CM, EM MACARANDUBA/MASSARANDUBA, ANGELIM OU EQUIVALENTE DA REGIAO - BRUTA</v>
          </cell>
          <cell r="C13656">
            <v>19.36</v>
          </cell>
        </row>
        <row r="13657">
          <cell r="A13657">
            <v>6189</v>
          </cell>
          <cell r="B13657" t="str">
            <v>TABUA NAO APARELHADA *2,5 X 30* CM, EM MACARANDUBA/MASSARANDUBA, ANGELIM OU EQUIVALENTE DA REGIAO - BRUTA</v>
          </cell>
          <cell r="C13657">
            <v>28.25</v>
          </cell>
        </row>
        <row r="13658">
          <cell r="A13658">
            <v>6214</v>
          </cell>
          <cell r="B13658" t="str">
            <v>TACO DE MADEIRA PARA PISO, IPE (CERNE) OU EQUIVALENTE DA REGIAO, 7 X 42 CM, E = 2 CM</v>
          </cell>
        </row>
        <row r="13659">
          <cell r="A13659">
            <v>36153</v>
          </cell>
          <cell r="B13659" t="str">
            <v>TALABARTE DE SEGURANCA, 2 MOSQUETOES TRAVA DUPLA *53* MM DE ABERTURA, COM ABSORVEDOR DE ENERGIA</v>
          </cell>
          <cell r="C13659">
            <v>218.16</v>
          </cell>
        </row>
        <row r="13660">
          <cell r="A13660">
            <v>10740</v>
          </cell>
          <cell r="B13660" t="str">
            <v>TALHA ELETRICA 3 T, VELOCIDADE 2,1 M / MIN, POTENCIA 1,3 KW</v>
          </cell>
          <cell r="C13660">
            <v>10377.81</v>
          </cell>
        </row>
        <row r="13661">
          <cell r="A13661">
            <v>13914</v>
          </cell>
          <cell r="B13661" t="str">
            <v>TALHA MANUAL DE CORRENTE, CAPACIDADE DE 1 T COM ELEVACAO DE 3 M</v>
          </cell>
          <cell r="C13661">
            <v>750.87</v>
          </cell>
        </row>
        <row r="13662">
          <cell r="A13662">
            <v>10742</v>
          </cell>
          <cell r="B13662" t="str">
            <v>TALHA MANUAL DE CORRENTE, CAPACIDADE DE 2 T COM ELEVACAO DE 3 M</v>
          </cell>
          <cell r="C13662">
            <v>1095.1600000000001</v>
          </cell>
        </row>
        <row r="13663">
          <cell r="A13663">
            <v>45239</v>
          </cell>
          <cell r="B13663" t="str">
            <v>TALHADEIRA CHATA, DE ACO, 10"</v>
          </cell>
          <cell r="C13663">
            <v>21.86</v>
          </cell>
        </row>
        <row r="13664">
          <cell r="A13664">
            <v>38465</v>
          </cell>
          <cell r="B13664" t="str">
            <v>TALHADEIRA COM PUNHO DE PROTECAO *20 X 250* MM</v>
          </cell>
          <cell r="C13664">
            <v>60.41</v>
          </cell>
        </row>
        <row r="13665">
          <cell r="A13665">
            <v>7543</v>
          </cell>
          <cell r="B13665" t="str">
            <v>TAMPA CEGA EM PVC PARA CONDULETE 4 X 2"</v>
          </cell>
          <cell r="C13665">
            <v>4.09</v>
          </cell>
        </row>
        <row r="13666">
          <cell r="A13666">
            <v>43427</v>
          </cell>
          <cell r="B13666" t="str">
            <v>TAMPA DE CONCRETO ARMADO PARA FOSSA SEPTICA, DIAMETRO NOMINAL DE 3,00 M E ESPESSURA MINIMA DE 100 MM</v>
          </cell>
          <cell r="C13666">
            <v>2010.05</v>
          </cell>
        </row>
        <row r="13667">
          <cell r="A13667">
            <v>41613</v>
          </cell>
          <cell r="B13667" t="str">
            <v>TAMPA DE CONCRETO ARMADO PARA FOSSA, D = *0,90* M, E = 0,05 M</v>
          </cell>
          <cell r="C13667">
            <v>129.21</v>
          </cell>
        </row>
        <row r="13668">
          <cell r="A13668">
            <v>41614</v>
          </cell>
          <cell r="B13668" t="str">
            <v>TAMPA DE CONCRETO ARMADO PARA FOSSA, D = *1,10* M, E = 0,05 M</v>
          </cell>
          <cell r="C13668">
            <v>164.63</v>
          </cell>
        </row>
        <row r="13669">
          <cell r="A13669">
            <v>41615</v>
          </cell>
          <cell r="B13669" t="str">
            <v>TAMPA DE CONCRETO ARMADO PARA FOSSA, D = *1,35* M, E = 0,05 M</v>
          </cell>
          <cell r="C13669">
            <v>254.46</v>
          </cell>
        </row>
        <row r="13670">
          <cell r="A13670">
            <v>41616</v>
          </cell>
          <cell r="B13670" t="str">
            <v>TAMPA DE CONCRETO ARMADO PARA FOSSA, D = 1,50 M, E = 0,05 M</v>
          </cell>
          <cell r="C13670">
            <v>380.2</v>
          </cell>
        </row>
        <row r="13671">
          <cell r="A13671">
            <v>41617</v>
          </cell>
          <cell r="B13671" t="str">
            <v>TAMPA DE CONCRETO ARMADO PARA FOSSA, D = 2,00 M, E = 0,05 M</v>
          </cell>
          <cell r="C13671">
            <v>755.98</v>
          </cell>
        </row>
        <row r="13672">
          <cell r="A13672">
            <v>41618</v>
          </cell>
          <cell r="B13672" t="str">
            <v>TAMPA DE CONCRETO ARMADO PARA FOSSA, D = 2,50 M, E = 0,05 M</v>
          </cell>
          <cell r="C13672">
            <v>1391.71</v>
          </cell>
        </row>
        <row r="13673">
          <cell r="A13673">
            <v>43428</v>
          </cell>
          <cell r="B13673" t="str">
            <v>TAMPA DE CONCRETO ARMADO PARA POCO DE INSPECAO, COM FURO E TAMPINHA, DIAMETRO NOMINAL DE 3,00 M E ESPESSURA MINIMA DE 100 MM</v>
          </cell>
          <cell r="C13673">
            <v>2444.5700000000002</v>
          </cell>
        </row>
        <row r="13674">
          <cell r="A13674">
            <v>41619</v>
          </cell>
          <cell r="B13674" t="str">
            <v>TAMPA DE CONCRETO ARMADO PARA POCO, COM FURO E TAMPINHA, D = *0,90* M, E = 0,05 M</v>
          </cell>
          <cell r="C13674">
            <v>158.38</v>
          </cell>
        </row>
        <row r="13675">
          <cell r="A13675">
            <v>41620</v>
          </cell>
          <cell r="B13675" t="str">
            <v>TAMPA DE CONCRETO ARMADO PARA POCO, COM FURO E TAMPINHA, D = *1,10* M, E = 0,05 M</v>
          </cell>
          <cell r="C13675">
            <v>200.06</v>
          </cell>
        </row>
        <row r="13676">
          <cell r="A13676">
            <v>41622</v>
          </cell>
          <cell r="B13676" t="str">
            <v>TAMPA DE CONCRETO ARMADO PARA POCO, COM FURO E TAMPINHA, D = *1,35* M, E = 0,05 M</v>
          </cell>
          <cell r="C13676">
            <v>346.99</v>
          </cell>
        </row>
        <row r="13677">
          <cell r="A13677">
            <v>41623</v>
          </cell>
          <cell r="B13677" t="str">
            <v>TAMPA DE CONCRETO ARMADO PARA POCO, COM FURO E TAMPINHA, D = 1,50 M, E = 0,05 M</v>
          </cell>
          <cell r="C13677">
            <v>533.51</v>
          </cell>
        </row>
        <row r="13678">
          <cell r="A13678">
            <v>41624</v>
          </cell>
          <cell r="B13678" t="str">
            <v>TAMPA DE CONCRETO ARMADO PARA POCO, COM FURO E TAMPINHA, D = 2,00 M, E = 0,05 M</v>
          </cell>
          <cell r="C13678">
            <v>1000.33</v>
          </cell>
        </row>
        <row r="13679">
          <cell r="A13679">
            <v>41625</v>
          </cell>
          <cell r="B13679" t="str">
            <v>TAMPA DE CONCRETO ARMADO PARA POCO, COM FURO E TAMPINHA, D = 2,50 M, E = 0,05 M</v>
          </cell>
          <cell r="C13679">
            <v>1539.05</v>
          </cell>
        </row>
        <row r="13680">
          <cell r="A13680">
            <v>39346</v>
          </cell>
          <cell r="B13680" t="str">
            <v>TAMPA PARA CONDULETE, EM PVC, PARA 1 INTERRUPTOR</v>
          </cell>
          <cell r="C13680">
            <v>2.5299999999999998</v>
          </cell>
        </row>
        <row r="13681">
          <cell r="A13681">
            <v>39350</v>
          </cell>
          <cell r="B13681" t="str">
            <v>TAMPA PARA CONDULETE, EM PVC, PARA 1 MODULO RJ</v>
          </cell>
          <cell r="C13681">
            <v>2.72</v>
          </cell>
        </row>
        <row r="13682">
          <cell r="A13682">
            <v>39351</v>
          </cell>
          <cell r="B13682" t="str">
            <v>TAMPA PARA CONDULETE, EM PVC, PARA 2 MODULOS RJ</v>
          </cell>
          <cell r="C13682">
            <v>3.15</v>
          </cell>
        </row>
        <row r="13683">
          <cell r="A13683">
            <v>39352</v>
          </cell>
          <cell r="B13683" t="str">
            <v>TAMPA PARA CONDULETE, EM PVC, PARA TOMADA HEXAGONAL</v>
          </cell>
          <cell r="C13683">
            <v>2.5299999999999998</v>
          </cell>
        </row>
        <row r="13684">
          <cell r="A13684">
            <v>38837</v>
          </cell>
          <cell r="B13684" t="str">
            <v>TAMPAO / CAP, ROSCA MACHO, DN 1", PARA TUBO PEX PARA INST. AGUA QUENTE/FRIA</v>
          </cell>
        </row>
        <row r="13685">
          <cell r="A13685">
            <v>38836</v>
          </cell>
          <cell r="B13685" t="str">
            <v>TAMPAO / CAP, ROSCA MACHO, DN 3/4", PARA TUBO PEX PARA INST. AGUA QUENTE/FRIA</v>
          </cell>
        </row>
        <row r="13686">
          <cell r="A13686">
            <v>2666</v>
          </cell>
          <cell r="B13686" t="str">
            <v>TAMPAO / TERMINAL / PLUG, D = 1 1/4", PARA DUTO CORRUGADO PEAD (CABEAMENTO SUBTERRANEO)</v>
          </cell>
          <cell r="C13686">
            <v>7.97</v>
          </cell>
        </row>
        <row r="13687">
          <cell r="A13687">
            <v>2668</v>
          </cell>
          <cell r="B13687" t="str">
            <v>TAMPAO / TERMINAL / PLUG, D = 2", PARA DUTO CORRUGADO PEAD (CABEAMENTO SUBTERRANEO)</v>
          </cell>
          <cell r="C13687">
            <v>9.1</v>
          </cell>
        </row>
        <row r="13688">
          <cell r="A13688">
            <v>2664</v>
          </cell>
          <cell r="B13688" t="str">
            <v>TAMPAO / TERMINAL / PLUG, D = 3", PARA DUTO CORRUGADO PEAD (CABEAMENTO SUBTERRANEO)</v>
          </cell>
          <cell r="C13688">
            <v>13.43</v>
          </cell>
        </row>
        <row r="13689">
          <cell r="A13689">
            <v>2662</v>
          </cell>
          <cell r="B13689" t="str">
            <v>TAMPAO / TERMINAL / PLUG, D = 4", PARA DUTO CORRUGADO PEAD (CABEAMENTO SUBTERRANEO)</v>
          </cell>
          <cell r="C13689">
            <v>16.47</v>
          </cell>
        </row>
        <row r="13690">
          <cell r="A13690">
            <v>20964</v>
          </cell>
          <cell r="B13690" t="str">
            <v>TAMPAO COM CORRENTE, EM LATAO, ENGATE RAPIDO 1 1/2", PARA INSTALACAO PREDIAL DE COMBATE A INCENDIO</v>
          </cell>
          <cell r="C13690">
            <v>72.23</v>
          </cell>
        </row>
        <row r="13691">
          <cell r="A13691">
            <v>10905</v>
          </cell>
          <cell r="B13691" t="str">
            <v>TAMPAO COM CORRENTE, EM LATAO, ENGATE RAPIDO 2 1/2", PARA INSTALACAO PREDIAL DE COMBATE A INCENDIO</v>
          </cell>
          <cell r="C13691">
            <v>96.9</v>
          </cell>
        </row>
        <row r="13692">
          <cell r="A13692">
            <v>11289</v>
          </cell>
          <cell r="B13692" t="str">
            <v>TAMPAO FOFO ARTICULADO P/ REGISTRO, COM BASE / REQUADRO, CLASSE A15 CARGA MAX 1,5 T, *200 X 200* MM (COM INSCRICAO EM RELEVO DO TIPO DE REDE)</v>
          </cell>
        </row>
        <row r="13693">
          <cell r="A13693">
            <v>11241</v>
          </cell>
          <cell r="B13693" t="str">
            <v>TAMPAO FOFO ARTICULADO P/ REGISTRO, COM BASE / REQUADRO, CLASSE A15 CARGA MAXIMA 1,5 T, *400 X 400* MM (COM INSCRICAO EM RELEVO DO TIPO DE REDE)</v>
          </cell>
        </row>
        <row r="13694">
          <cell r="A13694">
            <v>11301</v>
          </cell>
          <cell r="B13694" t="str">
            <v>TAMPAO FOFO ARTICULADO, COM BASE / REQUADRO, CLASSE B125 CARGA MAX 12,5 T, REDONDO, TAMPA 600 MM (COM INSCRICAO EM RELEVO DO TIPO DE REDE)</v>
          </cell>
        </row>
        <row r="13695">
          <cell r="A13695">
            <v>21090</v>
          </cell>
          <cell r="B13695" t="str">
            <v>TAMPAO FOFO ARTICULADO, COM BASE / REQUADRO, CLASSE D400 CARGA MAX 40 T, REDONDO, TAMPA 600 MM (COM INSCRICAO EM RELEVO DO TIPO DE REDE)</v>
          </cell>
        </row>
        <row r="13696">
          <cell r="A13696">
            <v>11315</v>
          </cell>
          <cell r="B13696" t="str">
            <v>TAMPAO FOFO SIMPLES COM BASE / REQUADRO, CLASSE A15 CARGA MAX. 1,5 T, 300 X 300 MM (COM INSCRICAO EM RELEVO DO TIPO DE REDE)</v>
          </cell>
        </row>
        <row r="13697">
          <cell r="A13697">
            <v>21071</v>
          </cell>
          <cell r="B13697" t="str">
            <v>TAMPAO FOFO SIMPLES COM BASE / REQUADRO, CLASSE A15 CARGA MAX. 1,5 T, 400 X 400 MM (COM INSCRICAO EM RELEVO DO TIPO DE REDE)</v>
          </cell>
        </row>
        <row r="13698">
          <cell r="A13698">
            <v>14112</v>
          </cell>
          <cell r="B13698" t="str">
            <v>TAMPAO FOFO SIMPLES COM BASE / REQUADRO, CLASSE A15 CARGA MAX. 1,5 T, 400 X 600 MM (COM INSCRICAO EM RELEVO DO TIPO DE REDE)</v>
          </cell>
        </row>
        <row r="13699">
          <cell r="A13699">
            <v>11316</v>
          </cell>
          <cell r="B13699" t="str">
            <v>TAMPAO FOFO SIMPLES COM BASE / REQUADRO, CLASSE B125 CARGA MAX. 12,5 T, REDONDO, TAMPA 500 MM (COM INSCRICAO EM RELEVO DO TIPO DE REDE)</v>
          </cell>
        </row>
        <row r="13700">
          <cell r="A13700">
            <v>6243</v>
          </cell>
          <cell r="B13700" t="str">
            <v>TAMPAO FOFO SIMPLES COM BASE / REQUADRO, CLASSE B125 CARGA MAX. 12,5 T, REDONDO, TAMPA 600 MM (COM INSCRICAO EM RELEVO DO TIPO DE REDE)</v>
          </cell>
        </row>
        <row r="13701">
          <cell r="A13701">
            <v>6240</v>
          </cell>
          <cell r="B13701" t="str">
            <v>TAMPAO FOFO SIMPLES COM BASE / REQUADRO, CLASSE D400 CARGA MAX. 40 T, REDONDO, TAMPA 600 MM (COM INSCRICAO EM RELEVO DO TIPO DE REDE)</v>
          </cell>
        </row>
        <row r="13702">
          <cell r="A13702">
            <v>11296</v>
          </cell>
          <cell r="B13702" t="str">
            <v>TAMPAO FOFO SIMPLES COM BASE / REQUADRO, CLASSE D400 CARGA MAX. 40 T, REDONDO, TAMPA 900 MM (COM INSCRICAO EM RELEVO DO TIPO DE REDE)</v>
          </cell>
        </row>
        <row r="13703">
          <cell r="A13703">
            <v>11299</v>
          </cell>
          <cell r="B13703" t="str">
            <v>TAMPAO FOFO SIMPLES COM BASE / REQUADRO, R-2, CLASSE A15 CARGA MAX. 1,5 T, 550 X 1100 MM (COM INSCRICAO EM RELEVO DO TIPO DE REDE)</v>
          </cell>
        </row>
        <row r="13704">
          <cell r="A13704">
            <v>11688</v>
          </cell>
          <cell r="B13704" t="str">
            <v>TANQUE ACO INOXIDAVEL (ACO 304) COM ESFREGADOR E VALVULA, DE *50 X 40 X 22* CM</v>
          </cell>
          <cell r="C13704">
            <v>507.83</v>
          </cell>
        </row>
        <row r="13705">
          <cell r="A13705">
            <v>37736</v>
          </cell>
          <cell r="B13705" t="str">
            <v>TANQUE DE ACO CARBONO NAO REVESTIDO, PARA TRANSPORTE DE AGUA COM CAPACIDADE DE 10 M3, COM BOMBA CENTRIFUGA POR TOMADA DE FORCA, VAZAO MAXIMA *75* M3/H (INCLUI MONTAGEM, NAO INCLUI CAMINHAO)</v>
          </cell>
        </row>
        <row r="13706">
          <cell r="A13706">
            <v>37739</v>
          </cell>
          <cell r="B13706" t="str">
            <v>TANQUE DE ACO PARA TRANSPORTE DE AGUA COM CAPACIDADE DE 14 M3 (INCLUI MONTAGEM, NAO INCLUI CAMINHAO)</v>
          </cell>
        </row>
        <row r="13707">
          <cell r="A13707">
            <v>37740</v>
          </cell>
          <cell r="B13707" t="str">
            <v>TANQUE DE ACO PARA TRANSPORTE DE AGUA COM CAPACIDADE DE 4 M3 (INCLUI MONTAGEM, NAO INCLUI CAMINHAO)</v>
          </cell>
        </row>
        <row r="13708">
          <cell r="A13708">
            <v>37738</v>
          </cell>
          <cell r="B13708" t="str">
            <v>TANQUE DE ACO PARA TRANSPORTE DE AGUA COM CAPACIDADE DE 6 M3 (INCLUI MONTAGEM, NAO INCLUI CAMINHAO)</v>
          </cell>
        </row>
        <row r="13709">
          <cell r="A13709">
            <v>37737</v>
          </cell>
          <cell r="B13709" t="str">
            <v>TANQUE DE ACO PARA TRANSPORTE DE AGUA COM CAPACIDADE DE 8 M3 (INCLUI MONTAGEM, NAO INCLUI CAMINHAO)</v>
          </cell>
        </row>
        <row r="13710">
          <cell r="A13710">
            <v>25014</v>
          </cell>
          <cell r="B13710" t="str">
            <v>TANQUE DE ASFALTO ESTACIONARIO COM MACARICO, CAPACIDADE 20.000 L</v>
          </cell>
        </row>
        <row r="13711">
          <cell r="A13711">
            <v>25013</v>
          </cell>
          <cell r="B13711" t="str">
            <v>TANQUE DE ASFALTO ESTACIONARIO COM SERPENTINA, CAPACIDADE 20.000 L</v>
          </cell>
        </row>
        <row r="13712">
          <cell r="A13712">
            <v>14405</v>
          </cell>
          <cell r="B13712" t="str">
            <v>TANQUE DE ASFALTO ESTACIONARIO COM SERPENTINA, CAPACIDADE 30.000 L</v>
          </cell>
        </row>
        <row r="13713">
          <cell r="A13713">
            <v>20271</v>
          </cell>
          <cell r="B13713" t="str">
            <v>TANQUE DE LOUCA BRANCA, COM COLUNA, *30* L</v>
          </cell>
          <cell r="C13713">
            <v>579.21</v>
          </cell>
        </row>
        <row r="13714">
          <cell r="A13714">
            <v>10423</v>
          </cell>
          <cell r="B13714" t="str">
            <v>TANQUE DE LOUCA BRANCA, SUSPENSO, *20* L</v>
          </cell>
          <cell r="C13714">
            <v>425.28</v>
          </cell>
        </row>
        <row r="13715">
          <cell r="A13715">
            <v>36790</v>
          </cell>
          <cell r="B13715" t="str">
            <v>TANQUE DUPLO EM MARMORE SINTETICO COM CUBA LISA E ESFREGADOR, *110 X 60* CM</v>
          </cell>
          <cell r="C13715">
            <v>392.81</v>
          </cell>
        </row>
        <row r="13716">
          <cell r="A13716">
            <v>37589</v>
          </cell>
          <cell r="B13716" t="str">
            <v>TANQUE SIMPLES EM MARMORE SINTETICO COM COLUNA, CAPACIDADE *22* L, *60 X 46* CM</v>
          </cell>
          <cell r="C13716">
            <v>481.3</v>
          </cell>
        </row>
        <row r="13717">
          <cell r="A13717">
            <v>11690</v>
          </cell>
          <cell r="B13717" t="str">
            <v>TANQUE SIMPLES EM MARMORE SINTETICO DE FIXAR NA PAREDE, CAPACIDADE *22* L, *60 X 46* CM</v>
          </cell>
          <cell r="C13717">
            <v>255.68</v>
          </cell>
        </row>
        <row r="13718">
          <cell r="A13718">
            <v>20234</v>
          </cell>
          <cell r="B13718" t="str">
            <v>TANQUE SIMPLES EM MARMORE SINTETICO SUSPENSO, CAPACIDADE *38* L, *60 X 60* CM</v>
          </cell>
          <cell r="C13718">
            <v>323.57</v>
          </cell>
        </row>
        <row r="13719">
          <cell r="A13719">
            <v>44480</v>
          </cell>
          <cell r="B13719" t="str">
            <v>TARIFA "A" ENTRE 0 E 20M3 FORNECIMENTO D'AGUA</v>
          </cell>
          <cell r="C13719">
            <v>21.19</v>
          </cell>
        </row>
        <row r="13720">
          <cell r="A13720">
            <v>11457</v>
          </cell>
          <cell r="B13720" t="str">
            <v>TARJETA LIVRE / OCUPADO PARA PORTA DE BANHEIRO, CORPO EM ZAMAC E ESPELHO EM LATAO</v>
          </cell>
          <cell r="C13720">
            <v>53.4</v>
          </cell>
        </row>
        <row r="13721">
          <cell r="A13721">
            <v>44073</v>
          </cell>
          <cell r="B13721" t="str">
            <v>TARUGO DELIMITADOR DE PROFUNDIDADE EM ESPUMA DE POLIETILENO DE BAIXA DENSIDADE 10 MM, CINZA</v>
          </cell>
          <cell r="C13721">
            <v>0.65</v>
          </cell>
        </row>
        <row r="13722">
          <cell r="A13722">
            <v>3593</v>
          </cell>
          <cell r="B13722" t="str">
            <v>TE 45 GRAUS DE FERRO GALVANIZADO, COM ROSCA BSP, DE 1 1/2"</v>
          </cell>
          <cell r="C13722">
            <v>95.11</v>
          </cell>
        </row>
        <row r="13723">
          <cell r="A13723">
            <v>3588</v>
          </cell>
          <cell r="B13723" t="str">
            <v>TE 45 GRAUS DE FERRO GALVANIZADO, COM ROSCA BSP, DE 1 1/4"</v>
          </cell>
          <cell r="C13723">
            <v>73.31</v>
          </cell>
        </row>
        <row r="13724">
          <cell r="A13724">
            <v>3587</v>
          </cell>
          <cell r="B13724" t="str">
            <v>TE 45 GRAUS DE FERRO GALVANIZADO, COM ROSCA BSP, DE 1"</v>
          </cell>
          <cell r="C13724">
            <v>45.49</v>
          </cell>
        </row>
        <row r="13725">
          <cell r="A13725">
            <v>3585</v>
          </cell>
          <cell r="B13725" t="str">
            <v>TE 45 GRAUS DE FERRO GALVANIZADO, COM ROSCA BSP, DE 1/2"</v>
          </cell>
          <cell r="C13725">
            <v>22.64</v>
          </cell>
        </row>
        <row r="13726">
          <cell r="A13726">
            <v>3590</v>
          </cell>
          <cell r="B13726" t="str">
            <v>TE 45 GRAUS DE FERRO GALVANIZADO, COM ROSCA BSP, DE 2 1/2"</v>
          </cell>
          <cell r="C13726">
            <v>270.05</v>
          </cell>
        </row>
        <row r="13727">
          <cell r="A13727">
            <v>3589</v>
          </cell>
          <cell r="B13727" t="str">
            <v>TE 45 GRAUS DE FERRO GALVANIZADO, COM ROSCA BSP, DE 2"</v>
          </cell>
          <cell r="C13727">
            <v>144.94999999999999</v>
          </cell>
        </row>
        <row r="13728">
          <cell r="A13728">
            <v>3592</v>
          </cell>
          <cell r="B13728" t="str">
            <v>TE 45 GRAUS DE FERRO GALVANIZADO, COM ROSCA BSP, DE 3"</v>
          </cell>
          <cell r="C13728">
            <v>426.87</v>
          </cell>
        </row>
        <row r="13729">
          <cell r="A13729">
            <v>3586</v>
          </cell>
          <cell r="B13729" t="str">
            <v>TE 45 GRAUS DE FERRO GALVANIZADO, COM ROSCA BSP, DE 3/4"</v>
          </cell>
          <cell r="C13729">
            <v>29.66</v>
          </cell>
        </row>
        <row r="13730">
          <cell r="A13730">
            <v>3591</v>
          </cell>
          <cell r="B13730" t="str">
            <v>TE 45 GRAUS DE FERRO GALVANIZADO, COM ROSCA BSP, DE 4"</v>
          </cell>
          <cell r="C13730">
            <v>684.29</v>
          </cell>
        </row>
        <row r="13731">
          <cell r="A13731">
            <v>40396</v>
          </cell>
          <cell r="B13731" t="str">
            <v>TE 90 GRAUS EM ACO CARBONO, SOLDAVEL, PRESSAO 3.000 LBS, DN 1 1/2"</v>
          </cell>
        </row>
        <row r="13732">
          <cell r="A13732">
            <v>40395</v>
          </cell>
          <cell r="B13732" t="str">
            <v>TE 90 GRAUS EM ACO CARBONO, SOLDAVEL, PRESSAO 3.000 LBS, DN 1 1/4"</v>
          </cell>
        </row>
        <row r="13733">
          <cell r="A13733">
            <v>40394</v>
          </cell>
          <cell r="B13733" t="str">
            <v>TE 90 GRAUS EM ACO CARBONO, SOLDAVEL, PRESSAO 3.000 LBS, DN 1"</v>
          </cell>
        </row>
        <row r="13734">
          <cell r="A13734">
            <v>40392</v>
          </cell>
          <cell r="B13734" t="str">
            <v>TE 90 GRAUS EM ACO CARBONO, SOLDAVEL, PRESSAO 3.000 LBS, DN 1/2"</v>
          </cell>
        </row>
        <row r="13735">
          <cell r="A13735">
            <v>40398</v>
          </cell>
          <cell r="B13735" t="str">
            <v>TE 90 GRAUS EM ACO CARBONO, SOLDAVEL, PRESSAO 3.000 LBS, DN 2 1/2"</v>
          </cell>
        </row>
        <row r="13736">
          <cell r="A13736">
            <v>40397</v>
          </cell>
          <cell r="B13736" t="str">
            <v>TE 90 GRAUS EM ACO CARBONO, SOLDAVEL, PRESSAO 3.000 LBS, DN 2"</v>
          </cell>
        </row>
        <row r="13737">
          <cell r="A13737">
            <v>40399</v>
          </cell>
          <cell r="B13737" t="str">
            <v>TE 90 GRAUS EM ACO CARBONO, SOLDAVEL, PRESSAO 3.000 LBS, DN 3"</v>
          </cell>
        </row>
        <row r="13738">
          <cell r="A13738">
            <v>40393</v>
          </cell>
          <cell r="B13738" t="str">
            <v>TE 90 GRAUS EM ACO CARBONO, SOLDAVEL, PRESSAO 3.000 LBS, DN 3/4"</v>
          </cell>
        </row>
        <row r="13739">
          <cell r="A13739">
            <v>44253</v>
          </cell>
          <cell r="B13739" t="str">
            <v>TE CPVC, SOLDAVEL, 90 GRAUS, 114 MM, PARA AGUA QUENTE PREDIAL</v>
          </cell>
          <cell r="C13739">
            <v>313.92</v>
          </cell>
        </row>
        <row r="13740">
          <cell r="A13740">
            <v>21121</v>
          </cell>
          <cell r="B13740" t="str">
            <v>TE CPVC, SOLDAVEL, 90 GRAUS, 15 MM, PARA AGUA QUENTE PREDIAL</v>
          </cell>
          <cell r="C13740">
            <v>4.5</v>
          </cell>
        </row>
        <row r="13741">
          <cell r="A13741">
            <v>38010</v>
          </cell>
          <cell r="B13741" t="str">
            <v>TE CPVC, SOLDAVEL, 90 GRAUS, 22 MM, PARA AGUA QUENTE PREDIAL</v>
          </cell>
          <cell r="C13741">
            <v>5.61</v>
          </cell>
        </row>
        <row r="13742">
          <cell r="A13742">
            <v>38011</v>
          </cell>
          <cell r="B13742" t="str">
            <v>TE CPVC, SOLDAVEL, 90 GRAUS, 28 MM, PARA AGUA QUENTE PREDIAL</v>
          </cell>
          <cell r="C13742">
            <v>11.24</v>
          </cell>
        </row>
        <row r="13743">
          <cell r="A13743">
            <v>38012</v>
          </cell>
          <cell r="B13743" t="str">
            <v>TE CPVC, SOLDAVEL, 90 GRAUS, 35 MM, PARA AGUA QUENTE PREDIAL</v>
          </cell>
          <cell r="C13743">
            <v>42.85</v>
          </cell>
        </row>
        <row r="13744">
          <cell r="A13744">
            <v>38013</v>
          </cell>
          <cell r="B13744" t="str">
            <v>TE CPVC, SOLDAVEL, 90 GRAUS, 42 MM, PARA AGUA QUENTE PREDIAL</v>
          </cell>
          <cell r="C13744">
            <v>55.05</v>
          </cell>
        </row>
        <row r="13745">
          <cell r="A13745">
            <v>38014</v>
          </cell>
          <cell r="B13745" t="str">
            <v>TE CPVC, SOLDAVEL, 90 GRAUS, 54 MM, PARA AGUA QUENTE PREDIAL</v>
          </cell>
          <cell r="C13745">
            <v>91.93</v>
          </cell>
        </row>
        <row r="13746">
          <cell r="A13746">
            <v>38015</v>
          </cell>
          <cell r="B13746" t="str">
            <v>TE CPVC, SOLDAVEL, 90 GRAUS, 73 MM, PARA AGUA QUENTE PREDIAL</v>
          </cell>
          <cell r="C13746">
            <v>216.13</v>
          </cell>
        </row>
        <row r="13747">
          <cell r="A13747">
            <v>38016</v>
          </cell>
          <cell r="B13747" t="str">
            <v>TE CPVC, SOLDAVEL, 90 GRAUS, 89 MM, PARA AGUA QUENTE PREDIAL</v>
          </cell>
          <cell r="C13747">
            <v>251.33</v>
          </cell>
        </row>
        <row r="13748">
          <cell r="A13748">
            <v>12741</v>
          </cell>
          <cell r="B13748" t="str">
            <v>TE DE COBRE SEM ANEL DE SOLDA, BOLSA X BOLSA X BOLSA, 104 MM</v>
          </cell>
        </row>
        <row r="13749">
          <cell r="A13749">
            <v>12733</v>
          </cell>
          <cell r="B13749" t="str">
            <v>TE DE COBRE SEM ANEL DE SOLDA, BOLSA X BOLSA X BOLSA, 15 MM</v>
          </cell>
        </row>
        <row r="13750">
          <cell r="A13750">
            <v>12734</v>
          </cell>
          <cell r="B13750" t="str">
            <v>TE DE COBRE SEM ANEL DE SOLDA, BOLSA X BOLSA X BOLSA, 22 MM</v>
          </cell>
        </row>
        <row r="13751">
          <cell r="A13751">
            <v>12735</v>
          </cell>
          <cell r="B13751" t="str">
            <v>TE DE COBRE SEM ANEL DE SOLDA, BOLSA X BOLSA X BOLSA, 28 MM</v>
          </cell>
        </row>
        <row r="13752">
          <cell r="A13752">
            <v>12736</v>
          </cell>
          <cell r="B13752" t="str">
            <v>TE DE COBRE SEM ANEL DE SOLDA, BOLSA X BOLSA X BOLSA, 35 MM</v>
          </cell>
        </row>
        <row r="13753">
          <cell r="A13753">
            <v>12737</v>
          </cell>
          <cell r="B13753" t="str">
            <v>TE DE COBRE SEM ANEL DE SOLDA, BOLSA X BOLSA X BOLSA, 42 MM</v>
          </cell>
        </row>
        <row r="13754">
          <cell r="A13754">
            <v>12738</v>
          </cell>
          <cell r="B13754" t="str">
            <v>TE DE COBRE SEM ANEL DE SOLDA, BOLSA X BOLSA X BOLSA, 54 MM</v>
          </cell>
        </row>
        <row r="13755">
          <cell r="A13755">
            <v>12739</v>
          </cell>
          <cell r="B13755" t="str">
            <v>TE DE COBRE SEM ANEL DE SOLDA, BOLSA X BOLSA X BOLSA, 66 MM</v>
          </cell>
        </row>
        <row r="13756">
          <cell r="A13756">
            <v>12740</v>
          </cell>
          <cell r="B13756" t="str">
            <v>TE DE COBRE SEM ANEL DE SOLDA, BOLSA X BOLSA X BOLSA, 79 MM</v>
          </cell>
        </row>
        <row r="13757">
          <cell r="A13757">
            <v>6297</v>
          </cell>
          <cell r="B13757" t="str">
            <v>TE DE FERRO GALVANIZADO, DE 1 1/2"</v>
          </cell>
          <cell r="C13757">
            <v>43.82</v>
          </cell>
        </row>
        <row r="13758">
          <cell r="A13758">
            <v>6296</v>
          </cell>
          <cell r="B13758" t="str">
            <v>TE DE FERRO GALVANIZADO, DE 1 1/4"</v>
          </cell>
          <cell r="C13758">
            <v>34.590000000000003</v>
          </cell>
        </row>
        <row r="13759">
          <cell r="A13759">
            <v>6323</v>
          </cell>
          <cell r="B13759" t="str">
            <v>TE DE FERRO GALVANIZADO, DE 1"</v>
          </cell>
          <cell r="C13759">
            <v>22.6</v>
          </cell>
        </row>
        <row r="13760">
          <cell r="A13760">
            <v>6294</v>
          </cell>
          <cell r="B13760" t="str">
            <v>TE DE FERRO GALVANIZADO, DE 1/2"</v>
          </cell>
          <cell r="C13760">
            <v>9.86</v>
          </cell>
        </row>
        <row r="13761">
          <cell r="A13761">
            <v>6299</v>
          </cell>
          <cell r="B13761" t="str">
            <v>TE DE FERRO GALVANIZADO, DE 2 1/2"</v>
          </cell>
          <cell r="C13761">
            <v>131.80000000000001</v>
          </cell>
        </row>
        <row r="13762">
          <cell r="A13762">
            <v>6298</v>
          </cell>
          <cell r="B13762" t="str">
            <v>TE DE FERRO GALVANIZADO, DE 2"</v>
          </cell>
          <cell r="C13762">
            <v>69.41</v>
          </cell>
        </row>
        <row r="13763">
          <cell r="A13763">
            <v>6322</v>
          </cell>
          <cell r="B13763" t="str">
            <v>TE DE FERRO GALVANIZADO, DE 3"</v>
          </cell>
          <cell r="C13763">
            <v>176.53</v>
          </cell>
        </row>
        <row r="13764">
          <cell r="A13764">
            <v>6295</v>
          </cell>
          <cell r="B13764" t="str">
            <v>TE DE FERRO GALVANIZADO, DE 3/4"</v>
          </cell>
          <cell r="C13764">
            <v>14.04</v>
          </cell>
        </row>
        <row r="13765">
          <cell r="A13765">
            <v>6300</v>
          </cell>
          <cell r="B13765" t="str">
            <v>TE DE FERRO GALVANIZADO, DE 4"</v>
          </cell>
          <cell r="C13765">
            <v>325.47000000000003</v>
          </cell>
        </row>
        <row r="13766">
          <cell r="A13766">
            <v>6321</v>
          </cell>
          <cell r="B13766" t="str">
            <v>TE DE FERRO GALVANIZADO, DE 5"</v>
          </cell>
          <cell r="C13766">
            <v>464.91</v>
          </cell>
        </row>
        <row r="13767">
          <cell r="A13767">
            <v>6301</v>
          </cell>
          <cell r="B13767" t="str">
            <v>TE DE FERRO GALVANIZADO, DE 6"</v>
          </cell>
          <cell r="C13767">
            <v>1089.69</v>
          </cell>
        </row>
        <row r="13768">
          <cell r="A13768">
            <v>7105</v>
          </cell>
          <cell r="B13768" t="str">
            <v>TE DE INSPECAO, PVC, 100 X 75 MM, SERIE NORMAL PARA ESGOTO PREDIAL</v>
          </cell>
          <cell r="C13768">
            <v>42.1</v>
          </cell>
        </row>
        <row r="13769">
          <cell r="A13769">
            <v>20183</v>
          </cell>
          <cell r="B13769" t="str">
            <v>TE DE INSPECAO, PVC, SERIE R, 100 X 75 MM, PARA ESGOTO PREDIAL</v>
          </cell>
          <cell r="C13769">
            <v>51.87</v>
          </cell>
        </row>
        <row r="13770">
          <cell r="A13770">
            <v>38448</v>
          </cell>
          <cell r="B13770" t="str">
            <v>TE DE INSPECAO, PVC, SERIE R, 150 X 100 MM, PARA ESGOTO PREDIAL</v>
          </cell>
          <cell r="C13770">
            <v>235.38</v>
          </cell>
        </row>
        <row r="13771">
          <cell r="A13771">
            <v>20182</v>
          </cell>
          <cell r="B13771" t="str">
            <v>TE DE INSPECAO, PVC, SERIE R, 75 X 75 MM, PARA ESGOTO PREDIAL</v>
          </cell>
          <cell r="C13771">
            <v>30.16</v>
          </cell>
        </row>
        <row r="13772">
          <cell r="A13772">
            <v>7119</v>
          </cell>
          <cell r="B13772" t="str">
            <v>TE DE REDUCAO COM ROSCA, PVC, 90 GRAUS, 1 X 3/4", PARA AGUA FRIA PREDIAL</v>
          </cell>
          <cell r="C13772">
            <v>11.1</v>
          </cell>
        </row>
        <row r="13773">
          <cell r="A13773">
            <v>7126</v>
          </cell>
          <cell r="B13773" t="str">
            <v>TE DE REDUCAO COM ROSCA, PVC, 90 GRAUS, 1.1/2" X 3/4", AGUA FRIA PREDIAL</v>
          </cell>
          <cell r="C13773">
            <v>22.66</v>
          </cell>
        </row>
        <row r="13774">
          <cell r="A13774">
            <v>7120</v>
          </cell>
          <cell r="B13774" t="str">
            <v>TE DE REDUCAO COM ROSCA, PVC, 90 GRAUS, 3/4 X 1/2", PARA AGUA FRIA PREDIAL</v>
          </cell>
          <cell r="C13774">
            <v>8.52</v>
          </cell>
        </row>
        <row r="13775">
          <cell r="A13775">
            <v>6319</v>
          </cell>
          <cell r="B13775" t="str">
            <v>TE DE REDUCAO DE FERRO GALVANIZADO, COM ROSCA BSP, DE 1 1/2" X 1"</v>
          </cell>
          <cell r="C13775">
            <v>51.48</v>
          </cell>
        </row>
        <row r="13776">
          <cell r="A13776">
            <v>6304</v>
          </cell>
          <cell r="B13776" t="str">
            <v>TE DE REDUCAO DE FERRO GALVANIZADO, COM ROSCA BSP, DE 1 1/2" X 3/4"</v>
          </cell>
          <cell r="C13776">
            <v>51.48</v>
          </cell>
        </row>
        <row r="13777">
          <cell r="A13777">
            <v>21116</v>
          </cell>
          <cell r="B13777" t="str">
            <v>TE DE REDUCAO DE FERRO GALVANIZADO, COM ROSCA BSP, DE 1 1/4" X 3/4"</v>
          </cell>
          <cell r="C13777">
            <v>38.99</v>
          </cell>
        </row>
        <row r="13778">
          <cell r="A13778">
            <v>6320</v>
          </cell>
          <cell r="B13778" t="str">
            <v>TE DE REDUCAO DE FERRO GALVANIZADO, COM ROSCA BSP, DE 1" X 1/2"</v>
          </cell>
          <cell r="C13778">
            <v>26.51</v>
          </cell>
        </row>
        <row r="13779">
          <cell r="A13779">
            <v>6303</v>
          </cell>
          <cell r="B13779" t="str">
            <v>TE DE REDUCAO DE FERRO GALVANIZADO, COM ROSCA BSP, DE 1" X 3/4"</v>
          </cell>
          <cell r="C13779">
            <v>26.51</v>
          </cell>
        </row>
        <row r="13780">
          <cell r="A13780">
            <v>6308</v>
          </cell>
          <cell r="B13780" t="str">
            <v>TE DE REDUCAO DE FERRO GALVANIZADO, COM ROSCA BSP, DE 2 1/2" X 1 1/2"</v>
          </cell>
          <cell r="C13780">
            <v>142.46</v>
          </cell>
        </row>
        <row r="13781">
          <cell r="A13781">
            <v>6317</v>
          </cell>
          <cell r="B13781" t="str">
            <v>TE DE REDUCAO DE FERRO GALVANIZADO, COM ROSCA BSP, DE 2 1/2" X 1 1/4"</v>
          </cell>
          <cell r="C13781">
            <v>142.46</v>
          </cell>
        </row>
        <row r="13782">
          <cell r="A13782">
            <v>6307</v>
          </cell>
          <cell r="B13782" t="str">
            <v>TE DE REDUCAO DE FERRO GALVANIZADO, COM ROSCA BSP, DE 2 1/2" X 1"</v>
          </cell>
          <cell r="C13782">
            <v>142.46</v>
          </cell>
        </row>
        <row r="13783">
          <cell r="A13783">
            <v>6309</v>
          </cell>
          <cell r="B13783" t="str">
            <v>TE DE REDUCAO DE FERRO GALVANIZADO, COM ROSCA BSP, DE 2 1/2" X 2"</v>
          </cell>
          <cell r="C13783">
            <v>146.6</v>
          </cell>
        </row>
        <row r="13784">
          <cell r="A13784">
            <v>6318</v>
          </cell>
          <cell r="B13784" t="str">
            <v>TE DE REDUCAO DE FERRO GALVANIZADO, COM ROSCA BSP, DE 2" X 1 1/2"</v>
          </cell>
          <cell r="C13784">
            <v>76.849999999999994</v>
          </cell>
        </row>
        <row r="13785">
          <cell r="A13785">
            <v>6306</v>
          </cell>
          <cell r="B13785" t="str">
            <v>TE DE REDUCAO DE FERRO GALVANIZADO, COM ROSCA BSP, DE 2" X 1 1/4"</v>
          </cell>
          <cell r="C13785">
            <v>76.849999999999994</v>
          </cell>
        </row>
        <row r="13786">
          <cell r="A13786">
            <v>6305</v>
          </cell>
          <cell r="B13786" t="str">
            <v>TE DE REDUCAO DE FERRO GALVANIZADO, COM ROSCA BSP, DE 2" X 1"</v>
          </cell>
          <cell r="C13786">
            <v>76.849999999999994</v>
          </cell>
        </row>
        <row r="13787">
          <cell r="A13787">
            <v>6312</v>
          </cell>
          <cell r="B13787" t="str">
            <v>TE DE REDUCAO DE FERRO GALVANIZADO, COM ROSCA BSP, DE 3" X 1 1/2"</v>
          </cell>
          <cell r="C13787">
            <v>204.92</v>
          </cell>
        </row>
        <row r="13788">
          <cell r="A13788">
            <v>6311</v>
          </cell>
          <cell r="B13788" t="str">
            <v>TE DE REDUCAO DE FERRO GALVANIZADO, COM ROSCA BSP, DE 3" X 1 1/4"</v>
          </cell>
          <cell r="C13788">
            <v>204.92</v>
          </cell>
        </row>
        <row r="13789">
          <cell r="A13789">
            <v>6310</v>
          </cell>
          <cell r="B13789" t="str">
            <v>TE DE REDUCAO DE FERRO GALVANIZADO, COM ROSCA BSP, DE 3" X 1"</v>
          </cell>
          <cell r="C13789">
            <v>204.92</v>
          </cell>
        </row>
        <row r="13790">
          <cell r="A13790">
            <v>6314</v>
          </cell>
          <cell r="B13790" t="str">
            <v>TE DE REDUCAO DE FERRO GALVANIZADO, COM ROSCA BSP, DE 3" X 2 1/2"</v>
          </cell>
          <cell r="C13790">
            <v>204.92</v>
          </cell>
        </row>
        <row r="13791">
          <cell r="A13791">
            <v>6313</v>
          </cell>
          <cell r="B13791" t="str">
            <v>TE DE REDUCAO DE FERRO GALVANIZADO, COM ROSCA BSP, DE 3" X 2"</v>
          </cell>
          <cell r="C13791">
            <v>204.92</v>
          </cell>
        </row>
        <row r="13792">
          <cell r="A13792">
            <v>6302</v>
          </cell>
          <cell r="B13792" t="str">
            <v>TE DE REDUCAO DE FERRO GALVANIZADO, COM ROSCA BSP, DE 3/4" X 1/2"</v>
          </cell>
          <cell r="C13792">
            <v>16.3</v>
          </cell>
        </row>
        <row r="13793">
          <cell r="A13793">
            <v>6315</v>
          </cell>
          <cell r="B13793" t="str">
            <v>TE DE REDUCAO DE FERRO GALVANIZADO, COM ROSCA BSP, DE 4" X 2"</v>
          </cell>
          <cell r="C13793">
            <v>388</v>
          </cell>
        </row>
        <row r="13794">
          <cell r="A13794">
            <v>6316</v>
          </cell>
          <cell r="B13794" t="str">
            <v>TE DE REDUCAO DE FERRO GALVANIZADO, COM ROSCA BSP, DE 4" X 3"</v>
          </cell>
          <cell r="C13794">
            <v>388</v>
          </cell>
        </row>
        <row r="13795">
          <cell r="A13795">
            <v>39324</v>
          </cell>
          <cell r="B13795" t="str">
            <v>TE DE REDUCAO, CPVC, 22 X 15 MM, PARA AGUA QUENTE PREDIAL</v>
          </cell>
          <cell r="C13795">
            <v>5.86</v>
          </cell>
        </row>
        <row r="13796">
          <cell r="A13796">
            <v>39325</v>
          </cell>
          <cell r="B13796" t="str">
            <v>TE DE REDUCAO, CPVC, 28 X 22 MM, PARA AGUA QUENTE PREDIAL</v>
          </cell>
          <cell r="C13796">
            <v>8.83</v>
          </cell>
        </row>
        <row r="13797">
          <cell r="A13797">
            <v>39326</v>
          </cell>
          <cell r="B13797" t="str">
            <v>TE DE REDUCAO, CPVC, 35 X 28 MM, PARA AGUA QUENTE PREDIAL</v>
          </cell>
          <cell r="C13797">
            <v>31.69</v>
          </cell>
        </row>
        <row r="13798">
          <cell r="A13798">
            <v>39327</v>
          </cell>
          <cell r="B13798" t="str">
            <v>TE DE REDUCAO, CPVC, 42 X 35 MM, PARA AGUA QUENTE PREDIAL</v>
          </cell>
          <cell r="C13798">
            <v>47.81</v>
          </cell>
        </row>
        <row r="13799">
          <cell r="A13799">
            <v>11378</v>
          </cell>
          <cell r="B13799" t="str">
            <v>TE DE REDUCAO, PVC PBA, BBB, JE, DN 100 X 50 / DE 110 X 60 MM, PARA REDE DE AGUA</v>
          </cell>
          <cell r="C13799">
            <v>76.540000000000006</v>
          </cell>
        </row>
        <row r="13800">
          <cell r="A13800">
            <v>11379</v>
          </cell>
          <cell r="B13800" t="str">
            <v>TE DE REDUCAO, PVC PBA, BBB, JE, DN 100 X 75 / DE 110 X 85 MM, PARA REDE DE AGUA</v>
          </cell>
          <cell r="C13800">
            <v>64.680000000000007</v>
          </cell>
        </row>
        <row r="13801">
          <cell r="A13801">
            <v>11493</v>
          </cell>
          <cell r="B13801" t="str">
            <v>TE DE REDUCAO, PVC PBA, BBB, JE, DN 75 X 50 / DE 85 X 60 MM, PARA REDE DE AGUA</v>
          </cell>
          <cell r="C13801">
            <v>37.299999999999997</v>
          </cell>
        </row>
        <row r="13802">
          <cell r="A13802">
            <v>7106</v>
          </cell>
          <cell r="B13802" t="str">
            <v>TE DE REDUCAO, PVC, SOLDAVEL, 90 GRAUS, 110 MM X 60 MM, PARA AGUA FRIA PREDIAL</v>
          </cell>
          <cell r="C13802">
            <v>140.22999999999999</v>
          </cell>
        </row>
        <row r="13803">
          <cell r="A13803">
            <v>7104</v>
          </cell>
          <cell r="B13803" t="str">
            <v>TE DE REDUCAO, PVC, SOLDAVEL, 90 GRAUS, 25 MM X 20 MM, PARA AGUA FRIA PREDIAL</v>
          </cell>
          <cell r="C13803">
            <v>3.78</v>
          </cell>
        </row>
        <row r="13804">
          <cell r="A13804">
            <v>7136</v>
          </cell>
          <cell r="B13804" t="str">
            <v>TE DE REDUCAO, PVC, SOLDAVEL, 90 GRAUS, 32 MM X 25 MM, PARA AGUA FRIA PREDIAL</v>
          </cell>
          <cell r="C13804">
            <v>6.58</v>
          </cell>
        </row>
        <row r="13805">
          <cell r="A13805">
            <v>7128</v>
          </cell>
          <cell r="B13805" t="str">
            <v>TE DE REDUCAO, PVC, SOLDAVEL, 90 GRAUS, 40 MM X 32 MM, PARA AGUA FRIA PREDIAL</v>
          </cell>
          <cell r="C13805">
            <v>8.5399999999999991</v>
          </cell>
        </row>
        <row r="13806">
          <cell r="A13806">
            <v>7108</v>
          </cell>
          <cell r="B13806" t="str">
            <v>TE DE REDUCAO, PVC, SOLDAVEL, 90 GRAUS, 50 MM X 20 MM, PARA AGUA FRIA PREDIAL</v>
          </cell>
          <cell r="C13806">
            <v>8.52</v>
          </cell>
        </row>
        <row r="13807">
          <cell r="A13807">
            <v>7129</v>
          </cell>
          <cell r="B13807" t="str">
            <v>TE DE REDUCAO, PVC, SOLDAVEL, 90 GRAUS, 50 MM X 25 MM, PARA AGUA FRIA PREDIAL</v>
          </cell>
          <cell r="C13807">
            <v>10.02</v>
          </cell>
        </row>
        <row r="13808">
          <cell r="A13808">
            <v>7130</v>
          </cell>
          <cell r="B13808" t="str">
            <v>TE DE REDUCAO, PVC, SOLDAVEL, 90 GRAUS, 50 MM X 32 MM, PARA AGUA FRIA PREDIAL</v>
          </cell>
          <cell r="C13808">
            <v>14.57</v>
          </cell>
        </row>
        <row r="13809">
          <cell r="A13809">
            <v>7131</v>
          </cell>
          <cell r="B13809" t="str">
            <v>TE DE REDUCAO, PVC, SOLDAVEL, 90 GRAUS, 50 MM X 40 MM, PARA AGUA FRIA PREDIAL</v>
          </cell>
          <cell r="C13809">
            <v>17.809999999999999</v>
          </cell>
        </row>
        <row r="13810">
          <cell r="A13810">
            <v>7132</v>
          </cell>
          <cell r="B13810" t="str">
            <v>TE DE REDUCAO, PVC, SOLDAVEL, 90 GRAUS, 75 MM X 50 MM, PARA AGUA FRIA PREDIAL</v>
          </cell>
          <cell r="C13810">
            <v>41.94</v>
          </cell>
        </row>
        <row r="13811">
          <cell r="A13811">
            <v>7133</v>
          </cell>
          <cell r="B13811" t="str">
            <v>TE DE REDUCAO, PVC, SOLDAVEL, 90 GRAUS, 85 MM X 60 MM, PARA AGUA FRIA PREDIAL</v>
          </cell>
          <cell r="C13811">
            <v>96.92</v>
          </cell>
        </row>
        <row r="13812">
          <cell r="A13812">
            <v>37422</v>
          </cell>
          <cell r="B13812" t="str">
            <v>TE DE SERVICO INTEGRADO, EM POLIPROPILENO (PP), PARA TUBOS EM PEAD, 63 X 20 MM - LIGACAO PREDIAL DE AGUA</v>
          </cell>
        </row>
        <row r="13813">
          <cell r="A13813">
            <v>37420</v>
          </cell>
          <cell r="B13813" t="str">
            <v>TE DE SERVICO INTEGRADO, EM POLIPROPILENO (PP), PARA TUBOS EM PEAD/PVC, 60 X 20 MM - LIGACAO PREDIAL DE AGUA</v>
          </cell>
        </row>
        <row r="13814">
          <cell r="A13814">
            <v>37421</v>
          </cell>
          <cell r="B13814" t="str">
            <v>TE DE SERVICO INTEGRADO, EM POLIPROPILENO (PP), PARA TUBOS EM PEAD/PVC, 60 X 32 MM - LIGACAO PREDIAL DE AGUA</v>
          </cell>
        </row>
        <row r="13815">
          <cell r="A13815">
            <v>37443</v>
          </cell>
          <cell r="B13815" t="str">
            <v>TE DE SERVICO, PEAD PE 100, DE 125 X 20 MM, PARA ELETROFUSAO</v>
          </cell>
        </row>
        <row r="13816">
          <cell r="A13816">
            <v>37444</v>
          </cell>
          <cell r="B13816" t="str">
            <v>TE DE SERVICO, PEAD PE 100, DE 125 X 32 MM, PARA ELETROFUSAO</v>
          </cell>
        </row>
        <row r="13817">
          <cell r="A13817">
            <v>37445</v>
          </cell>
          <cell r="B13817" t="str">
            <v>TE DE SERVICO, PEAD PE 100, DE 125 X 63 MM, PARA ELETROFUSAO</v>
          </cell>
        </row>
        <row r="13818">
          <cell r="A13818">
            <v>37446</v>
          </cell>
          <cell r="B13818" t="str">
            <v>TE DE SERVICO, PEAD PE 100, DE 200 X 20 MM, PARA ELETROFUSAO</v>
          </cell>
        </row>
        <row r="13819">
          <cell r="A13819">
            <v>37447</v>
          </cell>
          <cell r="B13819" t="str">
            <v>TE DE SERVICO, PEAD PE 100, DE 200 X 32 MM, PARA ELETROFUSAO</v>
          </cell>
        </row>
        <row r="13820">
          <cell r="A13820">
            <v>37448</v>
          </cell>
          <cell r="B13820" t="str">
            <v>TE DE SERVICO, PEAD PE 100, DE 200 X 63 MM, PARA ELETROFUSAO</v>
          </cell>
        </row>
        <row r="13821">
          <cell r="A13821">
            <v>37440</v>
          </cell>
          <cell r="B13821" t="str">
            <v>TE DE SERVICO, PEAD PE 100, DE 63 X 20 MM, PARA ELETROFUSAO</v>
          </cell>
        </row>
        <row r="13822">
          <cell r="A13822">
            <v>37441</v>
          </cell>
          <cell r="B13822" t="str">
            <v>TE DE SERVICO, PEAD PE 100, DE 63 X 32 MM, PARA ELETROFUSAO</v>
          </cell>
        </row>
        <row r="13823">
          <cell r="A13823">
            <v>37442</v>
          </cell>
          <cell r="B13823" t="str">
            <v>TE DE SERVICO, PEAD PE 100, DE 63 X 63 MM, PARA ELETROFUSAO</v>
          </cell>
        </row>
        <row r="13824">
          <cell r="A13824">
            <v>38017</v>
          </cell>
          <cell r="B13824" t="str">
            <v>TE DE TRANSICAO, CPVC, SOLDAVEL, 15 MM X 1/2", PARA AGUA QUENTE</v>
          </cell>
          <cell r="C13824">
            <v>11.98</v>
          </cell>
        </row>
        <row r="13825">
          <cell r="A13825">
            <v>38018</v>
          </cell>
          <cell r="B13825" t="str">
            <v>TE DE TRANSICAO, CPVC, SOLDAVEL, 22 MM X 1/2", PARA AGUA QUENTE</v>
          </cell>
          <cell r="C13825">
            <v>13.47</v>
          </cell>
        </row>
        <row r="13826">
          <cell r="A13826">
            <v>39895</v>
          </cell>
          <cell r="B13826" t="str">
            <v>TE DUPLA CURVA BRONZE/LATAO SEM ANEL DE SOLDA, ROSCA F X BOLSA X ROSCA F, 1/2" X 15 X 1/2"</v>
          </cell>
        </row>
        <row r="13827">
          <cell r="A13827">
            <v>39896</v>
          </cell>
          <cell r="B13827" t="str">
            <v>TE DUPLA CURVA BRONZE/LATAO SEM ANEL DE SOLDA, ROSCA F X BOLSA X ROSCA F, 3/4" X 22 X 3/4"</v>
          </cell>
        </row>
        <row r="13828">
          <cell r="A13828">
            <v>38873</v>
          </cell>
          <cell r="B13828" t="str">
            <v>TE METALICO, PARA CONEXAO COM ANEL DESLIZANTE, DN 16 MM, EM TUBO PEX PARA INST. AGUA QUENTE/FRIA</v>
          </cell>
        </row>
        <row r="13829">
          <cell r="A13829">
            <v>38874</v>
          </cell>
          <cell r="B13829" t="str">
            <v>TE METALICO, PARA CONEXAO COM ANEL DESLIZANTE, DN 20 MM, EM TUBO PEX PARA INST. AGUA QUENTE/FRIA</v>
          </cell>
        </row>
        <row r="13830">
          <cell r="A13830">
            <v>38875</v>
          </cell>
          <cell r="B13830" t="str">
            <v>TE METALICO, PARA CONEXAO COM ANEL DESLIZANTE, DN 25 MM, EM TUBO PEX PARA INST. AGUA QUENTE/FRIA</v>
          </cell>
        </row>
        <row r="13831">
          <cell r="A13831">
            <v>38876</v>
          </cell>
          <cell r="B13831" t="str">
            <v>TE METALICO, PARA CONEXAO COM ANEL DESLIZANTE, DN 32 MM, EM TUBO PEX PARA INST. AGUA QUENTE/FRIA</v>
          </cell>
        </row>
        <row r="13832">
          <cell r="A13832">
            <v>39000</v>
          </cell>
          <cell r="B13832" t="str">
            <v>TE MISTURADOR COM INSERTO METALICO, FEMEA, PPR, DN 25 MM X 3/4", PARA AGUA QUENTE E FRIA PREDIAL</v>
          </cell>
        </row>
        <row r="13833">
          <cell r="A13833">
            <v>38674</v>
          </cell>
          <cell r="B13833" t="str">
            <v>TE MISTURADOR DE TRANSICAO, CPVC, COM ROSCA, 22 MM X 3/4", PARA AGUA QUENTE</v>
          </cell>
          <cell r="C13833">
            <v>40.32</v>
          </cell>
        </row>
        <row r="13834">
          <cell r="A13834">
            <v>38019</v>
          </cell>
          <cell r="B13834" t="str">
            <v>TE MISTURADOR, CPVC, SOLDAVEL, 15 MM, PARA AGUA QUENTE</v>
          </cell>
          <cell r="C13834">
            <v>8.5299999999999994</v>
          </cell>
        </row>
        <row r="13835">
          <cell r="A13835">
            <v>38020</v>
          </cell>
          <cell r="B13835" t="str">
            <v>TE MISTURADOR, CPVC, SOLDAVEL, 22 MM, PARA AGUA QUENTE</v>
          </cell>
          <cell r="C13835">
            <v>10.51</v>
          </cell>
        </row>
        <row r="13836">
          <cell r="A13836">
            <v>38454</v>
          </cell>
          <cell r="B13836" t="str">
            <v>TE MISTURADOR, PPR, F/M/M, DN 20 X 20 MM, PARA AGUA QUENTE PREDIAL</v>
          </cell>
        </row>
        <row r="13837">
          <cell r="A13837">
            <v>38455</v>
          </cell>
          <cell r="B13837" t="str">
            <v>TE MISTURADOR, PPR, F/M/M, DN 25 X 25 MM, PARA AGUA QUENTE PREDIAL</v>
          </cell>
        </row>
        <row r="13838">
          <cell r="A13838">
            <v>38462</v>
          </cell>
          <cell r="B13838" t="str">
            <v>TE NORMAL, PPR, F/F/F, SOLDAVEL, 90 GRAUS, DN 110 X 110 X 110 MM, PARA AGUA QUENTE PREDIAL</v>
          </cell>
        </row>
        <row r="13839">
          <cell r="A13839">
            <v>36362</v>
          </cell>
          <cell r="B13839" t="str">
            <v>TE NORMAL, PPR, F/F/F, SOLDAVEL, 90 GRAUS, DN 20 X 20 X 20 MM, PARA AGUA QUENTE PREDIAL</v>
          </cell>
        </row>
        <row r="13840">
          <cell r="A13840">
            <v>36298</v>
          </cell>
          <cell r="B13840" t="str">
            <v>TE NORMAL, PPR, F/F/F, SOLDAVEL, 90 GRAUS, DN 25 X 25 X 25 MM, PARA AGUA QUENTE PREDIAL</v>
          </cell>
        </row>
        <row r="13841">
          <cell r="A13841">
            <v>38456</v>
          </cell>
          <cell r="B13841" t="str">
            <v>TE NORMAL, PPR, F/F/F, SOLDAVEL, 90 GRAUS, DN 32 X 32 X 32 MM, PARA AGUA QUENTE PREDIAL</v>
          </cell>
        </row>
        <row r="13842">
          <cell r="A13842">
            <v>38457</v>
          </cell>
          <cell r="B13842" t="str">
            <v>TE NORMAL, PPR, F/F/F, SOLDAVEL, 90 GRAUS, DN 40 X 40 X 40 MM, PARA AGUA QUENTE PREDIAL</v>
          </cell>
        </row>
        <row r="13843">
          <cell r="A13843">
            <v>38458</v>
          </cell>
          <cell r="B13843" t="str">
            <v>TE NORMAL, PPR, F/F/F, SOLDAVEL, 90 GRAUS, DN 50 X 50 X 50 MM, PARA AGUA QUENTE PREDIAL</v>
          </cell>
        </row>
        <row r="13844">
          <cell r="A13844">
            <v>38459</v>
          </cell>
          <cell r="B13844" t="str">
            <v>TE NORMAL, PPR, F/F/F, SOLDAVEL, 90 GRAUS, DN 63 X 63 X 63 MM, PARA AGUA QUENTE PREDIAL</v>
          </cell>
        </row>
        <row r="13845">
          <cell r="A13845">
            <v>38460</v>
          </cell>
          <cell r="B13845" t="str">
            <v>TE NORMAL, PPR, F/F/F, SOLDAVEL, 90 GRAUS, DN 75 X 75 X 75 MM, PARA AGUA QUENTE PREDIAL</v>
          </cell>
        </row>
        <row r="13846">
          <cell r="A13846">
            <v>38461</v>
          </cell>
          <cell r="B13846" t="str">
            <v>TE NORMAL, PPR, F/F/F, SOLDAVEL, 90 GRAUS, DN 90 X 90 X 90 MM, PARA AGUA QUENTE PREDIAL</v>
          </cell>
        </row>
        <row r="13847">
          <cell r="A13847">
            <v>7094</v>
          </cell>
          <cell r="B13847" t="str">
            <v>TE PVC ROSCAVEL 90 GRAUS, 1", PARA AGUA FRIA PREDIAL</v>
          </cell>
          <cell r="C13847">
            <v>12.34</v>
          </cell>
        </row>
        <row r="13848">
          <cell r="A13848">
            <v>7116</v>
          </cell>
          <cell r="B13848" t="str">
            <v>TE PVC SOLDAVEL, BBB, 90 GRAUS, DN 40 MM, PARA ESGOTO SECUNDARIO PREDIAL</v>
          </cell>
          <cell r="C13848">
            <v>3.77</v>
          </cell>
        </row>
        <row r="13849">
          <cell r="A13849">
            <v>7118</v>
          </cell>
          <cell r="B13849" t="str">
            <v>TE PVC, ROSCAVEL, 90 GRAUS, 1 1/2", AGUA FRIA PREDIAL</v>
          </cell>
          <cell r="C13849">
            <v>25.37</v>
          </cell>
        </row>
        <row r="13850">
          <cell r="A13850">
            <v>7098</v>
          </cell>
          <cell r="B13850" t="str">
            <v>TE PVC, ROSCAVEL, 90 GRAUS, 1/2", AGUA FRIA PREDIAL</v>
          </cell>
          <cell r="C13850">
            <v>3.77</v>
          </cell>
        </row>
        <row r="13851">
          <cell r="A13851">
            <v>7110</v>
          </cell>
          <cell r="B13851" t="str">
            <v>TE PVC, ROSCAVEL, 90 GRAUS, 2", AGUA FRIA PREDIAL</v>
          </cell>
          <cell r="C13851">
            <v>48.24</v>
          </cell>
        </row>
        <row r="13852">
          <cell r="A13852">
            <v>7123</v>
          </cell>
          <cell r="B13852" t="str">
            <v>TE PVC, ROSCAVEL, 90 GRAUS, 3/4", AGUA FRIA PREDIAL</v>
          </cell>
          <cell r="C13852">
            <v>4.5599999999999996</v>
          </cell>
        </row>
        <row r="13853">
          <cell r="A13853">
            <v>7121</v>
          </cell>
          <cell r="B13853" t="str">
            <v>TE PVC, SOLDAVEL, COM BUCHA DE LATAO NA BOLSA CENTRAL, 90 GRAUS, 20 MM X 1/2", PARA AGUA FRIA PREDIAL</v>
          </cell>
          <cell r="C13853">
            <v>9.02</v>
          </cell>
        </row>
        <row r="13854">
          <cell r="A13854">
            <v>7137</v>
          </cell>
          <cell r="B13854" t="str">
            <v>TE PVC, SOLDAVEL, COM BUCHA DE LATAO NA BOLSA CENTRAL, 90 GRAUS, 25 MM X 1/2", PARA AGUA FRIA PREDIAL</v>
          </cell>
          <cell r="C13854">
            <v>9.85</v>
          </cell>
        </row>
        <row r="13855">
          <cell r="A13855">
            <v>7122</v>
          </cell>
          <cell r="B13855" t="str">
            <v>TE PVC, SOLDAVEL, COM BUCHA DE LATAO NA BOLSA CENTRAL, 90 GRAUS, 25 MM X 3/4", PARA AGUA FRIA PREDIAL</v>
          </cell>
          <cell r="C13855">
            <v>10.85</v>
          </cell>
        </row>
        <row r="13856">
          <cell r="A13856">
            <v>7114</v>
          </cell>
          <cell r="B13856" t="str">
            <v>TE PVC, SOLDAVEL, COM BUCHA DE LATAO NA BOLSA CENTRAL, 90 GRAUS, 32 MM X 3/4", PARA AGUA FRIA PREDIAL</v>
          </cell>
          <cell r="C13856">
            <v>12.61</v>
          </cell>
        </row>
        <row r="13857">
          <cell r="A13857">
            <v>7109</v>
          </cell>
          <cell r="B13857" t="str">
            <v>TE PVC, SOLDAVEL, COM ROSCA NA BOLSA CENTRAL, 90 GRAUS, 20 MM X 1/2", PARA AGUA FRIA PREDIAL</v>
          </cell>
          <cell r="C13857">
            <v>2.5</v>
          </cell>
        </row>
        <row r="13858">
          <cell r="A13858">
            <v>7135</v>
          </cell>
          <cell r="B13858" t="str">
            <v>TE PVC, SOLDAVEL, COM ROSCA NA BOLSA CENTRAL, 90 GRAUS, 25 MM X 1/2", PARA AGUA FRIA PREDIAL</v>
          </cell>
          <cell r="C13858">
            <v>5.12</v>
          </cell>
        </row>
        <row r="13859">
          <cell r="A13859">
            <v>37947</v>
          </cell>
          <cell r="B13859" t="str">
            <v>TE PVC, SOLDAVEL, COM ROSCA NA BOLSA CENTRAL, 90 GRAUS, 25 MM X 3/4", PARA AGUA FRIA PREDIAL</v>
          </cell>
          <cell r="C13859">
            <v>4.16</v>
          </cell>
        </row>
        <row r="13860">
          <cell r="A13860">
            <v>7103</v>
          </cell>
          <cell r="B13860" t="str">
            <v>TE PVC, SOLDAVEL, COM ROSCA NA BOLSA CENTRAL, 90 GRAUS, 32 MM X 3/4", PARA AGUA FRIA PREDIAL</v>
          </cell>
          <cell r="C13860">
            <v>13.57</v>
          </cell>
        </row>
        <row r="13861">
          <cell r="A13861">
            <v>40419</v>
          </cell>
          <cell r="B13861" t="str">
            <v>TE RANHURADO EM FERRO FUNDIDO, DN 50 (2")</v>
          </cell>
        </row>
        <row r="13862">
          <cell r="A13862">
            <v>40420</v>
          </cell>
          <cell r="B13862" t="str">
            <v>TE RANHURADO EM FERRO FUNDIDO, DN 65 (2 1/2")</v>
          </cell>
        </row>
        <row r="13863">
          <cell r="A13863">
            <v>40421</v>
          </cell>
          <cell r="B13863" t="str">
            <v>TE RANHURADO EM FERRO FUNDIDO, DN 80 (3")</v>
          </cell>
        </row>
        <row r="13864">
          <cell r="A13864">
            <v>38905</v>
          </cell>
          <cell r="B13864" t="str">
            <v>TE ROSCA FEMEA, METALICO, PARA CONEXAO COM ANEL DESLIZANTE, DN 16 MM X 1/2", EM TUBO PEX PARA INST. AGUA QUENTE/FRIA</v>
          </cell>
        </row>
        <row r="13865">
          <cell r="A13865">
            <v>38907</v>
          </cell>
          <cell r="B13865" t="str">
            <v>TE ROSCA FEMEA, METALICO, PARA CONEXAO COM ANEL DESLIZANTE, DN 20 MM X 1/2", EM TUBO PEX PARA INST. AGUA QUENTE/FRIA</v>
          </cell>
        </row>
        <row r="13866">
          <cell r="A13866">
            <v>38910</v>
          </cell>
          <cell r="B13866" t="str">
            <v>TE ROSCA FEMEA, METALICO, PARA CONEXAO COM ANEL DESLIZANTE, DN 25 MM X 3/4", EM TUBO PEX PARA INST. AGUA QUENTE/FRIA</v>
          </cell>
        </row>
        <row r="13867">
          <cell r="A13867">
            <v>11655</v>
          </cell>
          <cell r="B13867" t="str">
            <v>TE SANITARIO DE REDUCAO, PVC, DN 100 X 50 MM, SERIE NORMAL, PARA ESGOTO PREDIAL</v>
          </cell>
          <cell r="C13867">
            <v>17.45</v>
          </cell>
        </row>
        <row r="13868">
          <cell r="A13868">
            <v>11656</v>
          </cell>
          <cell r="B13868" t="str">
            <v>TE SANITARIO DE REDUCAO, PVC, DN 100 X 75 MM, SERIE NORMAL PARA ESGOTO PREDIAL</v>
          </cell>
          <cell r="C13868">
            <v>20.03</v>
          </cell>
        </row>
        <row r="13869">
          <cell r="A13869">
            <v>7091</v>
          </cell>
          <cell r="B13869" t="str">
            <v>TE SANITARIO, PVC, DN 100 X 100 MM, SERIE NORMAL, PARA ESGOTO PREDIAL</v>
          </cell>
          <cell r="C13869">
            <v>16.41</v>
          </cell>
        </row>
        <row r="13870">
          <cell r="A13870">
            <v>37948</v>
          </cell>
          <cell r="B13870" t="str">
            <v>TE SANITARIO, PVC, DN 40 X 40 MM, SERIE NORMAL, PARA ESGOTO PREDIAL</v>
          </cell>
          <cell r="C13870">
            <v>3.8</v>
          </cell>
        </row>
        <row r="13871">
          <cell r="A13871">
            <v>7097</v>
          </cell>
          <cell r="B13871" t="str">
            <v>TE SANITARIO, PVC, DN 50 X 50 MM, SERIE NORMAL, PARA ESGOTO PREDIAL</v>
          </cell>
          <cell r="C13871">
            <v>7.71</v>
          </cell>
        </row>
        <row r="13872">
          <cell r="A13872">
            <v>11658</v>
          </cell>
          <cell r="B13872" t="str">
            <v>TE SANITARIO, PVC, DN 75 X 75 MM, SERIE NORMAL PARA ESGOTO PREDIAL</v>
          </cell>
          <cell r="C13872">
            <v>17.04</v>
          </cell>
        </row>
        <row r="13873">
          <cell r="A13873">
            <v>7146</v>
          </cell>
          <cell r="B13873" t="str">
            <v>TE SOLDAVEL, PVC, 90 GRAUS, 110 MM, PARA AGUA FRIA PREDIAL (NBR 5648)</v>
          </cell>
          <cell r="C13873">
            <v>165.13</v>
          </cell>
        </row>
        <row r="13874">
          <cell r="A13874">
            <v>7138</v>
          </cell>
          <cell r="B13874" t="str">
            <v>TE SOLDAVEL, PVC, 90 GRAUS, 20 MM, PARA AGUA FRIA PREDIAL (NBR 5648)</v>
          </cell>
          <cell r="C13874">
            <v>1.04</v>
          </cell>
        </row>
        <row r="13875">
          <cell r="A13875">
            <v>7139</v>
          </cell>
          <cell r="B13875" t="str">
            <v>TE SOLDAVEL, PVC, 90 GRAUS, 25 MM, PARA AGUA FRIA PREDIAL (NBR 5648)</v>
          </cell>
          <cell r="C13875">
            <v>1.18</v>
          </cell>
        </row>
        <row r="13876">
          <cell r="A13876">
            <v>7140</v>
          </cell>
          <cell r="B13876" t="str">
            <v>TE SOLDAVEL, PVC, 90 GRAUS, 32 MM, PARA AGUA FRIA PREDIAL (NBR 5648)</v>
          </cell>
          <cell r="C13876">
            <v>3.71</v>
          </cell>
        </row>
        <row r="13877">
          <cell r="A13877">
            <v>7141</v>
          </cell>
          <cell r="B13877" t="str">
            <v>TE SOLDAVEL, PVC, 90 GRAUS, 40 MM, PARA AGUA FRIA PREDIAL (NBR 5648)</v>
          </cell>
          <cell r="C13877">
            <v>9.08</v>
          </cell>
        </row>
        <row r="13878">
          <cell r="A13878">
            <v>7143</v>
          </cell>
          <cell r="B13878" t="str">
            <v>TE SOLDAVEL, PVC, 90 GRAUS, 60 MM, PARA AGUA FRIA PREDIAL (NBR 5648)</v>
          </cell>
          <cell r="C13878">
            <v>30.48</v>
          </cell>
        </row>
        <row r="13879">
          <cell r="A13879">
            <v>7144</v>
          </cell>
          <cell r="B13879" t="str">
            <v>TE SOLDAVEL, PVC, 90 GRAUS, 75 MM, PARA AGUA FRIA PREDIAL (NBR 5648)</v>
          </cell>
          <cell r="C13879">
            <v>56.56</v>
          </cell>
        </row>
        <row r="13880">
          <cell r="A13880">
            <v>7145</v>
          </cell>
          <cell r="B13880" t="str">
            <v>TE SOLDAVEL, PVC, 90 GRAUS, 85 MM, PARA AGUA FRIA PREDIAL (NBR 5648)</v>
          </cell>
          <cell r="C13880">
            <v>76.900000000000006</v>
          </cell>
        </row>
        <row r="13881">
          <cell r="A13881">
            <v>7142</v>
          </cell>
          <cell r="B13881" t="str">
            <v>TE SOLDAVEL, PVC, 90 GRAUS,50 MM, PARA AGUA FRIA PREDIAL (NBR 5648)</v>
          </cell>
          <cell r="C13881">
            <v>9.5</v>
          </cell>
        </row>
        <row r="13882">
          <cell r="A13882">
            <v>39322</v>
          </cell>
          <cell r="B13882" t="str">
            <v>TE, PLASTICO, DN 16 MM, PARA CONEXAO COM CRIMPAGEM, EM TUBO PEX PARA INST. AGUA QUENTE/FRIA</v>
          </cell>
        </row>
        <row r="13883">
          <cell r="A13883">
            <v>39289</v>
          </cell>
          <cell r="B13883" t="str">
            <v>TE, PLASTICO, DN 20 MM, PARA CONEXAO COM CRIMPAGEM, EM TUBO PEX PARA INST. AGUA QUENTE/FRIA</v>
          </cell>
        </row>
        <row r="13884">
          <cell r="A13884">
            <v>39290</v>
          </cell>
          <cell r="B13884" t="str">
            <v>TE, PLASTICO, DN 25 MM, PARA CONEXAO COM CRIMPAGEM, EM TUBO PEX PARA INST. AGUA QUENTE/FRIA</v>
          </cell>
        </row>
        <row r="13885">
          <cell r="A13885">
            <v>39291</v>
          </cell>
          <cell r="B13885" t="str">
            <v>TE, PLASTICO, DN 32 MM, PARA CONEXAO COM CRIMPAGEM, EM TUBO PEX PARA INST. AGUA QUENTE/FRIA</v>
          </cell>
        </row>
        <row r="13886">
          <cell r="A13886">
            <v>41892</v>
          </cell>
          <cell r="B13886" t="str">
            <v>TE, PVC PBA, BBB, 90 GRAUS, DN 100 / DE 110 MM, PARA REDE DE AGUA</v>
          </cell>
          <cell r="C13886">
            <v>96.32</v>
          </cell>
        </row>
        <row r="13887">
          <cell r="A13887">
            <v>7048</v>
          </cell>
          <cell r="B13887" t="str">
            <v>TE, PVC PBA, BBB, 90 GRAUS, DN 50 / DE 60 MM, PARA REDE DE AGUA</v>
          </cell>
          <cell r="C13887">
            <v>20.79</v>
          </cell>
        </row>
        <row r="13888">
          <cell r="A13888">
            <v>7088</v>
          </cell>
          <cell r="B13888" t="str">
            <v>TE, PVC PBA, BBB, 90 GRAUS, DN 75 / DE 85 MM, PARA REDE DE AGUA</v>
          </cell>
          <cell r="C13888">
            <v>45.46</v>
          </cell>
        </row>
        <row r="13889">
          <cell r="A13889">
            <v>7070</v>
          </cell>
          <cell r="B13889" t="str">
            <v>TE, PVC, 90 GRAUS, BBB, JE, DN 200 MM, PARA REDE COLETORA ESGOTO</v>
          </cell>
          <cell r="C13889">
            <v>211.13</v>
          </cell>
        </row>
        <row r="13890">
          <cell r="A13890">
            <v>20179</v>
          </cell>
          <cell r="B13890" t="str">
            <v>TE, PVC, SERIE R, 100 X 100 MM, PARA ESGOTO PREDIAL</v>
          </cell>
          <cell r="C13890">
            <v>44.91</v>
          </cell>
        </row>
        <row r="13891">
          <cell r="A13891">
            <v>20178</v>
          </cell>
          <cell r="B13891" t="str">
            <v>TE, PVC, SERIE R, 100 X 75 MM, PARA ESGOTO PREDIAL</v>
          </cell>
          <cell r="C13891">
            <v>53.82</v>
          </cell>
        </row>
        <row r="13892">
          <cell r="A13892">
            <v>20180</v>
          </cell>
          <cell r="B13892" t="str">
            <v>TE, PVC, SERIE R, 150 X 100 MM, PARA ESGOTO PREDIAL</v>
          </cell>
          <cell r="C13892">
            <v>88.83</v>
          </cell>
        </row>
        <row r="13893">
          <cell r="A13893">
            <v>20181</v>
          </cell>
          <cell r="B13893" t="str">
            <v>TE, PVC, SERIE R, 150 X 150 MM, PARA ESGOTO PREDIAL</v>
          </cell>
          <cell r="C13893">
            <v>118.94</v>
          </cell>
        </row>
        <row r="13894">
          <cell r="A13894">
            <v>20177</v>
          </cell>
          <cell r="B13894" t="str">
            <v>TE, PVC, SERIE R, 75 X 75 MM, PARA ESGOTO PREDIAL</v>
          </cell>
          <cell r="C13894">
            <v>29.42</v>
          </cell>
        </row>
        <row r="13895">
          <cell r="A13895">
            <v>40945</v>
          </cell>
          <cell r="B13895" t="str">
            <v>TECNICO DE EDIFICACOES (HORISTA)</v>
          </cell>
          <cell r="C13895">
            <v>9.0299999999999994</v>
          </cell>
        </row>
        <row r="13896">
          <cell r="A13896">
            <v>40946</v>
          </cell>
          <cell r="B13896" t="str">
            <v>TECNICO DE EDIFICACOES (MENSALISTA)</v>
          </cell>
          <cell r="C13896">
            <v>1986.85</v>
          </cell>
        </row>
        <row r="13897">
          <cell r="A13897">
            <v>7153</v>
          </cell>
          <cell r="B13897" t="str">
            <v>TECNICO EM LABORATORIO E CAMPO DE CONSTRUCAO CIVIL (HORISTA)</v>
          </cell>
          <cell r="C13897">
            <v>15.15</v>
          </cell>
        </row>
        <row r="13898">
          <cell r="A13898">
            <v>41089</v>
          </cell>
          <cell r="B13898" t="str">
            <v>TECNICO EM LABORATORIO E CAMPO DE CONSTRUCAO CIVIL (MENSALISTA)</v>
          </cell>
          <cell r="C13898">
            <v>3333.64</v>
          </cell>
        </row>
        <row r="13899">
          <cell r="A13899">
            <v>40943</v>
          </cell>
          <cell r="B13899" t="str">
            <v>TECNICO EM SEGURANCA DO TRABALHO (HORISTA)</v>
          </cell>
          <cell r="C13899">
            <v>14.57</v>
          </cell>
        </row>
        <row r="13900">
          <cell r="A13900">
            <v>40944</v>
          </cell>
          <cell r="B13900" t="str">
            <v>TECNICO EM SEGURANCA DO TRABALHO (MENSALISTA)</v>
          </cell>
          <cell r="C13900">
            <v>3205.42</v>
          </cell>
        </row>
        <row r="13901">
          <cell r="A13901">
            <v>6175</v>
          </cell>
          <cell r="B13901" t="str">
            <v>TECNICO EM SONDAGEM (HORISTA)</v>
          </cell>
          <cell r="C13901">
            <v>22.25</v>
          </cell>
        </row>
        <row r="13902">
          <cell r="A13902">
            <v>41092</v>
          </cell>
          <cell r="B13902" t="str">
            <v>TECNICO EM SONDAGEM (MENSALISTA)</v>
          </cell>
          <cell r="C13902">
            <v>4896.72</v>
          </cell>
        </row>
        <row r="13903">
          <cell r="A13903">
            <v>37712</v>
          </cell>
          <cell r="B13903" t="str">
            <v>TELA ARAME GALVANIZADO REVESTIDO COM POLIMERO, MALHA HEXAGONAL DUPLA TORCAO, 8 X 10 CM (ZN/AL REVESTIDO COM POLIMERO), FIO *2,4* MM</v>
          </cell>
          <cell r="C13903">
            <v>59.35</v>
          </cell>
        </row>
        <row r="13904">
          <cell r="A13904">
            <v>34558</v>
          </cell>
          <cell r="B13904" t="str">
            <v>TELA DE ACO SOLDADA GALVANIZADA/ZINCADA PARA ALVENARIA, FIO D = *1,20 A 1,70* MM, MALHA 15 X 15 MM, (C X L) *50 X 10,5* CM</v>
          </cell>
          <cell r="C13904">
            <v>2.96</v>
          </cell>
        </row>
        <row r="13905">
          <cell r="A13905">
            <v>34547</v>
          </cell>
          <cell r="B13905" t="str">
            <v>TELA DE ACO SOLDADA GALVANIZADA/ZINCADA PARA ALVENARIA, FIO D = *1,20 A 1,70* MM, MALHA 15 X 15 MM, (C X L) *50 X 12* CM</v>
          </cell>
          <cell r="C13905">
            <v>3.64</v>
          </cell>
        </row>
        <row r="13906">
          <cell r="A13906">
            <v>34548</v>
          </cell>
          <cell r="B13906" t="str">
            <v>TELA DE ACO SOLDADA GALVANIZADA/ZINCADA PARA ALVENARIA, FIO D = *1,20 A 1,70* MM, MALHA 15 X 15 MM, (C X L) *50 X 17,5* CM</v>
          </cell>
          <cell r="C13906">
            <v>5.97</v>
          </cell>
        </row>
        <row r="13907">
          <cell r="A13907">
            <v>34550</v>
          </cell>
          <cell r="B13907" t="str">
            <v>TELA DE ACO SOLDADA GALVANIZADA/ZINCADA PARA ALVENARIA, FIO D = *1,20 A 1,70* MM, MALHA 15 X 15 MM, (C X L) *50 X 6* CM</v>
          </cell>
          <cell r="C13907">
            <v>1.57</v>
          </cell>
        </row>
        <row r="13908">
          <cell r="A13908">
            <v>34557</v>
          </cell>
          <cell r="B13908" t="str">
            <v>TELA DE ACO SOLDADA GALVANIZADA/ZINCADA PARA ALVENARIA, FIO D = *1,20 A 1,70* MM, MALHA 15 X 15 MM, (C X L) *50 X 7,5* CM</v>
          </cell>
          <cell r="C13908">
            <v>2.2999999999999998</v>
          </cell>
        </row>
        <row r="13909">
          <cell r="A13909">
            <v>37411</v>
          </cell>
          <cell r="B13909" t="str">
            <v>TELA DE ACO SOLDADA GALVANIZADA/ZINCADA PARA ALVENARIA, FIO D = *1,24 MM, MALHA 25 X 25 MM</v>
          </cell>
          <cell r="C13909">
            <v>16.86</v>
          </cell>
        </row>
        <row r="13910">
          <cell r="A13910">
            <v>39508</v>
          </cell>
          <cell r="B13910" t="str">
            <v>TELA DE ACO SOLDADA NERVURADA, CA-60, L-159, (1,69 KG/M2), DIAMETRO DO FIO = 4,5 MM, LARGURA = 2,45 M, ESPACAMENTO DA MALHA = 30 X 10 CM</v>
          </cell>
          <cell r="C13910">
            <v>9.4700000000000006</v>
          </cell>
        </row>
        <row r="13911">
          <cell r="A13911">
            <v>39507</v>
          </cell>
          <cell r="B13911" t="str">
            <v>TELA DE ACO SOLDADA NERVURADA, CA-60, Q-113, (1,8 KG/M2), DIAMETRO DO FIO = 3,8 MM, LARGURA = 2,45 M, ESPACAMENTO DA MALHA = 10 X 10 CM</v>
          </cell>
          <cell r="C13911">
            <v>14.13</v>
          </cell>
        </row>
        <row r="13912">
          <cell r="A13912">
            <v>7155</v>
          </cell>
          <cell r="B13912" t="str">
            <v>TELA DE ACO SOLDADA NERVURADA, CA-60, Q-138, (2,20 KG/M2), DIAMETRO DO FIO = 4,2 MM, LARGURA = 2,45 M, ESPACAMENTO DA MALHA = 10 X 10 CM</v>
          </cell>
          <cell r="C13912">
            <v>18.14</v>
          </cell>
        </row>
        <row r="13913">
          <cell r="A13913">
            <v>42406</v>
          </cell>
          <cell r="B13913" t="str">
            <v>TELA DE ACO SOLDADA NERVURADA, CA-60, Q-159, (2,52 KG/M2), DIAMETRO DO FIO = 4,5 MM, LARGURA = 2,45 M, ESPACAMENTO DA MALHA = 10 X 10 CM</v>
          </cell>
          <cell r="C13913">
            <v>20.8</v>
          </cell>
        </row>
        <row r="13914">
          <cell r="A13914">
            <v>7156</v>
          </cell>
          <cell r="B13914" t="str">
            <v>TELA DE ACO SOLDADA NERVURADA, CA-60, Q-196, (3,11 KG/M2), DIAMETRO DO FIO = 5,0 MM, LARGURA = 2,45 M, ESPACAMENTO DA MALHA = 10 X 10 CM</v>
          </cell>
          <cell r="C13914">
            <v>26.03</v>
          </cell>
        </row>
        <row r="13915">
          <cell r="A13915">
            <v>43127</v>
          </cell>
          <cell r="B13915" t="str">
            <v>TELA DE ACO SOLDADA NERVURADA, CA-60, Q-283 (4,48 KG/M2), DIAMETRO DO FIO = 6,0 MM, LARGURA = 2,45 X 6,00 M DE COMPRIMENTO, ESPACAMENTO DA MALHA = 10 X 10 CM</v>
          </cell>
          <cell r="C13915">
            <v>37.25</v>
          </cell>
        </row>
        <row r="13916">
          <cell r="A13916">
            <v>10917</v>
          </cell>
          <cell r="B13916" t="str">
            <v>TELA DE ACO SOLDADA NERVURADA, CA-60, Q-61, (0,97 KG/M2), DIAMETRO DO FIO = 3,4 MM, LARGURA = 2,45 M, ESPACAMENTO DA MALHA = 15 X 15 CM</v>
          </cell>
          <cell r="C13916">
            <v>7.86</v>
          </cell>
        </row>
        <row r="13917">
          <cell r="A13917">
            <v>21141</v>
          </cell>
          <cell r="B13917" t="str">
            <v>TELA DE ACO SOLDADA NERVURADA, CA-60, Q-92, (1,48 KG/M2), DIAMETRO DO FIO = 4,2 MM, LARGURA = 2,45 X 60 M DE COMPRIMENTO, ESPACAMENTO DA MALHA = 15 X 15 CM</v>
          </cell>
          <cell r="C13917">
            <v>12.17</v>
          </cell>
        </row>
        <row r="13918">
          <cell r="A13918">
            <v>39509</v>
          </cell>
          <cell r="B13918" t="str">
            <v>TELA DE ACO SOLDADA NERVURADA, CA-60, T-196, (2,11 KG/M2), DIAMETRO DO FIO = 5,0 MM, LARGURA = 2,45 M, ESPACAMENTO DA MALHA = 30 X 10 CM</v>
          </cell>
          <cell r="C13918">
            <v>11.71</v>
          </cell>
        </row>
        <row r="13919">
          <cell r="A13919">
            <v>44529</v>
          </cell>
          <cell r="B13919" t="str">
            <v>TELA DE ANIAGEM (JUTA)</v>
          </cell>
          <cell r="C13919">
            <v>15.26</v>
          </cell>
        </row>
        <row r="13920">
          <cell r="A13920">
            <v>7167</v>
          </cell>
          <cell r="B13920" t="str">
            <v>TELA DE ARAME GALVANIZADA QUADRANGULAR / LOSANGULAR, FIO 2,11 MM (14 BWG), MALHA 5 X 5 CM, H = 2 M</v>
          </cell>
          <cell r="C13920">
            <v>24.52</v>
          </cell>
        </row>
        <row r="13921">
          <cell r="A13921">
            <v>10928</v>
          </cell>
          <cell r="B13921" t="str">
            <v>TELA DE ARAME GALVANIZADA QUADRANGULAR / LOSANGULAR, FIO 2,11 MM (14 BWG), MALHA 8 X 8 CM, H = 2 M</v>
          </cell>
          <cell r="C13921">
            <v>14.09</v>
          </cell>
        </row>
        <row r="13922">
          <cell r="A13922">
            <v>10933</v>
          </cell>
          <cell r="B13922" t="str">
            <v>TELA DE ARAME GALVANIZADA QUADRANGULAR / LOSANGULAR, FIO 2,77 MM (12 BWG), MALHA 10 X 10 CM, H = 2 M</v>
          </cell>
          <cell r="C13922">
            <v>21.25</v>
          </cell>
        </row>
        <row r="13923">
          <cell r="A13923">
            <v>7158</v>
          </cell>
          <cell r="B13923" t="str">
            <v>TELA DE ARAME GALVANIZADA QUADRANGULAR / LOSANGULAR, FIO 2,77 MM (12 BWG), MALHA 5 X 5 CM, H = 2 M</v>
          </cell>
          <cell r="C13923">
            <v>36.049999999999997</v>
          </cell>
        </row>
        <row r="13924">
          <cell r="A13924">
            <v>10927</v>
          </cell>
          <cell r="B13924" t="str">
            <v>TELA DE ARAME GALVANIZADA QUADRANGULAR / LOSANGULAR, FIO 2,77 MM (12 BWG), MALHA 8 X 8 CM, H = 2 M</v>
          </cell>
          <cell r="C13924">
            <v>23.05</v>
          </cell>
        </row>
        <row r="13925">
          <cell r="A13925">
            <v>7162</v>
          </cell>
          <cell r="B13925" t="str">
            <v>TELA DE ARAME GALVANIZADA QUADRANGULAR / LOSANGULAR, FIO 3,4 MM (10 BWG), MALHA 5 X 5 CM, H = 2 M</v>
          </cell>
          <cell r="C13925">
            <v>56.41</v>
          </cell>
        </row>
        <row r="13926">
          <cell r="A13926">
            <v>10932</v>
          </cell>
          <cell r="B13926" t="str">
            <v>TELA DE ARAME GALVANIZADA QUADRANGULAR / LOSANGULAR, FIO 4,19 MM (8 BWG), MALHA 5 X 5 CM, H = 2 M</v>
          </cell>
          <cell r="C13926">
            <v>98.12</v>
          </cell>
        </row>
        <row r="13927">
          <cell r="A13927">
            <v>10937</v>
          </cell>
          <cell r="B13927" t="str">
            <v>TELA DE ARAME GALVANIZADA REVESTIDA EM PVC, QUADRANGULAR / LOSANGULAR, FIO 2,11 MM (14 BWG), BITOLA FINAL = *2,8* MM, MALHA *8 X 8* CM, H = 2 M</v>
          </cell>
          <cell r="C13927">
            <v>25.22</v>
          </cell>
        </row>
        <row r="13928">
          <cell r="A13928">
            <v>10935</v>
          </cell>
          <cell r="B13928" t="str">
            <v>TELA DE ARAME GALVANIZADA REVESTIDA EM PVC, QUADRANGULAR / LOSANGULAR, FIO 2,77 MM (12 BWG), BITOLA FINAL = *3,8* MM, MALHA 7,5 X 7,5 CM, H = 2 M</v>
          </cell>
          <cell r="C13928">
            <v>43.74</v>
          </cell>
        </row>
        <row r="13929">
          <cell r="A13929">
            <v>10931</v>
          </cell>
          <cell r="B13929" t="str">
            <v>TELA DE ARAME GALVANIZADA, HEXAGONAL, FIO 0,56 MM (24 BWG), MALHA 1/2", H = 1 M</v>
          </cell>
          <cell r="C13929">
            <v>12.3</v>
          </cell>
        </row>
        <row r="13930">
          <cell r="A13930">
            <v>7164</v>
          </cell>
          <cell r="B13930" t="str">
            <v>TELA DE ARAME ONDULADA, FIO *2,77* MM (12 BWG), MALHA 5 X 5 CM, H = 2 M</v>
          </cell>
          <cell r="C13930">
            <v>40.71</v>
          </cell>
        </row>
        <row r="13931">
          <cell r="A13931">
            <v>36887</v>
          </cell>
          <cell r="B13931" t="str">
            <v>TELA DE FIBRA DE VIDRO, ACABAMENTO ANTI-ALCALINO, MALHA 10 X 10 MM</v>
          </cell>
          <cell r="C13931">
            <v>10.1</v>
          </cell>
        </row>
        <row r="13932">
          <cell r="A13932">
            <v>34630</v>
          </cell>
          <cell r="B13932" t="str">
            <v>TELA EM MALHA HEXAGONAL DE DUPLA TORCAO 8 X 10 CM (ZN/AL REVESTIDO COM POLIMERO), FIO 2,7 MM, COM GEOMANTA OU BIOMANTA, DIMENSOES 4,0 X 2,0 X 0,6 M, COM INCLINACAO DE 70 GRAUS, PARA SOLO REFORCADO</v>
          </cell>
          <cell r="C13932">
            <v>964.66</v>
          </cell>
        </row>
        <row r="13933">
          <cell r="A13933">
            <v>7161</v>
          </cell>
          <cell r="B13933" t="str">
            <v>TELA EM METAL PARA ESTUQUE (DEPLOYE)</v>
          </cell>
          <cell r="C13933">
            <v>5.0599999999999996</v>
          </cell>
        </row>
        <row r="13934">
          <cell r="A13934">
            <v>7170</v>
          </cell>
          <cell r="B13934" t="str">
            <v>TELA FACHADEIRA EM POLIETILENO, ROLO DE 3 X 100 M (L X C), COR BRANCA, SEM LOGOMARCA - PARA PROTECAO DE OBRAS</v>
          </cell>
          <cell r="C13934">
            <v>2.44</v>
          </cell>
        </row>
        <row r="13935">
          <cell r="A13935">
            <v>37524</v>
          </cell>
          <cell r="B13935" t="str">
            <v>TELA PLASTICA LARANJA, TIPO TAPUME PARA SINALIZACAO, MALHA RETANGULAR, ROLO 1.20 X 50 M (L X C)</v>
          </cell>
          <cell r="C13935">
            <v>2.23</v>
          </cell>
        </row>
        <row r="13936">
          <cell r="A13936">
            <v>37525</v>
          </cell>
          <cell r="B13936" t="str">
            <v>TELA PLASTICA TECIDA LISTRADA BRANCA E LARANJA, TIPO GUARDA CORPO, EM POLIETILENO MONOFILADO, ROLO 1,20 X 50 M (L X C)</v>
          </cell>
          <cell r="C13936">
            <v>3.05</v>
          </cell>
        </row>
        <row r="13937">
          <cell r="A13937">
            <v>36789</v>
          </cell>
          <cell r="B13937" t="str">
            <v>TELHA CERAMICA TIPO AMERICANA, COMPRIMENTO DE *45* CM, RENDIMENTO DE *12* TELHAS/M2</v>
          </cell>
          <cell r="C13937">
            <v>2.5</v>
          </cell>
        </row>
        <row r="13938">
          <cell r="A13938">
            <v>7173</v>
          </cell>
          <cell r="B13938" t="str">
            <v>TELHA DE BARRO / CERAMICA, NAO ESMALTADA, TIPO COLONIAL, CANAL, PLAN, PAULISTA, COMPRIMENTO DE *44 A 50* CM, RENDIMENTO DE COBERTURA DE *26* TELHAS/M2</v>
          </cell>
          <cell r="C13938">
            <v>1618.58</v>
          </cell>
        </row>
        <row r="13939">
          <cell r="A13939">
            <v>7175</v>
          </cell>
          <cell r="B13939" t="str">
            <v>TELHA DE BARRO / CERAMICA, NAO ESMALTADA, TIPO ROMANA, AMERICANA, PORTUGUESA, FRANCESA, COMPRIMENTO DE *41* CM, RENDIMENTO DE *16* TELHAS/M2</v>
          </cell>
          <cell r="C13939">
            <v>1.83</v>
          </cell>
        </row>
        <row r="13940">
          <cell r="A13940">
            <v>40741</v>
          </cell>
          <cell r="B13940" t="str">
            <v>TELHA DE CONCRETO TIPO CLASSICA, COR CINZA, COMPRIMENTO DE *42* CM, RENDIMENTO DE *10* TELHAS/M2</v>
          </cell>
          <cell r="C13940">
            <v>3.71</v>
          </cell>
        </row>
        <row r="13941">
          <cell r="A13941">
            <v>7184</v>
          </cell>
          <cell r="B13941" t="str">
            <v>TELHA DE FIBRA DE VIDRO ONDULADA, TRANSLUCIDA / INCOLOR, E = *0,6* MM, DE *0,50 X 2,44* M (L X C)</v>
          </cell>
        </row>
        <row r="13942">
          <cell r="A13942">
            <v>34458</v>
          </cell>
          <cell r="B13942" t="str">
            <v>TELHA DE FIBROCIMENTO E = 6 MM, DE 3,00 X 1,06 M (SEM AMIANTO)</v>
          </cell>
          <cell r="C13942">
            <v>156.78</v>
          </cell>
        </row>
        <row r="13943">
          <cell r="A13943">
            <v>34464</v>
          </cell>
          <cell r="B13943" t="str">
            <v>TELHA DE FIBROCIMENTO E = 6 MM, DE 4,10 X 1,06 M (SEM AMIANTO)</v>
          </cell>
          <cell r="C13943">
            <v>233.38</v>
          </cell>
        </row>
        <row r="13944">
          <cell r="A13944">
            <v>34468</v>
          </cell>
          <cell r="B13944" t="str">
            <v>TELHA DE FIBROCIMENTO E = 6 MM, DE 4,60 X 1,06 M (SEM AMIANTO)</v>
          </cell>
          <cell r="C13944">
            <v>294.23</v>
          </cell>
        </row>
        <row r="13945">
          <cell r="A13945">
            <v>34473</v>
          </cell>
          <cell r="B13945" t="str">
            <v>TELHA DE FIBROCIMENTO E = 8 MM, DE 3,00 X 1,06 M (SEM AMIANTO)</v>
          </cell>
          <cell r="C13945">
            <v>178.48</v>
          </cell>
        </row>
        <row r="13946">
          <cell r="A13946">
            <v>34480</v>
          </cell>
          <cell r="B13946" t="str">
            <v>TELHA DE FIBROCIMENTO E = 8 MM, DE 4,10 X 1,06 M (SEM AMIANTO)</v>
          </cell>
          <cell r="C13946">
            <v>329.84</v>
          </cell>
        </row>
        <row r="13947">
          <cell r="A13947">
            <v>34486</v>
          </cell>
          <cell r="B13947" t="str">
            <v>TELHA DE FIBROCIMENTO E = 8 MM, DE 4,60 X 1,06 M (SEM AMIANTO)</v>
          </cell>
          <cell r="C13947">
            <v>390.53</v>
          </cell>
        </row>
        <row r="13948">
          <cell r="A13948">
            <v>7190</v>
          </cell>
          <cell r="B13948" t="str">
            <v>TELHA DE FIBROCIMENTO ONDULADA E = 4 MM, DE 1,22 X 0,50 M (SEM AMIANTO)</v>
          </cell>
          <cell r="C13948">
            <v>13.04</v>
          </cell>
        </row>
        <row r="13949">
          <cell r="A13949">
            <v>34417</v>
          </cell>
          <cell r="B13949" t="str">
            <v>TELHA DE FIBROCIMENTO ONDULADA E = 4 MM, DE 2,13 X 0,50 M (SEM AMIANTO)</v>
          </cell>
          <cell r="C13949">
            <v>20.86</v>
          </cell>
        </row>
        <row r="13950">
          <cell r="A13950">
            <v>7213</v>
          </cell>
          <cell r="B13950" t="str">
            <v>TELHA DE FIBROCIMENTO ONDULADA E = 4 MM, DE 2,44 X 0,50 M (SEM AMIANTO)</v>
          </cell>
          <cell r="C13950">
            <v>19.13</v>
          </cell>
        </row>
        <row r="13951">
          <cell r="A13951">
            <v>7195</v>
          </cell>
          <cell r="B13951" t="str">
            <v>TELHA DE FIBROCIMENTO ONDULADA E = 6 MM, DE 1,53 X 1,10 M (SEM AMIANTO)</v>
          </cell>
          <cell r="C13951">
            <v>56.18</v>
          </cell>
        </row>
        <row r="13952">
          <cell r="A13952">
            <v>7186</v>
          </cell>
          <cell r="B13952" t="str">
            <v>TELHA DE FIBROCIMENTO ONDULADA E = 6 MM, DE 1,83 X 1,10 M (SEM AMIANTO)</v>
          </cell>
          <cell r="C13952">
            <v>61.2</v>
          </cell>
        </row>
        <row r="13953">
          <cell r="A13953">
            <v>7194</v>
          </cell>
          <cell r="B13953" t="str">
            <v>TELHA DE FIBROCIMENTO ONDULADA E = 6 MM, DE 2,44 X 1,10 M (SEM AMIANTO)</v>
          </cell>
          <cell r="C13953">
            <v>28.22</v>
          </cell>
        </row>
        <row r="13954">
          <cell r="A13954">
            <v>7197</v>
          </cell>
          <cell r="B13954" t="str">
            <v>TELHA DE FIBROCIMENTO ONDULADA E = 6 MM, DE 3,66 X 1,10 M (SEM AMIANTO)</v>
          </cell>
          <cell r="C13954">
            <v>119.09</v>
          </cell>
        </row>
        <row r="13955">
          <cell r="A13955">
            <v>7192</v>
          </cell>
          <cell r="B13955" t="str">
            <v>TELHA DE FIBROCIMENTO ONDULADA E = 8 MM, DE 1,53 X 1,10 M (SEM AMIANTO)</v>
          </cell>
          <cell r="C13955">
            <v>106.7</v>
          </cell>
        </row>
        <row r="13956">
          <cell r="A13956">
            <v>7193</v>
          </cell>
          <cell r="B13956" t="str">
            <v>TELHA DE FIBROCIMENTO ONDULADA E = 8 MM, DE 1,83 X 1,10 M (SEM AMIANTO)</v>
          </cell>
          <cell r="C13956">
            <v>120.13</v>
          </cell>
        </row>
        <row r="13957">
          <cell r="A13957">
            <v>7189</v>
          </cell>
          <cell r="B13957" t="str">
            <v>TELHA DE FIBROCIMENTO ONDULADA E = 8 MM, DE 2,44 X 1,10 M (SEM AMIANTO)</v>
          </cell>
          <cell r="C13957">
            <v>139.6</v>
          </cell>
        </row>
        <row r="13958">
          <cell r="A13958">
            <v>34402</v>
          </cell>
          <cell r="B13958" t="str">
            <v>TELHA DE FIBROCIMENTO ONDULADA E = 8 MM, DE 3,66 X 1,10 M (SEM AMIANTO)</v>
          </cell>
          <cell r="C13958">
            <v>197.09</v>
          </cell>
        </row>
        <row r="13959">
          <cell r="A13959">
            <v>7245</v>
          </cell>
          <cell r="B13959" t="str">
            <v>TELHA DE VIDRO TIPO FRANCESA, *39 X 23* CM</v>
          </cell>
        </row>
        <row r="13960">
          <cell r="A13960">
            <v>34425</v>
          </cell>
          <cell r="B13960" t="str">
            <v>TELHA ESTRUTURAL DE FIBROCIMENTO 1 ABA, DE 0,52 X 2,00 M (SEM AMIANTO)</v>
          </cell>
          <cell r="C13960">
            <v>126.61</v>
          </cell>
        </row>
        <row r="13961">
          <cell r="A13961">
            <v>7223</v>
          </cell>
          <cell r="B13961" t="str">
            <v>TELHA ESTRUTURAL DE FIBROCIMENTO 1 ABA, DE 0,52 X 2,50 M (SEM AMIANTO)</v>
          </cell>
          <cell r="C13961">
            <v>141.09</v>
          </cell>
        </row>
        <row r="13962">
          <cell r="A13962">
            <v>7234</v>
          </cell>
          <cell r="B13962" t="str">
            <v>TELHA ESTRUTURAL DE FIBROCIMENTO 1 ABA, DE 0,52 X 3,60 M (SEM AMIANTO)</v>
          </cell>
          <cell r="C13962">
            <v>212.91</v>
          </cell>
        </row>
        <row r="13963">
          <cell r="A13963">
            <v>7224</v>
          </cell>
          <cell r="B13963" t="str">
            <v>TELHA ESTRUTURAL DE FIBROCIMENTO 1 ABA, DE 0,52 X 4,00 M (SEM AMIANTO)</v>
          </cell>
          <cell r="C13963">
            <v>259.38</v>
          </cell>
        </row>
        <row r="13964">
          <cell r="A13964">
            <v>7225</v>
          </cell>
          <cell r="B13964" t="str">
            <v>TELHA ESTRUTURAL DE FIBROCIMENTO 1 ABA, DE 0,52 X 5,00 M (SEM AMIANTO)</v>
          </cell>
          <cell r="C13964">
            <v>278.12</v>
          </cell>
        </row>
        <row r="13965">
          <cell r="A13965">
            <v>7226</v>
          </cell>
          <cell r="B13965" t="str">
            <v>TELHA ESTRUTURAL DE FIBROCIMENTO 1 ABA, DE 0,52 X 5,50 M (SEM AMIANTO)</v>
          </cell>
          <cell r="C13965">
            <v>296.79000000000002</v>
          </cell>
        </row>
        <row r="13966">
          <cell r="A13966">
            <v>7227</v>
          </cell>
          <cell r="B13966" t="str">
            <v>TELHA ESTRUTURAL DE FIBROCIMENTO 1 ABA, DE 0,52 X 6,50 M (SEM AMIANTO)</v>
          </cell>
          <cell r="C13966">
            <v>337.83</v>
          </cell>
        </row>
        <row r="13967">
          <cell r="A13967">
            <v>7212</v>
          </cell>
          <cell r="B13967" t="str">
            <v>TELHA ESTRUTURAL DE FIBROCIMENTO 1 ABA, DE 0,52 X 7,20 M (SEM AMIANTO)</v>
          </cell>
          <cell r="C13967">
            <v>371.19</v>
          </cell>
        </row>
        <row r="13968">
          <cell r="A13968">
            <v>7229</v>
          </cell>
          <cell r="B13968" t="str">
            <v>TELHA ESTRUTURAL DE FIBROCIMENTO 2 ABAS, DE 1,00 X 3,00 M (SEM AMIANTO)</v>
          </cell>
          <cell r="C13968">
            <v>235.28</v>
          </cell>
        </row>
        <row r="13969">
          <cell r="A13969">
            <v>7230</v>
          </cell>
          <cell r="B13969" t="str">
            <v>TELHA ESTRUTURAL DE FIBROCIMENTO 2 ABAS, DE 1,00 X 4,60 M (SEM AMIANTO)</v>
          </cell>
          <cell r="C13969">
            <v>391.7</v>
          </cell>
        </row>
        <row r="13970">
          <cell r="A13970">
            <v>7231</v>
          </cell>
          <cell r="B13970" t="str">
            <v>TELHA ESTRUTURAL DE FIBROCIMENTO 2 ABAS, DE 1,00 X 6,00 M (SEM AMIANTO)</v>
          </cell>
          <cell r="C13970">
            <v>555.66999999999996</v>
          </cell>
        </row>
        <row r="13971">
          <cell r="A13971">
            <v>7220</v>
          </cell>
          <cell r="B13971" t="str">
            <v>TELHA ESTRUTURAL DE FIBROCIMENTO 2 ABAS, DE 1,00 X 7,40 M (SEM AMIANTO)</v>
          </cell>
          <cell r="C13971">
            <v>685.91</v>
          </cell>
        </row>
        <row r="13972">
          <cell r="A13972">
            <v>34447</v>
          </cell>
          <cell r="B13972" t="str">
            <v>TELHA ESTRUTURAL DE FIBROCIMENTO 2 ABAS, DE 1,00 X 8,20 M (SEM AMIANTO)</v>
          </cell>
          <cell r="C13972">
            <v>766.95</v>
          </cell>
        </row>
        <row r="13973">
          <cell r="A13973">
            <v>7233</v>
          </cell>
          <cell r="B13973" t="str">
            <v>TELHA ESTRUTURAL DE FIBROCIMENTO 2 ABAS, DE 1,00 X 9,20 M (SEM AMIANTO)</v>
          </cell>
          <cell r="C13973">
            <v>879.81</v>
          </cell>
        </row>
        <row r="13974">
          <cell r="A13974">
            <v>40740</v>
          </cell>
          <cell r="B13974" t="str">
            <v>TELHA GALVALUME COM ISOLAMENTO TERMOACUSTICO EM ESPUMA RIGIDA DE POLIURETANO (PU) INJETADO, ESPESSURA DE 30 MM, DENSIDADE DE 35 KG/M3, REVESTIMENTO EM TELHA TRAPEZOIDAL NAS DUAS FACES COM ESPESSURA DE 0,50 MM CADA, ACABAMENTO NATURAL (NAO INCLUI ACESSORIOS DE FIXACAO)</v>
          </cell>
        </row>
        <row r="13975">
          <cell r="A13975">
            <v>25007</v>
          </cell>
          <cell r="B13975" t="str">
            <v>TELHA ONDULADA EM ACO ZINCADO, ALTURA DE 17 MM, ESPESSURA DE 0,50 MM, LARGURA UTIL DE APROXIMADAMENTE 985 MM, SEM PINTURA</v>
          </cell>
        </row>
        <row r="13976">
          <cell r="A13976">
            <v>43071</v>
          </cell>
          <cell r="B13976" t="str">
            <v>TELHA TERMOISOLANTE REVESTIDA EM ACO GALVALUME, FACE SUPERIOR TRAPEZOIDAL E FACE INFERIOR PLANA (NAO INCLUI ACESSORIOS DE FIXACAO), REVEST COM ESPESSURA DE 0,50 MM, COM PRE-PINTURA DE COR BRANCA NAS DUAS FACES, NUCLEO EM POLIISOCIANURATO (PIR) COM ESPESSURA DE 50 MM</v>
          </cell>
        </row>
        <row r="13977">
          <cell r="A13977">
            <v>39520</v>
          </cell>
          <cell r="B13977" t="str">
            <v>TELHA TERMOISOLANTE REVESTIDA EM ACO GALVANIZADO, FACE SUPERIOR EM TELHA TRAPEZOIDAL E FACE INFERIOR EM CHAPA PLANA (SEM ACESSORIOS DE FIXACAO), REVESTIMENTO COM ESPESSURA DE 0,50 MM COM PRE-PINTURA NAS DUAS FACES, NUCLEO EM POLIESTIRENO (EPS) DE 30 MM</v>
          </cell>
        </row>
        <row r="13978">
          <cell r="A13978">
            <v>39521</v>
          </cell>
          <cell r="B13978" t="str">
            <v>TELHA TERMOISOLANTE REVESTIDA EM ACO GALVANIZADO, FACE SUPERIOR EM TELHA TRAPEZOIDAL E FACE INFERIOR EM CHAPA PLANA (SEM ACESSORIOS DE FIXACAO), REVESTIMENTO COM ESPESSURA DE 0,50 MM COM PRE-PINTURA NAS DUAS FACES, NUCLEO EM POLIESTIRENO (EPS) DE 50 MM</v>
          </cell>
        </row>
        <row r="13979">
          <cell r="A13979">
            <v>39522</v>
          </cell>
          <cell r="B13979" t="str">
            <v>TELHA TERMOISOLANTE REVESTIDA EM ACO GALVANIZADO, FACES SUPERIOR E INFERIOR EM TELHA TRAPEZOIDAL (SEM ACESSORIOS DE FIXACAO), REVESTIMENTO COM ESPESSURA DE 0,50 MM COM PRE-PINTURA NAS DUAS FACES, NUCLEO EM POLIESTIRENO (EPS) DE 50 MM</v>
          </cell>
        </row>
        <row r="13980">
          <cell r="A13980">
            <v>7243</v>
          </cell>
          <cell r="B13980" t="str">
            <v>TELHA TRAPEZOIDAL EM ACO ZINCADO, SEM PINTURA, ALTURA DE APROXIMADAMENTE 40 MM, ESPESSURA DE 0,50 MM E LARGURA UTIL DE 980 MM</v>
          </cell>
        </row>
        <row r="13981">
          <cell r="A13981">
            <v>11067</v>
          </cell>
          <cell r="B13981" t="str">
            <v>TELHA TRAPEZOIDAL EM ALUMINIO, ALTURA DE *38* MM E ESPESSURA DE 0,5 MM (LARGURA TOTAL DE 1056 MM E COMPRIMENTO DE 5000 MM)</v>
          </cell>
        </row>
        <row r="13982">
          <cell r="A13982">
            <v>11068</v>
          </cell>
          <cell r="B13982" t="str">
            <v>TELHA TRAPEZOIDAL EM ALUMINIO, ALTURA DE *38* MM E ESPESSURA DE 0,7 MM (LARGURA TOTAL DE 1056 MM E COMPRIMENTO DE 5000 MM)</v>
          </cell>
        </row>
        <row r="13983">
          <cell r="A13983">
            <v>7246</v>
          </cell>
          <cell r="B13983" t="str">
            <v>TELHA VIDRO TIPO CANAL OU COLONIAL, C = 46 A 50 CM</v>
          </cell>
        </row>
        <row r="13984">
          <cell r="A13984">
            <v>12869</v>
          </cell>
          <cell r="B13984" t="str">
            <v>TELHADOR / TELHADISTA (HORISTA)</v>
          </cell>
          <cell r="C13984">
            <v>9.11</v>
          </cell>
        </row>
        <row r="13985">
          <cell r="A13985">
            <v>41097</v>
          </cell>
          <cell r="B13985" t="str">
            <v>TELHADOR / TELHADISTA (MENSALISTA)</v>
          </cell>
          <cell r="C13985">
            <v>2004.29</v>
          </cell>
        </row>
        <row r="13986">
          <cell r="A13986">
            <v>1574</v>
          </cell>
          <cell r="B13986" t="str">
            <v>TERMINAL A COMPRESSAO EM COBRE ESTANHADO PARA CABO 10 MM2, 1 FURO E 1 COMPRESSAO, PARA PARAFUSO DE FIXACAO M6</v>
          </cell>
          <cell r="C13986">
            <v>2.02</v>
          </cell>
        </row>
        <row r="13987">
          <cell r="A13987">
            <v>1581</v>
          </cell>
          <cell r="B13987" t="str">
            <v>TERMINAL A COMPRESSAO EM COBRE ESTANHADO PARA CABO 120 MM2, 1 FURO E 1 COMPRESSAO, PARA PARAFUSO DE FIXACAO M12</v>
          </cell>
          <cell r="C13987">
            <v>13.99</v>
          </cell>
        </row>
        <row r="13988">
          <cell r="A13988">
            <v>1575</v>
          </cell>
          <cell r="B13988" t="str">
            <v>TERMINAL A COMPRESSAO EM COBRE ESTANHADO PARA CABO 16 MM2, 1 FURO E 1 COMPRESSAO, PARA PARAFUSO DE FIXACAO M6</v>
          </cell>
          <cell r="C13988">
            <v>2.39</v>
          </cell>
        </row>
        <row r="13989">
          <cell r="A13989">
            <v>1570</v>
          </cell>
          <cell r="B13989" t="str">
            <v>TERMINAL A COMPRESSAO EM COBRE ESTANHADO PARA CABO 2,5 MM2, 1 FURO E 1 COMPRESSAO, PARA PARAFUSO DE FIXACAO M5</v>
          </cell>
          <cell r="C13989">
            <v>1.2</v>
          </cell>
        </row>
        <row r="13990">
          <cell r="A13990">
            <v>1576</v>
          </cell>
          <cell r="B13990" t="str">
            <v>TERMINAL A COMPRESSAO EM COBRE ESTANHADO PARA CABO 25 MM2, 1 FURO E 1 COMPRESSAO, PARA PARAFUSO DE FIXACAO M8</v>
          </cell>
          <cell r="C13990">
            <v>3.31</v>
          </cell>
        </row>
        <row r="13991">
          <cell r="A13991">
            <v>1577</v>
          </cell>
          <cell r="B13991" t="str">
            <v>TERMINAL A COMPRESSAO EM COBRE ESTANHADO PARA CABO 35 MM2, 1 FURO E 1 COMPRESSAO, PARA PARAFUSO DE FIXACAO M8</v>
          </cell>
          <cell r="C13991">
            <v>3.73</v>
          </cell>
        </row>
        <row r="13992">
          <cell r="A13992">
            <v>1571</v>
          </cell>
          <cell r="B13992" t="str">
            <v>TERMINAL A COMPRESSAO EM COBRE ESTANHADO PARA CABO 4 MM2, 1 FURO E 1 COMPRESSAO, PARA PARAFUSO DE FIXACAO M5</v>
          </cell>
          <cell r="C13992">
            <v>1.56</v>
          </cell>
        </row>
        <row r="13993">
          <cell r="A13993">
            <v>1578</v>
          </cell>
          <cell r="B13993" t="str">
            <v>TERMINAL A COMPRESSAO EM COBRE ESTANHADO PARA CABO 50 MM2, 1 FURO E 1 COMPRESSAO, PARA PARAFUSO DE FIXACAO M8</v>
          </cell>
          <cell r="C13993">
            <v>6.48</v>
          </cell>
        </row>
        <row r="13994">
          <cell r="A13994">
            <v>1573</v>
          </cell>
          <cell r="B13994" t="str">
            <v>TERMINAL A COMPRESSAO EM COBRE ESTANHADO PARA CABO 6 MM2, 1 FURO E 1 COMPRESSAO, PARA PARAFUSO DE FIXACAO M6</v>
          </cell>
          <cell r="C13994">
            <v>1.86</v>
          </cell>
        </row>
        <row r="13995">
          <cell r="A13995">
            <v>1579</v>
          </cell>
          <cell r="B13995" t="str">
            <v>TERMINAL A COMPRESSAO EM COBRE ESTANHADO PARA CABO 70 MM2, 1 FURO E 1 COMPRESSAO, PARA PARAFUSO DE FIXACAO M10</v>
          </cell>
          <cell r="C13995">
            <v>8.08</v>
          </cell>
        </row>
        <row r="13996">
          <cell r="A13996">
            <v>1580</v>
          </cell>
          <cell r="B13996" t="str">
            <v>TERMINAL A COMPRESSAO EM COBRE ESTANHADO PARA CABO 95 MM2, 1 FURO E 1 COMPRESSAO, PARA PARAFUSO DE FIXACAO M12</v>
          </cell>
          <cell r="C13996">
            <v>9.9499999999999993</v>
          </cell>
        </row>
        <row r="13997">
          <cell r="A13997">
            <v>39321</v>
          </cell>
          <cell r="B13997" t="str">
            <v>TERMINAL DE VENTILACAO, 100 MM, SERIE NORMAL, ESGOTO PREDIAL</v>
          </cell>
          <cell r="C13997">
            <v>22.5</v>
          </cell>
        </row>
        <row r="13998">
          <cell r="A13998">
            <v>39319</v>
          </cell>
          <cell r="B13998" t="str">
            <v>TERMINAL DE VENTILACAO, 50 MM, SERIE NORMAL, ESGOTO PREDIAL</v>
          </cell>
          <cell r="C13998">
            <v>9.36</v>
          </cell>
        </row>
        <row r="13999">
          <cell r="A13999">
            <v>39320</v>
          </cell>
          <cell r="B13999" t="str">
            <v>TERMINAL DE VENTILACAO, 75 MM, SERIE NORMAL, ESGOTO PREDIAL</v>
          </cell>
          <cell r="C13999">
            <v>18</v>
          </cell>
        </row>
        <row r="14000">
          <cell r="A14000">
            <v>1542</v>
          </cell>
          <cell r="B14000" t="str">
            <v>TERMINAL METALICO A PRESSAO 1 CABO, PARA CABOS DE 4 A 10 MM2, COM 2 FUROS PARA FIXACAO</v>
          </cell>
          <cell r="C14000">
            <v>27.55</v>
          </cell>
        </row>
        <row r="14001">
          <cell r="A14001">
            <v>1591</v>
          </cell>
          <cell r="B14001" t="str">
            <v>TERMINAL METALICO A PRESSAO PARA 1 CABO DE 120 MM2, COM 1 FURO DE FIXACAO</v>
          </cell>
          <cell r="C14001">
            <v>30.84</v>
          </cell>
        </row>
        <row r="14002">
          <cell r="A14002">
            <v>1547</v>
          </cell>
          <cell r="B14002" t="str">
            <v>TERMINAL METALICO A PRESSAO PARA 1 CABO DE 150 A 185 MM2, COM 2 FUROS PARA FIXACAO</v>
          </cell>
          <cell r="C14002">
            <v>161.61000000000001</v>
          </cell>
        </row>
        <row r="14003">
          <cell r="A14003">
            <v>38196</v>
          </cell>
          <cell r="B14003" t="str">
            <v>TERMINAL METALICO A PRESSAO PARA 1 CABO DE 150 MM2, COM 1 FURO DE FIXACAO</v>
          </cell>
          <cell r="C14003">
            <v>31.47</v>
          </cell>
        </row>
        <row r="14004">
          <cell r="A14004">
            <v>1543</v>
          </cell>
          <cell r="B14004" t="str">
            <v>TERMINAL METALICO A PRESSAO PARA 1 CABO DE 16 A 25 MM2, COM 2 FUROS PARA FIXACAO</v>
          </cell>
          <cell r="C14004">
            <v>33.450000000000003</v>
          </cell>
        </row>
        <row r="14005">
          <cell r="A14005">
            <v>1585</v>
          </cell>
          <cell r="B14005" t="str">
            <v>TERMINAL METALICO A PRESSAO PARA 1 CABO DE 16 MM2, COM 1 FURO DE FIXACAO</v>
          </cell>
          <cell r="C14005">
            <v>6.48</v>
          </cell>
        </row>
        <row r="14006">
          <cell r="A14006">
            <v>1593</v>
          </cell>
          <cell r="B14006" t="str">
            <v>TERMINAL METALICO A PRESSAO PARA 1 CABO DE 185 MM2, COM 1 FURO DE FIXACAO</v>
          </cell>
          <cell r="C14006">
            <v>34.4</v>
          </cell>
        </row>
        <row r="14007">
          <cell r="A14007">
            <v>11838</v>
          </cell>
          <cell r="B14007" t="str">
            <v>TERMINAL METALICO A PRESSAO PARA 1 CABO DE 240 MM2, COM 1 FURO DE FIXACAO</v>
          </cell>
          <cell r="C14007">
            <v>45.39</v>
          </cell>
        </row>
        <row r="14008">
          <cell r="A14008">
            <v>1594</v>
          </cell>
          <cell r="B14008" t="str">
            <v>TERMINAL METALICO A PRESSAO PARA 1 CABO DE 25 A 35 MM2, COM 2 FUROS PARA FIXACAO</v>
          </cell>
          <cell r="C14008">
            <v>45.89</v>
          </cell>
        </row>
        <row r="14009">
          <cell r="A14009">
            <v>1586</v>
          </cell>
          <cell r="B14009" t="str">
            <v>TERMINAL METALICO A PRESSAO PARA 1 CABO DE 25 MM2, COM 1 FURO DE FIXACAO</v>
          </cell>
          <cell r="C14009">
            <v>8.1999999999999993</v>
          </cell>
        </row>
        <row r="14010">
          <cell r="A14010">
            <v>11839</v>
          </cell>
          <cell r="B14010" t="str">
            <v>TERMINAL METALICO A PRESSAO PARA 1 CABO DE 300 MM2, COM 1 FURO DE FIXACAO</v>
          </cell>
          <cell r="C14010">
            <v>66.040000000000006</v>
          </cell>
        </row>
        <row r="14011">
          <cell r="A14011">
            <v>1587</v>
          </cell>
          <cell r="B14011" t="str">
            <v>TERMINAL METALICO A PRESSAO PARA 1 CABO DE 35 MM2, COM 1 FURO DE FIXACAO</v>
          </cell>
          <cell r="C14011">
            <v>8.35</v>
          </cell>
        </row>
        <row r="14012">
          <cell r="A14012">
            <v>1545</v>
          </cell>
          <cell r="B14012" t="str">
            <v>TERMINAL METALICO A PRESSAO PARA 1 CABO DE 50 A 70 MM2, COM 2 FUROS PARA FIXACAO</v>
          </cell>
          <cell r="C14012">
            <v>79.25</v>
          </cell>
        </row>
        <row r="14013">
          <cell r="A14013">
            <v>1588</v>
          </cell>
          <cell r="B14013" t="str">
            <v>TERMINAL METALICO A PRESSAO PARA 1 CABO DE 50 MM2, COM 1 FURO DE FIXACAO</v>
          </cell>
          <cell r="C14013">
            <v>11.45</v>
          </cell>
        </row>
        <row r="14014">
          <cell r="A14014">
            <v>1535</v>
          </cell>
          <cell r="B14014" t="str">
            <v>TERMINAL METALICO A PRESSAO PARA 1 CABO DE 6 A 10 MM2, COM 1 FURO DE FIXACAO</v>
          </cell>
          <cell r="C14014">
            <v>6.6</v>
          </cell>
        </row>
        <row r="14015">
          <cell r="A14015">
            <v>1589</v>
          </cell>
          <cell r="B14015" t="str">
            <v>TERMINAL METALICO A PRESSAO PARA 1 CABO DE 70 MM2, COM 1 FURO DE FIXACAO</v>
          </cell>
          <cell r="C14015">
            <v>11.81</v>
          </cell>
        </row>
        <row r="14016">
          <cell r="A14016">
            <v>1546</v>
          </cell>
          <cell r="B14016" t="str">
            <v>TERMINAL METALICO A PRESSAO PARA 1 CABO DE 95 A 120 MM2, COM 2 FUROS PARA FIXACAO</v>
          </cell>
          <cell r="C14016">
            <v>133.74</v>
          </cell>
        </row>
        <row r="14017">
          <cell r="A14017">
            <v>1590</v>
          </cell>
          <cell r="B14017" t="str">
            <v>TERMINAL METALICO A PRESSAO PARA 1 CABO DE 95 MM2, COM 1 FURO DE FIXACAO</v>
          </cell>
          <cell r="C14017">
            <v>20.8</v>
          </cell>
        </row>
        <row r="14018">
          <cell r="A14018">
            <v>38415</v>
          </cell>
          <cell r="B14018" t="str">
            <v>TERMOFUSORA PARA TUBOS E CONEXOES EM PPR COM DIAMETROS DE 20 A 63 MM, POTENCIA DE 800 W, TENSAO 220 V</v>
          </cell>
          <cell r="C14018">
            <v>1159.3399999999999</v>
          </cell>
        </row>
        <row r="14019">
          <cell r="A14019">
            <v>38414</v>
          </cell>
          <cell r="B14019" t="str">
            <v>TERMOFUSORA PARA TUBOS E CONEXOES EM PPR COM DIAMETROS DE 75 A 110 MM, POTENCIA DE *1100* W, TENSAO 220 V</v>
          </cell>
          <cell r="C14019">
            <v>1627.14</v>
          </cell>
        </row>
        <row r="14020">
          <cell r="A14020">
            <v>38128</v>
          </cell>
          <cell r="B14020" t="str">
            <v>TERRA VEGETAL (ENSACADA)</v>
          </cell>
          <cell r="C14020">
            <v>1.25</v>
          </cell>
        </row>
        <row r="14021">
          <cell r="A14021">
            <v>7253</v>
          </cell>
          <cell r="B14021" t="str">
            <v>TERRA VEGETAL (GRANEL)</v>
          </cell>
          <cell r="C14021">
            <v>267.85000000000002</v>
          </cell>
        </row>
        <row r="14022">
          <cell r="A14022">
            <v>4806</v>
          </cell>
          <cell r="B14022" t="str">
            <v>TESTEIRA ANTIDERRAPANTE PARA PISO VINILICO *5 X 2,5* CM, E = 2 MM</v>
          </cell>
          <cell r="C14022">
            <v>17.78</v>
          </cell>
        </row>
        <row r="14023">
          <cell r="A14023">
            <v>34401</v>
          </cell>
          <cell r="B14023" t="str">
            <v>TIJOLO CERAMICO LAMINADO DE *5,5 X 11 X 23* CM (L X A X C), COM 21 FUROS</v>
          </cell>
          <cell r="C14023">
            <v>1.94</v>
          </cell>
        </row>
        <row r="14024">
          <cell r="A14024">
            <v>7256</v>
          </cell>
          <cell r="B14024" t="str">
            <v>TIJOLO CERAMICO MACICO APARENTE 2 FUROS DE *6,5 X 10 X 20* CM (L X A X C)</v>
          </cell>
          <cell r="C14024">
            <v>1.38</v>
          </cell>
        </row>
        <row r="14025">
          <cell r="A14025">
            <v>7260</v>
          </cell>
          <cell r="B14025" t="str">
            <v>TIJOLO CERAMICO MACICO APARENTE DE *6 X 12 X 24* CM (L X A X C)</v>
          </cell>
          <cell r="C14025">
            <v>2.61</v>
          </cell>
        </row>
        <row r="14026">
          <cell r="A14026">
            <v>7258</v>
          </cell>
          <cell r="B14026" t="str">
            <v>TIJOLO CERAMICO MACICO COMUM DE *5 X 10 X 20* CM (L X A X C)</v>
          </cell>
          <cell r="C14026">
            <v>0.67</v>
          </cell>
        </row>
        <row r="14027">
          <cell r="A14027">
            <v>34400</v>
          </cell>
          <cell r="B14027" t="str">
            <v>TIJOLO CERAMICO REFRATARIO DE *2,5 X 11,4 X 22,9* CM (L X A X C)</v>
          </cell>
          <cell r="C14027">
            <v>5.38</v>
          </cell>
        </row>
        <row r="14028">
          <cell r="A14028">
            <v>10617</v>
          </cell>
          <cell r="B14028" t="str">
            <v>TIJOLO CERAMICO REFRATARIO DE *6,3 X 11,4 X 22,9* CM (L X A X C)</v>
          </cell>
          <cell r="C14028">
            <v>6.93</v>
          </cell>
        </row>
        <row r="14029">
          <cell r="A14029">
            <v>44261</v>
          </cell>
          <cell r="B14029" t="str">
            <v>TIL CONDOMINIAL, PVC, DN 100 X 100 MM, PARA REDE COLETORA DE ESGOTO</v>
          </cell>
          <cell r="C14029">
            <v>149.47999999999999</v>
          </cell>
        </row>
        <row r="14030">
          <cell r="A14030">
            <v>7274</v>
          </cell>
          <cell r="B14030" t="str">
            <v>TIL PARA LIGACAO PREDIAL, EM PVC, JE, BBB, DN 100 X 100 MM, PARA REDE COLETORA ESGOTO</v>
          </cell>
          <cell r="C14030">
            <v>72.37</v>
          </cell>
        </row>
        <row r="14031">
          <cell r="A14031">
            <v>44326</v>
          </cell>
          <cell r="B14031" t="str">
            <v>TIL RADIAL, PVC, JE, BBB, DN 300 X 200 MM, PARA REDE COLETORA DE ESGOTO (NBR 10.569)</v>
          </cell>
          <cell r="C14031">
            <v>1563</v>
          </cell>
        </row>
        <row r="14032">
          <cell r="A14032">
            <v>154</v>
          </cell>
          <cell r="B14032" t="str">
            <v>TINTA / REVESTIMENTO A BASE DE RESINA EPOXI COM ALCATRAO, BICOMPONENTE</v>
          </cell>
          <cell r="C14032">
            <v>73.61</v>
          </cell>
        </row>
        <row r="14033">
          <cell r="A14033">
            <v>38121</v>
          </cell>
          <cell r="B14033" t="str">
            <v>TINTA A BASE DE RESINA ACRILICA EMULSIONADA EM AGUA, PARA SINALIZACAO HORIZONTAL VIARIA (NBR 13699:2012)</v>
          </cell>
          <cell r="C14033">
            <v>19.64</v>
          </cell>
        </row>
        <row r="14034">
          <cell r="A14034">
            <v>43776</v>
          </cell>
          <cell r="B14034" t="str">
            <v>TINTA A OLEO BRILHANTE, PARA MADEIRAS E METAIS</v>
          </cell>
          <cell r="C14034">
            <v>26.69</v>
          </cell>
        </row>
        <row r="14035">
          <cell r="A14035">
            <v>7343</v>
          </cell>
          <cell r="B14035" t="str">
            <v>TINTA ACRILICA A BASE DE SOLVENTE, PARA SINALIZACAO HORIZONTAL VIARIA (NBR 11862)</v>
          </cell>
          <cell r="C14035">
            <v>28.89</v>
          </cell>
        </row>
        <row r="14036">
          <cell r="A14036">
            <v>7348</v>
          </cell>
          <cell r="B14036" t="str">
            <v>TINTA ACRILICA PREMIUM PARA PISO</v>
          </cell>
          <cell r="C14036">
            <v>18.77</v>
          </cell>
        </row>
        <row r="14037">
          <cell r="A14037">
            <v>7313</v>
          </cell>
          <cell r="B14037" t="str">
            <v>TINTA ASFALTICA IMPERMEABILIZANTE DILUIDA EM SOLVENTE, PARA MATERIAIS CIMENTICIOS, METAL E MADEIRA</v>
          </cell>
        </row>
        <row r="14038">
          <cell r="A14038">
            <v>7319</v>
          </cell>
          <cell r="B14038" t="str">
            <v>TINTA ASFALTICA IMPERMEABILIZANTE DISPERSA EM AGUA, PARA MATERIAIS CIMENTICIOS</v>
          </cell>
        </row>
        <row r="14039">
          <cell r="A14039">
            <v>7314</v>
          </cell>
          <cell r="B14039" t="str">
            <v>TINTA BORRACHA CLORADA, ACABAMENTO SEMIBRILHO, QUALQUER COR</v>
          </cell>
          <cell r="C14039">
            <v>68.66</v>
          </cell>
        </row>
        <row r="14040">
          <cell r="A14040">
            <v>7304</v>
          </cell>
          <cell r="B14040" t="str">
            <v>TINTA EPOXI BASE AGUA PREMIUM, BRANCA</v>
          </cell>
          <cell r="C14040">
            <v>79.099999999999994</v>
          </cell>
        </row>
        <row r="14041">
          <cell r="A14041">
            <v>43649</v>
          </cell>
          <cell r="B14041" t="str">
            <v>TINTA ESMALTE BASE AGUA PREMIUM ACETINADO</v>
          </cell>
          <cell r="C14041">
            <v>40.909999999999997</v>
          </cell>
        </row>
        <row r="14042">
          <cell r="A14042">
            <v>43650</v>
          </cell>
          <cell r="B14042" t="str">
            <v>TINTA ESMALTE BASE AGUA PREMIUM BRILHANTE</v>
          </cell>
          <cell r="C14042">
            <v>38.659999999999997</v>
          </cell>
        </row>
        <row r="14043">
          <cell r="A14043">
            <v>7311</v>
          </cell>
          <cell r="B14043" t="str">
            <v>TINTA ESMALTE SINTETICO PREMIUM ACETINADO</v>
          </cell>
          <cell r="C14043">
            <v>39.6</v>
          </cell>
        </row>
        <row r="14044">
          <cell r="A14044">
            <v>7292</v>
          </cell>
          <cell r="B14044" t="str">
            <v>TINTA ESMALTE SINTETICO PREMIUM BRILHANTE</v>
          </cell>
          <cell r="C14044">
            <v>38.340000000000003</v>
          </cell>
        </row>
        <row r="14045">
          <cell r="A14045">
            <v>7293</v>
          </cell>
          <cell r="B14045" t="str">
            <v>TINTA ESMALTE SINTETICO PREMIUM DE DUPLA ACAO GRAFITE FOSCO PARA SUPERFICIES METALICAS FERROSAS</v>
          </cell>
          <cell r="C14045">
            <v>42.41</v>
          </cell>
        </row>
        <row r="14046">
          <cell r="A14046">
            <v>7306</v>
          </cell>
          <cell r="B14046" t="str">
            <v>TINTA ESMALTE SINTETICO PREMIUM DE EFEITO PROTETOR DE SUPERFICIE METALICA ALUMINIO</v>
          </cell>
          <cell r="C14046">
            <v>46.81</v>
          </cell>
        </row>
        <row r="14047">
          <cell r="A14047">
            <v>7288</v>
          </cell>
          <cell r="B14047" t="str">
            <v>TINTA ESMALTE SINTETICO PREMIUM FOSCO</v>
          </cell>
          <cell r="C14047">
            <v>38.869999999999997</v>
          </cell>
        </row>
        <row r="14048">
          <cell r="A14048">
            <v>43625</v>
          </cell>
          <cell r="B14048" t="str">
            <v>TINTA ESMALTE SINTETICO STANDARD ACETINADO</v>
          </cell>
          <cell r="C14048">
            <v>31.38</v>
          </cell>
        </row>
        <row r="14049">
          <cell r="A14049">
            <v>43647</v>
          </cell>
          <cell r="B14049" t="str">
            <v>TINTA ESMALTE SINTETICO STANDARD BRILHANTE</v>
          </cell>
          <cell r="C14049">
            <v>28.51</v>
          </cell>
        </row>
        <row r="14050">
          <cell r="A14050">
            <v>43648</v>
          </cell>
          <cell r="B14050" t="str">
            <v>TINTA ESMALTE SINTETICO STANDARD FOSCO</v>
          </cell>
          <cell r="C14050">
            <v>27.51</v>
          </cell>
        </row>
        <row r="14051">
          <cell r="A14051">
            <v>35693</v>
          </cell>
          <cell r="B14051" t="str">
            <v>TINTA LATEX ACRILICA ECONOMICA, COR BRANCA</v>
          </cell>
          <cell r="C14051">
            <v>11.67</v>
          </cell>
        </row>
        <row r="14052">
          <cell r="A14052">
            <v>7356</v>
          </cell>
          <cell r="B14052" t="str">
            <v>TINTA LATEX ACRILICA PREMIUM, COR BRANCO FOSCO</v>
          </cell>
          <cell r="C14052">
            <v>27.99</v>
          </cell>
        </row>
        <row r="14053">
          <cell r="A14053">
            <v>35692</v>
          </cell>
          <cell r="B14053" t="str">
            <v>TINTA LATEX ACRILICA STANDARD, COR BRANCA</v>
          </cell>
          <cell r="C14053">
            <v>18.32</v>
          </cell>
        </row>
        <row r="14054">
          <cell r="A14054">
            <v>43624</v>
          </cell>
          <cell r="B14054" t="str">
            <v>TINTA LATEX ACRILICA SUPER PREMIUM, COR BRANCO FOSCO</v>
          </cell>
          <cell r="C14054">
            <v>34.11</v>
          </cell>
        </row>
        <row r="14055">
          <cell r="A14055">
            <v>7342</v>
          </cell>
          <cell r="B14055" t="str">
            <v>TINTA MINERAL IMPERMEAVEL EM PO, BRANCA</v>
          </cell>
        </row>
        <row r="14056">
          <cell r="A14056">
            <v>7350</v>
          </cell>
          <cell r="B14056" t="str">
            <v>TINTA/RESINA ACRILICA PREMIUM PARA CERAMICA, PEDRAS E OUTROS</v>
          </cell>
          <cell r="C14056">
            <v>40.4</v>
          </cell>
        </row>
        <row r="14057">
          <cell r="A14057">
            <v>39574</v>
          </cell>
          <cell r="B14057" t="str">
            <v>TIRANTE COM ELO, EM ARAME GALVANIZADO RIGIDO, NUMERO 10, COMPRIMENTO 2000 MM, PARA PENDURAL DE FORRO REMOVIVEL</v>
          </cell>
          <cell r="C14057">
            <v>4.2699999999999996</v>
          </cell>
        </row>
        <row r="14058">
          <cell r="A14058">
            <v>11060</v>
          </cell>
          <cell r="B14058" t="str">
            <v>TIRANTE EM FERRO GALVANIZADO PARA CONTRAVENTAMENTO DE TELHA CANALETE 90, 1/4" X 400 MM</v>
          </cell>
          <cell r="C14058">
            <v>33.51</v>
          </cell>
        </row>
        <row r="14059">
          <cell r="A14059">
            <v>37401</v>
          </cell>
          <cell r="B14059" t="str">
            <v>TOALHEIRO PLASTICO TIPO DISPENSER PARA PAPEL TOALHA INTERFOLHADO</v>
          </cell>
          <cell r="C14059">
            <v>52.99</v>
          </cell>
        </row>
        <row r="14060">
          <cell r="A14060">
            <v>38101</v>
          </cell>
          <cell r="B14060" t="str">
            <v>TOMADA 2P+T 10A, 250V (APENAS MODULO)</v>
          </cell>
          <cell r="C14060">
            <v>6.81</v>
          </cell>
        </row>
        <row r="14061">
          <cell r="A14061">
            <v>7528</v>
          </cell>
          <cell r="B14061" t="str">
            <v>TOMADA 2P+T 10A, 250V, CONJUNTO MONTADO PARA EMBUTIR 4" X 2" (PLACA + SUPORTE + MODULO)</v>
          </cell>
          <cell r="C14061">
            <v>8</v>
          </cell>
        </row>
        <row r="14062">
          <cell r="A14062">
            <v>12147</v>
          </cell>
          <cell r="B14062" t="str">
            <v>TOMADA 2P+T 10A, 250V, CONJUNTO MONTADO PARA SOBREPOR 4" X 2" (CAIXA + MODULO)</v>
          </cell>
          <cell r="C14062">
            <v>12.2</v>
          </cell>
        </row>
        <row r="14063">
          <cell r="A14063">
            <v>38075</v>
          </cell>
          <cell r="B14063" t="str">
            <v>TOMADA 2P+T 20A 250V, CONJUNTO MONTADO PARA EMBUTIR 4" X 2" (PLACA + SUPORTE + MODULO)</v>
          </cell>
          <cell r="C14063">
            <v>13.85</v>
          </cell>
        </row>
        <row r="14064">
          <cell r="A14064">
            <v>38102</v>
          </cell>
          <cell r="B14064" t="str">
            <v>TOMADA 2P+T 20A, 250V (APENAS MODULO)</v>
          </cell>
          <cell r="C14064">
            <v>8.7100000000000009</v>
          </cell>
        </row>
        <row r="14065">
          <cell r="A14065">
            <v>7525</v>
          </cell>
          <cell r="B14065" t="str">
            <v>TOMADA INDUSTRIAL DE EMBUTIR 3P+T 30 A, 440 V, COM TRAVA, COM PLACA</v>
          </cell>
          <cell r="C14065">
            <v>39.39</v>
          </cell>
        </row>
        <row r="14066">
          <cell r="A14066">
            <v>7524</v>
          </cell>
          <cell r="B14066" t="str">
            <v>TOMADA INDUSTRIAL DE EMBUTIR 3P+T 30 A, 440 V, COM TRAVA, SEM PLACA</v>
          </cell>
          <cell r="C14066">
            <v>37.119999999999997</v>
          </cell>
        </row>
        <row r="14067">
          <cell r="A14067">
            <v>38105</v>
          </cell>
          <cell r="B14067" t="str">
            <v>TOMADA PARA ANTENA DE TV, CABO COAXIAL DE 9 MM (APENAS MODULO)</v>
          </cell>
          <cell r="C14067">
            <v>9.5299999999999994</v>
          </cell>
        </row>
        <row r="14068">
          <cell r="A14068">
            <v>38084</v>
          </cell>
          <cell r="B14068" t="str">
            <v>TOMADA PARA ANTENA DE TV, CABO COAXIAL DE 9 MM, CONJUNTO MONTADO PARA EMBUTIR 4" X 2" (PLACA + SUPORTE + MODULO)</v>
          </cell>
          <cell r="C14068">
            <v>13.54</v>
          </cell>
        </row>
        <row r="14069">
          <cell r="A14069">
            <v>38103</v>
          </cell>
          <cell r="B14069" t="str">
            <v>TOMADA RJ11, 2 FIOS (APENAS MODULO)</v>
          </cell>
          <cell r="C14069">
            <v>14.31</v>
          </cell>
        </row>
        <row r="14070">
          <cell r="A14070">
            <v>38082</v>
          </cell>
          <cell r="B14070" t="str">
            <v>TOMADA RJ11, 2 FIOS, CONJUNTO MONTADO PARA EMBUTIR 4" X 2" (PLACA + SUPORTE + MODULO)</v>
          </cell>
          <cell r="C14070">
            <v>17.63</v>
          </cell>
        </row>
        <row r="14071">
          <cell r="A14071">
            <v>38104</v>
          </cell>
          <cell r="B14071" t="str">
            <v>TOMADA RJ45, 8 FIOS, CAT 5E (APENAS MODULO)</v>
          </cell>
          <cell r="C14071">
            <v>28.03</v>
          </cell>
        </row>
        <row r="14072">
          <cell r="A14072">
            <v>38083</v>
          </cell>
          <cell r="B14072" t="str">
            <v>TOMADA RJ45, 8 FIOS, CAT 5E, CONJUNTO MONTADO PARA EMBUTIR 4" X 2" (PLACA + SUPORTE + MODULO)</v>
          </cell>
          <cell r="C14072">
            <v>31.12</v>
          </cell>
        </row>
        <row r="14073">
          <cell r="A14073">
            <v>38076</v>
          </cell>
          <cell r="B14073" t="str">
            <v>TOMADAS (2 MODULOS) 2P+T 10A, 250V, CONJUNTO MONTADO PARA EMBUTIR 4" X 2" (PLACA + SUPORTE + MODULOS)</v>
          </cell>
          <cell r="C14073">
            <v>15.53</v>
          </cell>
        </row>
        <row r="14074">
          <cell r="A14074">
            <v>7592</v>
          </cell>
          <cell r="B14074" t="str">
            <v>TOPOGRAFO (HORISTA)</v>
          </cell>
          <cell r="C14074">
            <v>11.43</v>
          </cell>
        </row>
        <row r="14075">
          <cell r="A14075">
            <v>40820</v>
          </cell>
          <cell r="B14075" t="str">
            <v>TOPOGRAFO (MENSALISTA)</v>
          </cell>
          <cell r="C14075">
            <v>2514.6</v>
          </cell>
        </row>
        <row r="14076">
          <cell r="A14076">
            <v>11826</v>
          </cell>
          <cell r="B14076" t="str">
            <v>TORNEIRA DE BOIA BALAO METALICO, VAZAO TOTAL, PARA CAIXA D'AGUA, AGUA QUENTE, ROSCA 1/2", COM HASTE, TORNEIRA E BALAO METALICOS</v>
          </cell>
          <cell r="C14076">
            <v>61.29</v>
          </cell>
        </row>
        <row r="14077">
          <cell r="A14077">
            <v>7606</v>
          </cell>
          <cell r="B14077" t="str">
            <v>TORNEIRA DE BOIA BALAO METALICO, VAZAO TOTAL, PARA CAIXA D'AGUA, AGUA QUENTE, ROSCA 3/4", COM HASTE, TORNEIRA E BALAO METALICOS</v>
          </cell>
          <cell r="C14077">
            <v>73.7</v>
          </cell>
        </row>
        <row r="14078">
          <cell r="A14078">
            <v>11825</v>
          </cell>
          <cell r="B14078" t="str">
            <v>TORNEIRA DE BOIA CONVENCIONAL PARA CAIXA D'AGUA, 1", AGUA FRIA, COM HASTE E TORNEIRA METALICOS E BALAO PLASTICO</v>
          </cell>
          <cell r="C14078">
            <v>77.53</v>
          </cell>
        </row>
        <row r="14079">
          <cell r="A14079">
            <v>11767</v>
          </cell>
          <cell r="B14079" t="str">
            <v>TORNEIRA DE BOIA CONVENCIONAL PARA CAIXA D'AGUA, 2", AGUA FRIA, COM HASTE E TORNEIRA METALICOS E BALAO PLASTICO</v>
          </cell>
          <cell r="C14079">
            <v>206.51</v>
          </cell>
        </row>
        <row r="14080">
          <cell r="A14080">
            <v>11763</v>
          </cell>
          <cell r="B14080" t="str">
            <v>TORNEIRA DE BOIA CONVENCIONAL PARA CAIXA D'AGUA, AGUA FRIA, 1.1/2", COM HASTE E TORNEIRA METALICOS E BALAO PLASTICO</v>
          </cell>
          <cell r="C14080">
            <v>160.94999999999999</v>
          </cell>
        </row>
        <row r="14081">
          <cell r="A14081">
            <v>11764</v>
          </cell>
          <cell r="B14081" t="str">
            <v>TORNEIRA DE BOIA CONVENCIONAL PARA CAIXA D'AGUA, AGUA FRIA, 1.1/4", COM HASTE E TORNEIRA METALICOS E BALAO PLASTICO</v>
          </cell>
          <cell r="C14081">
            <v>132.05000000000001</v>
          </cell>
        </row>
        <row r="14082">
          <cell r="A14082">
            <v>11829</v>
          </cell>
          <cell r="B14082" t="str">
            <v>TORNEIRA DE BOIA CONVENCIONAL PARA CAIXA D'AGUA, AGUA FRIA, 1/2", COM HASTE E TORNEIRA METALICOS E BALAO PLASTICO</v>
          </cell>
          <cell r="C14082">
            <v>31.91</v>
          </cell>
        </row>
        <row r="14083">
          <cell r="A14083">
            <v>11830</v>
          </cell>
          <cell r="B14083" t="str">
            <v>TORNEIRA DE BOIA CONVENCIONAL PARA CAIXA D'AGUA, AGUA FRIA, 3/4", COM HASTE E TORNEIRA METALICOS E BALAO PLASTICO</v>
          </cell>
          <cell r="C14083">
            <v>34.46</v>
          </cell>
        </row>
        <row r="14084">
          <cell r="A14084">
            <v>11765</v>
          </cell>
          <cell r="B14084" t="str">
            <v>TORNEIRA DE BOIA VAZAO TOTAL PARA CAIXA D'AGUA, AGUA FRIA, BITOLA 1", COM HASTE E TORNEIRA METALICOS E BALAO PLASTICO</v>
          </cell>
          <cell r="C14084">
            <v>88.01</v>
          </cell>
        </row>
        <row r="14085">
          <cell r="A14085">
            <v>11766</v>
          </cell>
          <cell r="B14085" t="str">
            <v>TORNEIRA DE BOIA VAZAO TOTAL PARA CAIXA D'AGUA, AGUA FRIA, BITOLA 1/2", COM HASTE E TORNEIRA METALICOS E BALAO PLASTICO</v>
          </cell>
          <cell r="C14085">
            <v>48.14</v>
          </cell>
        </row>
        <row r="14086">
          <cell r="A14086">
            <v>11824</v>
          </cell>
          <cell r="B14086" t="str">
            <v>TORNEIRA DE BOIA VAZAO TOTAL PARA CAIXA D'AGUA, AGUA FRIA, BITOLA 3/4", COM HASTE E TORNEIRA METALICOS E BALAO PLASTICO</v>
          </cell>
          <cell r="C14086">
            <v>56.62</v>
          </cell>
        </row>
        <row r="14087">
          <cell r="A14087">
            <v>44045</v>
          </cell>
          <cell r="B14087" t="str">
            <v>TORNEIRA DE MESA PARA LAVATORIO, METALICA CROMADA, COM MISTURADOR MONOCOMANDO, BICA BAIXA</v>
          </cell>
          <cell r="C14087">
            <v>350.16</v>
          </cell>
        </row>
        <row r="14088">
          <cell r="A14088">
            <v>39702</v>
          </cell>
          <cell r="B14088" t="str">
            <v>TORNEIRA DE MESA PARA LAVATORIO, METALICA CROMADA, COM SENSOR DE APROXIMACAO ELETRICO, BIVOLT</v>
          </cell>
          <cell r="C14088">
            <v>2325.56</v>
          </cell>
        </row>
        <row r="14089">
          <cell r="A14089">
            <v>13415</v>
          </cell>
          <cell r="B14089" t="str">
            <v>TORNEIRA DE MESA/BANCADA, PARA LAVATORIO, FIXA, METALICA CROMADA, PADRAO POPULAR, 1/2" OU 3/4"</v>
          </cell>
          <cell r="C14089">
            <v>76.349999999999994</v>
          </cell>
        </row>
        <row r="14090">
          <cell r="A14090">
            <v>7602</v>
          </cell>
          <cell r="B14090" t="str">
            <v>TORNEIRA DE METAL AMARELO, PARA TANQUE / JARDIM, DE PAREDE, COM BICO PLASTICO, CANO CURTO, AREA EXTERNA, PADRAO POPULAR / USO GERAL, 1/2" OU 3/4"</v>
          </cell>
          <cell r="C14090">
            <v>48.72</v>
          </cell>
        </row>
        <row r="14091">
          <cell r="A14091">
            <v>7603</v>
          </cell>
          <cell r="B14091" t="str">
            <v>TORNEIRA DE METAL AMARELO, PARA TANQUE / JARDIM, DE PAREDE, SEM BICO, CANO CURTO, PADRAO POPULAR / USO GERAL, 1/2" OU 3/4"</v>
          </cell>
          <cell r="C14091">
            <v>41.33</v>
          </cell>
        </row>
        <row r="14092">
          <cell r="A14092">
            <v>11777</v>
          </cell>
          <cell r="B14092" t="str">
            <v>TORNEIRA ELETRICA DE PAREDE, PLASTICA, BICA ALTA, PARA COZINHA, 5500 W (110/220 V)</v>
          </cell>
          <cell r="C14092">
            <v>205.89</v>
          </cell>
        </row>
        <row r="14093">
          <cell r="A14093">
            <v>13417</v>
          </cell>
          <cell r="B14093" t="str">
            <v>TORNEIRA METALICA CROMADA CANO CURTO, SEM BICO, SEM AREJADOR, DE PAREDE, PARA TANQUE E USO GERAL, 1/2" OU 3/4"</v>
          </cell>
          <cell r="C14093">
            <v>99.44</v>
          </cell>
        </row>
        <row r="14094">
          <cell r="A14094">
            <v>36791</v>
          </cell>
          <cell r="B14094" t="str">
            <v>TORNEIRA METALICA CROMADA DE MESA PARA LAVATORIO, BICA ALTA, COM AREJADOR</v>
          </cell>
          <cell r="C14094">
            <v>149.24</v>
          </cell>
        </row>
        <row r="14095">
          <cell r="A14095">
            <v>36795</v>
          </cell>
          <cell r="B14095" t="str">
            <v>TORNEIRA METALICA CROMADA DE MESA PARA LAVATORIO, COM SENSOR DE PRESENCA A PILHA, COM AREJADOR EMBUTIDO</v>
          </cell>
          <cell r="C14095">
            <v>1886.98</v>
          </cell>
        </row>
        <row r="14096">
          <cell r="A14096">
            <v>36796</v>
          </cell>
          <cell r="B14096" t="str">
            <v>TORNEIRA METALICA CROMADA DE MESA, PARA LAVATORIO, TEMPORIZADA PRESSAO FECHAMENTO AUTOMATICO, BICA BAIXA</v>
          </cell>
          <cell r="C14096">
            <v>156.80000000000001</v>
          </cell>
        </row>
        <row r="14097">
          <cell r="A14097">
            <v>36792</v>
          </cell>
          <cell r="B14097" t="str">
            <v>TORNEIRA METALICA CROMADA DE PAREDE LONGA PARA LAVATORIO, COM AREJADOR, ACIONAMENTO ALAVANCA, 1/4 DE VOLTA</v>
          </cell>
          <cell r="C14097">
            <v>198.63</v>
          </cell>
        </row>
        <row r="14098">
          <cell r="A14098">
            <v>11773</v>
          </cell>
          <cell r="B14098" t="str">
            <v>TORNEIRA METALICA CROMADA DE PAREDE, PARA COZINHA, BICA MOVEL, COM AREJADOR, 1/2" OU 3/4"</v>
          </cell>
          <cell r="C14098">
            <v>132.22999999999999</v>
          </cell>
        </row>
        <row r="14099">
          <cell r="A14099">
            <v>11762</v>
          </cell>
          <cell r="B14099" t="str">
            <v>TORNEIRA METALICA CROMADA PARA JARDIM / TANQUE, COM BICO PLASTICO, CANO LONGO, DE PAREDE, PADRAO POPULAR / USO GERAL, 1/2" OU 3/4"</v>
          </cell>
          <cell r="C14099">
            <v>62.72</v>
          </cell>
        </row>
        <row r="14100">
          <cell r="A14100">
            <v>7604</v>
          </cell>
          <cell r="B14100" t="str">
            <v>TORNEIRA METALICA CROMADA PARA TANQUE / JARDIM, SEM BICO, CANO LONGO, DE PAREDE, PADRAO POPULAR / USO GERAL, 1/2" OU 3/4"</v>
          </cell>
          <cell r="C14100">
            <v>53.1</v>
          </cell>
        </row>
        <row r="14101">
          <cell r="A14101">
            <v>13984</v>
          </cell>
          <cell r="B14101" t="str">
            <v>TORNEIRA METALICA CROMADA, CANO CURTO, COM AREJADOR, SEM BICO PLASTICO, DE PAREDE, PARA USO GERAL, 1/2" OU 3/4"</v>
          </cell>
          <cell r="C14101">
            <v>77.180000000000007</v>
          </cell>
        </row>
        <row r="14102">
          <cell r="A14102">
            <v>11772</v>
          </cell>
          <cell r="B14102" t="str">
            <v>TORNEIRA METALICA CROMADA, DE MESA/BANCADA, PARA COZINHA, BICA MOVEL, COM AREJADOR, 1/2" OU 3/4"</v>
          </cell>
          <cell r="C14102">
            <v>132.63999999999999</v>
          </cell>
        </row>
        <row r="14103">
          <cell r="A14103">
            <v>13983</v>
          </cell>
          <cell r="B14103" t="str">
            <v>TORNEIRA METALICA CROMADA, RETA, DE PAREDE, PARA COZINHA, COM AREJADOR, PADRAO POPULAR, 1/2" OU 3/4"</v>
          </cell>
          <cell r="C14103">
            <v>100.45</v>
          </cell>
        </row>
        <row r="14104">
          <cell r="A14104">
            <v>13416</v>
          </cell>
          <cell r="B14104" t="str">
            <v>TORNEIRA METALICA CROMADA, RETA, DE PAREDE, PARA COZINHA, SEM BICO, SEM AREJADOR, PADRAO POPULAR, 1/2" OU 3/4"</v>
          </cell>
          <cell r="C14104">
            <v>89.22</v>
          </cell>
        </row>
        <row r="14105">
          <cell r="A14105">
            <v>40329</v>
          </cell>
          <cell r="B14105" t="str">
            <v>TORNEIRA PLASTICA DE BOIA CONVENCIONAL PARA CAIXA DE AGUA, AGUA FRIA, 3/4", COM HASTE METALICA E COM TORNEIRA E BALAO PLASTICOS (PADRAO POPULAR)</v>
          </cell>
          <cell r="C14105">
            <v>20</v>
          </cell>
        </row>
        <row r="14106">
          <cell r="A14106">
            <v>11823</v>
          </cell>
          <cell r="B14106" t="str">
            <v>TORNEIRA PLASTICA DE BOIA PARA CAIXA DE DESCARGA, 1/2", BALAO E TORNEIRA PLASTICOS, COM HASTE METALICA</v>
          </cell>
          <cell r="C14106">
            <v>8.42</v>
          </cell>
        </row>
        <row r="14107">
          <cell r="A14107">
            <v>11822</v>
          </cell>
          <cell r="B14107" t="str">
            <v>TORNEIRA PLASTICA DE MESA, BICA MOVEL, PARA COZINHA 1/2"</v>
          </cell>
          <cell r="C14107">
            <v>29.95</v>
          </cell>
        </row>
        <row r="14108">
          <cell r="A14108">
            <v>11831</v>
          </cell>
          <cell r="B14108" t="str">
            <v>TORNEIRA PLASTICA PARA TANQUE 1/2" OU 3/4" COM BICO PARA MANGUEIRA</v>
          </cell>
          <cell r="C14108">
            <v>18.02</v>
          </cell>
        </row>
        <row r="14109">
          <cell r="A14109">
            <v>45249</v>
          </cell>
          <cell r="B14109" t="str">
            <v>TORNO/MORSA DE BANCADA NUMERO 4</v>
          </cell>
          <cell r="C14109">
            <v>143.35</v>
          </cell>
        </row>
        <row r="14110">
          <cell r="A14110">
            <v>7613</v>
          </cell>
          <cell r="B14110" t="str">
            <v>TRANSFORMADOR TRIFASICO DE DISTRIBUICAO, POTENCIA DE 1000 KVA, TENSAO NOMINAL DE 15 KV, TENSAO SECUNDARIA DE 220/127V, EM OLEO ISOLANTE TIPO MINERAL</v>
          </cell>
          <cell r="C14110">
            <v>183753.96</v>
          </cell>
        </row>
        <row r="14111">
          <cell r="A14111">
            <v>7619</v>
          </cell>
          <cell r="B14111" t="str">
            <v>TRANSFORMADOR TRIFASICO DE DISTRIBUICAO, POTENCIA DE 112,5 KVA, TENSAO NOMINAL DE 15 KV, TENSAO SECUNDARIA DE 220/127V, EM OLEO ISOLANTE TIPO MINERAL</v>
          </cell>
          <cell r="C14111">
            <v>28404.43</v>
          </cell>
        </row>
        <row r="14112">
          <cell r="A14112">
            <v>12076</v>
          </cell>
          <cell r="B14112" t="str">
            <v>TRANSFORMADOR TRIFASICO DE DISTRIBUICAO, POTENCIA DE 15 KVA, TENSAO NOMINAL DE 15 KV, TENSAO SECUNDARIA DE 220/127V, EM OLEO ISOLANTE TIPO MINERAL</v>
          </cell>
          <cell r="C14112">
            <v>13029.55</v>
          </cell>
        </row>
        <row r="14113">
          <cell r="A14113">
            <v>7614</v>
          </cell>
          <cell r="B14113" t="str">
            <v>TRANSFORMADOR TRIFASICO DE DISTRIBUICAO, POTENCIA DE 150 KVA, TENSAO NOMINAL DE 15 KV, TENSAO SECUNDARIA DE 220/127V, EM OLEO ISOLANTE TIPO MINERAL</v>
          </cell>
          <cell r="C14113">
            <v>35824.76</v>
          </cell>
        </row>
        <row r="14114">
          <cell r="A14114">
            <v>7618</v>
          </cell>
          <cell r="B14114" t="str">
            <v>TRANSFORMADOR TRIFASICO DE DISTRIBUICAO, POTENCIA DE 1500 KVA, TENSAO NOMINAL DE 15 KV, TENSAO SECUNDARIA DE 220/127V, EM OLEO ISOLANTE TIPO MINERAL</v>
          </cell>
          <cell r="C14114">
            <v>232350.49</v>
          </cell>
        </row>
        <row r="14115">
          <cell r="A14115">
            <v>7620</v>
          </cell>
          <cell r="B14115" t="str">
            <v>TRANSFORMADOR TRIFASICO DE DISTRIBUICAO, POTENCIA DE 225 KVA, TENSAO NOMINAL DE 15 KV, TENSAO SECUNDARIA DE 220/127V, EM OLEO ISOLANTE TIPO MINERAL</v>
          </cell>
          <cell r="C14115">
            <v>50256.85</v>
          </cell>
        </row>
        <row r="14116">
          <cell r="A14116">
            <v>7610</v>
          </cell>
          <cell r="B14116" t="str">
            <v>TRANSFORMADOR TRIFASICO DE DISTRIBUICAO, POTENCIA DE 30 KVA, TENSAO NOMINAL DE 15 KV, TENSAO SECUNDARIA DE 220/127V, EM OLEO ISOLANTE TIPO MINERAL</v>
          </cell>
          <cell r="C14116">
            <v>15914.67</v>
          </cell>
        </row>
        <row r="14117">
          <cell r="A14117">
            <v>7615</v>
          </cell>
          <cell r="B14117" t="str">
            <v>TRANSFORMADOR TRIFASICO DE DISTRIBUICAO, POTENCIA DE 300 KVA, TENSAO NOMINAL DE 15 KV, TENSAO SECUNDARIA DE 220/127V, EM OLEO ISOLANTE TIPO MINERAL</v>
          </cell>
          <cell r="C14117">
            <v>58633</v>
          </cell>
        </row>
        <row r="14118">
          <cell r="A14118">
            <v>7617</v>
          </cell>
          <cell r="B14118" t="str">
            <v>TRANSFORMADOR TRIFASICO DE DISTRIBUICAO, POTENCIA DE 45 KVA, TENSAO NOMINAL DE 15 KV, TENSAO SECUNDARIA DE 220/127V, EM OLEO ISOLANTE TIPO MINERAL</v>
          </cell>
          <cell r="C14118">
            <v>17776.03</v>
          </cell>
        </row>
        <row r="14119">
          <cell r="A14119">
            <v>7616</v>
          </cell>
          <cell r="B14119" t="str">
            <v>TRANSFORMADOR TRIFASICO DE DISTRIBUICAO, POTENCIA DE 500 KVA, TENSAO NOMINAL DE 15 KV, TENSAO SECUNDARIA DE 220/127V, EM OLEO ISOLANTE TIPO MINERAL</v>
          </cell>
          <cell r="C14119">
            <v>95679.75</v>
          </cell>
        </row>
        <row r="14120">
          <cell r="A14120">
            <v>7611</v>
          </cell>
          <cell r="B14120" t="str">
            <v>TRANSFORMADOR TRIFASICO DE DISTRIBUICAO, POTENCIA DE 75 KVA, TENSAO NOMINAL DE 15 KV, TENSAO SECUNDARIA DE 220/127V, EM OLEO ISOLANTE TIPO MINERAL</v>
          </cell>
          <cell r="C14120">
            <v>22987.86</v>
          </cell>
        </row>
        <row r="14121">
          <cell r="A14121">
            <v>7612</v>
          </cell>
          <cell r="B14121" t="str">
            <v>TRANSFORMADOR TRIFASICO DE DISTRIBUICAO, POTENCIA DE 750 KVA, TENSAO NOMINAL DE 15 KV, TENSAO SECUNDARIA DE 220/127V, EM OLEO ISOLANTE TIPO MINERAL</v>
          </cell>
          <cell r="C14121">
            <v>131241.13</v>
          </cell>
        </row>
        <row r="14122">
          <cell r="A14122">
            <v>37371</v>
          </cell>
          <cell r="B14122" t="str">
            <v>TRANSPORTE - HORISTA (COLETADO CAIXA - ENCARGOS COMPLEMENTARES)</v>
          </cell>
          <cell r="C14122">
            <v>1.02</v>
          </cell>
        </row>
        <row r="14123">
          <cell r="A14123">
            <v>40861</v>
          </cell>
          <cell r="B14123" t="str">
            <v>TRANSPORTE - MENSALISTA (COLETADO CAIXA - ENCARGOS COMPLEMENTARES)</v>
          </cell>
          <cell r="C14123">
            <v>193.04</v>
          </cell>
        </row>
        <row r="14124">
          <cell r="A14124">
            <v>36509</v>
          </cell>
          <cell r="B14124" t="str">
            <v>TRATOR DE ESTEIRAS, POTENCIA 125 HP, PESO OPERACIONAL DE 12,9 T, COM LAMINA COM CAPACIDADE DE 2,7 M3</v>
          </cell>
        </row>
        <row r="14125">
          <cell r="A14125">
            <v>36510</v>
          </cell>
          <cell r="B14125" t="str">
            <v>TRATOR DE ESTEIRAS, POTENCIA BRUTA DE 133 HP, PESO OPERACIONAL DE 14 T, COM LAMINA COM CAPACIDADE DE 3,00 M3</v>
          </cell>
        </row>
        <row r="14126">
          <cell r="A14126">
            <v>25020</v>
          </cell>
          <cell r="B14126" t="str">
            <v>TRATOR DE ESTEIRAS, POTENCIA BRUTA DE 347 HP, PESO OPERACIONAL DE 38,5 T, COM ESCARIFICADOR E LAMINA COM CAPACIDADE DE 4,70M3</v>
          </cell>
        </row>
        <row r="14127">
          <cell r="A14127">
            <v>7622</v>
          </cell>
          <cell r="B14127" t="str">
            <v>TRATOR DE ESTEIRAS, POTENCIA DE 100 HP, PESO OPERACIONAL DE 9,4 T, COM LAMINA COM CAPACIDADE DE 2,19 M3</v>
          </cell>
        </row>
        <row r="14128">
          <cell r="A14128">
            <v>7624</v>
          </cell>
          <cell r="B14128" t="str">
            <v>TRATOR DE ESTEIRAS, POTENCIA DE 150 HP, PESO OPERACIONAL DE 16,7 T, COM RODA MOTRIZ ELEVADA E LAMINA COM CONTATO DE 3,18M3</v>
          </cell>
        </row>
        <row r="14129">
          <cell r="A14129">
            <v>7625</v>
          </cell>
          <cell r="B14129" t="str">
            <v>TRATOR DE ESTEIRAS, POTENCIA DE 170 HP, PESO OPERACIONAL DE 19 T, COM LAMINA COM CAPACIDADE DE 5,2 M3</v>
          </cell>
        </row>
        <row r="14130">
          <cell r="A14130">
            <v>7623</v>
          </cell>
          <cell r="B14130" t="str">
            <v>TRATOR DE ESTEIRAS, POTENCIA DE 347 HP, PESO OPERACIONAL DE 38,5 T, COM LAMINA COM CAPACIDADE DE 8,70M3</v>
          </cell>
        </row>
        <row r="14131">
          <cell r="A14131">
            <v>36508</v>
          </cell>
          <cell r="B14131" t="str">
            <v>TRATOR DE ESTEIRAS, POTENCIA NO VOLANTE DE 200 HP, PESO OPERACIONAL DE 20,1 T, COM RODA MOTRIZ ELEVADA E LAMINA COM CAPACIDADE DE 3,89 M3</v>
          </cell>
        </row>
        <row r="14132">
          <cell r="A14132">
            <v>13238</v>
          </cell>
          <cell r="B14132" t="str">
            <v>TRATOR DE PNEUS COM POTENCIA DE 105 CV, TRACAO 4 X 4, PESO COM LASTRO DE 5775 KG</v>
          </cell>
        </row>
        <row r="14133">
          <cell r="A14133">
            <v>36511</v>
          </cell>
          <cell r="B14133" t="str">
            <v>TRATOR DE PNEUS COM POTENCIA DE 122 CV, TRACAO 4 X 4, PESO COM LASTRO DE 4510 KG</v>
          </cell>
        </row>
        <row r="14134">
          <cell r="A14134">
            <v>36515</v>
          </cell>
          <cell r="B14134" t="str">
            <v>TRATOR DE PNEUS COM POTENCIA DE 15 CV, PESO COM LASTRO DE 1160 KG</v>
          </cell>
        </row>
        <row r="14135">
          <cell r="A14135">
            <v>10598</v>
          </cell>
          <cell r="B14135" t="str">
            <v>TRATOR DE PNEUS COM POTENCIA DE 50 CV, TRACAO 4 X 2, PESO COM LASTRO DE 2714 KG</v>
          </cell>
        </row>
        <row r="14136">
          <cell r="A14136">
            <v>7640</v>
          </cell>
          <cell r="B14136" t="str">
            <v>TRATOR DE PNEUS COM POTENCIA DE 85 CV, TRACAO 4 X 4, PESO COM LASTRO DE 4675 KG</v>
          </cell>
        </row>
        <row r="14137">
          <cell r="A14137">
            <v>36513</v>
          </cell>
          <cell r="B14137" t="str">
            <v>TRATOR DE PNEUS COM POTENCIA DE 85 CV, TURBO, PESO COM LASTRO DE 4900 KG</v>
          </cell>
        </row>
        <row r="14138">
          <cell r="A14138">
            <v>36514</v>
          </cell>
          <cell r="B14138" t="str">
            <v>TRATOR DE PNEUS COM POTENCIA DE 95 CV, TRACAO 4 X 4, PESO MAXIMO DE 5225 KG</v>
          </cell>
        </row>
        <row r="14139">
          <cell r="A14139">
            <v>11572</v>
          </cell>
          <cell r="B14139" t="str">
            <v>TRAVA / PRENDEDOR DE PORTA, EM LATAO CROMADO, MONTADO EM PISO</v>
          </cell>
          <cell r="C14139">
            <v>36.299999999999997</v>
          </cell>
        </row>
        <row r="14140">
          <cell r="A14140">
            <v>36149</v>
          </cell>
          <cell r="B14140" t="str">
            <v>TRAVA-QUEDAS EM ACO PARA CORDA DE 12 MM, EXTENSOR DE 25 X 300 MM, COM MOSQUETAO TIPO GANCHO TRAVA DUPLA</v>
          </cell>
          <cell r="C14140">
            <v>191.31</v>
          </cell>
        </row>
        <row r="14141">
          <cell r="A14141">
            <v>42407</v>
          </cell>
          <cell r="B14141" t="str">
            <v>TRELICA NERVURADA (ESPACADOR), ALTURA = 120,0 MM, DIAMETRO DOS BANZOS INFERIORES E SUPERIOR = 6,0 MM, DIAMETRO DA DIAGONAL = 4,2 MM</v>
          </cell>
          <cell r="C14141">
            <v>5.94</v>
          </cell>
        </row>
        <row r="14142">
          <cell r="A14142">
            <v>45200</v>
          </cell>
          <cell r="B14142" t="str">
            <v>TRENA COM FITA DE ACO DE 10 M X 25 MM (COMPRIMENTO X LARGURA)</v>
          </cell>
          <cell r="C14142">
            <v>22.96</v>
          </cell>
        </row>
        <row r="14143">
          <cell r="A14143">
            <v>11581</v>
          </cell>
          <cell r="B14143" t="str">
            <v>TRILHO PANTOGRAFICO CONCAVO, TIPO U, EM ALUMINIO, COM DIMENSOES DE APROX *35 X 35* MM, PARA ROLDANA DE PORTA DE CORRER</v>
          </cell>
          <cell r="C14143">
            <v>23.96</v>
          </cell>
        </row>
        <row r="14144">
          <cell r="A14144">
            <v>43605</v>
          </cell>
          <cell r="B14144" t="str">
            <v>TRILHO PANTOGRAFICO RETO, EM ALUMINIO, TIPO U, COM DIMENSOES DE *38 X 38* MM PARA PORTA DE CORRER</v>
          </cell>
          <cell r="C14144">
            <v>49.02</v>
          </cell>
        </row>
        <row r="14145">
          <cell r="A14145">
            <v>11580</v>
          </cell>
          <cell r="B14145" t="str">
            <v>TRILHO QUADRADO FRISADO PARA RODIZIO (VERGALHAO MACICO), EM ALUMINIO, COM DIMENSOES DE *6 X 6* MM</v>
          </cell>
          <cell r="C14145">
            <v>9.61</v>
          </cell>
        </row>
        <row r="14146">
          <cell r="A14146">
            <v>38386</v>
          </cell>
          <cell r="B14146" t="str">
            <v>TRINCHA CERDAS GRIS 1.1/2" (38 MM)</v>
          </cell>
          <cell r="C14146">
            <v>8.07</v>
          </cell>
        </row>
        <row r="14147">
          <cell r="A14147">
            <v>45231</v>
          </cell>
          <cell r="B14147" t="str">
            <v>TRINCHA DE 1" COM CERDAS SINTETICAS</v>
          </cell>
          <cell r="C14147">
            <v>7.37</v>
          </cell>
        </row>
        <row r="14148">
          <cell r="A14148">
            <v>45232</v>
          </cell>
          <cell r="B14148" t="str">
            <v>TRINCHA DE 2" COM CERDAS SINTETICAS</v>
          </cell>
          <cell r="C14148">
            <v>12.97</v>
          </cell>
        </row>
        <row r="14149">
          <cell r="A14149">
            <v>10743</v>
          </cell>
          <cell r="B14149" t="str">
            <v>TROLEY MANUAL CAPACIDADE 1 T</v>
          </cell>
          <cell r="C14149">
            <v>606.29</v>
          </cell>
        </row>
        <row r="14150">
          <cell r="A14150">
            <v>39848</v>
          </cell>
          <cell r="B14150" t="str">
            <v>TUBO / MANGUEIRA PRETA EM POLIETILENO, LINHA PESADA OU REFORCADA, TIPO ESPAGUETE, PARA INJECAO DE CALDA DE CIMENTO, D = 1/2", ESPESSURA 1,5 MM</v>
          </cell>
        </row>
        <row r="14151">
          <cell r="A14151">
            <v>7667</v>
          </cell>
          <cell r="B14151" t="str">
            <v>TUBO 26" EM CHAPA PRETA, E= 3/16", 147 KG/6 M</v>
          </cell>
        </row>
        <row r="14152">
          <cell r="A14152">
            <v>7660</v>
          </cell>
          <cell r="B14152" t="str">
            <v>TUBO 30" EM CHAPA PRETA, E= 1/4", 175 KG/6 M</v>
          </cell>
        </row>
        <row r="14153">
          <cell r="A14153">
            <v>7676</v>
          </cell>
          <cell r="B14153" t="str">
            <v>TUBO 30" EM CHAPA PRETA, E= 3/8", 177 KG/6 M</v>
          </cell>
        </row>
        <row r="14154">
          <cell r="A14154">
            <v>20999</v>
          </cell>
          <cell r="B14154" t="str">
            <v>TUBO ACO CARBONO COM COSTURA, NBR 5580, CLASSE L, DN = 15 MM, E = 2,25 MM, 1,06 KG/M</v>
          </cell>
        </row>
        <row r="14155">
          <cell r="A14155">
            <v>21001</v>
          </cell>
          <cell r="B14155" t="str">
            <v>TUBO ACO CARBONO COM COSTURA, NBR 5580, CLASSE L, DN = 25 MM, E = 2,65 MM, 2,02 KG/M</v>
          </cell>
        </row>
        <row r="14156">
          <cell r="A14156">
            <v>21003</v>
          </cell>
          <cell r="B14156" t="str">
            <v>TUBO ACO CARBONO COM COSTURA, NBR 5580, CLASSE L, DN = 40 MM, E = 3,0 MM, 3,34 KG/M</v>
          </cell>
        </row>
        <row r="14157">
          <cell r="A14157">
            <v>21006</v>
          </cell>
          <cell r="B14157" t="str">
            <v>TUBO ACO CARBONO COM COSTURA, NBR 5580, CLASSE L, DN = 80 MM, E = 3,35 MM, 7,07 KG/M</v>
          </cell>
        </row>
        <row r="14158">
          <cell r="A14158">
            <v>21019</v>
          </cell>
          <cell r="B14158" t="str">
            <v>TUBO ACO CARBONO COM COSTURA, NBR 5580, CLASSE M, DN = 25 MM, E = 3,35 MM, *2,50* KG//M</v>
          </cell>
        </row>
        <row r="14159">
          <cell r="A14159">
            <v>21021</v>
          </cell>
          <cell r="B14159" t="str">
            <v>TUBO ACO CARBONO COM COSTURA, NBR 5580, CLASSE M, DN = 40 MM, E = 3,35 MM, *3,71* KG//M</v>
          </cell>
        </row>
        <row r="14160">
          <cell r="A14160">
            <v>21024</v>
          </cell>
          <cell r="B14160" t="str">
            <v>TUBO ACO CARBONO COM COSTURA, NBR 5580, CLASSE M, DN = 80 MM, E = 4,05 MM, *8,47* KG/M</v>
          </cell>
        </row>
        <row r="14161">
          <cell r="A14161">
            <v>40624</v>
          </cell>
          <cell r="B14161" t="str">
            <v>TUBO ACO CARBONO SEM COSTURA 1 1/2", E= *3,68 MM, SCHEDULE 40, 4,05 KG/M</v>
          </cell>
        </row>
        <row r="14162">
          <cell r="A14162">
            <v>42575</v>
          </cell>
          <cell r="B14162" t="str">
            <v>TUBO ACO CARBONO SEM COSTURA 1 1/4", E= *3,56 MM, SCHEDULE 40, *3,38* KG/M</v>
          </cell>
        </row>
        <row r="14163">
          <cell r="A14163">
            <v>42574</v>
          </cell>
          <cell r="B14163" t="str">
            <v>TUBO ACO CARBONO SEM COSTURA 1", E= *3,38 MM, SCHEDULE 40, *2,50* KG/M</v>
          </cell>
        </row>
        <row r="14164">
          <cell r="A14164">
            <v>13127</v>
          </cell>
          <cell r="B14164" t="str">
            <v>TUBO ACO CARBONO SEM COSTURA 1/2", E= *2,77 MM, SCHEDULE 40, *1,27 KG/M</v>
          </cell>
        </row>
        <row r="14165">
          <cell r="A14165">
            <v>13137</v>
          </cell>
          <cell r="B14165" t="str">
            <v>TUBO ACO CARBONO SEM COSTURA 1/2", E= *3,73 MM, SCHEDULE 80, *1,62 KG/M</v>
          </cell>
        </row>
        <row r="14166">
          <cell r="A14166">
            <v>20989</v>
          </cell>
          <cell r="B14166" t="str">
            <v>TUBO ACO CARBONO SEM COSTURA 14", E= *11,13 MM, SCHEDULE 40, *94,55 KG/M</v>
          </cell>
        </row>
        <row r="14167">
          <cell r="A14167">
            <v>21147</v>
          </cell>
          <cell r="B14167" t="str">
            <v>TUBO ACO CARBONO SEM COSTURA 2 1/2", E = 5,16 MM, SCHEDULE 40 (8,62 KG/M)</v>
          </cell>
        </row>
        <row r="14168">
          <cell r="A14168">
            <v>21148</v>
          </cell>
          <cell r="B14168" t="str">
            <v>TUBO ACO CARBONO SEM COSTURA 2", E= *3,91* MM, SCHEDULE 40, *5,43* KG/M</v>
          </cell>
        </row>
        <row r="14169">
          <cell r="A14169">
            <v>20984</v>
          </cell>
          <cell r="B14169" t="str">
            <v>TUBO ACO CARBONO SEM COSTURA 20", E= *12,70 MM, SCHEDULE 30, *154,97 KG/M</v>
          </cell>
        </row>
        <row r="14170">
          <cell r="A14170">
            <v>13042</v>
          </cell>
          <cell r="B14170" t="str">
            <v>TUBO ACO CARBONO SEM COSTURA 20", E= *6,35 MM, SCHEDULE 10, *78,46 KG/M</v>
          </cell>
        </row>
        <row r="14171">
          <cell r="A14171">
            <v>42576</v>
          </cell>
          <cell r="B14171" t="str">
            <v>TUBO ACO CARBONO SEM COSTURA 3", E= *5,49 MM, SCHEDULE 40, *11,28* KG/M</v>
          </cell>
        </row>
        <row r="14172">
          <cell r="A14172">
            <v>21150</v>
          </cell>
          <cell r="B14172" t="str">
            <v>TUBO ACO CARBONO SEM COSTURA 3/4", E= *2,87 MM, SCHEDULE 40, *1,69 KG/M</v>
          </cell>
        </row>
        <row r="14173">
          <cell r="A14173">
            <v>13141</v>
          </cell>
          <cell r="B14173" t="str">
            <v>TUBO ACO CARBONO SEM COSTURA 3/4", E= *3,91 MM, SCHEDULE 80, *2,19 KG/M.</v>
          </cell>
        </row>
        <row r="14174">
          <cell r="A14174">
            <v>21151</v>
          </cell>
          <cell r="B14174" t="str">
            <v>TUBO ACO CARBONO SEM COSTURA 4", E= *6,02 MM, SCHEDULE 40, *16,06 KG/M</v>
          </cell>
        </row>
        <row r="14175">
          <cell r="A14175">
            <v>13142</v>
          </cell>
          <cell r="B14175" t="str">
            <v>TUBO ACO CARBONO SEM COSTURA 4", E= *8,56 MM, SCHEDULE 80, *22,31 KG/M</v>
          </cell>
        </row>
        <row r="14176">
          <cell r="A14176">
            <v>42577</v>
          </cell>
          <cell r="B14176" t="str">
            <v>TUBO ACO CARBONO SEM COSTURA 5", E= *6,55 MM, SCHEDULE 40, *21,75* KG/M</v>
          </cell>
        </row>
        <row r="14177">
          <cell r="A14177">
            <v>20994</v>
          </cell>
          <cell r="B14177" t="str">
            <v>TUBO ACO CARBONO SEM COSTURA 6", E= *10,97 MM, SCHEDULE 80, *42,56 KG/M</v>
          </cell>
        </row>
        <row r="14178">
          <cell r="A14178">
            <v>7672</v>
          </cell>
          <cell r="B14178" t="str">
            <v>TUBO ACO CARBONO SEM COSTURA 6", E= 7,11 MM, SCHEDULE 40, *28,26 KG/M</v>
          </cell>
        </row>
        <row r="14179">
          <cell r="A14179">
            <v>20995</v>
          </cell>
          <cell r="B14179" t="str">
            <v>TUBO ACO CARBONO SEM COSTURA 8", E= *12,70 MM, SCHEDULE 80, *64,64 KG/M</v>
          </cell>
        </row>
        <row r="14180">
          <cell r="A14180">
            <v>7690</v>
          </cell>
          <cell r="B14180" t="str">
            <v>TUBO ACO CARBONO SEM COSTURA 8", E= *6,35 MM, SCHEDULE 20, *33,27 KG/M</v>
          </cell>
        </row>
        <row r="14181">
          <cell r="A14181">
            <v>20980</v>
          </cell>
          <cell r="B14181" t="str">
            <v>TUBO ACO CARBONO SEM COSTURA 8", E= *7,04 MM, SCHEDULE 30, *36,75 KG/M</v>
          </cell>
        </row>
        <row r="14182">
          <cell r="A14182">
            <v>7661</v>
          </cell>
          <cell r="B14182" t="str">
            <v>TUBO ACO CARBONO SEM COSTURA 8", E= *8,18 MM, SCHEDULE 40, *42,55 KG/M</v>
          </cell>
        </row>
        <row r="14183">
          <cell r="A14183">
            <v>21016</v>
          </cell>
          <cell r="B14183" t="str">
            <v>TUBO ACO GALVANIZADO COM COSTURA, CLASSE LEVE, DN 100 MM (4"), E = 3,75 MM, *10,55* KG/M (NBR 5580)</v>
          </cell>
        </row>
        <row r="14184">
          <cell r="A14184">
            <v>21008</v>
          </cell>
          <cell r="B14184" t="str">
            <v>TUBO ACO GALVANIZADO COM COSTURA, CLASSE LEVE, DN 15 MM (1/2"), E = 2,25 MM, *1,2* KG/M (NBR 5580)</v>
          </cell>
        </row>
        <row r="14185">
          <cell r="A14185">
            <v>21009</v>
          </cell>
          <cell r="B14185" t="str">
            <v>TUBO ACO GALVANIZADO COM COSTURA, CLASSE LEVE, DN 20 MM (3/4"), E = 2,25 MM, *1,3* KG/M (NBR 5580)</v>
          </cell>
        </row>
        <row r="14186">
          <cell r="A14186">
            <v>21010</v>
          </cell>
          <cell r="B14186" t="str">
            <v>TUBO ACO GALVANIZADO COM COSTURA, CLASSE LEVE, DN 25 MM (1"), E = 2,65 MM, *2,11* KG/M (NBR 5580)</v>
          </cell>
        </row>
        <row r="14187">
          <cell r="A14187">
            <v>21011</v>
          </cell>
          <cell r="B14187" t="str">
            <v>TUBO ACO GALVANIZADO COM COSTURA, CLASSE LEVE, DN 32 MM (1 1/4"), E = 2,65 MM, *2,71* KG/M (NBR 5580)</v>
          </cell>
        </row>
        <row r="14188">
          <cell r="A14188">
            <v>21012</v>
          </cell>
          <cell r="B14188" t="str">
            <v>TUBO ACO GALVANIZADO COM COSTURA, CLASSE LEVE, DN 40 MM (1 1/2"), E = 3,00 MM, *3,48* KG/M (NBR 5580)</v>
          </cell>
        </row>
        <row r="14189">
          <cell r="A14189">
            <v>21013</v>
          </cell>
          <cell r="B14189" t="str">
            <v>TUBO ACO GALVANIZADO COM COSTURA, CLASSE LEVE, DN 50 MM (2"), E = 3,00 MM, *4,40* KG/M (NBR 5580)</v>
          </cell>
        </row>
        <row r="14190">
          <cell r="A14190">
            <v>21014</v>
          </cell>
          <cell r="B14190" t="str">
            <v>TUBO ACO GALVANIZADO COM COSTURA, CLASSE LEVE, DN 65 MM (2 1/2"), E = 3,35 MM, * 6,23* KG/M (NBR 5580)</v>
          </cell>
        </row>
        <row r="14191">
          <cell r="A14191">
            <v>21015</v>
          </cell>
          <cell r="B14191" t="str">
            <v>TUBO ACO GALVANIZADO COM COSTURA, CLASSE LEVE, DN 80 MM (3"), E = 3,35 MM, *7,32* KG/M (NBR 5580)</v>
          </cell>
        </row>
        <row r="14192">
          <cell r="A14192">
            <v>40626</v>
          </cell>
          <cell r="B14192" t="str">
            <v>TUBO ACO GALVANIZADO COM COSTURA, CLASSE MEDIA, DN 1", E = 3,38 MM, PESO 2,50 KG/M (NBR 5580)</v>
          </cell>
        </row>
        <row r="14193">
          <cell r="A14193">
            <v>7697</v>
          </cell>
          <cell r="B14193" t="str">
            <v>TUBO ACO GALVANIZADO COM COSTURA, CLASSE MEDIA, DN 1.1/2", E = *3,25* MM, PESO *3,61* KG/M (NBR 5580)</v>
          </cell>
        </row>
        <row r="14194">
          <cell r="A14194">
            <v>7698</v>
          </cell>
          <cell r="B14194" t="str">
            <v>TUBO ACO GALVANIZADO COM COSTURA, CLASSE MEDIA, DN 1.1/4", E = *3,25* MM, PESO *3,14* KG/M (NBR 5580)</v>
          </cell>
        </row>
        <row r="14195">
          <cell r="A14195">
            <v>7691</v>
          </cell>
          <cell r="B14195" t="str">
            <v>TUBO ACO GALVANIZADO COM COSTURA, CLASSE MEDIA, DN 1/2", E = *2,65* MM, PESO *1,22* KG/M (NBR 5580)</v>
          </cell>
        </row>
        <row r="14196">
          <cell r="A14196">
            <v>7696</v>
          </cell>
          <cell r="B14196" t="str">
            <v>TUBO ACO GALVANIZADO COM COSTURA, CLASSE MEDIA, DN 2", E = *3,65* MM, PESO *5,10* KG/M (NBR 5580)</v>
          </cell>
        </row>
        <row r="14197">
          <cell r="A14197">
            <v>7701</v>
          </cell>
          <cell r="B14197" t="str">
            <v>TUBO ACO GALVANIZADO COM COSTURA, CLASSE MEDIA, DN 2.1/2", E = *3,65* MM, PESO *6,51* KG/M (NBR 5580)</v>
          </cell>
        </row>
        <row r="14198">
          <cell r="A14198">
            <v>7694</v>
          </cell>
          <cell r="B14198" t="str">
            <v>TUBO ACO GALVANIZADO COM COSTURA, CLASSE MEDIA, DN 3", E = *4,05* MM, PESO *8,47* KG/M (NBR 5580)</v>
          </cell>
        </row>
        <row r="14199">
          <cell r="A14199">
            <v>7700</v>
          </cell>
          <cell r="B14199" t="str">
            <v>TUBO ACO GALVANIZADO COM COSTURA, CLASSE MEDIA, DN 3/4", E = *2,65* MM, PESO *1,58* KG/M (NBR 5580)</v>
          </cell>
        </row>
        <row r="14200">
          <cell r="A14200">
            <v>7693</v>
          </cell>
          <cell r="B14200" t="str">
            <v>TUBO ACO GALVANIZADO COM COSTURA, CLASSE MEDIA, DN 4", E = 4,50* MM, PESO 12,10* KG/M (NBR 5580)</v>
          </cell>
        </row>
        <row r="14201">
          <cell r="A14201">
            <v>7692</v>
          </cell>
          <cell r="B14201" t="str">
            <v>TUBO ACO GALVANIZADO COM COSTURA, CLASSE MEDIA, DN 5", E = *5,40* MM, PESO *17,80* KG/M (NBR 5580)</v>
          </cell>
        </row>
        <row r="14202">
          <cell r="A14202">
            <v>7695</v>
          </cell>
          <cell r="B14202" t="str">
            <v>TUBO ACO GALVANIZADO COM COSTURA, CLASSE MEDIA, DN 6", E = 4,85* MM, PESO 19,68* KG/M (NBR 5580)</v>
          </cell>
        </row>
        <row r="14203">
          <cell r="A14203">
            <v>13356</v>
          </cell>
          <cell r="B14203" t="str">
            <v>TUBO ACO INDUSTRIAL DN 2" (50,8 MM) E=1,50MM, PESO= 1,8237 KG/M</v>
          </cell>
        </row>
        <row r="14204">
          <cell r="A14204">
            <v>36365</v>
          </cell>
          <cell r="B14204" t="str">
            <v>TUBO COLETOR DE ESGOTO PVC, JEI, DN 100 MM (NBR 7362)</v>
          </cell>
          <cell r="C14204">
            <v>41.18</v>
          </cell>
        </row>
        <row r="14205">
          <cell r="A14205">
            <v>41930</v>
          </cell>
          <cell r="B14205" t="str">
            <v>TUBO COLETOR DE ESGOTO PVC, JEI, DN 200 MM (NBR 7362)</v>
          </cell>
          <cell r="C14205">
            <v>137.15</v>
          </cell>
        </row>
        <row r="14206">
          <cell r="A14206">
            <v>41931</v>
          </cell>
          <cell r="B14206" t="str">
            <v>TUBO COLETOR DE ESGOTO PVC, JEI, DN 250 MM (NBR 7362)</v>
          </cell>
          <cell r="C14206">
            <v>214.81</v>
          </cell>
        </row>
        <row r="14207">
          <cell r="A14207">
            <v>41932</v>
          </cell>
          <cell r="B14207" t="str">
            <v>TUBO COLETOR DE ESGOTO PVC, JEI, DN 300 MM (NBR 7362)</v>
          </cell>
          <cell r="C14207">
            <v>330.64</v>
          </cell>
        </row>
        <row r="14208">
          <cell r="A14208">
            <v>41933</v>
          </cell>
          <cell r="B14208" t="str">
            <v>TUBO COLETOR DE ESGOTO PVC, JEI, DN 350 MM (NBR 7362)</v>
          </cell>
          <cell r="C14208">
            <v>467.27</v>
          </cell>
        </row>
        <row r="14209">
          <cell r="A14209">
            <v>41934</v>
          </cell>
          <cell r="B14209" t="str">
            <v>TUBO COLETOR DE ESGOTO PVC, JEI, DN 400 MM (NBR 7362)</v>
          </cell>
          <cell r="C14209">
            <v>544.19000000000005</v>
          </cell>
        </row>
        <row r="14210">
          <cell r="A14210">
            <v>41936</v>
          </cell>
          <cell r="B14210" t="str">
            <v>TUBO COLETOR DE ESGOTO, PVC, JEI, DN 150 MM (NBR 7362)</v>
          </cell>
          <cell r="C14210">
            <v>80.760000000000005</v>
          </cell>
        </row>
        <row r="14211">
          <cell r="A14211">
            <v>44812</v>
          </cell>
          <cell r="B14211" t="str">
            <v>TUBO CORRUGADO PEAD, PAREDE DUPLA, INTERNA LISA, JEI DN/DI 500 MM (DRENAGEM/ESGOTO)</v>
          </cell>
          <cell r="C14211">
            <v>550.80999999999995</v>
          </cell>
        </row>
        <row r="14212">
          <cell r="A14212">
            <v>41785</v>
          </cell>
          <cell r="B14212" t="str">
            <v>TUBO CORRUGADO PEAD, PAREDE DUPLA, INTERNA LISA, JEI, DN/DI *1000* MM, PARA SANEAMENTO (DRENAGEM/ESGOTO)</v>
          </cell>
          <cell r="C14212">
            <v>2041.27</v>
          </cell>
        </row>
        <row r="14213">
          <cell r="A14213">
            <v>41781</v>
          </cell>
          <cell r="B14213" t="str">
            <v>TUBO CORRUGADO PEAD, PAREDE DUPLA, INTERNA LISA, JEI, DN/DI *400* MM, PARA SANEAMENTO (DRENAGEM/ESGOTO)</v>
          </cell>
          <cell r="C14213">
            <v>368.58</v>
          </cell>
        </row>
        <row r="14214">
          <cell r="A14214">
            <v>41783</v>
          </cell>
          <cell r="B14214" t="str">
            <v>TUBO CORRUGADO PEAD, PAREDE DUPLA, INTERNA LISA, JEI, DN/DI *800* MM, PARA SANEAMENTO (DRENAGEM/ESGOTO)</v>
          </cell>
          <cell r="C14214">
            <v>1325.08</v>
          </cell>
        </row>
        <row r="14215">
          <cell r="A14215">
            <v>41786</v>
          </cell>
          <cell r="B14215" t="str">
            <v>TUBO CORRUGADO PEAD, PAREDE DUPLA, INTERNA LISA, JEI, DN/DI 1200 MM, PARA SANEAMENTO (DRENAGEM/ESGOTO)</v>
          </cell>
          <cell r="C14215">
            <v>2821.16</v>
          </cell>
        </row>
        <row r="14216">
          <cell r="A14216">
            <v>41779</v>
          </cell>
          <cell r="B14216" t="str">
            <v>TUBO CORRUGADO PEAD, PAREDE DUPLA, INTERNA LISA, JEI, DN/DI 250 MM, PARA SANEAMENTO (DRENAGEM/ESGOTO)</v>
          </cell>
          <cell r="C14216">
            <v>145.16</v>
          </cell>
        </row>
        <row r="14217">
          <cell r="A14217">
            <v>41780</v>
          </cell>
          <cell r="B14217" t="str">
            <v>TUBO CORRUGADO PEAD, PAREDE DUPLA, INTERNA LISA, JEI, DN/DI 300 MM, PARA SANEAMENTO (DRENAGEM/ESGOTO)</v>
          </cell>
          <cell r="C14217">
            <v>227.42</v>
          </cell>
        </row>
        <row r="14218">
          <cell r="A14218">
            <v>41782</v>
          </cell>
          <cell r="B14218" t="str">
            <v>TUBO CORRUGADO PEAD, PAREDE DUPLA, INTERNA LISA, JEI, DN/DI 600 MM, PARA SANEAMENTO (DRENAGEM/ESGOTO)</v>
          </cell>
          <cell r="C14218">
            <v>814.67</v>
          </cell>
        </row>
        <row r="14219">
          <cell r="A14219">
            <v>38130</v>
          </cell>
          <cell r="B14219" t="str">
            <v>TUBO CPVC SOLDAVEL, 35 MM, AGUA QUENTE PREDIAL (NBR 15884)</v>
          </cell>
          <cell r="C14219">
            <v>48.83</v>
          </cell>
        </row>
        <row r="14220">
          <cell r="A14220">
            <v>44260</v>
          </cell>
          <cell r="B14220" t="str">
            <v>TUBO CPVC, SOLDAVEL, 114 MM, AGUA QUENTE (NBR 15884)</v>
          </cell>
          <cell r="C14220">
            <v>462.2</v>
          </cell>
        </row>
        <row r="14221">
          <cell r="A14221">
            <v>21123</v>
          </cell>
          <cell r="B14221" t="str">
            <v>TUBO CPVC, SOLDAVEL, 15 MM, AGUA QUENTE PREDIAL (NBR 15884)</v>
          </cell>
          <cell r="C14221">
            <v>13.59</v>
          </cell>
        </row>
        <row r="14222">
          <cell r="A14222">
            <v>21124</v>
          </cell>
          <cell r="B14222" t="str">
            <v>TUBO CPVC, SOLDAVEL, 22 MM, AGUA QUENTE PREDIAL (NBR 15884)</v>
          </cell>
          <cell r="C14222">
            <v>21.71</v>
          </cell>
        </row>
        <row r="14223">
          <cell r="A14223">
            <v>21125</v>
          </cell>
          <cell r="B14223" t="str">
            <v>TUBO CPVC, SOLDAVEL, 28 MM, AGUA QUENTE PREDIAL (NBR 15884)</v>
          </cell>
          <cell r="C14223">
            <v>37.39</v>
          </cell>
        </row>
        <row r="14224">
          <cell r="A14224">
            <v>38028</v>
          </cell>
          <cell r="B14224" t="str">
            <v>TUBO CPVC, SOLDAVEL, 42 MM, AGUA QUENTE PREDIAL (NBR 15884)</v>
          </cell>
          <cell r="C14224">
            <v>65.38</v>
          </cell>
        </row>
        <row r="14225">
          <cell r="A14225">
            <v>38029</v>
          </cell>
          <cell r="B14225" t="str">
            <v>TUBO CPVC, SOLDAVEL, 54 MM, AGUA QUENTE PREDIAL (NBR 15884)</v>
          </cell>
          <cell r="C14225">
            <v>95.69</v>
          </cell>
        </row>
        <row r="14226">
          <cell r="A14226">
            <v>38030</v>
          </cell>
          <cell r="B14226" t="str">
            <v>TUBO CPVC, SOLDAVEL, 73 MM, AGUA QUENTE PREDIAL (NBR 15884)</v>
          </cell>
          <cell r="C14226">
            <v>154.72999999999999</v>
          </cell>
        </row>
        <row r="14227">
          <cell r="A14227">
            <v>38031</v>
          </cell>
          <cell r="B14227" t="str">
            <v>TUBO CPVC, SOLDAVEL, 89 MM, AGUA QUENTE PREDIAL (NBR 15884)</v>
          </cell>
          <cell r="C14227">
            <v>242.86</v>
          </cell>
        </row>
        <row r="14228">
          <cell r="A14228">
            <v>39735</v>
          </cell>
          <cell r="B14228" t="str">
            <v>TUBO DE BORRACHA ELASTOMERICA FLEXIVEL, PRETA, PARA ISOLAMENTO TERMICO DE TUBULACAO, DN 1 1/8" (28 MM), E= 32 MM, COEFICIENTE DE CONDUTIVIDADE TERMICA 0,036W/MK, VAPOR DE AGUA MAIOR OU IGUAL A 10.000</v>
          </cell>
        </row>
        <row r="14229">
          <cell r="A14229">
            <v>39734</v>
          </cell>
          <cell r="B14229" t="str">
            <v>TUBO DE BORRACHA ELASTOMERICA FLEXIVEL, PRETA, PARA ISOLAMENTO TERMICO DE TUBULACAO, DN 1 3/8" (35 MM), E= 32 MM, COEFICIENTE DE CONDUTIVIDADE TERMICA 0,036W/MK, VAPOR DE AGUA MAIOR OU IGUAL A 10.000</v>
          </cell>
        </row>
        <row r="14230">
          <cell r="A14230">
            <v>39736</v>
          </cell>
          <cell r="B14230" t="str">
            <v>TUBO DE BORRACHA ELASTOMERICA FLEXIVEL, PRETA, PARA ISOLAMENTO TERMICO DE TUBULACAO, DN 1 5/8" (42 MM), E= 32 MM, COEFICIENTE DE CONDUTIVIDADE TERMICA 0,036W/MK, VAPOR DE AGUA MAIOR OU IGUAL A 10.000</v>
          </cell>
        </row>
        <row r="14231">
          <cell r="A14231">
            <v>39739</v>
          </cell>
          <cell r="B14231" t="str">
            <v>TUBO DE BORRACHA ELASTOMERICA FLEXIVEL, PRETA, PARA ISOLAMENTO TERMICO DE TUBULACAO, DN 1" (25 MM), E= 32 MM, COEFICIENTE DE CONDUTIVIDADE TERMICA 0,036W/MK, VAPOR DE AGUA MAIOR OU IGUAL A 10.000</v>
          </cell>
        </row>
        <row r="14232">
          <cell r="A14232">
            <v>39737</v>
          </cell>
          <cell r="B14232" t="str">
            <v>TUBO DE BORRACHA ELASTOMERICA FLEXIVEL, PRETA, PARA ISOLAMENTO TERMICO DE TUBULACAO, DN 1/2" (12 MM), E= 19 MM, COEFICIENTE DE CONDUTIVIDADE TERMICA 0,036W/MK, VAPOR DE AGUA MAIOR OU IGUAL A 10.000</v>
          </cell>
        </row>
        <row r="14233">
          <cell r="A14233">
            <v>39738</v>
          </cell>
          <cell r="B14233" t="str">
            <v>TUBO DE BORRACHA ELASTOMERICA FLEXIVEL, PRETA, PARA ISOLAMENTO TERMICO DE TUBULACAO, DN 1/4" (6 MM), E= 9 MM, COEFICIENTE DE CONDUTIVIDADE TERMICA 0,036W/MK, VAPOR DE AGUA MAIOR OU IGUAL A 10.000</v>
          </cell>
        </row>
        <row r="14234">
          <cell r="A14234">
            <v>39733</v>
          </cell>
          <cell r="B14234" t="str">
            <v>TUBO DE BORRACHA ELASTOMERICA FLEXIVEL, PRETA, PARA ISOLAMENTO TERMICO DE TUBULACAO, DN 2 1/8" (54 MM), E= 32 MM, COEFICIENTE DE CONDUTIVIDADE TERMICA 0,036W/MK, VAPOR DE AGUA MAIOR OU IGUAL A 10.000</v>
          </cell>
        </row>
        <row r="14235">
          <cell r="A14235">
            <v>39854</v>
          </cell>
          <cell r="B14235" t="str">
            <v>TUBO DE BORRACHA ELASTOMERICA FLEXIVEL, PRETA, PARA ISOLAMENTO TERMICO DE TUBULACAO, DN 2 5/8" (*64* MM), E= *32* MM, COEFICIENTE DE CONDUTIVIDADE TERMICA 0,036W/MK, VAPOR DE AGUA MAIOR OU IGUAL A 10.000</v>
          </cell>
        </row>
        <row r="14236">
          <cell r="A14236">
            <v>39740</v>
          </cell>
          <cell r="B14236" t="str">
            <v>TUBO DE BORRACHA ELASTOMERICA FLEXIVEL, PRETA, PARA ISOLAMENTO TERMICO DE TUBULACAO, DN 3/4" (18 MM), E= 32 MM, COEFICIENTE DE CONDUTIVIDADE TERMICA 0,036W/MK, VAPOR DE AGUA MAIOR OU IGUAL A 10.000</v>
          </cell>
        </row>
        <row r="14237">
          <cell r="A14237">
            <v>39741</v>
          </cell>
          <cell r="B14237" t="str">
            <v>TUBO DE BORRACHA ELASTOMERICA FLEXIVEL, PRETA, PARA ISOLAMENTO TERMICO DE TUBULACAO, DN 3/8" (10 MM), E= 19 MM, COEFICIENTE DE CONDUTIVIDADE TERMICA 0,036W/MK, VAPOR DE AGUA MAIOR OU IGUAL A 10.000</v>
          </cell>
        </row>
        <row r="14238">
          <cell r="A14238">
            <v>39853</v>
          </cell>
          <cell r="B14238" t="str">
            <v>TUBO DE BORRACHA ELASTOMERICA FLEXIVEL, PRETA, PARA ISOLAMENTO TERMICO DE TUBULACAO, DN 5/8" (15 MM), E= 19 MM, COEFICIENTE DE CONDUTIVIDADE TERMICA 0,036W/MK, VAPOR DE AGUA MAIOR OU IGUAL A 10.000</v>
          </cell>
        </row>
        <row r="14239">
          <cell r="A14239">
            <v>39742</v>
          </cell>
          <cell r="B14239" t="str">
            <v>TUBO DE BORRACHA ELASTOMERICA FLEXIVEL, PRETA, PARA ISOLAMENTO TERMICO DE TUBULACAO, DN 7/8" (22 MM), E= 32 MM, COEFICIENTE DE CONDUTIVIDADE TERMICA 0,036W/MK, VAPOR DE AGUA MAIOR OU IGUAL A 10.000</v>
          </cell>
        </row>
        <row r="14240">
          <cell r="A14240">
            <v>39751</v>
          </cell>
          <cell r="B14240" t="str">
            <v>TUBO DE COBRE CLASSE "A", DN = 1 1/2" (42 MM), PARA INSTALACOES DE MEDIA PRESSAO PARA GASES COMBUSTIVEIS E MEDICINAIS</v>
          </cell>
        </row>
        <row r="14241">
          <cell r="A14241">
            <v>39750</v>
          </cell>
          <cell r="B14241" t="str">
            <v>TUBO DE COBRE CLASSE "A", DN = 1 1/4" (35 MM), PARA INSTALACOES DE MEDIA PRESSAO PARA GASES COMBUSTIVEIS E MEDICINAIS</v>
          </cell>
        </row>
        <row r="14242">
          <cell r="A14242">
            <v>39749</v>
          </cell>
          <cell r="B14242" t="str">
            <v>TUBO DE COBRE CLASSE "A", DN = 1" (28 MM), PARA INSTALACOES DE MEDIA PRESSAO PARA GASES COMBUSTIVEIS E MEDICINAIS</v>
          </cell>
        </row>
        <row r="14243">
          <cell r="A14243">
            <v>39747</v>
          </cell>
          <cell r="B14243" t="str">
            <v>TUBO DE COBRE CLASSE "A", DN = 1/2" (15 MM), PARA INSTALACOES DE MEDIA PRESSAO PARA GASES COMBUSTIVEIS E MEDICINAIS</v>
          </cell>
        </row>
        <row r="14244">
          <cell r="A14244">
            <v>39753</v>
          </cell>
          <cell r="B14244" t="str">
            <v>TUBO DE COBRE CLASSE "A", DN = 2 1/2" (66 MM), PARA INSTALACOES DE MEDIA PRESSAO PARA GASES COMBUSTIVEIS E MEDICINAIS</v>
          </cell>
        </row>
        <row r="14245">
          <cell r="A14245">
            <v>39752</v>
          </cell>
          <cell r="B14245" t="str">
            <v>TUBO DE COBRE CLASSE "A", DN = 2" (54 MM), PARA INSTALACOES DE MEDIA PRESSAO PARA GASES COMBUSTIVEIS E MEDICINAIS</v>
          </cell>
        </row>
        <row r="14246">
          <cell r="A14246">
            <v>39754</v>
          </cell>
          <cell r="B14246" t="str">
            <v>TUBO DE COBRE CLASSE "A", DN = 3" (79 MM), PARA INSTALACOES DE MEDIA PRESSAO PARA GASES COMBUSTIVEIS E MEDICINAIS</v>
          </cell>
        </row>
        <row r="14247">
          <cell r="A14247">
            <v>39748</v>
          </cell>
          <cell r="B14247" t="str">
            <v>TUBO DE COBRE CLASSE "A", DN = 3/4" (22 MM), PARA INSTALACOES DE MEDIA PRESSAO PARA GASES COMBUSTIVEIS E MEDICINAIS</v>
          </cell>
        </row>
        <row r="14248">
          <cell r="A14248">
            <v>39755</v>
          </cell>
          <cell r="B14248" t="str">
            <v>TUBO DE COBRE CLASSE "A", DN = 4" (104 MM), PARA INSTALACOES DE MEDIA PRESSAO PARA GASES COMBUSTIVEIS E MEDICINAIS</v>
          </cell>
        </row>
        <row r="14249">
          <cell r="A14249">
            <v>12742</v>
          </cell>
          <cell r="B14249" t="str">
            <v>TUBO DE COBRE CLASSE "E", DN = 104 MM, PARA INSTALACAO HIDRAULICA PREDIAL</v>
          </cell>
        </row>
        <row r="14250">
          <cell r="A14250">
            <v>12713</v>
          </cell>
          <cell r="B14250" t="str">
            <v>TUBO DE COBRE CLASSE "E", DN = 15 MM, PARA INSTALACAO HIDRAULICA PREDIAL</v>
          </cell>
        </row>
        <row r="14251">
          <cell r="A14251">
            <v>12743</v>
          </cell>
          <cell r="B14251" t="str">
            <v>TUBO DE COBRE CLASSE "E", DN = 22 MM, PARA INSTALACAO HIDRAULICA PREDIAL</v>
          </cell>
        </row>
        <row r="14252">
          <cell r="A14252">
            <v>12744</v>
          </cell>
          <cell r="B14252" t="str">
            <v>TUBO DE COBRE CLASSE "E", DN = 28 MM, PARA INSTALACAO HIDRAULICA PREDIAL</v>
          </cell>
        </row>
        <row r="14253">
          <cell r="A14253">
            <v>12745</v>
          </cell>
          <cell r="B14253" t="str">
            <v>TUBO DE COBRE CLASSE "E", DN = 35 MM, PARA INSTALACAO HIDRAULICA PREDIAL</v>
          </cell>
        </row>
        <row r="14254">
          <cell r="A14254">
            <v>12746</v>
          </cell>
          <cell r="B14254" t="str">
            <v>TUBO DE COBRE CLASSE "E", DN = 42 MM, PARA INSTALACAO HIDRAULICA PREDIAL</v>
          </cell>
        </row>
        <row r="14255">
          <cell r="A14255">
            <v>12747</v>
          </cell>
          <cell r="B14255" t="str">
            <v>TUBO DE COBRE CLASSE "E", DN = 54 MM, PARA INSTALACAO HIDRAULICA PREDIAL</v>
          </cell>
        </row>
        <row r="14256">
          <cell r="A14256">
            <v>12748</v>
          </cell>
          <cell r="B14256" t="str">
            <v>TUBO DE COBRE CLASSE "E", DN = 66 MM, PARA INSTALACAO HIDRAULICA PREDIAL</v>
          </cell>
        </row>
        <row r="14257">
          <cell r="A14257">
            <v>12749</v>
          </cell>
          <cell r="B14257" t="str">
            <v>TUBO DE COBRE CLASSE "E", DN = 79 MM, PARA INSTALACAO HIDRAULICA PREDIAL</v>
          </cell>
        </row>
        <row r="14258">
          <cell r="A14258">
            <v>39660</v>
          </cell>
          <cell r="B14258" t="str">
            <v>TUBO DE COBRE FLEXIVEL, D = 1/2", E = 0,79 MM, PARA AR-CONDICIONADO/ INSTALACOES GAS RESIDENCIAIS E COMERCIAIS</v>
          </cell>
        </row>
        <row r="14259">
          <cell r="A14259">
            <v>39662</v>
          </cell>
          <cell r="B14259" t="str">
            <v>TUBO DE COBRE FLEXIVEL, D = 1/4", E = 0,79 MM, PARA AR-CONDICIONADO/ INSTALACOES GAS RESIDENCIAIS E COMERCIAIS</v>
          </cell>
        </row>
        <row r="14260">
          <cell r="A14260">
            <v>39661</v>
          </cell>
          <cell r="B14260" t="str">
            <v>TUBO DE COBRE FLEXIVEL, D = 3/16", E = 0,79 MM, PARA AR-CONDICIONADO/ INSTALACOES GAS RESIDENCIAIS E COMERCIAIS</v>
          </cell>
        </row>
        <row r="14261">
          <cell r="A14261">
            <v>39666</v>
          </cell>
          <cell r="B14261" t="str">
            <v>TUBO DE COBRE FLEXIVEL, D = 3/4", E = 0,79 MM, PARA AR-CONDICIONADO/ INSTALACOES GAS RESIDENCIAIS E COMERCIAIS</v>
          </cell>
        </row>
        <row r="14262">
          <cell r="A14262">
            <v>39664</v>
          </cell>
          <cell r="B14262" t="str">
            <v>TUBO DE COBRE FLEXIVEL, D = 3/8", E = 0,79 MM, PARA AR-CONDICIONADO/ INSTALACOES GAS RESIDENCIAIS E COMERCIAIS</v>
          </cell>
        </row>
        <row r="14263">
          <cell r="A14263">
            <v>39663</v>
          </cell>
          <cell r="B14263" t="str">
            <v>TUBO DE COBRE FLEXIVEL, D = 5/16", E = 0,79 MM, PARA AR-CONDICIONADO/ INSTALACOES GAS RESIDENCIAIS E COMERCIAIS</v>
          </cell>
        </row>
        <row r="14264">
          <cell r="A14264">
            <v>39665</v>
          </cell>
          <cell r="B14264" t="str">
            <v>TUBO DE COBRE FLEXIVEL, D = 5/8", E = 0,79 MM, PARA AR-CONDICIONADO/ INSTALACOES GAS RESIDENCIAIS E COMERCIAIS</v>
          </cell>
        </row>
        <row r="14265">
          <cell r="A14265">
            <v>7753</v>
          </cell>
          <cell r="B14265" t="str">
            <v>TUBO DE CONCRETO ARMADO PARA AGUAS PLUVIAIS, CLASSE PA-1, COM ENCAIXE PONTA E BOLSA, DIAMETRO NOMINAL DE 1000 MM</v>
          </cell>
          <cell r="C14265">
            <v>483.49</v>
          </cell>
        </row>
        <row r="14266">
          <cell r="A14266">
            <v>13256</v>
          </cell>
          <cell r="B14266" t="str">
            <v>TUBO DE CONCRETO ARMADO PARA AGUAS PLUVIAIS, CLASSE PA-1, COM ENCAIXE PONTA E BOLSA, DIAMETRO NOMINAL DE 1100 MM</v>
          </cell>
          <cell r="C14266">
            <v>677.31</v>
          </cell>
        </row>
        <row r="14267">
          <cell r="A14267">
            <v>7757</v>
          </cell>
          <cell r="B14267" t="str">
            <v>TUBO DE CONCRETO ARMADO PARA AGUAS PLUVIAIS, CLASSE PA-1, COM ENCAIXE PONTA E BOLSA, DIAMETRO NOMINAL DE 1200 MM</v>
          </cell>
          <cell r="C14267">
            <v>722.11</v>
          </cell>
        </row>
        <row r="14268">
          <cell r="A14268">
            <v>7758</v>
          </cell>
          <cell r="B14268" t="str">
            <v>TUBO DE CONCRETO ARMADO PARA AGUAS PLUVIAIS, CLASSE PA-1, COM ENCAIXE PONTA E BOLSA, DIAMETRO NOMINAL DE 1500 MM</v>
          </cell>
          <cell r="C14268">
            <v>1046.18</v>
          </cell>
        </row>
        <row r="14269">
          <cell r="A14269">
            <v>7759</v>
          </cell>
          <cell r="B14269" t="str">
            <v>TUBO DE CONCRETO ARMADO PARA AGUAS PLUVIAIS, CLASSE PA-1, COM ENCAIXE PONTA E BOLSA, DIAMETRO NOMINAL DE 2000 MM</v>
          </cell>
          <cell r="C14269">
            <v>2898.97</v>
          </cell>
        </row>
        <row r="14270">
          <cell r="A14270">
            <v>40334</v>
          </cell>
          <cell r="B14270" t="str">
            <v>TUBO DE CONCRETO ARMADO PARA AGUAS PLUVIAIS, CLASSE PA-1, COM ENCAIXE PONTA E BOLSA, DIAMETRO NOMINAL DE 300 MM</v>
          </cell>
          <cell r="C14270">
            <v>113.57</v>
          </cell>
        </row>
        <row r="14271">
          <cell r="A14271">
            <v>7745</v>
          </cell>
          <cell r="B14271" t="str">
            <v>TUBO DE CONCRETO ARMADO PARA AGUAS PLUVIAIS, CLASSE PA-1, COM ENCAIXE PONTA E BOLSA, DIAMETRO NOMINAL DE 400 MM</v>
          </cell>
          <cell r="C14271">
            <v>128.16</v>
          </cell>
        </row>
        <row r="14272">
          <cell r="A14272">
            <v>7742</v>
          </cell>
          <cell r="B14272" t="str">
            <v>TUBO DE CONCRETO ARMADO PARA AGUAS PLUVIAIS, CLASSE PA-1, COM ENCAIXE PONTA E BOLSA, DIAMETRO NOMINAL DE 700 MM</v>
          </cell>
          <cell r="C14272">
            <v>338.03</v>
          </cell>
        </row>
        <row r="14273">
          <cell r="A14273">
            <v>7750</v>
          </cell>
          <cell r="B14273" t="str">
            <v>TUBO DE CONCRETO ARMADO PARA AGUAS PLUVIAIS, CLASSE PA-1, COM ENCAIXE PONTA E BOLSA, DIAMETRO NOMINAL DE 800 MM</v>
          </cell>
          <cell r="C14273">
            <v>412.63</v>
          </cell>
        </row>
        <row r="14274">
          <cell r="A14274">
            <v>7756</v>
          </cell>
          <cell r="B14274" t="str">
            <v>TUBO DE CONCRETO ARMADO PARA AGUAS PLUVIAIS, CLASSE PA-1, COM ENCAIXE PONTA E BOLSA, DIAMETRO NOMINAL DE 900 MM</v>
          </cell>
          <cell r="C14274">
            <v>474.11</v>
          </cell>
        </row>
        <row r="14275">
          <cell r="A14275">
            <v>7725</v>
          </cell>
          <cell r="B14275" t="str">
            <v>TUBO DE CONCRETO ARMADO PARA AGUAS PLUVIAIS, CLASSE PA-1, COM ENCAIXE PONTA E BOLSA, DIAMETRO NOMINAL DE = 600 MM</v>
          </cell>
          <cell r="C14275">
            <v>248</v>
          </cell>
        </row>
        <row r="14276">
          <cell r="A14276">
            <v>7765</v>
          </cell>
          <cell r="B14276" t="str">
            <v>TUBO DE CONCRETO ARMADO PARA AGUAS PLUVIAIS, CLASSE PA-2, COM ENCAIXE PONTA E BOLSA, DIAMETRO NOMINAL DE 1000 MM</v>
          </cell>
          <cell r="C14276">
            <v>531.41999999999996</v>
          </cell>
        </row>
        <row r="14277">
          <cell r="A14277">
            <v>12569</v>
          </cell>
          <cell r="B14277" t="str">
            <v>TUBO DE CONCRETO ARMADO PARA AGUAS PLUVIAIS, CLASSE PA-2, COM ENCAIXE PONTA E BOLSA, DIAMETRO NOMINAL DE 1100 MM</v>
          </cell>
          <cell r="C14277">
            <v>733.57</v>
          </cell>
        </row>
        <row r="14278">
          <cell r="A14278">
            <v>7766</v>
          </cell>
          <cell r="B14278" t="str">
            <v>TUBO DE CONCRETO ARMADO PARA AGUAS PLUVIAIS, CLASSE PA-2, COM ENCAIXE PONTA E BOLSA, DIAMETRO NOMINAL DE 1200 MM</v>
          </cell>
          <cell r="C14278">
            <v>779.42</v>
          </cell>
        </row>
        <row r="14279">
          <cell r="A14279">
            <v>7767</v>
          </cell>
          <cell r="B14279" t="str">
            <v>TUBO DE CONCRETO ARMADO PARA AGUAS PLUVIAIS, CLASSE PA-2, COM ENCAIXE PONTA E BOLSA, DIAMETRO NOMINAL DE 1500 MM</v>
          </cell>
          <cell r="C14279">
            <v>1119.1199999999999</v>
          </cell>
        </row>
        <row r="14280">
          <cell r="A14280">
            <v>7727</v>
          </cell>
          <cell r="B14280" t="str">
            <v>TUBO DE CONCRETO ARMADO PARA AGUAS PLUVIAIS, CLASSE PA-2, COM ENCAIXE PONTA E BOLSA, DIAMETRO NOMINAL DE 2000 MM</v>
          </cell>
          <cell r="C14280">
            <v>3251.09</v>
          </cell>
        </row>
        <row r="14281">
          <cell r="A14281">
            <v>7760</v>
          </cell>
          <cell r="B14281" t="str">
            <v>TUBO DE CONCRETO ARMADO PARA AGUAS PLUVIAIS, CLASSE PA-2, COM ENCAIXE PONTA E BOLSA, DIAMETRO NOMINAL DE 300 MM</v>
          </cell>
          <cell r="C14281">
            <v>129.21</v>
          </cell>
        </row>
        <row r="14282">
          <cell r="A14282">
            <v>7761</v>
          </cell>
          <cell r="B14282" t="str">
            <v>TUBO DE CONCRETO ARMADO PARA AGUAS PLUVIAIS, CLASSE PA-2, COM ENCAIXE PONTA E BOLSA, DIAMETRO NOMINAL DE 400 MM</v>
          </cell>
          <cell r="C14282">
            <v>135.46</v>
          </cell>
        </row>
        <row r="14283">
          <cell r="A14283">
            <v>7752</v>
          </cell>
          <cell r="B14283" t="str">
            <v>TUBO DE CONCRETO ARMADO PARA AGUAS PLUVIAIS, CLASSE PA-2, COM ENCAIXE PONTA E BOLSA, DIAMETRO NOMINAL DE 500 MM</v>
          </cell>
          <cell r="C14283">
            <v>164.63</v>
          </cell>
        </row>
        <row r="14284">
          <cell r="A14284">
            <v>7762</v>
          </cell>
          <cell r="B14284" t="str">
            <v>TUBO DE CONCRETO ARMADO PARA AGUAS PLUVIAIS, CLASSE PA-2, COM ENCAIXE PONTA E BOLSA, DIAMETRO NOMINAL DE 600 MM</v>
          </cell>
          <cell r="C14284">
            <v>215.17</v>
          </cell>
        </row>
        <row r="14285">
          <cell r="A14285">
            <v>7722</v>
          </cell>
          <cell r="B14285" t="str">
            <v>TUBO DE CONCRETO ARMADO PARA AGUAS PLUVIAIS, CLASSE PA-2, COM ENCAIXE PONTA E BOLSA, DIAMETRO NOMINAL DE 700 MM</v>
          </cell>
          <cell r="C14285">
            <v>329.27</v>
          </cell>
        </row>
        <row r="14286">
          <cell r="A14286">
            <v>7763</v>
          </cell>
          <cell r="B14286" t="str">
            <v>TUBO DE CONCRETO ARMADO PARA AGUAS PLUVIAIS, CLASSE PA-2, COM ENCAIXE PONTA E BOLSA, DIAMETRO NOMINAL DE 800 MM</v>
          </cell>
          <cell r="C14286">
            <v>401.17</v>
          </cell>
        </row>
        <row r="14287">
          <cell r="A14287">
            <v>7764</v>
          </cell>
          <cell r="B14287" t="str">
            <v>TUBO DE CONCRETO ARMADO PARA AGUAS PLUVIAIS, CLASSE PA-2, COM ENCAIXE PONTA E BOLSA, DIAMETRO NOMINAL DE 900 MM</v>
          </cell>
          <cell r="C14287">
            <v>479.32</v>
          </cell>
        </row>
        <row r="14288">
          <cell r="A14288">
            <v>12572</v>
          </cell>
          <cell r="B14288" t="str">
            <v>TUBO DE CONCRETO ARMADO PARA AGUAS PLUVIAIS, CLASSE PA-3, COM ENCAIXE PONTA E BOLSA, DIAMETRO NOMINAL DE 1000 MM</v>
          </cell>
          <cell r="C14288">
            <v>677.31</v>
          </cell>
        </row>
        <row r="14289">
          <cell r="A14289">
            <v>12573</v>
          </cell>
          <cell r="B14289" t="str">
            <v>TUBO DE CONCRETO ARMADO PARA AGUAS PLUVIAIS, CLASSE PA-3, COM ENCAIXE PONTA E BOLSA, DIAMETRO NOMINAL DE 1100 MM</v>
          </cell>
          <cell r="C14289">
            <v>890.92</v>
          </cell>
        </row>
        <row r="14290">
          <cell r="A14290">
            <v>12574</v>
          </cell>
          <cell r="B14290" t="str">
            <v>TUBO DE CONCRETO ARMADO PARA AGUAS PLUVIAIS, CLASSE PA-3, COM ENCAIXE PONTA E BOLSA, DIAMETRO NOMINAL DE 1200 MM</v>
          </cell>
          <cell r="C14290">
            <v>1077.23</v>
          </cell>
        </row>
        <row r="14291">
          <cell r="A14291">
            <v>12575</v>
          </cell>
          <cell r="B14291" t="str">
            <v>TUBO DE CONCRETO ARMADO PARA AGUAS PLUVIAIS, CLASSE PA-3, COM ENCAIXE PONTA E BOLSA, DIAMETRO NOMINAL DE 1500 MM</v>
          </cell>
          <cell r="C14291">
            <v>1635.96</v>
          </cell>
        </row>
        <row r="14292">
          <cell r="A14292">
            <v>12576</v>
          </cell>
          <cell r="B14292" t="str">
            <v>TUBO DE CONCRETO ARMADO PARA AGUAS PLUVIAIS, CLASSE PA-3, COM ENCAIXE PONTA E BOLSA, DIAMETRO NOMINAL DE 400 MM</v>
          </cell>
          <cell r="C14292">
            <v>197.98</v>
          </cell>
        </row>
        <row r="14293">
          <cell r="A14293">
            <v>12577</v>
          </cell>
          <cell r="B14293" t="str">
            <v>TUBO DE CONCRETO ARMADO PARA AGUAS PLUVIAIS, CLASSE PA-3, COM ENCAIXE PONTA E BOLSA, DIAMETRO NOMINAL DE 500 MM</v>
          </cell>
          <cell r="C14293">
            <v>266.75</v>
          </cell>
        </row>
        <row r="14294">
          <cell r="A14294">
            <v>12578</v>
          </cell>
          <cell r="B14294" t="str">
            <v>TUBO DE CONCRETO ARMADO PARA AGUAS PLUVIAIS, CLASSE PA-3, COM ENCAIXE PONTA E BOLSA, DIAMETRO NOMINAL DE 600 MM</v>
          </cell>
          <cell r="C14294">
            <v>323.02</v>
          </cell>
        </row>
        <row r="14295">
          <cell r="A14295">
            <v>12579</v>
          </cell>
          <cell r="B14295" t="str">
            <v>TUBO DE CONCRETO ARMADO PARA AGUAS PLUVIAIS, CLASSE PA-3, COM ENCAIXE PONTA E BOLSA, DIAMETRO NOMINAL DE 700 MM</v>
          </cell>
          <cell r="C14295">
            <v>556.42999999999995</v>
          </cell>
        </row>
        <row r="14296">
          <cell r="A14296">
            <v>12580</v>
          </cell>
          <cell r="B14296" t="str">
            <v>TUBO DE CONCRETO ARMADO PARA AGUAS PLUVIAIS, CLASSE PA-3, COM ENCAIXE PONTA E BOLSA, DIAMETRO NOMINAL DE 800 MM</v>
          </cell>
          <cell r="C14296">
            <v>579.77</v>
          </cell>
        </row>
        <row r="14297">
          <cell r="A14297">
            <v>12581</v>
          </cell>
          <cell r="B14297" t="str">
            <v>TUBO DE CONCRETO ARMADO PARA AGUAS PLUVIAIS, CLASSE PA-3, COM ENCAIXE PONTA E BOLSA, DIAMETRO NOMINAL DE 900 MM</v>
          </cell>
          <cell r="C14297">
            <v>621.04</v>
          </cell>
        </row>
        <row r="14298">
          <cell r="A14298">
            <v>7720</v>
          </cell>
          <cell r="B14298" t="str">
            <v>TUBO DE CONCRETO ARMADO PARA ESGOTO SANITARIO, CLASSE EA-2, COM ENCAIXE PONTA E BOLSA, COM JUNTA ELASTICA, DIAMETRO NOMINAL DE 1000 MM</v>
          </cell>
          <cell r="C14298">
            <v>971.15</v>
          </cell>
        </row>
        <row r="14299">
          <cell r="A14299">
            <v>40335</v>
          </cell>
          <cell r="B14299" t="str">
            <v>TUBO DE CONCRETO ARMADO PARA ESGOTO SANITARIO, CLASSE EA-2, COM ENCAIXE PONTA E BOLSA, COM JUNTA ELASTICA, DIAMETRO NOMINAL DE 300 MM</v>
          </cell>
          <cell r="C14299">
            <v>203.19</v>
          </cell>
        </row>
        <row r="14300">
          <cell r="A14300">
            <v>7740</v>
          </cell>
          <cell r="B14300" t="str">
            <v>TUBO DE CONCRETO ARMADO PARA ESGOTO SANITARIO, CLASSE EA-2, COM ENCAIXE PONTA E BOLSA, COM JUNTA ELASTICA, DIAMETRO NOMINAL DE 400 MM</v>
          </cell>
          <cell r="C14300">
            <v>208.4</v>
          </cell>
        </row>
        <row r="14301">
          <cell r="A14301">
            <v>7741</v>
          </cell>
          <cell r="B14301" t="str">
            <v>TUBO DE CONCRETO ARMADO PARA ESGOTO SANITARIO, CLASSE EA-2, COM ENCAIXE PONTA E BOLSA, COM JUNTA ELASTICA, DIAMETRO NOMINAL DE 500 MM</v>
          </cell>
          <cell r="C14301">
            <v>385.54</v>
          </cell>
        </row>
        <row r="14302">
          <cell r="A14302">
            <v>7774</v>
          </cell>
          <cell r="B14302" t="str">
            <v>TUBO DE CONCRETO ARMADO PARA ESGOTO SANITARIO, CLASSE EA-2, COM ENCAIXE PONTA E BOLSA, COM JUNTA ELASTICA, DIAMETRO NOMINAL DE 600 MM</v>
          </cell>
          <cell r="C14302">
            <v>473.07</v>
          </cell>
        </row>
        <row r="14303">
          <cell r="A14303">
            <v>7744</v>
          </cell>
          <cell r="B14303" t="str">
            <v>TUBO DE CONCRETO ARMADO PARA ESGOTO SANITARIO, CLASSE EA-2, COM ENCAIXE PONTA E BOLSA, COM JUNTA ELASTICA, DIAMETRO NOMINAL DE 700 MM</v>
          </cell>
          <cell r="C14303">
            <v>617.91</v>
          </cell>
        </row>
        <row r="14304">
          <cell r="A14304">
            <v>7773</v>
          </cell>
          <cell r="B14304" t="str">
            <v>TUBO DE CONCRETO ARMADO PARA ESGOTO SANITARIO, CLASSE EA-2, COM ENCAIXE PONTA E BOLSA, COM JUNTA ELASTICA, DIAMETRO NOMINAL DE 800 MM</v>
          </cell>
          <cell r="C14304">
            <v>631.55999999999995</v>
          </cell>
        </row>
        <row r="14305">
          <cell r="A14305">
            <v>7754</v>
          </cell>
          <cell r="B14305" t="str">
            <v>TUBO DE CONCRETO ARMADO PARA ESGOTO SANITARIO, CLASSE EA-2, COM ENCAIXE PONTA E BOLSA, COM JUNTA ELASTICA, DIAMETRO NOMINAL DE 900 MM</v>
          </cell>
          <cell r="C14305">
            <v>957.61</v>
          </cell>
        </row>
        <row r="14306">
          <cell r="A14306">
            <v>7735</v>
          </cell>
          <cell r="B14306" t="str">
            <v>TUBO DE CONCRETO ARMADO PARA ESGOTO SANITARIO, CLASSE EA-3, COM ENCAIXE PONTA E BOLSA, COM JUNTA ELASTICA, DIAMETRO NOMINAL DE 1000 MM</v>
          </cell>
          <cell r="C14306">
            <v>1240</v>
          </cell>
        </row>
        <row r="14307">
          <cell r="A14307">
            <v>7755</v>
          </cell>
          <cell r="B14307" t="str">
            <v>TUBO DE CONCRETO ARMADO PARA ESGOTO SANITARIO, CLASSE EA-3, COM ENCAIXE PONTA E BOLSA, COM JUNTA ELASTICA, DIAMETRO NOMINAL DE 400 MM</v>
          </cell>
          <cell r="C14307">
            <v>245.91</v>
          </cell>
        </row>
        <row r="14308">
          <cell r="A14308">
            <v>7776</v>
          </cell>
          <cell r="B14308" t="str">
            <v>TUBO DE CONCRETO ARMADO PARA ESGOTO SANITARIO, CLASSE EA-3, COM ENCAIXE PONTA E BOLSA, COM JUNTA ELASTICA, DIAMETRO NOMINAL DE 500 MM</v>
          </cell>
          <cell r="C14308">
            <v>512.66999999999996</v>
          </cell>
        </row>
        <row r="14309">
          <cell r="A14309">
            <v>7743</v>
          </cell>
          <cell r="B14309" t="str">
            <v>TUBO DE CONCRETO ARMADO PARA ESGOTO SANITARIO, CLASSE EA-3, COM ENCAIXE PONTA E BOLSA, COM JUNTA ELASTICA, DIAMETRO NOMINAL DE 600 MM</v>
          </cell>
          <cell r="C14309">
            <v>542.89</v>
          </cell>
        </row>
        <row r="14310">
          <cell r="A14310">
            <v>7733</v>
          </cell>
          <cell r="B14310" t="str">
            <v>TUBO DE CONCRETO ARMADO PARA ESGOTO SANITARIO, CLASSE EA-3, COM ENCAIXE PONTA E BOLSA, COM JUNTA ELASTICA, DIAMETRO NOMINAL DE 700 MM</v>
          </cell>
          <cell r="C14310">
            <v>708.57</v>
          </cell>
        </row>
        <row r="14311">
          <cell r="A14311">
            <v>7775</v>
          </cell>
          <cell r="B14311" t="str">
            <v>TUBO DE CONCRETO ARMADO PARA ESGOTO SANITARIO, CLASSE EA-3, COM ENCAIXE PONTA E BOLSA, COM JUNTA ELASTICA, DIAMETRO NOMINAL DE 800 MM</v>
          </cell>
          <cell r="C14311">
            <v>776.3</v>
          </cell>
        </row>
        <row r="14312">
          <cell r="A14312">
            <v>7734</v>
          </cell>
          <cell r="B14312" t="str">
            <v>TUBO DE CONCRETO ARMADO PARA ESGOTO SANITARIO, CLASSE EA-3, COM ENCAIXE PONTA E BOLSA, COM JUNTA ELASTICA, DIAMETRO NOMINAL DE 900 MM</v>
          </cell>
          <cell r="C14312">
            <v>1099.32</v>
          </cell>
        </row>
        <row r="14313">
          <cell r="A14313">
            <v>7714</v>
          </cell>
          <cell r="B14313" t="str">
            <v>TUBO DE CONCRETO ARMADO, PRE MOLDADO PARA AGUAS PLUVIAIS, CLASSE PA-1, COM ENCAIXE PONTA E BOLSA, DIAMETRO NOMINAL DE 500 MM</v>
          </cell>
          <cell r="C14313">
            <v>153.16999999999999</v>
          </cell>
        </row>
        <row r="14314">
          <cell r="A14314">
            <v>37449</v>
          </cell>
          <cell r="B14314" t="str">
            <v>TUBO DE CONCRETO SIMPLES PARA AGUAS PLUVIAIS, CLASSE PS1, COM ENCAIXE MACHO E FEMEA, DIAMETRO NOMINAL DE 200 MM</v>
          </cell>
        </row>
        <row r="14315">
          <cell r="A14315">
            <v>37450</v>
          </cell>
          <cell r="B14315" t="str">
            <v>TUBO DE CONCRETO SIMPLES PARA AGUAS PLUVIAIS, CLASSE PS1, COM ENCAIXE MACHO E FEMEA, DIAMETRO NOMINAL DE 300 MM</v>
          </cell>
        </row>
        <row r="14316">
          <cell r="A14316">
            <v>37451</v>
          </cell>
          <cell r="B14316" t="str">
            <v>TUBO DE CONCRETO SIMPLES PARA AGUAS PLUVIAIS, CLASSE PS1, COM ENCAIXE MACHO E FEMEA, DIAMETRO NOMINAL DE 400 MM</v>
          </cell>
        </row>
        <row r="14317">
          <cell r="A14317">
            <v>37452</v>
          </cell>
          <cell r="B14317" t="str">
            <v>TUBO DE CONCRETO SIMPLES PARA AGUAS PLUVIAIS, CLASSE PS1, COM ENCAIXE MACHO E FEMEA, DIAMETRO NOMINAL DE 500 MM</v>
          </cell>
        </row>
        <row r="14318">
          <cell r="A14318">
            <v>37453</v>
          </cell>
          <cell r="B14318" t="str">
            <v>TUBO DE CONCRETO SIMPLES PARA AGUAS PLUVIAIS, CLASSE PS1, COM ENCAIXE MACHO E FEMEA, DIAMETRO NOMINAL DE 600 MM</v>
          </cell>
        </row>
        <row r="14319">
          <cell r="A14319">
            <v>7778</v>
          </cell>
          <cell r="B14319" t="str">
            <v>TUBO DE CONCRETO SIMPLES PARA AGUAS PLUVIAIS, CLASSE PS1, COM ENCAIXE PONTA E BOLSA, DIAMETRO NOMINAL DE 200 MM</v>
          </cell>
        </row>
        <row r="14320">
          <cell r="A14320">
            <v>7796</v>
          </cell>
          <cell r="B14320" t="str">
            <v>TUBO DE CONCRETO SIMPLES PARA AGUAS PLUVIAIS, CLASSE PS1, COM ENCAIXE PONTA E BOLSA, DIAMETRO NOMINAL DE 300 MM</v>
          </cell>
        </row>
        <row r="14321">
          <cell r="A14321">
            <v>7781</v>
          </cell>
          <cell r="B14321" t="str">
            <v>TUBO DE CONCRETO SIMPLES PARA AGUAS PLUVIAIS, CLASSE PS1, COM ENCAIXE PONTA E BOLSA, DIAMETRO NOMINAL DE 400 MM</v>
          </cell>
        </row>
        <row r="14322">
          <cell r="A14322">
            <v>7795</v>
          </cell>
          <cell r="B14322" t="str">
            <v>TUBO DE CONCRETO SIMPLES PARA AGUAS PLUVIAIS, CLASSE PS1, COM ENCAIXE PONTA E BOLSA, DIAMETRO NOMINAL DE 500 MM</v>
          </cell>
        </row>
        <row r="14323">
          <cell r="A14323">
            <v>7791</v>
          </cell>
          <cell r="B14323" t="str">
            <v>TUBO DE CONCRETO SIMPLES PARA AGUAS PLUVIAIS, CLASSE PS1, COM ENCAIXE PONTA E BOLSA, DIAMETRO NOMINAL DE 600 MM</v>
          </cell>
        </row>
        <row r="14324">
          <cell r="A14324">
            <v>7783</v>
          </cell>
          <cell r="B14324" t="str">
            <v>TUBO DE CONCRETO SIMPLES PARA AGUAS PLUVIAIS, CLASSE PS2, COM ENCAIXE PONTA E BOLSA, DIAMETRO NOMINAL DE 200 MM</v>
          </cell>
        </row>
        <row r="14325">
          <cell r="A14325">
            <v>7790</v>
          </cell>
          <cell r="B14325" t="str">
            <v>TUBO DE CONCRETO SIMPLES PARA AGUAS PLUVIAIS, CLASSE PS2, COM ENCAIXE PONTA E BOLSA, DIAMETRO NOMINAL DE 300 MM</v>
          </cell>
        </row>
        <row r="14326">
          <cell r="A14326">
            <v>7785</v>
          </cell>
          <cell r="B14326" t="str">
            <v>TUBO DE CONCRETO SIMPLES PARA AGUAS PLUVIAIS, CLASSE PS2, COM ENCAIXE PONTA E BOLSA, DIAMETRO NOMINAL DE 400 MM</v>
          </cell>
        </row>
        <row r="14327">
          <cell r="A14327">
            <v>7792</v>
          </cell>
          <cell r="B14327" t="str">
            <v>TUBO DE CONCRETO SIMPLES PARA AGUAS PLUVIAIS, CLASSE PS2, COM ENCAIXE PONTA E BOLSA, DIAMETRO NOMINAL DE 500 MM</v>
          </cell>
        </row>
        <row r="14328">
          <cell r="A14328">
            <v>7793</v>
          </cell>
          <cell r="B14328" t="str">
            <v>TUBO DE CONCRETO SIMPLES PARA AGUAS PLUVIAIS, CLASSE PS2, COM ENCAIXE PONTA E BOLSA, DIAMETRO NOMINAL DE 600 MM</v>
          </cell>
        </row>
        <row r="14329">
          <cell r="A14329">
            <v>13159</v>
          </cell>
          <cell r="B14329" t="str">
            <v>TUBO DE CONCRETO SIMPLES PARA ESGOTO SANITARIO, CLASSE ES, COM ENCAIXE PONTA E BOLSA, COM JUNTA ELASTICA, DIAMETRO NOMINAL DE 400 MM</v>
          </cell>
        </row>
        <row r="14330">
          <cell r="A14330">
            <v>13168</v>
          </cell>
          <cell r="B14330" t="str">
            <v>TUBO DE CONCRETO SIMPLES PARA ESGOTO SANITARIO, CLASSE ES, COM ENCAIXE PONTA E BOLSA, COM JUNTA ELASTICA, DIAMETRO NOMINAL DE 500 MM</v>
          </cell>
        </row>
        <row r="14331">
          <cell r="A14331">
            <v>13173</v>
          </cell>
          <cell r="B14331" t="str">
            <v>TUBO DE CONCRETO SIMPLES PARA ESGOTO SANITARIO, CLASSE ES, COM ENCAIXE PONTA E BOLSA, COM JUNTA ELASTICA, DIAMETRO NOMINAL DE 600 MM</v>
          </cell>
        </row>
        <row r="14332">
          <cell r="A14332">
            <v>12583</v>
          </cell>
          <cell r="B14332" t="str">
            <v>TUBO DE CONCRETO SIMPLES POROSO PARA DRENAGEM (DRENO POROSO), COM ENCAIXE MACHO E FEMEA, DIAMETRO NOMINAL DE 200 MM</v>
          </cell>
        </row>
        <row r="14333">
          <cell r="A14333">
            <v>12584</v>
          </cell>
          <cell r="B14333" t="str">
            <v>TUBO DE CONCRETO SIMPLES POROSO PARA DRENAGEM (DRENO POROSO), COM ENCAIXE MACHO E FEMEA, DIAMETRO NOMINAL DE 300 MM</v>
          </cell>
        </row>
        <row r="14334">
          <cell r="A14334">
            <v>12613</v>
          </cell>
          <cell r="B14334" t="str">
            <v>TUBO DE DESCARGA, TIPO BENGALA, PARA LIGACAO CAIXA DE DESCARGA - EMBUTIR, PVC, 40 MM X 150 CM</v>
          </cell>
          <cell r="C14334">
            <v>19.73</v>
          </cell>
        </row>
        <row r="14335">
          <cell r="A14335">
            <v>1031</v>
          </cell>
          <cell r="B14335" t="str">
            <v>TUBO DE DESCIDA EXTERNO, DE PVC, PARA CAIXA DE DESCARGA EXTERNA ALTA - DIAMETRO DE 40 MM E ALTURA DE APROXIMADAMENTE 1,55 M</v>
          </cell>
          <cell r="C14335">
            <v>14.72</v>
          </cell>
        </row>
        <row r="14336">
          <cell r="A14336">
            <v>39707</v>
          </cell>
          <cell r="B14336" t="str">
            <v>TUBO DE ESPUMA DE POLIETILENO EXPANDIDO FLEXIVEL PARA ISOLAMENTO TERMICO DE TUBULACAO DE AR CONDICIONADO, AGUA QUENTE, DN 1 1/2", E= 10 MM</v>
          </cell>
        </row>
        <row r="14337">
          <cell r="A14337">
            <v>39708</v>
          </cell>
          <cell r="B14337" t="str">
            <v>TUBO DE ESPUMA DE POLIETILENO EXPANDIDO FLEXIVEL PARA ISOLAMENTO TERMICO DE TUBULACAO DE AR CONDICIONADO, AGUA QUENTE, DN 1 1/4", E= 10 MM</v>
          </cell>
        </row>
        <row r="14338">
          <cell r="A14338">
            <v>39710</v>
          </cell>
          <cell r="B14338" t="str">
            <v>TUBO DE ESPUMA DE POLIETILENO EXPANDIDO FLEXIVEL PARA ISOLAMENTO TERMICO DE TUBULACAO DE AR CONDICIONADO, AGUA QUENTE, DN 1 1/8", E= 10 MM</v>
          </cell>
        </row>
        <row r="14339">
          <cell r="A14339">
            <v>39709</v>
          </cell>
          <cell r="B14339" t="str">
            <v>TUBO DE ESPUMA DE POLIETILENO EXPANDIDO FLEXIVEL PARA ISOLAMENTO TERMICO DE TUBULACAO DE AR CONDICIONADO, AGUA QUENTE, DN 1 3/8", E= 10 MM</v>
          </cell>
        </row>
        <row r="14340">
          <cell r="A14340">
            <v>39711</v>
          </cell>
          <cell r="B14340" t="str">
            <v>TUBO DE ESPUMA DE POLIETILENO EXPANDIDO FLEXIVEL PARA ISOLAMENTO TERMICO DE TUBULACAO DE AR CONDICIONADO, AGUA QUENTE, DN 1 5/8", E= 10 MM</v>
          </cell>
        </row>
        <row r="14341">
          <cell r="A14341">
            <v>39714</v>
          </cell>
          <cell r="B14341" t="str">
            <v>TUBO DE ESPUMA DE POLIETILENO EXPANDIDO FLEXIVEL PARA ISOLAMENTO TERMICO DE TUBULACAO DE AR CONDICIONADO, AGUA QUENTE, DN 1", E= 10 MM</v>
          </cell>
        </row>
        <row r="14342">
          <cell r="A14342">
            <v>39712</v>
          </cell>
          <cell r="B14342" t="str">
            <v>TUBO DE ESPUMA DE POLIETILENO EXPANDIDO FLEXIVEL PARA ISOLAMENTO TERMICO DE TUBULACAO DE AR CONDICIONADO, AGUA QUENTE, DN 1/2", E= 10 MM</v>
          </cell>
        </row>
        <row r="14343">
          <cell r="A14343">
            <v>39713</v>
          </cell>
          <cell r="B14343" t="str">
            <v>TUBO DE ESPUMA DE POLIETILENO EXPANDIDO FLEXIVEL PARA ISOLAMENTO TERMICO DE TUBULACAO DE AR CONDICIONADO, AGUA QUENTE, DN 1/4", E= 10 MM</v>
          </cell>
        </row>
        <row r="14344">
          <cell r="A14344">
            <v>39715</v>
          </cell>
          <cell r="B14344" t="str">
            <v>TUBO DE ESPUMA DE POLIETILENO EXPANDIDO FLEXIVEL PARA ISOLAMENTO TERMICO DE TUBULACAO DE AR CONDICIONADO, AGUA QUENTE, DN 3/4", E= 10 MM</v>
          </cell>
        </row>
        <row r="14345">
          <cell r="A14345">
            <v>39716</v>
          </cell>
          <cell r="B14345" t="str">
            <v>TUBO DE ESPUMA DE POLIETILENO EXPANDIDO FLEXIVEL PARA ISOLAMENTO TERMICO DE TUBULACAO DE AR CONDICIONADO, AGUA QUENTE, DN 3/8", E= 10 MM</v>
          </cell>
        </row>
        <row r="14346">
          <cell r="A14346">
            <v>39718</v>
          </cell>
          <cell r="B14346" t="str">
            <v>TUBO DE ESPUMA DE POLIETILENO EXPANDIDO FLEXIVEL PARA ISOLAMENTO TERMICO DE TUBULACAO DE AR CONDICIONADO, AGUA QUENTE, DN 7/8", E= 10 MM</v>
          </cell>
        </row>
        <row r="14347">
          <cell r="A14347">
            <v>9813</v>
          </cell>
          <cell r="B14347" t="str">
            <v>TUBO DE POLIETILENO DE ALTA DENSIDADE (PEAD), PE-80, DE = 20 MM X 2,3 MM DE PAREDE, PARA LIGACAO DE AGUA PREDIAL (NBR 15561)</v>
          </cell>
        </row>
        <row r="14348">
          <cell r="A14348">
            <v>9815</v>
          </cell>
          <cell r="B14348" t="str">
            <v>TUBO DE POLIETILENO DE ALTA DENSIDADE (PEAD), PE-80, DE = 32 MM X 3,0 MM DE PAREDE, PARA LIGACAO DE AGUA PREDIAL (NBR 15561)</v>
          </cell>
        </row>
        <row r="14349">
          <cell r="A14349">
            <v>44543</v>
          </cell>
          <cell r="B14349" t="str">
            <v>TUBO DE POLIETILENO DE ALTA DENSIDADE, PEAD, PE-80, DE = 1000 MM X 38,5 MM PAREDE, (SDR 26 - PN 05) PARA REDE DE AGUA OU ESGOTO (NBR 15561)</v>
          </cell>
        </row>
        <row r="14350">
          <cell r="A14350">
            <v>44526</v>
          </cell>
          <cell r="B14350" t="str">
            <v>TUBO DE POLIETILENO DE ALTA DENSIDADE, PEAD, PE-80, DE = 110 MM X 10,0 MM PAREDE, (SDR 11 - PN 12,5) PARA REDE DE AGUA OU ESGOTO (NBR 15561)</v>
          </cell>
        </row>
        <row r="14351">
          <cell r="A14351">
            <v>44545</v>
          </cell>
          <cell r="B14351" t="str">
            <v>TUBO DE POLIETILENO DE ALTA DENSIDADE, PEAD, PE-80, DE = 160 MM X 14,6 MM PAREDE, (SDR 11 - PN 12,5) PARA REDE DE AGUA OU ESGOTO (NBR 15561)</v>
          </cell>
        </row>
        <row r="14352">
          <cell r="A14352">
            <v>44525</v>
          </cell>
          <cell r="B14352" t="str">
            <v>TUBO DE POLIETILENO DE ALTA DENSIDADE, PEAD, PE-80, DE = 900 MM X 34,7 MM PAREDE, (SDR 26 - PN 05) PARA REDE DE AGUA OU ESGOTO (NBR 15561)</v>
          </cell>
        </row>
        <row r="14353">
          <cell r="A14353">
            <v>44547</v>
          </cell>
          <cell r="B14353" t="str">
            <v>TUBO DE POLIETILENO DE ALTA DENSIDADE, PEAD, PE-80, DE= 200 MM X 18,2 MM PAREDE, (SDR 11 - PN 12,5) PARA REDE DE AGUA OU ESGOTO (NBR 15561)</v>
          </cell>
        </row>
        <row r="14354">
          <cell r="A14354">
            <v>44519</v>
          </cell>
          <cell r="B14354" t="str">
            <v>TUBO DE POLIETILENO DE ALTA DENSIDADE, PEAD, PE-80, DE= 315 MM X 28,7 MM PAREDE, (SDR 11 - PN 12,5) PARA REDE DE AGUA OU ESGOTO (NBR 15561)</v>
          </cell>
        </row>
        <row r="14355">
          <cell r="A14355">
            <v>44520</v>
          </cell>
          <cell r="B14355" t="str">
            <v>TUBO DE POLIETILENO DE ALTA DENSIDADE, PEAD, PE-80, DE= 400 MM X 36,4 MM PAREDE, (SDR 11 - PN 12,5) PARA REDE DE AGUA OU ESGOTO (NBR 15561)</v>
          </cell>
        </row>
        <row r="14356">
          <cell r="A14356">
            <v>44521</v>
          </cell>
          <cell r="B14356" t="str">
            <v>TUBO DE POLIETILENO DE ALTA DENSIDADE, PEAD, PE-80, DE= 50 MM X 4,6 MM PAREDE, (SDR 11 - PN 12,5) PARA REDE DE AGUA OU ESGOTO (NBR 15561)</v>
          </cell>
        </row>
        <row r="14357">
          <cell r="A14357">
            <v>44522</v>
          </cell>
          <cell r="B14357" t="str">
            <v>TUBO DE POLIETILENO DE ALTA DENSIDADE, PEAD, PE-80, DE= 500 MM X 45,5 MM PAREDE, (SDR 11 - PN 12,5) PARA REDE DE AGUA OU ESGOTO (NBR 15561)</v>
          </cell>
        </row>
        <row r="14358">
          <cell r="A14358">
            <v>44523</v>
          </cell>
          <cell r="B14358" t="str">
            <v>TUBO DE POLIETILENO DE ALTA DENSIDADE, PEAD, PE-80, DE= 630 MM X 57,3 MM PAREDE (SDR 11 - PN 12,5) PARA REDE DE AGUA OU ESGOTO (NBR 15561)</v>
          </cell>
        </row>
        <row r="14359">
          <cell r="A14359">
            <v>44527</v>
          </cell>
          <cell r="B14359" t="str">
            <v>TUBO DE POLIETILENO DE ALTA DENSIDADE, PEAD, PE-80, DE= 730 MM X 34,1 MM PAREDE, (SDR 21 - PN 06) PARA REDE DE AGUA OU ESGOTO (NBR 15561)</v>
          </cell>
        </row>
        <row r="14360">
          <cell r="A14360">
            <v>44524</v>
          </cell>
          <cell r="B14360" t="str">
            <v>TUBO DE POLIETILENO DE ALTA DENSIDADE, PEAD, PE-80, DE= 75 MM X 6,9 MM PAREDE, (SRD 11 - PN 12,5) PARA REDE DE AGUA OU ESGOTO (NBR 15561)</v>
          </cell>
        </row>
        <row r="14361">
          <cell r="A14361">
            <v>44542</v>
          </cell>
          <cell r="B14361" t="str">
            <v>TUBO DE POLIETILENO DE ALTA DENSIDADE, PEAD, PE-80, DE= 800 MM X 30,8 MM PAREDE, (SDR 26 - PN 05) PARA REDE DE AGUA OU ESGOTO (NBR 15561)</v>
          </cell>
        </row>
        <row r="14362">
          <cell r="A14362">
            <v>9877</v>
          </cell>
          <cell r="B14362" t="str">
            <v>TUBO DE PVC, PBL, TIPO LEVE, DN = 250 MM, PARA VENTILACAO</v>
          </cell>
          <cell r="C14362">
            <v>126.87</v>
          </cell>
        </row>
        <row r="14363">
          <cell r="A14363">
            <v>9878</v>
          </cell>
          <cell r="B14363" t="str">
            <v>TUBO DE PVC, PBL, TIPO LEVE, DN = 300 MM, PARA VENTILACAO</v>
          </cell>
          <cell r="C14363">
            <v>156.19</v>
          </cell>
        </row>
        <row r="14364">
          <cell r="A14364">
            <v>41986</v>
          </cell>
          <cell r="B14364" t="str">
            <v>TUBO DE REVESTIMENTO, EM ACO, CORPO SCHEDULE 40, PONTEIRA SCHEDULE 80, ROSQUEAVEL E SEGMENTADO PARA PERFURACAO, DIAMETRO 10" (273 MM)</v>
          </cell>
        </row>
        <row r="14365">
          <cell r="A14365">
            <v>43422</v>
          </cell>
          <cell r="B14365" t="str">
            <v>TUBO DE REVESTIMENTO, EM ACO, CORPO SCHEDULE 40, PONTEIRA SCHEDULE 80, ROSQUEAVEL E SEGMENTADO PARA PERFURACAO, DIAMETRO 12" (320 MM)</v>
          </cell>
        </row>
        <row r="14366">
          <cell r="A14366">
            <v>41987</v>
          </cell>
          <cell r="B14366" t="str">
            <v>TUBO DE REVESTIMENTO, EM ACO, CORPO SCHEDULE 40, PONTEIRA SCHEDULE 80, ROSQUEAVEL E SEGMENTADO PARA PERFURACAO, DIAMETRO 14" (400 MM)</v>
          </cell>
        </row>
        <row r="14367">
          <cell r="A14367">
            <v>41988</v>
          </cell>
          <cell r="B14367" t="str">
            <v>TUBO DE REVESTIMENTO, EM ACO, CORPO SCHEDULE 40, PONTEIRA SCHEDULE 80, ROSQUEAVEL E SEGMENTADO PARA PERFURACAO, DIAMETRO 16" (450 MM)</v>
          </cell>
        </row>
        <row r="14368">
          <cell r="A14368">
            <v>41697</v>
          </cell>
          <cell r="B14368" t="str">
            <v>TUBO DE REVESTIMENTO, EM ACO, CORPO SCHEDULE 40, PONTEIRA SCHEDULE 80, ROSQUEAVEL E SEGMENTADO PARA PERFURACAO, DIAMETRO 4" (450 MM)</v>
          </cell>
        </row>
        <row r="14369">
          <cell r="A14369">
            <v>41985</v>
          </cell>
          <cell r="B14369" t="str">
            <v>TUBO DE REVESTIMENTO, EM ACO, CORPO SCHEDULE 40, PONTEIRA SCHEDULE 80, ROSQUEAVEL E SEGMENTADO PARA PERFURACAO, DIAMETRO 6" (200 MM)</v>
          </cell>
        </row>
        <row r="14370">
          <cell r="A14370">
            <v>41699</v>
          </cell>
          <cell r="B14370" t="str">
            <v>TUBO DE REVESTIMENTO, EM ACO, CORPO SCHEDULE 40, PONTEIRA SCHEDULE 80, ROSQUEAVEL E SEGMENTADO PARA PERFURACAO, DIAMETRO 8" (200 MM)</v>
          </cell>
        </row>
        <row r="14371">
          <cell r="A14371">
            <v>38053</v>
          </cell>
          <cell r="B14371" t="str">
            <v>TUBO DRENO, CORRUGADO, ESPIRALADO, FLEXIVEL, PERFURADO, EM POLIETILENO DE ALTA DENSIDADE (PEAD), DN *160* MM, (6") PARA DRENAGEM - EM BARRA (NORMA DNIT 093/2006 - EM)</v>
          </cell>
        </row>
        <row r="14372">
          <cell r="A14372">
            <v>38054</v>
          </cell>
          <cell r="B14372" t="str">
            <v>TUBO DRENO, CORRUGADO, ESPIRALADO, FLEXIVEL, PERFURADO, EM POLIETILENO DE ALTA DENSIDADE (PEAD), DN *200* MM, (8") PARA DRENAGEM - EM BARRA (NORMA DNIT 093/2006 - EM)</v>
          </cell>
        </row>
        <row r="14373">
          <cell r="A14373">
            <v>38052</v>
          </cell>
          <cell r="B14373" t="str">
            <v>TUBO DRENO, CORRUGADO, ESPIRALADO, FLEXIVEL, PERFURADO, EM POLIETILENO DE ALTA DENSIDADE (PEAD), DN 100 MM, (4") PARA DRENAGEM - EM ROLO (NORMA DNIT 093/2006 - E.M)</v>
          </cell>
        </row>
        <row r="14374">
          <cell r="A14374">
            <v>38051</v>
          </cell>
          <cell r="B14374" t="str">
            <v>TUBO DRENO, CORRUGADO, ESPIRALADO, FLEXIVEL, PERFURADO, EM POLIETILENO DE ALTA DENSIDADE (PEAD), DN 65 MM, (2 1/2") PARA DRENAGEM - EM ROLO (NORMA DNIT 093/2006 - EM)</v>
          </cell>
        </row>
        <row r="14375">
          <cell r="A14375">
            <v>38787</v>
          </cell>
          <cell r="B14375" t="str">
            <v>TUBO MONOCAMADA PEX, DN 16 MM, PARA AGUA QUENTE E FRIA</v>
          </cell>
        </row>
        <row r="14376">
          <cell r="A14376">
            <v>38825</v>
          </cell>
          <cell r="B14376" t="str">
            <v>TUBO MONOCAMADA PEX, DN 20 MM, PARA AGUA QUENTE E FRIA</v>
          </cell>
        </row>
        <row r="14377">
          <cell r="A14377">
            <v>38826</v>
          </cell>
          <cell r="B14377" t="str">
            <v>TUBO MONOCAMADA PEX, DN 25 MM, PARA AGUA QUENTE E FRIA</v>
          </cell>
        </row>
        <row r="14378">
          <cell r="A14378">
            <v>38827</v>
          </cell>
          <cell r="B14378" t="str">
            <v>TUBO MONOCAMADA PEX, DN 32 MM, PARA AGUA QUENTE E FRIA</v>
          </cell>
        </row>
        <row r="14379">
          <cell r="A14379">
            <v>38828</v>
          </cell>
          <cell r="B14379" t="str">
            <v>TUBO MULTICAMADA PEX GAS, DN *16* MM</v>
          </cell>
        </row>
        <row r="14380">
          <cell r="A14380">
            <v>38829</v>
          </cell>
          <cell r="B14380" t="str">
            <v>TUBO MULTICAMADA PEX GAS, DN *20* MM</v>
          </cell>
        </row>
        <row r="14381">
          <cell r="A14381">
            <v>38830</v>
          </cell>
          <cell r="B14381" t="str">
            <v>TUBO MULTICAMADA PEX GAS, DN *26* MM</v>
          </cell>
        </row>
        <row r="14382">
          <cell r="A14382">
            <v>38831</v>
          </cell>
          <cell r="B14382" t="str">
            <v>TUBO MULTICAMADA PEX GAS, DN *32* MM</v>
          </cell>
        </row>
        <row r="14383">
          <cell r="A14383">
            <v>36274</v>
          </cell>
          <cell r="B14383" t="str">
            <v>TUBO PPR PN 20, DN 20 MM, PARA AGUA QUENTE PREDIAL</v>
          </cell>
        </row>
        <row r="14384">
          <cell r="A14384">
            <v>36278</v>
          </cell>
          <cell r="B14384" t="str">
            <v>TUBO PPR PN 20, DN 25 MM, PARA AGUA QUENTE PREDIAL</v>
          </cell>
        </row>
        <row r="14385">
          <cell r="A14385">
            <v>38977</v>
          </cell>
          <cell r="B14385" t="str">
            <v>TUBO PPR, CLASSE PN 12, DN 110 MM</v>
          </cell>
        </row>
        <row r="14386">
          <cell r="A14386">
            <v>38971</v>
          </cell>
          <cell r="B14386" t="str">
            <v>TUBO PPR, CLASSE PN 12, DN 32 MM</v>
          </cell>
        </row>
        <row r="14387">
          <cell r="A14387">
            <v>38972</v>
          </cell>
          <cell r="B14387" t="str">
            <v>TUBO PPR, CLASSE PN 12, DN 40 MM</v>
          </cell>
        </row>
        <row r="14388">
          <cell r="A14388">
            <v>38973</v>
          </cell>
          <cell r="B14388" t="str">
            <v>TUBO PPR, CLASSE PN 12, DN 50 MM</v>
          </cell>
        </row>
        <row r="14389">
          <cell r="A14389">
            <v>38974</v>
          </cell>
          <cell r="B14389" t="str">
            <v>TUBO PPR, CLASSE PN 12, DN 63 MM</v>
          </cell>
        </row>
        <row r="14390">
          <cell r="A14390">
            <v>38975</v>
          </cell>
          <cell r="B14390" t="str">
            <v>TUBO PPR, CLASSE PN 12, DN 75 MM</v>
          </cell>
        </row>
        <row r="14391">
          <cell r="A14391">
            <v>38976</v>
          </cell>
          <cell r="B14391" t="str">
            <v>TUBO PPR, CLASSE PN 12, DN 90 MM</v>
          </cell>
        </row>
        <row r="14392">
          <cell r="A14392">
            <v>44176</v>
          </cell>
          <cell r="B14392" t="str">
            <v>TUBO PPR, CLASSE PN 20, SOLDAVEL, DN 32 MM PARA AGUA FRIA OU QUENTE PREDIAL</v>
          </cell>
        </row>
        <row r="14393">
          <cell r="A14393">
            <v>38986</v>
          </cell>
          <cell r="B14393" t="str">
            <v>TUBO PPR, CLASSE PN 25, DN 110 MM, PARA AGUA QUENTE E FRIA PREDIAL</v>
          </cell>
        </row>
        <row r="14394">
          <cell r="A14394">
            <v>38978</v>
          </cell>
          <cell r="B14394" t="str">
            <v>TUBO PPR, CLASSE PN 25, DN 20 MM, PARA AGUA QUENTE E FRIA PREDIAL</v>
          </cell>
        </row>
        <row r="14395">
          <cell r="A14395">
            <v>38979</v>
          </cell>
          <cell r="B14395" t="str">
            <v>TUBO PPR, CLASSE PN 25, DN 25 MM, PARA AGUA QUENTE E FRIA PREDIAL</v>
          </cell>
        </row>
        <row r="14396">
          <cell r="A14396">
            <v>38980</v>
          </cell>
          <cell r="B14396" t="str">
            <v>TUBO PPR, CLASSE PN 25, DN 32 MM, PARA AGUA QUENTE E FRIA PREDIAL</v>
          </cell>
        </row>
        <row r="14397">
          <cell r="A14397">
            <v>38981</v>
          </cell>
          <cell r="B14397" t="str">
            <v>TUBO PPR, CLASSE PN 25, DN 40 MM, PARA AGUA QUENTE E FRIA PREDIAL</v>
          </cell>
        </row>
        <row r="14398">
          <cell r="A14398">
            <v>38982</v>
          </cell>
          <cell r="B14398" t="str">
            <v>TUBO PPR, CLASSE PN 25, DN 50 MM, PARA AGUA QUENTE E FRIA PREDIAL</v>
          </cell>
        </row>
        <row r="14399">
          <cell r="A14399">
            <v>38983</v>
          </cell>
          <cell r="B14399" t="str">
            <v>TUBO PPR, CLASSE PN 25, DN 63 MM, PARA AGUA QUENTE E FRIA PREDIAL</v>
          </cell>
        </row>
        <row r="14400">
          <cell r="A14400">
            <v>38984</v>
          </cell>
          <cell r="B14400" t="str">
            <v>TUBO PPR, CLASSE PN 25, DN 75 MM, PARA AGUA QUENTE E FRIA PREDIAL</v>
          </cell>
        </row>
        <row r="14401">
          <cell r="A14401">
            <v>38985</v>
          </cell>
          <cell r="B14401" t="str">
            <v>TUBO PPR, CLASSE PN 25, DN 90 MM, PARA AGUA QUENTE E FRIA PREDIAL</v>
          </cell>
        </row>
        <row r="14402">
          <cell r="A14402">
            <v>38032</v>
          </cell>
          <cell r="B14402" t="str">
            <v>TUBO PVC CORRUGADO, PAREDE DUPLA, JE, DN 150 MM/ DE 160 MM, REDE COLETORA ESGOTO</v>
          </cell>
          <cell r="C14402">
            <v>60.42</v>
          </cell>
        </row>
        <row r="14403">
          <cell r="A14403">
            <v>38033</v>
          </cell>
          <cell r="B14403" t="str">
            <v>TUBO PVC CORRUGADO, PAREDE DUPLA, JE, DN 200 MM/ DE 200 MM, REDE COLETORA ESGOTO</v>
          </cell>
          <cell r="C14403">
            <v>102.7</v>
          </cell>
        </row>
        <row r="14404">
          <cell r="A14404">
            <v>38034</v>
          </cell>
          <cell r="B14404" t="str">
            <v>TUBO PVC CORRUGADO, PAREDE DUPLA, JE, DN 250 MM/ DE 250 MM, REDE COLETORA ESGOTO</v>
          </cell>
          <cell r="C14404">
            <v>160.88</v>
          </cell>
        </row>
        <row r="14405">
          <cell r="A14405">
            <v>38035</v>
          </cell>
          <cell r="B14405" t="str">
            <v>TUBO PVC CORRUGADO, PAREDE DUPLA, JE, DN 300 MM/ DE 315 MM, REDE COLETORA ESGOTO</v>
          </cell>
          <cell r="C14405">
            <v>236.68</v>
          </cell>
        </row>
        <row r="14406">
          <cell r="A14406">
            <v>38036</v>
          </cell>
          <cell r="B14406" t="str">
            <v>TUBO PVC CORRUGADO, PAREDE DUPLA, JE, DN 350 MM/ DE 355 MM, REDE COLETORA ESGOTO</v>
          </cell>
          <cell r="C14406">
            <v>318.83</v>
          </cell>
        </row>
        <row r="14407">
          <cell r="A14407">
            <v>38037</v>
          </cell>
          <cell r="B14407" t="str">
            <v>TUBO PVC CORRUGADO, PAREDE DUPLA, JE, DN 400 MM/ DE 400 MM, REDE COLETORA ESGOTO</v>
          </cell>
          <cell r="C14407">
            <v>421.14</v>
          </cell>
        </row>
        <row r="14408">
          <cell r="A14408">
            <v>9850</v>
          </cell>
          <cell r="B14408" t="str">
            <v>TUBO PVC DE REVESTIMENTO GEOMECANICO NERVURADO REFORCADO, DN = 150 MM, COMPRIMENTO = 2 M</v>
          </cell>
        </row>
        <row r="14409">
          <cell r="A14409">
            <v>9853</v>
          </cell>
          <cell r="B14409" t="str">
            <v>TUBO PVC DE REVESTIMENTO GEOMECANICO NERVURADO REFORCADO, DN = 200 MM, COMPRIMENTO = 2 M</v>
          </cell>
        </row>
        <row r="14410">
          <cell r="A14410">
            <v>9854</v>
          </cell>
          <cell r="B14410" t="str">
            <v>TUBO PVC DE REVESTIMENTO GEOMECANICO NERVURADO STANDARD, DN = 154 MM, COMPRIMENTO = 2 M</v>
          </cell>
        </row>
        <row r="14411">
          <cell r="A14411">
            <v>9851</v>
          </cell>
          <cell r="B14411" t="str">
            <v>TUBO PVC DE REVESTIMENTO GEOMECANICO NERVURADO STANDARD, DN = 206 MM, COMPRIMENTO = 2 M</v>
          </cell>
        </row>
        <row r="14412">
          <cell r="A14412">
            <v>9825</v>
          </cell>
          <cell r="B14412" t="str">
            <v>TUBO PVC DEFOFO, JEI, 1 MPA, DN 100 MM, PARA REDE DE AGUA (NBR 7665)</v>
          </cell>
          <cell r="C14412">
            <v>39.03</v>
          </cell>
        </row>
        <row r="14413">
          <cell r="A14413">
            <v>9828</v>
          </cell>
          <cell r="B14413" t="str">
            <v>TUBO PVC DEFOFO, JEI, 1 MPA, DN 150 MM, PARA REDE DE AGUA (NBR 7665)</v>
          </cell>
          <cell r="C14413">
            <v>105.05</v>
          </cell>
        </row>
        <row r="14414">
          <cell r="A14414">
            <v>9829</v>
          </cell>
          <cell r="B14414" t="str">
            <v>TUBO PVC DEFOFO, JEI, 1 MPA, DN 200 MM, PARA REDE DE AGUA (NBR 7665)</v>
          </cell>
          <cell r="C14414">
            <v>178.03</v>
          </cell>
        </row>
        <row r="14415">
          <cell r="A14415">
            <v>9826</v>
          </cell>
          <cell r="B14415" t="str">
            <v>TUBO PVC DEFOFO, JEI, 1 MPA, DN 250 MM, PARA REDE DE AGUA (NBR 7665)</v>
          </cell>
          <cell r="C14415">
            <v>271.02</v>
          </cell>
        </row>
        <row r="14416">
          <cell r="A14416">
            <v>9827</v>
          </cell>
          <cell r="B14416" t="str">
            <v>TUBO PVC DEFOFO, JEI, 1 MPA, DN 300 MM, PARA REDE DE AGUA (NBR 7665)</v>
          </cell>
          <cell r="C14416">
            <v>384.86</v>
          </cell>
        </row>
        <row r="14417">
          <cell r="A14417">
            <v>36374</v>
          </cell>
          <cell r="B14417" t="str">
            <v>TUBO PVC PBA JEI, CLASSE 12, DN 100 MM, PARA REDE DE AGUA (NBR 5647)</v>
          </cell>
          <cell r="C14417">
            <v>46.78</v>
          </cell>
        </row>
        <row r="14418">
          <cell r="A14418">
            <v>36084</v>
          </cell>
          <cell r="B14418" t="str">
            <v>TUBO PVC PBA JEI, CLASSE 12, DN 50 MM, PARA REDE DE AGUA (NBR 5647)</v>
          </cell>
          <cell r="C14418">
            <v>13.86</v>
          </cell>
        </row>
        <row r="14419">
          <cell r="A14419">
            <v>36373</v>
          </cell>
          <cell r="B14419" t="str">
            <v>TUBO PVC PBA JEI, CLASSE 12, DN 75 MM, PARA REDE DE AGUA (NBR 5647)</v>
          </cell>
          <cell r="C14419">
            <v>28.78</v>
          </cell>
        </row>
        <row r="14420">
          <cell r="A14420">
            <v>36377</v>
          </cell>
          <cell r="B14420" t="str">
            <v>TUBO PVC PBA JEI, CLASSE 15, DN 100 MM, PARA REDE DE AGUA (NBR 5647)</v>
          </cell>
          <cell r="C14420">
            <v>56.12</v>
          </cell>
        </row>
        <row r="14421">
          <cell r="A14421">
            <v>36375</v>
          </cell>
          <cell r="B14421" t="str">
            <v>TUBO PVC PBA JEI, CLASSE 15, DN 50 MM, PARA REDE DE AGUA (NBR 5647)</v>
          </cell>
          <cell r="C14421">
            <v>17.100000000000001</v>
          </cell>
        </row>
        <row r="14422">
          <cell r="A14422">
            <v>36376</v>
          </cell>
          <cell r="B14422" t="str">
            <v>TUBO PVC PBA JEI, CLASSE 15, DN 75 MM, PARA REDE DE AGUA (NBR 5647)</v>
          </cell>
          <cell r="C14422">
            <v>33.590000000000003</v>
          </cell>
        </row>
        <row r="14423">
          <cell r="A14423">
            <v>36380</v>
          </cell>
          <cell r="B14423" t="str">
            <v>TUBO PVC PBA JEI, CLASSE 20, DN 100 MM, PARA REDE DE AGUA (NBR 5647)</v>
          </cell>
          <cell r="C14423">
            <v>70.17</v>
          </cell>
        </row>
        <row r="14424">
          <cell r="A14424">
            <v>36378</v>
          </cell>
          <cell r="B14424" t="str">
            <v>TUBO PVC PBA JEI, CLASSE 20, DN 50 MM, PARA REDE DE AGUA (NBR 5647)</v>
          </cell>
          <cell r="C14424">
            <v>21.02</v>
          </cell>
        </row>
        <row r="14425">
          <cell r="A14425">
            <v>36379</v>
          </cell>
          <cell r="B14425" t="str">
            <v>TUBO PVC PBA JEI, CLASSE 20, DN 75 MM, PARA REDE DE AGUA (NBR 5647)</v>
          </cell>
          <cell r="C14425">
            <v>42.39</v>
          </cell>
        </row>
        <row r="14426">
          <cell r="A14426">
            <v>9859</v>
          </cell>
          <cell r="B14426" t="str">
            <v>TUBO PVC ROSCAVEL, 3/4", AGUA FRIA PREDIAL</v>
          </cell>
          <cell r="C14426">
            <v>10.01</v>
          </cell>
        </row>
        <row r="14427">
          <cell r="A14427">
            <v>9836</v>
          </cell>
          <cell r="B14427" t="str">
            <v>TUBO PVC SERIE NORMAL, DN 100 MM, PARA ESGOTO PREDIAL (NBR 5688)</v>
          </cell>
          <cell r="C14427">
            <v>15.29</v>
          </cell>
        </row>
        <row r="14428">
          <cell r="A14428">
            <v>20065</v>
          </cell>
          <cell r="B14428" t="str">
            <v>TUBO PVC SERIE NORMAL, DN 150 MM, PARA ESGOTO PREDIAL (NBR 5688)</v>
          </cell>
          <cell r="C14428">
            <v>39.97</v>
          </cell>
        </row>
        <row r="14429">
          <cell r="A14429">
            <v>9835</v>
          </cell>
          <cell r="B14429" t="str">
            <v>TUBO PVC SERIE NORMAL, DN 40 MM, PARA ESGOTO PREDIAL (NBR 5688)</v>
          </cell>
          <cell r="C14429">
            <v>6.68</v>
          </cell>
        </row>
        <row r="14430">
          <cell r="A14430">
            <v>9838</v>
          </cell>
          <cell r="B14430" t="str">
            <v>TUBO PVC SERIE NORMAL, DN 50 MM, PARA ESGOTO PREDIAL (NBR 5688)</v>
          </cell>
          <cell r="C14430">
            <v>11.03</v>
          </cell>
        </row>
        <row r="14431">
          <cell r="A14431">
            <v>9837</v>
          </cell>
          <cell r="B14431" t="str">
            <v>TUBO PVC SERIE NORMAL, DN 75 MM, PARA ESGOTO PREDIAL (NBR 5688)</v>
          </cell>
          <cell r="C14431">
            <v>14.47</v>
          </cell>
        </row>
        <row r="14432">
          <cell r="A14432">
            <v>44315</v>
          </cell>
          <cell r="B14432" t="str">
            <v>TUBO PVC, RIGIDO, CORRUGADO, PERFURADO DN 100 MM, PARA DRENAGEM, SISTEMA IRRIGACAO</v>
          </cell>
          <cell r="C14432">
            <v>59.86</v>
          </cell>
        </row>
        <row r="14433">
          <cell r="A14433">
            <v>9862</v>
          </cell>
          <cell r="B14433" t="str">
            <v>TUBO PVC, ROSCAVEL, 1 1/2", AGUA FRIA PREDIAL</v>
          </cell>
          <cell r="C14433">
            <v>30.86</v>
          </cell>
        </row>
        <row r="14434">
          <cell r="A14434">
            <v>9861</v>
          </cell>
          <cell r="B14434" t="str">
            <v>TUBO PVC, ROSCAVEL, 1 1/4", AGUA FRIA PREDIAL</v>
          </cell>
          <cell r="C14434">
            <v>24.23</v>
          </cell>
        </row>
        <row r="14435">
          <cell r="A14435">
            <v>9866</v>
          </cell>
          <cell r="B14435" t="str">
            <v>TUBO PVC, ROSCAVEL, 1", AGUA FRIA PREDIAL</v>
          </cell>
          <cell r="C14435">
            <v>20.91</v>
          </cell>
        </row>
        <row r="14436">
          <cell r="A14436">
            <v>9856</v>
          </cell>
          <cell r="B14436" t="str">
            <v>TUBO PVC, ROSCAVEL, 1/2", AGUA FRIA PREDIAL</v>
          </cell>
          <cell r="C14436">
            <v>7.81</v>
          </cell>
        </row>
        <row r="14437">
          <cell r="A14437">
            <v>9863</v>
          </cell>
          <cell r="B14437" t="str">
            <v>TUBO PVC, ROSCAVEL, 2 1/2", AGUA FRIA PREDIAL</v>
          </cell>
          <cell r="C14437">
            <v>60.5</v>
          </cell>
        </row>
        <row r="14438">
          <cell r="A14438">
            <v>9860</v>
          </cell>
          <cell r="B14438" t="str">
            <v>TUBO PVC, ROSCAVEL, 2", PARA AGUA FRIA PREDIAL</v>
          </cell>
          <cell r="C14438">
            <v>44.16</v>
          </cell>
        </row>
        <row r="14439">
          <cell r="A14439">
            <v>9841</v>
          </cell>
          <cell r="B14439" t="str">
            <v>TUBO PVC, SERIE R, DN 100 MM, PARA ESGOTO OU AGUAS PLUVIAIS PREDIAL (NBR 5688)</v>
          </cell>
          <cell r="C14439">
            <v>28.79</v>
          </cell>
        </row>
        <row r="14440">
          <cell r="A14440">
            <v>9840</v>
          </cell>
          <cell r="B14440" t="str">
            <v>TUBO PVC, SERIE R, DN 150 MM, PARA ESGOTO OU AGUAS PLUVIAIS PREDIAL (NBR 5688)</v>
          </cell>
          <cell r="C14440">
            <v>60.82</v>
          </cell>
        </row>
        <row r="14441">
          <cell r="A14441">
            <v>20067</v>
          </cell>
          <cell r="B14441" t="str">
            <v>TUBO PVC, SERIE R, DN 40 MM, PARA ESGOTO OU AGUAS PLUVIAIS PREDIAL (NBR 5688)</v>
          </cell>
          <cell r="C14441">
            <v>9.34</v>
          </cell>
        </row>
        <row r="14442">
          <cell r="A14442">
            <v>20068</v>
          </cell>
          <cell r="B14442" t="str">
            <v>TUBO PVC, SERIE R, DN 50 MM, PARA ESGOTO OU AGUAS PLUVIAIS PREDIAL (NBR 5688)</v>
          </cell>
          <cell r="C14442">
            <v>13.15</v>
          </cell>
        </row>
        <row r="14443">
          <cell r="A14443">
            <v>9839</v>
          </cell>
          <cell r="B14443" t="str">
            <v>TUBO PVC, SERIE R, DN 75 MM, PARA ESGOTO OU AGUAS PLUVIAIS PREDIAL (NBR 5688)</v>
          </cell>
          <cell r="C14443">
            <v>23.85</v>
          </cell>
        </row>
        <row r="14444">
          <cell r="A14444">
            <v>9870</v>
          </cell>
          <cell r="B14444" t="str">
            <v>TUBO PVC, SOLDAVEL, DE 110 MM, AGUA FRIA (NBR-5648)</v>
          </cell>
          <cell r="C14444">
            <v>90.23</v>
          </cell>
        </row>
        <row r="14445">
          <cell r="A14445">
            <v>9867</v>
          </cell>
          <cell r="B14445" t="str">
            <v>TUBO PVC, SOLDAVEL, DE 20 MM, AGUA FRIA (NBR-5648)</v>
          </cell>
          <cell r="C14445">
            <v>3.62</v>
          </cell>
        </row>
        <row r="14446">
          <cell r="A14446">
            <v>9868</v>
          </cell>
          <cell r="B14446" t="str">
            <v>TUBO PVC, SOLDAVEL, DE 25 MM, AGUA FRIA (NBR-5648)</v>
          </cell>
          <cell r="C14446">
            <v>4.09</v>
          </cell>
        </row>
        <row r="14447">
          <cell r="A14447">
            <v>9869</v>
          </cell>
          <cell r="B14447" t="str">
            <v>TUBO PVC, SOLDAVEL, DE 32 MM, AGUA FRIA (NBR-5648)</v>
          </cell>
          <cell r="C14447">
            <v>8.83</v>
          </cell>
        </row>
        <row r="14448">
          <cell r="A14448">
            <v>9874</v>
          </cell>
          <cell r="B14448" t="str">
            <v>TUBO PVC, SOLDAVEL, DE 40 MM, AGUA FRIA (NBR-5648)</v>
          </cell>
          <cell r="C14448">
            <v>13.86</v>
          </cell>
        </row>
        <row r="14449">
          <cell r="A14449">
            <v>9875</v>
          </cell>
          <cell r="B14449" t="str">
            <v>TUBO PVC, SOLDAVEL, DE 50 MM, AGUA FRIA (NBR-5648)</v>
          </cell>
          <cell r="C14449">
            <v>15.2</v>
          </cell>
        </row>
        <row r="14450">
          <cell r="A14450">
            <v>9873</v>
          </cell>
          <cell r="B14450" t="str">
            <v>TUBO PVC, SOLDAVEL, DE 60 MM, AGUA FRIA (NBR-5648)</v>
          </cell>
          <cell r="C14450">
            <v>25.01</v>
          </cell>
        </row>
        <row r="14451">
          <cell r="A14451">
            <v>9871</v>
          </cell>
          <cell r="B14451" t="str">
            <v>TUBO PVC, SOLDAVEL, DE 75 MM, AGUA FRIA (NBR-5648)</v>
          </cell>
          <cell r="C14451">
            <v>41.44</v>
          </cell>
        </row>
        <row r="14452">
          <cell r="A14452">
            <v>9872</v>
          </cell>
          <cell r="B14452" t="str">
            <v>TUBO PVC, SOLDAVEL, DE 85 MM, AGUA FRIA (NBR-5648)</v>
          </cell>
          <cell r="C14452">
            <v>57.66</v>
          </cell>
        </row>
        <row r="14453">
          <cell r="A14453">
            <v>12425</v>
          </cell>
          <cell r="B14453" t="str">
            <v>UNIAO COM ASSENTO CONICO DE BRONZE, DIAMETRO 1"</v>
          </cell>
          <cell r="C14453">
            <v>65.290000000000006</v>
          </cell>
        </row>
        <row r="14454">
          <cell r="A14454">
            <v>12426</v>
          </cell>
          <cell r="B14454" t="str">
            <v>UNIAO COM ASSENTO CONICO DE BRONZE, DIAMETRO 1/2"</v>
          </cell>
          <cell r="C14454">
            <v>47.52</v>
          </cell>
        </row>
        <row r="14455">
          <cell r="A14455">
            <v>12427</v>
          </cell>
          <cell r="B14455" t="str">
            <v>UNIAO COM ASSENTO CONICO DE BRONZE, DIAMETRO 2 1/2"</v>
          </cell>
          <cell r="C14455">
            <v>270.99</v>
          </cell>
        </row>
        <row r="14456">
          <cell r="A14456">
            <v>12428</v>
          </cell>
          <cell r="B14456" t="str">
            <v>UNIAO COM ASSENTO CONICO DE BRONZE, DIAMETRO 2"</v>
          </cell>
          <cell r="C14456">
            <v>173.94</v>
          </cell>
        </row>
        <row r="14457">
          <cell r="A14457">
            <v>12429</v>
          </cell>
          <cell r="B14457" t="str">
            <v>UNIAO COM ASSENTO CONICO DE BRONZE, DIAMETRO 3"</v>
          </cell>
          <cell r="C14457">
            <v>438.2</v>
          </cell>
        </row>
        <row r="14458">
          <cell r="A14458">
            <v>12430</v>
          </cell>
          <cell r="B14458" t="str">
            <v>UNIAO COM ASSENTO CONICO DE BRONZE, DIAMETRO 3/4"</v>
          </cell>
          <cell r="C14458">
            <v>58.26</v>
          </cell>
        </row>
        <row r="14459">
          <cell r="A14459">
            <v>12431</v>
          </cell>
          <cell r="B14459" t="str">
            <v>UNIAO COM ASSENTO CONICO DE BRONZE, DIAMETRO 4"</v>
          </cell>
          <cell r="C14459">
            <v>745.74</v>
          </cell>
        </row>
        <row r="14460">
          <cell r="A14460">
            <v>12432</v>
          </cell>
          <cell r="B14460" t="str">
            <v>UNIAO COM ASSENTO CONICO DE FERRO LONGO (MACHO-FEMEA), DIAMETRO 1 1/2"</v>
          </cell>
          <cell r="C14460">
            <v>153.38</v>
          </cell>
        </row>
        <row r="14461">
          <cell r="A14461">
            <v>12433</v>
          </cell>
          <cell r="B14461" t="str">
            <v>UNIAO COM ASSENTO CONICO DE FERRO LONGO (MACHO-FEMEA), DIAMETRO 1"</v>
          </cell>
          <cell r="C14461">
            <v>97.64</v>
          </cell>
        </row>
        <row r="14462">
          <cell r="A14462">
            <v>12434</v>
          </cell>
          <cell r="B14462" t="str">
            <v>UNIAO COM ASSENTO CONICO DE FERRO LONGO (MACHO-FEMEA), DIAMETRO 1/2"</v>
          </cell>
          <cell r="C14462">
            <v>49.98</v>
          </cell>
        </row>
        <row r="14463">
          <cell r="A14463">
            <v>12435</v>
          </cell>
          <cell r="B14463" t="str">
            <v>UNIAO COM ASSENTO CONICO DE FERRO LONGO (MACHO-FEMEA), DIAMETRO 2 1/2"</v>
          </cell>
          <cell r="C14463">
            <v>302.17</v>
          </cell>
        </row>
        <row r="14464">
          <cell r="A14464">
            <v>12437</v>
          </cell>
          <cell r="B14464" t="str">
            <v>UNIAO COM ASSENTO CONICO DE FERRO LONGO (MACHO-FEMEA), DIAMETRO 2"</v>
          </cell>
          <cell r="C14464">
            <v>244.04</v>
          </cell>
        </row>
        <row r="14465">
          <cell r="A14465">
            <v>12438</v>
          </cell>
          <cell r="B14465" t="str">
            <v>UNIAO COM ASSENTO CONICO DE FERRO LONGO (MACHO-FEMEA), DIAMETRO 3"</v>
          </cell>
          <cell r="C14465">
            <v>441.64</v>
          </cell>
        </row>
        <row r="14466">
          <cell r="A14466">
            <v>12439</v>
          </cell>
          <cell r="B14466" t="str">
            <v>UNIAO COM ASSENTO CONICO DE FERRO LONGO (MACHO-FEMEA), DIAMETRO 3/4"</v>
          </cell>
          <cell r="C14466">
            <v>78.33</v>
          </cell>
        </row>
        <row r="14467">
          <cell r="A14467">
            <v>12436</v>
          </cell>
          <cell r="B14467" t="str">
            <v>UNIAO COM ASSENTO CONICO DE FERRO LONGO (MACHO-FEMEA), DIAMETRO 4"</v>
          </cell>
          <cell r="C14467">
            <v>557.89</v>
          </cell>
        </row>
        <row r="14468">
          <cell r="A14468">
            <v>36357</v>
          </cell>
          <cell r="B14468" t="str">
            <v>UNIAO COM FLANGE PPR, COM PARAFUSOS, DN 40 MM, PARA AGUA QUENTE PREDIAL</v>
          </cell>
        </row>
        <row r="14469">
          <cell r="A14469">
            <v>12424</v>
          </cell>
          <cell r="B14469" t="str">
            <v>UNIAO DE FERRO GALVANIZADO, COM ASSENTO CONICO DE BRONZE, DE 1 1/2"</v>
          </cell>
          <cell r="C14469">
            <v>100.53</v>
          </cell>
        </row>
        <row r="14470">
          <cell r="A14470">
            <v>12440</v>
          </cell>
          <cell r="B14470" t="str">
            <v>UNIAO DE FERRO GALVANIZADO, COM ASSENTO CONICO DE BRONZE, DE 1 1/4"</v>
          </cell>
          <cell r="C14470">
            <v>97.17</v>
          </cell>
        </row>
        <row r="14471">
          <cell r="A14471">
            <v>9884</v>
          </cell>
          <cell r="B14471" t="str">
            <v>UNIAO DE FERRO GALVANIZADO, COM ROSCA BSP, COM ASSENTO PLANO, DE 1 1/2"</v>
          </cell>
          <cell r="C14471">
            <v>72.48</v>
          </cell>
        </row>
        <row r="14472">
          <cell r="A14472">
            <v>9888</v>
          </cell>
          <cell r="B14472" t="str">
            <v>UNIAO DE FERRO GALVANIZADO, COM ROSCA BSP, COM ASSENTO PLANO, DE 1 1/4"</v>
          </cell>
          <cell r="C14472">
            <v>58.23</v>
          </cell>
        </row>
        <row r="14473">
          <cell r="A14473">
            <v>9886</v>
          </cell>
          <cell r="B14473" t="str">
            <v>UNIAO DE FERRO GALVANIZADO, COM ROSCA BSP, COM ASSENTO PLANO, DE 1"</v>
          </cell>
          <cell r="C14473">
            <v>34.81</v>
          </cell>
        </row>
        <row r="14474">
          <cell r="A14474">
            <v>9883</v>
          </cell>
          <cell r="B14474" t="str">
            <v>UNIAO DE FERRO GALVANIZADO, COM ROSCA BSP, COM ASSENTO PLANO, DE 1/2"</v>
          </cell>
          <cell r="C14474">
            <v>25.41</v>
          </cell>
        </row>
        <row r="14475">
          <cell r="A14475">
            <v>9889</v>
          </cell>
          <cell r="B14475" t="str">
            <v>UNIAO DE FERRO GALVANIZADO, COM ROSCA BSP, COM ASSENTO PLANO, DE 2 1/2"</v>
          </cell>
          <cell r="C14475">
            <v>176.33</v>
          </cell>
        </row>
        <row r="14476">
          <cell r="A14476">
            <v>9887</v>
          </cell>
          <cell r="B14476" t="str">
            <v>UNIAO DE FERRO GALVANIZADO, COM ROSCA BSP, COM ASSENTO PLANO, DE 2"</v>
          </cell>
          <cell r="C14476">
            <v>106.58</v>
          </cell>
        </row>
        <row r="14477">
          <cell r="A14477">
            <v>9890</v>
          </cell>
          <cell r="B14477" t="str">
            <v>UNIAO DE FERRO GALVANIZADO, COM ROSCA BSP, COM ASSENTO PLANO, DE 3"</v>
          </cell>
          <cell r="C14477">
            <v>273.18</v>
          </cell>
        </row>
        <row r="14478">
          <cell r="A14478">
            <v>9885</v>
          </cell>
          <cell r="B14478" t="str">
            <v>UNIAO DE FERRO GALVANIZADO, COM ROSCA BSP, COM ASSENTO PLANO, DE 3/4"</v>
          </cell>
          <cell r="C14478">
            <v>33.65</v>
          </cell>
        </row>
        <row r="14479">
          <cell r="A14479">
            <v>9891</v>
          </cell>
          <cell r="B14479" t="str">
            <v>UNIAO DE FERRO GALVANIZADO, COM ROSCA BSP, COM ASSENTO PLANO, DE 4"</v>
          </cell>
          <cell r="C14479">
            <v>383.5</v>
          </cell>
        </row>
        <row r="14480">
          <cell r="A14480">
            <v>36316</v>
          </cell>
          <cell r="B14480" t="str">
            <v>UNIAO DUPLA PPR DN 25 MM, PARA AGUA QUENTE PREDIAL</v>
          </cell>
        </row>
        <row r="14481">
          <cell r="A14481">
            <v>36313</v>
          </cell>
          <cell r="B14481" t="str">
            <v>UNIAO DUPLA PPR, DN 20 MM, PARA AGUA QUENTE PREDIAL</v>
          </cell>
        </row>
        <row r="14482">
          <cell r="A14482">
            <v>64</v>
          </cell>
          <cell r="B14482" t="str">
            <v>UNIAO EM POLIPROPILENO (PP), PARA TUBO EM PEAD, 20 MM - LIGACAO PREDIAL DE AGUA</v>
          </cell>
        </row>
        <row r="14483">
          <cell r="A14483">
            <v>37423</v>
          </cell>
          <cell r="B14483" t="str">
            <v>UNIAO EM POLIPROPILENO (PP), PARA TUBO EM PEAD, 32 MM - LIGACAO PREDIAL DE AGUA</v>
          </cell>
        </row>
        <row r="14484">
          <cell r="A14484">
            <v>9892</v>
          </cell>
          <cell r="B14484" t="str">
            <v>UNIAO PVC, ROSCAVEL 1/2", AGUA FRIA PREDIAL</v>
          </cell>
          <cell r="C14484">
            <v>6.64</v>
          </cell>
        </row>
        <row r="14485">
          <cell r="A14485">
            <v>9901</v>
          </cell>
          <cell r="B14485" t="str">
            <v>UNIAO PVC, ROSCAVEL, 1 1/2", AGUA FRIA PREDIAL</v>
          </cell>
          <cell r="C14485">
            <v>32.11</v>
          </cell>
        </row>
        <row r="14486">
          <cell r="A14486">
            <v>9900</v>
          </cell>
          <cell r="B14486" t="str">
            <v>UNIAO PVC, ROSCAVEL, 1", AGUA FRIA PREDIAL</v>
          </cell>
          <cell r="C14486">
            <v>18.61</v>
          </cell>
        </row>
        <row r="14487">
          <cell r="A14487">
            <v>9899</v>
          </cell>
          <cell r="B14487" t="str">
            <v>UNIAO PVC, ROSCAVEL, 3/4", AGUA FRIA PREDIAL</v>
          </cell>
          <cell r="C14487">
            <v>8.34</v>
          </cell>
        </row>
        <row r="14488">
          <cell r="A14488">
            <v>9908</v>
          </cell>
          <cell r="B14488" t="str">
            <v>UNIAO PVC, SOLDAVEL, 110 MM, PARA AGUA FRIA PREDIAL</v>
          </cell>
          <cell r="C14488">
            <v>375.11</v>
          </cell>
        </row>
        <row r="14489">
          <cell r="A14489">
            <v>9905</v>
          </cell>
          <cell r="B14489" t="str">
            <v>UNIAO PVC, SOLDAVEL, 20 MM, PARA AGUA FRIA PREDIAL</v>
          </cell>
          <cell r="C14489">
            <v>6.53</v>
          </cell>
        </row>
        <row r="14490">
          <cell r="A14490">
            <v>9906</v>
          </cell>
          <cell r="B14490" t="str">
            <v>UNIAO PVC, SOLDAVEL, 25 MM, PARA AGUA FRIA PREDIAL</v>
          </cell>
          <cell r="C14490">
            <v>7.87</v>
          </cell>
        </row>
        <row r="14491">
          <cell r="A14491">
            <v>9895</v>
          </cell>
          <cell r="B14491" t="str">
            <v>UNIAO PVC, SOLDAVEL, 32 MM, PARA AGUA FRIA PREDIAL</v>
          </cell>
          <cell r="C14491">
            <v>13.25</v>
          </cell>
        </row>
        <row r="14492">
          <cell r="A14492">
            <v>9894</v>
          </cell>
          <cell r="B14492" t="str">
            <v>UNIAO PVC, SOLDAVEL, 40 MM, PARA AGUA FRIA PREDIAL</v>
          </cell>
          <cell r="C14492">
            <v>25.49</v>
          </cell>
        </row>
        <row r="14493">
          <cell r="A14493">
            <v>9897</v>
          </cell>
          <cell r="B14493" t="str">
            <v>UNIAO PVC, SOLDAVEL, 50 MM, PARA AGUA FRIA PREDIAL</v>
          </cell>
          <cell r="C14493">
            <v>27.21</v>
          </cell>
        </row>
        <row r="14494">
          <cell r="A14494">
            <v>9910</v>
          </cell>
          <cell r="B14494" t="str">
            <v>UNIAO PVC, SOLDAVEL, 60 MM, PARA AGUA FRIA PREDIAL</v>
          </cell>
          <cell r="C14494">
            <v>70.8</v>
          </cell>
        </row>
        <row r="14495">
          <cell r="A14495">
            <v>9909</v>
          </cell>
          <cell r="B14495" t="str">
            <v>UNIAO PVC, SOLDAVEL, 75 MM, PARA AGUA FRIA PREDIAL</v>
          </cell>
          <cell r="C14495">
            <v>144.19999999999999</v>
          </cell>
        </row>
        <row r="14496">
          <cell r="A14496">
            <v>9907</v>
          </cell>
          <cell r="B14496" t="str">
            <v>UNIAO PVC, SOLDAVEL, 85 MM, PARA AGUA FRIA PREDIAL</v>
          </cell>
          <cell r="C14496">
            <v>170.26</v>
          </cell>
        </row>
        <row r="14497">
          <cell r="A14497">
            <v>20973</v>
          </cell>
          <cell r="B14497" t="str">
            <v>UNIAO TIPO STORZ, COM EMPATACAO INTERNA TIPO ANEL DE EXPANSAO, ENGATE RAPIDO 1 1/2", PARA MANGUEIRA DE COMBATE A INCENDIO PREDIAL</v>
          </cell>
          <cell r="C14497">
            <v>113.29</v>
          </cell>
        </row>
        <row r="14498">
          <cell r="A14498">
            <v>20974</v>
          </cell>
          <cell r="B14498" t="str">
            <v>UNIAO TIPO STORZ, COM EMPATACAO INTERNA TIPO ANEL DE EXPANSAO, ENGATE RAPIDO 2 1/2", PARA MANGUEIRA DE COMBATE A INCENDIO PREDIAL</v>
          </cell>
          <cell r="C14498">
            <v>162.09</v>
          </cell>
        </row>
        <row r="14499">
          <cell r="A14499">
            <v>37989</v>
          </cell>
          <cell r="B14499" t="str">
            <v>UNIAO, CPVC, SOLDAVEL, 15 MM, PARA AGUA QUENTE PREDIAL</v>
          </cell>
          <cell r="C14499">
            <v>17.02</v>
          </cell>
        </row>
        <row r="14500">
          <cell r="A14500">
            <v>37990</v>
          </cell>
          <cell r="B14500" t="str">
            <v>UNIAO, CPVC, SOLDAVEL, 22 MM, PARA AGUA QUENTE PREDIAL</v>
          </cell>
          <cell r="C14500">
            <v>18.77</v>
          </cell>
        </row>
        <row r="14501">
          <cell r="A14501">
            <v>37991</v>
          </cell>
          <cell r="B14501" t="str">
            <v>UNIAO, CPVC, SOLDAVEL, 28 MM, PARA AGUA QUENTE PREDIAL</v>
          </cell>
          <cell r="C14501">
            <v>24.99</v>
          </cell>
        </row>
        <row r="14502">
          <cell r="A14502">
            <v>37992</v>
          </cell>
          <cell r="B14502" t="str">
            <v>UNIAO, CPVC, SOLDAVEL, 35 MM, PARA AGUA QUENTE PREDIAL</v>
          </cell>
          <cell r="C14502">
            <v>38.770000000000003</v>
          </cell>
        </row>
        <row r="14503">
          <cell r="A14503">
            <v>37993</v>
          </cell>
          <cell r="B14503" t="str">
            <v>UNIAO, CPVC, SOLDAVEL, 42 MM, PARA AGUA QUENTE PREDIAL</v>
          </cell>
          <cell r="C14503">
            <v>58.82</v>
          </cell>
        </row>
        <row r="14504">
          <cell r="A14504">
            <v>37994</v>
          </cell>
          <cell r="B14504" t="str">
            <v>UNIAO, CPVC, SOLDAVEL, 54 MM, PARA AGUA QUENTE PREDIAL</v>
          </cell>
          <cell r="C14504">
            <v>140.07</v>
          </cell>
        </row>
        <row r="14505">
          <cell r="A14505">
            <v>37995</v>
          </cell>
          <cell r="B14505" t="str">
            <v>UNIAO, CPVC, SOLDAVEL, 73 MM, PARA AGUA QUENTE PREDIAL</v>
          </cell>
          <cell r="C14505">
            <v>182.58</v>
          </cell>
        </row>
        <row r="14506">
          <cell r="A14506">
            <v>37996</v>
          </cell>
          <cell r="B14506" t="str">
            <v>UNIAO, CPVC, SOLDAVEL, 89 MM, PARA AGUA QUENTE PREDIAL</v>
          </cell>
          <cell r="C14506">
            <v>278.01</v>
          </cell>
        </row>
        <row r="14507">
          <cell r="A14507">
            <v>45267</v>
          </cell>
          <cell r="B14507" t="str">
            <v>UNIFORME PROFISSIONAL DE BRIM, CALCA E CAMISA MANGA LONGA COM FAIXA REFLETIVA</v>
          </cell>
          <cell r="C14507">
            <v>197.53</v>
          </cell>
        </row>
        <row r="14508">
          <cell r="A14508">
            <v>13883</v>
          </cell>
          <cell r="B14508" t="str">
            <v>USINA DE ASFALTO A FRIO, CAPACIDADE DE 30 A 40 T/H, ELETRICA, POTENCIA DE 30 CV</v>
          </cell>
        </row>
        <row r="14509">
          <cell r="A14509">
            <v>38604</v>
          </cell>
          <cell r="B14509" t="str">
            <v>USINA DE ASFALTO A FRIO, CAPACIDADE DE 40 A 60 T/H, ELETRICA, POTENCIA DE 30 CV</v>
          </cell>
        </row>
        <row r="14510">
          <cell r="A14510">
            <v>10601</v>
          </cell>
          <cell r="B14510" t="str">
            <v>USINA DE ASFALTO A QUENTE, FIXA, TIPO CONTRA FLUXO, CAPACIDADE DE 100 A 140 T/H, POTENCIA DE 280 KW, COM MISTURADOR EXTERNO ROTATIVO</v>
          </cell>
        </row>
        <row r="14511">
          <cell r="A14511">
            <v>44469</v>
          </cell>
          <cell r="B14511" t="str">
            <v>USINA DE ASFALTO, GRAVIMETRICA, CAPACIDADE DE 150 T/H, POTENCIA DE 400 KW</v>
          </cell>
        </row>
        <row r="14512">
          <cell r="A14512">
            <v>13894</v>
          </cell>
          <cell r="B14512" t="str">
            <v>USINA DE CONCRETO FIXA, CAPACIDADE NOMINAL DE 40 M3/H, SEM SILO</v>
          </cell>
        </row>
        <row r="14513">
          <cell r="A14513">
            <v>13895</v>
          </cell>
          <cell r="B14513" t="str">
            <v>USINA DE CONCRETO FIXA, CAPACIDADE NOMINAL DE 60 M3/H, SEM SILO</v>
          </cell>
        </row>
        <row r="14514">
          <cell r="A14514">
            <v>13892</v>
          </cell>
          <cell r="B14514" t="str">
            <v>USINA DE CONCRETO FIXA, CAPACIDADE NOMINAL DE 80 M3/H, SEM SILO</v>
          </cell>
        </row>
        <row r="14515">
          <cell r="A14515">
            <v>9914</v>
          </cell>
          <cell r="B14515" t="str">
            <v>USINA DE CONCRETO FIXA, CAPACIDADE NOMINAL DE 90 A 120 M3/H, SEM SILO</v>
          </cell>
        </row>
        <row r="14516">
          <cell r="A14516">
            <v>36485</v>
          </cell>
          <cell r="B14516" t="str">
            <v>USINA DE LAMA ASFALTICA, PROD 30 A 50 T/H, SILO DE AGREGADO 7 M3, RESERVATORIOS PARA EMULSAO E AGUA DE 2,3 M3 CADA, MISTURADOR TIPO PUGG-MILL A SER MONTADO SOBRE CAMINHAO</v>
          </cell>
        </row>
        <row r="14517">
          <cell r="A14517">
            <v>9912</v>
          </cell>
          <cell r="B14517" t="str">
            <v>USINA DE MISTURAS ASFALTICAS A QUENTE, MOVEL, TIPO CONTRA FLUXO, CAPACIDADE DE 40 A 80 T/H</v>
          </cell>
        </row>
        <row r="14518">
          <cell r="A14518">
            <v>9921</v>
          </cell>
          <cell r="B14518" t="str">
            <v>USINA MISTURADORA DE SOLOS, DOSADORES TRIPLOS, CALHA VIBRATORIA CAPACIDADE DE 200 A 500 T/H, POTENCIA DE 75 KW</v>
          </cell>
        </row>
        <row r="14519">
          <cell r="A14519">
            <v>21112</v>
          </cell>
          <cell r="B14519" t="str">
            <v>VALVULA DE DESCARGA EM METAL CROMADO PARA MICTORIO COM ACIONAMENTO POR PRESSAO E FECHAMENTO AUTOMATICO</v>
          </cell>
          <cell r="C14519">
            <v>163.03</v>
          </cell>
        </row>
        <row r="14520">
          <cell r="A14520">
            <v>10228</v>
          </cell>
          <cell r="B14520" t="str">
            <v>VALVULA DE DESCARGA METALICA, BASE 1 1/2" E ACABAMENTO METALICO CROMADO</v>
          </cell>
          <cell r="C14520">
            <v>189.39</v>
          </cell>
        </row>
        <row r="14521">
          <cell r="A14521">
            <v>11781</v>
          </cell>
          <cell r="B14521" t="str">
            <v>VALVULA DE DESCARGA METALICA, BASE 1 1/4" E ACABAMENTO METALICO CROMADO</v>
          </cell>
          <cell r="C14521">
            <v>153.43</v>
          </cell>
        </row>
        <row r="14522">
          <cell r="A14522">
            <v>37588</v>
          </cell>
          <cell r="B14522" t="str">
            <v>VALVULA DE ESCOAMENTO PARA TANQUE, EM METAL CROMADO, 1.1/2", SEM LADRAO, COM TAMPAO PLASTICO</v>
          </cell>
          <cell r="C14522">
            <v>104.91</v>
          </cell>
        </row>
        <row r="14523">
          <cell r="A14523">
            <v>11751</v>
          </cell>
          <cell r="B14523" t="str">
            <v>VALVULA DE ESFERA BRUTA EM BRONZE, BITOLA 1 1/2"</v>
          </cell>
          <cell r="C14523">
            <v>101.08</v>
          </cell>
        </row>
        <row r="14524">
          <cell r="A14524">
            <v>11750</v>
          </cell>
          <cell r="B14524" t="str">
            <v>VALVULA DE ESFERA BRUTA EM BRONZE, BITOLA 1 1/4"</v>
          </cell>
          <cell r="C14524">
            <v>83.88</v>
          </cell>
        </row>
        <row r="14525">
          <cell r="A14525">
            <v>11746</v>
          </cell>
          <cell r="B14525" t="str">
            <v>VALVULA DE ESFERA BRUTA EM BRONZE, BITOLA 1"</v>
          </cell>
          <cell r="C14525">
            <v>56.28</v>
          </cell>
        </row>
        <row r="14526">
          <cell r="A14526">
            <v>11748</v>
          </cell>
          <cell r="B14526" t="str">
            <v>VALVULA DE ESFERA BRUTA EM BRONZE, BITOLA 1/2"</v>
          </cell>
          <cell r="C14526">
            <v>36.11</v>
          </cell>
        </row>
        <row r="14527">
          <cell r="A14527">
            <v>11747</v>
          </cell>
          <cell r="B14527" t="str">
            <v>VALVULA DE ESFERA BRUTA EM BRONZE, BITOLA 2"</v>
          </cell>
          <cell r="C14527">
            <v>155.87</v>
          </cell>
        </row>
        <row r="14528">
          <cell r="A14528">
            <v>11749</v>
          </cell>
          <cell r="B14528" t="str">
            <v>VALVULA DE ESFERA BRUTA EM BRONZE, BITOLA 3/4"</v>
          </cell>
          <cell r="C14528">
            <v>41.69</v>
          </cell>
        </row>
        <row r="14529">
          <cell r="A14529">
            <v>10236</v>
          </cell>
          <cell r="B14529" t="str">
            <v>VALVULA DE RETENCAO DE BRONZE, PE COM CRIVOS, EXTREMIDADE COM ROSCA, DE 1 1/2", PARA FUNDO DE POCO</v>
          </cell>
        </row>
        <row r="14530">
          <cell r="A14530">
            <v>10233</v>
          </cell>
          <cell r="B14530" t="str">
            <v>VALVULA DE RETENCAO DE BRONZE, PE COM CRIVOS, EXTREMIDADE COM ROSCA, DE 1 1/4", PARA FUNDO DE POCO</v>
          </cell>
        </row>
        <row r="14531">
          <cell r="A14531">
            <v>10234</v>
          </cell>
          <cell r="B14531" t="str">
            <v>VALVULA DE RETENCAO DE BRONZE, PE COM CRIVOS, EXTREMIDADE COM ROSCA, DE 1", PARA FUNDO DE POCO</v>
          </cell>
        </row>
        <row r="14532">
          <cell r="A14532">
            <v>10231</v>
          </cell>
          <cell r="B14532" t="str">
            <v>VALVULA DE RETENCAO DE BRONZE, PE COM CRIVOS, EXTREMIDADE COM ROSCA, DE 2 1/2", PARA FUNDO DE POCO</v>
          </cell>
        </row>
        <row r="14533">
          <cell r="A14533">
            <v>10232</v>
          </cell>
          <cell r="B14533" t="str">
            <v>VALVULA DE RETENCAO DE BRONZE, PE COM CRIVOS, EXTREMIDADE COM ROSCA, DE 2", PARA FUNDO DE POCO</v>
          </cell>
        </row>
        <row r="14534">
          <cell r="A14534">
            <v>10235</v>
          </cell>
          <cell r="B14534" t="str">
            <v>VALVULA DE RETENCAO DE BRONZE, PE COM CRIVOS, EXTREMIDADE COM ROSCA, DE 3", PARA FUNDO DE POCO</v>
          </cell>
        </row>
        <row r="14535">
          <cell r="A14535">
            <v>10229</v>
          </cell>
          <cell r="B14535" t="str">
            <v>VALVULA DE RETENCAO DE BRONZE, PE COM CRIVOS, EXTREMIDADE COM ROSCA, DE 3/4", PARA FUNDO DE POCO</v>
          </cell>
        </row>
        <row r="14536">
          <cell r="A14536">
            <v>10230</v>
          </cell>
          <cell r="B14536" t="str">
            <v>VALVULA DE RETENCAO DE BRONZE, PE COM CRIVOS, EXTREMIDADE COM ROSCA, DE 4", PARA FUNDO DE POCO</v>
          </cell>
        </row>
        <row r="14537">
          <cell r="A14537">
            <v>10409</v>
          </cell>
          <cell r="B14537" t="str">
            <v>VALVULA DE RETENCAO HORIZONTAL, DE BRONZE (PN-25), 1 1/2", 400 PSI, TAMPA DE PORCA DE UNIAO, EXTREMIDADES COM ROSCA</v>
          </cell>
        </row>
        <row r="14538">
          <cell r="A14538">
            <v>10411</v>
          </cell>
          <cell r="B14538" t="str">
            <v>VALVULA DE RETENCAO HORIZONTAL, DE BRONZE (PN-25), 1 1/4", 400 PSI, TAMPA DE PORCA DE UNIAO, EXTREMIDADES COM ROSCA</v>
          </cell>
        </row>
        <row r="14539">
          <cell r="A14539">
            <v>10410</v>
          </cell>
          <cell r="B14539" t="str">
            <v>VALVULA DE RETENCAO HORIZONTAL, DE BRONZE (PN-25), 1", 400 PSI, TAMPA DE PORCA DE UNIAO, EXTREMIDADES COM ROSCA</v>
          </cell>
        </row>
        <row r="14540">
          <cell r="A14540">
            <v>10404</v>
          </cell>
          <cell r="B14540" t="str">
            <v>VALVULA DE RETENCAO HORIZONTAL, DE BRONZE (PN-25), 1/2", 400 PSI, TAMPA DE PORCA DE UNIAO, EXTREMIDADES COM ROSCA</v>
          </cell>
        </row>
        <row r="14541">
          <cell r="A14541">
            <v>10405</v>
          </cell>
          <cell r="B14541" t="str">
            <v>VALVULA DE RETENCAO HORIZONTAL, DE BRONZE (PN-25), 2 1/2", 400 PSI, TAMPA DE PORCA DE UNIAO, EXTREMIDADES COM ROSCA</v>
          </cell>
        </row>
        <row r="14542">
          <cell r="A14542">
            <v>10408</v>
          </cell>
          <cell r="B14542" t="str">
            <v>VALVULA DE RETENCAO HORIZONTAL, DE BRONZE (PN-25), 2", 400 PSI, TAMPA DE PORCA DE UNIAO, EXTREMIDADES COM ROSCA</v>
          </cell>
        </row>
        <row r="14543">
          <cell r="A14543">
            <v>10406</v>
          </cell>
          <cell r="B14543" t="str">
            <v>VALVULA DE RETENCAO HORIZONTAL, DE BRONZE (PN-25), 3", 400 PSI, TAMPA DE PORCA DE UNIAO, EXTREMIDADES COM ROSCA</v>
          </cell>
        </row>
        <row r="14544">
          <cell r="A14544">
            <v>10412</v>
          </cell>
          <cell r="B14544" t="str">
            <v>VALVULA DE RETENCAO HORIZONTAL, DE BRONZE (PN-25), 3/4", 400 PSI, TAMPA DE PORCA DE UNIAO, EXTREMIDADES COM ROSCA</v>
          </cell>
        </row>
        <row r="14545">
          <cell r="A14545">
            <v>10407</v>
          </cell>
          <cell r="B14545" t="str">
            <v>VALVULA DE RETENCAO HORIZONTAL, DE BRONZE (PN-25), 4", 400 PSI, TAMPA DE PORCA DE UNIAO, EXTREMIDADES COM ROSCA</v>
          </cell>
        </row>
        <row r="14546">
          <cell r="A14546">
            <v>10416</v>
          </cell>
          <cell r="B14546" t="str">
            <v>VALVULA DE RETENCAO VERTICAL, DE BRONZE (PN-16), 1 1/2", 200 PSI, EXTREMIDADES COM ROSCA</v>
          </cell>
        </row>
        <row r="14547">
          <cell r="A14547">
            <v>10419</v>
          </cell>
          <cell r="B14547" t="str">
            <v>VALVULA DE RETENCAO VERTICAL, DE BRONZE (PN-16), 1 1/4", 200 PSI, EXTREMIDADES COM ROSCA</v>
          </cell>
        </row>
        <row r="14548">
          <cell r="A14548">
            <v>10418</v>
          </cell>
          <cell r="B14548" t="str">
            <v>VALVULA DE RETENCAO VERTICAL, DE BRONZE (PN-16), 1", 200 PSI, EXTREMIDADES COM ROSCA</v>
          </cell>
        </row>
        <row r="14549">
          <cell r="A14549">
            <v>21092</v>
          </cell>
          <cell r="B14549" t="str">
            <v>VALVULA DE RETENCAO VERTICAL, DE BRONZE (PN-16), 1/2", 200 PSI, EXTREMIDADES COM ROSCA</v>
          </cell>
        </row>
        <row r="14550">
          <cell r="A14550">
            <v>12657</v>
          </cell>
          <cell r="B14550" t="str">
            <v>VALVULA DE RETENCAO VERTICAL, DE BRONZE (PN-16), 2 1/2", 200 PSI, EXTREMIDADES COM ROSCA</v>
          </cell>
        </row>
        <row r="14551">
          <cell r="A14551">
            <v>10417</v>
          </cell>
          <cell r="B14551" t="str">
            <v>VALVULA DE RETENCAO VERTICAL, DE BRONZE (PN-16), 2", 200 PSI, EXTREMIDADES COM ROSCA</v>
          </cell>
        </row>
        <row r="14552">
          <cell r="A14552">
            <v>10414</v>
          </cell>
          <cell r="B14552" t="str">
            <v>VALVULA DE RETENCAO VERTICAL, DE BRONZE (PN-16), 3", 200 PSI, EXTREMIDADES COM ROSCA</v>
          </cell>
        </row>
        <row r="14553">
          <cell r="A14553">
            <v>10413</v>
          </cell>
          <cell r="B14553" t="str">
            <v>VALVULA DE RETENCAO VERTICAL, DE BRONZE (PN-16), 3/4", 200 PSI, EXTREMIDADES COM ROSCA</v>
          </cell>
        </row>
        <row r="14554">
          <cell r="A14554">
            <v>10415</v>
          </cell>
          <cell r="B14554" t="str">
            <v>VALVULA DE RETENCAO VERTICAL, DE BRONZE (PN-16), 4", 200 PSI, EXTREMIDADES COM ROSCA</v>
          </cell>
        </row>
        <row r="14555">
          <cell r="A14555">
            <v>38643</v>
          </cell>
          <cell r="B14555" t="str">
            <v>VALVULA EM METAL CROMADO PARA LAVATORIO, 1" SEM LADRAO</v>
          </cell>
          <cell r="C14555">
            <v>83.37</v>
          </cell>
        </row>
        <row r="14556">
          <cell r="A14556">
            <v>6157</v>
          </cell>
          <cell r="B14556" t="str">
            <v>VALVULA EM METAL CROMADO PARA PIA AMERICANA 3.1/2 X 1.1/2"</v>
          </cell>
          <cell r="C14556">
            <v>113.9</v>
          </cell>
        </row>
        <row r="14557">
          <cell r="A14557">
            <v>6158</v>
          </cell>
          <cell r="B14557" t="str">
            <v>VALVULA EM PLASTICO BRANCO PARA LAVATORIO 1", SEM UNHO, COM LADRAO</v>
          </cell>
          <cell r="C14557">
            <v>8.0500000000000007</v>
          </cell>
        </row>
        <row r="14558">
          <cell r="A14558">
            <v>6156</v>
          </cell>
          <cell r="B14558" t="str">
            <v>VALVULA EM PLASTICO BRANCO PARA TANQUE 1.1/4" X 1.1/2", SEM UNHO E SEM LADRAO</v>
          </cell>
          <cell r="C14558">
            <v>6.9</v>
          </cell>
        </row>
        <row r="14559">
          <cell r="A14559">
            <v>6153</v>
          </cell>
          <cell r="B14559" t="str">
            <v>VALVULA EM PLASTICO BRANCO PARA TANQUE OU LAVATORIO 1", SEM UNHO E SEM LADRAO</v>
          </cell>
          <cell r="C14559">
            <v>5.54</v>
          </cell>
        </row>
        <row r="14560">
          <cell r="A14560">
            <v>6154</v>
          </cell>
          <cell r="B14560" t="str">
            <v>VALVULA EM PLASTICO CROMADO PARA LAVATORIO 1", SEM UNHO, COM LADRAO</v>
          </cell>
          <cell r="C14560">
            <v>9.84</v>
          </cell>
        </row>
        <row r="14561">
          <cell r="A14561">
            <v>6155</v>
          </cell>
          <cell r="B14561" t="str">
            <v>VALVULA EM PLASTICO CROMADO TIPO AMERICANA PARA PIA DE COZINHA 3.1/2" X 1.1/2", SEM ADAPTADOR</v>
          </cell>
          <cell r="C14561">
            <v>22.66</v>
          </cell>
        </row>
        <row r="14562">
          <cell r="A14562">
            <v>43595</v>
          </cell>
          <cell r="B14562" t="str">
            <v>VARA FINA PARA CREMONA, EM FERRO ZINCADO BRANCO, COM DIAMETRO DE APROX 10 MM E COMPRIMENTO DE 1,20 M</v>
          </cell>
          <cell r="C14562">
            <v>21.7</v>
          </cell>
        </row>
        <row r="14563">
          <cell r="A14563">
            <v>43596</v>
          </cell>
          <cell r="B14563" t="str">
            <v>VARA FINA PARA CREMONA, EM FERRO ZINCADO BRANCO, COM DIAMETRO DE APROX 10 MM E COMPRIMENTO DE 1,50 M</v>
          </cell>
          <cell r="C14563">
            <v>25.09</v>
          </cell>
        </row>
        <row r="14564">
          <cell r="A14564">
            <v>38108</v>
          </cell>
          <cell r="B14564" t="str">
            <v>VARIADOR DE LUMINOSIDADE ROTATIVO (DIMMER) 127 V, 300 W (APENAS MODULO)</v>
          </cell>
          <cell r="C14564">
            <v>41.66</v>
          </cell>
        </row>
        <row r="14565">
          <cell r="A14565">
            <v>38087</v>
          </cell>
          <cell r="B14565" t="str">
            <v>VARIADOR DE LUMINOSIDADE ROTATIVO (DIMMER) 127V, 300W, CONJUNTO MONTADO PARA EMBUTIR 4" X 2" (PLACA + SUPORTE + MODULO)</v>
          </cell>
          <cell r="C14565">
            <v>53.59</v>
          </cell>
        </row>
        <row r="14566">
          <cell r="A14566">
            <v>38109</v>
          </cell>
          <cell r="B14566" t="str">
            <v>VARIADOR DE LUMINOSIDADE ROTATIVO (DIMMER) 220 V, 600 W (APENAS MODULO)</v>
          </cell>
          <cell r="C14566">
            <v>66.59</v>
          </cell>
        </row>
        <row r="14567">
          <cell r="A14567">
            <v>38088</v>
          </cell>
          <cell r="B14567" t="str">
            <v>VARIADOR DE LUMINOSIDADE ROTATIVO (DIMMER) 220V, 600W, CONJUNTO MONTADO PARA EMBUTIR 4" X 2" (PLACA + SUPORTE + MODULO)</v>
          </cell>
          <cell r="C14567">
            <v>70.010000000000005</v>
          </cell>
        </row>
        <row r="14568">
          <cell r="A14568">
            <v>38110</v>
          </cell>
          <cell r="B14568" t="str">
            <v>VARIADOR DE VELOCIDADE PARA VENTILADOR 127 V, 150 W (APENAS MODULO)</v>
          </cell>
          <cell r="C14568">
            <v>25.61</v>
          </cell>
        </row>
        <row r="14569">
          <cell r="A14569">
            <v>38089</v>
          </cell>
          <cell r="B14569" t="str">
            <v>VARIADOR DE VELOCIDADE PARA VENTILADOR 127V, 150W + 2 INTERRUPTORES PARALELOS, PARA REVERSAO E LAMPADA, CONJUNTO MONTADO PARA EMBUTIR 4" X 2" (PLACA + SUPORTE + MODULOS)</v>
          </cell>
          <cell r="C14569">
            <v>44.63</v>
          </cell>
        </row>
        <row r="14570">
          <cell r="A14570">
            <v>38111</v>
          </cell>
          <cell r="B14570" t="str">
            <v>VARIADOR DE VELOCIDADE PARA VENTILADOR 220 V, 250 W (APENAS MODULO)</v>
          </cell>
          <cell r="C14570">
            <v>28.64</v>
          </cell>
        </row>
        <row r="14571">
          <cell r="A14571">
            <v>38090</v>
          </cell>
          <cell r="B14571" t="str">
            <v>VARIADOR DE VELOCIDADE PARA VENTILADOR 220V, 250W + 2 INTERRUPTORES PARALELOS, PARA REVERSAO E LAMPADA, CONJUNTO MONTADO PARA EMBUTIR 4" X 2" (PLACA + SUPORTE + MODULOS)</v>
          </cell>
          <cell r="C14571">
            <v>46.13</v>
          </cell>
        </row>
        <row r="14572">
          <cell r="A14572">
            <v>38400</v>
          </cell>
          <cell r="B14572" t="str">
            <v>VASSOURA 40 CM COM CABO</v>
          </cell>
          <cell r="C14572">
            <v>62.47</v>
          </cell>
        </row>
        <row r="14573">
          <cell r="A14573">
            <v>13726</v>
          </cell>
          <cell r="B14573" t="str">
            <v>VASSOURA MECANICA REBOCAVEL COM ESCOVA CILINDRICA LARGURA UTIL DE VARRIMENTO = 2,44M</v>
          </cell>
        </row>
        <row r="14574">
          <cell r="A14574">
            <v>12627</v>
          </cell>
          <cell r="B14574" t="str">
            <v>VEDACAO DE CALHA, EM BORRACHA COR PRETA, MEDIDA ENTRE 119 E 170 MM, PARA DRENAGEM PLUVIAL PREDIAL</v>
          </cell>
          <cell r="C14574">
            <v>1.31</v>
          </cell>
        </row>
        <row r="14575">
          <cell r="A14575">
            <v>39996</v>
          </cell>
          <cell r="B14575" t="str">
            <v>VERGALHAO ZINCADO ROSCA TOTAL, 1/4" (6,3 MM)</v>
          </cell>
          <cell r="C14575">
            <v>3.97</v>
          </cell>
        </row>
        <row r="14576">
          <cell r="A14576">
            <v>10478</v>
          </cell>
          <cell r="B14576" t="str">
            <v>VERNIZ A BASE RESINA ALQUIDICA COM POLIURETANO PARA MADEIRA, COM FILTRO SOLAR, BRILHANTE, USO INTERNO E EXTERNO</v>
          </cell>
          <cell r="C14576">
            <v>43.23</v>
          </cell>
        </row>
        <row r="14577">
          <cell r="A14577">
            <v>10481</v>
          </cell>
          <cell r="B14577" t="str">
            <v>VERNIZ MARITIMO PREMIUM PARA MADEIRA, COM FILTRO SOLAR, BRILHANTE, USO INTERNO E EXTERNO</v>
          </cell>
          <cell r="C14577">
            <v>38.44</v>
          </cell>
        </row>
        <row r="14578">
          <cell r="A14578">
            <v>10475</v>
          </cell>
          <cell r="B14578" t="str">
            <v>VERNIZ TIPO COPAL PARA MADEIRA, BRILHANTE, USO INTERNO</v>
          </cell>
          <cell r="C14578">
            <v>37.200000000000003</v>
          </cell>
        </row>
        <row r="14579">
          <cell r="A14579">
            <v>4030</v>
          </cell>
          <cell r="B14579" t="str">
            <v>VEU DE POLIESTER PARA IMPERMEABILIZACAO</v>
          </cell>
        </row>
        <row r="14580">
          <cell r="A14580">
            <v>4031</v>
          </cell>
          <cell r="B14580" t="str">
            <v>VEU DE VIDRO/VEU DE SUPERFICIE 30 A 35 G/M2</v>
          </cell>
        </row>
        <row r="14581">
          <cell r="A14581">
            <v>39399</v>
          </cell>
          <cell r="B14581" t="str">
            <v>VIBRADOR DE IMERSAO, COM PONTEIRA DE *35* MM, MANGOTE DE 5 M, SEM MOTOR</v>
          </cell>
        </row>
        <row r="14582">
          <cell r="A14582">
            <v>39400</v>
          </cell>
          <cell r="B14582" t="str">
            <v>VIBRADOR DE IMERSAO, COM PONTEIRA DE *45* MM, MANGOTE DE 5 M, SEM MOTOR.</v>
          </cell>
        </row>
        <row r="14583">
          <cell r="A14583">
            <v>39401</v>
          </cell>
          <cell r="B14583" t="str">
            <v>VIBRADOR DE IMERSAO, COM PONTEIRA DE *60* MM, MANGOTE DE 5 M, SEM MOTOR.</v>
          </cell>
        </row>
        <row r="14584">
          <cell r="A14584">
            <v>11652</v>
          </cell>
          <cell r="B14584" t="str">
            <v>VIBRADOR DE IMERSAO, DIAMETRO DA PONTEIRA DE *35* MM, COM MOTOR 4 TEMPOS A GASOLINA DE 5,5 HP (5,5 CV)</v>
          </cell>
        </row>
        <row r="14585">
          <cell r="A14585">
            <v>13475</v>
          </cell>
          <cell r="B14585" t="str">
            <v>VIBRADOR DE IMERSAO, DIAMETRO DA PONTEIRA DE *45* MM, COM MOTOR 4 TEMPOS A GASOLINA DE 5,5 HP (5,5 CV)</v>
          </cell>
        </row>
        <row r="14586">
          <cell r="A14586">
            <v>13896</v>
          </cell>
          <cell r="B14586" t="str">
            <v>VIBRADOR DE IMERSAO, DIAMETRO DA PONTEIRA DE *45* MM, COM MOTOR ELETRICO TRIFASICO DE 2 HP (2 CV)</v>
          </cell>
        </row>
        <row r="14587">
          <cell r="A14587">
            <v>44470</v>
          </cell>
          <cell r="B14587" t="str">
            <v>VIBROACABADORA DE ASFALTO SOBRE ESTEIRAS, LARG. PAVIM. 2,13 M A 4,55 M, POT. 74 KW/ 100 HP, CAP. 400 T/ H</v>
          </cell>
        </row>
        <row r="14588">
          <cell r="A14588">
            <v>13476</v>
          </cell>
          <cell r="B14588" t="str">
            <v>VIBROACABADORA DE ASFALTO SOBRE ESTEIRAS, LARG. PAVIM. 2,60 M A 5,75 M, POT. 110 HP, CAP. 450 T/ H</v>
          </cell>
        </row>
        <row r="14589">
          <cell r="A14589">
            <v>44491</v>
          </cell>
          <cell r="B14589" t="str">
            <v>VIBROACABADORA DE ASFALTO SOBRE ESTEIRAS, LARG. PAVIM. MAX. 8,00 M, POT. 100 KW/ 134 HP, CAP. 600 T/ H</v>
          </cell>
        </row>
        <row r="14590">
          <cell r="A14590">
            <v>10488</v>
          </cell>
          <cell r="B14590" t="str">
            <v>VIBROACABADORA DE ASFALTO SOBRE ESTEIRAS, LARG. PAVIMENT. 1,90 A 5,3 M, POT. 78 KW/105 HP, CAP. 450 T/H</v>
          </cell>
        </row>
        <row r="14591">
          <cell r="A14591">
            <v>13606</v>
          </cell>
          <cell r="B14591" t="str">
            <v>VIBROACABADORA DE ASFALTO SOBRE RODAS, LARGURA DE PAVIMENTACAO DE 1,70 A 4,20 M, POTENCIA 78 KW/105 HP, CAPACIDADE 300 T/H</v>
          </cell>
        </row>
        <row r="14592">
          <cell r="A14592">
            <v>10489</v>
          </cell>
          <cell r="B14592" t="str">
            <v>VIDRACEIRO (HORISTA)</v>
          </cell>
          <cell r="C14592">
            <v>7.95</v>
          </cell>
        </row>
        <row r="14593">
          <cell r="A14593">
            <v>41073</v>
          </cell>
          <cell r="B14593" t="str">
            <v>VIDRACEIRO (MENSALISTA)</v>
          </cell>
          <cell r="C14593">
            <v>1749.05</v>
          </cell>
        </row>
        <row r="14594">
          <cell r="A14594">
            <v>34391</v>
          </cell>
          <cell r="B14594" t="str">
            <v>VIDRO COMUM LAMINADO LISO INCOLOR DUPLO, ESPESSURA TOTAL 8 MM (CADA CAMADA DE 4 MM) - COLOCADO</v>
          </cell>
          <cell r="C14594">
            <v>767.81</v>
          </cell>
        </row>
        <row r="14595">
          <cell r="A14595">
            <v>10496</v>
          </cell>
          <cell r="B14595" t="str">
            <v>VIDRO COMUM LAMINADO, LISO, INCOLOR, DUPLO, ESPESSURA TOTAL 6 MM (CADA CAMADA E= 3 MM) - COLOCADO</v>
          </cell>
          <cell r="C14595">
            <v>668.25</v>
          </cell>
        </row>
        <row r="14596">
          <cell r="A14596">
            <v>10497</v>
          </cell>
          <cell r="B14596" t="str">
            <v>VIDRO COMUM LAMINADO, LISO, INCOLOR, TRIPLO, ESPESSURA TOTAL 12 MM (CADA CAMADA E= 4 MM) - COLOCADO</v>
          </cell>
          <cell r="C14596">
            <v>1737.44</v>
          </cell>
        </row>
        <row r="14597">
          <cell r="A14597">
            <v>10504</v>
          </cell>
          <cell r="B14597" t="str">
            <v>VIDRO COMUM LAMINADO, LISO, INCOLOR, TRIPLO, ESPESSURA TOTAL 15 MM (CADA CAMADA E = 5 MM) - COLOCADO</v>
          </cell>
          <cell r="C14597">
            <v>2031.48</v>
          </cell>
        </row>
        <row r="14598">
          <cell r="A14598">
            <v>34390</v>
          </cell>
          <cell r="B14598" t="str">
            <v>VIDRO CRISTAL COLORIDO, 10 MM, PINTADO NA COR BRANCA</v>
          </cell>
          <cell r="C14598">
            <v>598.75</v>
          </cell>
        </row>
        <row r="14599">
          <cell r="A14599">
            <v>34389</v>
          </cell>
          <cell r="B14599" t="str">
            <v>VIDRO CRISTAL COLORIDO, 4 MM, PINTADO NA COR BRANCA</v>
          </cell>
          <cell r="C14599">
            <v>187.11</v>
          </cell>
        </row>
        <row r="14600">
          <cell r="A14600">
            <v>34388</v>
          </cell>
          <cell r="B14600" t="str">
            <v>VIDRO CRISTAL COLORIDO, 6 MM, PINTADO NA COR BRANCA</v>
          </cell>
          <cell r="C14600">
            <v>265.93</v>
          </cell>
        </row>
        <row r="14601">
          <cell r="A14601">
            <v>34387</v>
          </cell>
          <cell r="B14601" t="str">
            <v>VIDRO CRISTAL COLORIDO, 8 MM, PINTADO NA COR BRANCA</v>
          </cell>
          <cell r="C14601">
            <v>431.68</v>
          </cell>
        </row>
        <row r="14602">
          <cell r="A14602">
            <v>11188</v>
          </cell>
          <cell r="B14602" t="str">
            <v>VIDRO LISO FUME E = 4MM - SEM COLOCACAO</v>
          </cell>
          <cell r="C14602">
            <v>213.83</v>
          </cell>
        </row>
        <row r="14603">
          <cell r="A14603">
            <v>11189</v>
          </cell>
          <cell r="B14603" t="str">
            <v>VIDRO LISO FUME E = 6MM - SEM COLOCACAO</v>
          </cell>
          <cell r="C14603">
            <v>320.76</v>
          </cell>
        </row>
        <row r="14604">
          <cell r="A14604">
            <v>21107</v>
          </cell>
          <cell r="B14604" t="str">
            <v>VIDRO LISO FUME, E = 5 MM - SEM COLOCACAO</v>
          </cell>
          <cell r="C14604">
            <v>230.84</v>
          </cell>
        </row>
        <row r="14605">
          <cell r="A14605">
            <v>34386</v>
          </cell>
          <cell r="B14605" t="str">
            <v>VIDRO LISO INCOLOR 10 MM - SEM COLOCACAO</v>
          </cell>
          <cell r="C14605">
            <v>400.95</v>
          </cell>
        </row>
        <row r="14606">
          <cell r="A14606">
            <v>10490</v>
          </cell>
          <cell r="B14606" t="str">
            <v>VIDRO LISO INCOLOR 2 A 3 MM - SEM COLOCACAO</v>
          </cell>
          <cell r="C14606">
            <v>140.33000000000001</v>
          </cell>
        </row>
        <row r="14607">
          <cell r="A14607">
            <v>10492</v>
          </cell>
          <cell r="B14607" t="str">
            <v>VIDRO LISO INCOLOR 4MM - SEM COLOCACAO</v>
          </cell>
          <cell r="C14607">
            <v>160.38</v>
          </cell>
        </row>
        <row r="14608">
          <cell r="A14608">
            <v>10493</v>
          </cell>
          <cell r="B14608" t="str">
            <v>VIDRO LISO INCOLOR 5MM - SEM COLOCACAO</v>
          </cell>
          <cell r="C14608">
            <v>187.11</v>
          </cell>
        </row>
        <row r="14609">
          <cell r="A14609">
            <v>10491</v>
          </cell>
          <cell r="B14609" t="str">
            <v>VIDRO LISO INCOLOR 6 MM - SEM COLOCACAO</v>
          </cell>
          <cell r="C14609">
            <v>227.2</v>
          </cell>
        </row>
        <row r="14610">
          <cell r="A14610">
            <v>34385</v>
          </cell>
          <cell r="B14610" t="str">
            <v>VIDRO LISO INCOLOR 8MM - SEM COLOCACAO</v>
          </cell>
          <cell r="C14610">
            <v>331.45</v>
          </cell>
        </row>
        <row r="14611">
          <cell r="A14611">
            <v>10499</v>
          </cell>
          <cell r="B14611" t="str">
            <v>VIDRO MARTELADO OU CANELADO, 4 MM - SEM COLOCACAO</v>
          </cell>
          <cell r="C14611">
            <v>133.63999999999999</v>
          </cell>
        </row>
        <row r="14612">
          <cell r="A14612">
            <v>34384</v>
          </cell>
          <cell r="B14612" t="str">
            <v>VIDRO PLANO ARAMADO E = 6 MM - SEM COLOCACAO</v>
          </cell>
          <cell r="C14612">
            <v>400.95</v>
          </cell>
        </row>
        <row r="14613">
          <cell r="A14613">
            <v>11185</v>
          </cell>
          <cell r="B14613" t="str">
            <v>VIDRO PLANO ARAMADO E = 7MM - SEM COLOCACAO</v>
          </cell>
          <cell r="C14613">
            <v>414.31</v>
          </cell>
        </row>
        <row r="14614">
          <cell r="A14614">
            <v>10507</v>
          </cell>
          <cell r="B14614" t="str">
            <v>VIDRO TEMPERADO INCOLOR E = 10 MM, SEM COLOCACAO</v>
          </cell>
          <cell r="C14614">
            <v>416.05</v>
          </cell>
        </row>
        <row r="14615">
          <cell r="A14615">
            <v>10505</v>
          </cell>
          <cell r="B14615" t="str">
            <v>VIDRO TEMPERADO INCOLOR E = 6 MM, SEM COLOCACAO</v>
          </cell>
          <cell r="C14615">
            <v>245.5</v>
          </cell>
        </row>
        <row r="14616">
          <cell r="A14616">
            <v>10506</v>
          </cell>
          <cell r="B14616" t="str">
            <v>VIDRO TEMPERADO INCOLOR E = 8 MM, SEM COLOCACAO</v>
          </cell>
          <cell r="C14616">
            <v>320.48</v>
          </cell>
        </row>
        <row r="14617">
          <cell r="A14617">
            <v>5031</v>
          </cell>
          <cell r="B14617" t="str">
            <v>VIDRO TEMPERADO INCOLOR PARA PORTA DE ABRIR, E = 10 MM (SEM FERRAGENS E SEM COLOCACAO)</v>
          </cell>
          <cell r="C14617">
            <v>450</v>
          </cell>
        </row>
        <row r="14618">
          <cell r="A14618">
            <v>10502</v>
          </cell>
          <cell r="B14618" t="str">
            <v>VIDRO TEMPERADO VERDE E = 10 MM, SEM COLOCACAO</v>
          </cell>
          <cell r="C14618">
            <v>524.35</v>
          </cell>
        </row>
        <row r="14619">
          <cell r="A14619">
            <v>10501</v>
          </cell>
          <cell r="B14619" t="str">
            <v>VIDRO TEMPERADO VERDE E = 6 MM, SEM COLOCACAO</v>
          </cell>
          <cell r="C14619">
            <v>296.24</v>
          </cell>
        </row>
        <row r="14620">
          <cell r="A14620">
            <v>10503</v>
          </cell>
          <cell r="B14620" t="str">
            <v>VIDRO TEMPERADO VERDE E = 8 MM, SEM COLOCACAO</v>
          </cell>
          <cell r="C14620">
            <v>400.23</v>
          </cell>
        </row>
        <row r="14621">
          <cell r="A14621">
            <v>4500</v>
          </cell>
          <cell r="B14621" t="str">
            <v>VIGA *7,5 X 10* CM EM PINUS, MISTA OU EQUIVALENTE DA REGIAO - BRUTA</v>
          </cell>
          <cell r="C14621">
            <v>13.37</v>
          </cell>
        </row>
        <row r="14622">
          <cell r="A14622">
            <v>4448</v>
          </cell>
          <cell r="B14622" t="str">
            <v>VIGA *7,5 X 15 CM EM PINUS, MISTA OU EQUIVALENTE DA REGIAO - BRUTA</v>
          </cell>
          <cell r="C14622">
            <v>18.36</v>
          </cell>
        </row>
        <row r="14623">
          <cell r="A14623">
            <v>20213</v>
          </cell>
          <cell r="B14623" t="str">
            <v>VIGA APARELHADA *6 X 12* CM, EM MACARANDUBA/MASSARANDUBA, ANGELIM OU EQUIVALENTE DA REGIAO</v>
          </cell>
          <cell r="C14623">
            <v>26.47</v>
          </cell>
        </row>
        <row r="14624">
          <cell r="A14624">
            <v>20211</v>
          </cell>
          <cell r="B14624" t="str">
            <v>VIGA APARELHADA *6 X 16* CM, EM MACARANDUBA/MASSARANDUBA, ANGELIM OU EQUIVALENTE DA REGIAO</v>
          </cell>
          <cell r="C14624">
            <v>35.06</v>
          </cell>
        </row>
        <row r="14625">
          <cell r="A14625">
            <v>40270</v>
          </cell>
          <cell r="B14625" t="str">
            <v>VIGA DE ESCORAMENTO H20, DE MADEIRA, PESO DE 5,00 A 5,20 KG/M, COM EXTREMIDADES PLASTICAS</v>
          </cell>
        </row>
        <row r="14626">
          <cell r="A14626">
            <v>4425</v>
          </cell>
          <cell r="B14626" t="str">
            <v>VIGA NAO APARELHADA *6 X 12* CM, EM MACARANDUBA/MASSARANDUBA, ANGELIM OU EQUIVALENTE DA REGIAO - BRUTA</v>
          </cell>
          <cell r="C14626">
            <v>28.98</v>
          </cell>
        </row>
        <row r="14627">
          <cell r="A14627">
            <v>4472</v>
          </cell>
          <cell r="B14627" t="str">
            <v>VIGA NAO APARELHADA *6 X 16* CM, EM MACARANDUBA/MASSARANDUBA, ANGELIM OU EQUIVALENTE DA REGIAO - BRUTA</v>
          </cell>
          <cell r="C14627">
            <v>36.200000000000003</v>
          </cell>
        </row>
        <row r="14628">
          <cell r="A14628">
            <v>35272</v>
          </cell>
          <cell r="B14628" t="str">
            <v>VIGA NAO APARELHADA *6 X 20* CM, EM MACARANDUBA/MASSARANDUBA, ANGELIM OU EQUIVALENTE DA REGIAO - BRUTA</v>
          </cell>
          <cell r="C14628">
            <v>52.33</v>
          </cell>
        </row>
        <row r="14629">
          <cell r="A14629">
            <v>4481</v>
          </cell>
          <cell r="B14629" t="str">
            <v>VIGA NAO APARELHADA *8 X 16* CM EM MACARANDUBA/MASSARANDUBA, ANGELIM OU EQUIVALENTE DA REGIAO - BRUTA</v>
          </cell>
          <cell r="C14629">
            <v>56.01</v>
          </cell>
        </row>
        <row r="14630">
          <cell r="A14630">
            <v>34345</v>
          </cell>
          <cell r="B14630" t="str">
            <v>VIGIA DIURNO (HORISTA)</v>
          </cell>
          <cell r="C14630">
            <v>6.9</v>
          </cell>
        </row>
        <row r="14631">
          <cell r="A14631">
            <v>41096</v>
          </cell>
          <cell r="B14631" t="str">
            <v>VIGIA DIURNO (MENSALISTA)</v>
          </cell>
          <cell r="C14631">
            <v>1518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3" Type="http://schemas.openxmlformats.org/officeDocument/2006/relationships/hyperlink" Target="https://www.boniplantas.com.br/produto/muda-de-cipo-de-sao-joao-trepadeira-linda-de-cor-laranja.html?srsltid=AfmBOopDM9WEte4VrTYx2SnjCNLn_6_isp1S66iMR1YlXDf_KvFiZp3w" TargetMode="External"/><Relationship Id="rId18" Type="http://schemas.openxmlformats.org/officeDocument/2006/relationships/hyperlink" Target="https://brasilnativas.com.br/loja/plantas-ornamentais/cerca-viva/mudas-de-clusia/?srsltid=AfmBOor-1C4rpbcZyfBlSwIOyKPLPYRzB3-2hHsmIxdLIolkNoUh7dr1" TargetMode="External"/><Relationship Id="rId26" Type="http://schemas.openxmlformats.org/officeDocument/2006/relationships/hyperlink" Target="https://www.belliplantas.com.br/bulbos-rizomas-e-tuberculos/diversos-bulbos-ornamentais/mudas-bulbos-de-iris-germanica-branca-azul-flor-de-lis-iris-de-barbados-belli-plantas" TargetMode="External"/><Relationship Id="rId39" Type="http://schemas.openxmlformats.org/officeDocument/2006/relationships/hyperlink" Target="https://www.orquidario4e.com.br/dianela-dianella-tasmanica?srsltid=AfmBOoo2Fhmc3-f_iD6-IO8BfC9Uwi8kEjr5peavDWDXy2KuQC6hrjtq" TargetMode="External"/><Relationship Id="rId21" Type="http://schemas.openxmlformats.org/officeDocument/2006/relationships/hyperlink" Target="https://www.verdegarden.com.br/costela-de-adao-muda-monstera-planta-50cm-decoracao-interna?srsltid=AfmBOooDC3xPzrx_Tmmlo7TcWNOBeVZxlZgi7afm0BSG8YHakCD0uHCT" TargetMode="External"/><Relationship Id="rId34" Type="http://schemas.openxmlformats.org/officeDocument/2006/relationships/hyperlink" Target="https://www.boniplantas.com.br/produto/muda-de-espirradeira-branca-lindo-arbusto-ideal-para-calcada.html?srsltid=AfmBOor5f42lKHRv3EDrqbuReYGSIvBg24u6Fj3ZC6_IQNTNS2UTqG_x" TargetMode="External"/><Relationship Id="rId42" Type="http://schemas.openxmlformats.org/officeDocument/2006/relationships/drawing" Target="../drawings/drawing4.xml"/><Relationship Id="rId7" Type="http://schemas.openxmlformats.org/officeDocument/2006/relationships/hyperlink" Target="https://www.orquidariomogimirim.com.br/rhoeo-spathacea-abacaxi-roxo?srsltid=AfmBOorIiAuamWGPjtzTzrq9DK6ucI7D-XoPJU4T1p4R5cXQFQ-GXnWp" TargetMode="External"/><Relationship Id="rId2" Type="http://schemas.openxmlformats.org/officeDocument/2006/relationships/hyperlink" Target="https://www.leroymerlin.com.br/tinta-mineral-arquitetura-premium-3,6l-branca_1571830208" TargetMode="External"/><Relationship Id="rId16" Type="http://schemas.openxmlformats.org/officeDocument/2006/relationships/hyperlink" Target="https://www.plantei.com.br/plantas-muda-de-clusia" TargetMode="External"/><Relationship Id="rId20" Type="http://schemas.openxmlformats.org/officeDocument/2006/relationships/hyperlink" Target="https://brasilnativas.com.br/loja/plantas-ornamentais/interiores/mudas-de-costela-de-adao/" TargetMode="External"/><Relationship Id="rId29" Type="http://schemas.openxmlformats.org/officeDocument/2006/relationships/hyperlink" Target="https://www.sitioexotico.com.br/muda-da-palmeira-rafiade-semente-rhapis-excelsafolha-mole-?srsltid=AfmBOopWNr4sjnxL43V416Q4GV0p2D7d9f33Vs-d6-oLTeK_VLbUc09v" TargetMode="External"/><Relationship Id="rId41" Type="http://schemas.openxmlformats.org/officeDocument/2006/relationships/printerSettings" Target="../printerSettings/printerSettings5.bin"/><Relationship Id="rId1" Type="http://schemas.openxmlformats.org/officeDocument/2006/relationships/hyperlink" Target="https://www.leroymerlin.com.br/tinta-mineral-ecossilica-premium-3,6l--branca_1571292882" TargetMode="External"/><Relationship Id="rId6" Type="http://schemas.openxmlformats.org/officeDocument/2006/relationships/hyperlink" Target="https://loja.krotentintas.com.br/tinta-mineral-arquitetura-premium-16-2l-farinha-de-chia" TargetMode="External"/><Relationship Id="rId11" Type="http://schemas.openxmlformats.org/officeDocument/2006/relationships/hyperlink" Target="https://www.sitiodamata.com.br/importacao/bambu-mosso-p-edulis-1.html" TargetMode="External"/><Relationship Id="rId24" Type="http://schemas.openxmlformats.org/officeDocument/2006/relationships/hyperlink" Target="https://www.orquidario4e.com.br/dianela-dianella-tasmanica?srsltid=AfmBOoo2Fhmc3-f_iD6-IO8BfC9Uwi8kEjr5peavDWDXy2KuQC6hrjtq" TargetMode="External"/><Relationship Id="rId32" Type="http://schemas.openxmlformats.org/officeDocument/2006/relationships/hyperlink" Target="https://www.sitiodamata.com.br/importacao/dracena-arborea-dracaena-arborea.html" TargetMode="External"/><Relationship Id="rId37" Type="http://schemas.openxmlformats.org/officeDocument/2006/relationships/hyperlink" Target="https://www.orquidariomogimirim.com.br/mini-ixora-vermelha?srsltid=AfmBOorK65tUVYxO7HNlv9wS794INbbRrbqD5Yqs0d2Sv0nRegbMa1Wb" TargetMode="External"/><Relationship Id="rId40" Type="http://schemas.openxmlformats.org/officeDocument/2006/relationships/hyperlink" Target="https://www.nativoshops.com.br/MLB-2203369319-mini-ixora-vermelha-ixoria-chinesa-5-mudas-no-saquinho-_JM?srsltid=AfmBOorw9bkyLRMu36PXccjlniH_HkJ2mKEeEShBLOrO3IfZ-WJ6MGH0" TargetMode="External"/><Relationship Id="rId5" Type="http://schemas.openxmlformats.org/officeDocument/2006/relationships/hyperlink" Target="https://loja.krotentintas.com.br/textura-mineral-quartzo-25kg" TargetMode="External"/><Relationship Id="rId15" Type="http://schemas.openxmlformats.org/officeDocument/2006/relationships/hyperlink" Target="https://produto.mercadolivre.com.br/MLB-2618544947-muda-de-cipo-de-so-joo-trepadeira-_JM" TargetMode="External"/><Relationship Id="rId23" Type="http://schemas.openxmlformats.org/officeDocument/2006/relationships/hyperlink" Target="https://brasilnativas.com.br/loja/plantas-ornamentais/mudas-de-dionela-caixa-com-12/?srsltid=AfmBOopbYTEeJMwQJYWdRpTv_b6JTz9Cl5g7IZ_EW7Bc0j4k9AbgZ_1o" TargetMode="External"/><Relationship Id="rId28" Type="http://schemas.openxmlformats.org/officeDocument/2006/relationships/hyperlink" Target="https://www.agrojardim.com.br/planta-palmeira-rafis-grande?srsltid=AfmBOooLMQzfdU-M95ExA-kQcpQaaVUcmHEGpdcLcglG6YfaPlUMYbOG" TargetMode="External"/><Relationship Id="rId36" Type="http://schemas.openxmlformats.org/officeDocument/2006/relationships/hyperlink" Target="https://www.sitiodamata.com.br/especies-de-plantas/mini-ixora-ixora-coccinea-compacta.html" TargetMode="External"/><Relationship Id="rId10" Type="http://schemas.openxmlformats.org/officeDocument/2006/relationships/hyperlink" Target="https://www.floradelivery.com.br/bambu-mosso" TargetMode="External"/><Relationship Id="rId19" Type="http://schemas.openxmlformats.org/officeDocument/2006/relationships/hyperlink" Target="https://www.plantei.com.br/muda-de-costela-de-adao-monstera-deliciosa-pote-23" TargetMode="External"/><Relationship Id="rId31" Type="http://schemas.openxmlformats.org/officeDocument/2006/relationships/hyperlink" Target="https://www.esalflores.com.br/produto/dracena-arborea?id=1260&amp;srsltid=AfmBOorOz9Pvi0v7tRueQzGuFLcHskzusNE7gO6D02r1wKM7TqcXsJex" TargetMode="External"/><Relationship Id="rId4" Type="http://schemas.openxmlformats.org/officeDocument/2006/relationships/hyperlink" Target="http://leroymerlin.com.br/massa-mineral-lisa-25kg_1571830268" TargetMode="External"/><Relationship Id="rId9" Type="http://schemas.openxmlformats.org/officeDocument/2006/relationships/hyperlink" Target="https://www.sitiodamata.com.br/importacao/abacaxi-roxo-tradescantia-spadothea.html" TargetMode="External"/><Relationship Id="rId14" Type="http://schemas.openxmlformats.org/officeDocument/2006/relationships/hyperlink" Target="https://www.sitiodamata.com.br/especies-de-plantas/cipo-de-s-o-jo-o.html" TargetMode="External"/><Relationship Id="rId22" Type="http://schemas.openxmlformats.org/officeDocument/2006/relationships/hyperlink" Target="https://www.sitiodamata.com.br/especies-de-plantas/dionela.html" TargetMode="External"/><Relationship Id="rId27" Type="http://schemas.openxmlformats.org/officeDocument/2006/relationships/hyperlink" Target="https://produto.mercadolivre.com.br/MLB-2719501015-01-muda-planta-raphis-excelsa-rafia-touceira-palmeira-rafis-_JM" TargetMode="External"/><Relationship Id="rId30" Type="http://schemas.openxmlformats.org/officeDocument/2006/relationships/hyperlink" Target="https://brasilnativas.com.br/loja/plantas-ornamentais/arbustos/dracena-arborea/?srsltid=AfmBOorlGGikFJbidGvUjT6wRFyn5jnqCHgtROtjQQCfw-Udf0kERqi2" TargetMode="External"/><Relationship Id="rId35" Type="http://schemas.openxmlformats.org/officeDocument/2006/relationships/hyperlink" Target="https://produto.mercadolivre.com.br/MLB-4306877790-muda-de-espirradeira-rosa-para-jardim-_JM" TargetMode="External"/><Relationship Id="rId8" Type="http://schemas.openxmlformats.org/officeDocument/2006/relationships/hyperlink" Target="https://produto.mercadolivre.com.br/MLB-1797814878-planta-rhoeo-spathacea-abacaxi-roxo-super-decorativa--_JM" TargetMode="External"/><Relationship Id="rId3" Type="http://schemas.openxmlformats.org/officeDocument/2006/relationships/hyperlink" Target="https://www.leroymerlin.com.br/fundo-preparador-mineral-ecossilica-18l_1572187297" TargetMode="External"/><Relationship Id="rId12" Type="http://schemas.openxmlformats.org/officeDocument/2006/relationships/hyperlink" Target="https://www.sitiodamata.com.br/especies-de-plantas/bambu-mosso-torto-phyllostachys-pubescens.html" TargetMode="External"/><Relationship Id="rId17" Type="http://schemas.openxmlformats.org/officeDocument/2006/relationships/hyperlink" Target="https://www.boniplantas.com.br/clusia-clusia-fluminensis?srsltid=AfmBOorlAIqXrHkpcFRKlyV5YBVsSyejAaya3OWafO79ry_b9zypI2vO" TargetMode="External"/><Relationship Id="rId25" Type="http://schemas.openxmlformats.org/officeDocument/2006/relationships/hyperlink" Target="https://www.floriculturaliriodosvalles.com.br/produtos/iris-germanica-branca/" TargetMode="External"/><Relationship Id="rId33" Type="http://schemas.openxmlformats.org/officeDocument/2006/relationships/hyperlink" Target="https://www.sitiodamata.com.br/importacao/espirradeira-nerium-oleander.html" TargetMode="External"/><Relationship Id="rId38" Type="http://schemas.openxmlformats.org/officeDocument/2006/relationships/hyperlink" Target="https://www.nativoshops.com.br/MLB-2203369319-mini-ixora-vermelha-ixoria-chinesa-5-mudas-no-saquinho-_JM?srsltid=AfmBOorw9bkyLRMu36PXccjlniH_HkJ2mKEeEShBLOrO3IfZ-WJ6MGH0" TargetMode="Externa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90098-B61E-4310-A232-E3B5197E8632}">
  <dimension ref="A2:D14631"/>
  <sheetViews>
    <sheetView topLeftCell="A6688" workbookViewId="0">
      <selection activeCell="A6695" sqref="A6695"/>
    </sheetView>
  </sheetViews>
  <sheetFormatPr defaultRowHeight="12.75"/>
  <cols>
    <col min="1" max="1" width="8.7109375" style="75" customWidth="1"/>
    <col min="2" max="2" width="101.7109375" style="73" customWidth="1"/>
    <col min="3" max="3" width="15" style="78" bestFit="1" customWidth="1"/>
  </cols>
  <sheetData>
    <row r="2" spans="1:3">
      <c r="A2" s="75" t="s">
        <v>703</v>
      </c>
    </row>
    <row r="3" spans="1:3">
      <c r="A3" s="76" t="s">
        <v>704</v>
      </c>
    </row>
    <row r="4" spans="1:3">
      <c r="A4" s="75" t="s">
        <v>705</v>
      </c>
      <c r="C4" s="78" t="s">
        <v>706</v>
      </c>
    </row>
    <row r="5" spans="1:3">
      <c r="C5" s="78" t="s">
        <v>707</v>
      </c>
    </row>
    <row r="6" spans="1:3">
      <c r="A6" s="75" t="s">
        <v>708</v>
      </c>
      <c r="C6" s="78">
        <v>1.0751999999999999</v>
      </c>
    </row>
    <row r="7" spans="1:3">
      <c r="A7" s="75" t="s">
        <v>709</v>
      </c>
      <c r="C7" s="78">
        <v>0.64800000000000002</v>
      </c>
    </row>
    <row r="8" spans="1:3">
      <c r="A8" s="75" t="s">
        <v>710</v>
      </c>
    </row>
    <row r="9" spans="1:3">
      <c r="A9" s="75" t="s">
        <v>711</v>
      </c>
      <c r="C9" s="78" t="s">
        <v>706</v>
      </c>
    </row>
    <row r="10" spans="1:3" ht="15">
      <c r="A10" s="77" t="s">
        <v>712</v>
      </c>
      <c r="B10" s="74" t="s">
        <v>14</v>
      </c>
      <c r="C10" s="79" t="s">
        <v>713</v>
      </c>
    </row>
    <row r="11" spans="1:3" ht="25.5">
      <c r="A11" s="75">
        <v>104658</v>
      </c>
      <c r="B11" s="73" t="s">
        <v>714</v>
      </c>
      <c r="C11" s="78">
        <v>165.62</v>
      </c>
    </row>
    <row r="12" spans="1:3" ht="25.5">
      <c r="A12" s="75">
        <v>105002</v>
      </c>
      <c r="B12" s="73" t="s">
        <v>715</v>
      </c>
      <c r="C12" s="78">
        <v>681.99</v>
      </c>
    </row>
    <row r="13" spans="1:3" ht="25.5">
      <c r="A13" s="75">
        <v>105004</v>
      </c>
      <c r="B13" s="73" t="s">
        <v>716</v>
      </c>
      <c r="C13" s="78">
        <v>116.27</v>
      </c>
    </row>
    <row r="14" spans="1:3" ht="25.5">
      <c r="A14" s="75">
        <v>105003</v>
      </c>
      <c r="B14" s="73" t="s">
        <v>717</v>
      </c>
      <c r="C14" s="78">
        <v>1114.79</v>
      </c>
    </row>
    <row r="15" spans="1:3" ht="25.5">
      <c r="A15" s="75">
        <v>105005</v>
      </c>
      <c r="B15" s="73" t="s">
        <v>718</v>
      </c>
      <c r="C15" s="78">
        <v>196.39</v>
      </c>
    </row>
    <row r="16" spans="1:3" ht="25.5">
      <c r="A16" s="75">
        <v>105006</v>
      </c>
      <c r="B16" s="73" t="s">
        <v>719</v>
      </c>
      <c r="C16" s="78">
        <v>0</v>
      </c>
    </row>
    <row r="17" spans="1:3" ht="25.5">
      <c r="A17" s="75">
        <v>104999</v>
      </c>
      <c r="B17" s="73" t="s">
        <v>720</v>
      </c>
      <c r="C17" s="78">
        <v>0</v>
      </c>
    </row>
    <row r="18" spans="1:3" ht="38.25">
      <c r="A18" s="75">
        <v>105000</v>
      </c>
      <c r="B18" s="73" t="s">
        <v>721</v>
      </c>
      <c r="C18" s="78">
        <v>1333.33</v>
      </c>
    </row>
    <row r="19" spans="1:3" ht="38.25">
      <c r="A19" s="75">
        <v>105001</v>
      </c>
      <c r="B19" s="73" t="s">
        <v>722</v>
      </c>
      <c r="C19" s="78">
        <v>1366.33</v>
      </c>
    </row>
    <row r="20" spans="1:3" ht="25.5">
      <c r="A20" s="75">
        <v>89306</v>
      </c>
      <c r="B20" s="73" t="s">
        <v>723</v>
      </c>
      <c r="C20" s="78">
        <v>98.38</v>
      </c>
    </row>
    <row r="21" spans="1:3" ht="25.5">
      <c r="A21" s="75">
        <v>89307</v>
      </c>
      <c r="B21" s="73" t="s">
        <v>724</v>
      </c>
      <c r="C21" s="78">
        <v>100.16</v>
      </c>
    </row>
    <row r="22" spans="1:3" ht="25.5">
      <c r="A22" s="75">
        <v>89290</v>
      </c>
      <c r="B22" s="73" t="s">
        <v>725</v>
      </c>
      <c r="C22" s="78">
        <v>83.19</v>
      </c>
    </row>
    <row r="23" spans="1:3" ht="25.5">
      <c r="A23" s="75">
        <v>89291</v>
      </c>
      <c r="B23" s="73" t="s">
        <v>726</v>
      </c>
      <c r="C23" s="78">
        <v>84.52</v>
      </c>
    </row>
    <row r="24" spans="1:3" ht="25.5">
      <c r="A24" s="75">
        <v>89298</v>
      </c>
      <c r="B24" s="73" t="s">
        <v>727</v>
      </c>
      <c r="C24" s="78">
        <v>86.83</v>
      </c>
    </row>
    <row r="25" spans="1:3" ht="25.5">
      <c r="A25" s="75">
        <v>89299</v>
      </c>
      <c r="B25" s="73" t="s">
        <v>728</v>
      </c>
      <c r="C25" s="78">
        <v>88.42</v>
      </c>
    </row>
    <row r="26" spans="1:3" ht="25.5">
      <c r="A26" s="75">
        <v>89282</v>
      </c>
      <c r="B26" s="73" t="s">
        <v>729</v>
      </c>
      <c r="C26" s="78">
        <v>76.08</v>
      </c>
    </row>
    <row r="27" spans="1:3" ht="25.5">
      <c r="A27" s="75">
        <v>89283</v>
      </c>
      <c r="B27" s="73" t="s">
        <v>730</v>
      </c>
      <c r="C27" s="78">
        <v>77.28</v>
      </c>
    </row>
    <row r="28" spans="1:3" ht="25.5">
      <c r="A28" s="75">
        <v>89480</v>
      </c>
      <c r="B28" s="73" t="s">
        <v>731</v>
      </c>
      <c r="C28" s="78">
        <v>166.83</v>
      </c>
    </row>
    <row r="29" spans="1:3" ht="25.5">
      <c r="A29" s="75">
        <v>89464</v>
      </c>
      <c r="B29" s="73" t="s">
        <v>732</v>
      </c>
      <c r="C29" s="78">
        <v>148.01</v>
      </c>
    </row>
    <row r="30" spans="1:3" ht="25.5">
      <c r="A30" s="75">
        <v>89478</v>
      </c>
      <c r="B30" s="73" t="s">
        <v>733</v>
      </c>
      <c r="C30" s="78">
        <v>142.43</v>
      </c>
    </row>
    <row r="31" spans="1:3" ht="25.5">
      <c r="A31" s="75">
        <v>89462</v>
      </c>
      <c r="B31" s="73" t="s">
        <v>734</v>
      </c>
      <c r="C31" s="78">
        <v>124.6</v>
      </c>
    </row>
    <row r="32" spans="1:3" ht="25.5">
      <c r="A32" s="75">
        <v>104444</v>
      </c>
      <c r="B32" s="73" t="s">
        <v>735</v>
      </c>
      <c r="C32" s="78">
        <v>0</v>
      </c>
    </row>
    <row r="33" spans="1:3" ht="25.5">
      <c r="A33" s="75">
        <v>104442</v>
      </c>
      <c r="B33" s="73" t="s">
        <v>736</v>
      </c>
      <c r="C33" s="78">
        <v>0</v>
      </c>
    </row>
    <row r="34" spans="1:3" ht="25.5">
      <c r="A34" s="75">
        <v>89472</v>
      </c>
      <c r="B34" s="73" t="s">
        <v>737</v>
      </c>
      <c r="C34" s="78">
        <v>129.49</v>
      </c>
    </row>
    <row r="35" spans="1:3" ht="25.5">
      <c r="A35" s="75">
        <v>89455</v>
      </c>
      <c r="B35" s="73" t="s">
        <v>738</v>
      </c>
      <c r="C35" s="78">
        <v>117.57</v>
      </c>
    </row>
    <row r="36" spans="1:3" ht="25.5">
      <c r="A36" s="75">
        <v>89470</v>
      </c>
      <c r="B36" s="73" t="s">
        <v>739</v>
      </c>
      <c r="C36" s="78">
        <v>106.85</v>
      </c>
    </row>
    <row r="37" spans="1:3" ht="25.5">
      <c r="A37" s="75">
        <v>89453</v>
      </c>
      <c r="B37" s="73" t="s">
        <v>740</v>
      </c>
      <c r="C37" s="78">
        <v>95.92</v>
      </c>
    </row>
    <row r="38" spans="1:3" ht="25.5">
      <c r="A38" s="75">
        <v>104443</v>
      </c>
      <c r="B38" s="73" t="s">
        <v>741</v>
      </c>
      <c r="C38" s="78">
        <v>0</v>
      </c>
    </row>
    <row r="39" spans="1:3" ht="25.5">
      <c r="A39" s="75">
        <v>104441</v>
      </c>
      <c r="B39" s="73" t="s">
        <v>742</v>
      </c>
      <c r="C39" s="78">
        <v>0</v>
      </c>
    </row>
    <row r="40" spans="1:3" ht="25.5">
      <c r="A40" s="75">
        <v>103354</v>
      </c>
      <c r="B40" s="73" t="s">
        <v>743</v>
      </c>
      <c r="C40" s="78">
        <v>88.47</v>
      </c>
    </row>
    <row r="41" spans="1:3" ht="25.5">
      <c r="A41" s="75">
        <v>103355</v>
      </c>
      <c r="B41" s="73" t="s">
        <v>744</v>
      </c>
      <c r="C41" s="78">
        <v>89.54</v>
      </c>
    </row>
    <row r="42" spans="1:3" ht="25.5">
      <c r="A42" s="75">
        <v>103330</v>
      </c>
      <c r="B42" s="73" t="s">
        <v>745</v>
      </c>
      <c r="C42" s="78">
        <v>82.76</v>
      </c>
    </row>
    <row r="43" spans="1:3" ht="25.5">
      <c r="A43" s="75">
        <v>103331</v>
      </c>
      <c r="B43" s="73" t="s">
        <v>746</v>
      </c>
      <c r="C43" s="78">
        <v>83.77</v>
      </c>
    </row>
    <row r="44" spans="1:3" ht="25.5">
      <c r="A44" s="75">
        <v>103358</v>
      </c>
      <c r="B44" s="73" t="s">
        <v>747</v>
      </c>
      <c r="C44" s="78">
        <v>70.459999999999994</v>
      </c>
    </row>
    <row r="45" spans="1:3" ht="25.5">
      <c r="A45" s="75">
        <v>103359</v>
      </c>
      <c r="B45" s="73" t="s">
        <v>748</v>
      </c>
      <c r="C45" s="78">
        <v>71.319999999999993</v>
      </c>
    </row>
    <row r="46" spans="1:3" ht="25.5">
      <c r="A46" s="75">
        <v>103366</v>
      </c>
      <c r="B46" s="73" t="s">
        <v>749</v>
      </c>
      <c r="C46" s="78">
        <v>62.79</v>
      </c>
    </row>
    <row r="47" spans="1:3" ht="25.5">
      <c r="A47" s="75">
        <v>103367</v>
      </c>
      <c r="B47" s="73" t="s">
        <v>750</v>
      </c>
      <c r="C47" s="78">
        <v>63.56</v>
      </c>
    </row>
    <row r="48" spans="1:3" ht="25.5">
      <c r="A48" s="75">
        <v>103360</v>
      </c>
      <c r="B48" s="73" t="s">
        <v>751</v>
      </c>
      <c r="C48" s="78">
        <v>82.13</v>
      </c>
    </row>
    <row r="49" spans="1:3" ht="25.5">
      <c r="A49" s="75">
        <v>103361</v>
      </c>
      <c r="B49" s="73" t="s">
        <v>752</v>
      </c>
      <c r="C49" s="78">
        <v>83.21</v>
      </c>
    </row>
    <row r="50" spans="1:3" ht="25.5">
      <c r="A50" s="75">
        <v>103368</v>
      </c>
      <c r="B50" s="73" t="s">
        <v>753</v>
      </c>
      <c r="C50" s="78">
        <v>70.709999999999994</v>
      </c>
    </row>
    <row r="51" spans="1:3" ht="25.5">
      <c r="A51" s="75">
        <v>103369</v>
      </c>
      <c r="B51" s="73" t="s">
        <v>754</v>
      </c>
      <c r="C51" s="78">
        <v>71.680000000000007</v>
      </c>
    </row>
    <row r="52" spans="1:3" ht="38.25">
      <c r="A52" s="75">
        <v>103334</v>
      </c>
      <c r="B52" s="73" t="s">
        <v>755</v>
      </c>
      <c r="C52" s="78">
        <v>142.49</v>
      </c>
    </row>
    <row r="53" spans="1:3" ht="38.25">
      <c r="A53" s="75">
        <v>103335</v>
      </c>
      <c r="B53" s="73" t="s">
        <v>756</v>
      </c>
      <c r="C53" s="78">
        <v>144.37</v>
      </c>
    </row>
    <row r="54" spans="1:3" ht="25.5">
      <c r="A54" s="75">
        <v>103362</v>
      </c>
      <c r="B54" s="73" t="s">
        <v>757</v>
      </c>
      <c r="C54" s="78">
        <v>100.79</v>
      </c>
    </row>
    <row r="55" spans="1:3" ht="25.5">
      <c r="A55" s="75">
        <v>103363</v>
      </c>
      <c r="B55" s="73" t="s">
        <v>758</v>
      </c>
      <c r="C55" s="78">
        <v>102</v>
      </c>
    </row>
    <row r="56" spans="1:3" ht="25.5">
      <c r="A56" s="75">
        <v>103370</v>
      </c>
      <c r="B56" s="73" t="s">
        <v>759</v>
      </c>
      <c r="C56" s="78">
        <v>90.67</v>
      </c>
    </row>
    <row r="57" spans="1:3" ht="25.5">
      <c r="A57" s="75">
        <v>103371</v>
      </c>
      <c r="B57" s="73" t="s">
        <v>760</v>
      </c>
      <c r="C57" s="78">
        <v>91.77</v>
      </c>
    </row>
    <row r="58" spans="1:3" ht="25.5">
      <c r="A58" s="75">
        <v>103332</v>
      </c>
      <c r="B58" s="73" t="s">
        <v>761</v>
      </c>
      <c r="C58" s="78">
        <v>116.68</v>
      </c>
    </row>
    <row r="59" spans="1:3" ht="25.5">
      <c r="A59" s="75">
        <v>103333</v>
      </c>
      <c r="B59" s="73" t="s">
        <v>762</v>
      </c>
      <c r="C59" s="78">
        <v>117.76</v>
      </c>
    </row>
    <row r="60" spans="1:3" ht="25.5">
      <c r="A60" s="75">
        <v>103352</v>
      </c>
      <c r="B60" s="73" t="s">
        <v>763</v>
      </c>
      <c r="C60" s="78">
        <v>101.01</v>
      </c>
    </row>
    <row r="61" spans="1:3" ht="25.5">
      <c r="A61" s="75">
        <v>103353</v>
      </c>
      <c r="B61" s="73" t="s">
        <v>764</v>
      </c>
      <c r="C61" s="78">
        <v>102.01</v>
      </c>
    </row>
    <row r="62" spans="1:3" ht="25.5">
      <c r="A62" s="75">
        <v>103328</v>
      </c>
      <c r="B62" s="73" t="s">
        <v>765</v>
      </c>
      <c r="C62" s="78">
        <v>92.68</v>
      </c>
    </row>
    <row r="63" spans="1:3" ht="25.5">
      <c r="A63" s="75">
        <v>103329</v>
      </c>
      <c r="B63" s="73" t="s">
        <v>766</v>
      </c>
      <c r="C63" s="78">
        <v>93.62</v>
      </c>
    </row>
    <row r="64" spans="1:3" ht="25.5">
      <c r="A64" s="75">
        <v>103356</v>
      </c>
      <c r="B64" s="73" t="s">
        <v>767</v>
      </c>
      <c r="C64" s="78">
        <v>62.55</v>
      </c>
    </row>
    <row r="65" spans="1:4" ht="25.5">
      <c r="A65" s="75">
        <v>103357</v>
      </c>
      <c r="B65" s="73" t="s">
        <v>768</v>
      </c>
      <c r="C65" s="78">
        <v>63.34</v>
      </c>
    </row>
    <row r="66" spans="1:4" ht="25.5">
      <c r="A66" s="75">
        <v>103364</v>
      </c>
      <c r="B66" s="73" t="s">
        <v>769</v>
      </c>
      <c r="C66" s="78">
        <v>52.64</v>
      </c>
    </row>
    <row r="67" spans="1:4" ht="25.5">
      <c r="A67" s="75">
        <v>103365</v>
      </c>
      <c r="B67" s="73" t="s">
        <v>770</v>
      </c>
      <c r="C67" s="78">
        <v>53.13</v>
      </c>
    </row>
    <row r="68" spans="1:4" ht="25.5">
      <c r="A68" s="75">
        <v>103350</v>
      </c>
      <c r="B68" s="73" t="s">
        <v>771</v>
      </c>
      <c r="C68" s="78">
        <v>171.68</v>
      </c>
    </row>
    <row r="69" spans="1:4" ht="25.5">
      <c r="A69" s="75">
        <v>103351</v>
      </c>
      <c r="B69" s="73" t="s">
        <v>772</v>
      </c>
      <c r="C69" s="78">
        <v>173.06</v>
      </c>
    </row>
    <row r="70" spans="1:4" ht="25.5">
      <c r="A70" s="75">
        <v>103344</v>
      </c>
      <c r="B70" s="73" t="s">
        <v>773</v>
      </c>
      <c r="C70" s="78">
        <v>85.23</v>
      </c>
    </row>
    <row r="71" spans="1:4" ht="25.5">
      <c r="A71" s="75">
        <v>103345</v>
      </c>
      <c r="B71" s="73" t="s">
        <v>774</v>
      </c>
      <c r="C71" s="78">
        <v>86.49</v>
      </c>
    </row>
    <row r="72" spans="1:4" ht="25.5">
      <c r="A72" s="75">
        <v>103348</v>
      </c>
      <c r="B72" s="73" t="s">
        <v>775</v>
      </c>
      <c r="C72" s="78">
        <v>72.45</v>
      </c>
    </row>
    <row r="73" spans="1:4" ht="25.5">
      <c r="A73" s="75">
        <v>103349</v>
      </c>
      <c r="B73" s="73" t="s">
        <v>776</v>
      </c>
      <c r="C73" s="78">
        <v>73.59</v>
      </c>
    </row>
    <row r="74" spans="1:4" ht="25.5">
      <c r="A74" s="75">
        <v>103346</v>
      </c>
      <c r="B74" s="73" t="s">
        <v>777</v>
      </c>
      <c r="C74" s="78">
        <v>93.92</v>
      </c>
    </row>
    <row r="75" spans="1:4" ht="25.5">
      <c r="A75" s="75">
        <v>103347</v>
      </c>
      <c r="B75" s="73" t="s">
        <v>778</v>
      </c>
      <c r="C75" s="78">
        <v>95.26</v>
      </c>
    </row>
    <row r="76" spans="1:4" ht="25.5">
      <c r="A76" s="75">
        <v>103324</v>
      </c>
      <c r="B76" s="73" t="s">
        <v>779</v>
      </c>
      <c r="C76" s="78">
        <v>81.96</v>
      </c>
      <c r="D76" s="88"/>
    </row>
    <row r="77" spans="1:4" ht="25.5">
      <c r="A77" s="75">
        <v>103325</v>
      </c>
      <c r="B77" s="73" t="s">
        <v>780</v>
      </c>
      <c r="C77" s="78">
        <v>83.17</v>
      </c>
    </row>
    <row r="78" spans="1:4" ht="25.5">
      <c r="A78" s="75">
        <v>103326</v>
      </c>
      <c r="B78" s="73" t="s">
        <v>781</v>
      </c>
      <c r="C78" s="78">
        <v>96.7</v>
      </c>
    </row>
    <row r="79" spans="1:4" ht="25.5">
      <c r="A79" s="75">
        <v>103327</v>
      </c>
      <c r="B79" s="73" t="s">
        <v>782</v>
      </c>
      <c r="C79" s="78">
        <v>98.12</v>
      </c>
    </row>
    <row r="80" spans="1:4" ht="25.5">
      <c r="A80" s="75">
        <v>103322</v>
      </c>
      <c r="B80" s="73" t="s">
        <v>783</v>
      </c>
      <c r="C80" s="78">
        <v>61.77</v>
      </c>
    </row>
    <row r="81" spans="1:3" ht="25.5">
      <c r="A81" s="75">
        <v>103323</v>
      </c>
      <c r="B81" s="73" t="s">
        <v>784</v>
      </c>
      <c r="C81" s="78">
        <v>62.84</v>
      </c>
    </row>
    <row r="82" spans="1:3" ht="25.5">
      <c r="A82" s="75">
        <v>103338</v>
      </c>
      <c r="B82" s="73" t="s">
        <v>785</v>
      </c>
      <c r="C82" s="78">
        <v>118.14</v>
      </c>
    </row>
    <row r="83" spans="1:3" ht="25.5">
      <c r="A83" s="75">
        <v>103339</v>
      </c>
      <c r="B83" s="73" t="s">
        <v>786</v>
      </c>
      <c r="C83" s="78">
        <v>119.19</v>
      </c>
    </row>
    <row r="84" spans="1:3" ht="25.5">
      <c r="A84" s="75">
        <v>103340</v>
      </c>
      <c r="B84" s="73" t="s">
        <v>787</v>
      </c>
      <c r="C84" s="78">
        <v>143.79</v>
      </c>
    </row>
    <row r="85" spans="1:3" ht="25.5">
      <c r="A85" s="75">
        <v>103341</v>
      </c>
      <c r="B85" s="73" t="s">
        <v>788</v>
      </c>
      <c r="C85" s="78">
        <v>145.1</v>
      </c>
    </row>
    <row r="86" spans="1:3" ht="25.5">
      <c r="A86" s="75">
        <v>103336</v>
      </c>
      <c r="B86" s="73" t="s">
        <v>789</v>
      </c>
      <c r="C86" s="78">
        <v>90.24</v>
      </c>
    </row>
    <row r="87" spans="1:3" ht="25.5">
      <c r="A87" s="75">
        <v>103337</v>
      </c>
      <c r="B87" s="73" t="s">
        <v>790</v>
      </c>
      <c r="C87" s="78">
        <v>91.13</v>
      </c>
    </row>
    <row r="88" spans="1:3" ht="25.5">
      <c r="A88" s="75">
        <v>103342</v>
      </c>
      <c r="B88" s="73" t="s">
        <v>791</v>
      </c>
      <c r="C88" s="78">
        <v>123.03</v>
      </c>
    </row>
    <row r="89" spans="1:3" ht="25.5">
      <c r="A89" s="75">
        <v>103343</v>
      </c>
      <c r="B89" s="73" t="s">
        <v>792</v>
      </c>
      <c r="C89" s="78">
        <v>124.2</v>
      </c>
    </row>
    <row r="90" spans="1:3" ht="25.5">
      <c r="A90" s="75">
        <v>103318</v>
      </c>
      <c r="B90" s="73" t="s">
        <v>793</v>
      </c>
      <c r="C90" s="78">
        <v>104.99</v>
      </c>
    </row>
    <row r="91" spans="1:3" ht="25.5">
      <c r="A91" s="75">
        <v>103319</v>
      </c>
      <c r="B91" s="73" t="s">
        <v>794</v>
      </c>
      <c r="C91" s="78">
        <v>106.04</v>
      </c>
    </row>
    <row r="92" spans="1:3" ht="25.5">
      <c r="A92" s="75">
        <v>103320</v>
      </c>
      <c r="B92" s="73" t="s">
        <v>795</v>
      </c>
      <c r="C92" s="78">
        <v>126.74</v>
      </c>
    </row>
    <row r="93" spans="1:3" ht="25.5">
      <c r="A93" s="75">
        <v>103321</v>
      </c>
      <c r="B93" s="73" t="s">
        <v>796</v>
      </c>
      <c r="C93" s="78">
        <v>128.05000000000001</v>
      </c>
    </row>
    <row r="94" spans="1:3" ht="25.5">
      <c r="A94" s="75">
        <v>103316</v>
      </c>
      <c r="B94" s="73" t="s">
        <v>797</v>
      </c>
      <c r="C94" s="78">
        <v>81.33</v>
      </c>
    </row>
    <row r="95" spans="1:3" ht="25.5">
      <c r="A95" s="75">
        <v>103317</v>
      </c>
      <c r="B95" s="73" t="s">
        <v>798</v>
      </c>
      <c r="C95" s="78">
        <v>82.22</v>
      </c>
    </row>
    <row r="96" spans="1:3" ht="25.5">
      <c r="A96" s="75">
        <v>101166</v>
      </c>
      <c r="B96" s="73" t="s">
        <v>799</v>
      </c>
      <c r="C96" s="78">
        <v>676.07</v>
      </c>
    </row>
    <row r="97" spans="1:4" ht="25.5">
      <c r="A97" s="75">
        <v>101165</v>
      </c>
      <c r="B97" s="73" t="s">
        <v>800</v>
      </c>
      <c r="C97" s="78">
        <v>1040.07</v>
      </c>
    </row>
    <row r="98" spans="1:4" ht="25.5">
      <c r="A98" s="75">
        <v>101163</v>
      </c>
      <c r="B98" s="73" t="s">
        <v>801</v>
      </c>
      <c r="C98" s="78">
        <v>631.74</v>
      </c>
    </row>
    <row r="99" spans="1:4" ht="25.5">
      <c r="A99" s="75">
        <v>101164</v>
      </c>
      <c r="B99" s="73" t="s">
        <v>802</v>
      </c>
      <c r="C99" s="78">
        <v>641.5</v>
      </c>
    </row>
    <row r="100" spans="1:4" ht="25.5">
      <c r="A100" s="75">
        <v>101162</v>
      </c>
      <c r="B100" s="73" t="s">
        <v>803</v>
      </c>
      <c r="C100" s="78">
        <v>157.12</v>
      </c>
    </row>
    <row r="101" spans="1:4" ht="25.5">
      <c r="A101" s="75">
        <v>101161</v>
      </c>
      <c r="B101" s="73" t="s">
        <v>804</v>
      </c>
      <c r="C101" s="78">
        <v>245.77</v>
      </c>
    </row>
    <row r="102" spans="1:4" ht="25.5">
      <c r="A102" s="75">
        <v>101160</v>
      </c>
      <c r="B102" s="73" t="s">
        <v>805</v>
      </c>
      <c r="C102" s="78">
        <v>0</v>
      </c>
    </row>
    <row r="103" spans="1:4" ht="25.5">
      <c r="A103" s="75">
        <v>101159</v>
      </c>
      <c r="B103" s="73" t="s">
        <v>806</v>
      </c>
      <c r="C103" s="78">
        <v>135.71</v>
      </c>
      <c r="D103" s="88"/>
    </row>
    <row r="104" spans="1:4" ht="25.5">
      <c r="A104" s="75">
        <v>101154</v>
      </c>
      <c r="B104" s="73" t="s">
        <v>807</v>
      </c>
      <c r="C104" s="78">
        <v>135.19999999999999</v>
      </c>
    </row>
    <row r="105" spans="1:4" ht="25.5">
      <c r="A105" s="75">
        <v>101155</v>
      </c>
      <c r="B105" s="73" t="s">
        <v>808</v>
      </c>
      <c r="C105" s="78">
        <v>190.54</v>
      </c>
    </row>
    <row r="106" spans="1:4" ht="25.5">
      <c r="A106" s="75">
        <v>101156</v>
      </c>
      <c r="B106" s="73" t="s">
        <v>809</v>
      </c>
      <c r="C106" s="78">
        <v>280.63</v>
      </c>
    </row>
    <row r="107" spans="1:4">
      <c r="A107" s="75">
        <v>101158</v>
      </c>
      <c r="B107" s="73" t="s">
        <v>810</v>
      </c>
      <c r="C107" s="78">
        <v>85.62</v>
      </c>
    </row>
    <row r="108" spans="1:4">
      <c r="A108" s="75">
        <v>101157</v>
      </c>
      <c r="B108" s="73" t="s">
        <v>811</v>
      </c>
      <c r="C108" s="78">
        <v>65.239999999999995</v>
      </c>
    </row>
    <row r="109" spans="1:4" ht="25.5">
      <c r="A109" s="75">
        <v>87382</v>
      </c>
      <c r="B109" s="73" t="s">
        <v>812</v>
      </c>
      <c r="C109" s="78">
        <v>1888.01</v>
      </c>
    </row>
    <row r="110" spans="1:4" ht="25.5">
      <c r="A110" s="75">
        <v>87383</v>
      </c>
      <c r="B110" s="73" t="s">
        <v>813</v>
      </c>
      <c r="C110" s="78">
        <v>1881.05</v>
      </c>
    </row>
    <row r="111" spans="1:4" ht="25.5">
      <c r="A111" s="75">
        <v>87384</v>
      </c>
      <c r="B111" s="73" t="s">
        <v>814</v>
      </c>
      <c r="C111" s="78">
        <v>1867.91</v>
      </c>
    </row>
    <row r="112" spans="1:4" ht="25.5">
      <c r="A112" s="75">
        <v>87398</v>
      </c>
      <c r="B112" s="73" t="s">
        <v>815</v>
      </c>
      <c r="C112" s="78">
        <v>2075.5100000000002</v>
      </c>
    </row>
    <row r="113" spans="1:4" ht="25.5">
      <c r="A113" s="75">
        <v>87395</v>
      </c>
      <c r="B113" s="73" t="s">
        <v>816</v>
      </c>
      <c r="C113" s="78">
        <v>3658.53</v>
      </c>
    </row>
    <row r="114" spans="1:4" ht="25.5">
      <c r="A114" s="75">
        <v>87396</v>
      </c>
      <c r="B114" s="73" t="s">
        <v>817</v>
      </c>
      <c r="C114" s="78">
        <v>3677.31</v>
      </c>
    </row>
    <row r="115" spans="1:4" ht="25.5">
      <c r="A115" s="75">
        <v>87397</v>
      </c>
      <c r="B115" s="73" t="s">
        <v>818</v>
      </c>
      <c r="C115" s="78">
        <v>3693.94</v>
      </c>
    </row>
    <row r="116" spans="1:4">
      <c r="A116" s="75">
        <v>87402</v>
      </c>
      <c r="B116" s="73" t="s">
        <v>819</v>
      </c>
      <c r="C116" s="78">
        <v>3898.32</v>
      </c>
    </row>
    <row r="117" spans="1:4" ht="25.5">
      <c r="A117" s="75">
        <v>87391</v>
      </c>
      <c r="B117" s="73" t="s">
        <v>820</v>
      </c>
      <c r="C117" s="78">
        <v>5809</v>
      </c>
    </row>
    <row r="118" spans="1:4" ht="25.5">
      <c r="A118" s="75">
        <v>87393</v>
      </c>
      <c r="B118" s="73" t="s">
        <v>821</v>
      </c>
      <c r="C118" s="78">
        <v>5856.66</v>
      </c>
    </row>
    <row r="119" spans="1:4" ht="25.5">
      <c r="A119" s="75">
        <v>87394</v>
      </c>
      <c r="B119" s="73" t="s">
        <v>822</v>
      </c>
      <c r="C119" s="78">
        <v>5900.88</v>
      </c>
    </row>
    <row r="120" spans="1:4">
      <c r="A120" s="75">
        <v>87401</v>
      </c>
      <c r="B120" s="73" t="s">
        <v>823</v>
      </c>
      <c r="C120" s="78">
        <v>6092.82</v>
      </c>
    </row>
    <row r="121" spans="1:4" ht="25.5">
      <c r="A121" s="75">
        <v>87407</v>
      </c>
      <c r="B121" s="73" t="s">
        <v>824</v>
      </c>
      <c r="C121" s="78">
        <v>1922.88</v>
      </c>
    </row>
    <row r="122" spans="1:4" ht="25.5">
      <c r="A122" s="75">
        <v>87408</v>
      </c>
      <c r="B122" s="73" t="s">
        <v>825</v>
      </c>
      <c r="C122" s="78">
        <v>1906.45</v>
      </c>
    </row>
    <row r="123" spans="1:4" ht="25.5">
      <c r="A123" s="75">
        <v>87404</v>
      </c>
      <c r="B123" s="73" t="s">
        <v>826</v>
      </c>
      <c r="C123" s="78">
        <v>5420.43</v>
      </c>
    </row>
    <row r="124" spans="1:4" ht="25.5">
      <c r="A124" s="75">
        <v>87405</v>
      </c>
      <c r="B124" s="73" t="s">
        <v>827</v>
      </c>
      <c r="C124" s="78">
        <v>5427.43</v>
      </c>
    </row>
    <row r="125" spans="1:4" ht="25.5">
      <c r="A125" s="75">
        <v>87388</v>
      </c>
      <c r="B125" s="73" t="s">
        <v>828</v>
      </c>
      <c r="C125" s="78">
        <v>5213.47</v>
      </c>
    </row>
    <row r="126" spans="1:4" ht="25.5">
      <c r="A126" s="75">
        <v>87389</v>
      </c>
      <c r="B126" s="73" t="s">
        <v>829</v>
      </c>
      <c r="C126" s="78">
        <v>5229.95</v>
      </c>
    </row>
    <row r="127" spans="1:4" ht="25.5">
      <c r="A127" s="75">
        <v>87390</v>
      </c>
      <c r="B127" s="73" t="s">
        <v>830</v>
      </c>
      <c r="C127" s="78">
        <v>5251.28</v>
      </c>
    </row>
    <row r="128" spans="1:4" ht="25.5">
      <c r="A128" s="75">
        <v>87385</v>
      </c>
      <c r="B128" s="73" t="s">
        <v>831</v>
      </c>
      <c r="C128" s="78">
        <v>2195.87</v>
      </c>
      <c r="D128" s="88"/>
    </row>
    <row r="129" spans="1:4" ht="25.5">
      <c r="A129" s="75">
        <v>87386</v>
      </c>
      <c r="B129" s="73" t="s">
        <v>832</v>
      </c>
      <c r="C129" s="78">
        <v>2182.66</v>
      </c>
      <c r="D129" s="88"/>
    </row>
    <row r="130" spans="1:4" ht="25.5">
      <c r="A130" s="75">
        <v>87387</v>
      </c>
      <c r="B130" s="73" t="s">
        <v>833</v>
      </c>
      <c r="C130" s="78">
        <v>2171.14</v>
      </c>
      <c r="D130" s="88"/>
    </row>
    <row r="131" spans="1:4">
      <c r="A131" s="75">
        <v>87399</v>
      </c>
      <c r="B131" s="73" t="s">
        <v>834</v>
      </c>
      <c r="C131" s="78">
        <v>2382.71</v>
      </c>
      <c r="D131" s="88"/>
    </row>
    <row r="132" spans="1:4" ht="25.5">
      <c r="A132" s="75">
        <v>88627</v>
      </c>
      <c r="B132" s="73" t="s">
        <v>835</v>
      </c>
      <c r="C132" s="78">
        <v>641.52</v>
      </c>
    </row>
    <row r="133" spans="1:4" ht="25.5">
      <c r="A133" s="75">
        <v>100463</v>
      </c>
      <c r="B133" s="73" t="s">
        <v>836</v>
      </c>
      <c r="C133" s="78">
        <v>0</v>
      </c>
    </row>
    <row r="134" spans="1:4" ht="25.5">
      <c r="A134" s="75">
        <v>88626</v>
      </c>
      <c r="B134" s="73" t="s">
        <v>837</v>
      </c>
      <c r="C134" s="78">
        <v>562.25</v>
      </c>
    </row>
    <row r="135" spans="1:4" ht="25.5">
      <c r="A135" s="75">
        <v>100488</v>
      </c>
      <c r="B135" s="73" t="s">
        <v>838</v>
      </c>
      <c r="C135" s="78">
        <v>547.57000000000005</v>
      </c>
    </row>
    <row r="136" spans="1:4" ht="25.5">
      <c r="A136" s="75">
        <v>100464</v>
      </c>
      <c r="B136" s="73" t="s">
        <v>839</v>
      </c>
      <c r="C136" s="78">
        <v>592.94000000000005</v>
      </c>
    </row>
    <row r="137" spans="1:4" ht="25.5">
      <c r="A137" s="75">
        <v>100465</v>
      </c>
      <c r="B137" s="73" t="s">
        <v>840</v>
      </c>
      <c r="C137" s="78">
        <v>548.19000000000005</v>
      </c>
    </row>
    <row r="138" spans="1:4" ht="25.5">
      <c r="A138" s="75">
        <v>100466</v>
      </c>
      <c r="B138" s="73" t="s">
        <v>841</v>
      </c>
      <c r="C138" s="78">
        <v>523.28</v>
      </c>
    </row>
    <row r="139" spans="1:4" ht="25.5">
      <c r="A139" s="75">
        <v>87368</v>
      </c>
      <c r="B139" s="73" t="s">
        <v>842</v>
      </c>
      <c r="C139" s="78">
        <v>669.17</v>
      </c>
    </row>
    <row r="140" spans="1:4" ht="38.25">
      <c r="A140" s="75">
        <v>100450</v>
      </c>
      <c r="B140" s="73" t="s">
        <v>843</v>
      </c>
      <c r="C140" s="78">
        <v>0</v>
      </c>
    </row>
    <row r="141" spans="1:4" ht="38.25">
      <c r="A141" s="75">
        <v>87289</v>
      </c>
      <c r="B141" s="73" t="s">
        <v>844</v>
      </c>
      <c r="C141" s="78">
        <v>570.97</v>
      </c>
    </row>
    <row r="142" spans="1:4" ht="38.25">
      <c r="A142" s="75">
        <v>87290</v>
      </c>
      <c r="B142" s="73" t="s">
        <v>845</v>
      </c>
      <c r="C142" s="78">
        <v>555.26</v>
      </c>
    </row>
    <row r="143" spans="1:4" ht="38.25">
      <c r="A143" s="75">
        <v>87333</v>
      </c>
      <c r="B143" s="73" t="s">
        <v>846</v>
      </c>
      <c r="C143" s="78">
        <v>577.38</v>
      </c>
    </row>
    <row r="144" spans="1:4" ht="38.25">
      <c r="A144" s="75">
        <v>87334</v>
      </c>
      <c r="B144" s="73" t="s">
        <v>847</v>
      </c>
      <c r="C144" s="78">
        <v>531.1</v>
      </c>
    </row>
    <row r="145" spans="1:3" ht="25.5">
      <c r="A145" s="75">
        <v>105515</v>
      </c>
      <c r="B145" s="73" t="s">
        <v>848</v>
      </c>
      <c r="C145" s="78">
        <v>834.04</v>
      </c>
    </row>
    <row r="146" spans="1:3" ht="25.5">
      <c r="A146" s="75">
        <v>87367</v>
      </c>
      <c r="B146" s="73" t="s">
        <v>849</v>
      </c>
      <c r="C146" s="78">
        <v>683.03</v>
      </c>
    </row>
    <row r="147" spans="1:3" ht="38.25">
      <c r="A147" s="75">
        <v>100449</v>
      </c>
      <c r="B147" s="73" t="s">
        <v>850</v>
      </c>
      <c r="C147" s="78">
        <v>0</v>
      </c>
    </row>
    <row r="148" spans="1:3" ht="38.25">
      <c r="A148" s="75">
        <v>87286</v>
      </c>
      <c r="B148" s="73" t="s">
        <v>851</v>
      </c>
      <c r="C148" s="78">
        <v>590.20000000000005</v>
      </c>
    </row>
    <row r="149" spans="1:3" ht="38.25">
      <c r="A149" s="75">
        <v>87287</v>
      </c>
      <c r="B149" s="73" t="s">
        <v>852</v>
      </c>
      <c r="C149" s="78">
        <v>563.65</v>
      </c>
    </row>
    <row r="150" spans="1:3" ht="38.25">
      <c r="A150" s="75">
        <v>87331</v>
      </c>
      <c r="B150" s="73" t="s">
        <v>853</v>
      </c>
      <c r="C150" s="78">
        <v>616.04999999999995</v>
      </c>
    </row>
    <row r="151" spans="1:3" ht="38.25">
      <c r="A151" s="75">
        <v>87332</v>
      </c>
      <c r="B151" s="73" t="s">
        <v>854</v>
      </c>
      <c r="C151" s="78">
        <v>541.87</v>
      </c>
    </row>
    <row r="152" spans="1:3" ht="25.5">
      <c r="A152" s="75">
        <v>87369</v>
      </c>
      <c r="B152" s="73" t="s">
        <v>855</v>
      </c>
      <c r="C152" s="78">
        <v>690.46</v>
      </c>
    </row>
    <row r="153" spans="1:3" ht="38.25">
      <c r="A153" s="75">
        <v>100451</v>
      </c>
      <c r="B153" s="73" t="s">
        <v>856</v>
      </c>
      <c r="C153" s="78">
        <v>0</v>
      </c>
    </row>
    <row r="154" spans="1:3" ht="38.25">
      <c r="A154" s="75">
        <v>87292</v>
      </c>
      <c r="B154" s="73" t="s">
        <v>857</v>
      </c>
      <c r="C154" s="78">
        <v>587.53</v>
      </c>
    </row>
    <row r="155" spans="1:3" ht="38.25">
      <c r="A155" s="75">
        <v>87335</v>
      </c>
      <c r="B155" s="73" t="s">
        <v>858</v>
      </c>
      <c r="C155" s="78">
        <v>568.57000000000005</v>
      </c>
    </row>
    <row r="156" spans="1:3" ht="38.25">
      <c r="A156" s="75">
        <v>87336</v>
      </c>
      <c r="B156" s="73" t="s">
        <v>859</v>
      </c>
      <c r="C156" s="78">
        <v>553.05999999999995</v>
      </c>
    </row>
    <row r="157" spans="1:3" ht="25.5">
      <c r="A157" s="75">
        <v>87370</v>
      </c>
      <c r="B157" s="73" t="s">
        <v>860</v>
      </c>
      <c r="C157" s="78">
        <v>661.91</v>
      </c>
    </row>
    <row r="158" spans="1:3" ht="38.25">
      <c r="A158" s="75">
        <v>100452</v>
      </c>
      <c r="B158" s="73" t="s">
        <v>861</v>
      </c>
      <c r="C158" s="78">
        <v>0</v>
      </c>
    </row>
    <row r="159" spans="1:3" ht="38.25">
      <c r="A159" s="75">
        <v>88715</v>
      </c>
      <c r="B159" s="73" t="s">
        <v>862</v>
      </c>
      <c r="C159" s="78">
        <v>551.4</v>
      </c>
    </row>
    <row r="160" spans="1:3" ht="38.25">
      <c r="A160" s="75">
        <v>87294</v>
      </c>
      <c r="B160" s="73" t="s">
        <v>863</v>
      </c>
      <c r="C160" s="78">
        <v>553.82000000000005</v>
      </c>
    </row>
    <row r="161" spans="1:3" ht="38.25">
      <c r="A161" s="75">
        <v>87337</v>
      </c>
      <c r="B161" s="73" t="s">
        <v>864</v>
      </c>
      <c r="C161" s="78">
        <v>561.79</v>
      </c>
    </row>
    <row r="162" spans="1:3" ht="38.25">
      <c r="A162" s="75">
        <v>100487</v>
      </c>
      <c r="B162" s="73" t="s">
        <v>865</v>
      </c>
      <c r="C162" s="78">
        <v>520.23</v>
      </c>
    </row>
    <row r="163" spans="1:3" ht="25.5">
      <c r="A163" s="75">
        <v>87380</v>
      </c>
      <c r="B163" s="73" t="s">
        <v>866</v>
      </c>
      <c r="C163" s="78">
        <v>3695.11</v>
      </c>
    </row>
    <row r="164" spans="1:3" ht="25.5">
      <c r="A164" s="75">
        <v>100461</v>
      </c>
      <c r="B164" s="73" t="s">
        <v>867</v>
      </c>
      <c r="C164" s="78">
        <v>0</v>
      </c>
    </row>
    <row r="165" spans="1:3" ht="25.5">
      <c r="A165" s="75">
        <v>87322</v>
      </c>
      <c r="B165" s="73" t="s">
        <v>868</v>
      </c>
      <c r="C165" s="78">
        <v>3626.75</v>
      </c>
    </row>
    <row r="166" spans="1:3" ht="25.5">
      <c r="A166" s="75">
        <v>87323</v>
      </c>
      <c r="B166" s="73" t="s">
        <v>869</v>
      </c>
      <c r="C166" s="78">
        <v>3618.51</v>
      </c>
    </row>
    <row r="167" spans="1:3" ht="38.25">
      <c r="A167" s="75">
        <v>87360</v>
      </c>
      <c r="B167" s="73" t="s">
        <v>870</v>
      </c>
      <c r="C167" s="78">
        <v>3593.69</v>
      </c>
    </row>
    <row r="168" spans="1:3" ht="38.25">
      <c r="A168" s="75">
        <v>87361</v>
      </c>
      <c r="B168" s="73" t="s">
        <v>871</v>
      </c>
      <c r="C168" s="78">
        <v>3539.95</v>
      </c>
    </row>
    <row r="169" spans="1:3" ht="38.25">
      <c r="A169" s="75">
        <v>87362</v>
      </c>
      <c r="B169" s="73" t="s">
        <v>872</v>
      </c>
      <c r="C169" s="78">
        <v>3532.75</v>
      </c>
    </row>
    <row r="170" spans="1:3" ht="25.5">
      <c r="A170" s="75">
        <v>87377</v>
      </c>
      <c r="B170" s="73" t="s">
        <v>873</v>
      </c>
      <c r="C170" s="78">
        <v>646.63</v>
      </c>
    </row>
    <row r="171" spans="1:3" ht="25.5">
      <c r="A171" s="75">
        <v>100458</v>
      </c>
      <c r="B171" s="73" t="s">
        <v>874</v>
      </c>
      <c r="C171" s="78">
        <v>0</v>
      </c>
    </row>
    <row r="172" spans="1:3" ht="25.5">
      <c r="A172" s="75">
        <v>87313</v>
      </c>
      <c r="B172" s="73" t="s">
        <v>875</v>
      </c>
      <c r="C172" s="78">
        <v>536.52</v>
      </c>
    </row>
    <row r="173" spans="1:3" ht="25.5">
      <c r="A173" s="75">
        <v>87314</v>
      </c>
      <c r="B173" s="73" t="s">
        <v>876</v>
      </c>
      <c r="C173" s="78">
        <v>522.65</v>
      </c>
    </row>
    <row r="174" spans="1:3" ht="25.5">
      <c r="A174" s="75">
        <v>87352</v>
      </c>
      <c r="B174" s="73" t="s">
        <v>877</v>
      </c>
      <c r="C174" s="78">
        <v>631.64</v>
      </c>
    </row>
    <row r="175" spans="1:3" ht="25.5">
      <c r="A175" s="75">
        <v>87353</v>
      </c>
      <c r="B175" s="73" t="s">
        <v>878</v>
      </c>
      <c r="C175" s="78">
        <v>542.86</v>
      </c>
    </row>
    <row r="176" spans="1:3" ht="25.5">
      <c r="A176" s="75">
        <v>87354</v>
      </c>
      <c r="B176" s="73" t="s">
        <v>879</v>
      </c>
      <c r="C176" s="78">
        <v>500</v>
      </c>
    </row>
    <row r="177" spans="1:3" ht="25.5">
      <c r="A177" s="75">
        <v>100480</v>
      </c>
      <c r="B177" s="73" t="s">
        <v>880</v>
      </c>
      <c r="C177" s="78">
        <v>803.8</v>
      </c>
    </row>
    <row r="178" spans="1:3" ht="25.5">
      <c r="A178" s="75">
        <v>100476</v>
      </c>
      <c r="B178" s="73" t="s">
        <v>881</v>
      </c>
      <c r="C178" s="78">
        <v>0</v>
      </c>
    </row>
    <row r="179" spans="1:3" ht="25.5">
      <c r="A179" s="75">
        <v>100475</v>
      </c>
      <c r="B179" s="73" t="s">
        <v>882</v>
      </c>
      <c r="C179" s="78">
        <v>720.03</v>
      </c>
    </row>
    <row r="180" spans="1:3" ht="25.5">
      <c r="A180" s="75">
        <v>100491</v>
      </c>
      <c r="B180" s="73" t="s">
        <v>883</v>
      </c>
      <c r="C180" s="78">
        <v>714.5</v>
      </c>
    </row>
    <row r="181" spans="1:3" ht="38.25">
      <c r="A181" s="75">
        <v>100477</v>
      </c>
      <c r="B181" s="73" t="s">
        <v>884</v>
      </c>
      <c r="C181" s="78">
        <v>794.33</v>
      </c>
    </row>
    <row r="182" spans="1:3" ht="38.25">
      <c r="A182" s="75">
        <v>100478</v>
      </c>
      <c r="B182" s="73" t="s">
        <v>885</v>
      </c>
      <c r="C182" s="78">
        <v>706.05</v>
      </c>
    </row>
    <row r="183" spans="1:3" ht="38.25">
      <c r="A183" s="75">
        <v>100479</v>
      </c>
      <c r="B183" s="73" t="s">
        <v>886</v>
      </c>
      <c r="C183" s="78">
        <v>684.39</v>
      </c>
    </row>
    <row r="184" spans="1:3" ht="25.5">
      <c r="A184" s="75">
        <v>87372</v>
      </c>
      <c r="B184" s="73" t="s">
        <v>887</v>
      </c>
      <c r="C184" s="78">
        <v>797.49</v>
      </c>
    </row>
    <row r="185" spans="1:3" ht="25.5">
      <c r="A185" s="75">
        <v>100453</v>
      </c>
      <c r="B185" s="73" t="s">
        <v>888</v>
      </c>
      <c r="C185" s="78">
        <v>0</v>
      </c>
    </row>
    <row r="186" spans="1:3" ht="25.5">
      <c r="A186" s="75">
        <v>87298</v>
      </c>
      <c r="B186" s="73" t="s">
        <v>889</v>
      </c>
      <c r="C186" s="78">
        <v>682.71</v>
      </c>
    </row>
    <row r="187" spans="1:3" ht="25.5">
      <c r="A187" s="75">
        <v>87299</v>
      </c>
      <c r="B187" s="73" t="s">
        <v>890</v>
      </c>
      <c r="C187" s="78">
        <v>434.92</v>
      </c>
    </row>
    <row r="188" spans="1:3" ht="25.5">
      <c r="A188" s="75">
        <v>87339</v>
      </c>
      <c r="B188" s="73" t="s">
        <v>891</v>
      </c>
      <c r="C188" s="78">
        <v>826.38</v>
      </c>
    </row>
    <row r="189" spans="1:3" ht="25.5">
      <c r="A189" s="75">
        <v>87340</v>
      </c>
      <c r="B189" s="73" t="s">
        <v>892</v>
      </c>
      <c r="C189" s="78">
        <v>682.1</v>
      </c>
    </row>
    <row r="190" spans="1:3" ht="25.5">
      <c r="A190" s="75">
        <v>87341</v>
      </c>
      <c r="B190" s="73" t="s">
        <v>893</v>
      </c>
      <c r="C190" s="78">
        <v>643.27</v>
      </c>
    </row>
    <row r="191" spans="1:3">
      <c r="A191" s="75">
        <v>88629</v>
      </c>
      <c r="B191" s="73" t="s">
        <v>894</v>
      </c>
      <c r="C191" s="78">
        <v>653.98</v>
      </c>
    </row>
    <row r="192" spans="1:3" ht="25.5">
      <c r="A192" s="75">
        <v>100467</v>
      </c>
      <c r="B192" s="73" t="s">
        <v>895</v>
      </c>
      <c r="C192" s="78">
        <v>0</v>
      </c>
    </row>
    <row r="193" spans="1:3" ht="25.5">
      <c r="A193" s="75">
        <v>88628</v>
      </c>
      <c r="B193" s="73" t="s">
        <v>896</v>
      </c>
      <c r="C193" s="78">
        <v>567.48</v>
      </c>
    </row>
    <row r="194" spans="1:3" ht="25.5">
      <c r="A194" s="75">
        <v>100489</v>
      </c>
      <c r="B194" s="73" t="s">
        <v>897</v>
      </c>
      <c r="C194" s="78">
        <v>561.24</v>
      </c>
    </row>
    <row r="195" spans="1:3" ht="25.5">
      <c r="A195" s="75">
        <v>100468</v>
      </c>
      <c r="B195" s="73" t="s">
        <v>898</v>
      </c>
      <c r="C195" s="78">
        <v>692.14</v>
      </c>
    </row>
    <row r="196" spans="1:3" ht="25.5">
      <c r="A196" s="75">
        <v>100469</v>
      </c>
      <c r="B196" s="73" t="s">
        <v>899</v>
      </c>
      <c r="C196" s="78">
        <v>557.14</v>
      </c>
    </row>
    <row r="197" spans="1:3" ht="25.5">
      <c r="A197" s="75">
        <v>100470</v>
      </c>
      <c r="B197" s="73" t="s">
        <v>900</v>
      </c>
      <c r="C197" s="78">
        <v>500</v>
      </c>
    </row>
    <row r="198" spans="1:3" ht="25.5">
      <c r="A198" s="75">
        <v>87371</v>
      </c>
      <c r="B198" s="73" t="s">
        <v>901</v>
      </c>
      <c r="C198" s="78">
        <v>651.20000000000005</v>
      </c>
    </row>
    <row r="199" spans="1:3" ht="38.25">
      <c r="A199" s="75">
        <v>87295</v>
      </c>
      <c r="B199" s="73" t="s">
        <v>902</v>
      </c>
      <c r="C199" s="78">
        <v>576.19000000000005</v>
      </c>
    </row>
    <row r="200" spans="1:3" ht="38.25">
      <c r="A200" s="75">
        <v>87296</v>
      </c>
      <c r="B200" s="73" t="s">
        <v>903</v>
      </c>
      <c r="C200" s="78">
        <v>538.41</v>
      </c>
    </row>
    <row r="201" spans="1:3" ht="38.25">
      <c r="A201" s="75">
        <v>87338</v>
      </c>
      <c r="B201" s="73" t="s">
        <v>904</v>
      </c>
      <c r="C201" s="78">
        <v>538.75</v>
      </c>
    </row>
    <row r="202" spans="1:3" ht="25.5">
      <c r="A202" s="75">
        <v>88630</v>
      </c>
      <c r="B202" s="73" t="s">
        <v>905</v>
      </c>
      <c r="C202" s="78">
        <v>476.39</v>
      </c>
    </row>
    <row r="203" spans="1:3" ht="25.5">
      <c r="A203" s="75">
        <v>87381</v>
      </c>
      <c r="B203" s="73" t="s">
        <v>906</v>
      </c>
      <c r="C203" s="78">
        <v>3630.29</v>
      </c>
    </row>
    <row r="204" spans="1:3" ht="25.5">
      <c r="A204" s="75">
        <v>100462</v>
      </c>
      <c r="B204" s="73" t="s">
        <v>907</v>
      </c>
      <c r="C204" s="78">
        <v>0</v>
      </c>
    </row>
    <row r="205" spans="1:3" ht="25.5">
      <c r="A205" s="75">
        <v>87325</v>
      </c>
      <c r="B205" s="73" t="s">
        <v>908</v>
      </c>
      <c r="C205" s="78">
        <v>3542.45</v>
      </c>
    </row>
    <row r="206" spans="1:3" ht="25.5">
      <c r="A206" s="75">
        <v>87326</v>
      </c>
      <c r="B206" s="73" t="s">
        <v>909</v>
      </c>
      <c r="C206" s="78">
        <v>3542.87</v>
      </c>
    </row>
    <row r="207" spans="1:3" ht="38.25">
      <c r="A207" s="75">
        <v>87363</v>
      </c>
      <c r="B207" s="73" t="s">
        <v>910</v>
      </c>
      <c r="C207" s="78">
        <v>3517.9</v>
      </c>
    </row>
    <row r="208" spans="1:3" ht="38.25">
      <c r="A208" s="75">
        <v>87364</v>
      </c>
      <c r="B208" s="73" t="s">
        <v>911</v>
      </c>
      <c r="C208" s="78">
        <v>3477.76</v>
      </c>
    </row>
    <row r="209" spans="1:3" ht="25.5">
      <c r="A209" s="75">
        <v>87378</v>
      </c>
      <c r="B209" s="73" t="s">
        <v>912</v>
      </c>
      <c r="C209" s="78">
        <v>579.34</v>
      </c>
    </row>
    <row r="210" spans="1:3" ht="25.5">
      <c r="A210" s="75">
        <v>100459</v>
      </c>
      <c r="B210" s="73" t="s">
        <v>913</v>
      </c>
      <c r="C210" s="78">
        <v>0</v>
      </c>
    </row>
    <row r="211" spans="1:3" ht="25.5">
      <c r="A211" s="75">
        <v>87316</v>
      </c>
      <c r="B211" s="73" t="s">
        <v>914</v>
      </c>
      <c r="C211" s="78">
        <v>484.57</v>
      </c>
    </row>
    <row r="212" spans="1:3" ht="25.5">
      <c r="A212" s="75">
        <v>87317</v>
      </c>
      <c r="B212" s="73" t="s">
        <v>915</v>
      </c>
      <c r="C212" s="78">
        <v>462.41</v>
      </c>
    </row>
    <row r="213" spans="1:3" ht="25.5">
      <c r="A213" s="75">
        <v>87355</v>
      </c>
      <c r="B213" s="73" t="s">
        <v>916</v>
      </c>
      <c r="C213" s="78">
        <v>529.97</v>
      </c>
    </row>
    <row r="214" spans="1:3" ht="25.5">
      <c r="A214" s="75">
        <v>87356</v>
      </c>
      <c r="B214" s="73" t="s">
        <v>917</v>
      </c>
      <c r="C214" s="78">
        <v>469.69</v>
      </c>
    </row>
    <row r="215" spans="1:3" ht="25.5">
      <c r="A215" s="75">
        <v>87357</v>
      </c>
      <c r="B215" s="73" t="s">
        <v>918</v>
      </c>
      <c r="C215" s="78">
        <v>438.13</v>
      </c>
    </row>
    <row r="216" spans="1:3" ht="25.5">
      <c r="A216" s="75">
        <v>100486</v>
      </c>
      <c r="B216" s="73" t="s">
        <v>919</v>
      </c>
      <c r="C216" s="78">
        <v>706.03</v>
      </c>
    </row>
    <row r="217" spans="1:3" ht="25.5">
      <c r="A217" s="75">
        <v>100482</v>
      </c>
      <c r="B217" s="73" t="s">
        <v>920</v>
      </c>
      <c r="C217" s="78">
        <v>0</v>
      </c>
    </row>
    <row r="218" spans="1:3" ht="25.5">
      <c r="A218" s="75">
        <v>100481</v>
      </c>
      <c r="B218" s="73" t="s">
        <v>921</v>
      </c>
      <c r="C218" s="78">
        <v>616.26</v>
      </c>
    </row>
    <row r="219" spans="1:3" ht="25.5">
      <c r="A219" s="75">
        <v>100492</v>
      </c>
      <c r="B219" s="73" t="s">
        <v>922</v>
      </c>
      <c r="C219" s="78">
        <v>611.54999999999995</v>
      </c>
    </row>
    <row r="220" spans="1:3" ht="38.25">
      <c r="A220" s="75">
        <v>100483</v>
      </c>
      <c r="B220" s="73" t="s">
        <v>923</v>
      </c>
      <c r="C220" s="78">
        <v>672.01</v>
      </c>
    </row>
    <row r="221" spans="1:3" ht="38.25">
      <c r="A221" s="75">
        <v>100484</v>
      </c>
      <c r="B221" s="73" t="s">
        <v>924</v>
      </c>
      <c r="C221" s="78">
        <v>616.35</v>
      </c>
    </row>
    <row r="222" spans="1:3" ht="38.25">
      <c r="A222" s="75">
        <v>100485</v>
      </c>
      <c r="B222" s="73" t="s">
        <v>925</v>
      </c>
      <c r="C222" s="78">
        <v>590.41999999999996</v>
      </c>
    </row>
    <row r="223" spans="1:3" ht="25.5">
      <c r="A223" s="75">
        <v>87373</v>
      </c>
      <c r="B223" s="73" t="s">
        <v>926</v>
      </c>
      <c r="C223" s="78">
        <v>705.61</v>
      </c>
    </row>
    <row r="224" spans="1:3" ht="25.5">
      <c r="A224" s="75">
        <v>100454</v>
      </c>
      <c r="B224" s="73" t="s">
        <v>927</v>
      </c>
      <c r="C224" s="78">
        <v>0</v>
      </c>
    </row>
    <row r="225" spans="1:3" ht="25.5">
      <c r="A225" s="75">
        <v>87301</v>
      </c>
      <c r="B225" s="73" t="s">
        <v>928</v>
      </c>
      <c r="C225" s="78">
        <v>610.65</v>
      </c>
    </row>
    <row r="226" spans="1:3" ht="25.5">
      <c r="A226" s="75">
        <v>87302</v>
      </c>
      <c r="B226" s="73" t="s">
        <v>929</v>
      </c>
      <c r="C226" s="78">
        <v>594.55999999999995</v>
      </c>
    </row>
    <row r="227" spans="1:3" ht="25.5">
      <c r="A227" s="75">
        <v>87342</v>
      </c>
      <c r="B227" s="73" t="s">
        <v>930</v>
      </c>
      <c r="C227" s="78">
        <v>694.82</v>
      </c>
    </row>
    <row r="228" spans="1:3" ht="25.5">
      <c r="A228" s="75">
        <v>87343</v>
      </c>
      <c r="B228" s="73" t="s">
        <v>931</v>
      </c>
      <c r="C228" s="78">
        <v>613.26</v>
      </c>
    </row>
    <row r="229" spans="1:3" ht="25.5">
      <c r="A229" s="75">
        <v>87344</v>
      </c>
      <c r="B229" s="73" t="s">
        <v>932</v>
      </c>
      <c r="C229" s="78">
        <v>565.12</v>
      </c>
    </row>
    <row r="230" spans="1:3">
      <c r="A230" s="75">
        <v>88631</v>
      </c>
      <c r="B230" s="73" t="s">
        <v>933</v>
      </c>
      <c r="C230" s="78">
        <v>580.16</v>
      </c>
    </row>
    <row r="231" spans="1:3" ht="25.5">
      <c r="A231" s="75">
        <v>100471</v>
      </c>
      <c r="B231" s="73" t="s">
        <v>934</v>
      </c>
      <c r="C231" s="78">
        <v>0</v>
      </c>
    </row>
    <row r="232" spans="1:3" ht="25.5">
      <c r="A232" s="75">
        <v>100490</v>
      </c>
      <c r="B232" s="73" t="s">
        <v>935</v>
      </c>
      <c r="C232" s="78">
        <v>489.19</v>
      </c>
    </row>
    <row r="233" spans="1:3" ht="25.5">
      <c r="A233" s="75">
        <v>100472</v>
      </c>
      <c r="B233" s="73" t="s">
        <v>936</v>
      </c>
      <c r="C233" s="78">
        <v>554.21</v>
      </c>
    </row>
    <row r="234" spans="1:3" ht="25.5">
      <c r="A234" s="75">
        <v>100473</v>
      </c>
      <c r="B234" s="73" t="s">
        <v>937</v>
      </c>
      <c r="C234" s="78">
        <v>497.45</v>
      </c>
    </row>
    <row r="235" spans="1:3" ht="25.5">
      <c r="A235" s="75">
        <v>100474</v>
      </c>
      <c r="B235" s="73" t="s">
        <v>938</v>
      </c>
      <c r="C235" s="78">
        <v>469.84</v>
      </c>
    </row>
    <row r="236" spans="1:3" ht="25.5">
      <c r="A236" s="75">
        <v>87379</v>
      </c>
      <c r="B236" s="73" t="s">
        <v>939</v>
      </c>
      <c r="C236" s="78">
        <v>3595.08</v>
      </c>
    </row>
    <row r="237" spans="1:3" ht="25.5">
      <c r="A237" s="75">
        <v>100460</v>
      </c>
      <c r="B237" s="73" t="s">
        <v>940</v>
      </c>
      <c r="C237" s="78">
        <v>0</v>
      </c>
    </row>
    <row r="238" spans="1:3" ht="25.5">
      <c r="A238" s="75">
        <v>87319</v>
      </c>
      <c r="B238" s="73" t="s">
        <v>941</v>
      </c>
      <c r="C238" s="78">
        <v>3510.77</v>
      </c>
    </row>
    <row r="239" spans="1:3" ht="25.5">
      <c r="A239" s="75">
        <v>87320</v>
      </c>
      <c r="B239" s="73" t="s">
        <v>942</v>
      </c>
      <c r="C239" s="78">
        <v>3510.37</v>
      </c>
    </row>
    <row r="240" spans="1:3" ht="38.25">
      <c r="A240" s="75">
        <v>87358</v>
      </c>
      <c r="B240" s="73" t="s">
        <v>943</v>
      </c>
      <c r="C240" s="78">
        <v>3476.37</v>
      </c>
    </row>
    <row r="241" spans="1:3" ht="38.25">
      <c r="A241" s="75">
        <v>87359</v>
      </c>
      <c r="B241" s="73" t="s">
        <v>944</v>
      </c>
      <c r="C241" s="78">
        <v>3439.1</v>
      </c>
    </row>
    <row r="242" spans="1:3" ht="25.5">
      <c r="A242" s="75">
        <v>87376</v>
      </c>
      <c r="B242" s="73" t="s">
        <v>945</v>
      </c>
      <c r="C242" s="78">
        <v>542.15</v>
      </c>
    </row>
    <row r="243" spans="1:3" ht="25.5">
      <c r="A243" s="75">
        <v>100457</v>
      </c>
      <c r="B243" s="73" t="s">
        <v>946</v>
      </c>
      <c r="C243" s="78">
        <v>0</v>
      </c>
    </row>
    <row r="244" spans="1:3" ht="25.5">
      <c r="A244" s="75">
        <v>87310</v>
      </c>
      <c r="B244" s="73" t="s">
        <v>947</v>
      </c>
      <c r="C244" s="78">
        <v>436.47</v>
      </c>
    </row>
    <row r="245" spans="1:3" ht="25.5">
      <c r="A245" s="75">
        <v>87311</v>
      </c>
      <c r="B245" s="73" t="s">
        <v>948</v>
      </c>
      <c r="C245" s="78">
        <v>420.71</v>
      </c>
    </row>
    <row r="246" spans="1:3" ht="25.5">
      <c r="A246" s="75">
        <v>87350</v>
      </c>
      <c r="B246" s="73" t="s">
        <v>949</v>
      </c>
      <c r="C246" s="78">
        <v>490.54</v>
      </c>
    </row>
    <row r="247" spans="1:3" ht="25.5">
      <c r="A247" s="75">
        <v>87351</v>
      </c>
      <c r="B247" s="73" t="s">
        <v>950</v>
      </c>
      <c r="C247" s="78">
        <v>404.47</v>
      </c>
    </row>
    <row r="248" spans="1:3" ht="25.5">
      <c r="A248" s="75">
        <v>87374</v>
      </c>
      <c r="B248" s="73" t="s">
        <v>951</v>
      </c>
      <c r="C248" s="78">
        <v>653.37</v>
      </c>
    </row>
    <row r="249" spans="1:3" ht="25.5">
      <c r="A249" s="75">
        <v>100455</v>
      </c>
      <c r="B249" s="73" t="s">
        <v>952</v>
      </c>
      <c r="C249" s="78">
        <v>0</v>
      </c>
    </row>
    <row r="250" spans="1:3" ht="25.5">
      <c r="A250" s="75">
        <v>87304</v>
      </c>
      <c r="B250" s="73" t="s">
        <v>953</v>
      </c>
      <c r="C250" s="78">
        <v>546.5</v>
      </c>
    </row>
    <row r="251" spans="1:3" ht="25.5">
      <c r="A251" s="75">
        <v>87305</v>
      </c>
      <c r="B251" s="73" t="s">
        <v>954</v>
      </c>
      <c r="C251" s="78">
        <v>544.33000000000004</v>
      </c>
    </row>
    <row r="252" spans="1:3" ht="25.5">
      <c r="A252" s="75">
        <v>87345</v>
      </c>
      <c r="B252" s="73" t="s">
        <v>955</v>
      </c>
      <c r="C252" s="78">
        <v>617.86</v>
      </c>
    </row>
    <row r="253" spans="1:3" ht="25.5">
      <c r="A253" s="75">
        <v>87346</v>
      </c>
      <c r="B253" s="73" t="s">
        <v>956</v>
      </c>
      <c r="C253" s="78">
        <v>550.48</v>
      </c>
    </row>
    <row r="254" spans="1:3" ht="25.5">
      <c r="A254" s="75">
        <v>87347</v>
      </c>
      <c r="B254" s="73" t="s">
        <v>957</v>
      </c>
      <c r="C254" s="78">
        <v>511.68</v>
      </c>
    </row>
    <row r="255" spans="1:3" ht="38.25">
      <c r="A255" s="75">
        <v>87366</v>
      </c>
      <c r="B255" s="73" t="s">
        <v>958</v>
      </c>
      <c r="C255" s="78">
        <v>561.23</v>
      </c>
    </row>
    <row r="256" spans="1:3" ht="38.25">
      <c r="A256" s="75">
        <v>100448</v>
      </c>
      <c r="B256" s="73" t="s">
        <v>959</v>
      </c>
      <c r="C256" s="78">
        <v>0</v>
      </c>
    </row>
    <row r="257" spans="1:3" ht="38.25">
      <c r="A257" s="75">
        <v>87283</v>
      </c>
      <c r="B257" s="73" t="s">
        <v>960</v>
      </c>
      <c r="C257" s="78">
        <v>451.11</v>
      </c>
    </row>
    <row r="258" spans="1:3" ht="38.25">
      <c r="A258" s="75">
        <v>87284</v>
      </c>
      <c r="B258" s="73" t="s">
        <v>961</v>
      </c>
      <c r="C258" s="78">
        <v>437.5</v>
      </c>
    </row>
    <row r="259" spans="1:3" ht="38.25">
      <c r="A259" s="75">
        <v>87329</v>
      </c>
      <c r="B259" s="73" t="s">
        <v>962</v>
      </c>
      <c r="C259" s="78">
        <v>500.11</v>
      </c>
    </row>
    <row r="260" spans="1:3" ht="38.25">
      <c r="A260" s="75">
        <v>87330</v>
      </c>
      <c r="B260" s="73" t="s">
        <v>963</v>
      </c>
      <c r="C260" s="78">
        <v>419.59</v>
      </c>
    </row>
    <row r="261" spans="1:3" ht="25.5">
      <c r="A261" s="75">
        <v>87375</v>
      </c>
      <c r="B261" s="73" t="s">
        <v>964</v>
      </c>
      <c r="C261" s="78">
        <v>619.41999999999996</v>
      </c>
    </row>
    <row r="262" spans="1:3" ht="25.5">
      <c r="A262" s="75">
        <v>100456</v>
      </c>
      <c r="B262" s="73" t="s">
        <v>965</v>
      </c>
      <c r="C262" s="78">
        <v>0</v>
      </c>
    </row>
    <row r="263" spans="1:3" ht="25.5">
      <c r="A263" s="75">
        <v>87307</v>
      </c>
      <c r="B263" s="73" t="s">
        <v>966</v>
      </c>
      <c r="C263" s="78">
        <v>518.76</v>
      </c>
    </row>
    <row r="264" spans="1:3" ht="25.5">
      <c r="A264" s="75">
        <v>87308</v>
      </c>
      <c r="B264" s="73" t="s">
        <v>967</v>
      </c>
      <c r="C264" s="78">
        <v>502.81</v>
      </c>
    </row>
    <row r="265" spans="1:3" ht="25.5">
      <c r="A265" s="75">
        <v>87348</v>
      </c>
      <c r="B265" s="73" t="s">
        <v>968</v>
      </c>
      <c r="C265" s="78">
        <v>560.16999999999996</v>
      </c>
    </row>
    <row r="266" spans="1:3" ht="25.5">
      <c r="A266" s="75">
        <v>87349</v>
      </c>
      <c r="B266" s="73" t="s">
        <v>969</v>
      </c>
      <c r="C266" s="78">
        <v>468.88</v>
      </c>
    </row>
    <row r="267" spans="1:3" ht="38.25">
      <c r="A267" s="75">
        <v>87365</v>
      </c>
      <c r="B267" s="73" t="s">
        <v>970</v>
      </c>
      <c r="C267" s="78">
        <v>529.15</v>
      </c>
    </row>
    <row r="268" spans="1:3" ht="38.25">
      <c r="A268" s="75">
        <v>100447</v>
      </c>
      <c r="B268" s="73" t="s">
        <v>971</v>
      </c>
      <c r="C268" s="78">
        <v>0</v>
      </c>
    </row>
    <row r="269" spans="1:3" ht="38.25">
      <c r="A269" s="75">
        <v>87280</v>
      </c>
      <c r="B269" s="73" t="s">
        <v>972</v>
      </c>
      <c r="C269" s="78">
        <v>435.05</v>
      </c>
    </row>
    <row r="270" spans="1:3" ht="38.25">
      <c r="A270" s="75">
        <v>87281</v>
      </c>
      <c r="B270" s="73" t="s">
        <v>973</v>
      </c>
      <c r="C270" s="78">
        <v>422.65</v>
      </c>
    </row>
    <row r="271" spans="1:3" ht="38.25">
      <c r="A271" s="75">
        <v>87327</v>
      </c>
      <c r="B271" s="73" t="s">
        <v>974</v>
      </c>
      <c r="C271" s="78">
        <v>462.54</v>
      </c>
    </row>
    <row r="272" spans="1:3" ht="38.25">
      <c r="A272" s="75">
        <v>87328</v>
      </c>
      <c r="B272" s="73" t="s">
        <v>975</v>
      </c>
      <c r="C272" s="78">
        <v>391.15</v>
      </c>
    </row>
    <row r="273" spans="1:3">
      <c r="A273" s="75">
        <v>87410</v>
      </c>
      <c r="B273" s="73" t="s">
        <v>976</v>
      </c>
      <c r="C273" s="78">
        <v>937.65</v>
      </c>
    </row>
    <row r="274" spans="1:3">
      <c r="A274" s="75">
        <v>95577</v>
      </c>
      <c r="B274" s="73" t="s">
        <v>977</v>
      </c>
      <c r="C274" s="78">
        <v>10.82</v>
      </c>
    </row>
    <row r="275" spans="1:3">
      <c r="A275" s="75">
        <v>95578</v>
      </c>
      <c r="B275" s="73" t="s">
        <v>978</v>
      </c>
      <c r="C275" s="78">
        <v>9.0299999999999994</v>
      </c>
    </row>
    <row r="276" spans="1:3">
      <c r="A276" s="75">
        <v>95579</v>
      </c>
      <c r="B276" s="73" t="s">
        <v>979</v>
      </c>
      <c r="C276" s="78">
        <v>8.74</v>
      </c>
    </row>
    <row r="277" spans="1:3">
      <c r="A277" s="75">
        <v>95580</v>
      </c>
      <c r="B277" s="73" t="s">
        <v>980</v>
      </c>
      <c r="C277" s="78">
        <v>10.09</v>
      </c>
    </row>
    <row r="278" spans="1:3">
      <c r="A278" s="75">
        <v>95581</v>
      </c>
      <c r="B278" s="73" t="s">
        <v>981</v>
      </c>
      <c r="C278" s="78">
        <v>10.050000000000001</v>
      </c>
    </row>
    <row r="279" spans="1:3">
      <c r="A279" s="75">
        <v>95582</v>
      </c>
      <c r="B279" s="73" t="s">
        <v>982</v>
      </c>
      <c r="C279" s="78">
        <v>10.95</v>
      </c>
    </row>
    <row r="280" spans="1:3">
      <c r="A280" s="75">
        <v>95576</v>
      </c>
      <c r="B280" s="73" t="s">
        <v>983</v>
      </c>
      <c r="C280" s="78">
        <v>12.65</v>
      </c>
    </row>
    <row r="281" spans="1:3" ht="25.5">
      <c r="A281" s="75">
        <v>95583</v>
      </c>
      <c r="B281" s="73" t="s">
        <v>984</v>
      </c>
      <c r="C281" s="78">
        <v>15.61</v>
      </c>
    </row>
    <row r="282" spans="1:3" ht="25.5">
      <c r="A282" s="75">
        <v>95584</v>
      </c>
      <c r="B282" s="73" t="s">
        <v>985</v>
      </c>
      <c r="C282" s="78">
        <v>13.91</v>
      </c>
    </row>
    <row r="283" spans="1:3" ht="25.5">
      <c r="A283" s="75">
        <v>95593</v>
      </c>
      <c r="B283" s="73" t="s">
        <v>986</v>
      </c>
      <c r="C283" s="78">
        <v>13.91</v>
      </c>
    </row>
    <row r="284" spans="1:3" ht="25.5">
      <c r="A284" s="75">
        <v>95592</v>
      </c>
      <c r="B284" s="73" t="s">
        <v>987</v>
      </c>
      <c r="C284" s="78">
        <v>15.61</v>
      </c>
    </row>
    <row r="285" spans="1:3" ht="25.5">
      <c r="A285" s="75">
        <v>92919</v>
      </c>
      <c r="B285" s="73" t="s">
        <v>988</v>
      </c>
      <c r="C285" s="78">
        <v>12.07</v>
      </c>
    </row>
    <row r="286" spans="1:3" ht="25.5">
      <c r="A286" s="75">
        <v>92921</v>
      </c>
      <c r="B286" s="73" t="s">
        <v>989</v>
      </c>
      <c r="C286" s="78">
        <v>9.98</v>
      </c>
    </row>
    <row r="287" spans="1:3" ht="25.5">
      <c r="A287" s="75">
        <v>92922</v>
      </c>
      <c r="B287" s="73" t="s">
        <v>990</v>
      </c>
      <c r="C287" s="78">
        <v>9.5399999999999991</v>
      </c>
    </row>
    <row r="288" spans="1:3" ht="25.5">
      <c r="A288" s="75">
        <v>92923</v>
      </c>
      <c r="B288" s="73" t="s">
        <v>991</v>
      </c>
      <c r="C288" s="78">
        <v>10.74</v>
      </c>
    </row>
    <row r="289" spans="1:3" ht="25.5">
      <c r="A289" s="75">
        <v>92924</v>
      </c>
      <c r="B289" s="73" t="s">
        <v>992</v>
      </c>
      <c r="C289" s="78">
        <v>10.55</v>
      </c>
    </row>
    <row r="290" spans="1:3" ht="25.5">
      <c r="A290" s="75">
        <v>104104</v>
      </c>
      <c r="B290" s="73" t="s">
        <v>993</v>
      </c>
      <c r="C290" s="78">
        <v>11.1</v>
      </c>
    </row>
    <row r="291" spans="1:3" ht="25.5">
      <c r="A291" s="75">
        <v>92916</v>
      </c>
      <c r="B291" s="73" t="s">
        <v>994</v>
      </c>
      <c r="C291" s="78">
        <v>15.06</v>
      </c>
    </row>
    <row r="292" spans="1:3" ht="25.5">
      <c r="A292" s="75">
        <v>92917</v>
      </c>
      <c r="B292" s="73" t="s">
        <v>995</v>
      </c>
      <c r="C292" s="78">
        <v>13.78</v>
      </c>
    </row>
    <row r="293" spans="1:3" ht="25.5">
      <c r="A293" s="75">
        <v>92915</v>
      </c>
      <c r="B293" s="73" t="s">
        <v>996</v>
      </c>
      <c r="C293" s="78">
        <v>16.399999999999999</v>
      </c>
    </row>
    <row r="294" spans="1:3" ht="25.5">
      <c r="A294" s="75">
        <v>92771</v>
      </c>
      <c r="B294" s="73" t="s">
        <v>997</v>
      </c>
      <c r="C294" s="78">
        <v>10.72</v>
      </c>
    </row>
    <row r="295" spans="1:3" ht="25.5">
      <c r="A295" s="75">
        <v>92772</v>
      </c>
      <c r="B295" s="73" t="s">
        <v>998</v>
      </c>
      <c r="C295" s="78">
        <v>8.99</v>
      </c>
    </row>
    <row r="296" spans="1:3" ht="25.5">
      <c r="A296" s="75">
        <v>92773</v>
      </c>
      <c r="B296" s="73" t="s">
        <v>999</v>
      </c>
      <c r="C296" s="78">
        <v>8.83</v>
      </c>
    </row>
    <row r="297" spans="1:3" ht="25.5">
      <c r="A297" s="75">
        <v>92774</v>
      </c>
      <c r="B297" s="73" t="s">
        <v>1000</v>
      </c>
      <c r="C297" s="78">
        <v>10.23</v>
      </c>
    </row>
    <row r="298" spans="1:3" ht="25.5">
      <c r="A298" s="75">
        <v>92769</v>
      </c>
      <c r="B298" s="73" t="s">
        <v>1001</v>
      </c>
      <c r="C298" s="78">
        <v>12.72</v>
      </c>
    </row>
    <row r="299" spans="1:3" ht="25.5">
      <c r="A299" s="75">
        <v>92770</v>
      </c>
      <c r="B299" s="73" t="s">
        <v>1002</v>
      </c>
      <c r="C299" s="78">
        <v>12.01</v>
      </c>
    </row>
    <row r="300" spans="1:3" ht="25.5">
      <c r="A300" s="75">
        <v>92767</v>
      </c>
      <c r="B300" s="73" t="s">
        <v>1003</v>
      </c>
      <c r="C300" s="78">
        <v>15.21</v>
      </c>
    </row>
    <row r="301" spans="1:3" ht="25.5">
      <c r="A301" s="75">
        <v>92768</v>
      </c>
      <c r="B301" s="73" t="s">
        <v>1004</v>
      </c>
      <c r="C301" s="78">
        <v>13.4</v>
      </c>
    </row>
    <row r="302" spans="1:3" ht="25.5">
      <c r="A302" s="75">
        <v>92762</v>
      </c>
      <c r="B302" s="73" t="s">
        <v>1005</v>
      </c>
      <c r="C302" s="78">
        <v>11.15</v>
      </c>
    </row>
    <row r="303" spans="1:3" ht="25.5">
      <c r="A303" s="75">
        <v>92763</v>
      </c>
      <c r="B303" s="73" t="s">
        <v>1006</v>
      </c>
      <c r="C303" s="78">
        <v>9.3699999999999992</v>
      </c>
    </row>
    <row r="304" spans="1:3" ht="25.5">
      <c r="A304" s="75">
        <v>92764</v>
      </c>
      <c r="B304" s="73" t="s">
        <v>1007</v>
      </c>
      <c r="C304" s="78">
        <v>9.08</v>
      </c>
    </row>
    <row r="305" spans="1:3" ht="25.5">
      <c r="A305" s="75">
        <v>92765</v>
      </c>
      <c r="B305" s="73" t="s">
        <v>1008</v>
      </c>
      <c r="C305" s="78">
        <v>10.38</v>
      </c>
    </row>
    <row r="306" spans="1:3" ht="25.5">
      <c r="A306" s="75">
        <v>92766</v>
      </c>
      <c r="B306" s="73" t="s">
        <v>1009</v>
      </c>
      <c r="C306" s="78">
        <v>10.27</v>
      </c>
    </row>
    <row r="307" spans="1:3" ht="25.5">
      <c r="A307" s="75">
        <v>104105</v>
      </c>
      <c r="B307" s="73" t="s">
        <v>1010</v>
      </c>
      <c r="C307" s="78">
        <v>11.1</v>
      </c>
    </row>
    <row r="308" spans="1:3" ht="25.5">
      <c r="A308" s="75">
        <v>92760</v>
      </c>
      <c r="B308" s="73" t="s">
        <v>1011</v>
      </c>
      <c r="C308" s="78">
        <v>13.21</v>
      </c>
    </row>
    <row r="309" spans="1:3" ht="25.5">
      <c r="A309" s="75">
        <v>92761</v>
      </c>
      <c r="B309" s="73" t="s">
        <v>1012</v>
      </c>
      <c r="C309" s="78">
        <v>12.46</v>
      </c>
    </row>
    <row r="310" spans="1:3" ht="25.5">
      <c r="A310" s="75">
        <v>92759</v>
      </c>
      <c r="B310" s="73" t="s">
        <v>1013</v>
      </c>
      <c r="C310" s="78">
        <v>13.89</v>
      </c>
    </row>
    <row r="311" spans="1:3" ht="25.5">
      <c r="A311" s="75">
        <v>104108</v>
      </c>
      <c r="B311" s="73" t="s">
        <v>1014</v>
      </c>
      <c r="C311" s="78">
        <v>12.79</v>
      </c>
    </row>
    <row r="312" spans="1:3" ht="25.5">
      <c r="A312" s="75">
        <v>104107</v>
      </c>
      <c r="B312" s="73" t="s">
        <v>1015</v>
      </c>
      <c r="C312" s="78">
        <v>10.78</v>
      </c>
    </row>
    <row r="313" spans="1:3" ht="25.5">
      <c r="A313" s="75">
        <v>104106</v>
      </c>
      <c r="B313" s="73" t="s">
        <v>1016</v>
      </c>
      <c r="C313" s="78">
        <v>10.15</v>
      </c>
    </row>
    <row r="314" spans="1:3" ht="25.5">
      <c r="A314" s="75">
        <v>104110</v>
      </c>
      <c r="B314" s="73" t="s">
        <v>1017</v>
      </c>
      <c r="C314" s="78">
        <v>17.55</v>
      </c>
    </row>
    <row r="315" spans="1:3" ht="25.5">
      <c r="A315" s="75">
        <v>104109</v>
      </c>
      <c r="B315" s="73" t="s">
        <v>1018</v>
      </c>
      <c r="C315" s="78">
        <v>15.55</v>
      </c>
    </row>
    <row r="316" spans="1:3" ht="25.5">
      <c r="A316" s="75">
        <v>104111</v>
      </c>
      <c r="B316" s="73" t="s">
        <v>1019</v>
      </c>
      <c r="C316" s="78">
        <v>19.77</v>
      </c>
    </row>
    <row r="317" spans="1:3">
      <c r="A317" s="75">
        <v>92884</v>
      </c>
      <c r="B317" s="73" t="s">
        <v>1020</v>
      </c>
      <c r="C317" s="78">
        <v>12.32</v>
      </c>
    </row>
    <row r="318" spans="1:3">
      <c r="A318" s="75">
        <v>92885</v>
      </c>
      <c r="B318" s="73" t="s">
        <v>1021</v>
      </c>
      <c r="C318" s="78">
        <v>11.72</v>
      </c>
    </row>
    <row r="319" spans="1:3">
      <c r="A319" s="75">
        <v>92886</v>
      </c>
      <c r="B319" s="73" t="s">
        <v>1022</v>
      </c>
      <c r="C319" s="78">
        <v>11.22</v>
      </c>
    </row>
    <row r="320" spans="1:3">
      <c r="A320" s="75">
        <v>92887</v>
      </c>
      <c r="B320" s="73" t="s">
        <v>1023</v>
      </c>
      <c r="C320" s="78">
        <v>11.16</v>
      </c>
    </row>
    <row r="321" spans="1:3">
      <c r="A321" s="75">
        <v>92888</v>
      </c>
      <c r="B321" s="73" t="s">
        <v>1024</v>
      </c>
      <c r="C321" s="78">
        <v>10.91</v>
      </c>
    </row>
    <row r="322" spans="1:3">
      <c r="A322" s="75">
        <v>92882</v>
      </c>
      <c r="B322" s="73" t="s">
        <v>1025</v>
      </c>
      <c r="C322" s="78">
        <v>13.11</v>
      </c>
    </row>
    <row r="323" spans="1:3">
      <c r="A323" s="75">
        <v>92883</v>
      </c>
      <c r="B323" s="73" t="s">
        <v>1026</v>
      </c>
      <c r="C323" s="78">
        <v>12.12</v>
      </c>
    </row>
    <row r="324" spans="1:3">
      <c r="A324" s="75">
        <v>92877</v>
      </c>
      <c r="B324" s="73" t="s">
        <v>1027</v>
      </c>
      <c r="C324" s="78">
        <v>10.199999999999999</v>
      </c>
    </row>
    <row r="325" spans="1:3">
      <c r="A325" s="75">
        <v>92878</v>
      </c>
      <c r="B325" s="73" t="s">
        <v>1028</v>
      </c>
      <c r="C325" s="78">
        <v>10.050000000000001</v>
      </c>
    </row>
    <row r="326" spans="1:3">
      <c r="A326" s="75">
        <v>92879</v>
      </c>
      <c r="B326" s="73" t="s">
        <v>1029</v>
      </c>
      <c r="C326" s="78">
        <v>9.9499999999999993</v>
      </c>
    </row>
    <row r="327" spans="1:3">
      <c r="A327" s="75">
        <v>92880</v>
      </c>
      <c r="B327" s="73" t="s">
        <v>1030</v>
      </c>
      <c r="C327" s="78">
        <v>10.18</v>
      </c>
    </row>
    <row r="328" spans="1:3">
      <c r="A328" s="75">
        <v>92881</v>
      </c>
      <c r="B328" s="73" t="s">
        <v>1031</v>
      </c>
      <c r="C328" s="78">
        <v>10.15</v>
      </c>
    </row>
    <row r="329" spans="1:3">
      <c r="A329" s="75">
        <v>92875</v>
      </c>
      <c r="B329" s="73" t="s">
        <v>1032</v>
      </c>
      <c r="C329" s="78">
        <v>9.68</v>
      </c>
    </row>
    <row r="330" spans="1:3">
      <c r="A330" s="75">
        <v>92876</v>
      </c>
      <c r="B330" s="73" t="s">
        <v>1033</v>
      </c>
      <c r="C330" s="78">
        <v>9.44</v>
      </c>
    </row>
    <row r="331" spans="1:3">
      <c r="A331" s="75">
        <v>92803</v>
      </c>
      <c r="B331" s="73" t="s">
        <v>1034</v>
      </c>
      <c r="C331" s="78">
        <v>9.43</v>
      </c>
    </row>
    <row r="332" spans="1:3">
      <c r="A332" s="75">
        <v>92804</v>
      </c>
      <c r="B332" s="73" t="s">
        <v>1035</v>
      </c>
      <c r="C332" s="78">
        <v>8.08</v>
      </c>
    </row>
    <row r="333" spans="1:3">
      <c r="A333" s="75">
        <v>92805</v>
      </c>
      <c r="B333" s="73" t="s">
        <v>1036</v>
      </c>
      <c r="C333" s="78">
        <v>8.01</v>
      </c>
    </row>
    <row r="334" spans="1:3">
      <c r="A334" s="75">
        <v>92806</v>
      </c>
      <c r="B334" s="73" t="s">
        <v>1037</v>
      </c>
      <c r="C334" s="78">
        <v>9.4499999999999993</v>
      </c>
    </row>
    <row r="335" spans="1:3">
      <c r="A335" s="75">
        <v>92798</v>
      </c>
      <c r="B335" s="73" t="s">
        <v>1038</v>
      </c>
      <c r="C335" s="78">
        <v>9.44</v>
      </c>
    </row>
    <row r="336" spans="1:3">
      <c r="A336" s="75">
        <v>95448</v>
      </c>
      <c r="B336" s="73" t="s">
        <v>1039</v>
      </c>
      <c r="C336" s="78">
        <v>10.36</v>
      </c>
    </row>
    <row r="337" spans="1:3">
      <c r="A337" s="75">
        <v>92801</v>
      </c>
      <c r="B337" s="73" t="s">
        <v>1040</v>
      </c>
      <c r="C337" s="78">
        <v>10.23</v>
      </c>
    </row>
    <row r="338" spans="1:3">
      <c r="A338" s="75">
        <v>92802</v>
      </c>
      <c r="B338" s="73" t="s">
        <v>1041</v>
      </c>
      <c r="C338" s="78">
        <v>10.199999999999999</v>
      </c>
    </row>
    <row r="339" spans="1:3">
      <c r="A339" s="75">
        <v>92799</v>
      </c>
      <c r="B339" s="73" t="s">
        <v>1042</v>
      </c>
      <c r="C339" s="78">
        <v>11.07</v>
      </c>
    </row>
    <row r="340" spans="1:3">
      <c r="A340" s="75">
        <v>92800</v>
      </c>
      <c r="B340" s="73" t="s">
        <v>1043</v>
      </c>
      <c r="C340" s="78">
        <v>10.050000000000001</v>
      </c>
    </row>
    <row r="341" spans="1:3" ht="25.5">
      <c r="A341" s="75">
        <v>95605</v>
      </c>
      <c r="B341" s="73" t="s">
        <v>1044</v>
      </c>
      <c r="C341" s="78">
        <v>135.54</v>
      </c>
    </row>
    <row r="342" spans="1:3" ht="25.5">
      <c r="A342" s="75">
        <v>95602</v>
      </c>
      <c r="B342" s="73" t="s">
        <v>1045</v>
      </c>
      <c r="C342" s="78">
        <v>27.88</v>
      </c>
    </row>
    <row r="343" spans="1:3" ht="25.5">
      <c r="A343" s="75">
        <v>95603</v>
      </c>
      <c r="B343" s="73" t="s">
        <v>1046</v>
      </c>
      <c r="C343" s="78">
        <v>47.57</v>
      </c>
    </row>
    <row r="344" spans="1:3" ht="25.5">
      <c r="A344" s="75">
        <v>95604</v>
      </c>
      <c r="B344" s="73" t="s">
        <v>1047</v>
      </c>
      <c r="C344" s="78">
        <v>73.819999999999993</v>
      </c>
    </row>
    <row r="345" spans="1:3">
      <c r="A345" s="75">
        <v>95601</v>
      </c>
      <c r="B345" s="73" t="s">
        <v>1048</v>
      </c>
      <c r="C345" s="78">
        <v>17.420000000000002</v>
      </c>
    </row>
    <row r="346" spans="1:3" ht="25.5">
      <c r="A346" s="75">
        <v>102521</v>
      </c>
      <c r="B346" s="73" t="s">
        <v>1049</v>
      </c>
      <c r="C346" s="78">
        <v>111.82</v>
      </c>
    </row>
    <row r="347" spans="1:3" ht="25.5">
      <c r="A347" s="75">
        <v>102522</v>
      </c>
      <c r="B347" s="73" t="s">
        <v>1050</v>
      </c>
      <c r="C347" s="78">
        <v>164.05</v>
      </c>
    </row>
    <row r="348" spans="1:3" ht="25.5">
      <c r="A348" s="75">
        <v>102523</v>
      </c>
      <c r="B348" s="73" t="s">
        <v>1051</v>
      </c>
      <c r="C348" s="78">
        <v>216.26</v>
      </c>
    </row>
    <row r="349" spans="1:3">
      <c r="A349" s="75">
        <v>95608</v>
      </c>
      <c r="B349" s="73" t="s">
        <v>1052</v>
      </c>
      <c r="C349" s="78">
        <v>33.28</v>
      </c>
    </row>
    <row r="350" spans="1:3">
      <c r="A350" s="75">
        <v>95609</v>
      </c>
      <c r="B350" s="73" t="s">
        <v>1053</v>
      </c>
      <c r="C350" s="78">
        <v>42.2</v>
      </c>
    </row>
    <row r="351" spans="1:3">
      <c r="A351" s="75">
        <v>95607</v>
      </c>
      <c r="B351" s="73" t="s">
        <v>1054</v>
      </c>
      <c r="C351" s="78">
        <v>22.94</v>
      </c>
    </row>
    <row r="352" spans="1:3" ht="25.5">
      <c r="A352" s="75">
        <v>95996</v>
      </c>
      <c r="B352" s="73" t="s">
        <v>1055</v>
      </c>
      <c r="C352" s="78">
        <v>1519.93</v>
      </c>
    </row>
    <row r="353" spans="1:3" ht="25.5">
      <c r="A353" s="75">
        <v>95995</v>
      </c>
      <c r="B353" s="73" t="s">
        <v>1056</v>
      </c>
      <c r="C353" s="78">
        <v>1754.97</v>
      </c>
    </row>
    <row r="354" spans="1:3" ht="25.5">
      <c r="A354" s="75">
        <v>104372</v>
      </c>
      <c r="B354" s="73" t="s">
        <v>1057</v>
      </c>
      <c r="C354" s="78">
        <v>0</v>
      </c>
    </row>
    <row r="355" spans="1:3" ht="25.5">
      <c r="A355" s="75">
        <v>104371</v>
      </c>
      <c r="B355" s="73" t="s">
        <v>1058</v>
      </c>
      <c r="C355" s="78">
        <v>0</v>
      </c>
    </row>
    <row r="356" spans="1:3" ht="25.5">
      <c r="A356" s="75">
        <v>96001</v>
      </c>
      <c r="B356" s="73" t="s">
        <v>1059</v>
      </c>
      <c r="C356" s="78">
        <v>7.32</v>
      </c>
    </row>
    <row r="357" spans="1:3" ht="25.5">
      <c r="A357" s="75">
        <v>94880</v>
      </c>
      <c r="B357" s="73" t="s">
        <v>1060</v>
      </c>
      <c r="C357" s="78">
        <v>42.85</v>
      </c>
    </row>
    <row r="358" spans="1:3" ht="25.5">
      <c r="A358" s="75">
        <v>94882</v>
      </c>
      <c r="B358" s="73" t="s">
        <v>1061</v>
      </c>
      <c r="C358" s="78">
        <v>49.61</v>
      </c>
    </row>
    <row r="359" spans="1:3" ht="25.5">
      <c r="A359" s="75">
        <v>94884</v>
      </c>
      <c r="B359" s="73" t="s">
        <v>1062</v>
      </c>
      <c r="C359" s="78">
        <v>63.32</v>
      </c>
    </row>
    <row r="360" spans="1:3" ht="25.5">
      <c r="A360" s="75">
        <v>94870</v>
      </c>
      <c r="B360" s="73" t="s">
        <v>1063</v>
      </c>
      <c r="C360" s="78">
        <v>1.97</v>
      </c>
    </row>
    <row r="361" spans="1:3" ht="25.5">
      <c r="A361" s="75">
        <v>94872</v>
      </c>
      <c r="B361" s="73" t="s">
        <v>1064</v>
      </c>
      <c r="C361" s="78">
        <v>2.67</v>
      </c>
    </row>
    <row r="362" spans="1:3" ht="25.5">
      <c r="A362" s="75">
        <v>90746</v>
      </c>
      <c r="B362" s="73" t="s">
        <v>1065</v>
      </c>
      <c r="C362" s="78">
        <v>3.19</v>
      </c>
    </row>
    <row r="363" spans="1:3" ht="25.5">
      <c r="A363" s="75">
        <v>90747</v>
      </c>
      <c r="B363" s="73" t="s">
        <v>1066</v>
      </c>
      <c r="C363" s="78">
        <v>16.670000000000002</v>
      </c>
    </row>
    <row r="364" spans="1:3" ht="25.5">
      <c r="A364" s="75">
        <v>94876</v>
      </c>
      <c r="B364" s="73" t="s">
        <v>1067</v>
      </c>
      <c r="C364" s="78">
        <v>28.53</v>
      </c>
    </row>
    <row r="365" spans="1:3" ht="25.5">
      <c r="A365" s="75">
        <v>94878</v>
      </c>
      <c r="B365" s="73" t="s">
        <v>1068</v>
      </c>
      <c r="C365" s="78">
        <v>32.92</v>
      </c>
    </row>
    <row r="366" spans="1:3" ht="25.5">
      <c r="A366" s="75">
        <v>90740</v>
      </c>
      <c r="B366" s="73" t="s">
        <v>1069</v>
      </c>
      <c r="C366" s="78">
        <v>3.89</v>
      </c>
    </row>
    <row r="367" spans="1:3" ht="25.5">
      <c r="A367" s="75">
        <v>90741</v>
      </c>
      <c r="B367" s="73" t="s">
        <v>1070</v>
      </c>
      <c r="C367" s="78">
        <v>4.4400000000000004</v>
      </c>
    </row>
    <row r="368" spans="1:3" ht="25.5">
      <c r="A368" s="75">
        <v>90742</v>
      </c>
      <c r="B368" s="73" t="s">
        <v>1071</v>
      </c>
      <c r="C368" s="78">
        <v>4.9800000000000004</v>
      </c>
    </row>
    <row r="369" spans="1:3" ht="25.5">
      <c r="A369" s="75">
        <v>90743</v>
      </c>
      <c r="B369" s="73" t="s">
        <v>1072</v>
      </c>
      <c r="C369" s="78">
        <v>5.53</v>
      </c>
    </row>
    <row r="370" spans="1:3" ht="25.5">
      <c r="A370" s="75">
        <v>90744</v>
      </c>
      <c r="B370" s="73" t="s">
        <v>1073</v>
      </c>
      <c r="C370" s="78">
        <v>6.08</v>
      </c>
    </row>
    <row r="371" spans="1:3" ht="25.5">
      <c r="A371" s="75">
        <v>90745</v>
      </c>
      <c r="B371" s="73" t="s">
        <v>1074</v>
      </c>
      <c r="C371" s="78">
        <v>9.75</v>
      </c>
    </row>
    <row r="372" spans="1:3" ht="25.5">
      <c r="A372" s="75">
        <v>90733</v>
      </c>
      <c r="B372" s="73" t="s">
        <v>1075</v>
      </c>
      <c r="C372" s="78">
        <v>2.95</v>
      </c>
    </row>
    <row r="373" spans="1:3" ht="25.5">
      <c r="A373" s="75">
        <v>90734</v>
      </c>
      <c r="B373" s="73" t="s">
        <v>1076</v>
      </c>
      <c r="C373" s="78">
        <v>3.5</v>
      </c>
    </row>
    <row r="374" spans="1:3" ht="25.5">
      <c r="A374" s="75">
        <v>90735</v>
      </c>
      <c r="B374" s="73" t="s">
        <v>1077</v>
      </c>
      <c r="C374" s="78">
        <v>4.04</v>
      </c>
    </row>
    <row r="375" spans="1:3" ht="25.5">
      <c r="A375" s="75">
        <v>90736</v>
      </c>
      <c r="B375" s="73" t="s">
        <v>1078</v>
      </c>
      <c r="C375" s="78">
        <v>4.58</v>
      </c>
    </row>
    <row r="376" spans="1:3" ht="25.5">
      <c r="A376" s="75">
        <v>90737</v>
      </c>
      <c r="B376" s="73" t="s">
        <v>1079</v>
      </c>
      <c r="C376" s="78">
        <v>5.13</v>
      </c>
    </row>
    <row r="377" spans="1:3" ht="25.5">
      <c r="A377" s="75">
        <v>90738</v>
      </c>
      <c r="B377" s="73" t="s">
        <v>1080</v>
      </c>
      <c r="C377" s="78">
        <v>5.68</v>
      </c>
    </row>
    <row r="378" spans="1:3" ht="25.5">
      <c r="A378" s="75">
        <v>90739</v>
      </c>
      <c r="B378" s="73" t="s">
        <v>1081</v>
      </c>
      <c r="C378" s="78">
        <v>8.74</v>
      </c>
    </row>
    <row r="379" spans="1:3" ht="25.5">
      <c r="A379" s="75">
        <v>90724</v>
      </c>
      <c r="B379" s="73" t="s">
        <v>1082</v>
      </c>
      <c r="C379" s="78">
        <v>21.14</v>
      </c>
    </row>
    <row r="380" spans="1:3" ht="25.5">
      <c r="A380" s="75">
        <v>102267</v>
      </c>
      <c r="B380" s="73" t="s">
        <v>1083</v>
      </c>
      <c r="C380" s="78">
        <v>114.43</v>
      </c>
    </row>
    <row r="381" spans="1:3" ht="25.5">
      <c r="A381" s="75">
        <v>102268</v>
      </c>
      <c r="B381" s="73" t="s">
        <v>1084</v>
      </c>
      <c r="C381" s="78">
        <v>129.13999999999999</v>
      </c>
    </row>
    <row r="382" spans="1:3" ht="25.5">
      <c r="A382" s="75">
        <v>90725</v>
      </c>
      <c r="B382" s="73" t="s">
        <v>1085</v>
      </c>
      <c r="C382" s="78">
        <v>26.05</v>
      </c>
    </row>
    <row r="383" spans="1:3" ht="25.5">
      <c r="A383" s="75">
        <v>102269</v>
      </c>
      <c r="B383" s="73" t="s">
        <v>1086</v>
      </c>
      <c r="C383" s="78">
        <v>158.55000000000001</v>
      </c>
    </row>
    <row r="384" spans="1:3" ht="25.5">
      <c r="A384" s="75">
        <v>90726</v>
      </c>
      <c r="B384" s="73" t="s">
        <v>1087</v>
      </c>
      <c r="C384" s="78">
        <v>31.01</v>
      </c>
    </row>
    <row r="385" spans="1:3" ht="25.5">
      <c r="A385" s="75">
        <v>90727</v>
      </c>
      <c r="B385" s="73" t="s">
        <v>1088</v>
      </c>
      <c r="C385" s="78">
        <v>35.92</v>
      </c>
    </row>
    <row r="386" spans="1:3" ht="25.5">
      <c r="A386" s="75">
        <v>90728</v>
      </c>
      <c r="B386" s="73" t="s">
        <v>1089</v>
      </c>
      <c r="C386" s="78">
        <v>40.83</v>
      </c>
    </row>
    <row r="387" spans="1:3" ht="25.5">
      <c r="A387" s="75">
        <v>90729</v>
      </c>
      <c r="B387" s="73" t="s">
        <v>1090</v>
      </c>
      <c r="C387" s="78">
        <v>45.73</v>
      </c>
    </row>
    <row r="388" spans="1:3" ht="25.5">
      <c r="A388" s="75">
        <v>90730</v>
      </c>
      <c r="B388" s="73" t="s">
        <v>1091</v>
      </c>
      <c r="C388" s="78">
        <v>50.63</v>
      </c>
    </row>
    <row r="389" spans="1:3" ht="25.5">
      <c r="A389" s="75">
        <v>90731</v>
      </c>
      <c r="B389" s="73" t="s">
        <v>1092</v>
      </c>
      <c r="C389" s="78">
        <v>55.53</v>
      </c>
    </row>
    <row r="390" spans="1:3" ht="25.5">
      <c r="A390" s="75">
        <v>90732</v>
      </c>
      <c r="B390" s="73" t="s">
        <v>1093</v>
      </c>
      <c r="C390" s="78">
        <v>70.25</v>
      </c>
    </row>
    <row r="391" spans="1:3" ht="25.5">
      <c r="A391" s="75">
        <v>102265</v>
      </c>
      <c r="B391" s="73" t="s">
        <v>1094</v>
      </c>
      <c r="C391" s="78">
        <v>89.85</v>
      </c>
    </row>
    <row r="392" spans="1:3" ht="25.5">
      <c r="A392" s="75">
        <v>102266</v>
      </c>
      <c r="B392" s="73" t="s">
        <v>1095</v>
      </c>
      <c r="C392" s="78">
        <v>99.65</v>
      </c>
    </row>
    <row r="393" spans="1:3" ht="25.5">
      <c r="A393" s="75">
        <v>94879</v>
      </c>
      <c r="B393" s="73" t="s">
        <v>1096</v>
      </c>
      <c r="C393" s="78">
        <v>2186.1799999999998</v>
      </c>
    </row>
    <row r="394" spans="1:3" ht="25.5">
      <c r="A394" s="75">
        <v>94881</v>
      </c>
      <c r="B394" s="73" t="s">
        <v>1097</v>
      </c>
      <c r="C394" s="78">
        <v>3011.82</v>
      </c>
    </row>
    <row r="395" spans="1:3" ht="25.5">
      <c r="A395" s="75">
        <v>94869</v>
      </c>
      <c r="B395" s="73" t="s">
        <v>1098</v>
      </c>
      <c r="C395" s="78">
        <v>154.38</v>
      </c>
    </row>
    <row r="396" spans="1:3" ht="25.5">
      <c r="A396" s="75">
        <v>94871</v>
      </c>
      <c r="B396" s="73" t="s">
        <v>1099</v>
      </c>
      <c r="C396" s="78">
        <v>241.46</v>
      </c>
    </row>
    <row r="397" spans="1:3" ht="25.5">
      <c r="A397" s="75">
        <v>90708</v>
      </c>
      <c r="B397" s="73" t="s">
        <v>1100</v>
      </c>
      <c r="C397" s="78">
        <v>874.26</v>
      </c>
    </row>
    <row r="398" spans="1:3" ht="25.5">
      <c r="A398" s="75">
        <v>94875</v>
      </c>
      <c r="B398" s="73" t="s">
        <v>1101</v>
      </c>
      <c r="C398" s="78">
        <v>1419.86</v>
      </c>
    </row>
    <row r="399" spans="1:3" ht="25.5">
      <c r="A399" s="75">
        <v>102264</v>
      </c>
      <c r="B399" s="73" t="s">
        <v>1102</v>
      </c>
      <c r="C399" s="78">
        <v>19.87</v>
      </c>
    </row>
    <row r="400" spans="1:3" ht="25.5">
      <c r="A400" s="75">
        <v>90701</v>
      </c>
      <c r="B400" s="73" t="s">
        <v>1103</v>
      </c>
      <c r="C400" s="78">
        <v>69.53</v>
      </c>
    </row>
    <row r="401" spans="1:3" ht="25.5">
      <c r="A401" s="75">
        <v>90702</v>
      </c>
      <c r="B401" s="73" t="s">
        <v>1104</v>
      </c>
      <c r="C401" s="78">
        <v>115.43</v>
      </c>
    </row>
    <row r="402" spans="1:3" ht="25.5">
      <c r="A402" s="75">
        <v>90703</v>
      </c>
      <c r="B402" s="73" t="s">
        <v>1105</v>
      </c>
      <c r="C402" s="78">
        <v>181.16</v>
      </c>
    </row>
    <row r="403" spans="1:3" ht="25.5">
      <c r="A403" s="75">
        <v>90704</v>
      </c>
      <c r="B403" s="73" t="s">
        <v>1106</v>
      </c>
      <c r="C403" s="78">
        <v>269.58999999999997</v>
      </c>
    </row>
    <row r="404" spans="1:3" ht="25.5">
      <c r="A404" s="75">
        <v>90705</v>
      </c>
      <c r="B404" s="73" t="s">
        <v>1107</v>
      </c>
      <c r="C404" s="78">
        <v>352.5</v>
      </c>
    </row>
    <row r="405" spans="1:3" ht="25.5">
      <c r="A405" s="75">
        <v>90706</v>
      </c>
      <c r="B405" s="73" t="s">
        <v>1108</v>
      </c>
      <c r="C405" s="78">
        <v>467.88</v>
      </c>
    </row>
    <row r="406" spans="1:3" ht="25.5">
      <c r="A406" s="75">
        <v>90694</v>
      </c>
      <c r="B406" s="73" t="s">
        <v>1109</v>
      </c>
      <c r="C406" s="78">
        <v>46.5</v>
      </c>
    </row>
    <row r="407" spans="1:3" ht="25.5">
      <c r="A407" s="75">
        <v>90695</v>
      </c>
      <c r="B407" s="73" t="s">
        <v>1110</v>
      </c>
      <c r="C407" s="78">
        <v>88.75</v>
      </c>
    </row>
    <row r="408" spans="1:3" ht="25.5">
      <c r="A408" s="75">
        <v>90696</v>
      </c>
      <c r="B408" s="73" t="s">
        <v>1111</v>
      </c>
      <c r="C408" s="78">
        <v>148.56</v>
      </c>
    </row>
    <row r="409" spans="1:3" ht="25.5">
      <c r="A409" s="75">
        <v>90697</v>
      </c>
      <c r="B409" s="73" t="s">
        <v>1112</v>
      </c>
      <c r="C409" s="78">
        <v>230.78</v>
      </c>
    </row>
    <row r="410" spans="1:3" ht="25.5">
      <c r="A410" s="75">
        <v>90698</v>
      </c>
      <c r="B410" s="73" t="s">
        <v>1113</v>
      </c>
      <c r="C410" s="78">
        <v>353.08</v>
      </c>
    </row>
    <row r="411" spans="1:3" ht="25.5">
      <c r="A411" s="75">
        <v>90699</v>
      </c>
      <c r="B411" s="73" t="s">
        <v>1114</v>
      </c>
      <c r="C411" s="78">
        <v>497.23</v>
      </c>
    </row>
    <row r="412" spans="1:3" ht="25.5">
      <c r="A412" s="75">
        <v>90700</v>
      </c>
      <c r="B412" s="73" t="s">
        <v>1115</v>
      </c>
      <c r="C412" s="78">
        <v>581.17999999999995</v>
      </c>
    </row>
    <row r="413" spans="1:3" ht="38.25">
      <c r="A413" s="75">
        <v>105378</v>
      </c>
      <c r="B413" s="73" t="s">
        <v>1116</v>
      </c>
      <c r="C413" s="78">
        <v>11.46</v>
      </c>
    </row>
    <row r="414" spans="1:3" ht="38.25">
      <c r="A414" s="75">
        <v>105373</v>
      </c>
      <c r="B414" s="73" t="s">
        <v>1117</v>
      </c>
      <c r="C414" s="78">
        <v>8.92</v>
      </c>
    </row>
    <row r="415" spans="1:3" ht="38.25">
      <c r="A415" s="75">
        <v>105380</v>
      </c>
      <c r="B415" s="73" t="s">
        <v>1118</v>
      </c>
      <c r="C415" s="78">
        <v>91.6</v>
      </c>
    </row>
    <row r="416" spans="1:3" ht="38.25">
      <c r="A416" s="75">
        <v>105267</v>
      </c>
      <c r="B416" s="73" t="s">
        <v>1119</v>
      </c>
      <c r="C416" s="78">
        <v>73.900000000000006</v>
      </c>
    </row>
    <row r="417" spans="1:3" ht="38.25">
      <c r="A417" s="75">
        <v>105249</v>
      </c>
      <c r="B417" s="73" t="s">
        <v>1120</v>
      </c>
      <c r="C417" s="78">
        <v>112.41</v>
      </c>
    </row>
    <row r="418" spans="1:3" ht="38.25">
      <c r="A418" s="75">
        <v>105268</v>
      </c>
      <c r="B418" s="73" t="s">
        <v>1121</v>
      </c>
      <c r="C418" s="78">
        <v>91.56</v>
      </c>
    </row>
    <row r="419" spans="1:3" ht="38.25">
      <c r="A419" s="75">
        <v>105379</v>
      </c>
      <c r="B419" s="73" t="s">
        <v>1122</v>
      </c>
      <c r="C419" s="78">
        <v>15.09</v>
      </c>
    </row>
    <row r="420" spans="1:3" ht="38.25">
      <c r="A420" s="75">
        <v>105388</v>
      </c>
      <c r="B420" s="73" t="s">
        <v>1123</v>
      </c>
      <c r="C420" s="78">
        <v>11.92</v>
      </c>
    </row>
    <row r="421" spans="1:3" ht="38.25">
      <c r="A421" s="75">
        <v>105392</v>
      </c>
      <c r="B421" s="73" t="s">
        <v>1124</v>
      </c>
      <c r="C421" s="78">
        <v>18.72</v>
      </c>
    </row>
    <row r="422" spans="1:3" ht="38.25">
      <c r="A422" s="75">
        <v>105389</v>
      </c>
      <c r="B422" s="73" t="s">
        <v>1125</v>
      </c>
      <c r="C422" s="78">
        <v>14.93</v>
      </c>
    </row>
    <row r="423" spans="1:3" ht="38.25">
      <c r="A423" s="75">
        <v>105393</v>
      </c>
      <c r="B423" s="73" t="s">
        <v>1126</v>
      </c>
      <c r="C423" s="78">
        <v>22.52</v>
      </c>
    </row>
    <row r="424" spans="1:3" ht="38.25">
      <c r="A424" s="75">
        <v>105316</v>
      </c>
      <c r="B424" s="73" t="s">
        <v>1127</v>
      </c>
      <c r="C424" s="78">
        <v>18.14</v>
      </c>
    </row>
    <row r="425" spans="1:3" ht="38.25">
      <c r="A425" s="75">
        <v>105394</v>
      </c>
      <c r="B425" s="73" t="s">
        <v>1128</v>
      </c>
      <c r="C425" s="78">
        <v>26.29</v>
      </c>
    </row>
    <row r="426" spans="1:3" ht="38.25">
      <c r="A426" s="75">
        <v>105317</v>
      </c>
      <c r="B426" s="73" t="s">
        <v>1129</v>
      </c>
      <c r="C426" s="78">
        <v>21.3</v>
      </c>
    </row>
    <row r="427" spans="1:3" ht="38.25">
      <c r="A427" s="75">
        <v>105395</v>
      </c>
      <c r="B427" s="73" t="s">
        <v>1130</v>
      </c>
      <c r="C427" s="78">
        <v>30.09</v>
      </c>
    </row>
    <row r="428" spans="1:3" ht="38.25">
      <c r="A428" s="75">
        <v>105318</v>
      </c>
      <c r="B428" s="73" t="s">
        <v>1131</v>
      </c>
      <c r="C428" s="78">
        <v>24.48</v>
      </c>
    </row>
    <row r="429" spans="1:3" ht="38.25">
      <c r="A429" s="75">
        <v>105396</v>
      </c>
      <c r="B429" s="73" t="s">
        <v>1132</v>
      </c>
      <c r="C429" s="78">
        <v>33.869999999999997</v>
      </c>
    </row>
    <row r="430" spans="1:3" ht="38.25">
      <c r="A430" s="75">
        <v>105258</v>
      </c>
      <c r="B430" s="73" t="s">
        <v>1133</v>
      </c>
      <c r="C430" s="78">
        <v>27.66</v>
      </c>
    </row>
    <row r="431" spans="1:3" ht="38.25">
      <c r="A431" s="75">
        <v>105397</v>
      </c>
      <c r="B431" s="73" t="s">
        <v>1134</v>
      </c>
      <c r="C431" s="78">
        <v>37.799999999999997</v>
      </c>
    </row>
    <row r="432" spans="1:3" ht="38.25">
      <c r="A432" s="75">
        <v>105261</v>
      </c>
      <c r="B432" s="73" t="s">
        <v>1135</v>
      </c>
      <c r="C432" s="78">
        <v>30.97</v>
      </c>
    </row>
    <row r="433" spans="1:3" ht="38.25">
      <c r="A433" s="75">
        <v>105398</v>
      </c>
      <c r="B433" s="73" t="s">
        <v>1136</v>
      </c>
      <c r="C433" s="78">
        <v>48.86</v>
      </c>
    </row>
    <row r="434" spans="1:3" ht="38.25">
      <c r="A434" s="75">
        <v>105262</v>
      </c>
      <c r="B434" s="73" t="s">
        <v>1137</v>
      </c>
      <c r="C434" s="78">
        <v>39.049999999999997</v>
      </c>
    </row>
    <row r="435" spans="1:3" ht="38.25">
      <c r="A435" s="75">
        <v>105399</v>
      </c>
      <c r="B435" s="73" t="s">
        <v>1138</v>
      </c>
      <c r="C435" s="78">
        <v>57.77</v>
      </c>
    </row>
    <row r="436" spans="1:3" ht="38.25">
      <c r="A436" s="75">
        <v>105263</v>
      </c>
      <c r="B436" s="73" t="s">
        <v>1139</v>
      </c>
      <c r="C436" s="78">
        <v>46.39</v>
      </c>
    </row>
    <row r="437" spans="1:3" ht="38.25">
      <c r="A437" s="75">
        <v>105400</v>
      </c>
      <c r="B437" s="73" t="s">
        <v>1140</v>
      </c>
      <c r="C437" s="78">
        <v>65.84</v>
      </c>
    </row>
    <row r="438" spans="1:3" ht="38.25">
      <c r="A438" s="75">
        <v>105264</v>
      </c>
      <c r="B438" s="73" t="s">
        <v>1141</v>
      </c>
      <c r="C438" s="78">
        <v>52.88</v>
      </c>
    </row>
    <row r="439" spans="1:3" ht="38.25">
      <c r="A439" s="75">
        <v>105297</v>
      </c>
      <c r="B439" s="73" t="s">
        <v>1142</v>
      </c>
      <c r="C439" s="78">
        <v>9.98</v>
      </c>
    </row>
    <row r="440" spans="1:3" ht="38.25">
      <c r="A440" s="75">
        <v>105372</v>
      </c>
      <c r="B440" s="73" t="s">
        <v>1143</v>
      </c>
      <c r="C440" s="78">
        <v>7.68</v>
      </c>
    </row>
    <row r="441" spans="1:3" ht="38.25">
      <c r="A441" s="75">
        <v>105401</v>
      </c>
      <c r="B441" s="73" t="s">
        <v>1144</v>
      </c>
      <c r="C441" s="78">
        <v>74.22</v>
      </c>
    </row>
    <row r="442" spans="1:3" ht="38.25">
      <c r="A442" s="75">
        <v>105265</v>
      </c>
      <c r="B442" s="73" t="s">
        <v>1145</v>
      </c>
      <c r="C442" s="78">
        <v>59.68</v>
      </c>
    </row>
    <row r="443" spans="1:3" ht="38.25">
      <c r="A443" s="75">
        <v>105402</v>
      </c>
      <c r="B443" s="73" t="s">
        <v>1146</v>
      </c>
      <c r="C443" s="78">
        <v>82.86</v>
      </c>
    </row>
    <row r="444" spans="1:3" ht="38.25">
      <c r="A444" s="75">
        <v>105266</v>
      </c>
      <c r="B444" s="73" t="s">
        <v>1147</v>
      </c>
      <c r="C444" s="78">
        <v>66.73</v>
      </c>
    </row>
    <row r="445" spans="1:3" ht="38.25">
      <c r="A445" s="75">
        <v>105361</v>
      </c>
      <c r="B445" s="73" t="s">
        <v>1148</v>
      </c>
      <c r="C445" s="78">
        <v>15.6</v>
      </c>
    </row>
    <row r="446" spans="1:3" ht="38.25">
      <c r="A446" s="75">
        <v>105382</v>
      </c>
      <c r="B446" s="73" t="s">
        <v>1149</v>
      </c>
      <c r="C446" s="78">
        <v>12.99</v>
      </c>
    </row>
    <row r="447" spans="1:3" ht="38.25">
      <c r="A447" s="75">
        <v>105359</v>
      </c>
      <c r="B447" s="73" t="s">
        <v>1150</v>
      </c>
      <c r="C447" s="78">
        <v>10.93</v>
      </c>
    </row>
    <row r="448" spans="1:3" ht="38.25">
      <c r="A448" s="75">
        <v>105315</v>
      </c>
      <c r="B448" s="73" t="s">
        <v>1151</v>
      </c>
      <c r="C448" s="78">
        <v>9.01</v>
      </c>
    </row>
    <row r="449" spans="1:3" ht="38.25">
      <c r="A449" s="75">
        <v>105360</v>
      </c>
      <c r="B449" s="73" t="s">
        <v>1152</v>
      </c>
      <c r="C449" s="78">
        <v>13.37</v>
      </c>
    </row>
    <row r="450" spans="1:3" ht="38.25">
      <c r="A450" s="75">
        <v>105381</v>
      </c>
      <c r="B450" s="73" t="s">
        <v>1153</v>
      </c>
      <c r="C450" s="78">
        <v>11.1</v>
      </c>
    </row>
    <row r="451" spans="1:3" ht="38.25">
      <c r="A451" s="75">
        <v>105251</v>
      </c>
      <c r="B451" s="73" t="s">
        <v>1154</v>
      </c>
      <c r="C451" s="78">
        <v>16.71</v>
      </c>
    </row>
    <row r="452" spans="1:3" ht="38.25">
      <c r="A452" s="75">
        <v>105282</v>
      </c>
      <c r="B452" s="73" t="s">
        <v>1155</v>
      </c>
      <c r="C452" s="78">
        <v>12.87</v>
      </c>
    </row>
    <row r="453" spans="1:3" ht="38.25">
      <c r="A453" s="75">
        <v>105276</v>
      </c>
      <c r="B453" s="73" t="s">
        <v>1156</v>
      </c>
      <c r="C453" s="78">
        <v>132.94999999999999</v>
      </c>
    </row>
    <row r="454" spans="1:3" ht="38.25">
      <c r="A454" s="75">
        <v>105341</v>
      </c>
      <c r="B454" s="73" t="s">
        <v>1157</v>
      </c>
      <c r="C454" s="78">
        <v>106.41</v>
      </c>
    </row>
    <row r="455" spans="1:3" ht="38.25">
      <c r="A455" s="75">
        <v>105277</v>
      </c>
      <c r="B455" s="73" t="s">
        <v>1158</v>
      </c>
      <c r="C455" s="78">
        <v>161.46</v>
      </c>
    </row>
    <row r="456" spans="1:3" ht="38.25">
      <c r="A456" s="75">
        <v>105342</v>
      </c>
      <c r="B456" s="73" t="s">
        <v>1159</v>
      </c>
      <c r="C456" s="78">
        <v>130.19</v>
      </c>
    </row>
    <row r="457" spans="1:3" ht="38.25">
      <c r="A457" s="75">
        <v>105252</v>
      </c>
      <c r="B457" s="73" t="s">
        <v>1160</v>
      </c>
      <c r="C457" s="78">
        <v>21.99</v>
      </c>
    </row>
    <row r="458" spans="1:3" ht="38.25">
      <c r="A458" s="75">
        <v>105298</v>
      </c>
      <c r="B458" s="73" t="s">
        <v>1161</v>
      </c>
      <c r="C458" s="78">
        <v>17.23</v>
      </c>
    </row>
    <row r="459" spans="1:3" ht="38.25">
      <c r="A459" s="75">
        <v>105253</v>
      </c>
      <c r="B459" s="73" t="s">
        <v>1162</v>
      </c>
      <c r="C459" s="78">
        <v>27.27</v>
      </c>
    </row>
    <row r="460" spans="1:3" ht="38.25">
      <c r="A460" s="75">
        <v>105299</v>
      </c>
      <c r="B460" s="73" t="s">
        <v>1163</v>
      </c>
      <c r="C460" s="78">
        <v>21.6</v>
      </c>
    </row>
    <row r="461" spans="1:3" ht="38.25">
      <c r="A461" s="75">
        <v>105254</v>
      </c>
      <c r="B461" s="73" t="s">
        <v>1164</v>
      </c>
      <c r="C461" s="78">
        <v>32.729999999999997</v>
      </c>
    </row>
    <row r="462" spans="1:3" ht="38.25">
      <c r="A462" s="75">
        <v>105300</v>
      </c>
      <c r="B462" s="73" t="s">
        <v>1165</v>
      </c>
      <c r="C462" s="78">
        <v>26.14</v>
      </c>
    </row>
    <row r="463" spans="1:3" ht="38.25">
      <c r="A463" s="75">
        <v>105255</v>
      </c>
      <c r="B463" s="73" t="s">
        <v>1166</v>
      </c>
      <c r="C463" s="78">
        <v>38.15</v>
      </c>
    </row>
    <row r="464" spans="1:3" ht="38.25">
      <c r="A464" s="75">
        <v>105301</v>
      </c>
      <c r="B464" s="73" t="s">
        <v>1167</v>
      </c>
      <c r="C464" s="78">
        <v>30.66</v>
      </c>
    </row>
    <row r="465" spans="1:3" ht="38.25">
      <c r="A465" s="75">
        <v>105256</v>
      </c>
      <c r="B465" s="73" t="s">
        <v>1168</v>
      </c>
      <c r="C465" s="78">
        <v>43.59</v>
      </c>
    </row>
    <row r="466" spans="1:3" ht="38.25">
      <c r="A466" s="75">
        <v>105302</v>
      </c>
      <c r="B466" s="73" t="s">
        <v>1169</v>
      </c>
      <c r="C466" s="78">
        <v>35.18</v>
      </c>
    </row>
    <row r="467" spans="1:3" ht="38.25">
      <c r="A467" s="75">
        <v>105257</v>
      </c>
      <c r="B467" s="73" t="s">
        <v>1170</v>
      </c>
      <c r="C467" s="78">
        <v>49.03</v>
      </c>
    </row>
    <row r="468" spans="1:3" ht="38.25">
      <c r="A468" s="75">
        <v>105303</v>
      </c>
      <c r="B468" s="73" t="s">
        <v>1171</v>
      </c>
      <c r="C468" s="78">
        <v>39.69</v>
      </c>
    </row>
    <row r="469" spans="1:3" ht="38.25">
      <c r="A469" s="75">
        <v>105270</v>
      </c>
      <c r="B469" s="73" t="s">
        <v>1172</v>
      </c>
      <c r="C469" s="78">
        <v>54.64</v>
      </c>
    </row>
    <row r="470" spans="1:3" ht="38.25">
      <c r="A470" s="75">
        <v>105304</v>
      </c>
      <c r="B470" s="73" t="s">
        <v>1173</v>
      </c>
      <c r="C470" s="78">
        <v>44.39</v>
      </c>
    </row>
    <row r="471" spans="1:3" ht="38.25">
      <c r="A471" s="75">
        <v>105271</v>
      </c>
      <c r="B471" s="73" t="s">
        <v>1174</v>
      </c>
      <c r="C471" s="78">
        <v>70.92</v>
      </c>
    </row>
    <row r="472" spans="1:3" ht="38.25">
      <c r="A472" s="75">
        <v>105305</v>
      </c>
      <c r="B472" s="73" t="s">
        <v>1175</v>
      </c>
      <c r="C472" s="78">
        <v>56.23</v>
      </c>
    </row>
    <row r="473" spans="1:3" ht="38.25">
      <c r="A473" s="75">
        <v>105272</v>
      </c>
      <c r="B473" s="73" t="s">
        <v>1176</v>
      </c>
      <c r="C473" s="78">
        <v>83.71</v>
      </c>
    </row>
    <row r="474" spans="1:3" ht="38.25">
      <c r="A474" s="75">
        <v>105306</v>
      </c>
      <c r="B474" s="73" t="s">
        <v>1177</v>
      </c>
      <c r="C474" s="78">
        <v>66.63</v>
      </c>
    </row>
    <row r="475" spans="1:3" ht="38.25">
      <c r="A475" s="75">
        <v>105273</v>
      </c>
      <c r="B475" s="73" t="s">
        <v>1178</v>
      </c>
      <c r="C475" s="78">
        <v>95.63</v>
      </c>
    </row>
    <row r="476" spans="1:3" ht="38.25">
      <c r="A476" s="75">
        <v>105307</v>
      </c>
      <c r="B476" s="73" t="s">
        <v>1179</v>
      </c>
      <c r="C476" s="78">
        <v>76.19</v>
      </c>
    </row>
    <row r="477" spans="1:3" ht="38.25">
      <c r="A477" s="75">
        <v>105250</v>
      </c>
      <c r="B477" s="73" t="s">
        <v>1180</v>
      </c>
      <c r="C477" s="78">
        <v>14.56</v>
      </c>
    </row>
    <row r="478" spans="1:3" ht="38.25">
      <c r="A478" s="75">
        <v>105269</v>
      </c>
      <c r="B478" s="73" t="s">
        <v>1181</v>
      </c>
      <c r="C478" s="78">
        <v>11.09</v>
      </c>
    </row>
    <row r="479" spans="1:3" ht="38.25">
      <c r="A479" s="75">
        <v>105274</v>
      </c>
      <c r="B479" s="73" t="s">
        <v>1182</v>
      </c>
      <c r="C479" s="78">
        <v>107.87</v>
      </c>
    </row>
    <row r="480" spans="1:3" ht="38.25">
      <c r="A480" s="75">
        <v>105340</v>
      </c>
      <c r="B480" s="73" t="s">
        <v>1183</v>
      </c>
      <c r="C480" s="78">
        <v>86.06</v>
      </c>
    </row>
    <row r="481" spans="1:3" ht="38.25">
      <c r="A481" s="75">
        <v>105275</v>
      </c>
      <c r="B481" s="73" t="s">
        <v>1184</v>
      </c>
      <c r="C481" s="78">
        <v>120.34</v>
      </c>
    </row>
    <row r="482" spans="1:3" ht="38.25">
      <c r="A482" s="75">
        <v>105390</v>
      </c>
      <c r="B482" s="73" t="s">
        <v>1185</v>
      </c>
      <c r="C482" s="78">
        <v>96.16</v>
      </c>
    </row>
    <row r="483" spans="1:3" ht="38.25">
      <c r="A483" s="75">
        <v>105364</v>
      </c>
      <c r="B483" s="73" t="s">
        <v>1186</v>
      </c>
      <c r="C483" s="78">
        <v>22.52</v>
      </c>
    </row>
    <row r="484" spans="1:3" ht="38.25">
      <c r="A484" s="75">
        <v>105385</v>
      </c>
      <c r="B484" s="73" t="s">
        <v>1187</v>
      </c>
      <c r="C484" s="78">
        <v>18.61</v>
      </c>
    </row>
    <row r="485" spans="1:3" ht="38.25">
      <c r="A485" s="75">
        <v>105362</v>
      </c>
      <c r="B485" s="73" t="s">
        <v>1188</v>
      </c>
      <c r="C485" s="78">
        <v>16.010000000000002</v>
      </c>
    </row>
    <row r="486" spans="1:3" ht="38.25">
      <c r="A486" s="75">
        <v>105383</v>
      </c>
      <c r="B486" s="73" t="s">
        <v>1189</v>
      </c>
      <c r="C486" s="78">
        <v>13.13</v>
      </c>
    </row>
    <row r="487" spans="1:3" ht="38.25">
      <c r="A487" s="75">
        <v>105363</v>
      </c>
      <c r="B487" s="73" t="s">
        <v>1190</v>
      </c>
      <c r="C487" s="78">
        <v>19.37</v>
      </c>
    </row>
    <row r="488" spans="1:3" ht="38.25">
      <c r="A488" s="75">
        <v>105384</v>
      </c>
      <c r="B488" s="73" t="s">
        <v>1191</v>
      </c>
      <c r="C488" s="78">
        <v>15.97</v>
      </c>
    </row>
    <row r="489" spans="1:3" ht="38.25">
      <c r="A489" s="75">
        <v>105279</v>
      </c>
      <c r="B489" s="73" t="s">
        <v>1192</v>
      </c>
      <c r="C489" s="78">
        <v>22.96</v>
      </c>
    </row>
    <row r="490" spans="1:3" ht="38.25">
      <c r="A490" s="75">
        <v>105259</v>
      </c>
      <c r="B490" s="73" t="s">
        <v>1193</v>
      </c>
      <c r="C490" s="78">
        <v>17.86</v>
      </c>
    </row>
    <row r="491" spans="1:3" ht="38.25">
      <c r="A491" s="75">
        <v>105357</v>
      </c>
      <c r="B491" s="73" t="s">
        <v>1194</v>
      </c>
      <c r="C491" s="78">
        <v>183.24</v>
      </c>
    </row>
    <row r="492" spans="1:3" ht="38.25">
      <c r="A492" s="75">
        <v>105346</v>
      </c>
      <c r="B492" s="73" t="s">
        <v>1195</v>
      </c>
      <c r="C492" s="78">
        <v>147.84</v>
      </c>
    </row>
    <row r="493" spans="1:3" ht="38.25">
      <c r="A493" s="75">
        <v>105358</v>
      </c>
      <c r="B493" s="73" t="s">
        <v>1196</v>
      </c>
      <c r="C493" s="78">
        <v>224.83</v>
      </c>
    </row>
    <row r="494" spans="1:3" ht="38.25">
      <c r="A494" s="75">
        <v>105347</v>
      </c>
      <c r="B494" s="73" t="s">
        <v>1197</v>
      </c>
      <c r="C494" s="78">
        <v>183.12</v>
      </c>
    </row>
    <row r="495" spans="1:3" ht="38.25">
      <c r="A495" s="75">
        <v>105280</v>
      </c>
      <c r="B495" s="73" t="s">
        <v>1198</v>
      </c>
      <c r="C495" s="78">
        <v>30.22</v>
      </c>
    </row>
    <row r="496" spans="1:3" ht="38.25">
      <c r="A496" s="75">
        <v>105283</v>
      </c>
      <c r="B496" s="73" t="s">
        <v>1199</v>
      </c>
      <c r="C496" s="78">
        <v>23.9</v>
      </c>
    </row>
    <row r="497" spans="1:3" ht="38.25">
      <c r="A497" s="75">
        <v>105281</v>
      </c>
      <c r="B497" s="73" t="s">
        <v>1200</v>
      </c>
      <c r="C497" s="78">
        <v>37.46</v>
      </c>
    </row>
    <row r="498" spans="1:3" ht="38.25">
      <c r="A498" s="75">
        <v>105319</v>
      </c>
      <c r="B498" s="73" t="s">
        <v>1201</v>
      </c>
      <c r="C498" s="78">
        <v>29.92</v>
      </c>
    </row>
    <row r="499" spans="1:3" ht="38.25">
      <c r="A499" s="75">
        <v>105284</v>
      </c>
      <c r="B499" s="73" t="s">
        <v>1202</v>
      </c>
      <c r="C499" s="78">
        <v>45.07</v>
      </c>
    </row>
    <row r="500" spans="1:3" ht="38.25">
      <c r="A500" s="75">
        <v>105320</v>
      </c>
      <c r="B500" s="73" t="s">
        <v>1203</v>
      </c>
      <c r="C500" s="78">
        <v>36.299999999999997</v>
      </c>
    </row>
    <row r="501" spans="1:3" ht="38.25">
      <c r="A501" s="75">
        <v>105348</v>
      </c>
      <c r="B501" s="73" t="s">
        <v>1204</v>
      </c>
      <c r="C501" s="78">
        <v>52.62</v>
      </c>
    </row>
    <row r="502" spans="1:3" ht="38.25">
      <c r="A502" s="75">
        <v>105321</v>
      </c>
      <c r="B502" s="73" t="s">
        <v>1205</v>
      </c>
      <c r="C502" s="78">
        <v>42.63</v>
      </c>
    </row>
    <row r="503" spans="1:3" ht="38.25">
      <c r="A503" s="75">
        <v>105349</v>
      </c>
      <c r="B503" s="73" t="s">
        <v>1206</v>
      </c>
      <c r="C503" s="78">
        <v>60.21</v>
      </c>
    </row>
    <row r="504" spans="1:3" ht="38.25">
      <c r="A504" s="75">
        <v>105322</v>
      </c>
      <c r="B504" s="73" t="s">
        <v>1207</v>
      </c>
      <c r="C504" s="78">
        <v>48.99</v>
      </c>
    </row>
    <row r="505" spans="1:3" ht="38.25">
      <c r="A505" s="75">
        <v>105350</v>
      </c>
      <c r="B505" s="73" t="s">
        <v>1208</v>
      </c>
      <c r="C505" s="78">
        <v>67.760000000000005</v>
      </c>
    </row>
    <row r="506" spans="1:3" ht="38.25">
      <c r="A506" s="75">
        <v>105323</v>
      </c>
      <c r="B506" s="73" t="s">
        <v>1209</v>
      </c>
      <c r="C506" s="78">
        <v>55.32</v>
      </c>
    </row>
    <row r="507" spans="1:3" ht="38.25">
      <c r="A507" s="75">
        <v>105351</v>
      </c>
      <c r="B507" s="73" t="s">
        <v>1210</v>
      </c>
      <c r="C507" s="78">
        <v>75.63</v>
      </c>
    </row>
    <row r="508" spans="1:3" ht="38.25">
      <c r="A508" s="75">
        <v>105324</v>
      </c>
      <c r="B508" s="73" t="s">
        <v>1211</v>
      </c>
      <c r="C508" s="78">
        <v>61.97</v>
      </c>
    </row>
    <row r="509" spans="1:3" ht="38.25">
      <c r="A509" s="75">
        <v>105352</v>
      </c>
      <c r="B509" s="73" t="s">
        <v>1212</v>
      </c>
      <c r="C509" s="78">
        <v>97.71</v>
      </c>
    </row>
    <row r="510" spans="1:3" ht="38.25">
      <c r="A510" s="75">
        <v>105325</v>
      </c>
      <c r="B510" s="73" t="s">
        <v>1213</v>
      </c>
      <c r="C510" s="78">
        <v>78.09</v>
      </c>
    </row>
    <row r="511" spans="1:3" ht="38.25">
      <c r="A511" s="75">
        <v>105353</v>
      </c>
      <c r="B511" s="73" t="s">
        <v>1214</v>
      </c>
      <c r="C511" s="78">
        <v>115.58</v>
      </c>
    </row>
    <row r="512" spans="1:3" ht="38.25">
      <c r="A512" s="75">
        <v>105326</v>
      </c>
      <c r="B512" s="73" t="s">
        <v>1215</v>
      </c>
      <c r="C512" s="78">
        <v>92.81</v>
      </c>
    </row>
    <row r="513" spans="1:3" ht="38.25">
      <c r="A513" s="75">
        <v>105354</v>
      </c>
      <c r="B513" s="73" t="s">
        <v>1216</v>
      </c>
      <c r="C513" s="78">
        <v>131.69</v>
      </c>
    </row>
    <row r="514" spans="1:3" ht="38.25">
      <c r="A514" s="75">
        <v>105344</v>
      </c>
      <c r="B514" s="73" t="s">
        <v>1217</v>
      </c>
      <c r="C514" s="78">
        <v>105.77</v>
      </c>
    </row>
    <row r="515" spans="1:3" ht="38.25">
      <c r="A515" s="75">
        <v>105278</v>
      </c>
      <c r="B515" s="73" t="s">
        <v>1218</v>
      </c>
      <c r="C515" s="78">
        <v>19.989999999999998</v>
      </c>
    </row>
    <row r="516" spans="1:3" ht="38.25">
      <c r="A516" s="75">
        <v>105343</v>
      </c>
      <c r="B516" s="73" t="s">
        <v>1219</v>
      </c>
      <c r="C516" s="78">
        <v>15.38</v>
      </c>
    </row>
    <row r="517" spans="1:3" ht="38.25">
      <c r="A517" s="75">
        <v>105355</v>
      </c>
      <c r="B517" s="73" t="s">
        <v>1220</v>
      </c>
      <c r="C517" s="78">
        <v>148.46</v>
      </c>
    </row>
    <row r="518" spans="1:3" ht="38.25">
      <c r="A518" s="75">
        <v>105391</v>
      </c>
      <c r="B518" s="73" t="s">
        <v>1221</v>
      </c>
      <c r="C518" s="78">
        <v>119.37</v>
      </c>
    </row>
    <row r="519" spans="1:3" ht="38.25">
      <c r="A519" s="75">
        <v>105356</v>
      </c>
      <c r="B519" s="73" t="s">
        <v>1222</v>
      </c>
      <c r="C519" s="78">
        <v>165.7</v>
      </c>
    </row>
    <row r="520" spans="1:3" ht="38.25">
      <c r="A520" s="75">
        <v>105345</v>
      </c>
      <c r="B520" s="73" t="s">
        <v>1223</v>
      </c>
      <c r="C520" s="78">
        <v>133.46</v>
      </c>
    </row>
    <row r="521" spans="1:3" ht="38.25">
      <c r="A521" s="75">
        <v>105367</v>
      </c>
      <c r="B521" s="73" t="s">
        <v>1224</v>
      </c>
      <c r="C521" s="78">
        <v>31.23</v>
      </c>
    </row>
    <row r="522" spans="1:3" ht="38.25">
      <c r="A522" s="75">
        <v>105371</v>
      </c>
      <c r="B522" s="73" t="s">
        <v>1225</v>
      </c>
      <c r="C522" s="78">
        <v>26</v>
      </c>
    </row>
    <row r="523" spans="1:3" ht="38.25">
      <c r="A523" s="75">
        <v>105365</v>
      </c>
      <c r="B523" s="73" t="s">
        <v>1226</v>
      </c>
      <c r="C523" s="78">
        <v>21.88</v>
      </c>
    </row>
    <row r="524" spans="1:3" ht="38.25">
      <c r="A524" s="75">
        <v>105386</v>
      </c>
      <c r="B524" s="73" t="s">
        <v>1227</v>
      </c>
      <c r="C524" s="78">
        <v>18.04</v>
      </c>
    </row>
    <row r="525" spans="1:3" ht="38.25">
      <c r="A525" s="75">
        <v>105366</v>
      </c>
      <c r="B525" s="73" t="s">
        <v>1228</v>
      </c>
      <c r="C525" s="78">
        <v>26.75</v>
      </c>
    </row>
    <row r="526" spans="1:3" ht="38.25">
      <c r="A526" s="75">
        <v>105387</v>
      </c>
      <c r="B526" s="73" t="s">
        <v>1229</v>
      </c>
      <c r="C526" s="78">
        <v>22.22</v>
      </c>
    </row>
    <row r="527" spans="1:3" ht="38.25">
      <c r="A527" s="75">
        <v>97177</v>
      </c>
      <c r="B527" s="73" t="s">
        <v>1230</v>
      </c>
      <c r="C527" s="78">
        <v>68.09</v>
      </c>
    </row>
    <row r="528" spans="1:3" ht="38.25">
      <c r="A528" s="75">
        <v>97187</v>
      </c>
      <c r="B528" s="73" t="s">
        <v>1231</v>
      </c>
      <c r="C528" s="78">
        <v>60.45</v>
      </c>
    </row>
    <row r="529" spans="1:3" ht="38.25">
      <c r="A529" s="75">
        <v>97178</v>
      </c>
      <c r="B529" s="73" t="s">
        <v>1232</v>
      </c>
      <c r="C529" s="78">
        <v>82.76</v>
      </c>
    </row>
    <row r="530" spans="1:3" ht="38.25">
      <c r="A530" s="75">
        <v>97188</v>
      </c>
      <c r="B530" s="73" t="s">
        <v>1233</v>
      </c>
      <c r="C530" s="78">
        <v>73.599999999999994</v>
      </c>
    </row>
    <row r="531" spans="1:3" ht="38.25">
      <c r="A531" s="75">
        <v>97179</v>
      </c>
      <c r="B531" s="73" t="s">
        <v>1234</v>
      </c>
      <c r="C531" s="78">
        <v>97.43</v>
      </c>
    </row>
    <row r="532" spans="1:3" ht="38.25">
      <c r="A532" s="75">
        <v>97189</v>
      </c>
      <c r="B532" s="73" t="s">
        <v>1235</v>
      </c>
      <c r="C532" s="78">
        <v>86.73</v>
      </c>
    </row>
    <row r="533" spans="1:3" ht="38.25">
      <c r="A533" s="75">
        <v>97180</v>
      </c>
      <c r="B533" s="73" t="s">
        <v>1236</v>
      </c>
      <c r="C533" s="78">
        <v>112.09</v>
      </c>
    </row>
    <row r="534" spans="1:3" ht="38.25">
      <c r="A534" s="75">
        <v>97190</v>
      </c>
      <c r="B534" s="73" t="s">
        <v>1237</v>
      </c>
      <c r="C534" s="78">
        <v>99.85</v>
      </c>
    </row>
    <row r="535" spans="1:3" ht="38.25">
      <c r="A535" s="75">
        <v>97181</v>
      </c>
      <c r="B535" s="73" t="s">
        <v>1238</v>
      </c>
      <c r="C535" s="78">
        <v>126.75</v>
      </c>
    </row>
    <row r="536" spans="1:3" ht="38.25">
      <c r="A536" s="75">
        <v>97191</v>
      </c>
      <c r="B536" s="73" t="s">
        <v>1239</v>
      </c>
      <c r="C536" s="78">
        <v>112.97</v>
      </c>
    </row>
    <row r="537" spans="1:3" ht="38.25">
      <c r="A537" s="75">
        <v>97182</v>
      </c>
      <c r="B537" s="73" t="s">
        <v>1240</v>
      </c>
      <c r="C537" s="78">
        <v>145.78</v>
      </c>
    </row>
    <row r="538" spans="1:3" ht="38.25">
      <c r="A538" s="75">
        <v>97192</v>
      </c>
      <c r="B538" s="73" t="s">
        <v>1241</v>
      </c>
      <c r="C538" s="78">
        <v>129.41999999999999</v>
      </c>
    </row>
    <row r="539" spans="1:3" ht="25.5">
      <c r="A539" s="75">
        <v>97173</v>
      </c>
      <c r="B539" s="73" t="s">
        <v>1242</v>
      </c>
      <c r="C539" s="78">
        <v>38.770000000000003</v>
      </c>
    </row>
    <row r="540" spans="1:3" ht="25.5">
      <c r="A540" s="75">
        <v>97183</v>
      </c>
      <c r="B540" s="73" t="s">
        <v>1243</v>
      </c>
      <c r="C540" s="78">
        <v>34.229999999999997</v>
      </c>
    </row>
    <row r="541" spans="1:3" ht="25.5">
      <c r="A541" s="75">
        <v>97174</v>
      </c>
      <c r="B541" s="73" t="s">
        <v>1244</v>
      </c>
      <c r="C541" s="78">
        <v>46.09</v>
      </c>
    </row>
    <row r="542" spans="1:3" ht="25.5">
      <c r="A542" s="75">
        <v>97184</v>
      </c>
      <c r="B542" s="73" t="s">
        <v>1245</v>
      </c>
      <c r="C542" s="78">
        <v>40.770000000000003</v>
      </c>
    </row>
    <row r="543" spans="1:3" ht="25.5">
      <c r="A543" s="75">
        <v>97175</v>
      </c>
      <c r="B543" s="73" t="s">
        <v>1246</v>
      </c>
      <c r="C543" s="78">
        <v>53.43</v>
      </c>
    </row>
    <row r="544" spans="1:3" ht="25.5">
      <c r="A544" s="75">
        <v>97185</v>
      </c>
      <c r="B544" s="73" t="s">
        <v>1247</v>
      </c>
      <c r="C544" s="78">
        <v>47.33</v>
      </c>
    </row>
    <row r="545" spans="1:3" ht="25.5">
      <c r="A545" s="75">
        <v>97176</v>
      </c>
      <c r="B545" s="73" t="s">
        <v>1248</v>
      </c>
      <c r="C545" s="78">
        <v>60.77</v>
      </c>
    </row>
    <row r="546" spans="1:3" ht="25.5">
      <c r="A546" s="75">
        <v>97186</v>
      </c>
      <c r="B546" s="73" t="s">
        <v>1249</v>
      </c>
      <c r="C546" s="78">
        <v>53.91</v>
      </c>
    </row>
    <row r="547" spans="1:3" ht="25.5">
      <c r="A547" s="75">
        <v>97142</v>
      </c>
      <c r="B547" s="73" t="s">
        <v>1250</v>
      </c>
      <c r="C547" s="78">
        <v>5.26</v>
      </c>
    </row>
    <row r="548" spans="1:3" ht="25.5">
      <c r="A548" s="75">
        <v>97158</v>
      </c>
      <c r="B548" s="73" t="s">
        <v>1251</v>
      </c>
      <c r="C548" s="78">
        <v>4.0199999999999996</v>
      </c>
    </row>
    <row r="549" spans="1:3" ht="25.5">
      <c r="A549" s="75">
        <v>97155</v>
      </c>
      <c r="B549" s="73" t="s">
        <v>1252</v>
      </c>
      <c r="C549" s="78">
        <v>41.57</v>
      </c>
    </row>
    <row r="550" spans="1:3" ht="25.5">
      <c r="A550" s="75">
        <v>97171</v>
      </c>
      <c r="B550" s="73" t="s">
        <v>1253</v>
      </c>
      <c r="C550" s="78">
        <v>32.950000000000003</v>
      </c>
    </row>
    <row r="551" spans="1:3" ht="25.5">
      <c r="A551" s="75">
        <v>97156</v>
      </c>
      <c r="B551" s="73" t="s">
        <v>1254</v>
      </c>
      <c r="C551" s="78">
        <v>49.86</v>
      </c>
    </row>
    <row r="552" spans="1:3" ht="25.5">
      <c r="A552" s="75">
        <v>97172</v>
      </c>
      <c r="B552" s="73" t="s">
        <v>1255</v>
      </c>
      <c r="C552" s="78">
        <v>39.700000000000003</v>
      </c>
    </row>
    <row r="553" spans="1:3" ht="25.5">
      <c r="A553" s="75">
        <v>97143</v>
      </c>
      <c r="B553" s="73" t="s">
        <v>1256</v>
      </c>
      <c r="C553" s="78">
        <v>6.92</v>
      </c>
    </row>
    <row r="554" spans="1:3" ht="25.5">
      <c r="A554" s="75">
        <v>97159</v>
      </c>
      <c r="B554" s="73" t="s">
        <v>1257</v>
      </c>
      <c r="C554" s="78">
        <v>5.38</v>
      </c>
    </row>
    <row r="555" spans="1:3" ht="25.5">
      <c r="A555" s="75">
        <v>97144</v>
      </c>
      <c r="B555" s="73" t="s">
        <v>1258</v>
      </c>
      <c r="C555" s="78">
        <v>8.59</v>
      </c>
    </row>
    <row r="556" spans="1:3" ht="25.5">
      <c r="A556" s="75">
        <v>97160</v>
      </c>
      <c r="B556" s="73" t="s">
        <v>1259</v>
      </c>
      <c r="C556" s="78">
        <v>6.75</v>
      </c>
    </row>
    <row r="557" spans="1:3" ht="25.5">
      <c r="A557" s="75">
        <v>97145</v>
      </c>
      <c r="B557" s="73" t="s">
        <v>1260</v>
      </c>
      <c r="C557" s="78">
        <v>10.28</v>
      </c>
    </row>
    <row r="558" spans="1:3" ht="25.5">
      <c r="A558" s="75">
        <v>97161</v>
      </c>
      <c r="B558" s="73" t="s">
        <v>1261</v>
      </c>
      <c r="C558" s="78">
        <v>8.1300000000000008</v>
      </c>
    </row>
    <row r="559" spans="1:3" ht="25.5">
      <c r="A559" s="75">
        <v>97146</v>
      </c>
      <c r="B559" s="73" t="s">
        <v>1262</v>
      </c>
      <c r="C559" s="78">
        <v>11.96</v>
      </c>
    </row>
    <row r="560" spans="1:3" ht="25.5">
      <c r="A560" s="75">
        <v>97162</v>
      </c>
      <c r="B560" s="73" t="s">
        <v>1263</v>
      </c>
      <c r="C560" s="78">
        <v>9.5299999999999994</v>
      </c>
    </row>
    <row r="561" spans="1:3" ht="25.5">
      <c r="A561" s="75">
        <v>97147</v>
      </c>
      <c r="B561" s="73" t="s">
        <v>1264</v>
      </c>
      <c r="C561" s="78">
        <v>13.67</v>
      </c>
    </row>
    <row r="562" spans="1:3" ht="25.5">
      <c r="A562" s="75">
        <v>97163</v>
      </c>
      <c r="B562" s="73" t="s">
        <v>1265</v>
      </c>
      <c r="C562" s="78">
        <v>10.94</v>
      </c>
    </row>
    <row r="563" spans="1:3" ht="25.5">
      <c r="A563" s="75">
        <v>97148</v>
      </c>
      <c r="B563" s="73" t="s">
        <v>1266</v>
      </c>
      <c r="C563" s="78">
        <v>15.35</v>
      </c>
    </row>
    <row r="564" spans="1:3" ht="25.5">
      <c r="A564" s="75">
        <v>97164</v>
      </c>
      <c r="B564" s="73" t="s">
        <v>1267</v>
      </c>
      <c r="C564" s="78">
        <v>12.34</v>
      </c>
    </row>
    <row r="565" spans="1:3" ht="25.5">
      <c r="A565" s="75">
        <v>97149</v>
      </c>
      <c r="B565" s="73" t="s">
        <v>1268</v>
      </c>
      <c r="C565" s="78">
        <v>17.079999999999998</v>
      </c>
    </row>
    <row r="566" spans="1:3" ht="25.5">
      <c r="A566" s="75">
        <v>97165</v>
      </c>
      <c r="B566" s="73" t="s">
        <v>1269</v>
      </c>
      <c r="C566" s="78">
        <v>13.74</v>
      </c>
    </row>
    <row r="567" spans="1:3" ht="25.5">
      <c r="A567" s="75">
        <v>97150</v>
      </c>
      <c r="B567" s="73" t="s">
        <v>1270</v>
      </c>
      <c r="C567" s="78">
        <v>22.29</v>
      </c>
    </row>
    <row r="568" spans="1:3" ht="25.5">
      <c r="A568" s="75">
        <v>97166</v>
      </c>
      <c r="B568" s="73" t="s">
        <v>1271</v>
      </c>
      <c r="C568" s="78">
        <v>17.52</v>
      </c>
    </row>
    <row r="569" spans="1:3" ht="25.5">
      <c r="A569" s="75">
        <v>97151</v>
      </c>
      <c r="B569" s="73" t="s">
        <v>1272</v>
      </c>
      <c r="C569" s="78">
        <v>26.25</v>
      </c>
    </row>
    <row r="570" spans="1:3" ht="25.5">
      <c r="A570" s="75">
        <v>97167</v>
      </c>
      <c r="B570" s="73" t="s">
        <v>1273</v>
      </c>
      <c r="C570" s="78">
        <v>20.7</v>
      </c>
    </row>
    <row r="571" spans="1:3" ht="25.5">
      <c r="A571" s="75">
        <v>97152</v>
      </c>
      <c r="B571" s="73" t="s">
        <v>1274</v>
      </c>
      <c r="C571" s="78">
        <v>29.92</v>
      </c>
    </row>
    <row r="572" spans="1:3" ht="25.5">
      <c r="A572" s="75">
        <v>97168</v>
      </c>
      <c r="B572" s="73" t="s">
        <v>1275</v>
      </c>
      <c r="C572" s="78">
        <v>23.6</v>
      </c>
    </row>
    <row r="573" spans="1:3" ht="25.5">
      <c r="A573" s="75">
        <v>97141</v>
      </c>
      <c r="B573" s="73" t="s">
        <v>1276</v>
      </c>
      <c r="C573" s="78">
        <v>4.58</v>
      </c>
    </row>
    <row r="574" spans="1:3" ht="25.5">
      <c r="A574" s="75">
        <v>97157</v>
      </c>
      <c r="B574" s="73" t="s">
        <v>1277</v>
      </c>
      <c r="C574" s="78">
        <v>3.44</v>
      </c>
    </row>
    <row r="575" spans="1:3" ht="25.5">
      <c r="A575" s="75">
        <v>97153</v>
      </c>
      <c r="B575" s="73" t="s">
        <v>1278</v>
      </c>
      <c r="C575" s="78">
        <v>33.78</v>
      </c>
    </row>
    <row r="576" spans="1:3" ht="25.5">
      <c r="A576" s="75">
        <v>97169</v>
      </c>
      <c r="B576" s="73" t="s">
        <v>1279</v>
      </c>
      <c r="C576" s="78">
        <v>26.69</v>
      </c>
    </row>
    <row r="577" spans="1:3" ht="25.5">
      <c r="A577" s="75">
        <v>97154</v>
      </c>
      <c r="B577" s="73" t="s">
        <v>1280</v>
      </c>
      <c r="C577" s="78">
        <v>37.67</v>
      </c>
    </row>
    <row r="578" spans="1:3" ht="25.5">
      <c r="A578" s="75">
        <v>97170</v>
      </c>
      <c r="B578" s="73" t="s">
        <v>1281</v>
      </c>
      <c r="C578" s="78">
        <v>29.81</v>
      </c>
    </row>
    <row r="579" spans="1:3" ht="38.25">
      <c r="A579" s="75">
        <v>105311</v>
      </c>
      <c r="B579" s="73" t="s">
        <v>1282</v>
      </c>
      <c r="C579" s="78">
        <v>3.45</v>
      </c>
    </row>
    <row r="580" spans="1:3" ht="38.25">
      <c r="A580" s="75">
        <v>105339</v>
      </c>
      <c r="B580" s="73" t="s">
        <v>1283</v>
      </c>
      <c r="C580" s="78">
        <v>2.85</v>
      </c>
    </row>
    <row r="581" spans="1:3" ht="38.25">
      <c r="A581" s="75">
        <v>97127</v>
      </c>
      <c r="B581" s="73" t="s">
        <v>1284</v>
      </c>
      <c r="C581" s="78">
        <v>4.53</v>
      </c>
    </row>
    <row r="582" spans="1:3" ht="38.25">
      <c r="A582" s="75">
        <v>97134</v>
      </c>
      <c r="B582" s="73" t="s">
        <v>1285</v>
      </c>
      <c r="C582" s="78">
        <v>3.76</v>
      </c>
    </row>
    <row r="583" spans="1:3" ht="38.25">
      <c r="A583" s="75">
        <v>97128</v>
      </c>
      <c r="B583" s="73" t="s">
        <v>1286</v>
      </c>
      <c r="C583" s="78">
        <v>9.25</v>
      </c>
    </row>
    <row r="584" spans="1:3" ht="38.25">
      <c r="A584" s="75">
        <v>97135</v>
      </c>
      <c r="B584" s="73" t="s">
        <v>1287</v>
      </c>
      <c r="C584" s="78">
        <v>7.07</v>
      </c>
    </row>
    <row r="585" spans="1:3" ht="38.25">
      <c r="A585" s="75">
        <v>97129</v>
      </c>
      <c r="B585" s="73" t="s">
        <v>1288</v>
      </c>
      <c r="C585" s="78">
        <v>10.96</v>
      </c>
    </row>
    <row r="586" spans="1:3" ht="38.25">
      <c r="A586" s="75">
        <v>97136</v>
      </c>
      <c r="B586" s="73" t="s">
        <v>1289</v>
      </c>
      <c r="C586" s="78">
        <v>8.39</v>
      </c>
    </row>
    <row r="587" spans="1:3" ht="38.25">
      <c r="A587" s="75">
        <v>97130</v>
      </c>
      <c r="B587" s="73" t="s">
        <v>1290</v>
      </c>
      <c r="C587" s="78">
        <v>12.68</v>
      </c>
    </row>
    <row r="588" spans="1:3" ht="38.25">
      <c r="A588" s="75">
        <v>97137</v>
      </c>
      <c r="B588" s="73" t="s">
        <v>1291</v>
      </c>
      <c r="C588" s="78">
        <v>9.7100000000000009</v>
      </c>
    </row>
    <row r="589" spans="1:3" ht="38.25">
      <c r="A589" s="75">
        <v>97131</v>
      </c>
      <c r="B589" s="73" t="s">
        <v>1292</v>
      </c>
      <c r="C589" s="78">
        <v>14.39</v>
      </c>
    </row>
    <row r="590" spans="1:3" ht="38.25">
      <c r="A590" s="75">
        <v>97138</v>
      </c>
      <c r="B590" s="73" t="s">
        <v>1293</v>
      </c>
      <c r="C590" s="78">
        <v>11.03</v>
      </c>
    </row>
    <row r="591" spans="1:3" ht="38.25">
      <c r="A591" s="75">
        <v>97132</v>
      </c>
      <c r="B591" s="73" t="s">
        <v>1294</v>
      </c>
      <c r="C591" s="78">
        <v>16.14</v>
      </c>
    </row>
    <row r="592" spans="1:3" ht="38.25">
      <c r="A592" s="75">
        <v>97139</v>
      </c>
      <c r="B592" s="73" t="s">
        <v>1295</v>
      </c>
      <c r="C592" s="78">
        <v>12.37</v>
      </c>
    </row>
    <row r="593" spans="1:3" ht="38.25">
      <c r="A593" s="75">
        <v>97133</v>
      </c>
      <c r="B593" s="73" t="s">
        <v>1296</v>
      </c>
      <c r="C593" s="78">
        <v>19.57</v>
      </c>
    </row>
    <row r="594" spans="1:3" ht="38.25">
      <c r="A594" s="75">
        <v>97140</v>
      </c>
      <c r="B594" s="73" t="s">
        <v>1297</v>
      </c>
      <c r="C594" s="78">
        <v>14.98</v>
      </c>
    </row>
    <row r="595" spans="1:3" ht="25.5">
      <c r="A595" s="75">
        <v>97123</v>
      </c>
      <c r="B595" s="73" t="s">
        <v>1298</v>
      </c>
      <c r="C595" s="78">
        <v>3.7</v>
      </c>
    </row>
    <row r="596" spans="1:3" ht="25.5">
      <c r="A596" s="75">
        <v>97126</v>
      </c>
      <c r="B596" s="73" t="s">
        <v>1299</v>
      </c>
      <c r="C596" s="78">
        <v>3.06</v>
      </c>
    </row>
    <row r="597" spans="1:3" ht="25.5">
      <c r="A597" s="75">
        <v>105308</v>
      </c>
      <c r="B597" s="73" t="s">
        <v>1300</v>
      </c>
      <c r="C597" s="78">
        <v>4.29</v>
      </c>
    </row>
    <row r="598" spans="1:3" ht="25.5">
      <c r="A598" s="75">
        <v>105312</v>
      </c>
      <c r="B598" s="73" t="s">
        <v>1301</v>
      </c>
      <c r="C598" s="78">
        <v>3.56</v>
      </c>
    </row>
    <row r="599" spans="1:3" ht="25.5">
      <c r="A599" s="75">
        <v>105309</v>
      </c>
      <c r="B599" s="73" t="s">
        <v>1302</v>
      </c>
      <c r="C599" s="78">
        <v>4.63</v>
      </c>
    </row>
    <row r="600" spans="1:3" ht="25.5">
      <c r="A600" s="75">
        <v>105313</v>
      </c>
      <c r="B600" s="73" t="s">
        <v>1303</v>
      </c>
      <c r="C600" s="78">
        <v>3.84</v>
      </c>
    </row>
    <row r="601" spans="1:3" ht="25.5">
      <c r="A601" s="75">
        <v>105310</v>
      </c>
      <c r="B601" s="73" t="s">
        <v>1304</v>
      </c>
      <c r="C601" s="78">
        <v>5.46</v>
      </c>
    </row>
    <row r="602" spans="1:3" ht="25.5">
      <c r="A602" s="75">
        <v>105314</v>
      </c>
      <c r="B602" s="73" t="s">
        <v>1305</v>
      </c>
      <c r="C602" s="78">
        <v>4.55</v>
      </c>
    </row>
    <row r="603" spans="1:3" ht="25.5">
      <c r="A603" s="75">
        <v>97121</v>
      </c>
      <c r="B603" s="73" t="s">
        <v>1306</v>
      </c>
      <c r="C603" s="78">
        <v>2.63</v>
      </c>
    </row>
    <row r="604" spans="1:3" ht="25.5">
      <c r="A604" s="75">
        <v>97124</v>
      </c>
      <c r="B604" s="73" t="s">
        <v>1307</v>
      </c>
      <c r="C604" s="78">
        <v>2.16</v>
      </c>
    </row>
    <row r="605" spans="1:3" ht="25.5">
      <c r="A605" s="75">
        <v>97122</v>
      </c>
      <c r="B605" s="73" t="s">
        <v>1308</v>
      </c>
      <c r="C605" s="78">
        <v>3.19</v>
      </c>
    </row>
    <row r="606" spans="1:3" ht="25.5">
      <c r="A606" s="75">
        <v>97125</v>
      </c>
      <c r="B606" s="73" t="s">
        <v>1309</v>
      </c>
      <c r="C606" s="78">
        <v>2.63</v>
      </c>
    </row>
    <row r="607" spans="1:3" ht="38.25">
      <c r="A607" s="75">
        <v>105296</v>
      </c>
      <c r="B607" s="73" t="s">
        <v>1310</v>
      </c>
      <c r="C607" s="78">
        <v>135.56</v>
      </c>
    </row>
    <row r="608" spans="1:3" ht="38.25">
      <c r="A608" s="75">
        <v>105374</v>
      </c>
      <c r="B608" s="73" t="s">
        <v>1311</v>
      </c>
      <c r="C608" s="78">
        <v>131.65</v>
      </c>
    </row>
    <row r="609" spans="1:3" ht="38.25">
      <c r="A609" s="75">
        <v>105292</v>
      </c>
      <c r="B609" s="73" t="s">
        <v>1312</v>
      </c>
      <c r="C609" s="78">
        <v>40.69</v>
      </c>
    </row>
    <row r="610" spans="1:3" ht="38.25">
      <c r="A610" s="75">
        <v>105293</v>
      </c>
      <c r="B610" s="73" t="s">
        <v>1313</v>
      </c>
      <c r="C610" s="78">
        <v>37.81</v>
      </c>
    </row>
    <row r="611" spans="1:3" ht="38.25">
      <c r="A611" s="75">
        <v>105294</v>
      </c>
      <c r="B611" s="73" t="s">
        <v>1314</v>
      </c>
      <c r="C611" s="78">
        <v>80.27</v>
      </c>
    </row>
    <row r="612" spans="1:3" ht="38.25">
      <c r="A612" s="75">
        <v>105295</v>
      </c>
      <c r="B612" s="73" t="s">
        <v>1315</v>
      </c>
      <c r="C612" s="78">
        <v>76.87</v>
      </c>
    </row>
    <row r="613" spans="1:3" ht="38.25">
      <c r="A613" s="75">
        <v>105290</v>
      </c>
      <c r="B613" s="73" t="s">
        <v>1316</v>
      </c>
      <c r="C613" s="78">
        <v>53.25</v>
      </c>
    </row>
    <row r="614" spans="1:3" ht="38.25">
      <c r="A614" s="75">
        <v>105291</v>
      </c>
      <c r="B614" s="73" t="s">
        <v>1317</v>
      </c>
      <c r="C614" s="78">
        <v>50.64</v>
      </c>
    </row>
    <row r="615" spans="1:3" ht="38.25">
      <c r="A615" s="75">
        <v>105286</v>
      </c>
      <c r="B615" s="73" t="s">
        <v>1318</v>
      </c>
      <c r="C615" s="78">
        <v>24.68</v>
      </c>
    </row>
    <row r="616" spans="1:3" ht="38.25">
      <c r="A616" s="75">
        <v>105287</v>
      </c>
      <c r="B616" s="73" t="s">
        <v>1319</v>
      </c>
      <c r="C616" s="78">
        <v>22.76</v>
      </c>
    </row>
    <row r="617" spans="1:3" ht="38.25">
      <c r="A617" s="75">
        <v>105288</v>
      </c>
      <c r="B617" s="73" t="s">
        <v>1320</v>
      </c>
      <c r="C617" s="78">
        <v>39.9</v>
      </c>
    </row>
    <row r="618" spans="1:3" ht="38.25">
      <c r="A618" s="75">
        <v>105289</v>
      </c>
      <c r="B618" s="73" t="s">
        <v>1321</v>
      </c>
      <c r="C618" s="78">
        <v>37.630000000000003</v>
      </c>
    </row>
    <row r="619" spans="1:3" ht="38.25">
      <c r="A619" s="75">
        <v>105375</v>
      </c>
      <c r="B619" s="73" t="s">
        <v>1322</v>
      </c>
      <c r="C619" s="78">
        <v>107.77</v>
      </c>
    </row>
    <row r="620" spans="1:3" ht="38.25">
      <c r="A620" s="75">
        <v>105376</v>
      </c>
      <c r="B620" s="73" t="s">
        <v>1323</v>
      </c>
      <c r="C620" s="78">
        <v>102.54</v>
      </c>
    </row>
    <row r="621" spans="1:3" ht="38.25">
      <c r="A621" s="75">
        <v>105331</v>
      </c>
      <c r="B621" s="73" t="s">
        <v>1324</v>
      </c>
      <c r="C621" s="78">
        <v>43.45</v>
      </c>
    </row>
    <row r="622" spans="1:3" ht="38.25">
      <c r="A622" s="75">
        <v>105332</v>
      </c>
      <c r="B622" s="73" t="s">
        <v>1325</v>
      </c>
      <c r="C622" s="78">
        <v>42.85</v>
      </c>
    </row>
    <row r="623" spans="1:3" ht="38.25">
      <c r="A623" s="75">
        <v>105333</v>
      </c>
      <c r="B623" s="73" t="s">
        <v>1326</v>
      </c>
      <c r="C623" s="78">
        <v>191.73</v>
      </c>
    </row>
    <row r="624" spans="1:3" ht="38.25">
      <c r="A624" s="75">
        <v>105334</v>
      </c>
      <c r="B624" s="73" t="s">
        <v>1327</v>
      </c>
      <c r="C624" s="78">
        <v>189.55</v>
      </c>
    </row>
    <row r="625" spans="1:3" ht="38.25">
      <c r="A625" s="75">
        <v>105335</v>
      </c>
      <c r="B625" s="73" t="s">
        <v>1328</v>
      </c>
      <c r="C625" s="78">
        <v>288.75</v>
      </c>
    </row>
    <row r="626" spans="1:3" ht="38.25">
      <c r="A626" s="75">
        <v>105336</v>
      </c>
      <c r="B626" s="73" t="s">
        <v>1329</v>
      </c>
      <c r="C626" s="78">
        <v>286.18</v>
      </c>
    </row>
    <row r="627" spans="1:3" ht="38.25">
      <c r="A627" s="75">
        <v>105337</v>
      </c>
      <c r="B627" s="73" t="s">
        <v>1330</v>
      </c>
      <c r="C627" s="78">
        <v>407.16</v>
      </c>
    </row>
    <row r="628" spans="1:3" ht="38.25">
      <c r="A628" s="75">
        <v>105338</v>
      </c>
      <c r="B628" s="73" t="s">
        <v>1331</v>
      </c>
      <c r="C628" s="78">
        <v>404.19</v>
      </c>
    </row>
    <row r="629" spans="1:3" ht="38.25">
      <c r="A629" s="75">
        <v>105329</v>
      </c>
      <c r="B629" s="73" t="s">
        <v>1332</v>
      </c>
      <c r="C629" s="78">
        <v>61.22</v>
      </c>
    </row>
    <row r="630" spans="1:3" ht="38.25">
      <c r="A630" s="75">
        <v>105330</v>
      </c>
      <c r="B630" s="73" t="s">
        <v>1333</v>
      </c>
      <c r="C630" s="78">
        <v>60.58</v>
      </c>
    </row>
    <row r="631" spans="1:3" ht="38.25">
      <c r="A631" s="75">
        <v>105260</v>
      </c>
      <c r="B631" s="73" t="s">
        <v>1334</v>
      </c>
      <c r="C631" s="78">
        <v>20.149999999999999</v>
      </c>
    </row>
    <row r="632" spans="1:3" ht="38.25">
      <c r="A632" s="75">
        <v>105285</v>
      </c>
      <c r="B632" s="73" t="s">
        <v>1335</v>
      </c>
      <c r="C632" s="78">
        <v>19.68</v>
      </c>
    </row>
    <row r="633" spans="1:3" ht="38.25">
      <c r="A633" s="75">
        <v>105327</v>
      </c>
      <c r="B633" s="73" t="s">
        <v>1336</v>
      </c>
      <c r="C633" s="78">
        <v>37.61</v>
      </c>
    </row>
    <row r="634" spans="1:3" ht="38.25">
      <c r="A634" s="75">
        <v>105328</v>
      </c>
      <c r="B634" s="73" t="s">
        <v>1337</v>
      </c>
      <c r="C634" s="78">
        <v>37.049999999999997</v>
      </c>
    </row>
    <row r="635" spans="1:3" ht="38.25">
      <c r="A635" s="75">
        <v>105377</v>
      </c>
      <c r="B635" s="73" t="s">
        <v>1338</v>
      </c>
      <c r="C635" s="78">
        <v>44.13</v>
      </c>
    </row>
    <row r="636" spans="1:3" ht="38.25">
      <c r="A636" s="75">
        <v>105368</v>
      </c>
      <c r="B636" s="73" t="s">
        <v>1339</v>
      </c>
      <c r="C636" s="78">
        <v>40.659999999999997</v>
      </c>
    </row>
    <row r="637" spans="1:3" ht="25.5">
      <c r="A637" s="75">
        <v>105369</v>
      </c>
      <c r="B637" s="73" t="s">
        <v>1340</v>
      </c>
      <c r="C637" s="78">
        <v>69.56</v>
      </c>
    </row>
    <row r="638" spans="1:3" ht="25.5">
      <c r="A638" s="75">
        <v>105370</v>
      </c>
      <c r="B638" s="73" t="s">
        <v>1341</v>
      </c>
      <c r="C638" s="78">
        <v>64.95</v>
      </c>
    </row>
    <row r="639" spans="1:3" ht="38.25">
      <c r="A639" s="75">
        <v>92864</v>
      </c>
      <c r="B639" s="73" t="s">
        <v>1342</v>
      </c>
      <c r="C639" s="78">
        <v>88.36</v>
      </c>
    </row>
    <row r="640" spans="1:3" ht="38.25">
      <c r="A640" s="75">
        <v>92848</v>
      </c>
      <c r="B640" s="73" t="s">
        <v>1343</v>
      </c>
      <c r="C640" s="78">
        <v>78.89</v>
      </c>
    </row>
    <row r="641" spans="1:3" ht="38.25">
      <c r="A641" s="75">
        <v>104937</v>
      </c>
      <c r="B641" s="73" t="s">
        <v>1344</v>
      </c>
      <c r="C641" s="78">
        <v>0</v>
      </c>
    </row>
    <row r="642" spans="1:3" ht="38.25">
      <c r="A642" s="75">
        <v>104933</v>
      </c>
      <c r="B642" s="73" t="s">
        <v>1345</v>
      </c>
      <c r="C642" s="78">
        <v>0</v>
      </c>
    </row>
    <row r="643" spans="1:3" ht="38.25">
      <c r="A643" s="75">
        <v>104939</v>
      </c>
      <c r="B643" s="73" t="s">
        <v>1346</v>
      </c>
      <c r="C643" s="78">
        <v>0</v>
      </c>
    </row>
    <row r="644" spans="1:3" ht="38.25">
      <c r="A644" s="75">
        <v>104935</v>
      </c>
      <c r="B644" s="73" t="s">
        <v>1347</v>
      </c>
      <c r="C644" s="78">
        <v>0</v>
      </c>
    </row>
    <row r="645" spans="1:3" ht="38.25">
      <c r="A645" s="75">
        <v>92850</v>
      </c>
      <c r="B645" s="73" t="s">
        <v>1348</v>
      </c>
      <c r="C645" s="78">
        <v>21.82</v>
      </c>
    </row>
    <row r="646" spans="1:3" ht="38.25">
      <c r="A646" s="75">
        <v>92834</v>
      </c>
      <c r="B646" s="73" t="s">
        <v>1349</v>
      </c>
      <c r="C646" s="78">
        <v>19.45</v>
      </c>
    </row>
    <row r="647" spans="1:3" ht="38.25">
      <c r="A647" s="75">
        <v>92852</v>
      </c>
      <c r="B647" s="73" t="s">
        <v>1350</v>
      </c>
      <c r="C647" s="78">
        <v>29.08</v>
      </c>
    </row>
    <row r="648" spans="1:3" ht="38.25">
      <c r="A648" s="75">
        <v>92836</v>
      </c>
      <c r="B648" s="73" t="s">
        <v>1351</v>
      </c>
      <c r="C648" s="78">
        <v>25.69</v>
      </c>
    </row>
    <row r="649" spans="1:3" ht="38.25">
      <c r="A649" s="75">
        <v>92854</v>
      </c>
      <c r="B649" s="73" t="s">
        <v>1352</v>
      </c>
      <c r="C649" s="78">
        <v>36.68</v>
      </c>
    </row>
    <row r="650" spans="1:3" ht="38.25">
      <c r="A650" s="75">
        <v>92838</v>
      </c>
      <c r="B650" s="73" t="s">
        <v>1353</v>
      </c>
      <c r="C650" s="78">
        <v>32.28</v>
      </c>
    </row>
    <row r="651" spans="1:3" ht="38.25">
      <c r="A651" s="75">
        <v>92856</v>
      </c>
      <c r="B651" s="73" t="s">
        <v>1354</v>
      </c>
      <c r="C651" s="78">
        <v>44.56</v>
      </c>
    </row>
    <row r="652" spans="1:3" ht="38.25">
      <c r="A652" s="75">
        <v>92840</v>
      </c>
      <c r="B652" s="73" t="s">
        <v>1355</v>
      </c>
      <c r="C652" s="78">
        <v>39.15</v>
      </c>
    </row>
    <row r="653" spans="1:3" ht="38.25">
      <c r="A653" s="75">
        <v>92858</v>
      </c>
      <c r="B653" s="73" t="s">
        <v>1356</v>
      </c>
      <c r="C653" s="78">
        <v>55.55</v>
      </c>
    </row>
    <row r="654" spans="1:3" ht="38.25">
      <c r="A654" s="75">
        <v>92842</v>
      </c>
      <c r="B654" s="73" t="s">
        <v>1357</v>
      </c>
      <c r="C654" s="78">
        <v>49.1</v>
      </c>
    </row>
    <row r="655" spans="1:3" ht="38.25">
      <c r="A655" s="75">
        <v>92860</v>
      </c>
      <c r="B655" s="73" t="s">
        <v>1358</v>
      </c>
      <c r="C655" s="78">
        <v>65.81</v>
      </c>
    </row>
    <row r="656" spans="1:3" ht="38.25">
      <c r="A656" s="75">
        <v>92844</v>
      </c>
      <c r="B656" s="73" t="s">
        <v>1359</v>
      </c>
      <c r="C656" s="78">
        <v>58.35</v>
      </c>
    </row>
    <row r="657" spans="1:3" ht="38.25">
      <c r="A657" s="75">
        <v>92862</v>
      </c>
      <c r="B657" s="73" t="s">
        <v>1360</v>
      </c>
      <c r="C657" s="78">
        <v>75.38</v>
      </c>
    </row>
    <row r="658" spans="1:3" ht="38.25">
      <c r="A658" s="75">
        <v>92846</v>
      </c>
      <c r="B658" s="73" t="s">
        <v>1361</v>
      </c>
      <c r="C658" s="78">
        <v>66.92</v>
      </c>
    </row>
    <row r="659" spans="1:3" ht="38.25">
      <c r="A659" s="75">
        <v>92828</v>
      </c>
      <c r="B659" s="73" t="s">
        <v>1362</v>
      </c>
      <c r="C659" s="78">
        <v>103.75</v>
      </c>
    </row>
    <row r="660" spans="1:3" ht="38.25">
      <c r="A660" s="75">
        <v>92815</v>
      </c>
      <c r="B660" s="73" t="s">
        <v>1363</v>
      </c>
      <c r="C660" s="78">
        <v>94.27</v>
      </c>
    </row>
    <row r="661" spans="1:3" ht="38.25">
      <c r="A661" s="75">
        <v>92830</v>
      </c>
      <c r="B661" s="73" t="s">
        <v>1364</v>
      </c>
      <c r="C661" s="78">
        <v>128.13999999999999</v>
      </c>
    </row>
    <row r="662" spans="1:3" ht="38.25">
      <c r="A662" s="75">
        <v>92817</v>
      </c>
      <c r="B662" s="73" t="s">
        <v>1365</v>
      </c>
      <c r="C662" s="78">
        <v>116.65</v>
      </c>
    </row>
    <row r="663" spans="1:3" ht="38.25">
      <c r="A663" s="75">
        <v>92832</v>
      </c>
      <c r="B663" s="73" t="s">
        <v>1366</v>
      </c>
      <c r="C663" s="78">
        <v>166.57</v>
      </c>
    </row>
    <row r="664" spans="1:3" ht="38.25">
      <c r="A664" s="75">
        <v>92819</v>
      </c>
      <c r="B664" s="73" t="s">
        <v>1367</v>
      </c>
      <c r="C664" s="78">
        <v>152.01</v>
      </c>
    </row>
    <row r="665" spans="1:3" ht="38.25">
      <c r="A665" s="75">
        <v>92820</v>
      </c>
      <c r="B665" s="73" t="s">
        <v>1368</v>
      </c>
      <c r="C665" s="78">
        <v>26.11</v>
      </c>
    </row>
    <row r="666" spans="1:3" ht="38.25">
      <c r="A666" s="75">
        <v>92808</v>
      </c>
      <c r="B666" s="73" t="s">
        <v>1369</v>
      </c>
      <c r="C666" s="78">
        <v>23.72</v>
      </c>
    </row>
    <row r="667" spans="1:3" ht="38.25">
      <c r="A667" s="75">
        <v>92821</v>
      </c>
      <c r="B667" s="73" t="s">
        <v>1370</v>
      </c>
      <c r="C667" s="78">
        <v>36.409999999999997</v>
      </c>
    </row>
    <row r="668" spans="1:3" ht="38.25">
      <c r="A668" s="75">
        <v>92809</v>
      </c>
      <c r="B668" s="73" t="s">
        <v>1371</v>
      </c>
      <c r="C668" s="78">
        <v>33.03</v>
      </c>
    </row>
    <row r="669" spans="1:3" ht="38.25">
      <c r="A669" s="75">
        <v>92822</v>
      </c>
      <c r="B669" s="73" t="s">
        <v>1372</v>
      </c>
      <c r="C669" s="78">
        <v>47.05</v>
      </c>
    </row>
    <row r="670" spans="1:3" ht="38.25">
      <c r="A670" s="75">
        <v>92810</v>
      </c>
      <c r="B670" s="73" t="s">
        <v>1373</v>
      </c>
      <c r="C670" s="78">
        <v>42.65</v>
      </c>
    </row>
    <row r="671" spans="1:3" ht="38.25">
      <c r="A671" s="75">
        <v>92824</v>
      </c>
      <c r="B671" s="73" t="s">
        <v>1374</v>
      </c>
      <c r="C671" s="78">
        <v>57.87</v>
      </c>
    </row>
    <row r="672" spans="1:3" ht="38.25">
      <c r="A672" s="75">
        <v>92811</v>
      </c>
      <c r="B672" s="73" t="s">
        <v>1375</v>
      </c>
      <c r="C672" s="78">
        <v>52.47</v>
      </c>
    </row>
    <row r="673" spans="1:3" ht="38.25">
      <c r="A673" s="75">
        <v>92825</v>
      </c>
      <c r="B673" s="73" t="s">
        <v>1376</v>
      </c>
      <c r="C673" s="78">
        <v>68.94</v>
      </c>
    </row>
    <row r="674" spans="1:3" ht="38.25">
      <c r="A674" s="75">
        <v>92812</v>
      </c>
      <c r="B674" s="73" t="s">
        <v>1377</v>
      </c>
      <c r="C674" s="78">
        <v>62.53</v>
      </c>
    </row>
    <row r="675" spans="1:3" ht="38.25">
      <c r="A675" s="75">
        <v>92826</v>
      </c>
      <c r="B675" s="73" t="s">
        <v>1378</v>
      </c>
      <c r="C675" s="78">
        <v>80.31</v>
      </c>
    </row>
    <row r="676" spans="1:3" ht="38.25">
      <c r="A676" s="75">
        <v>92813</v>
      </c>
      <c r="B676" s="73" t="s">
        <v>1379</v>
      </c>
      <c r="C676" s="78">
        <v>72.89</v>
      </c>
    </row>
    <row r="677" spans="1:3" ht="38.25">
      <c r="A677" s="75">
        <v>92827</v>
      </c>
      <c r="B677" s="73" t="s">
        <v>1380</v>
      </c>
      <c r="C677" s="78">
        <v>91.94</v>
      </c>
    </row>
    <row r="678" spans="1:3" ht="38.25">
      <c r="A678" s="75">
        <v>92814</v>
      </c>
      <c r="B678" s="73" t="s">
        <v>1381</v>
      </c>
      <c r="C678" s="78">
        <v>83.45</v>
      </c>
    </row>
    <row r="679" spans="1:3" ht="38.25">
      <c r="A679" s="75">
        <v>95570</v>
      </c>
      <c r="B679" s="73" t="s">
        <v>1382</v>
      </c>
      <c r="C679" s="78">
        <v>96.15</v>
      </c>
    </row>
    <row r="680" spans="1:3" ht="38.25">
      <c r="A680" s="75">
        <v>95567</v>
      </c>
      <c r="B680" s="73" t="s">
        <v>1383</v>
      </c>
      <c r="C680" s="78">
        <v>93.76</v>
      </c>
    </row>
    <row r="681" spans="1:3" ht="38.25">
      <c r="A681" s="75">
        <v>95571</v>
      </c>
      <c r="B681" s="73" t="s">
        <v>1384</v>
      </c>
      <c r="C681" s="78">
        <v>119.17</v>
      </c>
    </row>
    <row r="682" spans="1:3" ht="38.25">
      <c r="A682" s="75">
        <v>95568</v>
      </c>
      <c r="B682" s="73" t="s">
        <v>1385</v>
      </c>
      <c r="C682" s="78">
        <v>115.79</v>
      </c>
    </row>
    <row r="683" spans="1:3" ht="38.25">
      <c r="A683" s="75">
        <v>95572</v>
      </c>
      <c r="B683" s="73" t="s">
        <v>1386</v>
      </c>
      <c r="C683" s="78">
        <v>170.22</v>
      </c>
    </row>
    <row r="684" spans="1:3" ht="38.25">
      <c r="A684" s="75">
        <v>95569</v>
      </c>
      <c r="B684" s="73" t="s">
        <v>1387</v>
      </c>
      <c r="C684" s="78">
        <v>165.82</v>
      </c>
    </row>
    <row r="685" spans="1:3" ht="38.25">
      <c r="A685" s="75">
        <v>92863</v>
      </c>
      <c r="B685" s="73" t="s">
        <v>1388</v>
      </c>
      <c r="C685" s="78">
        <v>1088.6400000000001</v>
      </c>
    </row>
    <row r="686" spans="1:3" ht="38.25">
      <c r="A686" s="75">
        <v>92847</v>
      </c>
      <c r="B686" s="73" t="s">
        <v>1389</v>
      </c>
      <c r="C686" s="78">
        <v>1079.17</v>
      </c>
    </row>
    <row r="687" spans="1:3" ht="38.25">
      <c r="A687" s="75">
        <v>104936</v>
      </c>
      <c r="B687" s="73" t="s">
        <v>1390</v>
      </c>
      <c r="C687" s="78">
        <v>0</v>
      </c>
    </row>
    <row r="688" spans="1:3" ht="38.25">
      <c r="A688" s="75">
        <v>104932</v>
      </c>
      <c r="B688" s="73" t="s">
        <v>1391</v>
      </c>
      <c r="C688" s="78">
        <v>0</v>
      </c>
    </row>
    <row r="689" spans="1:3" ht="38.25">
      <c r="A689" s="75">
        <v>104938</v>
      </c>
      <c r="B689" s="73" t="s">
        <v>1392</v>
      </c>
      <c r="C689" s="78">
        <v>0</v>
      </c>
    </row>
    <row r="690" spans="1:3" ht="38.25">
      <c r="A690" s="75">
        <v>104934</v>
      </c>
      <c r="B690" s="73" t="s">
        <v>1393</v>
      </c>
      <c r="C690" s="78">
        <v>0</v>
      </c>
    </row>
    <row r="691" spans="1:3" ht="38.25">
      <c r="A691" s="75">
        <v>92849</v>
      </c>
      <c r="B691" s="73" t="s">
        <v>1394</v>
      </c>
      <c r="C691" s="78">
        <v>231.1</v>
      </c>
    </row>
    <row r="692" spans="1:3" ht="38.25">
      <c r="A692" s="75">
        <v>92833</v>
      </c>
      <c r="B692" s="73" t="s">
        <v>1395</v>
      </c>
      <c r="C692" s="78">
        <v>228.73</v>
      </c>
    </row>
    <row r="693" spans="1:3" ht="38.25">
      <c r="A693" s="75">
        <v>92851</v>
      </c>
      <c r="B693" s="73" t="s">
        <v>1396</v>
      </c>
      <c r="C693" s="78">
        <v>243.73</v>
      </c>
    </row>
    <row r="694" spans="1:3" ht="38.25">
      <c r="A694" s="75">
        <v>92835</v>
      </c>
      <c r="B694" s="73" t="s">
        <v>1397</v>
      </c>
      <c r="C694" s="78">
        <v>240.34</v>
      </c>
    </row>
    <row r="695" spans="1:3" ht="38.25">
      <c r="A695" s="75">
        <v>92853</v>
      </c>
      <c r="B695" s="73" t="s">
        <v>1398</v>
      </c>
      <c r="C695" s="78">
        <v>433.78</v>
      </c>
    </row>
    <row r="696" spans="1:3" ht="38.25">
      <c r="A696" s="75">
        <v>92837</v>
      </c>
      <c r="B696" s="73" t="s">
        <v>1399</v>
      </c>
      <c r="C696" s="78">
        <v>429.38</v>
      </c>
    </row>
    <row r="697" spans="1:3" ht="38.25">
      <c r="A697" s="75">
        <v>92855</v>
      </c>
      <c r="B697" s="73" t="s">
        <v>1400</v>
      </c>
      <c r="C697" s="78">
        <v>531.82000000000005</v>
      </c>
    </row>
    <row r="698" spans="1:3" ht="38.25">
      <c r="A698" s="75">
        <v>92839</v>
      </c>
      <c r="B698" s="73" t="s">
        <v>1401</v>
      </c>
      <c r="C698" s="78">
        <v>526.41</v>
      </c>
    </row>
    <row r="699" spans="1:3" ht="38.25">
      <c r="A699" s="75">
        <v>92857</v>
      </c>
      <c r="B699" s="73" t="s">
        <v>1402</v>
      </c>
      <c r="C699" s="78">
        <v>691.99</v>
      </c>
    </row>
    <row r="700" spans="1:3" ht="38.25">
      <c r="A700" s="75">
        <v>92841</v>
      </c>
      <c r="B700" s="73" t="s">
        <v>1403</v>
      </c>
      <c r="C700" s="78">
        <v>685.54</v>
      </c>
    </row>
    <row r="701" spans="1:3" ht="38.25">
      <c r="A701" s="75">
        <v>92859</v>
      </c>
      <c r="B701" s="73" t="s">
        <v>1404</v>
      </c>
      <c r="C701" s="78">
        <v>716.31</v>
      </c>
    </row>
    <row r="702" spans="1:3" ht="38.25">
      <c r="A702" s="75">
        <v>92843</v>
      </c>
      <c r="B702" s="73" t="s">
        <v>1405</v>
      </c>
      <c r="C702" s="78">
        <v>708.85</v>
      </c>
    </row>
    <row r="703" spans="1:3" ht="38.25">
      <c r="A703" s="75">
        <v>92861</v>
      </c>
      <c r="B703" s="73" t="s">
        <v>1406</v>
      </c>
      <c r="C703" s="78">
        <v>1061.71</v>
      </c>
    </row>
    <row r="704" spans="1:3" ht="38.25">
      <c r="A704" s="75">
        <v>92845</v>
      </c>
      <c r="B704" s="73" t="s">
        <v>1407</v>
      </c>
      <c r="C704" s="78">
        <v>1053.25</v>
      </c>
    </row>
    <row r="705" spans="1:3" ht="38.25">
      <c r="A705" s="75">
        <v>92226</v>
      </c>
      <c r="B705" s="73" t="s">
        <v>1408</v>
      </c>
      <c r="C705" s="78">
        <v>601.74</v>
      </c>
    </row>
    <row r="706" spans="1:3" ht="38.25">
      <c r="A706" s="75">
        <v>92216</v>
      </c>
      <c r="B706" s="73" t="s">
        <v>1409</v>
      </c>
      <c r="C706" s="78">
        <v>592.26</v>
      </c>
    </row>
    <row r="707" spans="1:3" ht="38.25">
      <c r="A707" s="75">
        <v>92829</v>
      </c>
      <c r="B707" s="73" t="s">
        <v>1410</v>
      </c>
      <c r="C707" s="78">
        <v>871.91</v>
      </c>
    </row>
    <row r="708" spans="1:3" ht="38.25">
      <c r="A708" s="75">
        <v>92816</v>
      </c>
      <c r="B708" s="73" t="s">
        <v>1411</v>
      </c>
      <c r="C708" s="78">
        <v>860.42</v>
      </c>
    </row>
    <row r="709" spans="1:3" ht="38.25">
      <c r="A709" s="75">
        <v>92831</v>
      </c>
      <c r="B709" s="73" t="s">
        <v>1412</v>
      </c>
      <c r="C709" s="78">
        <v>1244.1300000000001</v>
      </c>
    </row>
    <row r="710" spans="1:3" ht="38.25">
      <c r="A710" s="75">
        <v>92818</v>
      </c>
      <c r="B710" s="73" t="s">
        <v>1413</v>
      </c>
      <c r="C710" s="78">
        <v>1229.57</v>
      </c>
    </row>
    <row r="711" spans="1:3" ht="38.25">
      <c r="A711" s="75">
        <v>95566</v>
      </c>
      <c r="B711" s="73" t="s">
        <v>1414</v>
      </c>
      <c r="C711" s="78">
        <v>143.08000000000001</v>
      </c>
    </row>
    <row r="712" spans="1:3" ht="38.25">
      <c r="A712" s="75">
        <v>95565</v>
      </c>
      <c r="B712" s="73" t="s">
        <v>1415</v>
      </c>
      <c r="C712" s="78">
        <v>140.69</v>
      </c>
    </row>
    <row r="713" spans="1:3" ht="38.25">
      <c r="A713" s="75">
        <v>92219</v>
      </c>
      <c r="B713" s="73" t="s">
        <v>1416</v>
      </c>
      <c r="C713" s="78">
        <v>168.41</v>
      </c>
    </row>
    <row r="714" spans="1:3" ht="38.25">
      <c r="A714" s="75">
        <v>92210</v>
      </c>
      <c r="B714" s="73" t="s">
        <v>1417</v>
      </c>
      <c r="C714" s="78">
        <v>165.03</v>
      </c>
    </row>
    <row r="715" spans="1:3" ht="38.25">
      <c r="A715" s="75">
        <v>92220</v>
      </c>
      <c r="B715" s="73" t="s">
        <v>1418</v>
      </c>
      <c r="C715" s="78">
        <v>204.81</v>
      </c>
    </row>
    <row r="716" spans="1:3" ht="38.25">
      <c r="A716" s="75">
        <v>92211</v>
      </c>
      <c r="B716" s="73" t="s">
        <v>1419</v>
      </c>
      <c r="C716" s="78">
        <v>200.41</v>
      </c>
    </row>
    <row r="717" spans="1:3" ht="38.25">
      <c r="A717" s="75">
        <v>92221</v>
      </c>
      <c r="B717" s="73" t="s">
        <v>1420</v>
      </c>
      <c r="C717" s="78">
        <v>313.31</v>
      </c>
    </row>
    <row r="718" spans="1:3" ht="38.25">
      <c r="A718" s="75">
        <v>92212</v>
      </c>
      <c r="B718" s="73" t="s">
        <v>1421</v>
      </c>
      <c r="C718" s="78">
        <v>307.91000000000003</v>
      </c>
    </row>
    <row r="719" spans="1:3" ht="38.25">
      <c r="A719" s="75">
        <v>92222</v>
      </c>
      <c r="B719" s="73" t="s">
        <v>1422</v>
      </c>
      <c r="C719" s="78">
        <v>417.11</v>
      </c>
    </row>
    <row r="720" spans="1:3" ht="38.25">
      <c r="A720" s="75">
        <v>92213</v>
      </c>
      <c r="B720" s="73" t="s">
        <v>1423</v>
      </c>
      <c r="C720" s="78">
        <v>410.7</v>
      </c>
    </row>
    <row r="721" spans="1:3" ht="38.25">
      <c r="A721" s="75">
        <v>92223</v>
      </c>
      <c r="B721" s="73" t="s">
        <v>1424</v>
      </c>
      <c r="C721" s="78">
        <v>505.31</v>
      </c>
    </row>
    <row r="722" spans="1:3" ht="38.25">
      <c r="A722" s="75">
        <v>92214</v>
      </c>
      <c r="B722" s="73" t="s">
        <v>1425</v>
      </c>
      <c r="C722" s="78">
        <v>497.89</v>
      </c>
    </row>
    <row r="723" spans="1:3" ht="38.25">
      <c r="A723" s="75">
        <v>92224</v>
      </c>
      <c r="B723" s="73" t="s">
        <v>1426</v>
      </c>
      <c r="C723" s="78">
        <v>580.27</v>
      </c>
    </row>
    <row r="724" spans="1:3" ht="38.25">
      <c r="A724" s="75">
        <v>92215</v>
      </c>
      <c r="B724" s="73" t="s">
        <v>1427</v>
      </c>
      <c r="C724" s="78">
        <v>571.78</v>
      </c>
    </row>
    <row r="725" spans="1:3">
      <c r="A725" s="75">
        <v>94342</v>
      </c>
      <c r="B725" s="73" t="s">
        <v>1428</v>
      </c>
      <c r="C725" s="78">
        <v>83.59</v>
      </c>
    </row>
    <row r="726" spans="1:3">
      <c r="A726" s="75">
        <v>94319</v>
      </c>
      <c r="B726" s="73" t="s">
        <v>1429</v>
      </c>
      <c r="C726" s="78">
        <v>79.09</v>
      </c>
    </row>
    <row r="727" spans="1:3" ht="38.25">
      <c r="A727" s="75">
        <v>94304</v>
      </c>
      <c r="B727" s="73" t="s">
        <v>1430</v>
      </c>
      <c r="C727" s="78">
        <v>77.290000000000006</v>
      </c>
    </row>
    <row r="728" spans="1:3" ht="38.25">
      <c r="A728" s="75">
        <v>94306</v>
      </c>
      <c r="B728" s="73" t="s">
        <v>1431</v>
      </c>
      <c r="C728" s="78">
        <v>70.69</v>
      </c>
    </row>
    <row r="729" spans="1:3" ht="38.25">
      <c r="A729" s="75">
        <v>94327</v>
      </c>
      <c r="B729" s="73" t="s">
        <v>1432</v>
      </c>
      <c r="C729" s="78">
        <v>81.790000000000006</v>
      </c>
    </row>
    <row r="730" spans="1:3" ht="38.25">
      <c r="A730" s="75">
        <v>94329</v>
      </c>
      <c r="B730" s="73" t="s">
        <v>1433</v>
      </c>
      <c r="C730" s="78">
        <v>75.19</v>
      </c>
    </row>
    <row r="731" spans="1:3" ht="38.25">
      <c r="A731" s="75">
        <v>94333</v>
      </c>
      <c r="B731" s="73" t="s">
        <v>1434</v>
      </c>
      <c r="C731" s="78">
        <v>72.2</v>
      </c>
    </row>
    <row r="732" spans="1:3" ht="38.25">
      <c r="A732" s="75">
        <v>94310</v>
      </c>
      <c r="B732" s="73" t="s">
        <v>1435</v>
      </c>
      <c r="C732" s="78">
        <v>67.7</v>
      </c>
    </row>
    <row r="733" spans="1:3">
      <c r="A733" s="75">
        <v>104739</v>
      </c>
      <c r="B733" s="73" t="s">
        <v>1436</v>
      </c>
      <c r="C733" s="78">
        <v>86.67</v>
      </c>
    </row>
    <row r="734" spans="1:3">
      <c r="A734" s="75">
        <v>104738</v>
      </c>
      <c r="B734" s="73" t="s">
        <v>1437</v>
      </c>
      <c r="C734" s="78">
        <v>82.17</v>
      </c>
    </row>
    <row r="735" spans="1:3" ht="38.25">
      <c r="A735" s="75">
        <v>94316</v>
      </c>
      <c r="B735" s="73" t="s">
        <v>1438</v>
      </c>
      <c r="C735" s="78">
        <v>71.84</v>
      </c>
    </row>
    <row r="736" spans="1:3" ht="38.25">
      <c r="A736" s="75">
        <v>94318</v>
      </c>
      <c r="B736" s="73" t="s">
        <v>1439</v>
      </c>
      <c r="C736" s="78">
        <v>66.25</v>
      </c>
    </row>
    <row r="737" spans="1:3" ht="38.25">
      <c r="A737" s="75">
        <v>94339</v>
      </c>
      <c r="B737" s="73" t="s">
        <v>1440</v>
      </c>
      <c r="C737" s="78">
        <v>76.34</v>
      </c>
    </row>
    <row r="738" spans="1:3" ht="38.25">
      <c r="A738" s="75">
        <v>94341</v>
      </c>
      <c r="B738" s="73" t="s">
        <v>1441</v>
      </c>
      <c r="C738" s="78">
        <v>70.75</v>
      </c>
    </row>
    <row r="739" spans="1:3">
      <c r="A739" s="75">
        <v>104742</v>
      </c>
      <c r="B739" s="73" t="s">
        <v>1442</v>
      </c>
      <c r="C739" s="78">
        <v>8.36</v>
      </c>
    </row>
    <row r="740" spans="1:3">
      <c r="A740" s="75">
        <v>93382</v>
      </c>
      <c r="B740" s="73" t="s">
        <v>1443</v>
      </c>
      <c r="C740" s="78">
        <v>25.26</v>
      </c>
    </row>
    <row r="741" spans="1:3">
      <c r="A741" s="75">
        <v>104737</v>
      </c>
      <c r="B741" s="73" t="s">
        <v>1444</v>
      </c>
      <c r="C741" s="78">
        <v>20.91</v>
      </c>
    </row>
    <row r="742" spans="1:3" ht="38.25">
      <c r="A742" s="75">
        <v>93369</v>
      </c>
      <c r="B742" s="73" t="s">
        <v>1445</v>
      </c>
      <c r="C742" s="78">
        <v>16.86</v>
      </c>
    </row>
    <row r="743" spans="1:3" ht="38.25">
      <c r="A743" s="75">
        <v>93373</v>
      </c>
      <c r="B743" s="73" t="s">
        <v>1446</v>
      </c>
      <c r="C743" s="78">
        <v>13.87</v>
      </c>
    </row>
    <row r="744" spans="1:3" ht="38.25">
      <c r="A744" s="75">
        <v>93368</v>
      </c>
      <c r="B744" s="73" t="s">
        <v>1447</v>
      </c>
      <c r="C744" s="78">
        <v>20.54</v>
      </c>
    </row>
    <row r="745" spans="1:3" ht="38.25">
      <c r="A745" s="75">
        <v>104729</v>
      </c>
      <c r="B745" s="73" t="s">
        <v>1448</v>
      </c>
      <c r="C745" s="78">
        <v>16.62</v>
      </c>
    </row>
    <row r="746" spans="1:3" ht="38.25">
      <c r="A746" s="75">
        <v>93372</v>
      </c>
      <c r="B746" s="73" t="s">
        <v>1449</v>
      </c>
      <c r="C746" s="78">
        <v>16.2</v>
      </c>
    </row>
    <row r="747" spans="1:3" ht="38.25">
      <c r="A747" s="75">
        <v>104731</v>
      </c>
      <c r="B747" s="73" t="s">
        <v>1450</v>
      </c>
      <c r="C747" s="78">
        <v>12.3</v>
      </c>
    </row>
    <row r="748" spans="1:3" ht="38.25">
      <c r="A748" s="75">
        <v>93367</v>
      </c>
      <c r="B748" s="73" t="s">
        <v>1451</v>
      </c>
      <c r="C748" s="78">
        <v>23.46</v>
      </c>
    </row>
    <row r="749" spans="1:3" ht="38.25">
      <c r="A749" s="75">
        <v>104728</v>
      </c>
      <c r="B749" s="73" t="s">
        <v>1452</v>
      </c>
      <c r="C749" s="78">
        <v>19.5</v>
      </c>
    </row>
    <row r="750" spans="1:3" ht="38.25">
      <c r="A750" s="75">
        <v>104730</v>
      </c>
      <c r="B750" s="73" t="s">
        <v>1453</v>
      </c>
      <c r="C750" s="78">
        <v>12.96</v>
      </c>
    </row>
    <row r="751" spans="1:3" ht="38.25">
      <c r="A751" s="75">
        <v>104732</v>
      </c>
      <c r="B751" s="73" t="s">
        <v>1454</v>
      </c>
      <c r="C751" s="78">
        <v>9.9700000000000006</v>
      </c>
    </row>
    <row r="752" spans="1:3" ht="25.5">
      <c r="A752" s="75">
        <v>104740</v>
      </c>
      <c r="B752" s="73" t="s">
        <v>1455</v>
      </c>
      <c r="C752" s="78">
        <v>28.34</v>
      </c>
    </row>
    <row r="753" spans="1:3">
      <c r="A753" s="75">
        <v>104741</v>
      </c>
      <c r="B753" s="73" t="s">
        <v>1456</v>
      </c>
      <c r="C753" s="78">
        <v>24</v>
      </c>
    </row>
    <row r="754" spans="1:3" ht="38.25">
      <c r="A754" s="75">
        <v>93381</v>
      </c>
      <c r="B754" s="73" t="s">
        <v>1457</v>
      </c>
      <c r="C754" s="78">
        <v>12.42</v>
      </c>
    </row>
    <row r="755" spans="1:3" ht="38.25">
      <c r="A755" s="75">
        <v>93379</v>
      </c>
      <c r="B755" s="73" t="s">
        <v>1458</v>
      </c>
      <c r="C755" s="78">
        <v>18.010000000000002</v>
      </c>
    </row>
    <row r="756" spans="1:3" ht="38.25">
      <c r="A756" s="75">
        <v>93380</v>
      </c>
      <c r="B756" s="73" t="s">
        <v>1459</v>
      </c>
      <c r="C756" s="78">
        <v>15.34</v>
      </c>
    </row>
    <row r="757" spans="1:3" ht="38.25">
      <c r="A757" s="75">
        <v>93378</v>
      </c>
      <c r="B757" s="73" t="s">
        <v>1460</v>
      </c>
      <c r="C757" s="78">
        <v>23.43</v>
      </c>
    </row>
    <row r="758" spans="1:3" ht="38.25">
      <c r="A758" s="75">
        <v>104733</v>
      </c>
      <c r="B758" s="73" t="s">
        <v>1461</v>
      </c>
      <c r="C758" s="78">
        <v>19.079999999999998</v>
      </c>
    </row>
    <row r="759" spans="1:3" ht="38.25">
      <c r="A759" s="75">
        <v>104735</v>
      </c>
      <c r="B759" s="73" t="s">
        <v>1462</v>
      </c>
      <c r="C759" s="78">
        <v>11.33</v>
      </c>
    </row>
    <row r="760" spans="1:3" ht="38.25">
      <c r="A760" s="75">
        <v>104734</v>
      </c>
      <c r="B760" s="73" t="s">
        <v>1463</v>
      </c>
      <c r="C760" s="78">
        <v>13.87</v>
      </c>
    </row>
    <row r="761" spans="1:3" ht="38.25">
      <c r="A761" s="75">
        <v>104736</v>
      </c>
      <c r="B761" s="73" t="s">
        <v>1464</v>
      </c>
      <c r="C761" s="78">
        <v>8.5</v>
      </c>
    </row>
    <row r="762" spans="1:3" ht="25.5">
      <c r="A762" s="75">
        <v>105732</v>
      </c>
      <c r="B762" s="73" t="s">
        <v>1465</v>
      </c>
      <c r="C762" s="78">
        <v>244.71</v>
      </c>
    </row>
    <row r="763" spans="1:3" ht="25.5">
      <c r="A763" s="75">
        <v>96397</v>
      </c>
      <c r="B763" s="73" t="s">
        <v>1466</v>
      </c>
      <c r="C763" s="78">
        <v>240.28</v>
      </c>
    </row>
    <row r="764" spans="1:3" ht="25.5">
      <c r="A764" s="75">
        <v>105735</v>
      </c>
      <c r="B764" s="73" t="s">
        <v>1467</v>
      </c>
      <c r="C764" s="78">
        <v>238.03</v>
      </c>
    </row>
    <row r="765" spans="1:3" ht="25.5">
      <c r="A765" s="75">
        <v>105727</v>
      </c>
      <c r="B765" s="73" t="s">
        <v>1468</v>
      </c>
      <c r="C765" s="78">
        <v>174.49</v>
      </c>
    </row>
    <row r="766" spans="1:3" ht="25.5">
      <c r="A766" s="75">
        <v>96396</v>
      </c>
      <c r="B766" s="73" t="s">
        <v>1469</v>
      </c>
      <c r="C766" s="78">
        <v>171.07</v>
      </c>
    </row>
    <row r="767" spans="1:3" ht="25.5">
      <c r="A767" s="75">
        <v>105730</v>
      </c>
      <c r="B767" s="73" t="s">
        <v>1470</v>
      </c>
      <c r="C767" s="78">
        <v>169.33</v>
      </c>
    </row>
    <row r="768" spans="1:3" ht="25.5">
      <c r="A768" s="75">
        <v>105737</v>
      </c>
      <c r="B768" s="73" t="s">
        <v>1471</v>
      </c>
      <c r="C768" s="78">
        <v>334.01</v>
      </c>
    </row>
    <row r="769" spans="1:3" ht="25.5">
      <c r="A769" s="75">
        <v>96398</v>
      </c>
      <c r="B769" s="73" t="s">
        <v>1472</v>
      </c>
      <c r="C769" s="78">
        <v>330.69</v>
      </c>
    </row>
    <row r="770" spans="1:3" ht="25.5">
      <c r="A770" s="75">
        <v>105740</v>
      </c>
      <c r="B770" s="73" t="s">
        <v>1473</v>
      </c>
      <c r="C770" s="78">
        <v>328.9</v>
      </c>
    </row>
    <row r="771" spans="1:3" ht="25.5">
      <c r="A771" s="75">
        <v>105749</v>
      </c>
      <c r="B771" s="73" t="s">
        <v>1474</v>
      </c>
      <c r="C771" s="78">
        <v>158.72999999999999</v>
      </c>
    </row>
    <row r="772" spans="1:3" ht="25.5">
      <c r="A772" s="75">
        <v>96400</v>
      </c>
      <c r="B772" s="73" t="s">
        <v>1475</v>
      </c>
      <c r="C772" s="78">
        <v>156.88</v>
      </c>
    </row>
    <row r="773" spans="1:3" ht="25.5">
      <c r="A773" s="75">
        <v>105752</v>
      </c>
      <c r="B773" s="73" t="s">
        <v>1476</v>
      </c>
      <c r="C773" s="78">
        <v>155.25</v>
      </c>
    </row>
    <row r="774" spans="1:3" ht="25.5">
      <c r="A774" s="75">
        <v>105754</v>
      </c>
      <c r="B774" s="73" t="s">
        <v>1477</v>
      </c>
      <c r="C774" s="78">
        <v>153.72</v>
      </c>
    </row>
    <row r="775" spans="1:3" ht="25.5">
      <c r="A775" s="75">
        <v>105742</v>
      </c>
      <c r="B775" s="73" t="s">
        <v>1478</v>
      </c>
      <c r="C775" s="78">
        <v>120.74</v>
      </c>
    </row>
    <row r="776" spans="1:3" ht="25.5">
      <c r="A776" s="75">
        <v>96399</v>
      </c>
      <c r="B776" s="73" t="s">
        <v>1479</v>
      </c>
      <c r="C776" s="78">
        <v>119.13</v>
      </c>
    </row>
    <row r="777" spans="1:3" ht="25.5">
      <c r="A777" s="75">
        <v>105745</v>
      </c>
      <c r="B777" s="73" t="s">
        <v>1480</v>
      </c>
      <c r="C777" s="78">
        <v>117.5</v>
      </c>
    </row>
    <row r="778" spans="1:3" ht="25.5">
      <c r="A778" s="75">
        <v>105747</v>
      </c>
      <c r="B778" s="73" t="s">
        <v>1481</v>
      </c>
      <c r="C778" s="78">
        <v>115.86</v>
      </c>
    </row>
    <row r="779" spans="1:3" ht="38.25">
      <c r="A779" s="75">
        <v>105657</v>
      </c>
      <c r="B779" s="73" t="s">
        <v>1482</v>
      </c>
      <c r="C779" s="78">
        <v>183.41</v>
      </c>
    </row>
    <row r="780" spans="1:3" ht="38.25">
      <c r="A780" s="75">
        <v>100566</v>
      </c>
      <c r="B780" s="73" t="s">
        <v>1483</v>
      </c>
      <c r="C780" s="78">
        <v>176.43</v>
      </c>
    </row>
    <row r="781" spans="1:3" ht="38.25">
      <c r="A781" s="75">
        <v>105666</v>
      </c>
      <c r="B781" s="73" t="s">
        <v>1484</v>
      </c>
      <c r="C781" s="78">
        <v>172.94</v>
      </c>
    </row>
    <row r="782" spans="1:3" ht="38.25">
      <c r="A782" s="75">
        <v>105639</v>
      </c>
      <c r="B782" s="73" t="s">
        <v>1485</v>
      </c>
      <c r="C782" s="78">
        <v>0</v>
      </c>
    </row>
    <row r="783" spans="1:3" ht="38.25">
      <c r="A783" s="75">
        <v>105645</v>
      </c>
      <c r="B783" s="73" t="s">
        <v>1486</v>
      </c>
      <c r="C783" s="78">
        <v>0</v>
      </c>
    </row>
    <row r="784" spans="1:3" ht="38.25">
      <c r="A784" s="75">
        <v>105651</v>
      </c>
      <c r="B784" s="73" t="s">
        <v>1487</v>
      </c>
      <c r="C784" s="78">
        <v>0</v>
      </c>
    </row>
    <row r="785" spans="1:3" ht="38.25">
      <c r="A785" s="75">
        <v>105658</v>
      </c>
      <c r="B785" s="73" t="s">
        <v>1488</v>
      </c>
      <c r="C785" s="78">
        <v>216.7</v>
      </c>
    </row>
    <row r="786" spans="1:3" ht="38.25">
      <c r="A786" s="75">
        <v>100567</v>
      </c>
      <c r="B786" s="73" t="s">
        <v>1489</v>
      </c>
      <c r="C786" s="78">
        <v>209.72</v>
      </c>
    </row>
    <row r="787" spans="1:3" ht="38.25">
      <c r="A787" s="75">
        <v>105667</v>
      </c>
      <c r="B787" s="73" t="s">
        <v>1490</v>
      </c>
      <c r="C787" s="78">
        <v>206.23</v>
      </c>
    </row>
    <row r="788" spans="1:3" ht="38.25">
      <c r="A788" s="75">
        <v>105640</v>
      </c>
      <c r="B788" s="73" t="s">
        <v>1491</v>
      </c>
      <c r="C788" s="78">
        <v>0</v>
      </c>
    </row>
    <row r="789" spans="1:3" ht="38.25">
      <c r="A789" s="75">
        <v>105646</v>
      </c>
      <c r="B789" s="73" t="s">
        <v>1492</v>
      </c>
      <c r="C789" s="78">
        <v>0</v>
      </c>
    </row>
    <row r="790" spans="1:3" ht="38.25">
      <c r="A790" s="75">
        <v>105652</v>
      </c>
      <c r="B790" s="73" t="s">
        <v>1493</v>
      </c>
      <c r="C790" s="78">
        <v>0</v>
      </c>
    </row>
    <row r="791" spans="1:3" ht="38.25">
      <c r="A791" s="75">
        <v>105659</v>
      </c>
      <c r="B791" s="73" t="s">
        <v>1494</v>
      </c>
      <c r="C791" s="78">
        <v>249.51</v>
      </c>
    </row>
    <row r="792" spans="1:3" ht="38.25">
      <c r="A792" s="75">
        <v>100568</v>
      </c>
      <c r="B792" s="73" t="s">
        <v>1495</v>
      </c>
      <c r="C792" s="78">
        <v>242.53</v>
      </c>
    </row>
    <row r="793" spans="1:3" ht="38.25">
      <c r="A793" s="75">
        <v>105668</v>
      </c>
      <c r="B793" s="73" t="s">
        <v>1496</v>
      </c>
      <c r="C793" s="78">
        <v>239.04</v>
      </c>
    </row>
    <row r="794" spans="1:3" ht="38.25">
      <c r="A794" s="75">
        <v>105641</v>
      </c>
      <c r="B794" s="73" t="s">
        <v>1497</v>
      </c>
      <c r="C794" s="78">
        <v>0</v>
      </c>
    </row>
    <row r="795" spans="1:3" ht="38.25">
      <c r="A795" s="75">
        <v>105647</v>
      </c>
      <c r="B795" s="73" t="s">
        <v>1498</v>
      </c>
      <c r="C795" s="78">
        <v>0</v>
      </c>
    </row>
    <row r="796" spans="1:3" ht="38.25">
      <c r="A796" s="75">
        <v>105653</v>
      </c>
      <c r="B796" s="73" t="s">
        <v>1499</v>
      </c>
      <c r="C796" s="78">
        <v>0</v>
      </c>
    </row>
    <row r="797" spans="1:3" ht="38.25">
      <c r="A797" s="75">
        <v>105710</v>
      </c>
      <c r="B797" s="73" t="s">
        <v>1500</v>
      </c>
      <c r="C797" s="78">
        <v>112.35</v>
      </c>
    </row>
    <row r="798" spans="1:3" ht="38.25">
      <c r="A798" s="75">
        <v>100564</v>
      </c>
      <c r="B798" s="73" t="s">
        <v>1501</v>
      </c>
      <c r="C798" s="78">
        <v>105.38</v>
      </c>
    </row>
    <row r="799" spans="1:3" ht="38.25">
      <c r="A799" s="75">
        <v>105711</v>
      </c>
      <c r="B799" s="73" t="s">
        <v>1502</v>
      </c>
      <c r="C799" s="78">
        <v>101.89</v>
      </c>
    </row>
    <row r="800" spans="1:3" ht="38.25">
      <c r="A800" s="75">
        <v>105705</v>
      </c>
      <c r="B800" s="73" t="s">
        <v>1503</v>
      </c>
      <c r="C800" s="78">
        <v>0</v>
      </c>
    </row>
    <row r="801" spans="1:3" ht="38.25">
      <c r="A801" s="75">
        <v>105706</v>
      </c>
      <c r="B801" s="73" t="s">
        <v>1504</v>
      </c>
      <c r="C801" s="78">
        <v>0</v>
      </c>
    </row>
    <row r="802" spans="1:3" ht="38.25">
      <c r="A802" s="75">
        <v>105708</v>
      </c>
      <c r="B802" s="73" t="s">
        <v>1505</v>
      </c>
      <c r="C802" s="78">
        <v>0</v>
      </c>
    </row>
    <row r="803" spans="1:3" ht="38.25">
      <c r="A803" s="75">
        <v>105690</v>
      </c>
      <c r="B803" s="73" t="s">
        <v>1506</v>
      </c>
      <c r="C803" s="78">
        <v>170.35</v>
      </c>
    </row>
    <row r="804" spans="1:3" ht="38.25">
      <c r="A804" s="75">
        <v>100569</v>
      </c>
      <c r="B804" s="73" t="s">
        <v>1507</v>
      </c>
      <c r="C804" s="78">
        <v>163.37</v>
      </c>
    </row>
    <row r="805" spans="1:3" ht="38.25">
      <c r="A805" s="75">
        <v>105699</v>
      </c>
      <c r="B805" s="73" t="s">
        <v>1508</v>
      </c>
      <c r="C805" s="78">
        <v>159.88</v>
      </c>
    </row>
    <row r="806" spans="1:3" ht="38.25">
      <c r="A806" s="75">
        <v>105672</v>
      </c>
      <c r="B806" s="73" t="s">
        <v>1509</v>
      </c>
      <c r="C806" s="78">
        <v>0</v>
      </c>
    </row>
    <row r="807" spans="1:3" ht="38.25">
      <c r="A807" s="75">
        <v>105678</v>
      </c>
      <c r="B807" s="73" t="s">
        <v>1510</v>
      </c>
      <c r="C807" s="78">
        <v>0</v>
      </c>
    </row>
    <row r="808" spans="1:3" ht="38.25">
      <c r="A808" s="75">
        <v>105684</v>
      </c>
      <c r="B808" s="73" t="s">
        <v>1511</v>
      </c>
      <c r="C808" s="78">
        <v>0</v>
      </c>
    </row>
    <row r="809" spans="1:3" ht="38.25">
      <c r="A809" s="75">
        <v>105691</v>
      </c>
      <c r="B809" s="73" t="s">
        <v>1512</v>
      </c>
      <c r="C809" s="78">
        <v>203.91</v>
      </c>
    </row>
    <row r="810" spans="1:3" ht="38.25">
      <c r="A810" s="75">
        <v>100570</v>
      </c>
      <c r="B810" s="73" t="s">
        <v>1513</v>
      </c>
      <c r="C810" s="78">
        <v>196.93</v>
      </c>
    </row>
    <row r="811" spans="1:3" ht="38.25">
      <c r="A811" s="75">
        <v>105700</v>
      </c>
      <c r="B811" s="73" t="s">
        <v>1514</v>
      </c>
      <c r="C811" s="78">
        <v>193.44</v>
      </c>
    </row>
    <row r="812" spans="1:3" ht="38.25">
      <c r="A812" s="75">
        <v>105673</v>
      </c>
      <c r="B812" s="73" t="s">
        <v>1515</v>
      </c>
      <c r="C812" s="78">
        <v>0</v>
      </c>
    </row>
    <row r="813" spans="1:3" ht="38.25">
      <c r="A813" s="75">
        <v>105679</v>
      </c>
      <c r="B813" s="73" t="s">
        <v>1516</v>
      </c>
      <c r="C813" s="78">
        <v>0</v>
      </c>
    </row>
    <row r="814" spans="1:3" ht="38.25">
      <c r="A814" s="75">
        <v>105685</v>
      </c>
      <c r="B814" s="73" t="s">
        <v>1517</v>
      </c>
      <c r="C814" s="78">
        <v>0</v>
      </c>
    </row>
    <row r="815" spans="1:3" ht="38.25">
      <c r="A815" s="75">
        <v>105692</v>
      </c>
      <c r="B815" s="73" t="s">
        <v>1518</v>
      </c>
      <c r="C815" s="78">
        <v>237</v>
      </c>
    </row>
    <row r="816" spans="1:3" ht="38.25">
      <c r="A816" s="75">
        <v>100571</v>
      </c>
      <c r="B816" s="73" t="s">
        <v>1519</v>
      </c>
      <c r="C816" s="78">
        <v>230.02</v>
      </c>
    </row>
    <row r="817" spans="1:3" ht="38.25">
      <c r="A817" s="75">
        <v>105701</v>
      </c>
      <c r="B817" s="73" t="s">
        <v>1520</v>
      </c>
      <c r="C817" s="78">
        <v>226.53</v>
      </c>
    </row>
    <row r="818" spans="1:3" ht="38.25">
      <c r="A818" s="75">
        <v>105674</v>
      </c>
      <c r="B818" s="73" t="s">
        <v>1521</v>
      </c>
      <c r="C818" s="78">
        <v>0</v>
      </c>
    </row>
    <row r="819" spans="1:3" ht="38.25">
      <c r="A819" s="75">
        <v>105680</v>
      </c>
      <c r="B819" s="73" t="s">
        <v>1522</v>
      </c>
      <c r="C819" s="78">
        <v>0</v>
      </c>
    </row>
    <row r="820" spans="1:3" ht="38.25">
      <c r="A820" s="75">
        <v>105686</v>
      </c>
      <c r="B820" s="73" t="s">
        <v>1523</v>
      </c>
      <c r="C820" s="78">
        <v>0</v>
      </c>
    </row>
    <row r="821" spans="1:3" ht="38.25">
      <c r="A821" s="75">
        <v>105718</v>
      </c>
      <c r="B821" s="73" t="s">
        <v>1524</v>
      </c>
      <c r="C821" s="78">
        <v>98.75</v>
      </c>
    </row>
    <row r="822" spans="1:3" ht="38.25">
      <c r="A822" s="75">
        <v>100565</v>
      </c>
      <c r="B822" s="73" t="s">
        <v>1525</v>
      </c>
      <c r="C822" s="78">
        <v>91.78</v>
      </c>
    </row>
    <row r="823" spans="1:3" ht="38.25">
      <c r="A823" s="75">
        <v>105581</v>
      </c>
      <c r="B823" s="73" t="s">
        <v>1526</v>
      </c>
      <c r="C823" s="78">
        <v>88.29</v>
      </c>
    </row>
    <row r="824" spans="1:3" ht="38.25">
      <c r="A824" s="75">
        <v>105713</v>
      </c>
      <c r="B824" s="73" t="s">
        <v>1527</v>
      </c>
      <c r="C824" s="78">
        <v>0</v>
      </c>
    </row>
    <row r="825" spans="1:3" ht="38.25">
      <c r="A825" s="75">
        <v>105714</v>
      </c>
      <c r="B825" s="73" t="s">
        <v>1528</v>
      </c>
      <c r="C825" s="78">
        <v>0</v>
      </c>
    </row>
    <row r="826" spans="1:3" ht="38.25">
      <c r="A826" s="75">
        <v>105716</v>
      </c>
      <c r="B826" s="73" t="s">
        <v>1529</v>
      </c>
      <c r="C826" s="78">
        <v>0</v>
      </c>
    </row>
    <row r="827" spans="1:3" ht="38.25">
      <c r="A827" s="75">
        <v>105624</v>
      </c>
      <c r="B827" s="73" t="s">
        <v>1530</v>
      </c>
      <c r="C827" s="78">
        <v>128.29</v>
      </c>
    </row>
    <row r="828" spans="1:3" ht="38.25">
      <c r="A828" s="75">
        <v>96391</v>
      </c>
      <c r="B828" s="73" t="s">
        <v>1531</v>
      </c>
      <c r="C828" s="78">
        <v>122.68</v>
      </c>
    </row>
    <row r="829" spans="1:3" ht="38.25">
      <c r="A829" s="75">
        <v>105632</v>
      </c>
      <c r="B829" s="73" t="s">
        <v>1532</v>
      </c>
      <c r="C829" s="78">
        <v>121.76</v>
      </c>
    </row>
    <row r="830" spans="1:3" ht="38.25">
      <c r="A830" s="75">
        <v>105601</v>
      </c>
      <c r="B830" s="73" t="s">
        <v>1533</v>
      </c>
      <c r="C830" s="78">
        <v>0</v>
      </c>
    </row>
    <row r="831" spans="1:3" ht="38.25">
      <c r="A831" s="75">
        <v>105609</v>
      </c>
      <c r="B831" s="73" t="s">
        <v>1534</v>
      </c>
      <c r="C831" s="78">
        <v>0</v>
      </c>
    </row>
    <row r="832" spans="1:3" ht="38.25">
      <c r="A832" s="75">
        <v>105617</v>
      </c>
      <c r="B832" s="73" t="s">
        <v>1535</v>
      </c>
      <c r="C832" s="78">
        <v>0</v>
      </c>
    </row>
    <row r="833" spans="1:3" ht="38.25">
      <c r="A833" s="75">
        <v>105625</v>
      </c>
      <c r="B833" s="73" t="s">
        <v>1536</v>
      </c>
      <c r="C833" s="78">
        <v>162.74</v>
      </c>
    </row>
    <row r="834" spans="1:3" ht="38.25">
      <c r="A834" s="75">
        <v>96392</v>
      </c>
      <c r="B834" s="73" t="s">
        <v>1537</v>
      </c>
      <c r="C834" s="78">
        <v>157.13</v>
      </c>
    </row>
    <row r="835" spans="1:3" ht="38.25">
      <c r="A835" s="75">
        <v>105633</v>
      </c>
      <c r="B835" s="73" t="s">
        <v>1538</v>
      </c>
      <c r="C835" s="78">
        <v>156.21</v>
      </c>
    </row>
    <row r="836" spans="1:3" ht="38.25">
      <c r="A836" s="75">
        <v>105602</v>
      </c>
      <c r="B836" s="73" t="s">
        <v>1539</v>
      </c>
      <c r="C836" s="78">
        <v>0</v>
      </c>
    </row>
    <row r="837" spans="1:3" ht="38.25">
      <c r="A837" s="75">
        <v>105610</v>
      </c>
      <c r="B837" s="73" t="s">
        <v>1540</v>
      </c>
      <c r="C837" s="78">
        <v>0</v>
      </c>
    </row>
    <row r="838" spans="1:3" ht="38.25">
      <c r="A838" s="75">
        <v>105618</v>
      </c>
      <c r="B838" s="73" t="s">
        <v>1541</v>
      </c>
      <c r="C838" s="78">
        <v>0</v>
      </c>
    </row>
    <row r="839" spans="1:3" ht="38.25">
      <c r="A839" s="75">
        <v>105571</v>
      </c>
      <c r="B839" s="73" t="s">
        <v>1542</v>
      </c>
      <c r="C839" s="78">
        <v>57.49</v>
      </c>
    </row>
    <row r="840" spans="1:3" ht="38.25">
      <c r="A840" s="75">
        <v>96389</v>
      </c>
      <c r="B840" s="73" t="s">
        <v>1543</v>
      </c>
      <c r="C840" s="78">
        <v>51.88</v>
      </c>
    </row>
    <row r="841" spans="1:3" ht="38.25">
      <c r="A841" s="75">
        <v>105575</v>
      </c>
      <c r="B841" s="73" t="s">
        <v>1544</v>
      </c>
      <c r="C841" s="78">
        <v>50.96</v>
      </c>
    </row>
    <row r="842" spans="1:3" ht="38.25">
      <c r="A842" s="75">
        <v>105599</v>
      </c>
      <c r="B842" s="73" t="s">
        <v>1545</v>
      </c>
      <c r="C842" s="78">
        <v>0</v>
      </c>
    </row>
    <row r="843" spans="1:3" ht="38.25">
      <c r="A843" s="75">
        <v>105607</v>
      </c>
      <c r="B843" s="73" t="s">
        <v>1546</v>
      </c>
      <c r="C843" s="78">
        <v>0</v>
      </c>
    </row>
    <row r="844" spans="1:3" ht="38.25">
      <c r="A844" s="75">
        <v>105615</v>
      </c>
      <c r="B844" s="73" t="s">
        <v>1547</v>
      </c>
      <c r="C844" s="78">
        <v>0</v>
      </c>
    </row>
    <row r="845" spans="1:3" ht="38.25">
      <c r="A845" s="75">
        <v>105623</v>
      </c>
      <c r="B845" s="73" t="s">
        <v>1548</v>
      </c>
      <c r="C845" s="78">
        <v>93.37</v>
      </c>
    </row>
    <row r="846" spans="1:3" ht="38.25">
      <c r="A846" s="75">
        <v>96390</v>
      </c>
      <c r="B846" s="73" t="s">
        <v>1549</v>
      </c>
      <c r="C846" s="78">
        <v>87.76</v>
      </c>
    </row>
    <row r="847" spans="1:3" ht="38.25">
      <c r="A847" s="75">
        <v>105631</v>
      </c>
      <c r="B847" s="73" t="s">
        <v>1550</v>
      </c>
      <c r="C847" s="78">
        <v>86.84</v>
      </c>
    </row>
    <row r="848" spans="1:3" ht="38.25">
      <c r="A848" s="75">
        <v>105600</v>
      </c>
      <c r="B848" s="73" t="s">
        <v>1551</v>
      </c>
      <c r="C848" s="78">
        <v>0</v>
      </c>
    </row>
    <row r="849" spans="1:3" ht="38.25">
      <c r="A849" s="75">
        <v>105608</v>
      </c>
      <c r="B849" s="73" t="s">
        <v>1552</v>
      </c>
      <c r="C849" s="78">
        <v>0</v>
      </c>
    </row>
    <row r="850" spans="1:3" ht="38.25">
      <c r="A850" s="75">
        <v>105616</v>
      </c>
      <c r="B850" s="73" t="s">
        <v>1553</v>
      </c>
      <c r="C850" s="78">
        <v>0</v>
      </c>
    </row>
    <row r="851" spans="1:3" ht="38.25">
      <c r="A851" s="75">
        <v>105585</v>
      </c>
      <c r="B851" s="73" t="s">
        <v>1554</v>
      </c>
      <c r="C851" s="78">
        <v>120.13</v>
      </c>
    </row>
    <row r="852" spans="1:3" ht="38.25">
      <c r="A852" s="75">
        <v>100572</v>
      </c>
      <c r="B852" s="73" t="s">
        <v>1555</v>
      </c>
      <c r="C852" s="78">
        <v>110.58</v>
      </c>
    </row>
    <row r="853" spans="1:3" ht="38.25">
      <c r="A853" s="75">
        <v>105588</v>
      </c>
      <c r="B853" s="73" t="s">
        <v>1556</v>
      </c>
      <c r="C853" s="78">
        <v>109.61</v>
      </c>
    </row>
    <row r="854" spans="1:3" ht="38.25">
      <c r="A854" s="75">
        <v>105583</v>
      </c>
      <c r="B854" s="73" t="s">
        <v>1557</v>
      </c>
      <c r="C854" s="78">
        <v>0</v>
      </c>
    </row>
    <row r="855" spans="1:3" ht="38.25">
      <c r="A855" s="75">
        <v>105719</v>
      </c>
      <c r="B855" s="73" t="s">
        <v>1558</v>
      </c>
      <c r="C855" s="78">
        <v>0</v>
      </c>
    </row>
    <row r="856" spans="1:3" ht="38.25">
      <c r="A856" s="75">
        <v>105721</v>
      </c>
      <c r="B856" s="73" t="s">
        <v>1559</v>
      </c>
      <c r="C856" s="78">
        <v>0</v>
      </c>
    </row>
    <row r="857" spans="1:3" ht="38.25">
      <c r="A857" s="75">
        <v>105592</v>
      </c>
      <c r="B857" s="73" t="s">
        <v>1560</v>
      </c>
      <c r="C857" s="78">
        <v>106.53</v>
      </c>
    </row>
    <row r="858" spans="1:3" ht="38.25">
      <c r="A858" s="75">
        <v>100573</v>
      </c>
      <c r="B858" s="73" t="s">
        <v>1561</v>
      </c>
      <c r="C858" s="78">
        <v>96.98</v>
      </c>
    </row>
    <row r="859" spans="1:3" ht="38.25">
      <c r="A859" s="75">
        <v>105595</v>
      </c>
      <c r="B859" s="73" t="s">
        <v>1562</v>
      </c>
      <c r="C859" s="78">
        <v>96.01</v>
      </c>
    </row>
    <row r="860" spans="1:3" ht="38.25">
      <c r="A860" s="75">
        <v>105590</v>
      </c>
      <c r="B860" s="73" t="s">
        <v>1563</v>
      </c>
      <c r="C860" s="78">
        <v>0</v>
      </c>
    </row>
    <row r="861" spans="1:3" ht="38.25">
      <c r="A861" s="75">
        <v>105723</v>
      </c>
      <c r="B861" s="73" t="s">
        <v>1564</v>
      </c>
      <c r="C861" s="78">
        <v>0</v>
      </c>
    </row>
    <row r="862" spans="1:3" ht="38.25">
      <c r="A862" s="75">
        <v>105725</v>
      </c>
      <c r="B862" s="73" t="s">
        <v>1565</v>
      </c>
      <c r="C862" s="78">
        <v>0</v>
      </c>
    </row>
    <row r="863" spans="1:3" ht="38.25">
      <c r="A863" s="75">
        <v>105566</v>
      </c>
      <c r="B863" s="73" t="s">
        <v>1566</v>
      </c>
      <c r="C863" s="78">
        <v>11.29</v>
      </c>
    </row>
    <row r="864" spans="1:3" ht="38.25">
      <c r="A864" s="75">
        <v>96388</v>
      </c>
      <c r="B864" s="73" t="s">
        <v>1567</v>
      </c>
      <c r="C864" s="78">
        <v>9.0399999999999991</v>
      </c>
    </row>
    <row r="865" spans="1:3" ht="38.25">
      <c r="A865" s="75">
        <v>105569</v>
      </c>
      <c r="B865" s="73" t="s">
        <v>1568</v>
      </c>
      <c r="C865" s="78">
        <v>7.49</v>
      </c>
    </row>
    <row r="866" spans="1:3" ht="38.25">
      <c r="A866" s="75">
        <v>101767</v>
      </c>
      <c r="B866" s="73" t="s">
        <v>1569</v>
      </c>
      <c r="C866" s="78">
        <v>29.31</v>
      </c>
    </row>
    <row r="867" spans="1:3" ht="38.25">
      <c r="A867" s="75">
        <v>101768</v>
      </c>
      <c r="B867" s="73" t="s">
        <v>1570</v>
      </c>
      <c r="C867" s="78">
        <v>25.58</v>
      </c>
    </row>
    <row r="868" spans="1:3">
      <c r="A868" s="75">
        <v>100574</v>
      </c>
      <c r="B868" s="73" t="s">
        <v>1571</v>
      </c>
      <c r="C868" s="78">
        <v>1.38</v>
      </c>
    </row>
    <row r="869" spans="1:3" ht="25.5">
      <c r="A869" s="75">
        <v>102470</v>
      </c>
      <c r="B869" s="73" t="s">
        <v>1572</v>
      </c>
      <c r="C869" s="78">
        <v>0</v>
      </c>
    </row>
    <row r="870" spans="1:3" ht="25.5">
      <c r="A870" s="75">
        <v>105756</v>
      </c>
      <c r="B870" s="73" t="s">
        <v>1573</v>
      </c>
      <c r="C870" s="78">
        <v>0</v>
      </c>
    </row>
    <row r="871" spans="1:3" ht="25.5">
      <c r="A871" s="75">
        <v>104375</v>
      </c>
      <c r="B871" s="73" t="s">
        <v>1574</v>
      </c>
      <c r="C871" s="78">
        <v>0</v>
      </c>
    </row>
    <row r="872" spans="1:3" ht="25.5">
      <c r="A872" s="75">
        <v>105757</v>
      </c>
      <c r="B872" s="73" t="s">
        <v>1575</v>
      </c>
      <c r="C872" s="78">
        <v>0</v>
      </c>
    </row>
    <row r="873" spans="1:3" ht="38.25">
      <c r="A873" s="75">
        <v>105562</v>
      </c>
      <c r="B873" s="73" t="s">
        <v>1576</v>
      </c>
      <c r="C873" s="78">
        <v>8.31</v>
      </c>
    </row>
    <row r="874" spans="1:3" ht="38.25">
      <c r="A874" s="75">
        <v>105563</v>
      </c>
      <c r="B874" s="73" t="s">
        <v>1577</v>
      </c>
      <c r="C874" s="78">
        <v>6.7</v>
      </c>
    </row>
    <row r="875" spans="1:3" ht="38.25">
      <c r="A875" s="75">
        <v>105565</v>
      </c>
      <c r="B875" s="73" t="s">
        <v>1578</v>
      </c>
      <c r="C875" s="78">
        <v>6.22</v>
      </c>
    </row>
    <row r="876" spans="1:3" ht="38.25">
      <c r="A876" s="75">
        <v>105557</v>
      </c>
      <c r="B876" s="73" t="s">
        <v>1579</v>
      </c>
      <c r="C876" s="78">
        <v>15.78</v>
      </c>
    </row>
    <row r="877" spans="1:3" ht="38.25">
      <c r="A877" s="75">
        <v>105558</v>
      </c>
      <c r="B877" s="73" t="s">
        <v>1580</v>
      </c>
      <c r="C877" s="78">
        <v>13.59</v>
      </c>
    </row>
    <row r="878" spans="1:3" ht="38.25">
      <c r="A878" s="75">
        <v>105560</v>
      </c>
      <c r="B878" s="73" t="s">
        <v>1581</v>
      </c>
      <c r="C878" s="78">
        <v>12.4</v>
      </c>
    </row>
    <row r="879" spans="1:3" ht="38.25">
      <c r="A879" s="75">
        <v>96386</v>
      </c>
      <c r="B879" s="73" t="s">
        <v>1582</v>
      </c>
      <c r="C879" s="78">
        <v>6.65</v>
      </c>
    </row>
    <row r="880" spans="1:3" ht="38.25">
      <c r="A880" s="75">
        <v>105564</v>
      </c>
      <c r="B880" s="73" t="s">
        <v>1583</v>
      </c>
      <c r="C880" s="78">
        <v>6.18</v>
      </c>
    </row>
    <row r="881" spans="1:3" ht="38.25">
      <c r="A881" s="75">
        <v>105561</v>
      </c>
      <c r="B881" s="73" t="s">
        <v>1584</v>
      </c>
      <c r="C881" s="78">
        <v>8.14</v>
      </c>
    </row>
    <row r="882" spans="1:3" ht="38.25">
      <c r="A882" s="75">
        <v>96385</v>
      </c>
      <c r="B882" s="73" t="s">
        <v>1585</v>
      </c>
      <c r="C882" s="78">
        <v>12.27</v>
      </c>
    </row>
    <row r="883" spans="1:3" ht="38.25">
      <c r="A883" s="75">
        <v>105556</v>
      </c>
      <c r="B883" s="73" t="s">
        <v>1586</v>
      </c>
      <c r="C883" s="78">
        <v>13.8</v>
      </c>
    </row>
    <row r="884" spans="1:3" ht="38.25">
      <c r="A884" s="75">
        <v>105559</v>
      </c>
      <c r="B884" s="73" t="s">
        <v>1587</v>
      </c>
      <c r="C884" s="78">
        <v>10.43</v>
      </c>
    </row>
    <row r="885" spans="1:3" ht="25.5">
      <c r="A885" s="75">
        <v>105733</v>
      </c>
      <c r="B885" s="73" t="s">
        <v>1588</v>
      </c>
      <c r="C885" s="78">
        <v>252.3</v>
      </c>
    </row>
    <row r="886" spans="1:3" ht="25.5">
      <c r="A886" s="75">
        <v>105734</v>
      </c>
      <c r="B886" s="73" t="s">
        <v>1589</v>
      </c>
      <c r="C886" s="78">
        <v>246.17</v>
      </c>
    </row>
    <row r="887" spans="1:3" ht="25.5">
      <c r="A887" s="75">
        <v>105736</v>
      </c>
      <c r="B887" s="73" t="s">
        <v>1590</v>
      </c>
      <c r="C887" s="78">
        <v>243.09</v>
      </c>
    </row>
    <row r="888" spans="1:3" ht="25.5">
      <c r="A888" s="75">
        <v>105728</v>
      </c>
      <c r="B888" s="73" t="s">
        <v>1591</v>
      </c>
      <c r="C888" s="78">
        <v>180.81</v>
      </c>
    </row>
    <row r="889" spans="1:3" ht="25.5">
      <c r="A889" s="75">
        <v>105729</v>
      </c>
      <c r="B889" s="73" t="s">
        <v>1592</v>
      </c>
      <c r="C889" s="78">
        <v>176.12</v>
      </c>
    </row>
    <row r="890" spans="1:3" ht="25.5">
      <c r="A890" s="75">
        <v>105731</v>
      </c>
      <c r="B890" s="73" t="s">
        <v>1593</v>
      </c>
      <c r="C890" s="78">
        <v>173.75</v>
      </c>
    </row>
    <row r="891" spans="1:3" ht="25.5">
      <c r="A891" s="75">
        <v>105738</v>
      </c>
      <c r="B891" s="73" t="s">
        <v>1594</v>
      </c>
      <c r="C891" s="78">
        <v>340.33</v>
      </c>
    </row>
    <row r="892" spans="1:3" ht="25.5">
      <c r="A892" s="75">
        <v>105739</v>
      </c>
      <c r="B892" s="73" t="s">
        <v>1595</v>
      </c>
      <c r="C892" s="78">
        <v>335.74</v>
      </c>
    </row>
    <row r="893" spans="1:3" ht="25.5">
      <c r="A893" s="75">
        <v>105741</v>
      </c>
      <c r="B893" s="73" t="s">
        <v>1596</v>
      </c>
      <c r="C893" s="78">
        <v>333.33</v>
      </c>
    </row>
    <row r="894" spans="1:3" ht="25.5">
      <c r="A894" s="75">
        <v>105750</v>
      </c>
      <c r="B894" s="73" t="s">
        <v>1597</v>
      </c>
      <c r="C894" s="78">
        <v>169.07</v>
      </c>
    </row>
    <row r="895" spans="1:3" ht="25.5">
      <c r="A895" s="75">
        <v>105751</v>
      </c>
      <c r="B895" s="73" t="s">
        <v>1598</v>
      </c>
      <c r="C895" s="78">
        <v>166.66</v>
      </c>
    </row>
    <row r="896" spans="1:3" ht="25.5">
      <c r="A896" s="75">
        <v>105753</v>
      </c>
      <c r="B896" s="73" t="s">
        <v>1599</v>
      </c>
      <c r="C896" s="78">
        <v>164.45</v>
      </c>
    </row>
    <row r="897" spans="1:3" ht="25.5">
      <c r="A897" s="75">
        <v>105755</v>
      </c>
      <c r="B897" s="73" t="s">
        <v>1600</v>
      </c>
      <c r="C897" s="78">
        <v>162.37</v>
      </c>
    </row>
    <row r="898" spans="1:3" ht="25.5">
      <c r="A898" s="75">
        <v>105743</v>
      </c>
      <c r="B898" s="73" t="s">
        <v>1601</v>
      </c>
      <c r="C898" s="78">
        <v>127.73</v>
      </c>
    </row>
    <row r="899" spans="1:3" ht="25.5">
      <c r="A899" s="75">
        <v>105744</v>
      </c>
      <c r="B899" s="73" t="s">
        <v>1602</v>
      </c>
      <c r="C899" s="78">
        <v>125.47</v>
      </c>
    </row>
    <row r="900" spans="1:3" ht="25.5">
      <c r="A900" s="75">
        <v>105746</v>
      </c>
      <c r="B900" s="73" t="s">
        <v>1603</v>
      </c>
      <c r="C900" s="78">
        <v>123.19</v>
      </c>
    </row>
    <row r="901" spans="1:3" ht="25.5">
      <c r="A901" s="75">
        <v>105748</v>
      </c>
      <c r="B901" s="73" t="s">
        <v>1604</v>
      </c>
      <c r="C901" s="78">
        <v>120.9</v>
      </c>
    </row>
    <row r="902" spans="1:3" ht="38.25">
      <c r="A902" s="75">
        <v>105660</v>
      </c>
      <c r="B902" s="73" t="s">
        <v>1605</v>
      </c>
      <c r="C902" s="78">
        <v>195.04</v>
      </c>
    </row>
    <row r="903" spans="1:3" ht="38.25">
      <c r="A903" s="75">
        <v>105663</v>
      </c>
      <c r="B903" s="73" t="s">
        <v>1606</v>
      </c>
      <c r="C903" s="78">
        <v>185.3</v>
      </c>
    </row>
    <row r="904" spans="1:3" ht="38.25">
      <c r="A904" s="75">
        <v>105669</v>
      </c>
      <c r="B904" s="73" t="s">
        <v>1607</v>
      </c>
      <c r="C904" s="78">
        <v>180.41</v>
      </c>
    </row>
    <row r="905" spans="1:3" ht="38.25">
      <c r="A905" s="75">
        <v>105642</v>
      </c>
      <c r="B905" s="73" t="s">
        <v>1608</v>
      </c>
      <c r="C905" s="78">
        <v>0</v>
      </c>
    </row>
    <row r="906" spans="1:3" ht="38.25">
      <c r="A906" s="75">
        <v>105648</v>
      </c>
      <c r="B906" s="73" t="s">
        <v>1609</v>
      </c>
      <c r="C906" s="78">
        <v>0</v>
      </c>
    </row>
    <row r="907" spans="1:3" ht="38.25">
      <c r="A907" s="75">
        <v>105654</v>
      </c>
      <c r="B907" s="73" t="s">
        <v>1610</v>
      </c>
      <c r="C907" s="78">
        <v>0</v>
      </c>
    </row>
    <row r="908" spans="1:3" ht="38.25">
      <c r="A908" s="75">
        <v>105661</v>
      </c>
      <c r="B908" s="73" t="s">
        <v>1611</v>
      </c>
      <c r="C908" s="78">
        <v>228.33</v>
      </c>
    </row>
    <row r="909" spans="1:3" ht="38.25">
      <c r="A909" s="75">
        <v>105664</v>
      </c>
      <c r="B909" s="73" t="s">
        <v>1612</v>
      </c>
      <c r="C909" s="78">
        <v>218.59</v>
      </c>
    </row>
    <row r="910" spans="1:3" ht="38.25">
      <c r="A910" s="75">
        <v>105670</v>
      </c>
      <c r="B910" s="73" t="s">
        <v>1613</v>
      </c>
      <c r="C910" s="78">
        <v>213.7</v>
      </c>
    </row>
    <row r="911" spans="1:3" ht="38.25">
      <c r="A911" s="75">
        <v>105643</v>
      </c>
      <c r="B911" s="73" t="s">
        <v>1614</v>
      </c>
      <c r="C911" s="78">
        <v>0</v>
      </c>
    </row>
    <row r="912" spans="1:3" ht="38.25">
      <c r="A912" s="75">
        <v>105649</v>
      </c>
      <c r="B912" s="73" t="s">
        <v>1615</v>
      </c>
      <c r="C912" s="78">
        <v>0</v>
      </c>
    </row>
    <row r="913" spans="1:3" ht="38.25">
      <c r="A913" s="75">
        <v>105655</v>
      </c>
      <c r="B913" s="73" t="s">
        <v>1616</v>
      </c>
      <c r="C913" s="78">
        <v>0</v>
      </c>
    </row>
    <row r="914" spans="1:3" ht="38.25">
      <c r="A914" s="75">
        <v>105662</v>
      </c>
      <c r="B914" s="73" t="s">
        <v>1617</v>
      </c>
      <c r="C914" s="78">
        <v>261.14</v>
      </c>
    </row>
    <row r="915" spans="1:3" ht="38.25">
      <c r="A915" s="75">
        <v>105665</v>
      </c>
      <c r="B915" s="73" t="s">
        <v>1618</v>
      </c>
      <c r="C915" s="78">
        <v>251.4</v>
      </c>
    </row>
    <row r="916" spans="1:3" ht="38.25">
      <c r="A916" s="75">
        <v>105671</v>
      </c>
      <c r="B916" s="73" t="s">
        <v>1619</v>
      </c>
      <c r="C916" s="78">
        <v>246.51</v>
      </c>
    </row>
    <row r="917" spans="1:3" ht="38.25">
      <c r="A917" s="75">
        <v>105644</v>
      </c>
      <c r="B917" s="73" t="s">
        <v>1620</v>
      </c>
      <c r="C917" s="78">
        <v>0</v>
      </c>
    </row>
    <row r="918" spans="1:3" ht="38.25">
      <c r="A918" s="75">
        <v>105650</v>
      </c>
      <c r="B918" s="73" t="s">
        <v>1621</v>
      </c>
      <c r="C918" s="78">
        <v>0</v>
      </c>
    </row>
    <row r="919" spans="1:3" ht="38.25">
      <c r="A919" s="75">
        <v>105656</v>
      </c>
      <c r="B919" s="73" t="s">
        <v>1622</v>
      </c>
      <c r="C919" s="78">
        <v>0</v>
      </c>
    </row>
    <row r="920" spans="1:3" ht="38.25">
      <c r="A920" s="75">
        <v>105577</v>
      </c>
      <c r="B920" s="73" t="s">
        <v>1623</v>
      </c>
      <c r="C920" s="78">
        <v>123.98</v>
      </c>
    </row>
    <row r="921" spans="1:3" ht="38.25">
      <c r="A921" s="75">
        <v>105578</v>
      </c>
      <c r="B921" s="73" t="s">
        <v>1624</v>
      </c>
      <c r="C921" s="78">
        <v>114.24</v>
      </c>
    </row>
    <row r="922" spans="1:3" ht="38.25">
      <c r="A922" s="75">
        <v>105712</v>
      </c>
      <c r="B922" s="73" t="s">
        <v>1625</v>
      </c>
      <c r="C922" s="78">
        <v>109.35</v>
      </c>
    </row>
    <row r="923" spans="1:3" ht="38.25">
      <c r="A923" s="75">
        <v>105637</v>
      </c>
      <c r="B923" s="73" t="s">
        <v>1626</v>
      </c>
      <c r="C923" s="78">
        <v>0</v>
      </c>
    </row>
    <row r="924" spans="1:3" ht="38.25">
      <c r="A924" s="75">
        <v>105707</v>
      </c>
      <c r="B924" s="73" t="s">
        <v>1627</v>
      </c>
      <c r="C924" s="78">
        <v>0</v>
      </c>
    </row>
    <row r="925" spans="1:3" ht="38.25">
      <c r="A925" s="75">
        <v>105709</v>
      </c>
      <c r="B925" s="73" t="s">
        <v>1628</v>
      </c>
      <c r="C925" s="78">
        <v>0</v>
      </c>
    </row>
    <row r="926" spans="1:3" ht="38.25">
      <c r="A926" s="75">
        <v>105693</v>
      </c>
      <c r="B926" s="73" t="s">
        <v>1629</v>
      </c>
      <c r="C926" s="78">
        <v>181.98</v>
      </c>
    </row>
    <row r="927" spans="1:3" ht="38.25">
      <c r="A927" s="75">
        <v>105696</v>
      </c>
      <c r="B927" s="73" t="s">
        <v>1630</v>
      </c>
      <c r="C927" s="78">
        <v>172.24</v>
      </c>
    </row>
    <row r="928" spans="1:3" ht="38.25">
      <c r="A928" s="75">
        <v>105702</v>
      </c>
      <c r="B928" s="73" t="s">
        <v>1631</v>
      </c>
      <c r="C928" s="78">
        <v>167.35</v>
      </c>
    </row>
    <row r="929" spans="1:3" ht="38.25">
      <c r="A929" s="75">
        <v>105675</v>
      </c>
      <c r="B929" s="73" t="s">
        <v>1632</v>
      </c>
      <c r="C929" s="78">
        <v>0</v>
      </c>
    </row>
    <row r="930" spans="1:3" ht="38.25">
      <c r="A930" s="75">
        <v>105681</v>
      </c>
      <c r="B930" s="73" t="s">
        <v>1633</v>
      </c>
      <c r="C930" s="78">
        <v>0</v>
      </c>
    </row>
    <row r="931" spans="1:3" ht="38.25">
      <c r="A931" s="75">
        <v>105687</v>
      </c>
      <c r="B931" s="73" t="s">
        <v>1634</v>
      </c>
      <c r="C931" s="78">
        <v>0</v>
      </c>
    </row>
    <row r="932" spans="1:3" ht="38.25">
      <c r="A932" s="75">
        <v>105694</v>
      </c>
      <c r="B932" s="73" t="s">
        <v>1635</v>
      </c>
      <c r="C932" s="78">
        <v>215.54</v>
      </c>
    </row>
    <row r="933" spans="1:3" ht="38.25">
      <c r="A933" s="75">
        <v>105697</v>
      </c>
      <c r="B933" s="73" t="s">
        <v>1636</v>
      </c>
      <c r="C933" s="78">
        <v>205.8</v>
      </c>
    </row>
    <row r="934" spans="1:3" ht="38.25">
      <c r="A934" s="75">
        <v>105703</v>
      </c>
      <c r="B934" s="73" t="s">
        <v>1637</v>
      </c>
      <c r="C934" s="78">
        <v>200.91</v>
      </c>
    </row>
    <row r="935" spans="1:3" ht="38.25">
      <c r="A935" s="75">
        <v>105676</v>
      </c>
      <c r="B935" s="73" t="s">
        <v>1638</v>
      </c>
      <c r="C935" s="78">
        <v>0</v>
      </c>
    </row>
    <row r="936" spans="1:3" ht="38.25">
      <c r="A936" s="75">
        <v>105682</v>
      </c>
      <c r="B936" s="73" t="s">
        <v>1639</v>
      </c>
      <c r="C936" s="78">
        <v>0</v>
      </c>
    </row>
    <row r="937" spans="1:3" ht="38.25">
      <c r="A937" s="75">
        <v>105688</v>
      </c>
      <c r="B937" s="73" t="s">
        <v>1640</v>
      </c>
      <c r="C937" s="78">
        <v>0</v>
      </c>
    </row>
    <row r="938" spans="1:3" ht="38.25">
      <c r="A938" s="75">
        <v>105695</v>
      </c>
      <c r="B938" s="73" t="s">
        <v>1641</v>
      </c>
      <c r="C938" s="78">
        <v>248.63</v>
      </c>
    </row>
    <row r="939" spans="1:3" ht="38.25">
      <c r="A939" s="75">
        <v>105698</v>
      </c>
      <c r="B939" s="73" t="s">
        <v>1642</v>
      </c>
      <c r="C939" s="78">
        <v>238.89</v>
      </c>
    </row>
    <row r="940" spans="1:3" ht="38.25">
      <c r="A940" s="75">
        <v>105704</v>
      </c>
      <c r="B940" s="73" t="s">
        <v>1643</v>
      </c>
      <c r="C940" s="78">
        <v>234</v>
      </c>
    </row>
    <row r="941" spans="1:3" ht="38.25">
      <c r="A941" s="75">
        <v>105677</v>
      </c>
      <c r="B941" s="73" t="s">
        <v>1644</v>
      </c>
      <c r="C941" s="78">
        <v>0</v>
      </c>
    </row>
    <row r="942" spans="1:3" ht="38.25">
      <c r="A942" s="75">
        <v>105683</v>
      </c>
      <c r="B942" s="73" t="s">
        <v>1645</v>
      </c>
      <c r="C942" s="78">
        <v>0</v>
      </c>
    </row>
    <row r="943" spans="1:3" ht="38.25">
      <c r="A943" s="75">
        <v>105689</v>
      </c>
      <c r="B943" s="73" t="s">
        <v>1646</v>
      </c>
      <c r="C943" s="78">
        <v>0</v>
      </c>
    </row>
    <row r="944" spans="1:3" ht="38.25">
      <c r="A944" s="75">
        <v>105579</v>
      </c>
      <c r="B944" s="73" t="s">
        <v>1647</v>
      </c>
      <c r="C944" s="78">
        <v>110.38</v>
      </c>
    </row>
    <row r="945" spans="1:3" ht="38.25">
      <c r="A945" s="75">
        <v>105580</v>
      </c>
      <c r="B945" s="73" t="s">
        <v>1648</v>
      </c>
      <c r="C945" s="78">
        <v>100.64</v>
      </c>
    </row>
    <row r="946" spans="1:3" ht="38.25">
      <c r="A946" s="75">
        <v>105582</v>
      </c>
      <c r="B946" s="73" t="s">
        <v>1649</v>
      </c>
      <c r="C946" s="78">
        <v>95.75</v>
      </c>
    </row>
    <row r="947" spans="1:3" ht="38.25">
      <c r="A947" s="75">
        <v>105638</v>
      </c>
      <c r="B947" s="73" t="s">
        <v>1650</v>
      </c>
      <c r="C947" s="78">
        <v>0</v>
      </c>
    </row>
    <row r="948" spans="1:3" ht="38.25">
      <c r="A948" s="75">
        <v>105715</v>
      </c>
      <c r="B948" s="73" t="s">
        <v>1651</v>
      </c>
      <c r="C948" s="78">
        <v>0</v>
      </c>
    </row>
    <row r="949" spans="1:3" ht="38.25">
      <c r="A949" s="75">
        <v>105717</v>
      </c>
      <c r="B949" s="73" t="s">
        <v>1652</v>
      </c>
      <c r="C949" s="78">
        <v>0</v>
      </c>
    </row>
    <row r="950" spans="1:3" ht="38.25">
      <c r="A950" s="75">
        <v>105626</v>
      </c>
      <c r="B950" s="73" t="s">
        <v>1653</v>
      </c>
      <c r="C950" s="78">
        <v>134.91999999999999</v>
      </c>
    </row>
    <row r="951" spans="1:3" ht="38.25">
      <c r="A951" s="75">
        <v>105629</v>
      </c>
      <c r="B951" s="73" t="s">
        <v>1654</v>
      </c>
      <c r="C951" s="78">
        <v>127.11</v>
      </c>
    </row>
    <row r="952" spans="1:3" ht="38.25">
      <c r="A952" s="75">
        <v>105635</v>
      </c>
      <c r="B952" s="73" t="s">
        <v>1655</v>
      </c>
      <c r="C952" s="78">
        <v>125.98</v>
      </c>
    </row>
    <row r="953" spans="1:3" ht="38.25">
      <c r="A953" s="75">
        <v>105605</v>
      </c>
      <c r="B953" s="73" t="s">
        <v>1656</v>
      </c>
      <c r="C953" s="78">
        <v>0</v>
      </c>
    </row>
    <row r="954" spans="1:3" ht="38.25">
      <c r="A954" s="75">
        <v>105613</v>
      </c>
      <c r="B954" s="73" t="s">
        <v>1657</v>
      </c>
      <c r="C954" s="78">
        <v>0</v>
      </c>
    </row>
    <row r="955" spans="1:3" ht="38.25">
      <c r="A955" s="75">
        <v>105621</v>
      </c>
      <c r="B955" s="73" t="s">
        <v>1658</v>
      </c>
      <c r="C955" s="78">
        <v>0</v>
      </c>
    </row>
    <row r="956" spans="1:3" ht="38.25">
      <c r="A956" s="75">
        <v>105627</v>
      </c>
      <c r="B956" s="73" t="s">
        <v>1659</v>
      </c>
      <c r="C956" s="78">
        <v>169.37</v>
      </c>
    </row>
    <row r="957" spans="1:3" ht="38.25">
      <c r="A957" s="75">
        <v>105630</v>
      </c>
      <c r="B957" s="73" t="s">
        <v>1660</v>
      </c>
      <c r="C957" s="78">
        <v>161.56</v>
      </c>
    </row>
    <row r="958" spans="1:3" ht="38.25">
      <c r="A958" s="75">
        <v>105636</v>
      </c>
      <c r="B958" s="73" t="s">
        <v>1661</v>
      </c>
      <c r="C958" s="78">
        <v>160.43</v>
      </c>
    </row>
    <row r="959" spans="1:3" ht="38.25">
      <c r="A959" s="75">
        <v>105606</v>
      </c>
      <c r="B959" s="73" t="s">
        <v>1662</v>
      </c>
      <c r="C959" s="78">
        <v>0</v>
      </c>
    </row>
    <row r="960" spans="1:3" ht="38.25">
      <c r="A960" s="75">
        <v>105614</v>
      </c>
      <c r="B960" s="73" t="s">
        <v>1663</v>
      </c>
      <c r="C960" s="78">
        <v>0</v>
      </c>
    </row>
    <row r="961" spans="1:3" ht="38.25">
      <c r="A961" s="75">
        <v>105622</v>
      </c>
      <c r="B961" s="73" t="s">
        <v>1664</v>
      </c>
      <c r="C961" s="78">
        <v>0</v>
      </c>
    </row>
    <row r="962" spans="1:3" ht="38.25">
      <c r="A962" s="75">
        <v>105572</v>
      </c>
      <c r="B962" s="73" t="s">
        <v>1665</v>
      </c>
      <c r="C962" s="78">
        <v>64.12</v>
      </c>
    </row>
    <row r="963" spans="1:3" ht="38.25">
      <c r="A963" s="75">
        <v>105574</v>
      </c>
      <c r="B963" s="73" t="s">
        <v>1666</v>
      </c>
      <c r="C963" s="78">
        <v>56.31</v>
      </c>
    </row>
    <row r="964" spans="1:3" ht="38.25">
      <c r="A964" s="75">
        <v>105576</v>
      </c>
      <c r="B964" s="73" t="s">
        <v>1667</v>
      </c>
      <c r="C964" s="78">
        <v>55.18</v>
      </c>
    </row>
    <row r="965" spans="1:3" ht="38.25">
      <c r="A965" s="75">
        <v>105603</v>
      </c>
      <c r="B965" s="73" t="s">
        <v>1668</v>
      </c>
      <c r="C965" s="78">
        <v>0</v>
      </c>
    </row>
    <row r="966" spans="1:3" ht="38.25">
      <c r="A966" s="75">
        <v>105611</v>
      </c>
      <c r="B966" s="73" t="s">
        <v>1669</v>
      </c>
      <c r="C966" s="78">
        <v>0</v>
      </c>
    </row>
    <row r="967" spans="1:3" ht="38.25">
      <c r="A967" s="75">
        <v>105619</v>
      </c>
      <c r="B967" s="73" t="s">
        <v>1670</v>
      </c>
      <c r="C967" s="78">
        <v>0</v>
      </c>
    </row>
    <row r="968" spans="1:3" ht="38.25">
      <c r="A968" s="75">
        <v>105573</v>
      </c>
      <c r="B968" s="73" t="s">
        <v>1671</v>
      </c>
      <c r="C968" s="78">
        <v>100</v>
      </c>
    </row>
    <row r="969" spans="1:3" ht="38.25">
      <c r="A969" s="75">
        <v>105628</v>
      </c>
      <c r="B969" s="73" t="s">
        <v>1672</v>
      </c>
      <c r="C969" s="78">
        <v>92.19</v>
      </c>
    </row>
    <row r="970" spans="1:3" ht="38.25">
      <c r="A970" s="75">
        <v>105634</v>
      </c>
      <c r="B970" s="73" t="s">
        <v>1673</v>
      </c>
      <c r="C970" s="78">
        <v>91.06</v>
      </c>
    </row>
    <row r="971" spans="1:3" ht="38.25">
      <c r="A971" s="75">
        <v>105604</v>
      </c>
      <c r="B971" s="73" t="s">
        <v>1674</v>
      </c>
      <c r="C971" s="78">
        <v>0</v>
      </c>
    </row>
    <row r="972" spans="1:3" ht="38.25">
      <c r="A972" s="75">
        <v>105612</v>
      </c>
      <c r="B972" s="73" t="s">
        <v>1675</v>
      </c>
      <c r="C972" s="78">
        <v>0</v>
      </c>
    </row>
    <row r="973" spans="1:3" ht="38.25">
      <c r="A973" s="75">
        <v>105620</v>
      </c>
      <c r="B973" s="73" t="s">
        <v>1676</v>
      </c>
      <c r="C973" s="78">
        <v>0</v>
      </c>
    </row>
    <row r="974" spans="1:3" ht="38.25">
      <c r="A974" s="75">
        <v>105586</v>
      </c>
      <c r="B974" s="73" t="s">
        <v>1677</v>
      </c>
      <c r="C974" s="78">
        <v>135.12</v>
      </c>
    </row>
    <row r="975" spans="1:3" ht="38.25">
      <c r="A975" s="75">
        <v>105587</v>
      </c>
      <c r="B975" s="73" t="s">
        <v>1678</v>
      </c>
      <c r="C975" s="78">
        <v>121.69</v>
      </c>
    </row>
    <row r="976" spans="1:3" ht="38.25">
      <c r="A976" s="75">
        <v>105589</v>
      </c>
      <c r="B976" s="73" t="s">
        <v>1679</v>
      </c>
      <c r="C976" s="78">
        <v>120.44</v>
      </c>
    </row>
    <row r="977" spans="1:3" ht="38.25">
      <c r="A977" s="75">
        <v>105584</v>
      </c>
      <c r="B977" s="73" t="s">
        <v>1680</v>
      </c>
      <c r="C977" s="78">
        <v>0</v>
      </c>
    </row>
    <row r="978" spans="1:3" ht="38.25">
      <c r="A978" s="75">
        <v>105720</v>
      </c>
      <c r="B978" s="73" t="s">
        <v>1681</v>
      </c>
      <c r="C978" s="78">
        <v>0</v>
      </c>
    </row>
    <row r="979" spans="1:3" ht="38.25">
      <c r="A979" s="75">
        <v>105722</v>
      </c>
      <c r="B979" s="73" t="s">
        <v>1682</v>
      </c>
      <c r="C979" s="78">
        <v>0</v>
      </c>
    </row>
    <row r="980" spans="1:3" ht="38.25">
      <c r="A980" s="75">
        <v>105593</v>
      </c>
      <c r="B980" s="73" t="s">
        <v>1683</v>
      </c>
      <c r="C980" s="78">
        <v>121.52</v>
      </c>
    </row>
    <row r="981" spans="1:3" ht="38.25">
      <c r="A981" s="75">
        <v>105594</v>
      </c>
      <c r="B981" s="73" t="s">
        <v>1684</v>
      </c>
      <c r="C981" s="78">
        <v>108.09</v>
      </c>
    </row>
    <row r="982" spans="1:3" ht="38.25">
      <c r="A982" s="75">
        <v>105596</v>
      </c>
      <c r="B982" s="73" t="s">
        <v>1685</v>
      </c>
      <c r="C982" s="78">
        <v>106.84</v>
      </c>
    </row>
    <row r="983" spans="1:3" ht="38.25">
      <c r="A983" s="75">
        <v>105591</v>
      </c>
      <c r="B983" s="73" t="s">
        <v>1686</v>
      </c>
      <c r="C983" s="78">
        <v>0</v>
      </c>
    </row>
    <row r="984" spans="1:3" ht="38.25">
      <c r="A984" s="75">
        <v>105724</v>
      </c>
      <c r="B984" s="73" t="s">
        <v>1687</v>
      </c>
      <c r="C984" s="78">
        <v>0</v>
      </c>
    </row>
    <row r="985" spans="1:3" ht="38.25">
      <c r="A985" s="75">
        <v>105726</v>
      </c>
      <c r="B985" s="73" t="s">
        <v>1688</v>
      </c>
      <c r="C985" s="78">
        <v>0</v>
      </c>
    </row>
    <row r="986" spans="1:3" ht="38.25">
      <c r="A986" s="75">
        <v>105567</v>
      </c>
      <c r="B986" s="73" t="s">
        <v>1689</v>
      </c>
      <c r="C986" s="78">
        <v>14.92</v>
      </c>
    </row>
    <row r="987" spans="1:3" ht="38.25">
      <c r="A987" s="75">
        <v>105568</v>
      </c>
      <c r="B987" s="73" t="s">
        <v>1690</v>
      </c>
      <c r="C987" s="78">
        <v>11.89</v>
      </c>
    </row>
    <row r="988" spans="1:3" ht="38.25">
      <c r="A988" s="75">
        <v>105570</v>
      </c>
      <c r="B988" s="73" t="s">
        <v>1691</v>
      </c>
      <c r="C988" s="78">
        <v>9.83</v>
      </c>
    </row>
    <row r="989" spans="1:3">
      <c r="A989" s="75">
        <v>100575</v>
      </c>
      <c r="B989" s="73" t="s">
        <v>1692</v>
      </c>
      <c r="C989" s="78">
        <v>0.57999999999999996</v>
      </c>
    </row>
    <row r="990" spans="1:3" ht="25.5">
      <c r="A990" s="75">
        <v>100577</v>
      </c>
      <c r="B990" s="73" t="s">
        <v>1693</v>
      </c>
      <c r="C990" s="78">
        <v>1.44</v>
      </c>
    </row>
    <row r="991" spans="1:3" ht="25.5">
      <c r="A991" s="75">
        <v>105598</v>
      </c>
      <c r="B991" s="73" t="s">
        <v>1694</v>
      </c>
      <c r="C991" s="78">
        <v>1.92</v>
      </c>
    </row>
    <row r="992" spans="1:3" ht="25.5">
      <c r="A992" s="75">
        <v>100576</v>
      </c>
      <c r="B992" s="73" t="s">
        <v>1695</v>
      </c>
      <c r="C992" s="78">
        <v>2.82</v>
      </c>
    </row>
    <row r="993" spans="1:3" ht="25.5">
      <c r="A993" s="75">
        <v>105597</v>
      </c>
      <c r="B993" s="73" t="s">
        <v>1696</v>
      </c>
      <c r="C993" s="78">
        <v>3.86</v>
      </c>
    </row>
    <row r="994" spans="1:3">
      <c r="A994" s="75">
        <v>102730</v>
      </c>
      <c r="B994" s="73" t="s">
        <v>1697</v>
      </c>
      <c r="C994" s="78">
        <v>11.97</v>
      </c>
    </row>
    <row r="995" spans="1:3">
      <c r="A995" s="75">
        <v>102731</v>
      </c>
      <c r="B995" s="73" t="s">
        <v>1698</v>
      </c>
      <c r="C995" s="78">
        <v>10.050000000000001</v>
      </c>
    </row>
    <row r="996" spans="1:3">
      <c r="A996" s="75">
        <v>102732</v>
      </c>
      <c r="B996" s="73" t="s">
        <v>1699</v>
      </c>
      <c r="C996" s="78">
        <v>9.49</v>
      </c>
    </row>
    <row r="997" spans="1:3">
      <c r="A997" s="75">
        <v>102733</v>
      </c>
      <c r="B997" s="73" t="s">
        <v>1700</v>
      </c>
      <c r="C997" s="78">
        <v>10.57</v>
      </c>
    </row>
    <row r="998" spans="1:3">
      <c r="A998" s="75">
        <v>102728</v>
      </c>
      <c r="B998" s="73" t="s">
        <v>1701</v>
      </c>
      <c r="C998" s="78">
        <v>14.41</v>
      </c>
    </row>
    <row r="999" spans="1:3">
      <c r="A999" s="75">
        <v>102729</v>
      </c>
      <c r="B999" s="73" t="s">
        <v>1702</v>
      </c>
      <c r="C999" s="78">
        <v>13.45</v>
      </c>
    </row>
    <row r="1000" spans="1:3">
      <c r="A1000" s="75">
        <v>102734</v>
      </c>
      <c r="B1000" s="73" t="s">
        <v>1703</v>
      </c>
      <c r="C1000" s="78">
        <v>13.58</v>
      </c>
    </row>
    <row r="1001" spans="1:3">
      <c r="A1001" s="75">
        <v>102735</v>
      </c>
      <c r="B1001" s="73" t="s">
        <v>1704</v>
      </c>
      <c r="C1001" s="78">
        <v>12.69</v>
      </c>
    </row>
    <row r="1002" spans="1:3" ht="25.5">
      <c r="A1002" s="75">
        <v>102765</v>
      </c>
      <c r="B1002" s="73" t="s">
        <v>1705</v>
      </c>
      <c r="C1002" s="78">
        <v>16325.87</v>
      </c>
    </row>
    <row r="1003" spans="1:3" ht="25.5">
      <c r="A1003" s="75">
        <v>102795</v>
      </c>
      <c r="B1003" s="73" t="s">
        <v>1706</v>
      </c>
      <c r="C1003" s="78">
        <v>29112.41</v>
      </c>
    </row>
    <row r="1004" spans="1:3" ht="25.5">
      <c r="A1004" s="75">
        <v>102766</v>
      </c>
      <c r="B1004" s="73" t="s">
        <v>1707</v>
      </c>
      <c r="C1004" s="78">
        <v>24623.81</v>
      </c>
    </row>
    <row r="1005" spans="1:3" ht="25.5">
      <c r="A1005" s="75">
        <v>102796</v>
      </c>
      <c r="B1005" s="73" t="s">
        <v>1708</v>
      </c>
      <c r="C1005" s="78">
        <v>46852.9</v>
      </c>
    </row>
    <row r="1006" spans="1:3" ht="25.5">
      <c r="A1006" s="75">
        <v>102767</v>
      </c>
      <c r="B1006" s="73" t="s">
        <v>1709</v>
      </c>
      <c r="C1006" s="78">
        <v>34401.51</v>
      </c>
    </row>
    <row r="1007" spans="1:3" ht="25.5">
      <c r="A1007" s="75">
        <v>102797</v>
      </c>
      <c r="B1007" s="73" t="s">
        <v>1710</v>
      </c>
      <c r="C1007" s="78">
        <v>66371.850000000006</v>
      </c>
    </row>
    <row r="1008" spans="1:3" ht="25.5">
      <c r="A1008" s="75">
        <v>102768</v>
      </c>
      <c r="B1008" s="73" t="s">
        <v>1711</v>
      </c>
      <c r="C1008" s="78">
        <v>48132.32</v>
      </c>
    </row>
    <row r="1009" spans="1:3" ht="25.5">
      <c r="A1009" s="75">
        <v>102798</v>
      </c>
      <c r="B1009" s="73" t="s">
        <v>1712</v>
      </c>
      <c r="C1009" s="78">
        <v>81196.84</v>
      </c>
    </row>
    <row r="1010" spans="1:3" ht="25.5">
      <c r="A1010" s="75">
        <v>102744</v>
      </c>
      <c r="B1010" s="73" t="s">
        <v>1713</v>
      </c>
      <c r="C1010" s="78">
        <v>6851.83</v>
      </c>
    </row>
    <row r="1011" spans="1:3" ht="25.5">
      <c r="A1011" s="75">
        <v>102755</v>
      </c>
      <c r="B1011" s="73" t="s">
        <v>1714</v>
      </c>
      <c r="C1011" s="78">
        <v>10625.24</v>
      </c>
    </row>
    <row r="1012" spans="1:3" ht="25.5">
      <c r="A1012" s="75">
        <v>102782</v>
      </c>
      <c r="B1012" s="73" t="s">
        <v>1715</v>
      </c>
      <c r="C1012" s="78">
        <v>14205.04</v>
      </c>
    </row>
    <row r="1013" spans="1:3" ht="25.5">
      <c r="A1013" s="75">
        <v>102745</v>
      </c>
      <c r="B1013" s="73" t="s">
        <v>1716</v>
      </c>
      <c r="C1013" s="78">
        <v>9628.5400000000009</v>
      </c>
    </row>
    <row r="1014" spans="1:3" ht="25.5">
      <c r="A1014" s="75">
        <v>102756</v>
      </c>
      <c r="B1014" s="73" t="s">
        <v>1717</v>
      </c>
      <c r="C1014" s="78">
        <v>15777.84</v>
      </c>
    </row>
    <row r="1015" spans="1:3" ht="25.5">
      <c r="A1015" s="75">
        <v>102783</v>
      </c>
      <c r="B1015" s="73" t="s">
        <v>1718</v>
      </c>
      <c r="C1015" s="78">
        <v>18831.57</v>
      </c>
    </row>
    <row r="1016" spans="1:3" ht="25.5">
      <c r="A1016" s="75">
        <v>102746</v>
      </c>
      <c r="B1016" s="73" t="s">
        <v>1719</v>
      </c>
      <c r="C1016" s="78">
        <v>16690.11</v>
      </c>
    </row>
    <row r="1017" spans="1:3" ht="25.5">
      <c r="A1017" s="75">
        <v>102757</v>
      </c>
      <c r="B1017" s="73" t="s">
        <v>1720</v>
      </c>
      <c r="C1017" s="78">
        <v>29349.62</v>
      </c>
    </row>
    <row r="1018" spans="1:3" ht="25.5">
      <c r="A1018" s="75">
        <v>102784</v>
      </c>
      <c r="B1018" s="73" t="s">
        <v>1721</v>
      </c>
      <c r="C1018" s="78">
        <v>29040.97</v>
      </c>
    </row>
    <row r="1019" spans="1:3" ht="25.5">
      <c r="A1019" s="75">
        <v>102779</v>
      </c>
      <c r="B1019" s="73" t="s">
        <v>1722</v>
      </c>
      <c r="C1019" s="78">
        <v>7508.66</v>
      </c>
    </row>
    <row r="1020" spans="1:3" ht="25.5">
      <c r="A1020" s="75">
        <v>102780</v>
      </c>
      <c r="B1020" s="73" t="s">
        <v>1723</v>
      </c>
      <c r="C1020" s="78">
        <v>8640.27</v>
      </c>
    </row>
    <row r="1021" spans="1:3" ht="25.5">
      <c r="A1021" s="75">
        <v>102743</v>
      </c>
      <c r="B1021" s="73" t="s">
        <v>1724</v>
      </c>
      <c r="C1021" s="78">
        <v>4574.95</v>
      </c>
    </row>
    <row r="1022" spans="1:3" ht="25.5">
      <c r="A1022" s="75">
        <v>102781</v>
      </c>
      <c r="B1022" s="73" t="s">
        <v>1725</v>
      </c>
      <c r="C1022" s="78">
        <v>12804.14</v>
      </c>
    </row>
    <row r="1023" spans="1:3" ht="25.5">
      <c r="A1023" s="75">
        <v>102761</v>
      </c>
      <c r="B1023" s="73" t="s">
        <v>1726</v>
      </c>
      <c r="C1023" s="78">
        <v>13082.44</v>
      </c>
    </row>
    <row r="1024" spans="1:3" ht="25.5">
      <c r="A1024" s="75">
        <v>102791</v>
      </c>
      <c r="B1024" s="73" t="s">
        <v>1727</v>
      </c>
      <c r="C1024" s="78">
        <v>27283.93</v>
      </c>
    </row>
    <row r="1025" spans="1:3" ht="25.5">
      <c r="A1025" s="75">
        <v>102762</v>
      </c>
      <c r="B1025" s="73" t="s">
        <v>1728</v>
      </c>
      <c r="C1025" s="78">
        <v>20243.46</v>
      </c>
    </row>
    <row r="1026" spans="1:3" ht="25.5">
      <c r="A1026" s="75">
        <v>102792</v>
      </c>
      <c r="B1026" s="73" t="s">
        <v>1729</v>
      </c>
      <c r="C1026" s="78">
        <v>44297.93</v>
      </c>
    </row>
    <row r="1027" spans="1:3" ht="25.5">
      <c r="A1027" s="75">
        <v>102763</v>
      </c>
      <c r="B1027" s="73" t="s">
        <v>1730</v>
      </c>
      <c r="C1027" s="78">
        <v>28122.79</v>
      </c>
    </row>
    <row r="1028" spans="1:3" ht="25.5">
      <c r="A1028" s="75">
        <v>102793</v>
      </c>
      <c r="B1028" s="73" t="s">
        <v>1731</v>
      </c>
      <c r="C1028" s="78">
        <v>59511.38</v>
      </c>
    </row>
    <row r="1029" spans="1:3" ht="25.5">
      <c r="A1029" s="75">
        <v>102764</v>
      </c>
      <c r="B1029" s="73" t="s">
        <v>1732</v>
      </c>
      <c r="C1029" s="78">
        <v>39711.410000000003</v>
      </c>
    </row>
    <row r="1030" spans="1:3" ht="25.5">
      <c r="A1030" s="75">
        <v>102794</v>
      </c>
      <c r="B1030" s="73" t="s">
        <v>1733</v>
      </c>
      <c r="C1030" s="78">
        <v>85196.3</v>
      </c>
    </row>
    <row r="1031" spans="1:3" ht="25.5">
      <c r="A1031" s="75">
        <v>102740</v>
      </c>
      <c r="B1031" s="73" t="s">
        <v>1734</v>
      </c>
      <c r="C1031" s="78">
        <v>5651.47</v>
      </c>
    </row>
    <row r="1032" spans="1:3" ht="25.5">
      <c r="A1032" s="75">
        <v>102752</v>
      </c>
      <c r="B1032" s="73" t="s">
        <v>1735</v>
      </c>
      <c r="C1032" s="78">
        <v>7600.35</v>
      </c>
    </row>
    <row r="1033" spans="1:3" ht="25.5">
      <c r="A1033" s="75">
        <v>102776</v>
      </c>
      <c r="B1033" s="73" t="s">
        <v>1736</v>
      </c>
      <c r="C1033" s="78">
        <v>11209.88</v>
      </c>
    </row>
    <row r="1034" spans="1:3" ht="25.5">
      <c r="A1034" s="75">
        <v>102741</v>
      </c>
      <c r="B1034" s="73" t="s">
        <v>1737</v>
      </c>
      <c r="C1034" s="78">
        <v>7931.04</v>
      </c>
    </row>
    <row r="1035" spans="1:3" ht="25.5">
      <c r="A1035" s="75">
        <v>102753</v>
      </c>
      <c r="B1035" s="73" t="s">
        <v>1738</v>
      </c>
      <c r="C1035" s="78">
        <v>11250.21</v>
      </c>
    </row>
    <row r="1036" spans="1:3" ht="25.5">
      <c r="A1036" s="75">
        <v>102777</v>
      </c>
      <c r="B1036" s="73" t="s">
        <v>1739</v>
      </c>
      <c r="C1036" s="78">
        <v>16968.009999999998</v>
      </c>
    </row>
    <row r="1037" spans="1:3" ht="25.5">
      <c r="A1037" s="75">
        <v>102742</v>
      </c>
      <c r="B1037" s="73" t="s">
        <v>1740</v>
      </c>
      <c r="C1037" s="78">
        <v>13731.24</v>
      </c>
    </row>
    <row r="1038" spans="1:3" ht="25.5">
      <c r="A1038" s="75">
        <v>102754</v>
      </c>
      <c r="B1038" s="73" t="s">
        <v>1741</v>
      </c>
      <c r="C1038" s="78">
        <v>21386.12</v>
      </c>
    </row>
    <row r="1039" spans="1:3" ht="25.5">
      <c r="A1039" s="75">
        <v>102778</v>
      </c>
      <c r="B1039" s="73" t="s">
        <v>1742</v>
      </c>
      <c r="C1039" s="78">
        <v>25016.65</v>
      </c>
    </row>
    <row r="1040" spans="1:3" ht="25.5">
      <c r="A1040" s="75">
        <v>102737</v>
      </c>
      <c r="B1040" s="73" t="s">
        <v>1743</v>
      </c>
      <c r="C1040" s="78">
        <v>1100.1300000000001</v>
      </c>
    </row>
    <row r="1041" spans="1:3" ht="25.5">
      <c r="A1041" s="75">
        <v>102773</v>
      </c>
      <c r="B1041" s="73" t="s">
        <v>1744</v>
      </c>
      <c r="C1041" s="78">
        <v>7508.66</v>
      </c>
    </row>
    <row r="1042" spans="1:3" ht="25.5">
      <c r="A1042" s="75">
        <v>102738</v>
      </c>
      <c r="B1042" s="73" t="s">
        <v>1745</v>
      </c>
      <c r="C1042" s="78">
        <v>2252.5700000000002</v>
      </c>
    </row>
    <row r="1043" spans="1:3" ht="25.5">
      <c r="A1043" s="75">
        <v>102750</v>
      </c>
      <c r="B1043" s="73" t="s">
        <v>1746</v>
      </c>
      <c r="C1043" s="78">
        <v>2746.52</v>
      </c>
    </row>
    <row r="1044" spans="1:3" ht="25.5">
      <c r="A1044" s="75">
        <v>102774</v>
      </c>
      <c r="B1044" s="73" t="s">
        <v>1747</v>
      </c>
      <c r="C1044" s="78">
        <v>7508.66</v>
      </c>
    </row>
    <row r="1045" spans="1:3" ht="25.5">
      <c r="A1045" s="75">
        <v>102739</v>
      </c>
      <c r="B1045" s="73" t="s">
        <v>1748</v>
      </c>
      <c r="C1045" s="78">
        <v>3771.2</v>
      </c>
    </row>
    <row r="1046" spans="1:3" ht="25.5">
      <c r="A1046" s="75">
        <v>102751</v>
      </c>
      <c r="B1046" s="73" t="s">
        <v>1749</v>
      </c>
      <c r="C1046" s="78">
        <v>4771.0200000000004</v>
      </c>
    </row>
    <row r="1047" spans="1:3" ht="25.5">
      <c r="A1047" s="75">
        <v>102775</v>
      </c>
      <c r="B1047" s="73" t="s">
        <v>1750</v>
      </c>
      <c r="C1047" s="78">
        <v>11209.88</v>
      </c>
    </row>
    <row r="1048" spans="1:3" ht="25.5">
      <c r="A1048" s="75">
        <v>102769</v>
      </c>
      <c r="B1048" s="73" t="s">
        <v>1751</v>
      </c>
      <c r="C1048" s="78">
        <v>18922.740000000002</v>
      </c>
    </row>
    <row r="1049" spans="1:3" ht="25.5">
      <c r="A1049" s="75">
        <v>102799</v>
      </c>
      <c r="B1049" s="73" t="s">
        <v>1752</v>
      </c>
      <c r="C1049" s="78">
        <v>29729.279999999999</v>
      </c>
    </row>
    <row r="1050" spans="1:3" ht="25.5">
      <c r="A1050" s="75">
        <v>102770</v>
      </c>
      <c r="B1050" s="73" t="s">
        <v>1753</v>
      </c>
      <c r="C1050" s="78">
        <v>29056.39</v>
      </c>
    </row>
    <row r="1051" spans="1:3" ht="25.5">
      <c r="A1051" s="75">
        <v>102800</v>
      </c>
      <c r="B1051" s="73" t="s">
        <v>1754</v>
      </c>
      <c r="C1051" s="78">
        <v>51436.88</v>
      </c>
    </row>
    <row r="1052" spans="1:3" ht="25.5">
      <c r="A1052" s="75">
        <v>102771</v>
      </c>
      <c r="B1052" s="73" t="s">
        <v>1755</v>
      </c>
      <c r="C1052" s="78">
        <v>40577.06</v>
      </c>
    </row>
    <row r="1053" spans="1:3" ht="25.5">
      <c r="A1053" s="75">
        <v>102801</v>
      </c>
      <c r="B1053" s="73" t="s">
        <v>1756</v>
      </c>
      <c r="C1053" s="78">
        <v>71942.42</v>
      </c>
    </row>
    <row r="1054" spans="1:3" ht="25.5">
      <c r="A1054" s="75">
        <v>102772</v>
      </c>
      <c r="B1054" s="73" t="s">
        <v>1757</v>
      </c>
      <c r="C1054" s="78">
        <v>57116.21</v>
      </c>
    </row>
    <row r="1055" spans="1:3" ht="25.5">
      <c r="A1055" s="75">
        <v>102802</v>
      </c>
      <c r="B1055" s="73" t="s">
        <v>1758</v>
      </c>
      <c r="C1055" s="78">
        <v>86249.26</v>
      </c>
    </row>
    <row r="1056" spans="1:3" ht="25.5">
      <c r="A1056" s="75">
        <v>102747</v>
      </c>
      <c r="B1056" s="73" t="s">
        <v>1759</v>
      </c>
      <c r="C1056" s="78">
        <v>8511.02</v>
      </c>
    </row>
    <row r="1057" spans="1:3" ht="25.5">
      <c r="A1057" s="75">
        <v>102758</v>
      </c>
      <c r="B1057" s="73" t="s">
        <v>1760</v>
      </c>
      <c r="C1057" s="78">
        <v>13663.96</v>
      </c>
    </row>
    <row r="1058" spans="1:3" ht="25.5">
      <c r="A1058" s="75">
        <v>102788</v>
      </c>
      <c r="B1058" s="73" t="s">
        <v>1761</v>
      </c>
      <c r="C1058" s="78">
        <v>15569.68</v>
      </c>
    </row>
    <row r="1059" spans="1:3" ht="25.5">
      <c r="A1059" s="75">
        <v>102748</v>
      </c>
      <c r="B1059" s="73" t="s">
        <v>1762</v>
      </c>
      <c r="C1059" s="78">
        <v>11908.22</v>
      </c>
    </row>
    <row r="1060" spans="1:3" ht="25.5">
      <c r="A1060" s="75">
        <v>102759</v>
      </c>
      <c r="B1060" s="73" t="s">
        <v>1763</v>
      </c>
      <c r="C1060" s="78">
        <v>20326.400000000001</v>
      </c>
    </row>
    <row r="1061" spans="1:3" ht="25.5">
      <c r="A1061" s="75">
        <v>102789</v>
      </c>
      <c r="B1061" s="73" t="s">
        <v>1764</v>
      </c>
      <c r="C1061" s="78">
        <v>20477.59</v>
      </c>
    </row>
    <row r="1062" spans="1:3" ht="25.5">
      <c r="A1062" s="75">
        <v>102749</v>
      </c>
      <c r="B1062" s="73" t="s">
        <v>1765</v>
      </c>
      <c r="C1062" s="78">
        <v>20443.54</v>
      </c>
    </row>
    <row r="1063" spans="1:3" ht="25.5">
      <c r="A1063" s="75">
        <v>102760</v>
      </c>
      <c r="B1063" s="73" t="s">
        <v>1766</v>
      </c>
      <c r="C1063" s="78">
        <v>37462.29</v>
      </c>
    </row>
    <row r="1064" spans="1:3" ht="25.5">
      <c r="A1064" s="75">
        <v>102790</v>
      </c>
      <c r="B1064" s="73" t="s">
        <v>1767</v>
      </c>
      <c r="C1064" s="78">
        <v>33669.54</v>
      </c>
    </row>
    <row r="1065" spans="1:3" ht="25.5">
      <c r="A1065" s="75">
        <v>102785</v>
      </c>
      <c r="B1065" s="73" t="s">
        <v>1768</v>
      </c>
      <c r="C1065" s="78">
        <v>8640.27</v>
      </c>
    </row>
    <row r="1066" spans="1:3" ht="25.5">
      <c r="A1066" s="75">
        <v>102786</v>
      </c>
      <c r="B1066" s="73" t="s">
        <v>1769</v>
      </c>
      <c r="C1066" s="78">
        <v>9578.52</v>
      </c>
    </row>
    <row r="1067" spans="1:3" ht="25.5">
      <c r="A1067" s="75">
        <v>102787</v>
      </c>
      <c r="B1067" s="73" t="s">
        <v>1770</v>
      </c>
      <c r="C1067" s="78">
        <v>14205.04</v>
      </c>
    </row>
    <row r="1068" spans="1:3" ht="25.5">
      <c r="A1068" s="75">
        <v>102736</v>
      </c>
      <c r="B1068" s="73" t="s">
        <v>1771</v>
      </c>
      <c r="C1068" s="78">
        <v>686.67</v>
      </c>
    </row>
    <row r="1069" spans="1:3" ht="25.5">
      <c r="A1069" s="75">
        <v>102727</v>
      </c>
      <c r="B1069" s="73" t="s">
        <v>1772</v>
      </c>
      <c r="C1069" s="78">
        <v>99.5</v>
      </c>
    </row>
    <row r="1070" spans="1:3" ht="25.5">
      <c r="A1070" s="75">
        <v>102112</v>
      </c>
      <c r="B1070" s="73" t="s">
        <v>1773</v>
      </c>
      <c r="C1070" s="78">
        <v>133.33000000000001</v>
      </c>
    </row>
    <row r="1071" spans="1:3" ht="25.5">
      <c r="A1071" s="75">
        <v>102111</v>
      </c>
      <c r="B1071" s="73" t="s">
        <v>1774</v>
      </c>
      <c r="C1071" s="78">
        <v>1196.07</v>
      </c>
    </row>
    <row r="1072" spans="1:3" ht="25.5">
      <c r="A1072" s="75">
        <v>102114</v>
      </c>
      <c r="B1072" s="73" t="s">
        <v>1775</v>
      </c>
      <c r="C1072" s="78">
        <v>136.62</v>
      </c>
    </row>
    <row r="1073" spans="1:3" ht="25.5">
      <c r="A1073" s="75">
        <v>102113</v>
      </c>
      <c r="B1073" s="73" t="s">
        <v>1776</v>
      </c>
      <c r="C1073" s="78">
        <v>1928.04</v>
      </c>
    </row>
    <row r="1074" spans="1:3" ht="25.5">
      <c r="A1074" s="75">
        <v>102117</v>
      </c>
      <c r="B1074" s="73" t="s">
        <v>1777</v>
      </c>
      <c r="C1074" s="78">
        <v>140.62</v>
      </c>
    </row>
    <row r="1075" spans="1:3" ht="25.5">
      <c r="A1075" s="75">
        <v>102116</v>
      </c>
      <c r="B1075" s="73" t="s">
        <v>1778</v>
      </c>
      <c r="C1075" s="78">
        <v>2061.02</v>
      </c>
    </row>
    <row r="1076" spans="1:3" ht="25.5">
      <c r="A1076" s="75">
        <v>102132</v>
      </c>
      <c r="B1076" s="73" t="s">
        <v>1779</v>
      </c>
      <c r="C1076" s="78">
        <v>0</v>
      </c>
    </row>
    <row r="1077" spans="1:3" ht="25.5">
      <c r="A1077" s="75">
        <v>102115</v>
      </c>
      <c r="B1077" s="73" t="s">
        <v>1780</v>
      </c>
      <c r="C1077" s="78">
        <v>3377.16</v>
      </c>
    </row>
    <row r="1078" spans="1:3" ht="25.5">
      <c r="A1078" s="75">
        <v>102123</v>
      </c>
      <c r="B1078" s="73" t="s">
        <v>1781</v>
      </c>
      <c r="C1078" s="78">
        <v>190.32</v>
      </c>
    </row>
    <row r="1079" spans="1:3" ht="25.5">
      <c r="A1079" s="75">
        <v>102122</v>
      </c>
      <c r="B1079" s="73" t="s">
        <v>1782</v>
      </c>
      <c r="C1079" s="78">
        <v>9640.74</v>
      </c>
    </row>
    <row r="1080" spans="1:3" ht="25.5">
      <c r="A1080" s="75">
        <v>102119</v>
      </c>
      <c r="B1080" s="73" t="s">
        <v>1783</v>
      </c>
      <c r="C1080" s="78">
        <v>144.07</v>
      </c>
    </row>
    <row r="1081" spans="1:3" ht="25.5">
      <c r="A1081" s="75">
        <v>102118</v>
      </c>
      <c r="B1081" s="73" t="s">
        <v>1784</v>
      </c>
      <c r="C1081" s="78">
        <v>2823.63</v>
      </c>
    </row>
    <row r="1082" spans="1:3" ht="25.5">
      <c r="A1082" s="75">
        <v>102133</v>
      </c>
      <c r="B1082" s="73" t="s">
        <v>1785</v>
      </c>
      <c r="C1082" s="78">
        <v>0</v>
      </c>
    </row>
    <row r="1083" spans="1:3" ht="25.5">
      <c r="A1083" s="75">
        <v>102127</v>
      </c>
      <c r="B1083" s="73" t="s">
        <v>1786</v>
      </c>
      <c r="C1083" s="78">
        <v>691.87</v>
      </c>
    </row>
    <row r="1084" spans="1:3" ht="25.5">
      <c r="A1084" s="75">
        <v>102126</v>
      </c>
      <c r="B1084" s="73" t="s">
        <v>1787</v>
      </c>
      <c r="C1084" s="78">
        <v>15148.12</v>
      </c>
    </row>
    <row r="1085" spans="1:3">
      <c r="A1085" s="75">
        <v>102137</v>
      </c>
      <c r="B1085" s="73" t="s">
        <v>1788</v>
      </c>
      <c r="C1085" s="78">
        <v>87.59</v>
      </c>
    </row>
    <row r="1086" spans="1:3" ht="25.5">
      <c r="A1086" s="75">
        <v>102136</v>
      </c>
      <c r="B1086" s="73" t="s">
        <v>1789</v>
      </c>
      <c r="C1086" s="78">
        <v>71.739999999999995</v>
      </c>
    </row>
    <row r="1087" spans="1:3" ht="25.5">
      <c r="A1087" s="75">
        <v>102121</v>
      </c>
      <c r="B1087" s="73" t="s">
        <v>1790</v>
      </c>
      <c r="C1087" s="78">
        <v>180.07</v>
      </c>
    </row>
    <row r="1088" spans="1:3" ht="25.5">
      <c r="A1088" s="75">
        <v>102120</v>
      </c>
      <c r="B1088" s="73" t="s">
        <v>1791</v>
      </c>
      <c r="C1088" s="78">
        <v>0</v>
      </c>
    </row>
    <row r="1089" spans="1:3" ht="25.5">
      <c r="A1089" s="75">
        <v>102138</v>
      </c>
      <c r="B1089" s="73" t="s">
        <v>1792</v>
      </c>
      <c r="C1089" s="78">
        <v>207.01</v>
      </c>
    </row>
    <row r="1090" spans="1:3">
      <c r="A1090" s="75">
        <v>102334</v>
      </c>
      <c r="B1090" s="73" t="s">
        <v>1793</v>
      </c>
      <c r="C1090" s="78">
        <v>0</v>
      </c>
    </row>
    <row r="1091" spans="1:3">
      <c r="A1091" s="75">
        <v>102129</v>
      </c>
      <c r="B1091" s="73" t="s">
        <v>1794</v>
      </c>
      <c r="C1091" s="78">
        <v>999.73</v>
      </c>
    </row>
    <row r="1092" spans="1:3">
      <c r="A1092" s="75">
        <v>102128</v>
      </c>
      <c r="B1092" s="73" t="s">
        <v>1795</v>
      </c>
      <c r="C1092" s="78">
        <v>0</v>
      </c>
    </row>
    <row r="1093" spans="1:3" ht="25.5">
      <c r="A1093" s="75">
        <v>102131</v>
      </c>
      <c r="B1093" s="73" t="s">
        <v>1796</v>
      </c>
      <c r="C1093" s="78">
        <v>999.73</v>
      </c>
    </row>
    <row r="1094" spans="1:3">
      <c r="A1094" s="75">
        <v>102130</v>
      </c>
      <c r="B1094" s="73" t="s">
        <v>1797</v>
      </c>
      <c r="C1094" s="78">
        <v>0</v>
      </c>
    </row>
    <row r="1095" spans="1:3" ht="25.5">
      <c r="A1095" s="75">
        <v>102134</v>
      </c>
      <c r="B1095" s="73" t="s">
        <v>1798</v>
      </c>
      <c r="C1095" s="78">
        <v>0</v>
      </c>
    </row>
    <row r="1096" spans="1:3" ht="25.5">
      <c r="A1096" s="75">
        <v>102135</v>
      </c>
      <c r="B1096" s="73" t="s">
        <v>1799</v>
      </c>
      <c r="C1096" s="78">
        <v>0</v>
      </c>
    </row>
    <row r="1097" spans="1:3" ht="25.5">
      <c r="A1097" s="75">
        <v>104941</v>
      </c>
      <c r="B1097" s="73" t="s">
        <v>1800</v>
      </c>
      <c r="C1097" s="78">
        <v>0</v>
      </c>
    </row>
    <row r="1098" spans="1:3" ht="25.5">
      <c r="A1098" s="75">
        <v>104942</v>
      </c>
      <c r="B1098" s="73" t="s">
        <v>1801</v>
      </c>
      <c r="C1098" s="78">
        <v>0</v>
      </c>
    </row>
    <row r="1099" spans="1:3" ht="25.5">
      <c r="A1099" s="75">
        <v>104940</v>
      </c>
      <c r="B1099" s="73" t="s">
        <v>1802</v>
      </c>
      <c r="C1099" s="78">
        <v>0</v>
      </c>
    </row>
    <row r="1100" spans="1:3" ht="38.25">
      <c r="A1100" s="75">
        <v>104943</v>
      </c>
      <c r="B1100" s="73" t="s">
        <v>1803</v>
      </c>
      <c r="C1100" s="78">
        <v>0</v>
      </c>
    </row>
    <row r="1101" spans="1:3" ht="25.5">
      <c r="A1101" s="75">
        <v>101801</v>
      </c>
      <c r="B1101" s="73" t="s">
        <v>1804</v>
      </c>
      <c r="C1101" s="78">
        <v>1060.3499999999999</v>
      </c>
    </row>
    <row r="1102" spans="1:3" ht="25.5">
      <c r="A1102" s="75">
        <v>101800</v>
      </c>
      <c r="B1102" s="73" t="s">
        <v>1805</v>
      </c>
      <c r="C1102" s="78">
        <v>1445.47</v>
      </c>
    </row>
    <row r="1103" spans="1:3" ht="25.5">
      <c r="A1103" s="75">
        <v>98108</v>
      </c>
      <c r="B1103" s="73" t="s">
        <v>1806</v>
      </c>
      <c r="C1103" s="78">
        <v>483.23</v>
      </c>
    </row>
    <row r="1104" spans="1:3" ht="25.5">
      <c r="A1104" s="75">
        <v>98105</v>
      </c>
      <c r="B1104" s="73" t="s">
        <v>1807</v>
      </c>
      <c r="C1104" s="78">
        <v>619.28</v>
      </c>
    </row>
    <row r="1105" spans="1:3" ht="38.25">
      <c r="A1105" s="75">
        <v>98109</v>
      </c>
      <c r="B1105" s="73" t="s">
        <v>1808</v>
      </c>
      <c r="C1105" s="78">
        <v>786.48</v>
      </c>
    </row>
    <row r="1106" spans="1:3" ht="38.25">
      <c r="A1106" s="75">
        <v>98106</v>
      </c>
      <c r="B1106" s="73" t="s">
        <v>1809</v>
      </c>
      <c r="C1106" s="78">
        <v>1022.41</v>
      </c>
    </row>
    <row r="1107" spans="1:3" ht="25.5">
      <c r="A1107" s="75">
        <v>98110</v>
      </c>
      <c r="B1107" s="73" t="s">
        <v>1810</v>
      </c>
      <c r="C1107" s="78">
        <v>385.52</v>
      </c>
    </row>
    <row r="1108" spans="1:3" ht="25.5">
      <c r="A1108" s="75">
        <v>98107</v>
      </c>
      <c r="B1108" s="73" t="s">
        <v>1811</v>
      </c>
      <c r="C1108" s="78">
        <v>271.67</v>
      </c>
    </row>
    <row r="1109" spans="1:3" ht="25.5">
      <c r="A1109" s="75">
        <v>98104</v>
      </c>
      <c r="B1109" s="73" t="s">
        <v>1812</v>
      </c>
      <c r="C1109" s="78">
        <v>355.9</v>
      </c>
    </row>
    <row r="1110" spans="1:3" ht="25.5">
      <c r="A1110" s="75">
        <v>98102</v>
      </c>
      <c r="B1110" s="73" t="s">
        <v>1813</v>
      </c>
      <c r="C1110" s="78">
        <v>187.26</v>
      </c>
    </row>
    <row r="1111" spans="1:3" ht="25.5">
      <c r="A1111" s="75">
        <v>98111</v>
      </c>
      <c r="B1111" s="73" t="s">
        <v>1814</v>
      </c>
      <c r="C1111" s="78">
        <v>51.47</v>
      </c>
    </row>
    <row r="1112" spans="1:3" ht="25.5">
      <c r="A1112" s="75">
        <v>97891</v>
      </c>
      <c r="B1112" s="73" t="s">
        <v>1815</v>
      </c>
      <c r="C1112" s="78">
        <v>200.39</v>
      </c>
    </row>
    <row r="1113" spans="1:3" ht="25.5">
      <c r="A1113" s="75">
        <v>97892</v>
      </c>
      <c r="B1113" s="73" t="s">
        <v>1816</v>
      </c>
      <c r="C1113" s="78">
        <v>378.17</v>
      </c>
    </row>
    <row r="1114" spans="1:3" ht="25.5">
      <c r="A1114" s="75">
        <v>97893</v>
      </c>
      <c r="B1114" s="73" t="s">
        <v>1817</v>
      </c>
      <c r="C1114" s="78">
        <v>521.16999999999996</v>
      </c>
    </row>
    <row r="1115" spans="1:3" ht="25.5">
      <c r="A1115" s="75">
        <v>97894</v>
      </c>
      <c r="B1115" s="73" t="s">
        <v>1818</v>
      </c>
      <c r="C1115" s="78">
        <v>584.83000000000004</v>
      </c>
    </row>
    <row r="1116" spans="1:3" ht="25.5">
      <c r="A1116" s="75">
        <v>97886</v>
      </c>
      <c r="B1116" s="73" t="s">
        <v>1819</v>
      </c>
      <c r="C1116" s="78">
        <v>160.52000000000001</v>
      </c>
    </row>
    <row r="1117" spans="1:3" ht="25.5">
      <c r="A1117" s="75">
        <v>97887</v>
      </c>
      <c r="B1117" s="73" t="s">
        <v>1820</v>
      </c>
      <c r="C1117" s="78">
        <v>253.07</v>
      </c>
    </row>
    <row r="1118" spans="1:3" ht="25.5">
      <c r="A1118" s="75">
        <v>97888</v>
      </c>
      <c r="B1118" s="73" t="s">
        <v>1821</v>
      </c>
      <c r="C1118" s="78">
        <v>489.53</v>
      </c>
    </row>
    <row r="1119" spans="1:3" ht="25.5">
      <c r="A1119" s="75">
        <v>97889</v>
      </c>
      <c r="B1119" s="73" t="s">
        <v>1822</v>
      </c>
      <c r="C1119" s="78">
        <v>663.21</v>
      </c>
    </row>
    <row r="1120" spans="1:3" ht="25.5">
      <c r="A1120" s="75">
        <v>97890</v>
      </c>
      <c r="B1120" s="73" t="s">
        <v>1823</v>
      </c>
      <c r="C1120" s="78">
        <v>756.95</v>
      </c>
    </row>
    <row r="1121" spans="1:3" ht="25.5">
      <c r="A1121" s="75">
        <v>97881</v>
      </c>
      <c r="B1121" s="73" t="s">
        <v>1824</v>
      </c>
      <c r="C1121" s="78">
        <v>140.09</v>
      </c>
    </row>
    <row r="1122" spans="1:3" ht="25.5">
      <c r="A1122" s="75">
        <v>97882</v>
      </c>
      <c r="B1122" s="73" t="s">
        <v>1825</v>
      </c>
      <c r="C1122" s="78">
        <v>222.2</v>
      </c>
    </row>
    <row r="1123" spans="1:3" ht="25.5">
      <c r="A1123" s="75">
        <v>97883</v>
      </c>
      <c r="B1123" s="73" t="s">
        <v>1826</v>
      </c>
      <c r="C1123" s="78">
        <v>430.38</v>
      </c>
    </row>
    <row r="1124" spans="1:3" ht="25.5">
      <c r="A1124" s="75">
        <v>97884</v>
      </c>
      <c r="B1124" s="73" t="s">
        <v>1827</v>
      </c>
      <c r="C1124" s="78">
        <v>849.03</v>
      </c>
    </row>
    <row r="1125" spans="1:3" ht="25.5">
      <c r="A1125" s="75">
        <v>97885</v>
      </c>
      <c r="B1125" s="73" t="s">
        <v>1828</v>
      </c>
      <c r="C1125" s="78">
        <v>1311.22</v>
      </c>
    </row>
    <row r="1126" spans="1:3" ht="25.5">
      <c r="A1126" s="75">
        <v>99250</v>
      </c>
      <c r="B1126" s="73" t="s">
        <v>1829</v>
      </c>
      <c r="C1126" s="78">
        <v>175.13</v>
      </c>
    </row>
    <row r="1127" spans="1:3" ht="25.5">
      <c r="A1127" s="75">
        <v>97900</v>
      </c>
      <c r="B1127" s="73" t="s">
        <v>1830</v>
      </c>
      <c r="C1127" s="78">
        <v>179.71</v>
      </c>
    </row>
    <row r="1128" spans="1:3" ht="25.5">
      <c r="A1128" s="75">
        <v>99251</v>
      </c>
      <c r="B1128" s="73" t="s">
        <v>1831</v>
      </c>
      <c r="C1128" s="78">
        <v>274.38</v>
      </c>
    </row>
    <row r="1129" spans="1:3" ht="25.5">
      <c r="A1129" s="75">
        <v>97901</v>
      </c>
      <c r="B1129" s="73" t="s">
        <v>1832</v>
      </c>
      <c r="C1129" s="78">
        <v>282.24</v>
      </c>
    </row>
    <row r="1130" spans="1:3" ht="25.5">
      <c r="A1130" s="75">
        <v>99253</v>
      </c>
      <c r="B1130" s="73" t="s">
        <v>1833</v>
      </c>
      <c r="C1130" s="78">
        <v>531.36</v>
      </c>
    </row>
    <row r="1131" spans="1:3" ht="25.5">
      <c r="A1131" s="75">
        <v>97902</v>
      </c>
      <c r="B1131" s="73" t="s">
        <v>1834</v>
      </c>
      <c r="C1131" s="78">
        <v>548.99</v>
      </c>
    </row>
    <row r="1132" spans="1:3" ht="25.5">
      <c r="A1132" s="75">
        <v>99255</v>
      </c>
      <c r="B1132" s="73" t="s">
        <v>1835</v>
      </c>
      <c r="C1132" s="78">
        <v>739.1</v>
      </c>
    </row>
    <row r="1133" spans="1:3" ht="25.5">
      <c r="A1133" s="75">
        <v>97903</v>
      </c>
      <c r="B1133" s="73" t="s">
        <v>1836</v>
      </c>
      <c r="C1133" s="78">
        <v>763.28</v>
      </c>
    </row>
    <row r="1134" spans="1:3" ht="25.5">
      <c r="A1134" s="75">
        <v>99257</v>
      </c>
      <c r="B1134" s="73" t="s">
        <v>1837</v>
      </c>
      <c r="C1134" s="78">
        <v>871.01</v>
      </c>
    </row>
    <row r="1135" spans="1:3" ht="25.5">
      <c r="A1135" s="75">
        <v>97904</v>
      </c>
      <c r="B1135" s="73" t="s">
        <v>1838</v>
      </c>
      <c r="C1135" s="78">
        <v>902.28</v>
      </c>
    </row>
    <row r="1136" spans="1:3" ht="25.5">
      <c r="A1136" s="75">
        <v>99258</v>
      </c>
      <c r="B1136" s="73" t="s">
        <v>1839</v>
      </c>
      <c r="C1136" s="78">
        <v>230.94</v>
      </c>
    </row>
    <row r="1137" spans="1:3" ht="25.5">
      <c r="A1137" s="75">
        <v>97905</v>
      </c>
      <c r="B1137" s="73" t="s">
        <v>1840</v>
      </c>
      <c r="C1137" s="78">
        <v>235.93</v>
      </c>
    </row>
    <row r="1138" spans="1:3" ht="25.5">
      <c r="A1138" s="75">
        <v>99260</v>
      </c>
      <c r="B1138" s="73" t="s">
        <v>1841</v>
      </c>
      <c r="C1138" s="78">
        <v>428.92</v>
      </c>
    </row>
    <row r="1139" spans="1:3" ht="25.5">
      <c r="A1139" s="75">
        <v>97906</v>
      </c>
      <c r="B1139" s="73" t="s">
        <v>1842</v>
      </c>
      <c r="C1139" s="78">
        <v>440.02</v>
      </c>
    </row>
    <row r="1140" spans="1:3" ht="25.5">
      <c r="A1140" s="75">
        <v>99262</v>
      </c>
      <c r="B1140" s="73" t="s">
        <v>1843</v>
      </c>
      <c r="C1140" s="78">
        <v>608.4</v>
      </c>
    </row>
    <row r="1141" spans="1:3" ht="25.5">
      <c r="A1141" s="75">
        <v>97907</v>
      </c>
      <c r="B1141" s="73" t="s">
        <v>1844</v>
      </c>
      <c r="C1141" s="78">
        <v>624.25</v>
      </c>
    </row>
    <row r="1142" spans="1:3" ht="25.5">
      <c r="A1142" s="75">
        <v>99264</v>
      </c>
      <c r="B1142" s="73" t="s">
        <v>1845</v>
      </c>
      <c r="C1142" s="78">
        <v>716.33</v>
      </c>
    </row>
    <row r="1143" spans="1:3" ht="25.5">
      <c r="A1143" s="75">
        <v>97908</v>
      </c>
      <c r="B1143" s="73" t="s">
        <v>1846</v>
      </c>
      <c r="C1143" s="78">
        <v>737.75</v>
      </c>
    </row>
    <row r="1144" spans="1:3" ht="25.5">
      <c r="A1144" s="75">
        <v>97895</v>
      </c>
      <c r="B1144" s="73" t="s">
        <v>1847</v>
      </c>
      <c r="C1144" s="78">
        <v>197.66</v>
      </c>
    </row>
    <row r="1145" spans="1:3" ht="25.5">
      <c r="A1145" s="75">
        <v>97896</v>
      </c>
      <c r="B1145" s="73" t="s">
        <v>1848</v>
      </c>
      <c r="C1145" s="78">
        <v>366.56</v>
      </c>
    </row>
    <row r="1146" spans="1:3" ht="25.5">
      <c r="A1146" s="75">
        <v>97897</v>
      </c>
      <c r="B1146" s="73" t="s">
        <v>1849</v>
      </c>
      <c r="C1146" s="78">
        <v>474.49</v>
      </c>
    </row>
    <row r="1147" spans="1:3" ht="25.5">
      <c r="A1147" s="75">
        <v>97898</v>
      </c>
      <c r="B1147" s="73" t="s">
        <v>1850</v>
      </c>
      <c r="C1147" s="78">
        <v>899.06</v>
      </c>
    </row>
    <row r="1148" spans="1:3" ht="25.5">
      <c r="A1148" s="75">
        <v>97899</v>
      </c>
      <c r="B1148" s="73" t="s">
        <v>1851</v>
      </c>
      <c r="C1148" s="78">
        <v>0</v>
      </c>
    </row>
    <row r="1149" spans="1:3" ht="25.5">
      <c r="A1149" s="75">
        <v>101795</v>
      </c>
      <c r="B1149" s="73" t="s">
        <v>1852</v>
      </c>
      <c r="C1149" s="78">
        <v>586.92999999999995</v>
      </c>
    </row>
    <row r="1150" spans="1:3" ht="25.5">
      <c r="A1150" s="75">
        <v>101796</v>
      </c>
      <c r="B1150" s="73" t="s">
        <v>1853</v>
      </c>
      <c r="C1150" s="78">
        <v>0</v>
      </c>
    </row>
    <row r="1151" spans="1:3" ht="25.5">
      <c r="A1151" s="75">
        <v>101797</v>
      </c>
      <c r="B1151" s="73" t="s">
        <v>1854</v>
      </c>
      <c r="C1151" s="78">
        <v>0</v>
      </c>
    </row>
    <row r="1152" spans="1:3" ht="25.5">
      <c r="A1152" s="75">
        <v>101802</v>
      </c>
      <c r="B1152" s="73" t="s">
        <v>1855</v>
      </c>
      <c r="C1152" s="78">
        <v>1733.97</v>
      </c>
    </row>
    <row r="1153" spans="1:3" ht="25.5">
      <c r="A1153" s="75">
        <v>101803</v>
      </c>
      <c r="B1153" s="73" t="s">
        <v>1856</v>
      </c>
      <c r="C1153" s="78">
        <v>1095.79</v>
      </c>
    </row>
    <row r="1154" spans="1:3" ht="25.5">
      <c r="A1154" s="75">
        <v>101804</v>
      </c>
      <c r="B1154" s="73" t="s">
        <v>1857</v>
      </c>
      <c r="C1154" s="78">
        <v>1380.21</v>
      </c>
    </row>
    <row r="1155" spans="1:3" ht="25.5">
      <c r="A1155" s="75">
        <v>101805</v>
      </c>
      <c r="B1155" s="73" t="s">
        <v>1858</v>
      </c>
      <c r="C1155" s="78">
        <v>1752.49</v>
      </c>
    </row>
    <row r="1156" spans="1:3" ht="25.5">
      <c r="A1156" s="75">
        <v>98115</v>
      </c>
      <c r="B1156" s="73" t="s">
        <v>1859</v>
      </c>
      <c r="C1156" s="78">
        <v>94.02</v>
      </c>
    </row>
    <row r="1157" spans="1:3" ht="25.5">
      <c r="A1157" s="75">
        <v>98114</v>
      </c>
      <c r="B1157" s="73" t="s">
        <v>1860</v>
      </c>
      <c r="C1157" s="78">
        <v>622.65</v>
      </c>
    </row>
    <row r="1158" spans="1:3">
      <c r="A1158" s="75">
        <v>98112</v>
      </c>
      <c r="B1158" s="73" t="s">
        <v>1861</v>
      </c>
      <c r="C1158" s="78">
        <v>95.14</v>
      </c>
    </row>
    <row r="1159" spans="1:3">
      <c r="A1159" s="75">
        <v>100128</v>
      </c>
      <c r="B1159" s="73" t="s">
        <v>1862</v>
      </c>
      <c r="C1159" s="78">
        <v>1600.02</v>
      </c>
    </row>
    <row r="1160" spans="1:3" ht="25.5">
      <c r="A1160" s="75">
        <v>102623</v>
      </c>
      <c r="B1160" s="73" t="s">
        <v>1863</v>
      </c>
      <c r="C1160" s="78">
        <v>821.47</v>
      </c>
    </row>
    <row r="1161" spans="1:3">
      <c r="A1161" s="75">
        <v>102607</v>
      </c>
      <c r="B1161" s="73" t="s">
        <v>1864</v>
      </c>
      <c r="C1161" s="78">
        <v>481</v>
      </c>
    </row>
    <row r="1162" spans="1:3">
      <c r="A1162" s="75">
        <v>102608</v>
      </c>
      <c r="B1162" s="73" t="s">
        <v>1865</v>
      </c>
      <c r="C1162" s="78">
        <v>1103.48</v>
      </c>
    </row>
    <row r="1163" spans="1:3">
      <c r="A1163" s="75">
        <v>102609</v>
      </c>
      <c r="B1163" s="73" t="s">
        <v>1866</v>
      </c>
      <c r="C1163" s="78">
        <v>1253.5899999999999</v>
      </c>
    </row>
    <row r="1164" spans="1:3">
      <c r="A1164" s="75">
        <v>102610</v>
      </c>
      <c r="B1164" s="73" t="s">
        <v>1867</v>
      </c>
      <c r="C1164" s="78">
        <v>2155.35</v>
      </c>
    </row>
    <row r="1165" spans="1:3" ht="25.5">
      <c r="A1165" s="75">
        <v>102622</v>
      </c>
      <c r="B1165" s="73" t="s">
        <v>1868</v>
      </c>
      <c r="C1165" s="78">
        <v>584.59</v>
      </c>
    </row>
    <row r="1166" spans="1:3">
      <c r="A1166" s="75">
        <v>102605</v>
      </c>
      <c r="B1166" s="73" t="s">
        <v>1869</v>
      </c>
      <c r="C1166" s="78">
        <v>291.51</v>
      </c>
    </row>
    <row r="1167" spans="1:3">
      <c r="A1167" s="75">
        <v>102606</v>
      </c>
      <c r="B1167" s="73" t="s">
        <v>1870</v>
      </c>
      <c r="C1167" s="78">
        <v>449.4</v>
      </c>
    </row>
    <row r="1168" spans="1:3" ht="25.5">
      <c r="A1168" s="75">
        <v>102613</v>
      </c>
      <c r="B1168" s="73" t="s">
        <v>1871</v>
      </c>
      <c r="C1168" s="78">
        <v>674.63</v>
      </c>
    </row>
    <row r="1169" spans="1:3" ht="25.5">
      <c r="A1169" s="75">
        <v>102619</v>
      </c>
      <c r="B1169" s="73" t="s">
        <v>1872</v>
      </c>
      <c r="C1169" s="78">
        <v>5733.94</v>
      </c>
    </row>
    <row r="1170" spans="1:3" ht="25.5">
      <c r="A1170" s="75">
        <v>102614</v>
      </c>
      <c r="B1170" s="73" t="s">
        <v>1873</v>
      </c>
      <c r="C1170" s="78">
        <v>1037.5999999999999</v>
      </c>
    </row>
    <row r="1171" spans="1:3" ht="25.5">
      <c r="A1171" s="75">
        <v>102620</v>
      </c>
      <c r="B1171" s="73" t="s">
        <v>1874</v>
      </c>
      <c r="C1171" s="78">
        <v>8341.35</v>
      </c>
    </row>
    <row r="1172" spans="1:3" ht="25.5">
      <c r="A1172" s="75">
        <v>102615</v>
      </c>
      <c r="B1172" s="73" t="s">
        <v>1875</v>
      </c>
      <c r="C1172" s="78">
        <v>1302.19</v>
      </c>
    </row>
    <row r="1173" spans="1:3" ht="25.5">
      <c r="A1173" s="75">
        <v>102621</v>
      </c>
      <c r="B1173" s="73" t="s">
        <v>1876</v>
      </c>
      <c r="C1173" s="78">
        <v>12834.6</v>
      </c>
    </row>
    <row r="1174" spans="1:3" ht="25.5">
      <c r="A1174" s="75">
        <v>102616</v>
      </c>
      <c r="B1174" s="73" t="s">
        <v>1877</v>
      </c>
      <c r="C1174" s="78">
        <v>1927.93</v>
      </c>
    </row>
    <row r="1175" spans="1:3" ht="25.5">
      <c r="A1175" s="75">
        <v>102611</v>
      </c>
      <c r="B1175" s="73" t="s">
        <v>1878</v>
      </c>
      <c r="C1175" s="78">
        <v>484.73</v>
      </c>
    </row>
    <row r="1176" spans="1:3" ht="25.5">
      <c r="A1176" s="75">
        <v>102617</v>
      </c>
      <c r="B1176" s="73" t="s">
        <v>1879</v>
      </c>
      <c r="C1176" s="78">
        <v>3541.2</v>
      </c>
    </row>
    <row r="1177" spans="1:3" ht="25.5">
      <c r="A1177" s="75">
        <v>102618</v>
      </c>
      <c r="B1177" s="73" t="s">
        <v>1880</v>
      </c>
      <c r="C1177" s="78">
        <v>4265.16</v>
      </c>
    </row>
    <row r="1178" spans="1:3" ht="25.5">
      <c r="A1178" s="75">
        <v>102612</v>
      </c>
      <c r="B1178" s="73" t="s">
        <v>1881</v>
      </c>
      <c r="C1178" s="78">
        <v>696.17</v>
      </c>
    </row>
    <row r="1179" spans="1:3">
      <c r="A1179" s="75">
        <v>102603</v>
      </c>
      <c r="B1179" s="73" t="s">
        <v>1882</v>
      </c>
      <c r="C1179" s="78">
        <v>9.31</v>
      </c>
    </row>
    <row r="1180" spans="1:3">
      <c r="A1180" s="75">
        <v>102587</v>
      </c>
      <c r="B1180" s="73" t="s">
        <v>1883</v>
      </c>
      <c r="C1180" s="78">
        <v>3.19</v>
      </c>
    </row>
    <row r="1181" spans="1:3">
      <c r="A1181" s="75">
        <v>102589</v>
      </c>
      <c r="B1181" s="73" t="s">
        <v>1884</v>
      </c>
      <c r="C1181" s="78">
        <v>3.54</v>
      </c>
    </row>
    <row r="1182" spans="1:3">
      <c r="A1182" s="75">
        <v>102591</v>
      </c>
      <c r="B1182" s="73" t="s">
        <v>1885</v>
      </c>
      <c r="C1182" s="78">
        <v>3.91</v>
      </c>
    </row>
    <row r="1183" spans="1:3">
      <c r="A1183" s="75">
        <v>102593</v>
      </c>
      <c r="B1183" s="73" t="s">
        <v>1886</v>
      </c>
      <c r="C1183" s="78">
        <v>4.41</v>
      </c>
    </row>
    <row r="1184" spans="1:3">
      <c r="A1184" s="75">
        <v>102595</v>
      </c>
      <c r="B1184" s="73" t="s">
        <v>1887</v>
      </c>
      <c r="C1184" s="78">
        <v>4.99</v>
      </c>
    </row>
    <row r="1185" spans="1:3">
      <c r="A1185" s="75">
        <v>102597</v>
      </c>
      <c r="B1185" s="73" t="s">
        <v>1888</v>
      </c>
      <c r="C1185" s="78">
        <v>5.71</v>
      </c>
    </row>
    <row r="1186" spans="1:3">
      <c r="A1186" s="75">
        <v>102599</v>
      </c>
      <c r="B1186" s="73" t="s">
        <v>1889</v>
      </c>
      <c r="C1186" s="78">
        <v>6.43</v>
      </c>
    </row>
    <row r="1187" spans="1:3">
      <c r="A1187" s="75">
        <v>102601</v>
      </c>
      <c r="B1187" s="73" t="s">
        <v>1890</v>
      </c>
      <c r="C1187" s="78">
        <v>7.51</v>
      </c>
    </row>
    <row r="1188" spans="1:3">
      <c r="A1188" s="75">
        <v>102604</v>
      </c>
      <c r="B1188" s="73" t="s">
        <v>1891</v>
      </c>
      <c r="C1188" s="78">
        <v>10.74</v>
      </c>
    </row>
    <row r="1189" spans="1:3">
      <c r="A1189" s="75">
        <v>102588</v>
      </c>
      <c r="B1189" s="73" t="s">
        <v>1892</v>
      </c>
      <c r="C1189" s="78">
        <v>4.62</v>
      </c>
    </row>
    <row r="1190" spans="1:3">
      <c r="A1190" s="75">
        <v>102590</v>
      </c>
      <c r="B1190" s="73" t="s">
        <v>1893</v>
      </c>
      <c r="C1190" s="78">
        <v>4.9800000000000004</v>
      </c>
    </row>
    <row r="1191" spans="1:3">
      <c r="A1191" s="75">
        <v>102592</v>
      </c>
      <c r="B1191" s="73" t="s">
        <v>1894</v>
      </c>
      <c r="C1191" s="78">
        <v>5.33</v>
      </c>
    </row>
    <row r="1192" spans="1:3">
      <c r="A1192" s="75">
        <v>102594</v>
      </c>
      <c r="B1192" s="73" t="s">
        <v>1895</v>
      </c>
      <c r="C1192" s="78">
        <v>5.84</v>
      </c>
    </row>
    <row r="1193" spans="1:3">
      <c r="A1193" s="75">
        <v>102596</v>
      </c>
      <c r="B1193" s="73" t="s">
        <v>1896</v>
      </c>
      <c r="C1193" s="78">
        <v>6.42</v>
      </c>
    </row>
    <row r="1194" spans="1:3">
      <c r="A1194" s="75">
        <v>102598</v>
      </c>
      <c r="B1194" s="73" t="s">
        <v>1897</v>
      </c>
      <c r="C1194" s="78">
        <v>7.14</v>
      </c>
    </row>
    <row r="1195" spans="1:3">
      <c r="A1195" s="75">
        <v>102600</v>
      </c>
      <c r="B1195" s="73" t="s">
        <v>1898</v>
      </c>
      <c r="C1195" s="78">
        <v>7.85</v>
      </c>
    </row>
    <row r="1196" spans="1:3">
      <c r="A1196" s="75">
        <v>102602</v>
      </c>
      <c r="B1196" s="73" t="s">
        <v>1899</v>
      </c>
      <c r="C1196" s="78">
        <v>8.94</v>
      </c>
    </row>
    <row r="1197" spans="1:3" ht="25.5">
      <c r="A1197" s="75">
        <v>103005</v>
      </c>
      <c r="B1197" s="73" t="s">
        <v>1900</v>
      </c>
      <c r="C1197" s="78">
        <v>600.16999999999996</v>
      </c>
    </row>
    <row r="1198" spans="1:3" ht="25.5">
      <c r="A1198" s="75">
        <v>103006</v>
      </c>
      <c r="B1198" s="73" t="s">
        <v>1901</v>
      </c>
      <c r="C1198" s="78">
        <v>764.13</v>
      </c>
    </row>
    <row r="1199" spans="1:3" ht="25.5">
      <c r="A1199" s="75">
        <v>103007</v>
      </c>
      <c r="B1199" s="73" t="s">
        <v>1902</v>
      </c>
      <c r="C1199" s="78">
        <v>1014.58</v>
      </c>
    </row>
    <row r="1200" spans="1:3" ht="25.5">
      <c r="A1200" s="75">
        <v>103004</v>
      </c>
      <c r="B1200" s="73" t="s">
        <v>1903</v>
      </c>
      <c r="C1200" s="78">
        <v>0</v>
      </c>
    </row>
    <row r="1201" spans="1:3" ht="25.5">
      <c r="A1201" s="75">
        <v>102989</v>
      </c>
      <c r="B1201" s="73" t="s">
        <v>1904</v>
      </c>
      <c r="C1201" s="78">
        <v>40.57</v>
      </c>
    </row>
    <row r="1202" spans="1:3" ht="25.5">
      <c r="A1202" s="75">
        <v>102990</v>
      </c>
      <c r="B1202" s="73" t="s">
        <v>1905</v>
      </c>
      <c r="C1202" s="78">
        <v>50.81</v>
      </c>
    </row>
    <row r="1203" spans="1:3" ht="25.5">
      <c r="A1203" s="75">
        <v>102991</v>
      </c>
      <c r="B1203" s="73" t="s">
        <v>1906</v>
      </c>
      <c r="C1203" s="78">
        <v>66.83</v>
      </c>
    </row>
    <row r="1204" spans="1:3" ht="25.5">
      <c r="A1204" s="75">
        <v>102992</v>
      </c>
      <c r="B1204" s="73" t="s">
        <v>1907</v>
      </c>
      <c r="C1204" s="78">
        <v>102.87</v>
      </c>
    </row>
    <row r="1205" spans="1:3" ht="25.5">
      <c r="A1205" s="75">
        <v>102993</v>
      </c>
      <c r="B1205" s="73" t="s">
        <v>1908</v>
      </c>
      <c r="C1205" s="78">
        <v>133.72</v>
      </c>
    </row>
    <row r="1206" spans="1:3" ht="25.5">
      <c r="A1206" s="75">
        <v>102994</v>
      </c>
      <c r="B1206" s="73" t="s">
        <v>1909</v>
      </c>
      <c r="C1206" s="78">
        <v>249.68</v>
      </c>
    </row>
    <row r="1207" spans="1:3" ht="38.25">
      <c r="A1207" s="75">
        <v>106017</v>
      </c>
      <c r="B1207" s="73" t="s">
        <v>1910</v>
      </c>
      <c r="C1207" s="78">
        <v>0</v>
      </c>
    </row>
    <row r="1208" spans="1:3">
      <c r="A1208" s="75">
        <v>105944</v>
      </c>
      <c r="B1208" s="73" t="s">
        <v>1911</v>
      </c>
      <c r="C1208" s="78">
        <v>751.89</v>
      </c>
    </row>
    <row r="1209" spans="1:3" ht="25.5">
      <c r="A1209" s="75">
        <v>106004</v>
      </c>
      <c r="B1209" s="73" t="s">
        <v>1912</v>
      </c>
      <c r="C1209" s="78">
        <v>163.15</v>
      </c>
    </row>
    <row r="1210" spans="1:3" ht="25.5">
      <c r="A1210" s="75">
        <v>106005</v>
      </c>
      <c r="B1210" s="73" t="s">
        <v>1913</v>
      </c>
      <c r="C1210" s="78">
        <v>192.75</v>
      </c>
    </row>
    <row r="1211" spans="1:3" ht="25.5">
      <c r="A1211" s="75">
        <v>106006</v>
      </c>
      <c r="B1211" s="73" t="s">
        <v>1914</v>
      </c>
      <c r="C1211" s="78">
        <v>229.94</v>
      </c>
    </row>
    <row r="1212" spans="1:3" ht="25.5">
      <c r="A1212" s="75">
        <v>106007</v>
      </c>
      <c r="B1212" s="73" t="s">
        <v>1915</v>
      </c>
      <c r="C1212" s="78">
        <v>262.07</v>
      </c>
    </row>
    <row r="1213" spans="1:3" ht="25.5">
      <c r="A1213" s="75">
        <v>106008</v>
      </c>
      <c r="B1213" s="73" t="s">
        <v>1916</v>
      </c>
      <c r="C1213" s="78">
        <v>294.2</v>
      </c>
    </row>
    <row r="1214" spans="1:3" ht="25.5">
      <c r="A1214" s="75">
        <v>106009</v>
      </c>
      <c r="B1214" s="73" t="s">
        <v>1917</v>
      </c>
      <c r="C1214" s="78">
        <v>363.52</v>
      </c>
    </row>
    <row r="1215" spans="1:3" ht="25.5">
      <c r="A1215" s="75">
        <v>106010</v>
      </c>
      <c r="B1215" s="73" t="s">
        <v>1918</v>
      </c>
      <c r="C1215" s="78">
        <v>425.26</v>
      </c>
    </row>
    <row r="1216" spans="1:3" ht="25.5">
      <c r="A1216" s="75">
        <v>106011</v>
      </c>
      <c r="B1216" s="73" t="s">
        <v>1919</v>
      </c>
      <c r="C1216" s="78">
        <v>802.59</v>
      </c>
    </row>
    <row r="1217" spans="1:3" ht="25.5">
      <c r="A1217" s="75">
        <v>106013</v>
      </c>
      <c r="B1217" s="73" t="s">
        <v>1920</v>
      </c>
      <c r="C1217" s="78">
        <v>999.85</v>
      </c>
    </row>
    <row r="1218" spans="1:3" ht="25.5">
      <c r="A1218" s="75">
        <v>106012</v>
      </c>
      <c r="B1218" s="73" t="s">
        <v>1921</v>
      </c>
      <c r="C1218" s="78">
        <v>888.27</v>
      </c>
    </row>
    <row r="1219" spans="1:3" ht="25.5">
      <c r="A1219" s="75">
        <v>106014</v>
      </c>
      <c r="B1219" s="73" t="s">
        <v>1922</v>
      </c>
      <c r="C1219" s="78">
        <v>1167.68</v>
      </c>
    </row>
    <row r="1220" spans="1:3" ht="25.5">
      <c r="A1220" s="75">
        <v>106015</v>
      </c>
      <c r="B1220" s="73" t="s">
        <v>1923</v>
      </c>
      <c r="C1220" s="78">
        <v>1380.58</v>
      </c>
    </row>
    <row r="1221" spans="1:3" ht="25.5">
      <c r="A1221" s="75">
        <v>106016</v>
      </c>
      <c r="B1221" s="73" t="s">
        <v>1924</v>
      </c>
      <c r="C1221" s="78">
        <v>1608.26</v>
      </c>
    </row>
    <row r="1222" spans="1:3" ht="25.5">
      <c r="A1222" s="75">
        <v>106003</v>
      </c>
      <c r="B1222" s="73" t="s">
        <v>1925</v>
      </c>
      <c r="C1222" s="78">
        <v>165.51</v>
      </c>
    </row>
    <row r="1223" spans="1:3" ht="25.5">
      <c r="A1223" s="75">
        <v>105997</v>
      </c>
      <c r="B1223" s="73" t="s">
        <v>1926</v>
      </c>
      <c r="C1223" s="78">
        <v>90.47</v>
      </c>
    </row>
    <row r="1224" spans="1:3" ht="25.5">
      <c r="A1224" s="75">
        <v>105998</v>
      </c>
      <c r="B1224" s="73" t="s">
        <v>1927</v>
      </c>
      <c r="C1224" s="78">
        <v>100.28</v>
      </c>
    </row>
    <row r="1225" spans="1:3" ht="25.5">
      <c r="A1225" s="75">
        <v>105999</v>
      </c>
      <c r="B1225" s="73" t="s">
        <v>1928</v>
      </c>
      <c r="C1225" s="78">
        <v>114.12</v>
      </c>
    </row>
    <row r="1226" spans="1:3" ht="25.5">
      <c r="A1226" s="75">
        <v>106000</v>
      </c>
      <c r="B1226" s="73" t="s">
        <v>1929</v>
      </c>
      <c r="C1226" s="78">
        <v>127.99</v>
      </c>
    </row>
    <row r="1227" spans="1:3" ht="25.5">
      <c r="A1227" s="75">
        <v>106001</v>
      </c>
      <c r="B1227" s="73" t="s">
        <v>1930</v>
      </c>
      <c r="C1227" s="78">
        <v>137.79</v>
      </c>
    </row>
    <row r="1228" spans="1:3" ht="25.5">
      <c r="A1228" s="75">
        <v>106002</v>
      </c>
      <c r="B1228" s="73" t="s">
        <v>1931</v>
      </c>
      <c r="C1228" s="78">
        <v>151.65</v>
      </c>
    </row>
    <row r="1229" spans="1:3" ht="25.5">
      <c r="A1229" s="75">
        <v>105992</v>
      </c>
      <c r="B1229" s="73" t="s">
        <v>1932</v>
      </c>
      <c r="C1229" s="78">
        <v>94.87</v>
      </c>
    </row>
    <row r="1230" spans="1:3" ht="25.5">
      <c r="A1230" s="75">
        <v>105993</v>
      </c>
      <c r="B1230" s="73" t="s">
        <v>1933</v>
      </c>
      <c r="C1230" s="78">
        <v>113.88</v>
      </c>
    </row>
    <row r="1231" spans="1:3" ht="25.5">
      <c r="A1231" s="75">
        <v>105994</v>
      </c>
      <c r="B1231" s="73" t="s">
        <v>1934</v>
      </c>
      <c r="C1231" s="78">
        <v>139.61000000000001</v>
      </c>
    </row>
    <row r="1232" spans="1:3" ht="25.5">
      <c r="A1232" s="75">
        <v>105995</v>
      </c>
      <c r="B1232" s="73" t="s">
        <v>1935</v>
      </c>
      <c r="C1232" s="78">
        <v>165.42</v>
      </c>
    </row>
    <row r="1233" spans="1:3" ht="25.5">
      <c r="A1233" s="75">
        <v>105996</v>
      </c>
      <c r="B1233" s="73" t="s">
        <v>1936</v>
      </c>
      <c r="C1233" s="78">
        <v>178.87</v>
      </c>
    </row>
    <row r="1234" spans="1:3" ht="25.5">
      <c r="A1234" s="75">
        <v>105988</v>
      </c>
      <c r="B1234" s="73" t="s">
        <v>1937</v>
      </c>
      <c r="C1234" s="78">
        <v>62.41</v>
      </c>
    </row>
    <row r="1235" spans="1:3" ht="25.5">
      <c r="A1235" s="75">
        <v>105989</v>
      </c>
      <c r="B1235" s="73" t="s">
        <v>1938</v>
      </c>
      <c r="C1235" s="78">
        <v>69.14</v>
      </c>
    </row>
    <row r="1236" spans="1:3" ht="25.5">
      <c r="A1236" s="75">
        <v>105990</v>
      </c>
      <c r="B1236" s="73" t="s">
        <v>1939</v>
      </c>
      <c r="C1236" s="78">
        <v>78.63</v>
      </c>
    </row>
    <row r="1237" spans="1:3" ht="25.5">
      <c r="A1237" s="75">
        <v>105991</v>
      </c>
      <c r="B1237" s="73" t="s">
        <v>1940</v>
      </c>
      <c r="C1237" s="78">
        <v>88.14</v>
      </c>
    </row>
    <row r="1238" spans="1:3" ht="25.5">
      <c r="A1238" s="75">
        <v>105987</v>
      </c>
      <c r="B1238" s="73" t="s">
        <v>1941</v>
      </c>
      <c r="C1238" s="78">
        <v>108.31</v>
      </c>
    </row>
    <row r="1239" spans="1:3" ht="25.5">
      <c r="A1239" s="75">
        <v>105986</v>
      </c>
      <c r="B1239" s="73" t="s">
        <v>1942</v>
      </c>
      <c r="C1239" s="78">
        <v>135.22</v>
      </c>
    </row>
    <row r="1240" spans="1:3">
      <c r="A1240" s="75">
        <v>106019</v>
      </c>
      <c r="B1240" s="73" t="s">
        <v>1943</v>
      </c>
      <c r="C1240" s="78">
        <v>0</v>
      </c>
    </row>
    <row r="1241" spans="1:3" ht="25.5">
      <c r="A1241" s="75">
        <v>103001</v>
      </c>
      <c r="B1241" s="73" t="s">
        <v>1944</v>
      </c>
      <c r="C1241" s="78">
        <v>204.53</v>
      </c>
    </row>
    <row r="1242" spans="1:3" ht="25.5">
      <c r="A1242" s="75">
        <v>103002</v>
      </c>
      <c r="B1242" s="73" t="s">
        <v>1945</v>
      </c>
      <c r="C1242" s="78">
        <v>256.57</v>
      </c>
    </row>
    <row r="1243" spans="1:3" ht="25.5">
      <c r="A1243" s="75">
        <v>103003</v>
      </c>
      <c r="B1243" s="73" t="s">
        <v>1946</v>
      </c>
      <c r="C1243" s="78">
        <v>360.58</v>
      </c>
    </row>
    <row r="1244" spans="1:3">
      <c r="A1244" s="75">
        <v>106018</v>
      </c>
      <c r="B1244" s="73" t="s">
        <v>1947</v>
      </c>
      <c r="C1244" s="78">
        <v>0</v>
      </c>
    </row>
    <row r="1245" spans="1:3" ht="25.5">
      <c r="A1245" s="75">
        <v>105945</v>
      </c>
      <c r="B1245" s="73" t="s">
        <v>1948</v>
      </c>
      <c r="C1245" s="78">
        <v>7.09</v>
      </c>
    </row>
    <row r="1246" spans="1:3" ht="25.5">
      <c r="A1246" s="75">
        <v>98522</v>
      </c>
      <c r="B1246" s="73" t="s">
        <v>1949</v>
      </c>
      <c r="C1246" s="78">
        <v>153.68</v>
      </c>
    </row>
    <row r="1247" spans="1:3" ht="25.5">
      <c r="A1247" s="75">
        <v>98523</v>
      </c>
      <c r="B1247" s="73" t="s">
        <v>1950</v>
      </c>
      <c r="C1247" s="78">
        <v>0</v>
      </c>
    </row>
    <row r="1248" spans="1:3" ht="38.25">
      <c r="A1248" s="75">
        <v>102364</v>
      </c>
      <c r="B1248" s="73" t="s">
        <v>1951</v>
      </c>
      <c r="C1248" s="78">
        <v>190.57</v>
      </c>
    </row>
    <row r="1249" spans="1:3" ht="38.25">
      <c r="A1249" s="75">
        <v>102363</v>
      </c>
      <c r="B1249" s="73" t="s">
        <v>1952</v>
      </c>
      <c r="C1249" s="78">
        <v>169.8</v>
      </c>
    </row>
    <row r="1250" spans="1:3" ht="38.25">
      <c r="A1250" s="75">
        <v>102362</v>
      </c>
      <c r="B1250" s="73" t="s">
        <v>1953</v>
      </c>
      <c r="C1250" s="78">
        <v>158.44</v>
      </c>
    </row>
    <row r="1251" spans="1:3" ht="38.25">
      <c r="A1251" s="75">
        <v>101196</v>
      </c>
      <c r="B1251" s="73" t="s">
        <v>1954</v>
      </c>
      <c r="C1251" s="78">
        <v>0</v>
      </c>
    </row>
    <row r="1252" spans="1:3" ht="38.25">
      <c r="A1252" s="75">
        <v>101195</v>
      </c>
      <c r="B1252" s="73" t="s">
        <v>1955</v>
      </c>
      <c r="C1252" s="78">
        <v>0</v>
      </c>
    </row>
    <row r="1253" spans="1:3" ht="25.5">
      <c r="A1253" s="75">
        <v>101193</v>
      </c>
      <c r="B1253" s="73" t="s">
        <v>1956</v>
      </c>
      <c r="C1253" s="78">
        <v>57.26</v>
      </c>
    </row>
    <row r="1254" spans="1:3" ht="25.5">
      <c r="A1254" s="75">
        <v>101192</v>
      </c>
      <c r="B1254" s="73" t="s">
        <v>1957</v>
      </c>
      <c r="C1254" s="78">
        <v>62.86</v>
      </c>
    </row>
    <row r="1255" spans="1:3" ht="25.5">
      <c r="A1255" s="75">
        <v>101194</v>
      </c>
      <c r="B1255" s="73" t="s">
        <v>1958</v>
      </c>
      <c r="C1255" s="78">
        <v>57.55</v>
      </c>
    </row>
    <row r="1256" spans="1:3" ht="25.5">
      <c r="A1256" s="75">
        <v>101190</v>
      </c>
      <c r="B1256" s="73" t="s">
        <v>1959</v>
      </c>
      <c r="C1256" s="78">
        <v>62.69</v>
      </c>
    </row>
    <row r="1257" spans="1:3" ht="25.5">
      <c r="A1257" s="75">
        <v>101189</v>
      </c>
      <c r="B1257" s="73" t="s">
        <v>1960</v>
      </c>
      <c r="C1257" s="78">
        <v>63.27</v>
      </c>
    </row>
    <row r="1258" spans="1:3" ht="25.5">
      <c r="A1258" s="75">
        <v>101191</v>
      </c>
      <c r="B1258" s="73" t="s">
        <v>1961</v>
      </c>
      <c r="C1258" s="78">
        <v>62.98</v>
      </c>
    </row>
    <row r="1259" spans="1:3" ht="38.25">
      <c r="A1259" s="75">
        <v>101198</v>
      </c>
      <c r="B1259" s="73" t="s">
        <v>1962</v>
      </c>
      <c r="C1259" s="78">
        <v>85.23</v>
      </c>
    </row>
    <row r="1260" spans="1:3" ht="25.5">
      <c r="A1260" s="75">
        <v>101197</v>
      </c>
      <c r="B1260" s="73" t="s">
        <v>1963</v>
      </c>
      <c r="C1260" s="78">
        <v>118</v>
      </c>
    </row>
    <row r="1261" spans="1:3" ht="25.5">
      <c r="A1261" s="75">
        <v>101199</v>
      </c>
      <c r="B1261" s="73" t="s">
        <v>1964</v>
      </c>
      <c r="C1261" s="78">
        <v>85.96</v>
      </c>
    </row>
    <row r="1262" spans="1:3" ht="38.25">
      <c r="A1262" s="75">
        <v>101203</v>
      </c>
      <c r="B1262" s="73" t="s">
        <v>1965</v>
      </c>
      <c r="C1262" s="78">
        <v>43.5</v>
      </c>
    </row>
    <row r="1263" spans="1:3" ht="38.25">
      <c r="A1263" s="75">
        <v>101202</v>
      </c>
      <c r="B1263" s="73" t="s">
        <v>1966</v>
      </c>
      <c r="C1263" s="78">
        <v>44.23</v>
      </c>
    </row>
    <row r="1264" spans="1:3" ht="25.5">
      <c r="A1264" s="75">
        <v>101204</v>
      </c>
      <c r="B1264" s="73" t="s">
        <v>1967</v>
      </c>
      <c r="C1264" s="78">
        <v>43.79</v>
      </c>
    </row>
    <row r="1265" spans="1:3" ht="38.25">
      <c r="A1265" s="75">
        <v>101200</v>
      </c>
      <c r="B1265" s="73" t="s">
        <v>1968</v>
      </c>
      <c r="C1265" s="78">
        <v>54.62</v>
      </c>
    </row>
    <row r="1266" spans="1:3" ht="38.25">
      <c r="A1266" s="75">
        <v>101201</v>
      </c>
      <c r="B1266" s="73" t="s">
        <v>1969</v>
      </c>
      <c r="C1266" s="78">
        <v>66.349999999999994</v>
      </c>
    </row>
    <row r="1267" spans="1:3" ht="25.5">
      <c r="A1267" s="75">
        <v>101205</v>
      </c>
      <c r="B1267" s="73" t="s">
        <v>1970</v>
      </c>
      <c r="C1267" s="78">
        <v>44.23</v>
      </c>
    </row>
    <row r="1268" spans="1:3" ht="25.5">
      <c r="A1268" s="75">
        <v>101188</v>
      </c>
      <c r="B1268" s="73" t="s">
        <v>1971</v>
      </c>
      <c r="C1268" s="78">
        <v>5.61</v>
      </c>
    </row>
    <row r="1269" spans="1:3" ht="38.25">
      <c r="A1269" s="75">
        <v>87905</v>
      </c>
      <c r="B1269" s="73" t="s">
        <v>1972</v>
      </c>
      <c r="C1269" s="78">
        <v>7.6</v>
      </c>
    </row>
    <row r="1270" spans="1:3" ht="25.5">
      <c r="A1270" s="75">
        <v>87904</v>
      </c>
      <c r="B1270" s="73" t="s">
        <v>1973</v>
      </c>
      <c r="C1270" s="78">
        <v>8.01</v>
      </c>
    </row>
    <row r="1271" spans="1:3" ht="38.25">
      <c r="A1271" s="75">
        <v>87908</v>
      </c>
      <c r="B1271" s="73" t="s">
        <v>1974</v>
      </c>
      <c r="C1271" s="78">
        <v>5.93</v>
      </c>
    </row>
    <row r="1272" spans="1:3" ht="38.25">
      <c r="A1272" s="75">
        <v>87907</v>
      </c>
      <c r="B1272" s="73" t="s">
        <v>1975</v>
      </c>
      <c r="C1272" s="78">
        <v>6.34</v>
      </c>
    </row>
    <row r="1273" spans="1:3" ht="38.25">
      <c r="A1273" s="75">
        <v>87903</v>
      </c>
      <c r="B1273" s="73" t="s">
        <v>1976</v>
      </c>
      <c r="C1273" s="78">
        <v>12.28</v>
      </c>
    </row>
    <row r="1274" spans="1:3" ht="38.25">
      <c r="A1274" s="75">
        <v>87902</v>
      </c>
      <c r="B1274" s="73" t="s">
        <v>1977</v>
      </c>
      <c r="C1274" s="78">
        <v>12.63</v>
      </c>
    </row>
    <row r="1275" spans="1:3" ht="38.25">
      <c r="A1275" s="75">
        <v>87900</v>
      </c>
      <c r="B1275" s="73" t="s">
        <v>1978</v>
      </c>
      <c r="C1275" s="78">
        <v>8.81</v>
      </c>
    </row>
    <row r="1276" spans="1:3" ht="38.25">
      <c r="A1276" s="75">
        <v>87899</v>
      </c>
      <c r="B1276" s="73" t="s">
        <v>1979</v>
      </c>
      <c r="C1276" s="78">
        <v>8.94</v>
      </c>
    </row>
    <row r="1277" spans="1:3" ht="38.25">
      <c r="A1277" s="75">
        <v>87894</v>
      </c>
      <c r="B1277" s="73" t="s">
        <v>1980</v>
      </c>
      <c r="C1277" s="78">
        <v>6.52</v>
      </c>
    </row>
    <row r="1278" spans="1:3" ht="25.5">
      <c r="A1278" s="75">
        <v>87893</v>
      </c>
      <c r="B1278" s="73" t="s">
        <v>1981</v>
      </c>
      <c r="C1278" s="78">
        <v>6.93</v>
      </c>
    </row>
    <row r="1279" spans="1:3" ht="38.25">
      <c r="A1279" s="75">
        <v>87897</v>
      </c>
      <c r="B1279" s="73" t="s">
        <v>1982</v>
      </c>
      <c r="C1279" s="78">
        <v>4.9000000000000004</v>
      </c>
    </row>
    <row r="1280" spans="1:3" ht="38.25">
      <c r="A1280" s="75">
        <v>87896</v>
      </c>
      <c r="B1280" s="73" t="s">
        <v>1983</v>
      </c>
      <c r="C1280" s="78">
        <v>5.31</v>
      </c>
    </row>
    <row r="1281" spans="1:3" ht="38.25">
      <c r="A1281" s="75">
        <v>87892</v>
      </c>
      <c r="B1281" s="73" t="s">
        <v>1984</v>
      </c>
      <c r="C1281" s="78">
        <v>11.6</v>
      </c>
    </row>
    <row r="1282" spans="1:3" ht="38.25">
      <c r="A1282" s="75">
        <v>87891</v>
      </c>
      <c r="B1282" s="73" t="s">
        <v>1985</v>
      </c>
      <c r="C1282" s="78">
        <v>11.95</v>
      </c>
    </row>
    <row r="1283" spans="1:3" ht="38.25">
      <c r="A1283" s="75">
        <v>87889</v>
      </c>
      <c r="B1283" s="73" t="s">
        <v>1986</v>
      </c>
      <c r="C1283" s="78">
        <v>8.1300000000000008</v>
      </c>
    </row>
    <row r="1284" spans="1:3" ht="38.25">
      <c r="A1284" s="75">
        <v>87888</v>
      </c>
      <c r="B1284" s="73" t="s">
        <v>1987</v>
      </c>
      <c r="C1284" s="78">
        <v>8.26</v>
      </c>
    </row>
    <row r="1285" spans="1:3" ht="25.5">
      <c r="A1285" s="75">
        <v>104411</v>
      </c>
      <c r="B1285" s="73" t="s">
        <v>1988</v>
      </c>
      <c r="C1285" s="78">
        <v>4.8899999999999997</v>
      </c>
    </row>
    <row r="1286" spans="1:3" ht="25.5">
      <c r="A1286" s="75">
        <v>104410</v>
      </c>
      <c r="B1286" s="73" t="s">
        <v>1989</v>
      </c>
      <c r="C1286" s="78">
        <v>4.8899999999999997</v>
      </c>
    </row>
    <row r="1287" spans="1:3" ht="25.5">
      <c r="A1287" s="75">
        <v>87879</v>
      </c>
      <c r="B1287" s="73" t="s">
        <v>1990</v>
      </c>
      <c r="C1287" s="78">
        <v>4.25</v>
      </c>
    </row>
    <row r="1288" spans="1:3" ht="25.5">
      <c r="A1288" s="75">
        <v>87878</v>
      </c>
      <c r="B1288" s="73" t="s">
        <v>1991</v>
      </c>
      <c r="C1288" s="78">
        <v>4.66</v>
      </c>
    </row>
    <row r="1289" spans="1:3" ht="25.5">
      <c r="A1289" s="75">
        <v>87885</v>
      </c>
      <c r="B1289" s="73" t="s">
        <v>1992</v>
      </c>
      <c r="C1289" s="78">
        <v>10.08</v>
      </c>
    </row>
    <row r="1290" spans="1:3" ht="25.5">
      <c r="A1290" s="75">
        <v>87884</v>
      </c>
      <c r="B1290" s="73" t="s">
        <v>1993</v>
      </c>
      <c r="C1290" s="78">
        <v>10.43</v>
      </c>
    </row>
    <row r="1291" spans="1:3" ht="38.25">
      <c r="A1291" s="75">
        <v>87882</v>
      </c>
      <c r="B1291" s="73" t="s">
        <v>1994</v>
      </c>
      <c r="C1291" s="78">
        <v>6.61</v>
      </c>
    </row>
    <row r="1292" spans="1:3" ht="25.5">
      <c r="A1292" s="75">
        <v>87881</v>
      </c>
      <c r="B1292" s="73" t="s">
        <v>1995</v>
      </c>
      <c r="C1292" s="78">
        <v>6.74</v>
      </c>
    </row>
    <row r="1293" spans="1:3" ht="25.5">
      <c r="A1293" s="75">
        <v>87887</v>
      </c>
      <c r="B1293" s="73" t="s">
        <v>1996</v>
      </c>
      <c r="C1293" s="78">
        <v>16.829999999999998</v>
      </c>
    </row>
    <row r="1294" spans="1:3" ht="25.5">
      <c r="A1294" s="75">
        <v>87886</v>
      </c>
      <c r="B1294" s="73" t="s">
        <v>1997</v>
      </c>
      <c r="C1294" s="78">
        <v>17.579999999999998</v>
      </c>
    </row>
    <row r="1295" spans="1:3" ht="25.5">
      <c r="A1295" s="75">
        <v>87911</v>
      </c>
      <c r="B1295" s="73" t="s">
        <v>1998</v>
      </c>
      <c r="C1295" s="78">
        <v>21.93</v>
      </c>
    </row>
    <row r="1296" spans="1:3" ht="25.5">
      <c r="A1296" s="75">
        <v>87910</v>
      </c>
      <c r="B1296" s="73" t="s">
        <v>1999</v>
      </c>
      <c r="C1296" s="78">
        <v>22.68</v>
      </c>
    </row>
    <row r="1297" spans="1:3" ht="25.5">
      <c r="A1297" s="75">
        <v>103686</v>
      </c>
      <c r="B1297" s="73" t="s">
        <v>2000</v>
      </c>
      <c r="C1297" s="78">
        <v>763.93</v>
      </c>
    </row>
    <row r="1298" spans="1:3" ht="25.5">
      <c r="A1298" s="75">
        <v>103685</v>
      </c>
      <c r="B1298" s="73" t="s">
        <v>2001</v>
      </c>
      <c r="C1298" s="78">
        <v>707.66</v>
      </c>
    </row>
    <row r="1299" spans="1:3" ht="25.5">
      <c r="A1299" s="75">
        <v>103669</v>
      </c>
      <c r="B1299" s="73" t="s">
        <v>2002</v>
      </c>
      <c r="C1299" s="78">
        <v>984.85</v>
      </c>
    </row>
    <row r="1300" spans="1:3" ht="25.5">
      <c r="A1300" s="75">
        <v>103672</v>
      </c>
      <c r="B1300" s="73" t="s">
        <v>2003</v>
      </c>
      <c r="C1300" s="78">
        <v>702.96</v>
      </c>
    </row>
    <row r="1301" spans="1:3" ht="25.5">
      <c r="A1301" s="75">
        <v>103671</v>
      </c>
      <c r="B1301" s="73" t="s">
        <v>2004</v>
      </c>
      <c r="C1301" s="78">
        <v>749.5</v>
      </c>
    </row>
    <row r="1302" spans="1:3" ht="25.5">
      <c r="A1302" s="75">
        <v>103688</v>
      </c>
      <c r="B1302" s="73" t="s">
        <v>2005</v>
      </c>
      <c r="C1302" s="78">
        <v>871.18</v>
      </c>
    </row>
    <row r="1303" spans="1:3" ht="25.5">
      <c r="A1303" s="75">
        <v>103687</v>
      </c>
      <c r="B1303" s="73" t="s">
        <v>2006</v>
      </c>
      <c r="C1303" s="78">
        <v>1101.74</v>
      </c>
    </row>
    <row r="1304" spans="1:3" ht="25.5">
      <c r="A1304" s="75">
        <v>103684</v>
      </c>
      <c r="B1304" s="73" t="s">
        <v>2007</v>
      </c>
      <c r="C1304" s="78">
        <v>719.52</v>
      </c>
    </row>
    <row r="1305" spans="1:3" ht="38.25">
      <c r="A1305" s="75">
        <v>103681</v>
      </c>
      <c r="B1305" s="73" t="s">
        <v>2008</v>
      </c>
      <c r="C1305" s="78">
        <v>773.87</v>
      </c>
    </row>
    <row r="1306" spans="1:3" ht="38.25">
      <c r="A1306" s="75">
        <v>103679</v>
      </c>
      <c r="B1306" s="73" t="s">
        <v>2009</v>
      </c>
      <c r="C1306" s="78">
        <v>837.48</v>
      </c>
    </row>
    <row r="1307" spans="1:3" ht="38.25">
      <c r="A1307" s="75">
        <v>103677</v>
      </c>
      <c r="B1307" s="73" t="s">
        <v>2010</v>
      </c>
      <c r="C1307" s="78">
        <v>877.39</v>
      </c>
    </row>
    <row r="1308" spans="1:3" ht="25.5">
      <c r="A1308" s="75">
        <v>103675</v>
      </c>
      <c r="B1308" s="73" t="s">
        <v>2011</v>
      </c>
      <c r="C1308" s="78">
        <v>703.35</v>
      </c>
    </row>
    <row r="1309" spans="1:3" ht="38.25">
      <c r="A1309" s="75">
        <v>103680</v>
      </c>
      <c r="B1309" s="73" t="s">
        <v>2012</v>
      </c>
      <c r="C1309" s="78">
        <v>881.54</v>
      </c>
    </row>
    <row r="1310" spans="1:3" ht="38.25">
      <c r="A1310" s="75">
        <v>103678</v>
      </c>
      <c r="B1310" s="73" t="s">
        <v>2013</v>
      </c>
      <c r="C1310" s="78">
        <v>948.6</v>
      </c>
    </row>
    <row r="1311" spans="1:3" ht="38.25">
      <c r="A1311" s="75">
        <v>103676</v>
      </c>
      <c r="B1311" s="73" t="s">
        <v>2014</v>
      </c>
      <c r="C1311" s="78">
        <v>1038.57</v>
      </c>
    </row>
    <row r="1312" spans="1:3" ht="25.5">
      <c r="A1312" s="75">
        <v>103674</v>
      </c>
      <c r="B1312" s="73" t="s">
        <v>2015</v>
      </c>
      <c r="C1312" s="78">
        <v>722.05</v>
      </c>
    </row>
    <row r="1313" spans="1:3" ht="38.25">
      <c r="A1313" s="75">
        <v>103683</v>
      </c>
      <c r="B1313" s="73" t="s">
        <v>2016</v>
      </c>
      <c r="C1313" s="78">
        <v>1274.69</v>
      </c>
    </row>
    <row r="1314" spans="1:3" ht="25.5">
      <c r="A1314" s="75">
        <v>103682</v>
      </c>
      <c r="B1314" s="73" t="s">
        <v>2017</v>
      </c>
      <c r="C1314" s="78">
        <v>1001.91</v>
      </c>
    </row>
    <row r="1315" spans="1:3" ht="25.5">
      <c r="A1315" s="75">
        <v>103670</v>
      </c>
      <c r="B1315" s="73" t="s">
        <v>49</v>
      </c>
      <c r="C1315" s="78">
        <v>280.89999999999998</v>
      </c>
    </row>
    <row r="1316" spans="1:3" ht="25.5">
      <c r="A1316" s="75">
        <v>103673</v>
      </c>
      <c r="B1316" s="73" t="s">
        <v>86</v>
      </c>
      <c r="C1316" s="78">
        <v>39.520000000000003</v>
      </c>
    </row>
    <row r="1317" spans="1:3" ht="38.25">
      <c r="A1317" s="75">
        <v>91084</v>
      </c>
      <c r="B1317" s="73" t="s">
        <v>2018</v>
      </c>
      <c r="C1317" s="78">
        <v>263.16000000000003</v>
      </c>
    </row>
    <row r="1318" spans="1:3" ht="38.25">
      <c r="A1318" s="75">
        <v>91080</v>
      </c>
      <c r="B1318" s="73" t="s">
        <v>2019</v>
      </c>
      <c r="C1318" s="78">
        <v>206.16</v>
      </c>
    </row>
    <row r="1319" spans="1:3" ht="38.25">
      <c r="A1319" s="75">
        <v>91101</v>
      </c>
      <c r="B1319" s="73" t="s">
        <v>2020</v>
      </c>
      <c r="C1319" s="78">
        <v>244.04</v>
      </c>
    </row>
    <row r="1320" spans="1:3" ht="38.25">
      <c r="A1320" s="75">
        <v>91097</v>
      </c>
      <c r="B1320" s="73" t="s">
        <v>2021</v>
      </c>
      <c r="C1320" s="78">
        <v>198.96</v>
      </c>
    </row>
    <row r="1321" spans="1:3" ht="38.25">
      <c r="A1321" s="75">
        <v>91082</v>
      </c>
      <c r="B1321" s="73" t="s">
        <v>2022</v>
      </c>
      <c r="C1321" s="78">
        <v>237.43</v>
      </c>
    </row>
    <row r="1322" spans="1:3" ht="38.25">
      <c r="A1322" s="75">
        <v>91078</v>
      </c>
      <c r="B1322" s="73" t="s">
        <v>2023</v>
      </c>
      <c r="C1322" s="78">
        <v>194.46</v>
      </c>
    </row>
    <row r="1323" spans="1:3" ht="38.25">
      <c r="A1323" s="75">
        <v>91099</v>
      </c>
      <c r="B1323" s="73" t="s">
        <v>2024</v>
      </c>
      <c r="C1323" s="78">
        <v>223.82</v>
      </c>
    </row>
    <row r="1324" spans="1:3" ht="38.25">
      <c r="A1324" s="75">
        <v>91095</v>
      </c>
      <c r="B1324" s="73" t="s">
        <v>2025</v>
      </c>
      <c r="C1324" s="78">
        <v>188.71</v>
      </c>
    </row>
    <row r="1325" spans="1:3" ht="38.25">
      <c r="A1325" s="75">
        <v>91076</v>
      </c>
      <c r="B1325" s="73" t="s">
        <v>2026</v>
      </c>
      <c r="C1325" s="78">
        <v>367.06</v>
      </c>
    </row>
    <row r="1326" spans="1:3" ht="38.25">
      <c r="A1326" s="75">
        <v>91072</v>
      </c>
      <c r="B1326" s="73" t="s">
        <v>2027</v>
      </c>
      <c r="C1326" s="78">
        <v>322.02</v>
      </c>
    </row>
    <row r="1327" spans="1:3" ht="38.25">
      <c r="A1327" s="75">
        <v>91093</v>
      </c>
      <c r="B1327" s="73" t="s">
        <v>2028</v>
      </c>
      <c r="C1327" s="78">
        <v>381.5</v>
      </c>
    </row>
    <row r="1328" spans="1:3" ht="38.25">
      <c r="A1328" s="75">
        <v>91089</v>
      </c>
      <c r="B1328" s="73" t="s">
        <v>2029</v>
      </c>
      <c r="C1328" s="78">
        <v>344.63</v>
      </c>
    </row>
    <row r="1329" spans="1:3" ht="38.25">
      <c r="A1329" s="75">
        <v>91074</v>
      </c>
      <c r="B1329" s="73" t="s">
        <v>2030</v>
      </c>
      <c r="C1329" s="78">
        <v>239.27</v>
      </c>
    </row>
    <row r="1330" spans="1:3" ht="38.25">
      <c r="A1330" s="75">
        <v>91070</v>
      </c>
      <c r="B1330" s="73" t="s">
        <v>2031</v>
      </c>
      <c r="C1330" s="78">
        <v>204.47</v>
      </c>
    </row>
    <row r="1331" spans="1:3" ht="38.25">
      <c r="A1331" s="75">
        <v>91091</v>
      </c>
      <c r="B1331" s="73" t="s">
        <v>2032</v>
      </c>
      <c r="C1331" s="78">
        <v>255.11</v>
      </c>
    </row>
    <row r="1332" spans="1:3" ht="38.25">
      <c r="A1332" s="75">
        <v>91087</v>
      </c>
      <c r="B1332" s="73" t="s">
        <v>2033</v>
      </c>
      <c r="C1332" s="78">
        <v>226.05</v>
      </c>
    </row>
    <row r="1333" spans="1:3" ht="38.25">
      <c r="A1333" s="75">
        <v>91083</v>
      </c>
      <c r="B1333" s="73" t="s">
        <v>2034</v>
      </c>
      <c r="C1333" s="78">
        <v>327.24</v>
      </c>
    </row>
    <row r="1334" spans="1:3" ht="38.25">
      <c r="A1334" s="75">
        <v>91079</v>
      </c>
      <c r="B1334" s="73" t="s">
        <v>2035</v>
      </c>
      <c r="C1334" s="78">
        <v>193.52</v>
      </c>
    </row>
    <row r="1335" spans="1:3" ht="38.25">
      <c r="A1335" s="75">
        <v>91100</v>
      </c>
      <c r="B1335" s="73" t="s">
        <v>2036</v>
      </c>
      <c r="C1335" s="78">
        <v>271.08999999999997</v>
      </c>
    </row>
    <row r="1336" spans="1:3" ht="38.25">
      <c r="A1336" s="75">
        <v>91096</v>
      </c>
      <c r="B1336" s="73" t="s">
        <v>2037</v>
      </c>
      <c r="C1336" s="78">
        <v>182.63</v>
      </c>
    </row>
    <row r="1337" spans="1:3" ht="38.25">
      <c r="A1337" s="75">
        <v>91081</v>
      </c>
      <c r="B1337" s="73" t="s">
        <v>2038</v>
      </c>
      <c r="C1337" s="78">
        <v>261.72000000000003</v>
      </c>
    </row>
    <row r="1338" spans="1:3" ht="38.25">
      <c r="A1338" s="75">
        <v>91077</v>
      </c>
      <c r="B1338" s="73" t="s">
        <v>2039</v>
      </c>
      <c r="C1338" s="78">
        <v>178.11</v>
      </c>
    </row>
    <row r="1339" spans="1:3" ht="38.25">
      <c r="A1339" s="75">
        <v>91098</v>
      </c>
      <c r="B1339" s="73" t="s">
        <v>2040</v>
      </c>
      <c r="C1339" s="78">
        <v>229.8</v>
      </c>
    </row>
    <row r="1340" spans="1:3" ht="38.25">
      <c r="A1340" s="75">
        <v>91094</v>
      </c>
      <c r="B1340" s="73" t="s">
        <v>2041</v>
      </c>
      <c r="C1340" s="78">
        <v>169.99</v>
      </c>
    </row>
    <row r="1341" spans="1:3" ht="38.25">
      <c r="A1341" s="75">
        <v>91075</v>
      </c>
      <c r="B1341" s="73" t="s">
        <v>2042</v>
      </c>
      <c r="C1341" s="78">
        <v>400.46</v>
      </c>
    </row>
    <row r="1342" spans="1:3" ht="38.25">
      <c r="A1342" s="75">
        <v>91071</v>
      </c>
      <c r="B1342" s="73" t="s">
        <v>2043</v>
      </c>
      <c r="C1342" s="78">
        <v>313.51</v>
      </c>
    </row>
    <row r="1343" spans="1:3" ht="38.25">
      <c r="A1343" s="75">
        <v>91092</v>
      </c>
      <c r="B1343" s="73" t="s">
        <v>2044</v>
      </c>
      <c r="C1343" s="78">
        <v>396.08</v>
      </c>
    </row>
    <row r="1344" spans="1:3" ht="38.25">
      <c r="A1344" s="75">
        <v>91088</v>
      </c>
      <c r="B1344" s="73" t="s">
        <v>2045</v>
      </c>
      <c r="C1344" s="78">
        <v>333.72</v>
      </c>
    </row>
    <row r="1345" spans="1:3" ht="38.25">
      <c r="A1345" s="75">
        <v>91073</v>
      </c>
      <c r="B1345" s="73" t="s">
        <v>2046</v>
      </c>
      <c r="C1345" s="78">
        <v>252.59</v>
      </c>
    </row>
    <row r="1346" spans="1:3" ht="38.25">
      <c r="A1346" s="75">
        <v>91069</v>
      </c>
      <c r="B1346" s="73" t="s">
        <v>2047</v>
      </c>
      <c r="C1346" s="78">
        <v>193.66</v>
      </c>
    </row>
    <row r="1347" spans="1:3" ht="38.25">
      <c r="A1347" s="75">
        <v>91090</v>
      </c>
      <c r="B1347" s="73" t="s">
        <v>2048</v>
      </c>
      <c r="C1347" s="78">
        <v>258.18</v>
      </c>
    </row>
    <row r="1348" spans="1:3" ht="38.25">
      <c r="A1348" s="75">
        <v>91086</v>
      </c>
      <c r="B1348" s="73" t="s">
        <v>2049</v>
      </c>
      <c r="C1348" s="78">
        <v>213.66</v>
      </c>
    </row>
    <row r="1349" spans="1:3" ht="25.5">
      <c r="A1349" s="75">
        <v>105522</v>
      </c>
      <c r="B1349" s="73" t="s">
        <v>2050</v>
      </c>
      <c r="C1349" s="78">
        <v>0</v>
      </c>
    </row>
    <row r="1350" spans="1:3">
      <c r="A1350" s="75">
        <v>104281</v>
      </c>
      <c r="B1350" s="73" t="s">
        <v>2051</v>
      </c>
      <c r="C1350" s="78">
        <v>0</v>
      </c>
    </row>
    <row r="1351" spans="1:3">
      <c r="A1351" s="75">
        <v>104287</v>
      </c>
      <c r="B1351" s="73" t="s">
        <v>2052</v>
      </c>
      <c r="C1351" s="78">
        <v>0</v>
      </c>
    </row>
    <row r="1352" spans="1:3">
      <c r="A1352" s="75">
        <v>104286</v>
      </c>
      <c r="B1352" s="73" t="s">
        <v>2053</v>
      </c>
      <c r="C1352" s="78">
        <v>0</v>
      </c>
    </row>
    <row r="1353" spans="1:3">
      <c r="A1353" s="75">
        <v>104292</v>
      </c>
      <c r="B1353" s="73" t="s">
        <v>2054</v>
      </c>
      <c r="C1353" s="78">
        <v>0</v>
      </c>
    </row>
    <row r="1354" spans="1:3">
      <c r="A1354" s="75">
        <v>104282</v>
      </c>
      <c r="B1354" s="73" t="s">
        <v>2055</v>
      </c>
      <c r="C1354" s="78">
        <v>0</v>
      </c>
    </row>
    <row r="1355" spans="1:3">
      <c r="A1355" s="75">
        <v>104288</v>
      </c>
      <c r="B1355" s="73" t="s">
        <v>2056</v>
      </c>
      <c r="C1355" s="78">
        <v>0</v>
      </c>
    </row>
    <row r="1356" spans="1:3">
      <c r="A1356" s="75">
        <v>104283</v>
      </c>
      <c r="B1356" s="73" t="s">
        <v>2057</v>
      </c>
      <c r="C1356" s="78">
        <v>0</v>
      </c>
    </row>
    <row r="1357" spans="1:3">
      <c r="A1357" s="75">
        <v>104289</v>
      </c>
      <c r="B1357" s="73" t="s">
        <v>2058</v>
      </c>
      <c r="C1357" s="78">
        <v>0</v>
      </c>
    </row>
    <row r="1358" spans="1:3">
      <c r="A1358" s="75">
        <v>104284</v>
      </c>
      <c r="B1358" s="73" t="s">
        <v>2059</v>
      </c>
      <c r="C1358" s="78">
        <v>0</v>
      </c>
    </row>
    <row r="1359" spans="1:3">
      <c r="A1359" s="75">
        <v>104290</v>
      </c>
      <c r="B1359" s="73" t="s">
        <v>2060</v>
      </c>
      <c r="C1359" s="78">
        <v>0</v>
      </c>
    </row>
    <row r="1360" spans="1:3">
      <c r="A1360" s="75">
        <v>104285</v>
      </c>
      <c r="B1360" s="73" t="s">
        <v>2061</v>
      </c>
      <c r="C1360" s="78">
        <v>0</v>
      </c>
    </row>
    <row r="1361" spans="1:3">
      <c r="A1361" s="75">
        <v>104291</v>
      </c>
      <c r="B1361" s="73" t="s">
        <v>2062</v>
      </c>
      <c r="C1361" s="78">
        <v>0</v>
      </c>
    </row>
    <row r="1362" spans="1:3">
      <c r="A1362" s="75">
        <v>104267</v>
      </c>
      <c r="B1362" s="73" t="s">
        <v>2063</v>
      </c>
      <c r="C1362" s="78">
        <v>0</v>
      </c>
    </row>
    <row r="1363" spans="1:3">
      <c r="A1363" s="75">
        <v>104268</v>
      </c>
      <c r="B1363" s="73" t="s">
        <v>2064</v>
      </c>
      <c r="C1363" s="78">
        <v>0</v>
      </c>
    </row>
    <row r="1364" spans="1:3">
      <c r="A1364" s="75">
        <v>104269</v>
      </c>
      <c r="B1364" s="73" t="s">
        <v>2065</v>
      </c>
      <c r="C1364" s="78">
        <v>0</v>
      </c>
    </row>
    <row r="1365" spans="1:3">
      <c r="A1365" s="75">
        <v>104270</v>
      </c>
      <c r="B1365" s="73" t="s">
        <v>2066</v>
      </c>
      <c r="C1365" s="78">
        <v>0</v>
      </c>
    </row>
    <row r="1366" spans="1:3">
      <c r="A1366" s="75">
        <v>104276</v>
      </c>
      <c r="B1366" s="73" t="s">
        <v>2067</v>
      </c>
      <c r="C1366" s="78">
        <v>0</v>
      </c>
    </row>
    <row r="1367" spans="1:3">
      <c r="A1367" s="75">
        <v>104280</v>
      </c>
      <c r="B1367" s="73" t="s">
        <v>2068</v>
      </c>
      <c r="C1367" s="78">
        <v>0</v>
      </c>
    </row>
    <row r="1368" spans="1:3">
      <c r="A1368" s="75">
        <v>104271</v>
      </c>
      <c r="B1368" s="73" t="s">
        <v>2069</v>
      </c>
      <c r="C1368" s="78">
        <v>0</v>
      </c>
    </row>
    <row r="1369" spans="1:3">
      <c r="A1369" s="75">
        <v>104272</v>
      </c>
      <c r="B1369" s="73" t="s">
        <v>2070</v>
      </c>
      <c r="C1369" s="78">
        <v>0</v>
      </c>
    </row>
    <row r="1370" spans="1:3">
      <c r="A1370" s="75">
        <v>104273</v>
      </c>
      <c r="B1370" s="73" t="s">
        <v>2071</v>
      </c>
      <c r="C1370" s="78">
        <v>0</v>
      </c>
    </row>
    <row r="1371" spans="1:3">
      <c r="A1371" s="75">
        <v>104277</v>
      </c>
      <c r="B1371" s="73" t="s">
        <v>2072</v>
      </c>
      <c r="C1371" s="78">
        <v>0</v>
      </c>
    </row>
    <row r="1372" spans="1:3">
      <c r="A1372" s="75">
        <v>104274</v>
      </c>
      <c r="B1372" s="73" t="s">
        <v>2073</v>
      </c>
      <c r="C1372" s="78">
        <v>0</v>
      </c>
    </row>
    <row r="1373" spans="1:3">
      <c r="A1373" s="75">
        <v>104278</v>
      </c>
      <c r="B1373" s="73" t="s">
        <v>2074</v>
      </c>
      <c r="C1373" s="78">
        <v>0</v>
      </c>
    </row>
    <row r="1374" spans="1:3">
      <c r="A1374" s="75">
        <v>104275</v>
      </c>
      <c r="B1374" s="73" t="s">
        <v>2075</v>
      </c>
      <c r="C1374" s="78">
        <v>0</v>
      </c>
    </row>
    <row r="1375" spans="1:3">
      <c r="A1375" s="75">
        <v>104279</v>
      </c>
      <c r="B1375" s="73" t="s">
        <v>2076</v>
      </c>
      <c r="C1375" s="78">
        <v>0</v>
      </c>
    </row>
    <row r="1376" spans="1:3">
      <c r="A1376" s="75">
        <v>104265</v>
      </c>
      <c r="B1376" s="73" t="s">
        <v>2077</v>
      </c>
      <c r="C1376" s="78">
        <v>0</v>
      </c>
    </row>
    <row r="1377" spans="1:3">
      <c r="A1377" s="75">
        <v>104266</v>
      </c>
      <c r="B1377" s="73" t="s">
        <v>2078</v>
      </c>
      <c r="C1377" s="78">
        <v>0</v>
      </c>
    </row>
    <row r="1378" spans="1:3" ht="25.5">
      <c r="A1378" s="75">
        <v>104305</v>
      </c>
      <c r="B1378" s="73" t="s">
        <v>2079</v>
      </c>
      <c r="C1378" s="78">
        <v>0</v>
      </c>
    </row>
    <row r="1379" spans="1:3" ht="25.5">
      <c r="A1379" s="75">
        <v>104306</v>
      </c>
      <c r="B1379" s="73" t="s">
        <v>2080</v>
      </c>
      <c r="C1379" s="78">
        <v>0</v>
      </c>
    </row>
    <row r="1380" spans="1:3" ht="25.5">
      <c r="A1380" s="75">
        <v>104307</v>
      </c>
      <c r="B1380" s="73" t="s">
        <v>2081</v>
      </c>
      <c r="C1380" s="78">
        <v>0</v>
      </c>
    </row>
    <row r="1381" spans="1:3" ht="25.5">
      <c r="A1381" s="75">
        <v>104308</v>
      </c>
      <c r="B1381" s="73" t="s">
        <v>2082</v>
      </c>
      <c r="C1381" s="78">
        <v>0</v>
      </c>
    </row>
    <row r="1382" spans="1:3" ht="25.5">
      <c r="A1382" s="75">
        <v>104309</v>
      </c>
      <c r="B1382" s="73" t="s">
        <v>2083</v>
      </c>
      <c r="C1382" s="78">
        <v>0</v>
      </c>
    </row>
    <row r="1383" spans="1:3" ht="25.5">
      <c r="A1383" s="75">
        <v>104310</v>
      </c>
      <c r="B1383" s="73" t="s">
        <v>2084</v>
      </c>
      <c r="C1383" s="78">
        <v>0</v>
      </c>
    </row>
    <row r="1384" spans="1:3" ht="25.5">
      <c r="A1384" s="75">
        <v>104311</v>
      </c>
      <c r="B1384" s="73" t="s">
        <v>2085</v>
      </c>
      <c r="C1384" s="78">
        <v>0</v>
      </c>
    </row>
    <row r="1385" spans="1:3" ht="25.5">
      <c r="A1385" s="75">
        <v>104301</v>
      </c>
      <c r="B1385" s="73" t="s">
        <v>2086</v>
      </c>
      <c r="C1385" s="78">
        <v>0</v>
      </c>
    </row>
    <row r="1386" spans="1:3" ht="25.5">
      <c r="A1386" s="75">
        <v>104302</v>
      </c>
      <c r="B1386" s="73" t="s">
        <v>2087</v>
      </c>
      <c r="C1386" s="78">
        <v>0</v>
      </c>
    </row>
    <row r="1387" spans="1:3" ht="25.5">
      <c r="A1387" s="75">
        <v>104303</v>
      </c>
      <c r="B1387" s="73" t="s">
        <v>2088</v>
      </c>
      <c r="C1387" s="78">
        <v>0</v>
      </c>
    </row>
    <row r="1388" spans="1:3" ht="25.5">
      <c r="A1388" s="75">
        <v>104304</v>
      </c>
      <c r="B1388" s="73" t="s">
        <v>2089</v>
      </c>
      <c r="C1388" s="78">
        <v>0</v>
      </c>
    </row>
    <row r="1389" spans="1:3" ht="25.5">
      <c r="A1389" s="75">
        <v>104293</v>
      </c>
      <c r="B1389" s="73" t="s">
        <v>2090</v>
      </c>
      <c r="C1389" s="78">
        <v>0</v>
      </c>
    </row>
    <row r="1390" spans="1:3" ht="25.5">
      <c r="A1390" s="75">
        <v>104297</v>
      </c>
      <c r="B1390" s="73" t="s">
        <v>2091</v>
      </c>
      <c r="C1390" s="78">
        <v>0</v>
      </c>
    </row>
    <row r="1391" spans="1:3" ht="25.5">
      <c r="A1391" s="75">
        <v>104295</v>
      </c>
      <c r="B1391" s="73" t="s">
        <v>2092</v>
      </c>
      <c r="C1391" s="78">
        <v>0</v>
      </c>
    </row>
    <row r="1392" spans="1:3" ht="25.5">
      <c r="A1392" s="75">
        <v>104299</v>
      </c>
      <c r="B1392" s="73" t="s">
        <v>2093</v>
      </c>
      <c r="C1392" s="78">
        <v>0</v>
      </c>
    </row>
    <row r="1393" spans="1:3" ht="25.5">
      <c r="A1393" s="75">
        <v>104294</v>
      </c>
      <c r="B1393" s="73" t="s">
        <v>2094</v>
      </c>
      <c r="C1393" s="78">
        <v>0</v>
      </c>
    </row>
    <row r="1394" spans="1:3" ht="25.5">
      <c r="A1394" s="75">
        <v>104298</v>
      </c>
      <c r="B1394" s="73" t="s">
        <v>2095</v>
      </c>
      <c r="C1394" s="78">
        <v>0</v>
      </c>
    </row>
    <row r="1395" spans="1:3" ht="25.5">
      <c r="A1395" s="75">
        <v>104296</v>
      </c>
      <c r="B1395" s="73" t="s">
        <v>2096</v>
      </c>
      <c r="C1395" s="78">
        <v>0</v>
      </c>
    </row>
    <row r="1396" spans="1:3" ht="25.5">
      <c r="A1396" s="75">
        <v>104300</v>
      </c>
      <c r="B1396" s="73" t="s">
        <v>2097</v>
      </c>
      <c r="C1396" s="78">
        <v>0</v>
      </c>
    </row>
    <row r="1397" spans="1:3" ht="25.5">
      <c r="A1397" s="75">
        <v>90944</v>
      </c>
      <c r="B1397" s="73" t="s">
        <v>2098</v>
      </c>
      <c r="C1397" s="78">
        <v>198.48</v>
      </c>
    </row>
    <row r="1398" spans="1:3" ht="25.5">
      <c r="A1398" s="75">
        <v>90934</v>
      </c>
      <c r="B1398" s="73" t="s">
        <v>2099</v>
      </c>
      <c r="C1398" s="78">
        <v>183.89</v>
      </c>
    </row>
    <row r="1399" spans="1:3" ht="25.5">
      <c r="A1399" s="75">
        <v>90954</v>
      </c>
      <c r="B1399" s="73" t="s">
        <v>2100</v>
      </c>
      <c r="C1399" s="78">
        <v>225.22</v>
      </c>
    </row>
    <row r="1400" spans="1:3" ht="25.5">
      <c r="A1400" s="75">
        <v>90933</v>
      </c>
      <c r="B1400" s="73" t="s">
        <v>2101</v>
      </c>
      <c r="C1400" s="78">
        <v>171.74</v>
      </c>
    </row>
    <row r="1401" spans="1:3" ht="25.5">
      <c r="A1401" s="75">
        <v>90943</v>
      </c>
      <c r="B1401" s="73" t="s">
        <v>2102</v>
      </c>
      <c r="C1401" s="78">
        <v>185.26</v>
      </c>
    </row>
    <row r="1402" spans="1:3" ht="25.5">
      <c r="A1402" s="75">
        <v>90953</v>
      </c>
      <c r="B1402" s="73" t="s">
        <v>2103</v>
      </c>
      <c r="C1402" s="78">
        <v>210.02</v>
      </c>
    </row>
    <row r="1403" spans="1:3" ht="25.5">
      <c r="A1403" s="75">
        <v>90932</v>
      </c>
      <c r="B1403" s="73" t="s">
        <v>2104</v>
      </c>
      <c r="C1403" s="78">
        <v>82.09</v>
      </c>
    </row>
    <row r="1404" spans="1:3" ht="25.5">
      <c r="A1404" s="75">
        <v>90942</v>
      </c>
      <c r="B1404" s="73" t="s">
        <v>2105</v>
      </c>
      <c r="C1404" s="78">
        <v>87.63</v>
      </c>
    </row>
    <row r="1405" spans="1:3" ht="25.5">
      <c r="A1405" s="75">
        <v>90952</v>
      </c>
      <c r="B1405" s="73" t="s">
        <v>2106</v>
      </c>
      <c r="C1405" s="78">
        <v>97.76</v>
      </c>
    </row>
    <row r="1406" spans="1:3" ht="38.25">
      <c r="A1406" s="75">
        <v>90930</v>
      </c>
      <c r="B1406" s="73" t="s">
        <v>2107</v>
      </c>
      <c r="C1406" s="78">
        <v>76.319999999999993</v>
      </c>
    </row>
    <row r="1407" spans="1:3" ht="38.25">
      <c r="A1407" s="75">
        <v>90940</v>
      </c>
      <c r="B1407" s="73" t="s">
        <v>2108</v>
      </c>
      <c r="C1407" s="78">
        <v>81.349999999999994</v>
      </c>
    </row>
    <row r="1408" spans="1:3" ht="38.25">
      <c r="A1408" s="75">
        <v>90950</v>
      </c>
      <c r="B1408" s="73" t="s">
        <v>2109</v>
      </c>
      <c r="C1408" s="78">
        <v>90.54</v>
      </c>
    </row>
    <row r="1409" spans="1:3" ht="25.5">
      <c r="A1409" s="75">
        <v>88476</v>
      </c>
      <c r="B1409" s="73" t="s">
        <v>2110</v>
      </c>
      <c r="C1409" s="78">
        <v>23.63</v>
      </c>
    </row>
    <row r="1410" spans="1:3" ht="25.5">
      <c r="A1410" s="75">
        <v>88477</v>
      </c>
      <c r="B1410" s="73" t="s">
        <v>2111</v>
      </c>
      <c r="C1410" s="78">
        <v>32.409999999999997</v>
      </c>
    </row>
    <row r="1411" spans="1:3" ht="25.5">
      <c r="A1411" s="75">
        <v>88478</v>
      </c>
      <c r="B1411" s="73" t="s">
        <v>2112</v>
      </c>
      <c r="C1411" s="78">
        <v>39.68</v>
      </c>
    </row>
    <row r="1412" spans="1:3" ht="25.5">
      <c r="A1412" s="75">
        <v>88470</v>
      </c>
      <c r="B1412" s="73" t="s">
        <v>2113</v>
      </c>
      <c r="C1412" s="78">
        <v>28.33</v>
      </c>
    </row>
    <row r="1413" spans="1:3" ht="25.5">
      <c r="A1413" s="75">
        <v>88471</v>
      </c>
      <c r="B1413" s="73" t="s">
        <v>2114</v>
      </c>
      <c r="C1413" s="78">
        <v>35.380000000000003</v>
      </c>
    </row>
    <row r="1414" spans="1:3" ht="25.5">
      <c r="A1414" s="75">
        <v>88472</v>
      </c>
      <c r="B1414" s="73" t="s">
        <v>2115</v>
      </c>
      <c r="C1414" s="78">
        <v>40.99</v>
      </c>
    </row>
    <row r="1415" spans="1:3" ht="25.5">
      <c r="A1415" s="75">
        <v>87759</v>
      </c>
      <c r="B1415" s="73" t="s">
        <v>2116</v>
      </c>
      <c r="C1415" s="78">
        <v>124.34</v>
      </c>
    </row>
    <row r="1416" spans="1:3" ht="25.5">
      <c r="A1416" s="75">
        <v>87769</v>
      </c>
      <c r="B1416" s="73" t="s">
        <v>2117</v>
      </c>
      <c r="C1416" s="78">
        <v>148.91999999999999</v>
      </c>
    </row>
    <row r="1417" spans="1:3" ht="25.5">
      <c r="A1417" s="75">
        <v>87739</v>
      </c>
      <c r="B1417" s="73" t="s">
        <v>2118</v>
      </c>
      <c r="C1417" s="78">
        <v>96.85</v>
      </c>
    </row>
    <row r="1418" spans="1:3" ht="25.5">
      <c r="A1418" s="75">
        <v>87749</v>
      </c>
      <c r="B1418" s="73" t="s">
        <v>2119</v>
      </c>
      <c r="C1418" s="78">
        <v>126.81</v>
      </c>
    </row>
    <row r="1419" spans="1:3" ht="25.5">
      <c r="A1419" s="75">
        <v>87624</v>
      </c>
      <c r="B1419" s="73" t="s">
        <v>2120</v>
      </c>
      <c r="C1419" s="78">
        <v>85.46</v>
      </c>
    </row>
    <row r="1420" spans="1:3" ht="25.5">
      <c r="A1420" s="75">
        <v>87634</v>
      </c>
      <c r="B1420" s="73" t="s">
        <v>2121</v>
      </c>
      <c r="C1420" s="78">
        <v>115.42</v>
      </c>
    </row>
    <row r="1421" spans="1:3" ht="25.5">
      <c r="A1421" s="75">
        <v>87644</v>
      </c>
      <c r="B1421" s="73" t="s">
        <v>2122</v>
      </c>
      <c r="C1421" s="78">
        <v>139.94999999999999</v>
      </c>
    </row>
    <row r="1422" spans="1:3" ht="25.5">
      <c r="A1422" s="75">
        <v>87684</v>
      </c>
      <c r="B1422" s="73" t="s">
        <v>2123</v>
      </c>
      <c r="C1422" s="78">
        <v>135.22999999999999</v>
      </c>
    </row>
    <row r="1423" spans="1:3" ht="25.5">
      <c r="A1423" s="75">
        <v>87694</v>
      </c>
      <c r="B1423" s="73" t="s">
        <v>2124</v>
      </c>
      <c r="C1423" s="78">
        <v>154.9</v>
      </c>
    </row>
    <row r="1424" spans="1:3" ht="25.5">
      <c r="A1424" s="75">
        <v>87704</v>
      </c>
      <c r="B1424" s="73" t="s">
        <v>2125</v>
      </c>
      <c r="C1424" s="78">
        <v>168.27</v>
      </c>
    </row>
    <row r="1425" spans="1:3" ht="38.25">
      <c r="A1425" s="75">
        <v>87758</v>
      </c>
      <c r="B1425" s="73" t="s">
        <v>2126</v>
      </c>
      <c r="C1425" s="78">
        <v>115.72</v>
      </c>
    </row>
    <row r="1426" spans="1:3" ht="38.25">
      <c r="A1426" s="75">
        <v>87768</v>
      </c>
      <c r="B1426" s="73" t="s">
        <v>2127</v>
      </c>
      <c r="C1426" s="78">
        <v>138.32</v>
      </c>
    </row>
    <row r="1427" spans="1:3" ht="38.25">
      <c r="A1427" s="75">
        <v>87738</v>
      </c>
      <c r="B1427" s="73" t="s">
        <v>2128</v>
      </c>
      <c r="C1427" s="78">
        <v>90.65</v>
      </c>
    </row>
    <row r="1428" spans="1:3" ht="38.25">
      <c r="A1428" s="75">
        <v>87748</v>
      </c>
      <c r="B1428" s="73" t="s">
        <v>2129</v>
      </c>
      <c r="C1428" s="78">
        <v>118.19</v>
      </c>
    </row>
    <row r="1429" spans="1:3" ht="25.5">
      <c r="A1429" s="75">
        <v>87623</v>
      </c>
      <c r="B1429" s="73" t="s">
        <v>2130</v>
      </c>
      <c r="C1429" s="78">
        <v>79.260000000000005</v>
      </c>
    </row>
    <row r="1430" spans="1:3" ht="25.5">
      <c r="A1430" s="75">
        <v>87633</v>
      </c>
      <c r="B1430" s="73" t="s">
        <v>2131</v>
      </c>
      <c r="C1430" s="78">
        <v>106.8</v>
      </c>
    </row>
    <row r="1431" spans="1:3" ht="25.5">
      <c r="A1431" s="75">
        <v>87643</v>
      </c>
      <c r="B1431" s="73" t="s">
        <v>2132</v>
      </c>
      <c r="C1431" s="78">
        <v>129.35</v>
      </c>
    </row>
    <row r="1432" spans="1:3" ht="38.25">
      <c r="A1432" s="75">
        <v>87683</v>
      </c>
      <c r="B1432" s="73" t="s">
        <v>2133</v>
      </c>
      <c r="C1432" s="78">
        <v>124.63</v>
      </c>
    </row>
    <row r="1433" spans="1:3" ht="38.25">
      <c r="A1433" s="75">
        <v>87703</v>
      </c>
      <c r="B1433" s="73" t="s">
        <v>2134</v>
      </c>
      <c r="C1433" s="78">
        <v>155.05000000000001</v>
      </c>
    </row>
    <row r="1434" spans="1:3" ht="25.5">
      <c r="A1434" s="75">
        <v>87693</v>
      </c>
      <c r="B1434" s="73" t="s">
        <v>2135</v>
      </c>
      <c r="C1434" s="78">
        <v>142.75</v>
      </c>
    </row>
    <row r="1435" spans="1:3" ht="25.5">
      <c r="A1435" s="75">
        <v>87757</v>
      </c>
      <c r="B1435" s="73" t="s">
        <v>2136</v>
      </c>
      <c r="C1435" s="78">
        <v>52.06</v>
      </c>
    </row>
    <row r="1436" spans="1:3" ht="25.5">
      <c r="A1436" s="75">
        <v>87767</v>
      </c>
      <c r="B1436" s="73" t="s">
        <v>2137</v>
      </c>
      <c r="C1436" s="78">
        <v>60.03</v>
      </c>
    </row>
    <row r="1437" spans="1:3" ht="25.5">
      <c r="A1437" s="75">
        <v>87737</v>
      </c>
      <c r="B1437" s="73" t="s">
        <v>2138</v>
      </c>
      <c r="C1437" s="78">
        <v>44.86</v>
      </c>
    </row>
    <row r="1438" spans="1:3" ht="25.5">
      <c r="A1438" s="75">
        <v>87747</v>
      </c>
      <c r="B1438" s="73" t="s">
        <v>2139</v>
      </c>
      <c r="C1438" s="78">
        <v>54.53</v>
      </c>
    </row>
    <row r="1439" spans="1:3" ht="25.5">
      <c r="A1439" s="75">
        <v>87622</v>
      </c>
      <c r="B1439" s="73" t="s">
        <v>2140</v>
      </c>
      <c r="C1439" s="78">
        <v>33.47</v>
      </c>
    </row>
    <row r="1440" spans="1:3" ht="25.5">
      <c r="A1440" s="75">
        <v>87632</v>
      </c>
      <c r="B1440" s="73" t="s">
        <v>2141</v>
      </c>
      <c r="C1440" s="78">
        <v>43.14</v>
      </c>
    </row>
    <row r="1441" spans="1:3" ht="25.5">
      <c r="A1441" s="75">
        <v>87642</v>
      </c>
      <c r="B1441" s="73" t="s">
        <v>2142</v>
      </c>
      <c r="C1441" s="78">
        <v>51.06</v>
      </c>
    </row>
    <row r="1442" spans="1:3" ht="25.5">
      <c r="A1442" s="75">
        <v>87682</v>
      </c>
      <c r="B1442" s="73" t="s">
        <v>2143</v>
      </c>
      <c r="C1442" s="78">
        <v>46.34</v>
      </c>
    </row>
    <row r="1443" spans="1:3" ht="25.5">
      <c r="A1443" s="75">
        <v>87692</v>
      </c>
      <c r="B1443" s="73" t="s">
        <v>2144</v>
      </c>
      <c r="C1443" s="78">
        <v>53.1</v>
      </c>
    </row>
    <row r="1444" spans="1:3" ht="25.5">
      <c r="A1444" s="75">
        <v>87702</v>
      </c>
      <c r="B1444" s="73" t="s">
        <v>2145</v>
      </c>
      <c r="C1444" s="78">
        <v>57.42</v>
      </c>
    </row>
    <row r="1445" spans="1:3" ht="38.25">
      <c r="A1445" s="75">
        <v>87755</v>
      </c>
      <c r="B1445" s="73" t="s">
        <v>2146</v>
      </c>
      <c r="C1445" s="78">
        <v>47.96</v>
      </c>
    </row>
    <row r="1446" spans="1:3" ht="38.25">
      <c r="A1446" s="75">
        <v>87765</v>
      </c>
      <c r="B1446" s="73" t="s">
        <v>2147</v>
      </c>
      <c r="C1446" s="78">
        <v>55</v>
      </c>
    </row>
    <row r="1447" spans="1:3" ht="38.25">
      <c r="A1447" s="75">
        <v>87735</v>
      </c>
      <c r="B1447" s="73" t="s">
        <v>2148</v>
      </c>
      <c r="C1447" s="78">
        <v>41.92</v>
      </c>
    </row>
    <row r="1448" spans="1:3" ht="38.25">
      <c r="A1448" s="75">
        <v>87745</v>
      </c>
      <c r="B1448" s="73" t="s">
        <v>2149</v>
      </c>
      <c r="C1448" s="78">
        <v>50.43</v>
      </c>
    </row>
    <row r="1449" spans="1:3" ht="38.25">
      <c r="A1449" s="75">
        <v>87620</v>
      </c>
      <c r="B1449" s="73" t="s">
        <v>2150</v>
      </c>
      <c r="C1449" s="78">
        <v>30.53</v>
      </c>
    </row>
    <row r="1450" spans="1:3" ht="38.25">
      <c r="A1450" s="75">
        <v>87630</v>
      </c>
      <c r="B1450" s="73" t="s">
        <v>2151</v>
      </c>
      <c r="C1450" s="78">
        <v>39.04</v>
      </c>
    </row>
    <row r="1451" spans="1:3" ht="38.25">
      <c r="A1451" s="75">
        <v>87640</v>
      </c>
      <c r="B1451" s="73" t="s">
        <v>2152</v>
      </c>
      <c r="C1451" s="78">
        <v>46.03</v>
      </c>
    </row>
    <row r="1452" spans="1:3" ht="38.25">
      <c r="A1452" s="75">
        <v>87680</v>
      </c>
      <c r="B1452" s="73" t="s">
        <v>2153</v>
      </c>
      <c r="C1452" s="78">
        <v>41.31</v>
      </c>
    </row>
    <row r="1453" spans="1:3" ht="38.25">
      <c r="A1453" s="75">
        <v>87690</v>
      </c>
      <c r="B1453" s="73" t="s">
        <v>2154</v>
      </c>
      <c r="C1453" s="78">
        <v>47.33</v>
      </c>
    </row>
    <row r="1454" spans="1:3" ht="38.25">
      <c r="A1454" s="75">
        <v>87700</v>
      </c>
      <c r="B1454" s="73" t="s">
        <v>2155</v>
      </c>
      <c r="C1454" s="78">
        <v>51.14</v>
      </c>
    </row>
    <row r="1455" spans="1:3">
      <c r="A1455" s="75">
        <v>102803</v>
      </c>
      <c r="B1455" s="73" t="s">
        <v>2156</v>
      </c>
      <c r="C1455" s="78">
        <v>2.2599999999999998</v>
      </c>
    </row>
    <row r="1456" spans="1:3" ht="25.5">
      <c r="A1456" s="75">
        <v>92717</v>
      </c>
      <c r="B1456" s="73" t="s">
        <v>2157</v>
      </c>
      <c r="C1456" s="78">
        <v>0.39</v>
      </c>
    </row>
    <row r="1457" spans="1:3" ht="25.5">
      <c r="A1457" s="75">
        <v>92716</v>
      </c>
      <c r="B1457" s="73" t="s">
        <v>2158</v>
      </c>
      <c r="C1457" s="78">
        <v>105.09</v>
      </c>
    </row>
    <row r="1458" spans="1:3" ht="25.5">
      <c r="A1458" s="75">
        <v>103668</v>
      </c>
      <c r="B1458" s="73" t="s">
        <v>2159</v>
      </c>
      <c r="C1458" s="78">
        <v>0</v>
      </c>
    </row>
    <row r="1459" spans="1:3" ht="25.5">
      <c r="A1459" s="75">
        <v>103667</v>
      </c>
      <c r="B1459" s="73" t="s">
        <v>2160</v>
      </c>
      <c r="C1459" s="78">
        <v>0</v>
      </c>
    </row>
    <row r="1460" spans="1:3" ht="25.5">
      <c r="A1460" s="75">
        <v>89218</v>
      </c>
      <c r="B1460" s="73" t="s">
        <v>2161</v>
      </c>
      <c r="C1460" s="78">
        <v>92.16</v>
      </c>
    </row>
    <row r="1461" spans="1:3" ht="25.5">
      <c r="A1461" s="75">
        <v>89843</v>
      </c>
      <c r="B1461" s="73" t="s">
        <v>2162</v>
      </c>
      <c r="C1461" s="78">
        <v>212.59</v>
      </c>
    </row>
    <row r="1462" spans="1:3" ht="25.5">
      <c r="A1462" s="75">
        <v>87446</v>
      </c>
      <c r="B1462" s="73" t="s">
        <v>2163</v>
      </c>
      <c r="C1462" s="78">
        <v>0.5</v>
      </c>
    </row>
    <row r="1463" spans="1:3" ht="25.5">
      <c r="A1463" s="75">
        <v>87445</v>
      </c>
      <c r="B1463" s="73" t="s">
        <v>2164</v>
      </c>
      <c r="C1463" s="78">
        <v>5.19</v>
      </c>
    </row>
    <row r="1464" spans="1:3" ht="25.5">
      <c r="A1464" s="75">
        <v>93234</v>
      </c>
      <c r="B1464" s="73" t="s">
        <v>2165</v>
      </c>
      <c r="C1464" s="78">
        <v>0.46</v>
      </c>
    </row>
    <row r="1465" spans="1:3" ht="25.5">
      <c r="A1465" s="75">
        <v>93233</v>
      </c>
      <c r="B1465" s="73" t="s">
        <v>2166</v>
      </c>
      <c r="C1465" s="78">
        <v>5.53</v>
      </c>
    </row>
    <row r="1466" spans="1:3" ht="25.5">
      <c r="A1466" s="75">
        <v>102953</v>
      </c>
      <c r="B1466" s="73" t="s">
        <v>2167</v>
      </c>
      <c r="C1466" s="78">
        <v>0</v>
      </c>
    </row>
    <row r="1467" spans="1:3" ht="25.5">
      <c r="A1467" s="75">
        <v>102952</v>
      </c>
      <c r="B1467" s="73" t="s">
        <v>2168</v>
      </c>
      <c r="C1467" s="78">
        <v>0</v>
      </c>
    </row>
    <row r="1468" spans="1:3" ht="25.5">
      <c r="A1468" s="75">
        <v>88831</v>
      </c>
      <c r="B1468" s="73" t="s">
        <v>2169</v>
      </c>
      <c r="C1468" s="78">
        <v>0.37</v>
      </c>
    </row>
    <row r="1469" spans="1:3" ht="25.5">
      <c r="A1469" s="75">
        <v>88830</v>
      </c>
      <c r="B1469" s="73" t="s">
        <v>2170</v>
      </c>
      <c r="C1469" s="78">
        <v>2.0699999999999998</v>
      </c>
    </row>
    <row r="1470" spans="1:3" ht="25.5">
      <c r="A1470" s="75">
        <v>89226</v>
      </c>
      <c r="B1470" s="73" t="s">
        <v>2171</v>
      </c>
      <c r="C1470" s="78">
        <v>1.52</v>
      </c>
    </row>
    <row r="1471" spans="1:3" ht="25.5">
      <c r="A1471" s="75">
        <v>89225</v>
      </c>
      <c r="B1471" s="73" t="s">
        <v>2172</v>
      </c>
      <c r="C1471" s="78">
        <v>5.63</v>
      </c>
    </row>
    <row r="1472" spans="1:3" ht="25.5">
      <c r="A1472" s="75">
        <v>89279</v>
      </c>
      <c r="B1472" s="73" t="s">
        <v>2173</v>
      </c>
      <c r="C1472" s="78">
        <v>1.86</v>
      </c>
    </row>
    <row r="1473" spans="1:3" ht="25.5">
      <c r="A1473" s="75">
        <v>89278</v>
      </c>
      <c r="B1473" s="73" t="s">
        <v>2174</v>
      </c>
      <c r="C1473" s="78">
        <v>12.09</v>
      </c>
    </row>
    <row r="1474" spans="1:3" ht="25.5">
      <c r="A1474" s="75">
        <v>90651</v>
      </c>
      <c r="B1474" s="73" t="s">
        <v>2175</v>
      </c>
      <c r="C1474" s="78">
        <v>1.23</v>
      </c>
    </row>
    <row r="1475" spans="1:3" ht="25.5">
      <c r="A1475" s="75">
        <v>90650</v>
      </c>
      <c r="B1475" s="73" t="s">
        <v>2176</v>
      </c>
      <c r="C1475" s="78">
        <v>12.98</v>
      </c>
    </row>
    <row r="1476" spans="1:3">
      <c r="A1476" s="75">
        <v>90657</v>
      </c>
      <c r="B1476" s="73" t="s">
        <v>2177</v>
      </c>
      <c r="C1476" s="78">
        <v>4.59</v>
      </c>
    </row>
    <row r="1477" spans="1:3">
      <c r="A1477" s="75">
        <v>90656</v>
      </c>
      <c r="B1477" s="73" t="s">
        <v>2178</v>
      </c>
      <c r="C1477" s="78">
        <v>15.68</v>
      </c>
    </row>
    <row r="1478" spans="1:3">
      <c r="A1478" s="75">
        <v>90663</v>
      </c>
      <c r="B1478" s="73" t="s">
        <v>2179</v>
      </c>
      <c r="C1478" s="78">
        <v>4.92</v>
      </c>
    </row>
    <row r="1479" spans="1:3">
      <c r="A1479" s="75">
        <v>90662</v>
      </c>
      <c r="B1479" s="73" t="s">
        <v>2180</v>
      </c>
      <c r="C1479" s="78">
        <v>16.3</v>
      </c>
    </row>
    <row r="1480" spans="1:3" ht="25.5">
      <c r="A1480" s="75">
        <v>89022</v>
      </c>
      <c r="B1480" s="73" t="s">
        <v>2181</v>
      </c>
      <c r="C1480" s="78">
        <v>0.71</v>
      </c>
    </row>
    <row r="1481" spans="1:3" ht="25.5">
      <c r="A1481" s="75">
        <v>89021</v>
      </c>
      <c r="B1481" s="73" t="s">
        <v>2182</v>
      </c>
      <c r="C1481" s="78">
        <v>3.44</v>
      </c>
    </row>
    <row r="1482" spans="1:3" ht="25.5">
      <c r="A1482" s="75">
        <v>90644</v>
      </c>
      <c r="B1482" s="73" t="s">
        <v>2183</v>
      </c>
      <c r="C1482" s="78">
        <v>7.06</v>
      </c>
    </row>
    <row r="1483" spans="1:3" ht="25.5">
      <c r="A1483" s="75">
        <v>90643</v>
      </c>
      <c r="B1483" s="73" t="s">
        <v>2184</v>
      </c>
      <c r="C1483" s="78">
        <v>25.84</v>
      </c>
    </row>
    <row r="1484" spans="1:3">
      <c r="A1484" s="75">
        <v>102811</v>
      </c>
      <c r="B1484" s="73" t="s">
        <v>2185</v>
      </c>
      <c r="C1484" s="78">
        <v>0</v>
      </c>
    </row>
    <row r="1485" spans="1:3">
      <c r="A1485" s="75">
        <v>102810</v>
      </c>
      <c r="B1485" s="73" t="s">
        <v>2186</v>
      </c>
      <c r="C1485" s="78">
        <v>0</v>
      </c>
    </row>
    <row r="1486" spans="1:3" ht="25.5">
      <c r="A1486" s="75">
        <v>92146</v>
      </c>
      <c r="B1486" s="73" t="s">
        <v>2187</v>
      </c>
      <c r="C1486" s="78">
        <v>30.34</v>
      </c>
    </row>
    <row r="1487" spans="1:3" ht="25.5">
      <c r="A1487" s="75">
        <v>92145</v>
      </c>
      <c r="B1487" s="73" t="s">
        <v>2188</v>
      </c>
      <c r="C1487" s="78">
        <v>76.45</v>
      </c>
    </row>
    <row r="1488" spans="1:3">
      <c r="A1488" s="75">
        <v>92139</v>
      </c>
      <c r="B1488" s="73" t="s">
        <v>2189</v>
      </c>
      <c r="C1488" s="78">
        <v>42.46</v>
      </c>
    </row>
    <row r="1489" spans="1:3">
      <c r="A1489" s="75">
        <v>92138</v>
      </c>
      <c r="B1489" s="73" t="s">
        <v>2190</v>
      </c>
      <c r="C1489" s="78">
        <v>94.25</v>
      </c>
    </row>
    <row r="1490" spans="1:3" ht="38.25">
      <c r="A1490" s="75">
        <v>91387</v>
      </c>
      <c r="B1490" s="73" t="s">
        <v>2191</v>
      </c>
      <c r="C1490" s="78">
        <v>70.09</v>
      </c>
    </row>
    <row r="1491" spans="1:3" ht="38.25">
      <c r="A1491" s="75">
        <v>91386</v>
      </c>
      <c r="B1491" s="73" t="s">
        <v>2192</v>
      </c>
      <c r="C1491" s="78">
        <v>264.05</v>
      </c>
    </row>
    <row r="1492" spans="1:3" ht="25.5">
      <c r="A1492" s="75">
        <v>96036</v>
      </c>
      <c r="B1492" s="73" t="s">
        <v>2193</v>
      </c>
      <c r="C1492" s="78">
        <v>78.73</v>
      </c>
    </row>
    <row r="1493" spans="1:3" ht="25.5">
      <c r="A1493" s="75">
        <v>96035</v>
      </c>
      <c r="B1493" s="73" t="s">
        <v>2194</v>
      </c>
      <c r="C1493" s="78">
        <v>278.3</v>
      </c>
    </row>
    <row r="1494" spans="1:3" ht="38.25">
      <c r="A1494" s="75">
        <v>89877</v>
      </c>
      <c r="B1494" s="73" t="s">
        <v>2195</v>
      </c>
      <c r="C1494" s="78">
        <v>85.03</v>
      </c>
    </row>
    <row r="1495" spans="1:3" ht="38.25">
      <c r="A1495" s="75">
        <v>89876</v>
      </c>
      <c r="B1495" s="73" t="s">
        <v>2196</v>
      </c>
      <c r="C1495" s="78">
        <v>329.4</v>
      </c>
    </row>
    <row r="1496" spans="1:3" ht="38.25">
      <c r="A1496" s="75">
        <v>89884</v>
      </c>
      <c r="B1496" s="73" t="s">
        <v>2197</v>
      </c>
      <c r="C1496" s="78">
        <v>88.91</v>
      </c>
    </row>
    <row r="1497" spans="1:3" ht="38.25">
      <c r="A1497" s="75">
        <v>89883</v>
      </c>
      <c r="B1497" s="73" t="s">
        <v>2198</v>
      </c>
      <c r="C1497" s="78">
        <v>364.42</v>
      </c>
    </row>
    <row r="1498" spans="1:3" ht="38.25">
      <c r="A1498" s="75">
        <v>67827</v>
      </c>
      <c r="B1498" s="73" t="s">
        <v>2199</v>
      </c>
      <c r="C1498" s="78">
        <v>60.49</v>
      </c>
    </row>
    <row r="1499" spans="1:3" ht="38.25">
      <c r="A1499" s="75">
        <v>67826</v>
      </c>
      <c r="B1499" s="73" t="s">
        <v>2200</v>
      </c>
      <c r="C1499" s="78">
        <v>183.18</v>
      </c>
    </row>
    <row r="1500" spans="1:3" ht="25.5">
      <c r="A1500" s="75">
        <v>5961</v>
      </c>
      <c r="B1500" s="73" t="s">
        <v>2201</v>
      </c>
      <c r="C1500" s="78">
        <v>59.28</v>
      </c>
    </row>
    <row r="1501" spans="1:3" ht="25.5">
      <c r="A1501" s="75">
        <v>5811</v>
      </c>
      <c r="B1501" s="73" t="s">
        <v>2202</v>
      </c>
      <c r="C1501" s="78">
        <v>200.31</v>
      </c>
    </row>
    <row r="1502" spans="1:3" ht="38.25">
      <c r="A1502" s="75">
        <v>92243</v>
      </c>
      <c r="B1502" s="73" t="s">
        <v>2203</v>
      </c>
      <c r="C1502" s="78">
        <v>75.989999999999995</v>
      </c>
    </row>
    <row r="1503" spans="1:3" ht="38.25">
      <c r="A1503" s="75">
        <v>92242</v>
      </c>
      <c r="B1503" s="73" t="s">
        <v>2204</v>
      </c>
      <c r="C1503" s="78">
        <v>405.02</v>
      </c>
    </row>
    <row r="1504" spans="1:3" ht="38.25">
      <c r="A1504" s="75">
        <v>91646</v>
      </c>
      <c r="B1504" s="73" t="s">
        <v>2205</v>
      </c>
      <c r="C1504" s="78">
        <v>93.63</v>
      </c>
    </row>
    <row r="1505" spans="1:3" ht="38.25">
      <c r="A1505" s="75">
        <v>91645</v>
      </c>
      <c r="B1505" s="73" t="s">
        <v>2206</v>
      </c>
      <c r="C1505" s="78">
        <v>468.12</v>
      </c>
    </row>
    <row r="1506" spans="1:3" ht="38.25">
      <c r="A1506" s="75">
        <v>92107</v>
      </c>
      <c r="B1506" s="73" t="s">
        <v>2207</v>
      </c>
      <c r="C1506" s="78">
        <v>88.92</v>
      </c>
    </row>
    <row r="1507" spans="1:3" ht="38.25">
      <c r="A1507" s="75">
        <v>92106</v>
      </c>
      <c r="B1507" s="73" t="s">
        <v>2208</v>
      </c>
      <c r="C1507" s="78">
        <v>351.49</v>
      </c>
    </row>
    <row r="1508" spans="1:3" ht="38.25">
      <c r="A1508" s="75">
        <v>5903</v>
      </c>
      <c r="B1508" s="73" t="s">
        <v>2209</v>
      </c>
      <c r="C1508" s="78">
        <v>69.260000000000005</v>
      </c>
    </row>
    <row r="1509" spans="1:3" ht="38.25">
      <c r="A1509" s="75">
        <v>5901</v>
      </c>
      <c r="B1509" s="73" t="s">
        <v>2210</v>
      </c>
      <c r="C1509" s="78">
        <v>312.7</v>
      </c>
    </row>
    <row r="1510" spans="1:3" ht="25.5">
      <c r="A1510" s="75">
        <v>6260</v>
      </c>
      <c r="B1510" s="73" t="s">
        <v>2211</v>
      </c>
      <c r="C1510" s="78">
        <v>56.59</v>
      </c>
    </row>
    <row r="1511" spans="1:3" ht="25.5">
      <c r="A1511" s="75">
        <v>6259</v>
      </c>
      <c r="B1511" s="73" t="s">
        <v>2212</v>
      </c>
      <c r="C1511" s="78">
        <v>251.1</v>
      </c>
    </row>
    <row r="1512" spans="1:3" ht="25.5">
      <c r="A1512" s="75">
        <v>104705</v>
      </c>
      <c r="B1512" s="73" t="s">
        <v>2213</v>
      </c>
      <c r="C1512" s="78">
        <v>0</v>
      </c>
    </row>
    <row r="1513" spans="1:3" ht="25.5">
      <c r="A1513" s="75">
        <v>104704</v>
      </c>
      <c r="B1513" s="73" t="s">
        <v>2214</v>
      </c>
      <c r="C1513" s="78">
        <v>0</v>
      </c>
    </row>
    <row r="1514" spans="1:3" ht="38.25">
      <c r="A1514" s="75">
        <v>91395</v>
      </c>
      <c r="B1514" s="73" t="s">
        <v>2215</v>
      </c>
      <c r="C1514" s="78">
        <v>54.36</v>
      </c>
    </row>
    <row r="1515" spans="1:3" ht="38.25">
      <c r="A1515" s="75">
        <v>73467</v>
      </c>
      <c r="B1515" s="73" t="s">
        <v>2216</v>
      </c>
      <c r="C1515" s="78">
        <v>243.74</v>
      </c>
    </row>
    <row r="1516" spans="1:3" ht="38.25">
      <c r="A1516" s="75">
        <v>5826</v>
      </c>
      <c r="B1516" s="73" t="s">
        <v>2217</v>
      </c>
      <c r="C1516" s="78">
        <v>57.25</v>
      </c>
    </row>
    <row r="1517" spans="1:3" ht="38.25">
      <c r="A1517" s="75">
        <v>5824</v>
      </c>
      <c r="B1517" s="73" t="s">
        <v>2218</v>
      </c>
      <c r="C1517" s="78">
        <v>211.89</v>
      </c>
    </row>
    <row r="1518" spans="1:3" ht="25.5">
      <c r="A1518" s="75">
        <v>5892</v>
      </c>
      <c r="B1518" s="73" t="s">
        <v>2219</v>
      </c>
      <c r="C1518" s="78">
        <v>52.11</v>
      </c>
    </row>
    <row r="1519" spans="1:3" ht="25.5">
      <c r="A1519" s="75">
        <v>5890</v>
      </c>
      <c r="B1519" s="73" t="s">
        <v>2220</v>
      </c>
      <c r="C1519" s="78">
        <v>198.83</v>
      </c>
    </row>
    <row r="1520" spans="1:3" ht="25.5">
      <c r="A1520" s="75">
        <v>5896</v>
      </c>
      <c r="B1520" s="73" t="s">
        <v>2221</v>
      </c>
      <c r="C1520" s="78">
        <v>54.84</v>
      </c>
    </row>
    <row r="1521" spans="1:3" ht="25.5">
      <c r="A1521" s="75">
        <v>5894</v>
      </c>
      <c r="B1521" s="73" t="s">
        <v>2222</v>
      </c>
      <c r="C1521" s="78">
        <v>207.26</v>
      </c>
    </row>
    <row r="1522" spans="1:3" ht="25.5">
      <c r="A1522" s="75">
        <v>91032</v>
      </c>
      <c r="B1522" s="73" t="s">
        <v>2223</v>
      </c>
      <c r="C1522" s="78">
        <v>63.07</v>
      </c>
    </row>
    <row r="1523" spans="1:3" ht="25.5">
      <c r="A1523" s="75">
        <v>91031</v>
      </c>
      <c r="B1523" s="73" t="s">
        <v>2224</v>
      </c>
      <c r="C1523" s="78">
        <v>254.75</v>
      </c>
    </row>
    <row r="1524" spans="1:3" ht="38.25">
      <c r="A1524" s="75">
        <v>102817</v>
      </c>
      <c r="B1524" s="73" t="s">
        <v>2225</v>
      </c>
      <c r="C1524" s="78">
        <v>0</v>
      </c>
    </row>
    <row r="1525" spans="1:3" ht="38.25">
      <c r="A1525" s="75">
        <v>102816</v>
      </c>
      <c r="B1525" s="73" t="s">
        <v>2226</v>
      </c>
      <c r="C1525" s="78">
        <v>0</v>
      </c>
    </row>
    <row r="1526" spans="1:3" ht="25.5">
      <c r="A1526" s="75">
        <v>91534</v>
      </c>
      <c r="B1526" s="73" t="s">
        <v>2227</v>
      </c>
      <c r="C1526" s="78">
        <v>29.76</v>
      </c>
    </row>
    <row r="1527" spans="1:3" ht="25.5">
      <c r="A1527" s="75">
        <v>91533</v>
      </c>
      <c r="B1527" s="73" t="s">
        <v>2228</v>
      </c>
      <c r="C1527" s="78">
        <v>36.880000000000003</v>
      </c>
    </row>
    <row r="1528" spans="1:3" ht="25.5">
      <c r="A1528" s="75">
        <v>95265</v>
      </c>
      <c r="B1528" s="73" t="s">
        <v>2229</v>
      </c>
      <c r="C1528" s="78">
        <v>0.79</v>
      </c>
    </row>
    <row r="1529" spans="1:3" ht="25.5">
      <c r="A1529" s="75">
        <v>95264</v>
      </c>
      <c r="B1529" s="73" t="s">
        <v>2230</v>
      </c>
      <c r="C1529" s="78">
        <v>6.24</v>
      </c>
    </row>
    <row r="1530" spans="1:3" ht="25.5">
      <c r="A1530" s="75">
        <v>90973</v>
      </c>
      <c r="B1530" s="73" t="s">
        <v>2231</v>
      </c>
      <c r="C1530" s="78">
        <v>8.44</v>
      </c>
    </row>
    <row r="1531" spans="1:3" ht="25.5">
      <c r="A1531" s="75">
        <v>90972</v>
      </c>
      <c r="B1531" s="73" t="s">
        <v>2232</v>
      </c>
      <c r="C1531" s="78">
        <v>77.150000000000006</v>
      </c>
    </row>
    <row r="1532" spans="1:3" ht="25.5">
      <c r="A1532" s="75">
        <v>91001</v>
      </c>
      <c r="B1532" s="73" t="s">
        <v>2233</v>
      </c>
      <c r="C1532" s="78">
        <v>10.02</v>
      </c>
    </row>
    <row r="1533" spans="1:3" ht="25.5">
      <c r="A1533" s="75">
        <v>90999</v>
      </c>
      <c r="B1533" s="73" t="s">
        <v>2234</v>
      </c>
      <c r="C1533" s="78">
        <v>101.91</v>
      </c>
    </row>
    <row r="1534" spans="1:3" ht="25.5">
      <c r="A1534" s="75">
        <v>5954</v>
      </c>
      <c r="B1534" s="73" t="s">
        <v>2235</v>
      </c>
      <c r="C1534" s="78">
        <v>6.3</v>
      </c>
    </row>
    <row r="1535" spans="1:3" ht="25.5">
      <c r="A1535" s="75">
        <v>5953</v>
      </c>
      <c r="B1535" s="73" t="s">
        <v>2236</v>
      </c>
      <c r="C1535" s="78">
        <v>59.48</v>
      </c>
    </row>
    <row r="1536" spans="1:3" ht="25.5">
      <c r="A1536" s="75">
        <v>90982</v>
      </c>
      <c r="B1536" s="73" t="s">
        <v>2237</v>
      </c>
      <c r="C1536" s="78">
        <v>21.46</v>
      </c>
    </row>
    <row r="1537" spans="1:3" ht="25.5">
      <c r="A1537" s="75">
        <v>90979</v>
      </c>
      <c r="B1537" s="73" t="s">
        <v>2238</v>
      </c>
      <c r="C1537" s="78">
        <v>199.25</v>
      </c>
    </row>
    <row r="1538" spans="1:3" ht="25.5">
      <c r="A1538" s="75">
        <v>90965</v>
      </c>
      <c r="B1538" s="73" t="s">
        <v>2239</v>
      </c>
      <c r="C1538" s="78">
        <v>8.42</v>
      </c>
    </row>
    <row r="1539" spans="1:3" ht="25.5">
      <c r="A1539" s="75">
        <v>90964</v>
      </c>
      <c r="B1539" s="73" t="s">
        <v>2240</v>
      </c>
      <c r="C1539" s="78">
        <v>31.63</v>
      </c>
    </row>
    <row r="1540" spans="1:3" ht="25.5">
      <c r="A1540" s="75">
        <v>102970</v>
      </c>
      <c r="B1540" s="73" t="s">
        <v>2241</v>
      </c>
      <c r="C1540" s="78">
        <v>0</v>
      </c>
    </row>
    <row r="1541" spans="1:3" ht="25.5">
      <c r="A1541" s="75">
        <v>102971</v>
      </c>
      <c r="B1541" s="73" t="s">
        <v>2242</v>
      </c>
      <c r="C1541" s="78">
        <v>0</v>
      </c>
    </row>
    <row r="1542" spans="1:3" ht="25.5">
      <c r="A1542" s="75">
        <v>102822</v>
      </c>
      <c r="B1542" s="73" t="s">
        <v>2243</v>
      </c>
      <c r="C1542" s="78">
        <v>0</v>
      </c>
    </row>
    <row r="1543" spans="1:3" ht="25.5">
      <c r="A1543" s="75">
        <v>102821</v>
      </c>
      <c r="B1543" s="73" t="s">
        <v>2244</v>
      </c>
      <c r="C1543" s="78">
        <v>0</v>
      </c>
    </row>
    <row r="1544" spans="1:3" ht="25.5">
      <c r="A1544" s="75">
        <v>102828</v>
      </c>
      <c r="B1544" s="73" t="s">
        <v>2245</v>
      </c>
      <c r="C1544" s="78">
        <v>0</v>
      </c>
    </row>
    <row r="1545" spans="1:3" ht="25.5">
      <c r="A1545" s="75">
        <v>102827</v>
      </c>
      <c r="B1545" s="73" t="s">
        <v>2246</v>
      </c>
      <c r="C1545" s="78">
        <v>0</v>
      </c>
    </row>
    <row r="1546" spans="1:3" ht="38.25">
      <c r="A1546" s="75">
        <v>103939</v>
      </c>
      <c r="B1546" s="73" t="s">
        <v>2247</v>
      </c>
      <c r="C1546" s="78">
        <v>0</v>
      </c>
    </row>
    <row r="1547" spans="1:3" ht="38.25">
      <c r="A1547" s="75">
        <v>103938</v>
      </c>
      <c r="B1547" s="73" t="s">
        <v>2248</v>
      </c>
      <c r="C1547" s="78">
        <v>0</v>
      </c>
    </row>
    <row r="1548" spans="1:3" ht="38.25">
      <c r="A1548" s="75">
        <v>103945</v>
      </c>
      <c r="B1548" s="73" t="s">
        <v>2249</v>
      </c>
      <c r="C1548" s="78">
        <v>0</v>
      </c>
    </row>
    <row r="1549" spans="1:3" ht="38.25">
      <c r="A1549" s="75">
        <v>103944</v>
      </c>
      <c r="B1549" s="73" t="s">
        <v>2250</v>
      </c>
      <c r="C1549" s="78">
        <v>0</v>
      </c>
    </row>
    <row r="1550" spans="1:3" ht="38.25">
      <c r="A1550" s="75">
        <v>91285</v>
      </c>
      <c r="B1550" s="73" t="s">
        <v>2251</v>
      </c>
      <c r="C1550" s="78">
        <v>1.1299999999999999</v>
      </c>
    </row>
    <row r="1551" spans="1:3" ht="38.25">
      <c r="A1551" s="75">
        <v>91283</v>
      </c>
      <c r="B1551" s="73" t="s">
        <v>2252</v>
      </c>
      <c r="C1551" s="78">
        <v>10.96</v>
      </c>
    </row>
    <row r="1552" spans="1:3" ht="25.5">
      <c r="A1552" s="75">
        <v>95283</v>
      </c>
      <c r="B1552" s="73" t="s">
        <v>2253</v>
      </c>
      <c r="C1552" s="78">
        <v>0.91</v>
      </c>
    </row>
    <row r="1553" spans="1:3" ht="25.5">
      <c r="A1553" s="75">
        <v>95282</v>
      </c>
      <c r="B1553" s="73" t="s">
        <v>2254</v>
      </c>
      <c r="C1553" s="78">
        <v>10.26</v>
      </c>
    </row>
    <row r="1554" spans="1:3" ht="25.5">
      <c r="A1554" s="75">
        <v>95128</v>
      </c>
      <c r="B1554" s="73" t="s">
        <v>2255</v>
      </c>
      <c r="C1554" s="78">
        <v>53.08</v>
      </c>
    </row>
    <row r="1555" spans="1:3" ht="25.5">
      <c r="A1555" s="75">
        <v>95127</v>
      </c>
      <c r="B1555" s="73" t="s">
        <v>2256</v>
      </c>
      <c r="C1555" s="78">
        <v>220.08</v>
      </c>
    </row>
    <row r="1556" spans="1:3" ht="25.5">
      <c r="A1556" s="75">
        <v>92044</v>
      </c>
      <c r="B1556" s="73" t="s">
        <v>2257</v>
      </c>
      <c r="C1556" s="78">
        <v>8.11</v>
      </c>
    </row>
    <row r="1557" spans="1:3" ht="25.5">
      <c r="A1557" s="75">
        <v>92043</v>
      </c>
      <c r="B1557" s="73" t="s">
        <v>2258</v>
      </c>
      <c r="C1557" s="78">
        <v>13.72</v>
      </c>
    </row>
    <row r="1558" spans="1:3">
      <c r="A1558" s="75">
        <v>102834</v>
      </c>
      <c r="B1558" s="73" t="s">
        <v>2259</v>
      </c>
      <c r="C1558" s="78">
        <v>0</v>
      </c>
    </row>
    <row r="1559" spans="1:3">
      <c r="A1559" s="75">
        <v>102833</v>
      </c>
      <c r="B1559" s="73" t="s">
        <v>2260</v>
      </c>
      <c r="C1559" s="78">
        <v>0</v>
      </c>
    </row>
    <row r="1560" spans="1:3">
      <c r="A1560" s="75">
        <v>92119</v>
      </c>
      <c r="B1560" s="73" t="s">
        <v>2261</v>
      </c>
      <c r="C1560" s="78">
        <v>0.26</v>
      </c>
    </row>
    <row r="1561" spans="1:3">
      <c r="A1561" s="75">
        <v>92118</v>
      </c>
      <c r="B1561" s="73" t="s">
        <v>2262</v>
      </c>
      <c r="C1561" s="78">
        <v>0.41</v>
      </c>
    </row>
    <row r="1562" spans="1:3">
      <c r="A1562" s="75">
        <v>102917</v>
      </c>
      <c r="B1562" s="73" t="s">
        <v>2263</v>
      </c>
      <c r="C1562" s="78">
        <v>0</v>
      </c>
    </row>
    <row r="1563" spans="1:3">
      <c r="A1563" s="75">
        <v>102916</v>
      </c>
      <c r="B1563" s="73" t="s">
        <v>2264</v>
      </c>
      <c r="C1563" s="78">
        <v>0</v>
      </c>
    </row>
    <row r="1564" spans="1:3" ht="38.25">
      <c r="A1564" s="75">
        <v>95721</v>
      </c>
      <c r="B1564" s="73" t="s">
        <v>2265</v>
      </c>
      <c r="C1564" s="78">
        <v>116.04</v>
      </c>
    </row>
    <row r="1565" spans="1:3" ht="38.25">
      <c r="A1565" s="75">
        <v>95720</v>
      </c>
      <c r="B1565" s="73" t="s">
        <v>2266</v>
      </c>
      <c r="C1565" s="78">
        <v>288.97000000000003</v>
      </c>
    </row>
    <row r="1566" spans="1:3" ht="25.5">
      <c r="A1566" s="75">
        <v>104717</v>
      </c>
      <c r="B1566" s="73" t="s">
        <v>2267</v>
      </c>
      <c r="C1566" s="78">
        <v>110.98</v>
      </c>
    </row>
    <row r="1567" spans="1:3" ht="25.5">
      <c r="A1567" s="75">
        <v>104716</v>
      </c>
      <c r="B1567" s="73" t="s">
        <v>2268</v>
      </c>
      <c r="C1567" s="78">
        <v>278.89999999999998</v>
      </c>
    </row>
    <row r="1568" spans="1:3" ht="25.5">
      <c r="A1568" s="75">
        <v>102899</v>
      </c>
      <c r="B1568" s="73" t="s">
        <v>2269</v>
      </c>
      <c r="C1568" s="78">
        <v>0</v>
      </c>
    </row>
    <row r="1569" spans="1:3" ht="25.5">
      <c r="A1569" s="75">
        <v>102898</v>
      </c>
      <c r="B1569" s="73" t="s">
        <v>2270</v>
      </c>
      <c r="C1569" s="78">
        <v>0</v>
      </c>
    </row>
    <row r="1570" spans="1:3" ht="25.5">
      <c r="A1570" s="75">
        <v>5632</v>
      </c>
      <c r="B1570" s="73" t="s">
        <v>2271</v>
      </c>
      <c r="C1570" s="78">
        <v>92.62</v>
      </c>
    </row>
    <row r="1571" spans="1:3" ht="25.5">
      <c r="A1571" s="75">
        <v>5631</v>
      </c>
      <c r="B1571" s="73" t="s">
        <v>2272</v>
      </c>
      <c r="C1571" s="78">
        <v>217</v>
      </c>
    </row>
    <row r="1572" spans="1:3" ht="25.5">
      <c r="A1572" s="75">
        <v>88908</v>
      </c>
      <c r="B1572" s="73" t="s">
        <v>2273</v>
      </c>
      <c r="C1572" s="78">
        <v>100.63</v>
      </c>
    </row>
    <row r="1573" spans="1:3" ht="25.5">
      <c r="A1573" s="75">
        <v>88907</v>
      </c>
      <c r="B1573" s="73" t="s">
        <v>2274</v>
      </c>
      <c r="C1573" s="78">
        <v>258.31</v>
      </c>
    </row>
    <row r="1574" spans="1:3" ht="25.5">
      <c r="A1574" s="75">
        <v>5911</v>
      </c>
      <c r="B1574" s="73" t="s">
        <v>2275</v>
      </c>
      <c r="C1574" s="78">
        <v>25.92</v>
      </c>
    </row>
    <row r="1575" spans="1:3" ht="25.5">
      <c r="A1575" s="75">
        <v>5909</v>
      </c>
      <c r="B1575" s="73" t="s">
        <v>2276</v>
      </c>
      <c r="C1575" s="78">
        <v>33.61</v>
      </c>
    </row>
    <row r="1576" spans="1:3" ht="38.25">
      <c r="A1576" s="75">
        <v>91486</v>
      </c>
      <c r="B1576" s="73" t="s">
        <v>2277</v>
      </c>
      <c r="C1576" s="78">
        <v>64.28</v>
      </c>
    </row>
    <row r="1577" spans="1:3" ht="38.25">
      <c r="A1577" s="75">
        <v>83362</v>
      </c>
      <c r="B1577" s="73" t="s">
        <v>2278</v>
      </c>
      <c r="C1577" s="78">
        <v>261.77</v>
      </c>
    </row>
    <row r="1578" spans="1:3" ht="25.5">
      <c r="A1578" s="75">
        <v>102839</v>
      </c>
      <c r="B1578" s="73" t="s">
        <v>2279</v>
      </c>
      <c r="C1578" s="78">
        <v>0</v>
      </c>
    </row>
    <row r="1579" spans="1:3" ht="25.5">
      <c r="A1579" s="75">
        <v>102838</v>
      </c>
      <c r="B1579" s="73" t="s">
        <v>2280</v>
      </c>
      <c r="C1579" s="78">
        <v>0</v>
      </c>
    </row>
    <row r="1580" spans="1:3" ht="25.5">
      <c r="A1580" s="75">
        <v>89235</v>
      </c>
      <c r="B1580" s="73" t="s">
        <v>2281</v>
      </c>
      <c r="C1580" s="78">
        <v>181.59</v>
      </c>
    </row>
    <row r="1581" spans="1:3" ht="25.5">
      <c r="A1581" s="75">
        <v>89234</v>
      </c>
      <c r="B1581" s="73" t="s">
        <v>2282</v>
      </c>
      <c r="C1581" s="78">
        <v>556.95000000000005</v>
      </c>
    </row>
    <row r="1582" spans="1:3" ht="25.5">
      <c r="A1582" s="75">
        <v>89243</v>
      </c>
      <c r="B1582" s="73" t="s">
        <v>2283</v>
      </c>
      <c r="C1582" s="78">
        <v>385.97</v>
      </c>
    </row>
    <row r="1583" spans="1:3" ht="25.5">
      <c r="A1583" s="75">
        <v>89242</v>
      </c>
      <c r="B1583" s="73" t="s">
        <v>2284</v>
      </c>
      <c r="C1583" s="78">
        <v>1314.17</v>
      </c>
    </row>
    <row r="1584" spans="1:3" ht="38.25">
      <c r="A1584" s="75">
        <v>102935</v>
      </c>
      <c r="B1584" s="73" t="s">
        <v>2285</v>
      </c>
      <c r="C1584" s="78">
        <v>0</v>
      </c>
    </row>
    <row r="1585" spans="1:3" ht="38.25">
      <c r="A1585" s="75">
        <v>102934</v>
      </c>
      <c r="B1585" s="73" t="s">
        <v>2286</v>
      </c>
      <c r="C1585" s="78">
        <v>0</v>
      </c>
    </row>
    <row r="1586" spans="1:3" ht="25.5">
      <c r="A1586" s="75">
        <v>93416</v>
      </c>
      <c r="B1586" s="73" t="s">
        <v>2287</v>
      </c>
      <c r="C1586" s="78">
        <v>0.51</v>
      </c>
    </row>
    <row r="1587" spans="1:3" ht="25.5">
      <c r="A1587" s="75">
        <v>93415</v>
      </c>
      <c r="B1587" s="73" t="s">
        <v>2288</v>
      </c>
      <c r="C1587" s="78">
        <v>11.73</v>
      </c>
    </row>
    <row r="1588" spans="1:3" ht="25.5">
      <c r="A1588" s="75">
        <v>5689</v>
      </c>
      <c r="B1588" s="73" t="s">
        <v>2289</v>
      </c>
      <c r="C1588" s="78">
        <v>6.55</v>
      </c>
    </row>
    <row r="1589" spans="1:3" ht="25.5">
      <c r="A1589" s="75">
        <v>5690</v>
      </c>
      <c r="B1589" s="73" t="s">
        <v>2290</v>
      </c>
      <c r="C1589" s="78">
        <v>4.24</v>
      </c>
    </row>
    <row r="1590" spans="1:3" ht="25.5">
      <c r="A1590" s="75">
        <v>5923</v>
      </c>
      <c r="B1590" s="73" t="s">
        <v>2291</v>
      </c>
      <c r="C1590" s="78">
        <v>3.32</v>
      </c>
    </row>
    <row r="1591" spans="1:3" ht="25.5">
      <c r="A1591" s="75">
        <v>5921</v>
      </c>
      <c r="B1591" s="73" t="s">
        <v>2292</v>
      </c>
      <c r="C1591" s="78">
        <v>5.13</v>
      </c>
    </row>
    <row r="1592" spans="1:3" ht="25.5">
      <c r="A1592" s="75">
        <v>95212</v>
      </c>
      <c r="B1592" s="73" t="s">
        <v>2293</v>
      </c>
      <c r="C1592" s="78">
        <v>168.07</v>
      </c>
    </row>
    <row r="1593" spans="1:3" ht="25.5">
      <c r="A1593" s="75">
        <v>95213</v>
      </c>
      <c r="B1593" s="73" t="s">
        <v>2294</v>
      </c>
      <c r="C1593" s="78">
        <v>99.05</v>
      </c>
    </row>
    <row r="1594" spans="1:3" ht="25.5">
      <c r="A1594" s="75">
        <v>93272</v>
      </c>
      <c r="B1594" s="73" t="s">
        <v>2295</v>
      </c>
      <c r="C1594" s="78">
        <v>105.78</v>
      </c>
    </row>
    <row r="1595" spans="1:3" ht="25.5">
      <c r="A1595" s="75">
        <v>93274</v>
      </c>
      <c r="B1595" s="73" t="s">
        <v>2296</v>
      </c>
      <c r="C1595" s="78">
        <v>69.58</v>
      </c>
    </row>
    <row r="1596" spans="1:3" ht="25.5">
      <c r="A1596" s="75">
        <v>83766</v>
      </c>
      <c r="B1596" s="73" t="s">
        <v>2297</v>
      </c>
      <c r="C1596" s="78">
        <v>40.799999999999997</v>
      </c>
    </row>
    <row r="1597" spans="1:3" ht="25.5">
      <c r="A1597" s="75">
        <v>83765</v>
      </c>
      <c r="B1597" s="73" t="s">
        <v>2298</v>
      </c>
      <c r="C1597" s="78">
        <v>100.23</v>
      </c>
    </row>
    <row r="1598" spans="1:3" ht="25.5">
      <c r="A1598" s="75">
        <v>95873</v>
      </c>
      <c r="B1598" s="73" t="s">
        <v>2299</v>
      </c>
      <c r="C1598" s="78">
        <v>15.27</v>
      </c>
    </row>
    <row r="1599" spans="1:3" ht="25.5">
      <c r="A1599" s="75">
        <v>95872</v>
      </c>
      <c r="B1599" s="73" t="s">
        <v>2300</v>
      </c>
      <c r="C1599" s="78">
        <v>297.35000000000002</v>
      </c>
    </row>
    <row r="1600" spans="1:3" ht="25.5">
      <c r="A1600" s="75">
        <v>104689</v>
      </c>
      <c r="B1600" s="73" t="s">
        <v>2301</v>
      </c>
      <c r="C1600" s="78">
        <v>0</v>
      </c>
    </row>
    <row r="1601" spans="1:3" ht="25.5">
      <c r="A1601" s="75">
        <v>104688</v>
      </c>
      <c r="B1601" s="73" t="s">
        <v>2302</v>
      </c>
      <c r="C1601" s="78">
        <v>0</v>
      </c>
    </row>
    <row r="1602" spans="1:3">
      <c r="A1602" s="75">
        <v>73395</v>
      </c>
      <c r="B1602" s="73" t="s">
        <v>2303</v>
      </c>
      <c r="C1602" s="78">
        <v>10.72</v>
      </c>
    </row>
    <row r="1603" spans="1:3">
      <c r="A1603" s="75">
        <v>73417</v>
      </c>
      <c r="B1603" s="73" t="s">
        <v>2304</v>
      </c>
      <c r="C1603" s="78">
        <v>192.43</v>
      </c>
    </row>
    <row r="1604" spans="1:3">
      <c r="A1604" s="75">
        <v>93428</v>
      </c>
      <c r="B1604" s="73" t="s">
        <v>2305</v>
      </c>
      <c r="C1604" s="78">
        <v>9.5500000000000007</v>
      </c>
    </row>
    <row r="1605" spans="1:3">
      <c r="A1605" s="75">
        <v>93427</v>
      </c>
      <c r="B1605" s="73" t="s">
        <v>2306</v>
      </c>
      <c r="C1605" s="78">
        <v>175.51</v>
      </c>
    </row>
    <row r="1606" spans="1:3">
      <c r="A1606" s="75">
        <v>93422</v>
      </c>
      <c r="B1606" s="73" t="s">
        <v>2307</v>
      </c>
      <c r="C1606" s="78">
        <v>6.75</v>
      </c>
    </row>
    <row r="1607" spans="1:3">
      <c r="A1607" s="75">
        <v>93421</v>
      </c>
      <c r="B1607" s="73" t="s">
        <v>2308</v>
      </c>
      <c r="C1607" s="78">
        <v>78.010000000000005</v>
      </c>
    </row>
    <row r="1608" spans="1:3" ht="25.5">
      <c r="A1608" s="75">
        <v>93282</v>
      </c>
      <c r="B1608" s="73" t="s">
        <v>2309</v>
      </c>
      <c r="C1608" s="78">
        <v>27.79</v>
      </c>
    </row>
    <row r="1609" spans="1:3" ht="25.5">
      <c r="A1609" s="75">
        <v>93281</v>
      </c>
      <c r="B1609" s="73" t="s">
        <v>2310</v>
      </c>
      <c r="C1609" s="78">
        <v>28.91</v>
      </c>
    </row>
    <row r="1610" spans="1:3">
      <c r="A1610" s="75">
        <v>104914</v>
      </c>
      <c r="B1610" s="73" t="s">
        <v>2311</v>
      </c>
      <c r="C1610" s="78">
        <v>0</v>
      </c>
    </row>
    <row r="1611" spans="1:3">
      <c r="A1611" s="75">
        <v>104913</v>
      </c>
      <c r="B1611" s="73" t="s">
        <v>2312</v>
      </c>
      <c r="C1611" s="78">
        <v>0</v>
      </c>
    </row>
    <row r="1612" spans="1:3" ht="25.5">
      <c r="A1612" s="75">
        <v>102845</v>
      </c>
      <c r="B1612" s="73" t="s">
        <v>2313</v>
      </c>
      <c r="C1612" s="78">
        <v>0</v>
      </c>
    </row>
    <row r="1613" spans="1:3" ht="25.5">
      <c r="A1613" s="75">
        <v>102844</v>
      </c>
      <c r="B1613" s="73" t="s">
        <v>2314</v>
      </c>
      <c r="C1613" s="78">
        <v>0</v>
      </c>
    </row>
    <row r="1614" spans="1:3" ht="25.5">
      <c r="A1614" s="75">
        <v>89273</v>
      </c>
      <c r="B1614" s="73" t="s">
        <v>2315</v>
      </c>
      <c r="C1614" s="78">
        <v>110.37</v>
      </c>
    </row>
    <row r="1615" spans="1:3" ht="25.5">
      <c r="A1615" s="75">
        <v>89272</v>
      </c>
      <c r="B1615" s="73" t="s">
        <v>2316</v>
      </c>
      <c r="C1615" s="78">
        <v>222.56</v>
      </c>
    </row>
    <row r="1616" spans="1:3" ht="25.5">
      <c r="A1616" s="75">
        <v>93288</v>
      </c>
      <c r="B1616" s="73" t="s">
        <v>2317</v>
      </c>
      <c r="C1616" s="78">
        <v>181.87</v>
      </c>
    </row>
    <row r="1617" spans="1:3" ht="25.5">
      <c r="A1617" s="75">
        <v>93287</v>
      </c>
      <c r="B1617" s="73" t="s">
        <v>2318</v>
      </c>
      <c r="C1617" s="78">
        <v>356.34</v>
      </c>
    </row>
    <row r="1618" spans="1:3" ht="38.25">
      <c r="A1618" s="75">
        <v>104711</v>
      </c>
      <c r="B1618" s="73" t="s">
        <v>2319</v>
      </c>
      <c r="C1618" s="78">
        <v>0</v>
      </c>
    </row>
    <row r="1619" spans="1:3" ht="38.25">
      <c r="A1619" s="75">
        <v>104710</v>
      </c>
      <c r="B1619" s="73" t="s">
        <v>2320</v>
      </c>
      <c r="C1619" s="78">
        <v>0</v>
      </c>
    </row>
    <row r="1620" spans="1:3" ht="25.5">
      <c r="A1620" s="75">
        <v>104908</v>
      </c>
      <c r="B1620" s="73" t="s">
        <v>2321</v>
      </c>
      <c r="C1620" s="78">
        <v>0</v>
      </c>
    </row>
    <row r="1621" spans="1:3" ht="25.5">
      <c r="A1621" s="75">
        <v>104907</v>
      </c>
      <c r="B1621" s="73" t="s">
        <v>2322</v>
      </c>
      <c r="C1621" s="78">
        <v>0</v>
      </c>
    </row>
    <row r="1622" spans="1:3" ht="25.5">
      <c r="A1622" s="75">
        <v>102851</v>
      </c>
      <c r="B1622" s="73" t="s">
        <v>2323</v>
      </c>
      <c r="C1622" s="78">
        <v>0</v>
      </c>
    </row>
    <row r="1623" spans="1:3" ht="25.5">
      <c r="A1623" s="75">
        <v>102850</v>
      </c>
      <c r="B1623" s="73" t="s">
        <v>2324</v>
      </c>
      <c r="C1623" s="78">
        <v>0</v>
      </c>
    </row>
    <row r="1624" spans="1:3" ht="25.5">
      <c r="A1624" s="75">
        <v>102857</v>
      </c>
      <c r="B1624" s="73" t="s">
        <v>2325</v>
      </c>
      <c r="C1624" s="78">
        <v>0</v>
      </c>
    </row>
    <row r="1625" spans="1:3" ht="25.5">
      <c r="A1625" s="75">
        <v>102856</v>
      </c>
      <c r="B1625" s="73" t="s">
        <v>2326</v>
      </c>
      <c r="C1625" s="78">
        <v>0</v>
      </c>
    </row>
    <row r="1626" spans="1:3" ht="38.25">
      <c r="A1626" s="75">
        <v>93403</v>
      </c>
      <c r="B1626" s="73" t="s">
        <v>2327</v>
      </c>
      <c r="C1626" s="78">
        <v>64.010000000000005</v>
      </c>
    </row>
    <row r="1627" spans="1:3" ht="38.25">
      <c r="A1627" s="75">
        <v>93402</v>
      </c>
      <c r="B1627" s="73" t="s">
        <v>2328</v>
      </c>
      <c r="C1627" s="78">
        <v>264.95</v>
      </c>
    </row>
    <row r="1628" spans="1:3" ht="38.25">
      <c r="A1628" s="75">
        <v>5930</v>
      </c>
      <c r="B1628" s="73" t="s">
        <v>2329</v>
      </c>
      <c r="C1628" s="78">
        <v>67.14</v>
      </c>
    </row>
    <row r="1629" spans="1:3" ht="38.25">
      <c r="A1629" s="75">
        <v>5928</v>
      </c>
      <c r="B1629" s="73" t="s">
        <v>2330</v>
      </c>
      <c r="C1629" s="78">
        <v>270.94</v>
      </c>
    </row>
    <row r="1630" spans="1:3" ht="38.25">
      <c r="A1630" s="75">
        <v>105845</v>
      </c>
      <c r="B1630" s="73" t="s">
        <v>2331</v>
      </c>
      <c r="C1630" s="78">
        <v>0</v>
      </c>
    </row>
    <row r="1631" spans="1:3" ht="38.25">
      <c r="A1631" s="75">
        <v>105844</v>
      </c>
      <c r="B1631" s="73" t="s">
        <v>2332</v>
      </c>
      <c r="C1631" s="78">
        <v>0</v>
      </c>
    </row>
    <row r="1632" spans="1:3" ht="38.25">
      <c r="A1632" s="75">
        <v>91635</v>
      </c>
      <c r="B1632" s="73" t="s">
        <v>2333</v>
      </c>
      <c r="C1632" s="78">
        <v>58.67</v>
      </c>
    </row>
    <row r="1633" spans="1:3" ht="38.25">
      <c r="A1633" s="75">
        <v>91634</v>
      </c>
      <c r="B1633" s="73" t="s">
        <v>2334</v>
      </c>
      <c r="C1633" s="78">
        <v>229.05</v>
      </c>
    </row>
    <row r="1634" spans="1:3" ht="38.25">
      <c r="A1634" s="75">
        <v>105985</v>
      </c>
      <c r="B1634" s="73" t="s">
        <v>2335</v>
      </c>
      <c r="C1634" s="78">
        <v>90.45</v>
      </c>
    </row>
    <row r="1635" spans="1:3" ht="38.25">
      <c r="A1635" s="75">
        <v>105984</v>
      </c>
      <c r="B1635" s="73" t="s">
        <v>2336</v>
      </c>
      <c r="C1635" s="78">
        <v>316.86</v>
      </c>
    </row>
    <row r="1636" spans="1:3" ht="25.5">
      <c r="A1636" s="75">
        <v>98765</v>
      </c>
      <c r="B1636" s="73" t="s">
        <v>2337</v>
      </c>
      <c r="C1636" s="78">
        <v>0.1</v>
      </c>
    </row>
    <row r="1637" spans="1:3" ht="25.5">
      <c r="A1637" s="75">
        <v>98764</v>
      </c>
      <c r="B1637" s="73" t="s">
        <v>2338</v>
      </c>
      <c r="C1637" s="78">
        <v>5.25</v>
      </c>
    </row>
    <row r="1638" spans="1:3" ht="25.5">
      <c r="A1638" s="75">
        <v>99834</v>
      </c>
      <c r="B1638" s="73" t="s">
        <v>2339</v>
      </c>
      <c r="C1638" s="78">
        <v>0.17</v>
      </c>
    </row>
    <row r="1639" spans="1:3" ht="25.5">
      <c r="A1639" s="75">
        <v>99833</v>
      </c>
      <c r="B1639" s="73" t="s">
        <v>2340</v>
      </c>
      <c r="C1639" s="78">
        <v>5.13</v>
      </c>
    </row>
    <row r="1640" spans="1:3" ht="25.5">
      <c r="A1640" s="75">
        <v>104521</v>
      </c>
      <c r="B1640" s="73" t="s">
        <v>2341</v>
      </c>
      <c r="C1640" s="78">
        <v>0</v>
      </c>
    </row>
    <row r="1641" spans="1:3" ht="25.5">
      <c r="A1641" s="75">
        <v>104520</v>
      </c>
      <c r="B1641" s="73" t="s">
        <v>2342</v>
      </c>
      <c r="C1641" s="78">
        <v>0</v>
      </c>
    </row>
    <row r="1642" spans="1:3" ht="25.5">
      <c r="A1642" s="75">
        <v>90687</v>
      </c>
      <c r="B1642" s="73" t="s">
        <v>2343</v>
      </c>
      <c r="C1642" s="78">
        <v>77.47</v>
      </c>
    </row>
    <row r="1643" spans="1:3" ht="25.5">
      <c r="A1643" s="75">
        <v>90686</v>
      </c>
      <c r="B1643" s="73" t="s">
        <v>2344</v>
      </c>
      <c r="C1643" s="78">
        <v>177.54</v>
      </c>
    </row>
    <row r="1644" spans="1:3">
      <c r="A1644" s="75">
        <v>5952</v>
      </c>
      <c r="B1644" s="73" t="s">
        <v>2345</v>
      </c>
      <c r="C1644" s="78">
        <v>27.31</v>
      </c>
    </row>
    <row r="1645" spans="1:3">
      <c r="A1645" s="75">
        <v>5795</v>
      </c>
      <c r="B1645" s="73" t="s">
        <v>2346</v>
      </c>
      <c r="C1645" s="78">
        <v>29.73</v>
      </c>
    </row>
    <row r="1646" spans="1:3">
      <c r="A1646" s="75">
        <v>104657</v>
      </c>
      <c r="B1646" s="73" t="s">
        <v>2347</v>
      </c>
      <c r="C1646" s="78">
        <v>0</v>
      </c>
    </row>
    <row r="1647" spans="1:3">
      <c r="A1647" s="75">
        <v>104656</v>
      </c>
      <c r="B1647" s="73" t="s">
        <v>2348</v>
      </c>
      <c r="C1647" s="78">
        <v>0</v>
      </c>
    </row>
    <row r="1648" spans="1:3" ht="25.5">
      <c r="A1648" s="75">
        <v>102274</v>
      </c>
      <c r="B1648" s="73" t="s">
        <v>2349</v>
      </c>
      <c r="C1648" s="78">
        <v>25.97</v>
      </c>
    </row>
    <row r="1649" spans="1:3" ht="25.5">
      <c r="A1649" s="75">
        <v>102275</v>
      </c>
      <c r="B1649" s="73" t="s">
        <v>2350</v>
      </c>
      <c r="C1649" s="78">
        <v>28.9</v>
      </c>
    </row>
    <row r="1650" spans="1:3">
      <c r="A1650" s="75">
        <v>95259</v>
      </c>
      <c r="B1650" s="73" t="s">
        <v>2351</v>
      </c>
      <c r="C1650" s="78">
        <v>27.05</v>
      </c>
    </row>
    <row r="1651" spans="1:3">
      <c r="A1651" s="75">
        <v>95258</v>
      </c>
      <c r="B1651" s="73" t="s">
        <v>2352</v>
      </c>
      <c r="C1651" s="78">
        <v>29.2</v>
      </c>
    </row>
    <row r="1652" spans="1:3">
      <c r="A1652" s="75">
        <v>105917</v>
      </c>
      <c r="B1652" s="73" t="s">
        <v>2353</v>
      </c>
      <c r="C1652" s="78">
        <v>0</v>
      </c>
    </row>
    <row r="1653" spans="1:3">
      <c r="A1653" s="75">
        <v>105916</v>
      </c>
      <c r="B1653" s="73" t="s">
        <v>2354</v>
      </c>
      <c r="C1653" s="78">
        <v>0</v>
      </c>
    </row>
    <row r="1654" spans="1:3">
      <c r="A1654" s="75">
        <v>92967</v>
      </c>
      <c r="B1654" s="73" t="s">
        <v>2355</v>
      </c>
      <c r="C1654" s="78">
        <v>27.39</v>
      </c>
    </row>
    <row r="1655" spans="1:3">
      <c r="A1655" s="75">
        <v>92966</v>
      </c>
      <c r="B1655" s="73" t="s">
        <v>2356</v>
      </c>
      <c r="C1655" s="78">
        <v>29.88</v>
      </c>
    </row>
    <row r="1656" spans="1:3" ht="38.25">
      <c r="A1656" s="75">
        <v>103794</v>
      </c>
      <c r="B1656" s="73" t="s">
        <v>2357</v>
      </c>
      <c r="C1656" s="78">
        <v>0</v>
      </c>
    </row>
    <row r="1657" spans="1:3" ht="38.25">
      <c r="A1657" s="75">
        <v>103793</v>
      </c>
      <c r="B1657" s="73" t="s">
        <v>2358</v>
      </c>
      <c r="C1657" s="78">
        <v>0</v>
      </c>
    </row>
    <row r="1658" spans="1:3" ht="25.5">
      <c r="A1658" s="75">
        <v>96156</v>
      </c>
      <c r="B1658" s="73" t="s">
        <v>2359</v>
      </c>
      <c r="C1658" s="78">
        <v>68.91</v>
      </c>
    </row>
    <row r="1659" spans="1:3" ht="25.5">
      <c r="A1659" s="75">
        <v>96158</v>
      </c>
      <c r="B1659" s="73" t="s">
        <v>2360</v>
      </c>
      <c r="C1659" s="78">
        <v>150.4</v>
      </c>
    </row>
    <row r="1660" spans="1:3" ht="25.5">
      <c r="A1660" s="75">
        <v>90693</v>
      </c>
      <c r="B1660" s="73" t="s">
        <v>2361</v>
      </c>
      <c r="C1660" s="78">
        <v>64.06</v>
      </c>
    </row>
    <row r="1661" spans="1:3" ht="25.5">
      <c r="A1661" s="75">
        <v>90692</v>
      </c>
      <c r="B1661" s="73" t="s">
        <v>2362</v>
      </c>
      <c r="C1661" s="78">
        <v>140.75</v>
      </c>
    </row>
    <row r="1662" spans="1:3" ht="25.5">
      <c r="A1662" s="75">
        <v>96246</v>
      </c>
      <c r="B1662" s="73" t="s">
        <v>2363</v>
      </c>
      <c r="C1662" s="78">
        <v>71.5</v>
      </c>
    </row>
    <row r="1663" spans="1:3" ht="25.5">
      <c r="A1663" s="75">
        <v>96245</v>
      </c>
      <c r="B1663" s="73" t="s">
        <v>2364</v>
      </c>
      <c r="C1663" s="78">
        <v>128.15</v>
      </c>
    </row>
    <row r="1664" spans="1:3" ht="25.5">
      <c r="A1664" s="75">
        <v>88404</v>
      </c>
      <c r="B1664" s="73" t="s">
        <v>2365</v>
      </c>
      <c r="C1664" s="78">
        <v>0.93</v>
      </c>
    </row>
    <row r="1665" spans="1:3" ht="25.5">
      <c r="A1665" s="75">
        <v>88399</v>
      </c>
      <c r="B1665" s="73" t="s">
        <v>2366</v>
      </c>
      <c r="C1665" s="78">
        <v>3.83</v>
      </c>
    </row>
    <row r="1666" spans="1:3" ht="25.5">
      <c r="A1666" s="75">
        <v>88392</v>
      </c>
      <c r="B1666" s="73" t="s">
        <v>2367</v>
      </c>
      <c r="C1666" s="78">
        <v>0.99</v>
      </c>
    </row>
    <row r="1667" spans="1:3" ht="25.5">
      <c r="A1667" s="75">
        <v>88386</v>
      </c>
      <c r="B1667" s="73" t="s">
        <v>2368</v>
      </c>
      <c r="C1667" s="78">
        <v>5.31</v>
      </c>
    </row>
    <row r="1668" spans="1:3" ht="25.5">
      <c r="A1668" s="75">
        <v>88398</v>
      </c>
      <c r="B1668" s="73" t="s">
        <v>2369</v>
      </c>
      <c r="C1668" s="78">
        <v>1.18</v>
      </c>
    </row>
    <row r="1669" spans="1:3" ht="25.5">
      <c r="A1669" s="75">
        <v>88393</v>
      </c>
      <c r="B1669" s="73" t="s">
        <v>2370</v>
      </c>
      <c r="C1669" s="78">
        <v>7.38</v>
      </c>
    </row>
    <row r="1670" spans="1:3" ht="38.25">
      <c r="A1670" s="75">
        <v>90638</v>
      </c>
      <c r="B1670" s="73" t="s">
        <v>2371</v>
      </c>
      <c r="C1670" s="78">
        <v>4.72</v>
      </c>
    </row>
    <row r="1671" spans="1:3" ht="38.25">
      <c r="A1671" s="75">
        <v>90637</v>
      </c>
      <c r="B1671" s="73" t="s">
        <v>2372</v>
      </c>
      <c r="C1671" s="78">
        <v>15.8</v>
      </c>
    </row>
    <row r="1672" spans="1:3" ht="25.5">
      <c r="A1672" s="75">
        <v>103243</v>
      </c>
      <c r="B1672" s="73" t="s">
        <v>2373</v>
      </c>
      <c r="C1672" s="78">
        <v>0</v>
      </c>
    </row>
    <row r="1673" spans="1:3" ht="25.5">
      <c r="A1673" s="75">
        <v>103242</v>
      </c>
      <c r="B1673" s="73" t="s">
        <v>2374</v>
      </c>
      <c r="C1673" s="78">
        <v>0</v>
      </c>
    </row>
    <row r="1674" spans="1:3" ht="25.5">
      <c r="A1674" s="75">
        <v>5806</v>
      </c>
      <c r="B1674" s="73" t="s">
        <v>2375</v>
      </c>
      <c r="C1674" s="78">
        <v>0.34</v>
      </c>
    </row>
    <row r="1675" spans="1:3" ht="25.5">
      <c r="A1675" s="75">
        <v>73536</v>
      </c>
      <c r="B1675" s="73" t="s">
        <v>2376</v>
      </c>
      <c r="C1675" s="78">
        <v>21.22</v>
      </c>
    </row>
    <row r="1676" spans="1:3" ht="25.5">
      <c r="A1676" s="75">
        <v>7043</v>
      </c>
      <c r="B1676" s="73" t="s">
        <v>2377</v>
      </c>
      <c r="C1676" s="78">
        <v>0.43</v>
      </c>
    </row>
    <row r="1677" spans="1:3" ht="25.5">
      <c r="A1677" s="75">
        <v>7042</v>
      </c>
      <c r="B1677" s="73" t="s">
        <v>2378</v>
      </c>
      <c r="C1677" s="78">
        <v>25.08</v>
      </c>
    </row>
    <row r="1678" spans="1:3" ht="25.5">
      <c r="A1678" s="75">
        <v>5934</v>
      </c>
      <c r="B1678" s="73" t="s">
        <v>2379</v>
      </c>
      <c r="C1678" s="78">
        <v>107.8</v>
      </c>
    </row>
    <row r="1679" spans="1:3" ht="25.5">
      <c r="A1679" s="75">
        <v>5932</v>
      </c>
      <c r="B1679" s="73" t="s">
        <v>2380</v>
      </c>
      <c r="C1679" s="78">
        <v>272.02999999999997</v>
      </c>
    </row>
    <row r="1680" spans="1:3" ht="25.5">
      <c r="A1680" s="75">
        <v>96159</v>
      </c>
      <c r="B1680" s="73" t="s">
        <v>2381</v>
      </c>
      <c r="C1680" s="78">
        <v>96.45</v>
      </c>
    </row>
    <row r="1681" spans="1:3" ht="25.5">
      <c r="A1681" s="75">
        <v>95133</v>
      </c>
      <c r="B1681" s="73" t="s">
        <v>2382</v>
      </c>
      <c r="C1681" s="78">
        <v>187.17</v>
      </c>
    </row>
    <row r="1682" spans="1:3" ht="25.5">
      <c r="A1682" s="75">
        <v>102986</v>
      </c>
      <c r="B1682" s="73" t="s">
        <v>2383</v>
      </c>
      <c r="C1682" s="78">
        <v>0</v>
      </c>
    </row>
    <row r="1683" spans="1:3" ht="25.5">
      <c r="A1683" s="75">
        <v>102987</v>
      </c>
      <c r="B1683" s="73" t="s">
        <v>2384</v>
      </c>
      <c r="C1683" s="78">
        <v>0</v>
      </c>
    </row>
    <row r="1684" spans="1:3" ht="25.5">
      <c r="A1684" s="75">
        <v>92961</v>
      </c>
      <c r="B1684" s="73" t="s">
        <v>2385</v>
      </c>
      <c r="C1684" s="78">
        <v>5.38</v>
      </c>
    </row>
    <row r="1685" spans="1:3" ht="25.5">
      <c r="A1685" s="75">
        <v>92960</v>
      </c>
      <c r="B1685" s="73" t="s">
        <v>2386</v>
      </c>
      <c r="C1685" s="78">
        <v>19.399999999999999</v>
      </c>
    </row>
    <row r="1686" spans="1:3" ht="25.5">
      <c r="A1686" s="75">
        <v>102863</v>
      </c>
      <c r="B1686" s="73" t="s">
        <v>2387</v>
      </c>
      <c r="C1686" s="78">
        <v>0</v>
      </c>
    </row>
    <row r="1687" spans="1:3" ht="25.5">
      <c r="A1687" s="75">
        <v>102862</v>
      </c>
      <c r="B1687" s="73" t="s">
        <v>2388</v>
      </c>
      <c r="C1687" s="78">
        <v>0</v>
      </c>
    </row>
    <row r="1688" spans="1:3" ht="38.25">
      <c r="A1688" s="75">
        <v>93409</v>
      </c>
      <c r="B1688" s="73" t="s">
        <v>2389</v>
      </c>
      <c r="C1688" s="78">
        <v>33.700000000000003</v>
      </c>
    </row>
    <row r="1689" spans="1:3" ht="38.25">
      <c r="A1689" s="75">
        <v>93408</v>
      </c>
      <c r="B1689" s="73" t="s">
        <v>2390</v>
      </c>
      <c r="C1689" s="78">
        <v>89.46</v>
      </c>
    </row>
    <row r="1690" spans="1:3">
      <c r="A1690" s="75">
        <v>102941</v>
      </c>
      <c r="B1690" s="73" t="s">
        <v>2391</v>
      </c>
      <c r="C1690" s="78">
        <v>0</v>
      </c>
    </row>
    <row r="1691" spans="1:3">
      <c r="A1691" s="75">
        <v>102940</v>
      </c>
      <c r="B1691" s="73" t="s">
        <v>2392</v>
      </c>
      <c r="C1691" s="78">
        <v>0</v>
      </c>
    </row>
    <row r="1692" spans="1:3" ht="25.5">
      <c r="A1692" s="75">
        <v>103164</v>
      </c>
      <c r="B1692" s="73" t="s">
        <v>2393</v>
      </c>
      <c r="C1692" s="78">
        <v>0</v>
      </c>
    </row>
    <row r="1693" spans="1:3" ht="25.5">
      <c r="A1693" s="75">
        <v>103163</v>
      </c>
      <c r="B1693" s="73" t="s">
        <v>2394</v>
      </c>
      <c r="C1693" s="78">
        <v>0</v>
      </c>
    </row>
    <row r="1694" spans="1:3" ht="25.5">
      <c r="A1694" s="75">
        <v>103158</v>
      </c>
      <c r="B1694" s="73" t="s">
        <v>2395</v>
      </c>
      <c r="C1694" s="78">
        <v>0</v>
      </c>
    </row>
    <row r="1695" spans="1:3" ht="25.5">
      <c r="A1695" s="75">
        <v>103157</v>
      </c>
      <c r="B1695" s="73" t="s">
        <v>2396</v>
      </c>
      <c r="C1695" s="78">
        <v>0</v>
      </c>
    </row>
    <row r="1696" spans="1:3" ht="25.5">
      <c r="A1696" s="75">
        <v>103176</v>
      </c>
      <c r="B1696" s="73" t="s">
        <v>2397</v>
      </c>
      <c r="C1696" s="78">
        <v>0</v>
      </c>
    </row>
    <row r="1697" spans="1:3" ht="25.5">
      <c r="A1697" s="75">
        <v>103175</v>
      </c>
      <c r="B1697" s="73" t="s">
        <v>2398</v>
      </c>
      <c r="C1697" s="78">
        <v>0</v>
      </c>
    </row>
    <row r="1698" spans="1:3" ht="25.5">
      <c r="A1698" s="75">
        <v>103182</v>
      </c>
      <c r="B1698" s="73" t="s">
        <v>2399</v>
      </c>
      <c r="C1698" s="78">
        <v>0</v>
      </c>
    </row>
    <row r="1699" spans="1:3" ht="25.5">
      <c r="A1699" s="75">
        <v>103181</v>
      </c>
      <c r="B1699" s="73" t="s">
        <v>2400</v>
      </c>
      <c r="C1699" s="78">
        <v>0</v>
      </c>
    </row>
    <row r="1700" spans="1:3" ht="25.5">
      <c r="A1700" s="75">
        <v>103170</v>
      </c>
      <c r="B1700" s="73" t="s">
        <v>2401</v>
      </c>
      <c r="C1700" s="78">
        <v>0</v>
      </c>
    </row>
    <row r="1701" spans="1:3" ht="25.5">
      <c r="A1701" s="75">
        <v>103169</v>
      </c>
      <c r="B1701" s="73" t="s">
        <v>2402</v>
      </c>
      <c r="C1701" s="78">
        <v>0</v>
      </c>
    </row>
    <row r="1702" spans="1:3" ht="25.5">
      <c r="A1702" s="75">
        <v>102869</v>
      </c>
      <c r="B1702" s="73" t="s">
        <v>2403</v>
      </c>
      <c r="C1702" s="78">
        <v>0</v>
      </c>
    </row>
    <row r="1703" spans="1:3" ht="25.5">
      <c r="A1703" s="75">
        <v>102868</v>
      </c>
      <c r="B1703" s="73" t="s">
        <v>2404</v>
      </c>
      <c r="C1703" s="78">
        <v>0</v>
      </c>
    </row>
    <row r="1704" spans="1:3" ht="25.5">
      <c r="A1704" s="75">
        <v>92113</v>
      </c>
      <c r="B1704" s="73" t="s">
        <v>2405</v>
      </c>
      <c r="C1704" s="78">
        <v>1.0900000000000001</v>
      </c>
    </row>
    <row r="1705" spans="1:3" ht="25.5">
      <c r="A1705" s="75">
        <v>92112</v>
      </c>
      <c r="B1705" s="73" t="s">
        <v>2406</v>
      </c>
      <c r="C1705" s="78">
        <v>3.58</v>
      </c>
    </row>
    <row r="1706" spans="1:3" ht="38.25">
      <c r="A1706" s="75">
        <v>90675</v>
      </c>
      <c r="B1706" s="73" t="s">
        <v>2407</v>
      </c>
      <c r="C1706" s="78">
        <v>343.01</v>
      </c>
    </row>
    <row r="1707" spans="1:3" ht="38.25">
      <c r="A1707" s="75">
        <v>90674</v>
      </c>
      <c r="B1707" s="73" t="s">
        <v>2408</v>
      </c>
      <c r="C1707" s="78">
        <v>772.21</v>
      </c>
    </row>
    <row r="1708" spans="1:3" ht="38.25">
      <c r="A1708" s="75">
        <v>93225</v>
      </c>
      <c r="B1708" s="73" t="s">
        <v>2409</v>
      </c>
      <c r="C1708" s="78">
        <v>510.6</v>
      </c>
    </row>
    <row r="1709" spans="1:3" ht="38.25">
      <c r="A1709" s="75">
        <v>93224</v>
      </c>
      <c r="B1709" s="73" t="s">
        <v>2410</v>
      </c>
      <c r="C1709" s="78">
        <v>1141.6400000000001</v>
      </c>
    </row>
    <row r="1710" spans="1:3" ht="25.5">
      <c r="A1710" s="75">
        <v>104696</v>
      </c>
      <c r="B1710" s="73" t="s">
        <v>2411</v>
      </c>
      <c r="C1710" s="78">
        <v>29.97</v>
      </c>
    </row>
    <row r="1711" spans="1:3" ht="25.5">
      <c r="A1711" s="75">
        <v>104695</v>
      </c>
      <c r="B1711" s="73" t="s">
        <v>2412</v>
      </c>
      <c r="C1711" s="78">
        <v>33.54</v>
      </c>
    </row>
    <row r="1712" spans="1:3" ht="38.25">
      <c r="A1712" s="75">
        <v>90681</v>
      </c>
      <c r="B1712" s="73" t="s">
        <v>2413</v>
      </c>
      <c r="C1712" s="78">
        <v>171.79</v>
      </c>
    </row>
    <row r="1713" spans="1:3" ht="38.25">
      <c r="A1713" s="75">
        <v>90680</v>
      </c>
      <c r="B1713" s="73" t="s">
        <v>2414</v>
      </c>
      <c r="C1713" s="78">
        <v>403.36</v>
      </c>
    </row>
    <row r="1714" spans="1:3" ht="25.5">
      <c r="A1714" s="75">
        <v>102875</v>
      </c>
      <c r="B1714" s="73" t="s">
        <v>2415</v>
      </c>
      <c r="C1714" s="78">
        <v>487.73</v>
      </c>
    </row>
    <row r="1715" spans="1:3" ht="25.5">
      <c r="A1715" s="75">
        <v>102874</v>
      </c>
      <c r="B1715" s="73" t="s">
        <v>2416</v>
      </c>
      <c r="C1715" s="78">
        <v>1059.06</v>
      </c>
    </row>
    <row r="1716" spans="1:3" ht="25.5">
      <c r="A1716" s="75">
        <v>102965</v>
      </c>
      <c r="B1716" s="73" t="s">
        <v>2417</v>
      </c>
      <c r="C1716" s="78">
        <v>251.5</v>
      </c>
    </row>
    <row r="1717" spans="1:3" ht="25.5">
      <c r="A1717" s="75">
        <v>102964</v>
      </c>
      <c r="B1717" s="73" t="s">
        <v>2418</v>
      </c>
      <c r="C1717" s="78">
        <v>500.46</v>
      </c>
    </row>
    <row r="1718" spans="1:3" ht="25.5">
      <c r="A1718" s="75">
        <v>95703</v>
      </c>
      <c r="B1718" s="73" t="s">
        <v>2419</v>
      </c>
      <c r="C1718" s="78">
        <v>35.799999999999997</v>
      </c>
    </row>
    <row r="1719" spans="1:3" ht="25.5">
      <c r="A1719" s="75">
        <v>95702</v>
      </c>
      <c r="B1719" s="73" t="s">
        <v>2420</v>
      </c>
      <c r="C1719" s="78">
        <v>46.38</v>
      </c>
    </row>
    <row r="1720" spans="1:3" ht="25.5">
      <c r="A1720" s="75">
        <v>90626</v>
      </c>
      <c r="B1720" s="73" t="s">
        <v>2421</v>
      </c>
      <c r="C1720" s="78">
        <v>3.16</v>
      </c>
    </row>
    <row r="1721" spans="1:3" ht="25.5">
      <c r="A1721" s="75">
        <v>90625</v>
      </c>
      <c r="B1721" s="73" t="s">
        <v>2422</v>
      </c>
      <c r="C1721" s="78">
        <v>9.82</v>
      </c>
    </row>
    <row r="1722" spans="1:3" ht="25.5">
      <c r="A1722" s="75">
        <v>102881</v>
      </c>
      <c r="B1722" s="73" t="s">
        <v>2423</v>
      </c>
      <c r="C1722" s="78">
        <v>666.58</v>
      </c>
    </row>
    <row r="1723" spans="1:3" ht="25.5">
      <c r="A1723" s="75">
        <v>102880</v>
      </c>
      <c r="B1723" s="73" t="s">
        <v>2424</v>
      </c>
      <c r="C1723" s="78">
        <v>1473.77</v>
      </c>
    </row>
    <row r="1724" spans="1:3" ht="25.5">
      <c r="A1724" s="75">
        <v>103225</v>
      </c>
      <c r="B1724" s="73" t="s">
        <v>2425</v>
      </c>
      <c r="C1724" s="78">
        <v>223.82</v>
      </c>
    </row>
    <row r="1725" spans="1:3" ht="25.5">
      <c r="A1725" s="75">
        <v>103224</v>
      </c>
      <c r="B1725" s="73" t="s">
        <v>2426</v>
      </c>
      <c r="C1725" s="78">
        <v>450.91</v>
      </c>
    </row>
    <row r="1726" spans="1:3" ht="25.5">
      <c r="A1726" s="75">
        <v>103237</v>
      </c>
      <c r="B1726" s="73" t="s">
        <v>2427</v>
      </c>
      <c r="C1726" s="78">
        <v>640.73</v>
      </c>
    </row>
    <row r="1727" spans="1:3" ht="25.5">
      <c r="A1727" s="75">
        <v>103236</v>
      </c>
      <c r="B1727" s="73" t="s">
        <v>2428</v>
      </c>
      <c r="C1727" s="78">
        <v>1375.75</v>
      </c>
    </row>
    <row r="1728" spans="1:3" ht="25.5">
      <c r="A1728" s="75">
        <v>103231</v>
      </c>
      <c r="B1728" s="73" t="s">
        <v>2429</v>
      </c>
      <c r="C1728" s="78">
        <v>476.26</v>
      </c>
    </row>
    <row r="1729" spans="1:3" ht="25.5">
      <c r="A1729" s="75">
        <v>103230</v>
      </c>
      <c r="B1729" s="73" t="s">
        <v>2430</v>
      </c>
      <c r="C1729" s="78">
        <v>1003.86</v>
      </c>
    </row>
    <row r="1730" spans="1:3" ht="25.5">
      <c r="A1730" s="75">
        <v>95621</v>
      </c>
      <c r="B1730" s="73" t="s">
        <v>2431</v>
      </c>
      <c r="C1730" s="78">
        <v>26.67</v>
      </c>
    </row>
    <row r="1731" spans="1:3" ht="25.5">
      <c r="A1731" s="75">
        <v>95620</v>
      </c>
      <c r="B1731" s="73" t="s">
        <v>2432</v>
      </c>
      <c r="C1731" s="78">
        <v>28.43</v>
      </c>
    </row>
    <row r="1732" spans="1:3" ht="25.5">
      <c r="A1732" s="75">
        <v>102975</v>
      </c>
      <c r="B1732" s="73" t="s">
        <v>2433</v>
      </c>
      <c r="C1732" s="78">
        <v>148.36000000000001</v>
      </c>
    </row>
    <row r="1733" spans="1:3" ht="25.5">
      <c r="A1733" s="75">
        <v>102976</v>
      </c>
      <c r="B1733" s="73" t="s">
        <v>2434</v>
      </c>
      <c r="C1733" s="78">
        <v>285.08999999999997</v>
      </c>
    </row>
    <row r="1734" spans="1:3" ht="25.5">
      <c r="A1734" s="75">
        <v>90632</v>
      </c>
      <c r="B1734" s="73" t="s">
        <v>2435</v>
      </c>
      <c r="C1734" s="78">
        <v>98.42</v>
      </c>
    </row>
    <row r="1735" spans="1:3" ht="25.5">
      <c r="A1735" s="75">
        <v>90631</v>
      </c>
      <c r="B1735" s="73" t="s">
        <v>2436</v>
      </c>
      <c r="C1735" s="78">
        <v>168.78</v>
      </c>
    </row>
    <row r="1736" spans="1:3" ht="25.5">
      <c r="A1736" s="75">
        <v>95709</v>
      </c>
      <c r="B1736" s="73" t="s">
        <v>2437</v>
      </c>
      <c r="C1736" s="78">
        <v>99.1</v>
      </c>
    </row>
    <row r="1737" spans="1:3" ht="25.5">
      <c r="A1737" s="75">
        <v>95708</v>
      </c>
      <c r="B1737" s="73" t="s">
        <v>2438</v>
      </c>
      <c r="C1737" s="78">
        <v>173.01</v>
      </c>
    </row>
    <row r="1738" spans="1:3" ht="25.5">
      <c r="A1738" s="75">
        <v>91278</v>
      </c>
      <c r="B1738" s="73" t="s">
        <v>2439</v>
      </c>
      <c r="C1738" s="78">
        <v>0.67</v>
      </c>
    </row>
    <row r="1739" spans="1:3" ht="25.5">
      <c r="A1739" s="75">
        <v>91277</v>
      </c>
      <c r="B1739" s="73" t="s">
        <v>2440</v>
      </c>
      <c r="C1739" s="78">
        <v>9.94</v>
      </c>
    </row>
    <row r="1740" spans="1:3">
      <c r="A1740" s="75">
        <v>102887</v>
      </c>
      <c r="B1740" s="73" t="s">
        <v>2441</v>
      </c>
      <c r="C1740" s="78">
        <v>0</v>
      </c>
    </row>
    <row r="1741" spans="1:3">
      <c r="A1741" s="75">
        <v>102886</v>
      </c>
      <c r="B1741" s="73" t="s">
        <v>2442</v>
      </c>
      <c r="C1741" s="78">
        <v>0</v>
      </c>
    </row>
    <row r="1742" spans="1:3" ht="25.5">
      <c r="A1742" s="75">
        <v>95277</v>
      </c>
      <c r="B1742" s="73" t="s">
        <v>2443</v>
      </c>
      <c r="C1742" s="78">
        <v>0.76</v>
      </c>
    </row>
    <row r="1743" spans="1:3" ht="25.5">
      <c r="A1743" s="75">
        <v>95276</v>
      </c>
      <c r="B1743" s="73" t="s">
        <v>2444</v>
      </c>
      <c r="C1743" s="78">
        <v>4.03</v>
      </c>
    </row>
    <row r="1744" spans="1:3" ht="25.5">
      <c r="A1744" s="75">
        <v>88430</v>
      </c>
      <c r="B1744" s="73" t="s">
        <v>2445</v>
      </c>
      <c r="C1744" s="78">
        <v>6.14</v>
      </c>
    </row>
    <row r="1745" spans="1:3" ht="25.5">
      <c r="A1745" s="75">
        <v>88418</v>
      </c>
      <c r="B1745" s="73" t="s">
        <v>2446</v>
      </c>
      <c r="C1745" s="78">
        <v>13.54</v>
      </c>
    </row>
    <row r="1746" spans="1:3" ht="25.5">
      <c r="A1746" s="75">
        <v>88438</v>
      </c>
      <c r="B1746" s="73" t="s">
        <v>2447</v>
      </c>
      <c r="C1746" s="78">
        <v>8.15</v>
      </c>
    </row>
    <row r="1747" spans="1:3" ht="25.5">
      <c r="A1747" s="75">
        <v>88433</v>
      </c>
      <c r="B1747" s="73" t="s">
        <v>2448</v>
      </c>
      <c r="C1747" s="78">
        <v>17.59</v>
      </c>
    </row>
    <row r="1748" spans="1:3" ht="38.25">
      <c r="A1748" s="75">
        <v>90669</v>
      </c>
      <c r="B1748" s="73" t="s">
        <v>2449</v>
      </c>
      <c r="C1748" s="78">
        <v>8.4600000000000009</v>
      </c>
    </row>
    <row r="1749" spans="1:3" ht="38.25">
      <c r="A1749" s="75">
        <v>90668</v>
      </c>
      <c r="B1749" s="73" t="s">
        <v>2450</v>
      </c>
      <c r="C1749" s="78">
        <v>31.71</v>
      </c>
    </row>
    <row r="1750" spans="1:3" ht="25.5">
      <c r="A1750" s="75">
        <v>102980</v>
      </c>
      <c r="B1750" s="73" t="s">
        <v>2451</v>
      </c>
      <c r="C1750" s="78">
        <v>0</v>
      </c>
    </row>
    <row r="1751" spans="1:3" ht="25.5">
      <c r="A1751" s="75">
        <v>102981</v>
      </c>
      <c r="B1751" s="73" t="s">
        <v>2452</v>
      </c>
      <c r="C1751" s="78">
        <v>0</v>
      </c>
    </row>
    <row r="1752" spans="1:3" ht="25.5">
      <c r="A1752" s="75">
        <v>5946</v>
      </c>
      <c r="B1752" s="73" t="s">
        <v>2453</v>
      </c>
      <c r="C1752" s="78">
        <v>92.42</v>
      </c>
    </row>
    <row r="1753" spans="1:3" ht="25.5">
      <c r="A1753" s="75">
        <v>5944</v>
      </c>
      <c r="B1753" s="73" t="s">
        <v>2454</v>
      </c>
      <c r="C1753" s="78">
        <v>225.59</v>
      </c>
    </row>
    <row r="1754" spans="1:3" ht="25.5">
      <c r="A1754" s="75">
        <v>5942</v>
      </c>
      <c r="B1754" s="73" t="s">
        <v>2455</v>
      </c>
      <c r="C1754" s="78">
        <v>74.64</v>
      </c>
    </row>
    <row r="1755" spans="1:3" ht="25.5">
      <c r="A1755" s="75">
        <v>5940</v>
      </c>
      <c r="B1755" s="73" t="s">
        <v>2456</v>
      </c>
      <c r="C1755" s="78">
        <v>165.67</v>
      </c>
    </row>
    <row r="1756" spans="1:3">
      <c r="A1756" s="75">
        <v>102893</v>
      </c>
      <c r="B1756" s="73" t="s">
        <v>2457</v>
      </c>
      <c r="C1756" s="78">
        <v>0</v>
      </c>
    </row>
    <row r="1757" spans="1:3">
      <c r="A1757" s="75">
        <v>102892</v>
      </c>
      <c r="B1757" s="73" t="s">
        <v>2458</v>
      </c>
      <c r="C1757" s="78">
        <v>0</v>
      </c>
    </row>
    <row r="1758" spans="1:3" ht="25.5">
      <c r="A1758" s="75">
        <v>89251</v>
      </c>
      <c r="B1758" s="73" t="s">
        <v>2459</v>
      </c>
      <c r="C1758" s="78">
        <v>339.14</v>
      </c>
    </row>
    <row r="1759" spans="1:3" ht="25.5">
      <c r="A1759" s="75">
        <v>89250</v>
      </c>
      <c r="B1759" s="73" t="s">
        <v>2460</v>
      </c>
      <c r="C1759" s="78">
        <v>1138.42</v>
      </c>
    </row>
    <row r="1760" spans="1:3" ht="25.5">
      <c r="A1760" s="75">
        <v>102959</v>
      </c>
      <c r="B1760" s="73" t="s">
        <v>2461</v>
      </c>
      <c r="C1760" s="78">
        <v>0</v>
      </c>
    </row>
    <row r="1761" spans="1:3" ht="25.5">
      <c r="A1761" s="75">
        <v>102958</v>
      </c>
      <c r="B1761" s="73" t="s">
        <v>2462</v>
      </c>
      <c r="C1761" s="78">
        <v>0</v>
      </c>
    </row>
    <row r="1762" spans="1:3" ht="38.25">
      <c r="A1762" s="75">
        <v>5681</v>
      </c>
      <c r="B1762" s="73" t="s">
        <v>2463</v>
      </c>
      <c r="C1762" s="78">
        <v>60.94</v>
      </c>
    </row>
    <row r="1763" spans="1:3" ht="38.25">
      <c r="A1763" s="75">
        <v>5680</v>
      </c>
      <c r="B1763" s="73" t="s">
        <v>2464</v>
      </c>
      <c r="C1763" s="78">
        <v>135.47</v>
      </c>
    </row>
    <row r="1764" spans="1:3" ht="38.25">
      <c r="A1764" s="75">
        <v>5877</v>
      </c>
      <c r="B1764" s="73" t="s">
        <v>2465</v>
      </c>
      <c r="C1764" s="78">
        <v>63.42</v>
      </c>
    </row>
    <row r="1765" spans="1:3" ht="38.25">
      <c r="A1765" s="75">
        <v>5875</v>
      </c>
      <c r="B1765" s="73" t="s">
        <v>2466</v>
      </c>
      <c r="C1765" s="78">
        <v>136.34</v>
      </c>
    </row>
    <row r="1766" spans="1:3" ht="38.25">
      <c r="A1766" s="75">
        <v>5679</v>
      </c>
      <c r="B1766" s="73" t="s">
        <v>2467</v>
      </c>
      <c r="C1766" s="78">
        <v>64.569999999999993</v>
      </c>
    </row>
    <row r="1767" spans="1:3" ht="38.25">
      <c r="A1767" s="75">
        <v>5678</v>
      </c>
      <c r="B1767" s="73" t="s">
        <v>2468</v>
      </c>
      <c r="C1767" s="78">
        <v>147.87</v>
      </c>
    </row>
    <row r="1768" spans="1:3" ht="25.5">
      <c r="A1768" s="75">
        <v>6880</v>
      </c>
      <c r="B1768" s="73" t="s">
        <v>2469</v>
      </c>
      <c r="C1768" s="78">
        <v>89.86</v>
      </c>
    </row>
    <row r="1769" spans="1:3" ht="25.5">
      <c r="A1769" s="75">
        <v>6879</v>
      </c>
      <c r="B1769" s="73" t="s">
        <v>2470</v>
      </c>
      <c r="C1769" s="78">
        <v>216.73</v>
      </c>
    </row>
    <row r="1770" spans="1:3" ht="25.5">
      <c r="A1770" s="75">
        <v>96464</v>
      </c>
      <c r="B1770" s="73" t="s">
        <v>2471</v>
      </c>
      <c r="C1770" s="78">
        <v>93.76</v>
      </c>
    </row>
    <row r="1771" spans="1:3" ht="25.5">
      <c r="A1771" s="75">
        <v>96463</v>
      </c>
      <c r="B1771" s="73" t="s">
        <v>2472</v>
      </c>
      <c r="C1771" s="78">
        <v>223.9</v>
      </c>
    </row>
    <row r="1772" spans="1:3" ht="38.25">
      <c r="A1772" s="75">
        <v>7050</v>
      </c>
      <c r="B1772" s="73" t="s">
        <v>2473</v>
      </c>
      <c r="C1772" s="78">
        <v>82.75</v>
      </c>
    </row>
    <row r="1773" spans="1:3" ht="38.25">
      <c r="A1773" s="75">
        <v>7049</v>
      </c>
      <c r="B1773" s="73" t="s">
        <v>2474</v>
      </c>
      <c r="C1773" s="78">
        <v>227.28</v>
      </c>
    </row>
    <row r="1774" spans="1:3" ht="25.5">
      <c r="A1774" s="75">
        <v>95632</v>
      </c>
      <c r="B1774" s="73" t="s">
        <v>2475</v>
      </c>
      <c r="C1774" s="78">
        <v>87.13</v>
      </c>
    </row>
    <row r="1775" spans="1:3" ht="25.5">
      <c r="A1775" s="75">
        <v>95631</v>
      </c>
      <c r="B1775" s="73" t="s">
        <v>2476</v>
      </c>
      <c r="C1775" s="78">
        <v>236.06</v>
      </c>
    </row>
    <row r="1776" spans="1:3" ht="25.5">
      <c r="A1776" s="75">
        <v>5685</v>
      </c>
      <c r="B1776" s="73" t="s">
        <v>2477</v>
      </c>
      <c r="C1776" s="78">
        <v>66.97</v>
      </c>
    </row>
    <row r="1777" spans="1:3" ht="25.5">
      <c r="A1777" s="75">
        <v>5684</v>
      </c>
      <c r="B1777" s="73" t="s">
        <v>2478</v>
      </c>
      <c r="C1777" s="78">
        <v>163.99</v>
      </c>
    </row>
    <row r="1778" spans="1:3" ht="25.5">
      <c r="A1778" s="75">
        <v>93244</v>
      </c>
      <c r="B1778" s="73" t="s">
        <v>2479</v>
      </c>
      <c r="C1778" s="78">
        <v>68.650000000000006</v>
      </c>
    </row>
    <row r="1779" spans="1:3" ht="25.5">
      <c r="A1779" s="75">
        <v>73436</v>
      </c>
      <c r="B1779" s="73" t="s">
        <v>2480</v>
      </c>
      <c r="C1779" s="78">
        <v>167.27</v>
      </c>
    </row>
    <row r="1780" spans="1:3" ht="25.5">
      <c r="A1780" s="75">
        <v>5881</v>
      </c>
      <c r="B1780" s="73" t="s">
        <v>2481</v>
      </c>
      <c r="C1780" s="78">
        <v>81.87</v>
      </c>
    </row>
    <row r="1781" spans="1:3" ht="25.5">
      <c r="A1781" s="75">
        <v>5879</v>
      </c>
      <c r="B1781" s="73" t="s">
        <v>2482</v>
      </c>
      <c r="C1781" s="78">
        <v>148.6</v>
      </c>
    </row>
    <row r="1782" spans="1:3" ht="25.5">
      <c r="A1782" s="75">
        <v>5865</v>
      </c>
      <c r="B1782" s="73" t="s">
        <v>2483</v>
      </c>
      <c r="C1782" s="78">
        <v>12.26</v>
      </c>
    </row>
    <row r="1783" spans="1:3" ht="25.5">
      <c r="A1783" s="75">
        <v>5863</v>
      </c>
      <c r="B1783" s="73" t="s">
        <v>2484</v>
      </c>
      <c r="C1783" s="78">
        <v>24.36</v>
      </c>
    </row>
    <row r="1784" spans="1:3" ht="25.5">
      <c r="A1784" s="75">
        <v>5869</v>
      </c>
      <c r="B1784" s="73" t="s">
        <v>2485</v>
      </c>
      <c r="C1784" s="78">
        <v>76.239999999999995</v>
      </c>
    </row>
    <row r="1785" spans="1:3" ht="25.5">
      <c r="A1785" s="75">
        <v>5867</v>
      </c>
      <c r="B1785" s="73" t="s">
        <v>2486</v>
      </c>
      <c r="C1785" s="78">
        <v>166.2</v>
      </c>
    </row>
    <row r="1786" spans="1:3" ht="25.5">
      <c r="A1786" s="75">
        <v>95271</v>
      </c>
      <c r="B1786" s="73" t="s">
        <v>2487</v>
      </c>
      <c r="C1786" s="78">
        <v>0.77</v>
      </c>
    </row>
    <row r="1787" spans="1:3" ht="25.5">
      <c r="A1787" s="75">
        <v>95270</v>
      </c>
      <c r="B1787" s="73" t="s">
        <v>2488</v>
      </c>
      <c r="C1787" s="78">
        <v>10</v>
      </c>
    </row>
    <row r="1788" spans="1:3" ht="25.5">
      <c r="A1788" s="75">
        <v>91693</v>
      </c>
      <c r="B1788" s="73" t="s">
        <v>2489</v>
      </c>
      <c r="C1788" s="78">
        <v>28.9</v>
      </c>
    </row>
    <row r="1789" spans="1:3" ht="25.5">
      <c r="A1789" s="75">
        <v>91692</v>
      </c>
      <c r="B1789" s="73" t="s">
        <v>2490</v>
      </c>
      <c r="C1789" s="78">
        <v>30.46</v>
      </c>
    </row>
    <row r="1790" spans="1:3" ht="25.5">
      <c r="A1790" s="75">
        <v>102929</v>
      </c>
      <c r="B1790" s="73" t="s">
        <v>2491</v>
      </c>
      <c r="C1790" s="78">
        <v>0</v>
      </c>
    </row>
    <row r="1791" spans="1:3" ht="25.5">
      <c r="A1791" s="75">
        <v>102928</v>
      </c>
      <c r="B1791" s="73" t="s">
        <v>2492</v>
      </c>
      <c r="C1791" s="78">
        <v>0</v>
      </c>
    </row>
    <row r="1792" spans="1:3">
      <c r="A1792" s="75">
        <v>95140</v>
      </c>
      <c r="B1792" s="73" t="s">
        <v>2493</v>
      </c>
      <c r="C1792" s="78">
        <v>0.04</v>
      </c>
    </row>
    <row r="1793" spans="1:3">
      <c r="A1793" s="75">
        <v>95139</v>
      </c>
      <c r="B1793" s="73" t="s">
        <v>2494</v>
      </c>
      <c r="C1793" s="78">
        <v>0.06</v>
      </c>
    </row>
    <row r="1794" spans="1:3">
      <c r="A1794" s="75">
        <v>89027</v>
      </c>
      <c r="B1794" s="73" t="s">
        <v>2495</v>
      </c>
      <c r="C1794" s="78">
        <v>5.14</v>
      </c>
    </row>
    <row r="1795" spans="1:3">
      <c r="A1795" s="75">
        <v>89028</v>
      </c>
      <c r="B1795" s="73" t="s">
        <v>2496</v>
      </c>
      <c r="C1795" s="78">
        <v>180.22</v>
      </c>
    </row>
    <row r="1796" spans="1:3">
      <c r="A1796" s="75">
        <v>7031</v>
      </c>
      <c r="B1796" s="73" t="s">
        <v>2497</v>
      </c>
      <c r="C1796" s="78">
        <v>6.33</v>
      </c>
    </row>
    <row r="1797" spans="1:3">
      <c r="A1797" s="75">
        <v>7030</v>
      </c>
      <c r="B1797" s="73" t="s">
        <v>2498</v>
      </c>
      <c r="C1797" s="78">
        <v>267.66000000000003</v>
      </c>
    </row>
    <row r="1798" spans="1:3" ht="25.5">
      <c r="A1798" s="75">
        <v>102947</v>
      </c>
      <c r="B1798" s="73" t="s">
        <v>2499</v>
      </c>
      <c r="C1798" s="78">
        <v>0</v>
      </c>
    </row>
    <row r="1799" spans="1:3" ht="25.5">
      <c r="A1799" s="75">
        <v>102946</v>
      </c>
      <c r="B1799" s="73" t="s">
        <v>2500</v>
      </c>
      <c r="C1799" s="78">
        <v>0</v>
      </c>
    </row>
    <row r="1800" spans="1:3" ht="25.5">
      <c r="A1800" s="75">
        <v>104092</v>
      </c>
      <c r="B1800" s="73" t="s">
        <v>2501</v>
      </c>
      <c r="C1800" s="78">
        <v>0.08</v>
      </c>
    </row>
    <row r="1801" spans="1:3" ht="25.5">
      <c r="A1801" s="75">
        <v>104091</v>
      </c>
      <c r="B1801" s="73" t="s">
        <v>2502</v>
      </c>
      <c r="C1801" s="78">
        <v>0.91</v>
      </c>
    </row>
    <row r="1802" spans="1:3" ht="25.5">
      <c r="A1802" s="75">
        <v>104098</v>
      </c>
      <c r="B1802" s="73" t="s">
        <v>2503</v>
      </c>
      <c r="C1802" s="78">
        <v>0.12</v>
      </c>
    </row>
    <row r="1803" spans="1:3" ht="25.5">
      <c r="A1803" s="75">
        <v>104097</v>
      </c>
      <c r="B1803" s="73" t="s">
        <v>2504</v>
      </c>
      <c r="C1803" s="78">
        <v>1.28</v>
      </c>
    </row>
    <row r="1804" spans="1:3" ht="25.5">
      <c r="A1804" s="75">
        <v>102905</v>
      </c>
      <c r="B1804" s="73" t="s">
        <v>2505</v>
      </c>
      <c r="C1804" s="78">
        <v>0</v>
      </c>
    </row>
    <row r="1805" spans="1:3" ht="25.5">
      <c r="A1805" s="75">
        <v>102904</v>
      </c>
      <c r="B1805" s="73" t="s">
        <v>2506</v>
      </c>
      <c r="C1805" s="78">
        <v>0</v>
      </c>
    </row>
    <row r="1806" spans="1:3" ht="25.5">
      <c r="A1806" s="75">
        <v>89031</v>
      </c>
      <c r="B1806" s="73" t="s">
        <v>2507</v>
      </c>
      <c r="C1806" s="78">
        <v>77.14</v>
      </c>
    </row>
    <row r="1807" spans="1:3" ht="25.5">
      <c r="A1807" s="75">
        <v>89032</v>
      </c>
      <c r="B1807" s="73" t="s">
        <v>2508</v>
      </c>
      <c r="C1807" s="78">
        <v>199.4</v>
      </c>
    </row>
    <row r="1808" spans="1:3" ht="25.5">
      <c r="A1808" s="75">
        <v>88844</v>
      </c>
      <c r="B1808" s="73" t="s">
        <v>2509</v>
      </c>
      <c r="C1808" s="78">
        <v>79.400000000000006</v>
      </c>
    </row>
    <row r="1809" spans="1:3" ht="25.5">
      <c r="A1809" s="75">
        <v>88843</v>
      </c>
      <c r="B1809" s="73" t="s">
        <v>2510</v>
      </c>
      <c r="C1809" s="78">
        <v>220.07</v>
      </c>
    </row>
    <row r="1810" spans="1:3" ht="25.5">
      <c r="A1810" s="75">
        <v>5853</v>
      </c>
      <c r="B1810" s="73" t="s">
        <v>2511</v>
      </c>
      <c r="C1810" s="78">
        <v>91.49</v>
      </c>
    </row>
    <row r="1811" spans="1:3" ht="25.5">
      <c r="A1811" s="75">
        <v>5851</v>
      </c>
      <c r="B1811" s="73" t="s">
        <v>2512</v>
      </c>
      <c r="C1811" s="78">
        <v>262.72000000000003</v>
      </c>
    </row>
    <row r="1812" spans="1:3" ht="25.5">
      <c r="A1812" s="75">
        <v>5849</v>
      </c>
      <c r="B1812" s="73" t="s">
        <v>2513</v>
      </c>
      <c r="C1812" s="78">
        <v>91.1</v>
      </c>
    </row>
    <row r="1813" spans="1:3" ht="25.5">
      <c r="A1813" s="75">
        <v>5847</v>
      </c>
      <c r="B1813" s="73" t="s">
        <v>2514</v>
      </c>
      <c r="C1813" s="78">
        <v>274.3</v>
      </c>
    </row>
    <row r="1814" spans="1:3" ht="25.5">
      <c r="A1814" s="75">
        <v>5857</v>
      </c>
      <c r="B1814" s="73" t="s">
        <v>2515</v>
      </c>
      <c r="C1814" s="78">
        <v>234.2</v>
      </c>
    </row>
    <row r="1815" spans="1:3" ht="25.5">
      <c r="A1815" s="75">
        <v>5855</v>
      </c>
      <c r="B1815" s="73" t="s">
        <v>2516</v>
      </c>
      <c r="C1815" s="78">
        <v>705.15</v>
      </c>
    </row>
    <row r="1816" spans="1:3" ht="25.5">
      <c r="A1816" s="75">
        <v>96021</v>
      </c>
      <c r="B1816" s="73" t="s">
        <v>2517</v>
      </c>
      <c r="C1816" s="78">
        <v>57.58</v>
      </c>
    </row>
    <row r="1817" spans="1:3" ht="25.5">
      <c r="A1817" s="75">
        <v>96020</v>
      </c>
      <c r="B1817" s="73" t="s">
        <v>2518</v>
      </c>
      <c r="C1817" s="78">
        <v>178.74</v>
      </c>
    </row>
    <row r="1818" spans="1:3" ht="25.5">
      <c r="A1818" s="75">
        <v>96014</v>
      </c>
      <c r="B1818" s="73" t="s">
        <v>2519</v>
      </c>
      <c r="C1818" s="78">
        <v>57.85</v>
      </c>
    </row>
    <row r="1819" spans="1:3" ht="25.5">
      <c r="A1819" s="75">
        <v>96013</v>
      </c>
      <c r="B1819" s="73" t="s">
        <v>2520</v>
      </c>
      <c r="C1819" s="78">
        <v>179.24</v>
      </c>
    </row>
    <row r="1820" spans="1:3" ht="25.5">
      <c r="A1820" s="75">
        <v>96029</v>
      </c>
      <c r="B1820" s="73" t="s">
        <v>2521</v>
      </c>
      <c r="C1820" s="78">
        <v>51.04</v>
      </c>
    </row>
    <row r="1821" spans="1:3" ht="25.5">
      <c r="A1821" s="75">
        <v>96028</v>
      </c>
      <c r="B1821" s="73" t="s">
        <v>2522</v>
      </c>
      <c r="C1821" s="78">
        <v>137.35</v>
      </c>
    </row>
    <row r="1822" spans="1:3" ht="25.5">
      <c r="A1822" s="75">
        <v>96155</v>
      </c>
      <c r="B1822" s="73" t="s">
        <v>2523</v>
      </c>
      <c r="C1822" s="78">
        <v>51.31</v>
      </c>
    </row>
    <row r="1823" spans="1:3" ht="25.5">
      <c r="A1823" s="75">
        <v>96157</v>
      </c>
      <c r="B1823" s="73" t="s">
        <v>2524</v>
      </c>
      <c r="C1823" s="78">
        <v>137.85</v>
      </c>
    </row>
    <row r="1824" spans="1:3" ht="25.5">
      <c r="A1824" s="75">
        <v>5845</v>
      </c>
      <c r="B1824" s="73" t="s">
        <v>2525</v>
      </c>
      <c r="C1824" s="78">
        <v>53.24</v>
      </c>
    </row>
    <row r="1825" spans="1:3" ht="25.5">
      <c r="A1825" s="75">
        <v>5843</v>
      </c>
      <c r="B1825" s="73" t="s">
        <v>2526</v>
      </c>
      <c r="C1825" s="78">
        <v>170.63</v>
      </c>
    </row>
    <row r="1826" spans="1:3" ht="25.5">
      <c r="A1826" s="75">
        <v>89036</v>
      </c>
      <c r="B1826" s="73" t="s">
        <v>2527</v>
      </c>
      <c r="C1826" s="78">
        <v>46.67</v>
      </c>
    </row>
    <row r="1827" spans="1:3" ht="25.5">
      <c r="A1827" s="75">
        <v>89035</v>
      </c>
      <c r="B1827" s="73" t="s">
        <v>2528</v>
      </c>
      <c r="C1827" s="78">
        <v>129.21</v>
      </c>
    </row>
    <row r="1828" spans="1:3">
      <c r="A1828" s="75">
        <v>102911</v>
      </c>
      <c r="B1828" s="73" t="s">
        <v>2529</v>
      </c>
      <c r="C1828" s="78">
        <v>0</v>
      </c>
    </row>
    <row r="1829" spans="1:3">
      <c r="A1829" s="75">
        <v>102910</v>
      </c>
      <c r="B1829" s="73" t="s">
        <v>2530</v>
      </c>
      <c r="C1829" s="78">
        <v>0</v>
      </c>
    </row>
    <row r="1830" spans="1:3" ht="25.5">
      <c r="A1830" s="75">
        <v>93440</v>
      </c>
      <c r="B1830" s="73" t="s">
        <v>2531</v>
      </c>
      <c r="C1830" s="78">
        <v>134.86000000000001</v>
      </c>
    </row>
    <row r="1831" spans="1:3" ht="25.5">
      <c r="A1831" s="75">
        <v>93439</v>
      </c>
      <c r="B1831" s="73" t="s">
        <v>2532</v>
      </c>
      <c r="C1831" s="78">
        <v>256.86</v>
      </c>
    </row>
    <row r="1832" spans="1:3">
      <c r="A1832" s="75">
        <v>100648</v>
      </c>
      <c r="B1832" s="73" t="s">
        <v>2533</v>
      </c>
      <c r="C1832" s="78">
        <v>601.91999999999996</v>
      </c>
    </row>
    <row r="1833" spans="1:3">
      <c r="A1833" s="75">
        <v>100647</v>
      </c>
      <c r="B1833" s="73" t="s">
        <v>2534</v>
      </c>
      <c r="C1833" s="78">
        <v>6634.07</v>
      </c>
    </row>
    <row r="1834" spans="1:3">
      <c r="A1834" s="75">
        <v>5829</v>
      </c>
      <c r="B1834" s="73" t="s">
        <v>2535</v>
      </c>
      <c r="C1834" s="78">
        <v>165.32</v>
      </c>
    </row>
    <row r="1835" spans="1:3">
      <c r="A1835" s="75">
        <v>5823</v>
      </c>
      <c r="B1835" s="73" t="s">
        <v>2536</v>
      </c>
      <c r="C1835" s="78">
        <v>227.12</v>
      </c>
    </row>
    <row r="1836" spans="1:3" ht="38.25">
      <c r="A1836" s="75">
        <v>5884</v>
      </c>
      <c r="B1836" s="73" t="s">
        <v>2537</v>
      </c>
      <c r="C1836" s="78">
        <v>54.2</v>
      </c>
    </row>
    <row r="1837" spans="1:3" ht="38.25">
      <c r="A1837" s="75">
        <v>5882</v>
      </c>
      <c r="B1837" s="73" t="s">
        <v>2538</v>
      </c>
      <c r="C1837" s="78">
        <v>126.13</v>
      </c>
    </row>
    <row r="1838" spans="1:3" ht="25.5">
      <c r="A1838" s="75">
        <v>100642</v>
      </c>
      <c r="B1838" s="73" t="s">
        <v>2539</v>
      </c>
      <c r="C1838" s="78">
        <v>304.97000000000003</v>
      </c>
    </row>
    <row r="1839" spans="1:3" ht="25.5">
      <c r="A1839" s="75">
        <v>100641</v>
      </c>
      <c r="B1839" s="73" t="s">
        <v>2540</v>
      </c>
      <c r="C1839" s="78">
        <v>4849.93</v>
      </c>
    </row>
    <row r="1840" spans="1:3" ht="25.5">
      <c r="A1840" s="75">
        <v>93434</v>
      </c>
      <c r="B1840" s="73" t="s">
        <v>2541</v>
      </c>
      <c r="C1840" s="78">
        <v>338.63</v>
      </c>
    </row>
    <row r="1841" spans="1:3" ht="25.5">
      <c r="A1841" s="75">
        <v>93433</v>
      </c>
      <c r="B1841" s="73" t="s">
        <v>2542</v>
      </c>
      <c r="C1841" s="78">
        <v>2690.82</v>
      </c>
    </row>
    <row r="1842" spans="1:3" ht="25.5">
      <c r="A1842" s="75">
        <v>95122</v>
      </c>
      <c r="B1842" s="73" t="s">
        <v>2543</v>
      </c>
      <c r="C1842" s="78">
        <v>221.83</v>
      </c>
    </row>
    <row r="1843" spans="1:3" ht="25.5">
      <c r="A1843" s="75">
        <v>95121</v>
      </c>
      <c r="B1843" s="73" t="s">
        <v>2544</v>
      </c>
      <c r="C1843" s="78">
        <v>374.81</v>
      </c>
    </row>
    <row r="1844" spans="1:3">
      <c r="A1844" s="75">
        <v>103662</v>
      </c>
      <c r="B1844" s="73" t="s">
        <v>2545</v>
      </c>
      <c r="C1844" s="78">
        <v>0</v>
      </c>
    </row>
    <row r="1845" spans="1:3">
      <c r="A1845" s="75">
        <v>103661</v>
      </c>
      <c r="B1845" s="73" t="s">
        <v>2546</v>
      </c>
      <c r="C1845" s="78">
        <v>0</v>
      </c>
    </row>
    <row r="1846" spans="1:3" ht="25.5">
      <c r="A1846" s="75">
        <v>5841</v>
      </c>
      <c r="B1846" s="73" t="s">
        <v>2547</v>
      </c>
      <c r="C1846" s="78">
        <v>4.8499999999999996</v>
      </c>
    </row>
    <row r="1847" spans="1:3" ht="25.5">
      <c r="A1847" s="75">
        <v>5839</v>
      </c>
      <c r="B1847" s="73" t="s">
        <v>2548</v>
      </c>
      <c r="C1847" s="78">
        <v>9.65</v>
      </c>
    </row>
    <row r="1848" spans="1:3" ht="25.5">
      <c r="A1848" s="75">
        <v>90587</v>
      </c>
      <c r="B1848" s="73" t="s">
        <v>2549</v>
      </c>
      <c r="C1848" s="78">
        <v>0.54</v>
      </c>
    </row>
    <row r="1849" spans="1:3" ht="25.5">
      <c r="A1849" s="75">
        <v>90586</v>
      </c>
      <c r="B1849" s="73" t="s">
        <v>2550</v>
      </c>
      <c r="C1849" s="78">
        <v>1.45</v>
      </c>
    </row>
    <row r="1850" spans="1:3" ht="25.5">
      <c r="A1850" s="75">
        <v>5837</v>
      </c>
      <c r="B1850" s="73" t="s">
        <v>2551</v>
      </c>
      <c r="C1850" s="78">
        <v>142.16999999999999</v>
      </c>
    </row>
    <row r="1851" spans="1:3" ht="25.5">
      <c r="A1851" s="75">
        <v>5835</v>
      </c>
      <c r="B1851" s="73" t="s">
        <v>2552</v>
      </c>
      <c r="C1851" s="78">
        <v>365.81</v>
      </c>
    </row>
    <row r="1852" spans="1:3" ht="25.5">
      <c r="A1852" s="75">
        <v>89257</v>
      </c>
      <c r="B1852" s="73" t="s">
        <v>2553</v>
      </c>
      <c r="C1852" s="78">
        <v>316.72000000000003</v>
      </c>
    </row>
    <row r="1853" spans="1:3" ht="25.5">
      <c r="A1853" s="75">
        <v>89258</v>
      </c>
      <c r="B1853" s="73" t="s">
        <v>2554</v>
      </c>
      <c r="C1853" s="78">
        <v>121.67</v>
      </c>
    </row>
    <row r="1854" spans="1:3" ht="25.5">
      <c r="A1854" s="75">
        <v>97621</v>
      </c>
      <c r="B1854" s="73" t="s">
        <v>2555</v>
      </c>
      <c r="C1854" s="78">
        <v>112.12</v>
      </c>
    </row>
    <row r="1855" spans="1:3" ht="25.5">
      <c r="A1855" s="75">
        <v>97622</v>
      </c>
      <c r="B1855" s="73" t="s">
        <v>2556</v>
      </c>
      <c r="C1855" s="78">
        <v>54.64</v>
      </c>
    </row>
    <row r="1856" spans="1:3" ht="25.5">
      <c r="A1856" s="75">
        <v>97623</v>
      </c>
      <c r="B1856" s="73" t="s">
        <v>2557</v>
      </c>
      <c r="C1856" s="78">
        <v>167.41</v>
      </c>
    </row>
    <row r="1857" spans="1:3" ht="25.5">
      <c r="A1857" s="75">
        <v>97624</v>
      </c>
      <c r="B1857" s="73" t="s">
        <v>2558</v>
      </c>
      <c r="C1857" s="78">
        <v>102.75</v>
      </c>
    </row>
    <row r="1858" spans="1:3" ht="25.5">
      <c r="A1858" s="75">
        <v>97625</v>
      </c>
      <c r="B1858" s="73" t="s">
        <v>2559</v>
      </c>
      <c r="C1858" s="78">
        <v>50.16</v>
      </c>
    </row>
    <row r="1859" spans="1:3" ht="25.5">
      <c r="A1859" s="75">
        <v>104791</v>
      </c>
      <c r="B1859" s="73" t="s">
        <v>2560</v>
      </c>
      <c r="C1859" s="78">
        <v>6.21</v>
      </c>
    </row>
    <row r="1860" spans="1:3">
      <c r="A1860" s="75">
        <v>97631</v>
      </c>
      <c r="B1860" s="73" t="s">
        <v>2561</v>
      </c>
      <c r="C1860" s="78">
        <v>10.99</v>
      </c>
    </row>
    <row r="1861" spans="1:3" ht="25.5">
      <c r="A1861" s="75">
        <v>97630</v>
      </c>
      <c r="B1861" s="73" t="s">
        <v>2562</v>
      </c>
      <c r="C1861" s="78">
        <v>0</v>
      </c>
    </row>
    <row r="1862" spans="1:3" ht="25.5">
      <c r="A1862" s="75">
        <v>104796</v>
      </c>
      <c r="B1862" s="73" t="s">
        <v>2563</v>
      </c>
      <c r="C1862" s="78">
        <v>13.89</v>
      </c>
    </row>
    <row r="1863" spans="1:3" ht="25.5">
      <c r="A1863" s="75">
        <v>97628</v>
      </c>
      <c r="B1863" s="73" t="s">
        <v>2564</v>
      </c>
      <c r="C1863" s="78">
        <v>255.79</v>
      </c>
    </row>
    <row r="1864" spans="1:3" ht="25.5">
      <c r="A1864" s="75">
        <v>97629</v>
      </c>
      <c r="B1864" s="73" t="s">
        <v>2565</v>
      </c>
      <c r="C1864" s="78">
        <v>88.59</v>
      </c>
    </row>
    <row r="1865" spans="1:3" ht="25.5">
      <c r="A1865" s="75">
        <v>97626</v>
      </c>
      <c r="B1865" s="73" t="s">
        <v>2566</v>
      </c>
      <c r="C1865" s="78">
        <v>549.22</v>
      </c>
    </row>
    <row r="1866" spans="1:3" ht="25.5">
      <c r="A1866" s="75">
        <v>97627</v>
      </c>
      <c r="B1866" s="73" t="s">
        <v>2567</v>
      </c>
      <c r="C1866" s="78">
        <v>190.23</v>
      </c>
    </row>
    <row r="1867" spans="1:3" ht="25.5">
      <c r="A1867" s="75">
        <v>104789</v>
      </c>
      <c r="B1867" s="73" t="s">
        <v>2568</v>
      </c>
      <c r="C1867" s="78">
        <v>192.32</v>
      </c>
    </row>
    <row r="1868" spans="1:3" ht="25.5">
      <c r="A1868" s="75">
        <v>104790</v>
      </c>
      <c r="B1868" s="73" t="s">
        <v>2569</v>
      </c>
      <c r="C1868" s="78">
        <v>111.95</v>
      </c>
    </row>
    <row r="1869" spans="1:3">
      <c r="A1869" s="75">
        <v>97633</v>
      </c>
      <c r="B1869" s="73" t="s">
        <v>2570</v>
      </c>
      <c r="C1869" s="78">
        <v>21.94</v>
      </c>
    </row>
    <row r="1870" spans="1:3" ht="25.5">
      <c r="A1870" s="75">
        <v>97634</v>
      </c>
      <c r="B1870" s="73" t="s">
        <v>2571</v>
      </c>
      <c r="C1870" s="78">
        <v>6.9</v>
      </c>
    </row>
    <row r="1871" spans="1:3">
      <c r="A1871" s="75">
        <v>97632</v>
      </c>
      <c r="B1871" s="73" t="s">
        <v>2572</v>
      </c>
      <c r="C1871" s="78">
        <v>2.5099999999999998</v>
      </c>
    </row>
    <row r="1872" spans="1:3" ht="25.5">
      <c r="A1872" s="75">
        <v>97636</v>
      </c>
      <c r="B1872" s="73" t="s">
        <v>2573</v>
      </c>
      <c r="C1872" s="78">
        <v>22.28</v>
      </c>
    </row>
    <row r="1873" spans="1:3" ht="25.5">
      <c r="A1873" s="75">
        <v>104797</v>
      </c>
      <c r="B1873" s="73" t="s">
        <v>2574</v>
      </c>
      <c r="C1873" s="78">
        <v>17.38</v>
      </c>
    </row>
    <row r="1874" spans="1:3">
      <c r="A1874" s="75">
        <v>104803</v>
      </c>
      <c r="B1874" s="73" t="s">
        <v>2575</v>
      </c>
      <c r="C1874" s="78">
        <v>4.38</v>
      </c>
    </row>
    <row r="1875" spans="1:3">
      <c r="A1875" s="75">
        <v>97664</v>
      </c>
      <c r="B1875" s="73" t="s">
        <v>2576</v>
      </c>
      <c r="C1875" s="78">
        <v>1.51</v>
      </c>
    </row>
    <row r="1876" spans="1:3" ht="38.25">
      <c r="A1876" s="75">
        <v>104801</v>
      </c>
      <c r="B1876" s="73" t="s">
        <v>2577</v>
      </c>
      <c r="C1876" s="78">
        <v>13.66</v>
      </c>
    </row>
    <row r="1877" spans="1:3" ht="25.5">
      <c r="A1877" s="75">
        <v>97661</v>
      </c>
      <c r="B1877" s="73" t="s">
        <v>2578</v>
      </c>
      <c r="C1877" s="78">
        <v>0.7</v>
      </c>
    </row>
    <row r="1878" spans="1:3" ht="25.5">
      <c r="A1878" s="75">
        <v>104794</v>
      </c>
      <c r="B1878" s="73" t="s">
        <v>2579</v>
      </c>
      <c r="C1878" s="78">
        <v>0.95</v>
      </c>
    </row>
    <row r="1879" spans="1:3" ht="25.5">
      <c r="A1879" s="75">
        <v>104795</v>
      </c>
      <c r="B1879" s="73" t="s">
        <v>2580</v>
      </c>
      <c r="C1879" s="78">
        <v>1.34</v>
      </c>
    </row>
    <row r="1880" spans="1:3" ht="25.5">
      <c r="A1880" s="75">
        <v>104792</v>
      </c>
      <c r="B1880" s="73" t="s">
        <v>2581</v>
      </c>
      <c r="C1880" s="78">
        <v>0.39</v>
      </c>
    </row>
    <row r="1881" spans="1:3" ht="25.5">
      <c r="A1881" s="75">
        <v>104793</v>
      </c>
      <c r="B1881" s="73" t="s">
        <v>2582</v>
      </c>
      <c r="C1881" s="78">
        <v>0.54</v>
      </c>
    </row>
    <row r="1882" spans="1:3">
      <c r="A1882" s="75">
        <v>104800</v>
      </c>
      <c r="B1882" s="73" t="s">
        <v>2583</v>
      </c>
      <c r="C1882" s="78">
        <v>8.9</v>
      </c>
    </row>
    <row r="1883" spans="1:3" ht="25.5">
      <c r="A1883" s="75">
        <v>97638</v>
      </c>
      <c r="B1883" s="73" t="s">
        <v>2584</v>
      </c>
      <c r="C1883" s="78">
        <v>8.5</v>
      </c>
    </row>
    <row r="1884" spans="1:3">
      <c r="A1884" s="75">
        <v>97641</v>
      </c>
      <c r="B1884" s="73" t="s">
        <v>2585</v>
      </c>
      <c r="C1884" s="78">
        <v>2.91</v>
      </c>
    </row>
    <row r="1885" spans="1:3" ht="25.5">
      <c r="A1885" s="75">
        <v>97640</v>
      </c>
      <c r="B1885" s="73" t="s">
        <v>2586</v>
      </c>
      <c r="C1885" s="78">
        <v>1.98</v>
      </c>
    </row>
    <row r="1886" spans="1:3" ht="25.5">
      <c r="A1886" s="75">
        <v>97660</v>
      </c>
      <c r="B1886" s="73" t="s">
        <v>2587</v>
      </c>
      <c r="C1886" s="78">
        <v>0.66</v>
      </c>
    </row>
    <row r="1887" spans="1:3">
      <c r="A1887" s="75">
        <v>97645</v>
      </c>
      <c r="B1887" s="73" t="s">
        <v>2588</v>
      </c>
      <c r="C1887" s="78">
        <v>23.67</v>
      </c>
    </row>
    <row r="1888" spans="1:3">
      <c r="A1888" s="75">
        <v>97663</v>
      </c>
      <c r="B1888" s="73" t="s">
        <v>2589</v>
      </c>
      <c r="C1888" s="78">
        <v>12.11</v>
      </c>
    </row>
    <row r="1889" spans="1:3">
      <c r="A1889" s="75">
        <v>97665</v>
      </c>
      <c r="B1889" s="73" t="s">
        <v>2590</v>
      </c>
      <c r="C1889" s="78">
        <v>1.79</v>
      </c>
    </row>
    <row r="1890" spans="1:3">
      <c r="A1890" s="75">
        <v>97666</v>
      </c>
      <c r="B1890" s="73" t="s">
        <v>2591</v>
      </c>
      <c r="C1890" s="78">
        <v>8.83</v>
      </c>
    </row>
    <row r="1891" spans="1:3" ht="25.5">
      <c r="A1891" s="75">
        <v>97635</v>
      </c>
      <c r="B1891" s="73" t="s">
        <v>2592</v>
      </c>
      <c r="C1891" s="78">
        <v>15.8</v>
      </c>
    </row>
    <row r="1892" spans="1:3" ht="25.5">
      <c r="A1892" s="75">
        <v>97643</v>
      </c>
      <c r="B1892" s="73" t="s">
        <v>2593</v>
      </c>
      <c r="C1892" s="78">
        <v>24.26</v>
      </c>
    </row>
    <row r="1893" spans="1:3" ht="25.5">
      <c r="A1893" s="75">
        <v>104799</v>
      </c>
      <c r="B1893" s="73" t="s">
        <v>2594</v>
      </c>
      <c r="C1893" s="78">
        <v>10.96</v>
      </c>
    </row>
    <row r="1894" spans="1:3" ht="25.5">
      <c r="A1894" s="75">
        <v>97639</v>
      </c>
      <c r="B1894" s="73" t="s">
        <v>2595</v>
      </c>
      <c r="C1894" s="78">
        <v>19.8</v>
      </c>
    </row>
    <row r="1895" spans="1:3">
      <c r="A1895" s="75">
        <v>97644</v>
      </c>
      <c r="B1895" s="73" t="s">
        <v>2596</v>
      </c>
      <c r="C1895" s="78">
        <v>9.16</v>
      </c>
    </row>
    <row r="1896" spans="1:3" ht="25.5">
      <c r="A1896" s="75">
        <v>97648</v>
      </c>
      <c r="B1896" s="73" t="s">
        <v>2597</v>
      </c>
      <c r="C1896" s="78">
        <v>1.96</v>
      </c>
    </row>
    <row r="1897" spans="1:3" ht="25.5">
      <c r="A1897" s="75">
        <v>104798</v>
      </c>
      <c r="B1897" s="73" t="s">
        <v>2598</v>
      </c>
      <c r="C1897" s="78">
        <v>13.95</v>
      </c>
    </row>
    <row r="1898" spans="1:3" ht="25.5">
      <c r="A1898" s="75">
        <v>97637</v>
      </c>
      <c r="B1898" s="73" t="s">
        <v>2599</v>
      </c>
      <c r="C1898" s="78">
        <v>2.92</v>
      </c>
    </row>
    <row r="1899" spans="1:3" ht="38.25">
      <c r="A1899" s="75">
        <v>104802</v>
      </c>
      <c r="B1899" s="73" t="s">
        <v>2600</v>
      </c>
      <c r="C1899" s="78">
        <v>9.09</v>
      </c>
    </row>
    <row r="1900" spans="1:3" ht="25.5">
      <c r="A1900" s="75">
        <v>97647</v>
      </c>
      <c r="B1900" s="73" t="s">
        <v>2601</v>
      </c>
      <c r="C1900" s="78">
        <v>3.41</v>
      </c>
    </row>
    <row r="1901" spans="1:3" ht="25.5">
      <c r="A1901" s="75">
        <v>97649</v>
      </c>
      <c r="B1901" s="73" t="s">
        <v>2602</v>
      </c>
      <c r="C1901" s="78">
        <v>4.38</v>
      </c>
    </row>
    <row r="1902" spans="1:3" ht="25.5">
      <c r="A1902" s="75">
        <v>97652</v>
      </c>
      <c r="B1902" s="73" t="s">
        <v>2603</v>
      </c>
      <c r="C1902" s="78">
        <v>181.73</v>
      </c>
    </row>
    <row r="1903" spans="1:3" ht="25.5">
      <c r="A1903" s="75">
        <v>97654</v>
      </c>
      <c r="B1903" s="73" t="s">
        <v>2604</v>
      </c>
      <c r="C1903" s="78">
        <v>176.64</v>
      </c>
    </row>
    <row r="1904" spans="1:3" ht="25.5">
      <c r="A1904" s="75">
        <v>97651</v>
      </c>
      <c r="B1904" s="73" t="s">
        <v>2605</v>
      </c>
      <c r="C1904" s="78">
        <v>80.16</v>
      </c>
    </row>
    <row r="1905" spans="1:3" ht="25.5">
      <c r="A1905" s="75">
        <v>97653</v>
      </c>
      <c r="B1905" s="73" t="s">
        <v>2606</v>
      </c>
      <c r="C1905" s="78">
        <v>143.38999999999999</v>
      </c>
    </row>
    <row r="1906" spans="1:3" ht="25.5">
      <c r="A1906" s="75">
        <v>97657</v>
      </c>
      <c r="B1906" s="73" t="s">
        <v>2607</v>
      </c>
      <c r="C1906" s="78">
        <v>651.80999999999995</v>
      </c>
    </row>
    <row r="1907" spans="1:3" ht="25.5">
      <c r="A1907" s="75">
        <v>97659</v>
      </c>
      <c r="B1907" s="73" t="s">
        <v>2608</v>
      </c>
      <c r="C1907" s="78">
        <v>304.45999999999998</v>
      </c>
    </row>
    <row r="1908" spans="1:3" ht="25.5">
      <c r="A1908" s="75">
        <v>97656</v>
      </c>
      <c r="B1908" s="73" t="s">
        <v>2609</v>
      </c>
      <c r="C1908" s="78">
        <v>328.84</v>
      </c>
    </row>
    <row r="1909" spans="1:3" ht="25.5">
      <c r="A1909" s="75">
        <v>97658</v>
      </c>
      <c r="B1909" s="73" t="s">
        <v>2610</v>
      </c>
      <c r="C1909" s="78">
        <v>220.87</v>
      </c>
    </row>
    <row r="1910" spans="1:3" ht="25.5">
      <c r="A1910" s="75">
        <v>97650</v>
      </c>
      <c r="B1910" s="73" t="s">
        <v>2611</v>
      </c>
      <c r="C1910" s="78">
        <v>7.35</v>
      </c>
    </row>
    <row r="1911" spans="1:3" ht="25.5">
      <c r="A1911" s="75">
        <v>97642</v>
      </c>
      <c r="B1911" s="73" t="s">
        <v>2612</v>
      </c>
      <c r="C1911" s="78">
        <v>2.85</v>
      </c>
    </row>
    <row r="1912" spans="1:3" ht="25.5">
      <c r="A1912" s="75">
        <v>97655</v>
      </c>
      <c r="B1912" s="73" t="s">
        <v>2613</v>
      </c>
      <c r="C1912" s="78">
        <v>36.229999999999997</v>
      </c>
    </row>
    <row r="1913" spans="1:3" ht="25.5">
      <c r="A1913" s="75">
        <v>97662</v>
      </c>
      <c r="B1913" s="73" t="s">
        <v>2614</v>
      </c>
      <c r="C1913" s="78">
        <v>0.48</v>
      </c>
    </row>
    <row r="1914" spans="1:3" ht="25.5">
      <c r="A1914" s="75">
        <v>97646</v>
      </c>
      <c r="B1914" s="73" t="s">
        <v>2615</v>
      </c>
      <c r="C1914" s="78">
        <v>0</v>
      </c>
    </row>
    <row r="1915" spans="1:3" ht="25.5">
      <c r="A1915" s="75">
        <v>92712</v>
      </c>
      <c r="B1915" s="73" t="s">
        <v>2616</v>
      </c>
      <c r="C1915" s="78">
        <v>0.32</v>
      </c>
    </row>
    <row r="1916" spans="1:3" ht="25.5">
      <c r="A1916" s="75">
        <v>92713</v>
      </c>
      <c r="B1916" s="73" t="s">
        <v>2617</v>
      </c>
      <c r="C1916" s="78">
        <v>7.0000000000000007E-2</v>
      </c>
    </row>
    <row r="1917" spans="1:3" ht="25.5">
      <c r="A1917" s="75">
        <v>92714</v>
      </c>
      <c r="B1917" s="73" t="s">
        <v>2618</v>
      </c>
      <c r="C1917" s="78">
        <v>0.4</v>
      </c>
    </row>
    <row r="1918" spans="1:3" ht="25.5">
      <c r="A1918" s="75">
        <v>92715</v>
      </c>
      <c r="B1918" s="73" t="s">
        <v>2619</v>
      </c>
      <c r="C1918" s="78">
        <v>104.3</v>
      </c>
    </row>
    <row r="1919" spans="1:3" ht="25.5">
      <c r="A1919" s="75">
        <v>103663</v>
      </c>
      <c r="B1919" s="73" t="s">
        <v>2620</v>
      </c>
      <c r="C1919" s="78">
        <v>0</v>
      </c>
    </row>
    <row r="1920" spans="1:3" ht="25.5">
      <c r="A1920" s="75">
        <v>104390</v>
      </c>
      <c r="B1920" s="73" t="s">
        <v>2621</v>
      </c>
      <c r="C1920" s="78">
        <v>0</v>
      </c>
    </row>
    <row r="1921" spans="1:3" ht="25.5">
      <c r="A1921" s="75">
        <v>103664</v>
      </c>
      <c r="B1921" s="73" t="s">
        <v>2622</v>
      </c>
      <c r="C1921" s="78">
        <v>0</v>
      </c>
    </row>
    <row r="1922" spans="1:3" ht="25.5">
      <c r="A1922" s="75">
        <v>104451</v>
      </c>
      <c r="B1922" s="73" t="s">
        <v>2623</v>
      </c>
      <c r="C1922" s="78">
        <v>0</v>
      </c>
    </row>
    <row r="1923" spans="1:3" ht="25.5">
      <c r="A1923" s="75">
        <v>103666</v>
      </c>
      <c r="B1923" s="73" t="s">
        <v>2624</v>
      </c>
      <c r="C1923" s="78">
        <v>135.16999999999999</v>
      </c>
    </row>
    <row r="1924" spans="1:3" ht="25.5">
      <c r="A1924" s="75">
        <v>89212</v>
      </c>
      <c r="B1924" s="73" t="s">
        <v>2625</v>
      </c>
      <c r="C1924" s="78">
        <v>29.76</v>
      </c>
    </row>
    <row r="1925" spans="1:3" ht="25.5">
      <c r="A1925" s="75">
        <v>89213</v>
      </c>
      <c r="B1925" s="73" t="s">
        <v>2626</v>
      </c>
      <c r="C1925" s="78">
        <v>9.18</v>
      </c>
    </row>
    <row r="1926" spans="1:3" ht="25.5">
      <c r="A1926" s="75">
        <v>89214</v>
      </c>
      <c r="B1926" s="73" t="s">
        <v>2627</v>
      </c>
      <c r="C1926" s="78">
        <v>27.94</v>
      </c>
    </row>
    <row r="1927" spans="1:3" ht="25.5">
      <c r="A1927" s="75">
        <v>89215</v>
      </c>
      <c r="B1927" s="73" t="s">
        <v>2628</v>
      </c>
      <c r="C1927" s="78">
        <v>92.49</v>
      </c>
    </row>
    <row r="1928" spans="1:3" ht="25.5">
      <c r="A1928" s="75">
        <v>87441</v>
      </c>
      <c r="B1928" s="73" t="s">
        <v>2629</v>
      </c>
      <c r="C1928" s="78">
        <v>0.41</v>
      </c>
    </row>
    <row r="1929" spans="1:3" ht="25.5">
      <c r="A1929" s="75">
        <v>87442</v>
      </c>
      <c r="B1929" s="73" t="s">
        <v>2630</v>
      </c>
      <c r="C1929" s="78">
        <v>0.09</v>
      </c>
    </row>
    <row r="1930" spans="1:3" ht="25.5">
      <c r="A1930" s="75">
        <v>87443</v>
      </c>
      <c r="B1930" s="73" t="s">
        <v>2631</v>
      </c>
      <c r="C1930" s="78">
        <v>0.52</v>
      </c>
    </row>
    <row r="1931" spans="1:3" ht="25.5">
      <c r="A1931" s="75">
        <v>87444</v>
      </c>
      <c r="B1931" s="73" t="s">
        <v>2632</v>
      </c>
      <c r="C1931" s="78">
        <v>4.17</v>
      </c>
    </row>
    <row r="1932" spans="1:3" ht="25.5">
      <c r="A1932" s="75">
        <v>93229</v>
      </c>
      <c r="B1932" s="73" t="s">
        <v>2633</v>
      </c>
      <c r="C1932" s="78">
        <v>0.38</v>
      </c>
    </row>
    <row r="1933" spans="1:3" ht="25.5">
      <c r="A1933" s="75">
        <v>93230</v>
      </c>
      <c r="B1933" s="73" t="s">
        <v>2634</v>
      </c>
      <c r="C1933" s="78">
        <v>0.08</v>
      </c>
    </row>
    <row r="1934" spans="1:3" ht="25.5">
      <c r="A1934" s="75">
        <v>93231</v>
      </c>
      <c r="B1934" s="73" t="s">
        <v>2635</v>
      </c>
      <c r="C1934" s="78">
        <v>0.47</v>
      </c>
    </row>
    <row r="1935" spans="1:3" ht="25.5">
      <c r="A1935" s="75">
        <v>93232</v>
      </c>
      <c r="B1935" s="73" t="s">
        <v>2636</v>
      </c>
      <c r="C1935" s="78">
        <v>4.5999999999999996</v>
      </c>
    </row>
    <row r="1936" spans="1:3" ht="25.5">
      <c r="A1936" s="75">
        <v>102948</v>
      </c>
      <c r="B1936" s="73" t="s">
        <v>2637</v>
      </c>
      <c r="C1936" s="78">
        <v>0</v>
      </c>
    </row>
    <row r="1937" spans="1:3" ht="25.5">
      <c r="A1937" s="75">
        <v>102949</v>
      </c>
      <c r="B1937" s="73" t="s">
        <v>2638</v>
      </c>
      <c r="C1937" s="78">
        <v>0</v>
      </c>
    </row>
    <row r="1938" spans="1:3" ht="25.5">
      <c r="A1938" s="75">
        <v>102950</v>
      </c>
      <c r="B1938" s="73" t="s">
        <v>2639</v>
      </c>
      <c r="C1938" s="78">
        <v>0</v>
      </c>
    </row>
    <row r="1939" spans="1:3" ht="25.5">
      <c r="A1939" s="75">
        <v>102951</v>
      </c>
      <c r="B1939" s="73" t="s">
        <v>2640</v>
      </c>
      <c r="C1939" s="78">
        <v>0.69</v>
      </c>
    </row>
    <row r="1940" spans="1:3" ht="25.5">
      <c r="A1940" s="75">
        <v>88826</v>
      </c>
      <c r="B1940" s="73" t="s">
        <v>2641</v>
      </c>
      <c r="C1940" s="78">
        <v>0.3</v>
      </c>
    </row>
    <row r="1941" spans="1:3" ht="25.5">
      <c r="A1941" s="75">
        <v>88827</v>
      </c>
      <c r="B1941" s="73" t="s">
        <v>2642</v>
      </c>
      <c r="C1941" s="78">
        <v>7.0000000000000007E-2</v>
      </c>
    </row>
    <row r="1942" spans="1:3" ht="25.5">
      <c r="A1942" s="75">
        <v>88828</v>
      </c>
      <c r="B1942" s="73" t="s">
        <v>2643</v>
      </c>
      <c r="C1942" s="78">
        <v>0.33</v>
      </c>
    </row>
    <row r="1943" spans="1:3" ht="25.5">
      <c r="A1943" s="75">
        <v>88829</v>
      </c>
      <c r="B1943" s="73" t="s">
        <v>2644</v>
      </c>
      <c r="C1943" s="78">
        <v>1.37</v>
      </c>
    </row>
    <row r="1944" spans="1:3" ht="25.5">
      <c r="A1944" s="75">
        <v>89221</v>
      </c>
      <c r="B1944" s="73" t="s">
        <v>2645</v>
      </c>
      <c r="C1944" s="78">
        <v>1.24</v>
      </c>
    </row>
    <row r="1945" spans="1:3" ht="25.5">
      <c r="A1945" s="75">
        <v>89222</v>
      </c>
      <c r="B1945" s="73" t="s">
        <v>2646</v>
      </c>
      <c r="C1945" s="78">
        <v>0.28000000000000003</v>
      </c>
    </row>
    <row r="1946" spans="1:3" ht="25.5">
      <c r="A1946" s="75">
        <v>89223</v>
      </c>
      <c r="B1946" s="73" t="s">
        <v>2647</v>
      </c>
      <c r="C1946" s="78">
        <v>1.36</v>
      </c>
    </row>
    <row r="1947" spans="1:3" ht="25.5">
      <c r="A1947" s="75">
        <v>89224</v>
      </c>
      <c r="B1947" s="73" t="s">
        <v>2648</v>
      </c>
      <c r="C1947" s="78">
        <v>2.75</v>
      </c>
    </row>
    <row r="1948" spans="1:3" ht="25.5">
      <c r="A1948" s="75">
        <v>89274</v>
      </c>
      <c r="B1948" s="73" t="s">
        <v>2649</v>
      </c>
      <c r="C1948" s="78">
        <v>1.51</v>
      </c>
    </row>
    <row r="1949" spans="1:3" ht="25.5">
      <c r="A1949" s="75">
        <v>89275</v>
      </c>
      <c r="B1949" s="73" t="s">
        <v>2650</v>
      </c>
      <c r="C1949" s="78">
        <v>0.35</v>
      </c>
    </row>
    <row r="1950" spans="1:3" ht="25.5">
      <c r="A1950" s="75">
        <v>89276</v>
      </c>
      <c r="B1950" s="73" t="s">
        <v>2651</v>
      </c>
      <c r="C1950" s="78">
        <v>1.89</v>
      </c>
    </row>
    <row r="1951" spans="1:3" ht="25.5">
      <c r="A1951" s="75">
        <v>89277</v>
      </c>
      <c r="B1951" s="73" t="s">
        <v>2652</v>
      </c>
      <c r="C1951" s="78">
        <v>8.34</v>
      </c>
    </row>
    <row r="1952" spans="1:3" ht="25.5">
      <c r="A1952" s="75">
        <v>90646</v>
      </c>
      <c r="B1952" s="73" t="s">
        <v>2653</v>
      </c>
      <c r="C1952" s="78">
        <v>1</v>
      </c>
    </row>
    <row r="1953" spans="1:3" ht="25.5">
      <c r="A1953" s="75">
        <v>90647</v>
      </c>
      <c r="B1953" s="73" t="s">
        <v>2654</v>
      </c>
      <c r="C1953" s="78">
        <v>0.23</v>
      </c>
    </row>
    <row r="1954" spans="1:3" ht="25.5">
      <c r="A1954" s="75">
        <v>90648</v>
      </c>
      <c r="B1954" s="73" t="s">
        <v>2655</v>
      </c>
      <c r="C1954" s="78">
        <v>1.1000000000000001</v>
      </c>
    </row>
    <row r="1955" spans="1:3" ht="25.5">
      <c r="A1955" s="75">
        <v>90649</v>
      </c>
      <c r="B1955" s="73" t="s">
        <v>2656</v>
      </c>
      <c r="C1955" s="78">
        <v>10.65</v>
      </c>
    </row>
    <row r="1956" spans="1:3">
      <c r="A1956" s="75">
        <v>90652</v>
      </c>
      <c r="B1956" s="73" t="s">
        <v>2657</v>
      </c>
      <c r="C1956" s="78">
        <v>3.73</v>
      </c>
    </row>
    <row r="1957" spans="1:3">
      <c r="A1957" s="75">
        <v>90653</v>
      </c>
      <c r="B1957" s="73" t="s">
        <v>2658</v>
      </c>
      <c r="C1957" s="78">
        <v>0.86</v>
      </c>
    </row>
    <row r="1958" spans="1:3">
      <c r="A1958" s="75">
        <v>90654</v>
      </c>
      <c r="B1958" s="73" t="s">
        <v>2659</v>
      </c>
      <c r="C1958" s="78">
        <v>4.08</v>
      </c>
    </row>
    <row r="1959" spans="1:3" ht="25.5">
      <c r="A1959" s="75">
        <v>90655</v>
      </c>
      <c r="B1959" s="73" t="s">
        <v>2660</v>
      </c>
      <c r="C1959" s="78">
        <v>7.01</v>
      </c>
    </row>
    <row r="1960" spans="1:3">
      <c r="A1960" s="75">
        <v>90658</v>
      </c>
      <c r="B1960" s="73" t="s">
        <v>2661</v>
      </c>
      <c r="C1960" s="78">
        <v>4</v>
      </c>
    </row>
    <row r="1961" spans="1:3">
      <c r="A1961" s="75">
        <v>90659</v>
      </c>
      <c r="B1961" s="73" t="s">
        <v>2662</v>
      </c>
      <c r="C1961" s="78">
        <v>0.92</v>
      </c>
    </row>
    <row r="1962" spans="1:3">
      <c r="A1962" s="75">
        <v>90660</v>
      </c>
      <c r="B1962" s="73" t="s">
        <v>2663</v>
      </c>
      <c r="C1962" s="78">
        <v>4.37</v>
      </c>
    </row>
    <row r="1963" spans="1:3" ht="25.5">
      <c r="A1963" s="75">
        <v>90661</v>
      </c>
      <c r="B1963" s="73" t="s">
        <v>2664</v>
      </c>
      <c r="C1963" s="78">
        <v>7.01</v>
      </c>
    </row>
    <row r="1964" spans="1:3" ht="25.5">
      <c r="A1964" s="75">
        <v>89019</v>
      </c>
      <c r="B1964" s="73" t="s">
        <v>2665</v>
      </c>
      <c r="C1964" s="78">
        <v>0.57999999999999996</v>
      </c>
    </row>
    <row r="1965" spans="1:3" ht="25.5">
      <c r="A1965" s="75">
        <v>89020</v>
      </c>
      <c r="B1965" s="73" t="s">
        <v>2666</v>
      </c>
      <c r="C1965" s="78">
        <v>0.13</v>
      </c>
    </row>
    <row r="1966" spans="1:3" ht="25.5">
      <c r="A1966" s="75">
        <v>5800</v>
      </c>
      <c r="B1966" s="73" t="s">
        <v>2667</v>
      </c>
      <c r="C1966" s="78">
        <v>0.63</v>
      </c>
    </row>
    <row r="1967" spans="1:3" ht="25.5">
      <c r="A1967" s="75">
        <v>53866</v>
      </c>
      <c r="B1967" s="73" t="s">
        <v>2668</v>
      </c>
      <c r="C1967" s="78">
        <v>2.1</v>
      </c>
    </row>
    <row r="1968" spans="1:3" ht="25.5">
      <c r="A1968" s="75">
        <v>90639</v>
      </c>
      <c r="B1968" s="73" t="s">
        <v>2669</v>
      </c>
      <c r="C1968" s="78">
        <v>5.74</v>
      </c>
    </row>
    <row r="1969" spans="1:3" ht="25.5">
      <c r="A1969" s="75">
        <v>90640</v>
      </c>
      <c r="B1969" s="73" t="s">
        <v>2670</v>
      </c>
      <c r="C1969" s="78">
        <v>1.32</v>
      </c>
    </row>
    <row r="1970" spans="1:3" ht="25.5">
      <c r="A1970" s="75">
        <v>90641</v>
      </c>
      <c r="B1970" s="73" t="s">
        <v>2671</v>
      </c>
      <c r="C1970" s="78">
        <v>6.27</v>
      </c>
    </row>
    <row r="1971" spans="1:3" ht="25.5">
      <c r="A1971" s="75">
        <v>90642</v>
      </c>
      <c r="B1971" s="73" t="s">
        <v>2672</v>
      </c>
      <c r="C1971" s="78">
        <v>12.51</v>
      </c>
    </row>
    <row r="1972" spans="1:3">
      <c r="A1972" s="75">
        <v>102806</v>
      </c>
      <c r="B1972" s="73" t="s">
        <v>2673</v>
      </c>
      <c r="C1972" s="78">
        <v>0</v>
      </c>
    </row>
    <row r="1973" spans="1:3">
      <c r="A1973" s="75">
        <v>102807</v>
      </c>
      <c r="B1973" s="73" t="s">
        <v>2674</v>
      </c>
      <c r="C1973" s="78">
        <v>0</v>
      </c>
    </row>
    <row r="1974" spans="1:3">
      <c r="A1974" s="75">
        <v>102808</v>
      </c>
      <c r="B1974" s="73" t="s">
        <v>2675</v>
      </c>
      <c r="C1974" s="78">
        <v>0</v>
      </c>
    </row>
    <row r="1975" spans="1:3">
      <c r="A1975" s="75">
        <v>102809</v>
      </c>
      <c r="B1975" s="73" t="s">
        <v>2676</v>
      </c>
      <c r="C1975" s="78">
        <v>18.21</v>
      </c>
    </row>
    <row r="1976" spans="1:3" ht="25.5">
      <c r="A1976" s="75">
        <v>92140</v>
      </c>
      <c r="B1976" s="73" t="s">
        <v>2677</v>
      </c>
      <c r="C1976" s="78">
        <v>4.8899999999999997</v>
      </c>
    </row>
    <row r="1977" spans="1:3" ht="25.5">
      <c r="A1977" s="75">
        <v>92142</v>
      </c>
      <c r="B1977" s="73" t="s">
        <v>2678</v>
      </c>
      <c r="C1977" s="78">
        <v>0.61</v>
      </c>
    </row>
    <row r="1978" spans="1:3" ht="25.5">
      <c r="A1978" s="75">
        <v>92141</v>
      </c>
      <c r="B1978" s="73" t="s">
        <v>2679</v>
      </c>
      <c r="C1978" s="78">
        <v>1.5</v>
      </c>
    </row>
    <row r="1979" spans="1:3" ht="25.5">
      <c r="A1979" s="75">
        <v>92143</v>
      </c>
      <c r="B1979" s="73" t="s">
        <v>2680</v>
      </c>
      <c r="C1979" s="78">
        <v>6.11</v>
      </c>
    </row>
    <row r="1980" spans="1:3" ht="25.5">
      <c r="A1980" s="75">
        <v>92144</v>
      </c>
      <c r="B1980" s="73" t="s">
        <v>2681</v>
      </c>
      <c r="C1980" s="78">
        <v>40</v>
      </c>
    </row>
    <row r="1981" spans="1:3">
      <c r="A1981" s="75">
        <v>92133</v>
      </c>
      <c r="B1981" s="73" t="s">
        <v>2682</v>
      </c>
      <c r="C1981" s="78">
        <v>13.35</v>
      </c>
    </row>
    <row r="1982" spans="1:3" ht="25.5">
      <c r="A1982" s="75">
        <v>92135</v>
      </c>
      <c r="B1982" s="73" t="s">
        <v>2683</v>
      </c>
      <c r="C1982" s="78">
        <v>1.66</v>
      </c>
    </row>
    <row r="1983" spans="1:3">
      <c r="A1983" s="75">
        <v>92134</v>
      </c>
      <c r="B1983" s="73" t="s">
        <v>2684</v>
      </c>
      <c r="C1983" s="78">
        <v>4.1100000000000003</v>
      </c>
    </row>
    <row r="1984" spans="1:3">
      <c r="A1984" s="75">
        <v>92136</v>
      </c>
      <c r="B1984" s="73" t="s">
        <v>2685</v>
      </c>
      <c r="C1984" s="78">
        <v>16.690000000000001</v>
      </c>
    </row>
    <row r="1985" spans="1:3" ht="25.5">
      <c r="A1985" s="75">
        <v>92137</v>
      </c>
      <c r="B1985" s="73" t="s">
        <v>2686</v>
      </c>
      <c r="C1985" s="78">
        <v>35.1</v>
      </c>
    </row>
    <row r="1986" spans="1:3" ht="38.25">
      <c r="A1986" s="75">
        <v>91380</v>
      </c>
      <c r="B1986" s="73" t="s">
        <v>2687</v>
      </c>
      <c r="C1986" s="78">
        <v>29.3</v>
      </c>
    </row>
    <row r="1987" spans="1:3" ht="38.25">
      <c r="A1987" s="75">
        <v>91382</v>
      </c>
      <c r="B1987" s="73" t="s">
        <v>2688</v>
      </c>
      <c r="C1987" s="78">
        <v>4.54</v>
      </c>
    </row>
    <row r="1988" spans="1:3" ht="38.25">
      <c r="A1988" s="75">
        <v>91381</v>
      </c>
      <c r="B1988" s="73" t="s">
        <v>2689</v>
      </c>
      <c r="C1988" s="78">
        <v>11.24</v>
      </c>
    </row>
    <row r="1989" spans="1:3" ht="38.25">
      <c r="A1989" s="75">
        <v>91383</v>
      </c>
      <c r="B1989" s="73" t="s">
        <v>2690</v>
      </c>
      <c r="C1989" s="78">
        <v>52.71</v>
      </c>
    </row>
    <row r="1990" spans="1:3" ht="38.25">
      <c r="A1990" s="75">
        <v>91384</v>
      </c>
      <c r="B1990" s="73" t="s">
        <v>2691</v>
      </c>
      <c r="C1990" s="78">
        <v>141.25</v>
      </c>
    </row>
    <row r="1991" spans="1:3" ht="25.5">
      <c r="A1991" s="75">
        <v>96030</v>
      </c>
      <c r="B1991" s="73" t="s">
        <v>2692</v>
      </c>
      <c r="C1991" s="78">
        <v>36.03</v>
      </c>
    </row>
    <row r="1992" spans="1:3" ht="25.5">
      <c r="A1992" s="75">
        <v>96032</v>
      </c>
      <c r="B1992" s="73" t="s">
        <v>2693</v>
      </c>
      <c r="C1992" s="78">
        <v>5.07</v>
      </c>
    </row>
    <row r="1993" spans="1:3" ht="25.5">
      <c r="A1993" s="75">
        <v>96031</v>
      </c>
      <c r="B1993" s="73" t="s">
        <v>2694</v>
      </c>
      <c r="C1993" s="78">
        <v>12.62</v>
      </c>
    </row>
    <row r="1994" spans="1:3" ht="25.5">
      <c r="A1994" s="75">
        <v>96033</v>
      </c>
      <c r="B1994" s="73" t="s">
        <v>2695</v>
      </c>
      <c r="C1994" s="78">
        <v>58.32</v>
      </c>
    </row>
    <row r="1995" spans="1:3" ht="25.5">
      <c r="A1995" s="75">
        <v>96034</v>
      </c>
      <c r="B1995" s="73" t="s">
        <v>2696</v>
      </c>
      <c r="C1995" s="78">
        <v>141.25</v>
      </c>
    </row>
    <row r="1996" spans="1:3" ht="38.25">
      <c r="A1996" s="75">
        <v>89870</v>
      </c>
      <c r="B1996" s="73" t="s">
        <v>2697</v>
      </c>
      <c r="C1996" s="78">
        <v>40.19</v>
      </c>
    </row>
    <row r="1997" spans="1:3" ht="38.25">
      <c r="A1997" s="75">
        <v>89872</v>
      </c>
      <c r="B1997" s="73" t="s">
        <v>2698</v>
      </c>
      <c r="C1997" s="78">
        <v>5.7</v>
      </c>
    </row>
    <row r="1998" spans="1:3" ht="38.25">
      <c r="A1998" s="75">
        <v>89871</v>
      </c>
      <c r="B1998" s="73" t="s">
        <v>2699</v>
      </c>
      <c r="C1998" s="78">
        <v>14.13</v>
      </c>
    </row>
    <row r="1999" spans="1:3" ht="38.25">
      <c r="A1999" s="75">
        <v>89873</v>
      </c>
      <c r="B1999" s="73" t="s">
        <v>2700</v>
      </c>
      <c r="C1999" s="78">
        <v>68.73</v>
      </c>
    </row>
    <row r="2000" spans="1:3" ht="38.25">
      <c r="A2000" s="75">
        <v>89874</v>
      </c>
      <c r="B2000" s="73" t="s">
        <v>2701</v>
      </c>
      <c r="C2000" s="78">
        <v>175.64</v>
      </c>
    </row>
    <row r="2001" spans="1:3" ht="38.25">
      <c r="A2001" s="75">
        <v>89878</v>
      </c>
      <c r="B2001" s="73" t="s">
        <v>2702</v>
      </c>
      <c r="C2001" s="78">
        <v>43.03</v>
      </c>
    </row>
    <row r="2002" spans="1:3" ht="38.25">
      <c r="A2002" s="75">
        <v>89880</v>
      </c>
      <c r="B2002" s="73" t="s">
        <v>2703</v>
      </c>
      <c r="C2002" s="78">
        <v>6</v>
      </c>
    </row>
    <row r="2003" spans="1:3" ht="38.25">
      <c r="A2003" s="75">
        <v>89879</v>
      </c>
      <c r="B2003" s="73" t="s">
        <v>2704</v>
      </c>
      <c r="C2003" s="78">
        <v>14.87</v>
      </c>
    </row>
    <row r="2004" spans="1:3" ht="38.25">
      <c r="A2004" s="75">
        <v>89881</v>
      </c>
      <c r="B2004" s="73" t="s">
        <v>2705</v>
      </c>
      <c r="C2004" s="78">
        <v>72.87</v>
      </c>
    </row>
    <row r="2005" spans="1:3" ht="38.25">
      <c r="A2005" s="75">
        <v>89882</v>
      </c>
      <c r="B2005" s="73" t="s">
        <v>2706</v>
      </c>
      <c r="C2005" s="78">
        <v>202.64</v>
      </c>
    </row>
    <row r="2006" spans="1:3" ht="38.25">
      <c r="A2006" s="75">
        <v>7058</v>
      </c>
      <c r="B2006" s="73" t="s">
        <v>2707</v>
      </c>
      <c r="C2006" s="78">
        <v>23.04</v>
      </c>
    </row>
    <row r="2007" spans="1:3" ht="38.25">
      <c r="A2007" s="75">
        <v>91402</v>
      </c>
      <c r="B2007" s="73" t="s">
        <v>2708</v>
      </c>
      <c r="C2007" s="78">
        <v>3.58</v>
      </c>
    </row>
    <row r="2008" spans="1:3" ht="25.5">
      <c r="A2008" s="75">
        <v>7059</v>
      </c>
      <c r="B2008" s="73" t="s">
        <v>2709</v>
      </c>
      <c r="C2008" s="78">
        <v>8.86</v>
      </c>
    </row>
    <row r="2009" spans="1:3" ht="38.25">
      <c r="A2009" s="75">
        <v>7060</v>
      </c>
      <c r="B2009" s="73" t="s">
        <v>2710</v>
      </c>
      <c r="C2009" s="78">
        <v>41.52</v>
      </c>
    </row>
    <row r="2010" spans="1:3" ht="38.25">
      <c r="A2010" s="75">
        <v>7061</v>
      </c>
      <c r="B2010" s="73" t="s">
        <v>2711</v>
      </c>
      <c r="C2010" s="78">
        <v>81.17</v>
      </c>
    </row>
    <row r="2011" spans="1:3" ht="25.5">
      <c r="A2011" s="75">
        <v>91367</v>
      </c>
      <c r="B2011" s="73" t="s">
        <v>2712</v>
      </c>
      <c r="C2011" s="78">
        <v>22.27</v>
      </c>
    </row>
    <row r="2012" spans="1:3" ht="38.25">
      <c r="A2012" s="75">
        <v>91369</v>
      </c>
      <c r="B2012" s="73" t="s">
        <v>2713</v>
      </c>
      <c r="C2012" s="78">
        <v>3.45</v>
      </c>
    </row>
    <row r="2013" spans="1:3" ht="25.5">
      <c r="A2013" s="75">
        <v>91368</v>
      </c>
      <c r="B2013" s="73" t="s">
        <v>2714</v>
      </c>
      <c r="C2013" s="78">
        <v>8.5500000000000007</v>
      </c>
    </row>
    <row r="2014" spans="1:3" ht="25.5">
      <c r="A2014" s="75">
        <v>5695</v>
      </c>
      <c r="B2014" s="73" t="s">
        <v>2715</v>
      </c>
      <c r="C2014" s="78">
        <v>40.130000000000003</v>
      </c>
    </row>
    <row r="2015" spans="1:3" ht="38.25">
      <c r="A2015" s="75">
        <v>53792</v>
      </c>
      <c r="B2015" s="73" t="s">
        <v>2716</v>
      </c>
      <c r="C2015" s="78">
        <v>100.9</v>
      </c>
    </row>
    <row r="2016" spans="1:3" ht="38.25">
      <c r="A2016" s="75">
        <v>92237</v>
      </c>
      <c r="B2016" s="73" t="s">
        <v>2717</v>
      </c>
      <c r="C2016" s="78">
        <v>30.06</v>
      </c>
    </row>
    <row r="2017" spans="1:3" ht="38.25">
      <c r="A2017" s="75">
        <v>92239</v>
      </c>
      <c r="B2017" s="73" t="s">
        <v>2718</v>
      </c>
      <c r="C2017" s="78">
        <v>4.8899999999999997</v>
      </c>
    </row>
    <row r="2018" spans="1:3" ht="38.25">
      <c r="A2018" s="75">
        <v>92238</v>
      </c>
      <c r="B2018" s="73" t="s">
        <v>2719</v>
      </c>
      <c r="C2018" s="78">
        <v>12.11</v>
      </c>
    </row>
    <row r="2019" spans="1:3" ht="38.25">
      <c r="A2019" s="75">
        <v>92240</v>
      </c>
      <c r="B2019" s="73" t="s">
        <v>2720</v>
      </c>
      <c r="C2019" s="78">
        <v>53.98</v>
      </c>
    </row>
    <row r="2020" spans="1:3" ht="38.25">
      <c r="A2020" s="75">
        <v>92241</v>
      </c>
      <c r="B2020" s="73" t="s">
        <v>2721</v>
      </c>
      <c r="C2020" s="78">
        <v>275.05</v>
      </c>
    </row>
    <row r="2021" spans="1:3" ht="38.25">
      <c r="A2021" s="75">
        <v>91640</v>
      </c>
      <c r="B2021" s="73" t="s">
        <v>2722</v>
      </c>
      <c r="C2021" s="78">
        <v>41.29</v>
      </c>
    </row>
    <row r="2022" spans="1:3" ht="38.25">
      <c r="A2022" s="75">
        <v>91642</v>
      </c>
      <c r="B2022" s="73" t="s">
        <v>2723</v>
      </c>
      <c r="C2022" s="78">
        <v>6.74</v>
      </c>
    </row>
    <row r="2023" spans="1:3" ht="38.25">
      <c r="A2023" s="75">
        <v>91641</v>
      </c>
      <c r="B2023" s="73" t="s">
        <v>2724</v>
      </c>
      <c r="C2023" s="78">
        <v>16.670000000000002</v>
      </c>
    </row>
    <row r="2024" spans="1:3" ht="38.25">
      <c r="A2024" s="75">
        <v>91643</v>
      </c>
      <c r="B2024" s="73" t="s">
        <v>2725</v>
      </c>
      <c r="C2024" s="78">
        <v>74.47</v>
      </c>
    </row>
    <row r="2025" spans="1:3" ht="38.25">
      <c r="A2025" s="75">
        <v>91644</v>
      </c>
      <c r="B2025" s="73" t="s">
        <v>2726</v>
      </c>
      <c r="C2025" s="78">
        <v>300.02</v>
      </c>
    </row>
    <row r="2026" spans="1:3" ht="38.25">
      <c r="A2026" s="75">
        <v>92105</v>
      </c>
      <c r="B2026" s="73" t="s">
        <v>2727</v>
      </c>
      <c r="C2026" s="78">
        <v>191.67</v>
      </c>
    </row>
    <row r="2027" spans="1:3" ht="38.25">
      <c r="A2027" s="75">
        <v>92101</v>
      </c>
      <c r="B2027" s="73" t="s">
        <v>2728</v>
      </c>
      <c r="C2027" s="78">
        <v>44.89</v>
      </c>
    </row>
    <row r="2028" spans="1:3" ht="38.25">
      <c r="A2028" s="75">
        <v>92103</v>
      </c>
      <c r="B2028" s="73" t="s">
        <v>2729</v>
      </c>
      <c r="C2028" s="78">
        <v>5.7</v>
      </c>
    </row>
    <row r="2029" spans="1:3" ht="38.25">
      <c r="A2029" s="75">
        <v>92102</v>
      </c>
      <c r="B2029" s="73" t="s">
        <v>2730</v>
      </c>
      <c r="C2029" s="78">
        <v>14.08</v>
      </c>
    </row>
    <row r="2030" spans="1:3" ht="38.25">
      <c r="A2030" s="75">
        <v>92104</v>
      </c>
      <c r="B2030" s="73" t="s">
        <v>2731</v>
      </c>
      <c r="C2030" s="78">
        <v>70.900000000000006</v>
      </c>
    </row>
    <row r="2031" spans="1:3" ht="38.25">
      <c r="A2031" s="75">
        <v>91396</v>
      </c>
      <c r="B2031" s="73" t="s">
        <v>2732</v>
      </c>
      <c r="C2031" s="78">
        <v>29.18</v>
      </c>
    </row>
    <row r="2032" spans="1:3" ht="38.25">
      <c r="A2032" s="75">
        <v>91398</v>
      </c>
      <c r="B2032" s="73" t="s">
        <v>2733</v>
      </c>
      <c r="C2032" s="78">
        <v>4.55</v>
      </c>
    </row>
    <row r="2033" spans="1:3" ht="38.25">
      <c r="A2033" s="75">
        <v>91397</v>
      </c>
      <c r="B2033" s="73" t="s">
        <v>2734</v>
      </c>
      <c r="C2033" s="78">
        <v>11.28</v>
      </c>
    </row>
    <row r="2034" spans="1:3" ht="38.25">
      <c r="A2034" s="75">
        <v>5763</v>
      </c>
      <c r="B2034" s="73" t="s">
        <v>2735</v>
      </c>
      <c r="C2034" s="78">
        <v>51.77</v>
      </c>
    </row>
    <row r="2035" spans="1:3" ht="38.25">
      <c r="A2035" s="75">
        <v>53831</v>
      </c>
      <c r="B2035" s="73" t="s">
        <v>2736</v>
      </c>
      <c r="C2035" s="78">
        <v>191.67</v>
      </c>
    </row>
    <row r="2036" spans="1:3" ht="25.5">
      <c r="A2036" s="75">
        <v>91359</v>
      </c>
      <c r="B2036" s="73" t="s">
        <v>2737</v>
      </c>
      <c r="C2036" s="78">
        <v>21.04</v>
      </c>
    </row>
    <row r="2037" spans="1:3" ht="38.25">
      <c r="A2037" s="75">
        <v>91361</v>
      </c>
      <c r="B2037" s="73" t="s">
        <v>2738</v>
      </c>
      <c r="C2037" s="78">
        <v>3.25</v>
      </c>
    </row>
    <row r="2038" spans="1:3" ht="25.5">
      <c r="A2038" s="75">
        <v>91360</v>
      </c>
      <c r="B2038" s="73" t="s">
        <v>2739</v>
      </c>
      <c r="C2038" s="78">
        <v>8.0500000000000007</v>
      </c>
    </row>
    <row r="2039" spans="1:3" ht="25.5">
      <c r="A2039" s="75">
        <v>53882</v>
      </c>
      <c r="B2039" s="73" t="s">
        <v>2740</v>
      </c>
      <c r="C2039" s="78">
        <v>36.99</v>
      </c>
    </row>
    <row r="2040" spans="1:3" ht="38.25">
      <c r="A2040" s="75">
        <v>5747</v>
      </c>
      <c r="B2040" s="73" t="s">
        <v>2741</v>
      </c>
      <c r="C2040" s="78">
        <v>157.52000000000001</v>
      </c>
    </row>
    <row r="2041" spans="1:3" ht="25.5">
      <c r="A2041" s="75">
        <v>104699</v>
      </c>
      <c r="B2041" s="73" t="s">
        <v>2742</v>
      </c>
      <c r="C2041" s="78">
        <v>0</v>
      </c>
    </row>
    <row r="2042" spans="1:3" ht="25.5">
      <c r="A2042" s="75">
        <v>104702</v>
      </c>
      <c r="B2042" s="73" t="s">
        <v>2743</v>
      </c>
      <c r="C2042" s="78">
        <v>0</v>
      </c>
    </row>
    <row r="2043" spans="1:3" ht="25.5">
      <c r="A2043" s="75">
        <v>104700</v>
      </c>
      <c r="B2043" s="73" t="s">
        <v>2744</v>
      </c>
      <c r="C2043" s="78">
        <v>0</v>
      </c>
    </row>
    <row r="2044" spans="1:3" ht="25.5">
      <c r="A2044" s="75">
        <v>104701</v>
      </c>
      <c r="B2044" s="73" t="s">
        <v>2745</v>
      </c>
      <c r="C2044" s="78">
        <v>0</v>
      </c>
    </row>
    <row r="2045" spans="1:3" ht="38.25">
      <c r="A2045" s="75">
        <v>104703</v>
      </c>
      <c r="B2045" s="73" t="s">
        <v>2746</v>
      </c>
      <c r="C2045" s="78">
        <v>92.14</v>
      </c>
    </row>
    <row r="2046" spans="1:3" ht="38.25">
      <c r="A2046" s="75">
        <v>91390</v>
      </c>
      <c r="B2046" s="73" t="s">
        <v>2747</v>
      </c>
      <c r="C2046" s="78">
        <v>19.32</v>
      </c>
    </row>
    <row r="2047" spans="1:3" ht="38.25">
      <c r="A2047" s="75">
        <v>91392</v>
      </c>
      <c r="B2047" s="73" t="s">
        <v>2748</v>
      </c>
      <c r="C2047" s="78">
        <v>3.1</v>
      </c>
    </row>
    <row r="2048" spans="1:3" ht="38.25">
      <c r="A2048" s="75">
        <v>91391</v>
      </c>
      <c r="B2048" s="73" t="s">
        <v>2749</v>
      </c>
      <c r="C2048" s="78">
        <v>7.69</v>
      </c>
    </row>
    <row r="2049" spans="1:3" ht="38.25">
      <c r="A2049" s="75">
        <v>73335</v>
      </c>
      <c r="B2049" s="73" t="s">
        <v>2750</v>
      </c>
      <c r="C2049" s="78">
        <v>35.200000000000003</v>
      </c>
    </row>
    <row r="2050" spans="1:3" ht="38.25">
      <c r="A2050" s="75">
        <v>73340</v>
      </c>
      <c r="B2050" s="73" t="s">
        <v>2751</v>
      </c>
      <c r="C2050" s="78">
        <v>154.18</v>
      </c>
    </row>
    <row r="2051" spans="1:3" ht="38.25">
      <c r="A2051" s="75">
        <v>89264</v>
      </c>
      <c r="B2051" s="73" t="s">
        <v>2752</v>
      </c>
      <c r="C2051" s="78">
        <v>21.17</v>
      </c>
    </row>
    <row r="2052" spans="1:3" ht="38.25">
      <c r="A2052" s="75">
        <v>89266</v>
      </c>
      <c r="B2052" s="73" t="s">
        <v>2753</v>
      </c>
      <c r="C2052" s="78">
        <v>3.4</v>
      </c>
    </row>
    <row r="2053" spans="1:3" ht="38.25">
      <c r="A2053" s="75">
        <v>89265</v>
      </c>
      <c r="B2053" s="73" t="s">
        <v>2754</v>
      </c>
      <c r="C2053" s="78">
        <v>8.43</v>
      </c>
    </row>
    <row r="2054" spans="1:3" ht="38.25">
      <c r="A2054" s="75">
        <v>5705</v>
      </c>
      <c r="B2054" s="73" t="s">
        <v>2755</v>
      </c>
      <c r="C2054" s="78">
        <v>38.6</v>
      </c>
    </row>
    <row r="2055" spans="1:3" ht="38.25">
      <c r="A2055" s="75">
        <v>53797</v>
      </c>
      <c r="B2055" s="73" t="s">
        <v>2756</v>
      </c>
      <c r="C2055" s="78">
        <v>116.04</v>
      </c>
    </row>
    <row r="2056" spans="1:3" ht="25.5">
      <c r="A2056" s="75">
        <v>91354</v>
      </c>
      <c r="B2056" s="73" t="s">
        <v>2757</v>
      </c>
      <c r="C2056" s="78">
        <v>17.670000000000002</v>
      </c>
    </row>
    <row r="2057" spans="1:3" ht="25.5">
      <c r="A2057" s="75">
        <v>91356</v>
      </c>
      <c r="B2057" s="73" t="s">
        <v>2758</v>
      </c>
      <c r="C2057" s="78">
        <v>2.93</v>
      </c>
    </row>
    <row r="2058" spans="1:3" ht="25.5">
      <c r="A2058" s="75">
        <v>91355</v>
      </c>
      <c r="B2058" s="73" t="s">
        <v>2759</v>
      </c>
      <c r="C2058" s="78">
        <v>7.26</v>
      </c>
    </row>
    <row r="2059" spans="1:3" ht="25.5">
      <c r="A2059" s="75">
        <v>5751</v>
      </c>
      <c r="B2059" s="73" t="s">
        <v>2760</v>
      </c>
      <c r="C2059" s="78">
        <v>33.130000000000003</v>
      </c>
    </row>
    <row r="2060" spans="1:3" ht="25.5">
      <c r="A2060" s="75">
        <v>53827</v>
      </c>
      <c r="B2060" s="73" t="s">
        <v>2761</v>
      </c>
      <c r="C2060" s="78">
        <v>113.59</v>
      </c>
    </row>
    <row r="2061" spans="1:3" ht="25.5">
      <c r="A2061" s="75">
        <v>91375</v>
      </c>
      <c r="B2061" s="73" t="s">
        <v>2762</v>
      </c>
      <c r="C2061" s="78">
        <v>19.399999999999999</v>
      </c>
    </row>
    <row r="2062" spans="1:3" ht="25.5">
      <c r="A2062" s="75">
        <v>91377</v>
      </c>
      <c r="B2062" s="73" t="s">
        <v>2763</v>
      </c>
      <c r="C2062" s="78">
        <v>3.22</v>
      </c>
    </row>
    <row r="2063" spans="1:3" ht="25.5">
      <c r="A2063" s="75">
        <v>91376</v>
      </c>
      <c r="B2063" s="73" t="s">
        <v>2764</v>
      </c>
      <c r="C2063" s="78">
        <v>7.97</v>
      </c>
    </row>
    <row r="2064" spans="1:3" ht="25.5">
      <c r="A2064" s="75">
        <v>5754</v>
      </c>
      <c r="B2064" s="73" t="s">
        <v>2765</v>
      </c>
      <c r="C2064" s="78">
        <v>36.380000000000003</v>
      </c>
    </row>
    <row r="2065" spans="1:3" ht="25.5">
      <c r="A2065" s="75">
        <v>53829</v>
      </c>
      <c r="B2065" s="73" t="s">
        <v>2766</v>
      </c>
      <c r="C2065" s="78">
        <v>116.04</v>
      </c>
    </row>
    <row r="2066" spans="1:3" ht="25.5">
      <c r="A2066" s="75">
        <v>91026</v>
      </c>
      <c r="B2066" s="73" t="s">
        <v>2767</v>
      </c>
      <c r="C2066" s="78">
        <v>24.84</v>
      </c>
    </row>
    <row r="2067" spans="1:3" ht="25.5">
      <c r="A2067" s="75">
        <v>91028</v>
      </c>
      <c r="B2067" s="73" t="s">
        <v>2768</v>
      </c>
      <c r="C2067" s="78">
        <v>4.0199999999999996</v>
      </c>
    </row>
    <row r="2068" spans="1:3" ht="25.5">
      <c r="A2068" s="75">
        <v>91027</v>
      </c>
      <c r="B2068" s="73" t="s">
        <v>2769</v>
      </c>
      <c r="C2068" s="78">
        <v>9.9600000000000009</v>
      </c>
    </row>
    <row r="2069" spans="1:3" ht="25.5">
      <c r="A2069" s="75">
        <v>91029</v>
      </c>
      <c r="B2069" s="73" t="s">
        <v>2770</v>
      </c>
      <c r="C2069" s="78">
        <v>45.55</v>
      </c>
    </row>
    <row r="2070" spans="1:3" ht="25.5">
      <c r="A2070" s="75">
        <v>91030</v>
      </c>
      <c r="B2070" s="73" t="s">
        <v>2771</v>
      </c>
      <c r="C2070" s="78">
        <v>146.13</v>
      </c>
    </row>
    <row r="2071" spans="1:3" ht="38.25">
      <c r="A2071" s="75">
        <v>102812</v>
      </c>
      <c r="B2071" s="73" t="s">
        <v>2772</v>
      </c>
      <c r="C2071" s="78">
        <v>0</v>
      </c>
    </row>
    <row r="2072" spans="1:3" ht="38.25">
      <c r="A2072" s="75">
        <v>102813</v>
      </c>
      <c r="B2072" s="73" t="s">
        <v>2773</v>
      </c>
      <c r="C2072" s="78">
        <v>0</v>
      </c>
    </row>
    <row r="2073" spans="1:3" ht="38.25">
      <c r="A2073" s="75">
        <v>102814</v>
      </c>
      <c r="B2073" s="73" t="s">
        <v>2774</v>
      </c>
      <c r="C2073" s="78">
        <v>0</v>
      </c>
    </row>
    <row r="2074" spans="1:3" ht="38.25">
      <c r="A2074" s="75">
        <v>102815</v>
      </c>
      <c r="B2074" s="73" t="s">
        <v>2775</v>
      </c>
      <c r="C2074" s="78">
        <v>3.74</v>
      </c>
    </row>
    <row r="2075" spans="1:3" ht="25.5">
      <c r="A2075" s="75">
        <v>91529</v>
      </c>
      <c r="B2075" s="73" t="s">
        <v>2776</v>
      </c>
      <c r="C2075" s="78">
        <v>0.78</v>
      </c>
    </row>
    <row r="2076" spans="1:3" ht="25.5">
      <c r="A2076" s="75">
        <v>91530</v>
      </c>
      <c r="B2076" s="73" t="s">
        <v>2777</v>
      </c>
      <c r="C2076" s="78">
        <v>0.21</v>
      </c>
    </row>
    <row r="2077" spans="1:3" ht="25.5">
      <c r="A2077" s="75">
        <v>91531</v>
      </c>
      <c r="B2077" s="73" t="s">
        <v>2778</v>
      </c>
      <c r="C2077" s="78">
        <v>0.97</v>
      </c>
    </row>
    <row r="2078" spans="1:3" ht="25.5">
      <c r="A2078" s="75">
        <v>91532</v>
      </c>
      <c r="B2078" s="73" t="s">
        <v>2779</v>
      </c>
      <c r="C2078" s="78">
        <v>6.15</v>
      </c>
    </row>
    <row r="2079" spans="1:3" ht="25.5">
      <c r="A2079" s="75">
        <v>95260</v>
      </c>
      <c r="B2079" s="73" t="s">
        <v>2780</v>
      </c>
      <c r="C2079" s="78">
        <v>0.63</v>
      </c>
    </row>
    <row r="2080" spans="1:3" ht="25.5">
      <c r="A2080" s="75">
        <v>95261</v>
      </c>
      <c r="B2080" s="73" t="s">
        <v>2781</v>
      </c>
      <c r="C2080" s="78">
        <v>0.16</v>
      </c>
    </row>
    <row r="2081" spans="1:3" ht="25.5">
      <c r="A2081" s="75">
        <v>95262</v>
      </c>
      <c r="B2081" s="73" t="s">
        <v>2782</v>
      </c>
      <c r="C2081" s="78">
        <v>0.79</v>
      </c>
    </row>
    <row r="2082" spans="1:3" ht="25.5">
      <c r="A2082" s="75">
        <v>95263</v>
      </c>
      <c r="B2082" s="73" t="s">
        <v>2783</v>
      </c>
      <c r="C2082" s="78">
        <v>4.66</v>
      </c>
    </row>
    <row r="2083" spans="1:3" ht="25.5">
      <c r="A2083" s="75">
        <v>90968</v>
      </c>
      <c r="B2083" s="73" t="s">
        <v>2784</v>
      </c>
      <c r="C2083" s="78">
        <v>6.66</v>
      </c>
    </row>
    <row r="2084" spans="1:3" ht="25.5">
      <c r="A2084" s="75">
        <v>90969</v>
      </c>
      <c r="B2084" s="73" t="s">
        <v>2785</v>
      </c>
      <c r="C2084" s="78">
        <v>1.78</v>
      </c>
    </row>
    <row r="2085" spans="1:3" ht="25.5">
      <c r="A2085" s="75">
        <v>90970</v>
      </c>
      <c r="B2085" s="73" t="s">
        <v>2786</v>
      </c>
      <c r="C2085" s="78">
        <v>8.34</v>
      </c>
    </row>
    <row r="2086" spans="1:3" ht="25.5">
      <c r="A2086" s="75">
        <v>90971</v>
      </c>
      <c r="B2086" s="73" t="s">
        <v>2787</v>
      </c>
      <c r="C2086" s="78">
        <v>60.37</v>
      </c>
    </row>
    <row r="2087" spans="1:3" ht="25.5">
      <c r="A2087" s="75">
        <v>90992</v>
      </c>
      <c r="B2087" s="73" t="s">
        <v>2788</v>
      </c>
      <c r="C2087" s="78">
        <v>7.9</v>
      </c>
    </row>
    <row r="2088" spans="1:3" ht="25.5">
      <c r="A2088" s="75">
        <v>90993</v>
      </c>
      <c r="B2088" s="73" t="s">
        <v>2789</v>
      </c>
      <c r="C2088" s="78">
        <v>2.12</v>
      </c>
    </row>
    <row r="2089" spans="1:3" ht="25.5">
      <c r="A2089" s="75">
        <v>90994</v>
      </c>
      <c r="B2089" s="73" t="s">
        <v>2790</v>
      </c>
      <c r="C2089" s="78">
        <v>9.89</v>
      </c>
    </row>
    <row r="2090" spans="1:3" ht="25.5">
      <c r="A2090" s="75">
        <v>90995</v>
      </c>
      <c r="B2090" s="73" t="s">
        <v>2791</v>
      </c>
      <c r="C2090" s="78">
        <v>82</v>
      </c>
    </row>
    <row r="2091" spans="1:3" ht="25.5">
      <c r="A2091" s="75">
        <v>90957</v>
      </c>
      <c r="B2091" s="73" t="s">
        <v>2792</v>
      </c>
      <c r="C2091" s="78">
        <v>4.97</v>
      </c>
    </row>
    <row r="2092" spans="1:3" ht="25.5">
      <c r="A2092" s="75">
        <v>90958</v>
      </c>
      <c r="B2092" s="73" t="s">
        <v>2793</v>
      </c>
      <c r="C2092" s="78">
        <v>1.33</v>
      </c>
    </row>
    <row r="2093" spans="1:3" ht="25.5">
      <c r="A2093" s="75">
        <v>5797</v>
      </c>
      <c r="B2093" s="73" t="s">
        <v>2794</v>
      </c>
      <c r="C2093" s="78">
        <v>6.22</v>
      </c>
    </row>
    <row r="2094" spans="1:3" ht="25.5">
      <c r="A2094" s="75">
        <v>53865</v>
      </c>
      <c r="B2094" s="73" t="s">
        <v>2795</v>
      </c>
      <c r="C2094" s="78">
        <v>46.96</v>
      </c>
    </row>
    <row r="2095" spans="1:3" ht="25.5">
      <c r="A2095" s="75">
        <v>90975</v>
      </c>
      <c r="B2095" s="73" t="s">
        <v>2796</v>
      </c>
      <c r="C2095" s="78">
        <v>16.920000000000002</v>
      </c>
    </row>
    <row r="2096" spans="1:3" ht="25.5">
      <c r="A2096" s="75">
        <v>90976</v>
      </c>
      <c r="B2096" s="73" t="s">
        <v>2797</v>
      </c>
      <c r="C2096" s="78">
        <v>4.54</v>
      </c>
    </row>
    <row r="2097" spans="1:3" ht="25.5">
      <c r="A2097" s="75">
        <v>90977</v>
      </c>
      <c r="B2097" s="73" t="s">
        <v>2798</v>
      </c>
      <c r="C2097" s="78">
        <v>21.17</v>
      </c>
    </row>
    <row r="2098" spans="1:3" ht="25.5">
      <c r="A2098" s="75">
        <v>90978</v>
      </c>
      <c r="B2098" s="73" t="s">
        <v>2799</v>
      </c>
      <c r="C2098" s="78">
        <v>156.62</v>
      </c>
    </row>
    <row r="2099" spans="1:3" ht="25.5">
      <c r="A2099" s="75">
        <v>90960</v>
      </c>
      <c r="B2099" s="73" t="s">
        <v>2800</v>
      </c>
      <c r="C2099" s="78">
        <v>6.64</v>
      </c>
    </row>
    <row r="2100" spans="1:3" ht="25.5">
      <c r="A2100" s="75">
        <v>90961</v>
      </c>
      <c r="B2100" s="73" t="s">
        <v>2801</v>
      </c>
      <c r="C2100" s="78">
        <v>1.78</v>
      </c>
    </row>
    <row r="2101" spans="1:3" ht="25.5">
      <c r="A2101" s="75">
        <v>90962</v>
      </c>
      <c r="B2101" s="73" t="s">
        <v>2802</v>
      </c>
      <c r="C2101" s="78">
        <v>8.31</v>
      </c>
    </row>
    <row r="2102" spans="1:3" ht="25.5">
      <c r="A2102" s="75">
        <v>90963</v>
      </c>
      <c r="B2102" s="73" t="s">
        <v>2803</v>
      </c>
      <c r="C2102" s="78">
        <v>14.9</v>
      </c>
    </row>
    <row r="2103" spans="1:3" ht="25.5">
      <c r="A2103" s="75">
        <v>102966</v>
      </c>
      <c r="B2103" s="73" t="s">
        <v>2804</v>
      </c>
      <c r="C2103" s="78">
        <v>0</v>
      </c>
    </row>
    <row r="2104" spans="1:3" ht="25.5">
      <c r="A2104" s="75">
        <v>102967</v>
      </c>
      <c r="B2104" s="73" t="s">
        <v>2805</v>
      </c>
      <c r="C2104" s="78">
        <v>0</v>
      </c>
    </row>
    <row r="2105" spans="1:3" ht="25.5">
      <c r="A2105" s="75">
        <v>102968</v>
      </c>
      <c r="B2105" s="73" t="s">
        <v>2806</v>
      </c>
      <c r="C2105" s="78">
        <v>0</v>
      </c>
    </row>
    <row r="2106" spans="1:3" ht="25.5">
      <c r="A2106" s="75">
        <v>102969</v>
      </c>
      <c r="B2106" s="73" t="s">
        <v>2807</v>
      </c>
      <c r="C2106" s="78">
        <v>0.16</v>
      </c>
    </row>
    <row r="2107" spans="1:3" ht="25.5">
      <c r="A2107" s="75">
        <v>102818</v>
      </c>
      <c r="B2107" s="73" t="s">
        <v>2808</v>
      </c>
      <c r="C2107" s="78">
        <v>0</v>
      </c>
    </row>
    <row r="2108" spans="1:3" ht="25.5">
      <c r="A2108" s="75">
        <v>102819</v>
      </c>
      <c r="B2108" s="73" t="s">
        <v>2809</v>
      </c>
      <c r="C2108" s="78">
        <v>0</v>
      </c>
    </row>
    <row r="2109" spans="1:3" ht="25.5">
      <c r="A2109" s="75">
        <v>102820</v>
      </c>
      <c r="B2109" s="73" t="s">
        <v>2810</v>
      </c>
      <c r="C2109" s="78">
        <v>0</v>
      </c>
    </row>
    <row r="2110" spans="1:3" ht="25.5">
      <c r="A2110" s="75">
        <v>102832</v>
      </c>
      <c r="B2110" s="73" t="s">
        <v>2811</v>
      </c>
      <c r="C2110" s="78">
        <v>9.35</v>
      </c>
    </row>
    <row r="2111" spans="1:3" ht="25.5">
      <c r="A2111" s="75">
        <v>102823</v>
      </c>
      <c r="B2111" s="73" t="s">
        <v>2812</v>
      </c>
      <c r="C2111" s="78">
        <v>0</v>
      </c>
    </row>
    <row r="2112" spans="1:3" ht="25.5">
      <c r="A2112" s="75">
        <v>102824</v>
      </c>
      <c r="B2112" s="73" t="s">
        <v>2813</v>
      </c>
      <c r="C2112" s="78">
        <v>0</v>
      </c>
    </row>
    <row r="2113" spans="1:3" ht="25.5">
      <c r="A2113" s="75">
        <v>102825</v>
      </c>
      <c r="B2113" s="73" t="s">
        <v>2814</v>
      </c>
      <c r="C2113" s="78">
        <v>0</v>
      </c>
    </row>
    <row r="2114" spans="1:3" ht="25.5">
      <c r="A2114" s="75">
        <v>102826</v>
      </c>
      <c r="B2114" s="73" t="s">
        <v>2815</v>
      </c>
      <c r="C2114" s="78">
        <v>7.01</v>
      </c>
    </row>
    <row r="2115" spans="1:3" ht="38.25">
      <c r="A2115" s="75">
        <v>103934</v>
      </c>
      <c r="B2115" s="73" t="s">
        <v>2816</v>
      </c>
      <c r="C2115" s="78">
        <v>0</v>
      </c>
    </row>
    <row r="2116" spans="1:3" ht="38.25">
      <c r="A2116" s="75">
        <v>103935</v>
      </c>
      <c r="B2116" s="73" t="s">
        <v>2817</v>
      </c>
      <c r="C2116" s="78">
        <v>0</v>
      </c>
    </row>
    <row r="2117" spans="1:3" ht="38.25">
      <c r="A2117" s="75">
        <v>103936</v>
      </c>
      <c r="B2117" s="73" t="s">
        <v>2818</v>
      </c>
      <c r="C2117" s="78">
        <v>0</v>
      </c>
    </row>
    <row r="2118" spans="1:3" ht="38.25">
      <c r="A2118" s="75">
        <v>103937</v>
      </c>
      <c r="B2118" s="73" t="s">
        <v>2819</v>
      </c>
      <c r="C2118" s="78">
        <v>1.68</v>
      </c>
    </row>
    <row r="2119" spans="1:3" ht="38.25">
      <c r="A2119" s="75">
        <v>103940</v>
      </c>
      <c r="B2119" s="73" t="s">
        <v>2820</v>
      </c>
      <c r="C2119" s="78">
        <v>0</v>
      </c>
    </row>
    <row r="2120" spans="1:3" ht="38.25">
      <c r="A2120" s="75">
        <v>103941</v>
      </c>
      <c r="B2120" s="73" t="s">
        <v>2821</v>
      </c>
      <c r="C2120" s="78">
        <v>0</v>
      </c>
    </row>
    <row r="2121" spans="1:3" ht="38.25">
      <c r="A2121" s="75">
        <v>103942</v>
      </c>
      <c r="B2121" s="73" t="s">
        <v>2822</v>
      </c>
      <c r="C2121" s="78">
        <v>0</v>
      </c>
    </row>
    <row r="2122" spans="1:3" ht="38.25">
      <c r="A2122" s="75">
        <v>103943</v>
      </c>
      <c r="B2122" s="73" t="s">
        <v>2823</v>
      </c>
      <c r="C2122" s="78">
        <v>1.68</v>
      </c>
    </row>
    <row r="2123" spans="1:3" ht="38.25">
      <c r="A2123" s="75">
        <v>91279</v>
      </c>
      <c r="B2123" s="73" t="s">
        <v>2824</v>
      </c>
      <c r="C2123" s="78">
        <v>0.92</v>
      </c>
    </row>
    <row r="2124" spans="1:3" ht="38.25">
      <c r="A2124" s="75">
        <v>91280</v>
      </c>
      <c r="B2124" s="73" t="s">
        <v>2825</v>
      </c>
      <c r="C2124" s="78">
        <v>0.21</v>
      </c>
    </row>
    <row r="2125" spans="1:3" ht="38.25">
      <c r="A2125" s="75">
        <v>91281</v>
      </c>
      <c r="B2125" s="73" t="s">
        <v>2826</v>
      </c>
      <c r="C2125" s="78">
        <v>1.1599999999999999</v>
      </c>
    </row>
    <row r="2126" spans="1:3" ht="38.25">
      <c r="A2126" s="75">
        <v>91282</v>
      </c>
      <c r="B2126" s="73" t="s">
        <v>2827</v>
      </c>
      <c r="C2126" s="78">
        <v>8.67</v>
      </c>
    </row>
    <row r="2127" spans="1:3" ht="25.5">
      <c r="A2127" s="75">
        <v>95278</v>
      </c>
      <c r="B2127" s="73" t="s">
        <v>2828</v>
      </c>
      <c r="C2127" s="78">
        <v>0.76</v>
      </c>
    </row>
    <row r="2128" spans="1:3" ht="25.5">
      <c r="A2128" s="75">
        <v>95279</v>
      </c>
      <c r="B2128" s="73" t="s">
        <v>2829</v>
      </c>
      <c r="C2128" s="78">
        <v>0.15</v>
      </c>
    </row>
    <row r="2129" spans="1:3" ht="25.5">
      <c r="A2129" s="75">
        <v>95280</v>
      </c>
      <c r="B2129" s="73" t="s">
        <v>2830</v>
      </c>
      <c r="C2129" s="78">
        <v>0.74</v>
      </c>
    </row>
    <row r="2130" spans="1:3" ht="25.5">
      <c r="A2130" s="75">
        <v>95281</v>
      </c>
      <c r="B2130" s="73" t="s">
        <v>2831</v>
      </c>
      <c r="C2130" s="78">
        <v>8.61</v>
      </c>
    </row>
    <row r="2131" spans="1:3" ht="25.5">
      <c r="A2131" s="75">
        <v>95124</v>
      </c>
      <c r="B2131" s="73" t="s">
        <v>2832</v>
      </c>
      <c r="C2131" s="78">
        <v>5.73</v>
      </c>
    </row>
    <row r="2132" spans="1:3" ht="25.5">
      <c r="A2132" s="75">
        <v>95123</v>
      </c>
      <c r="B2132" s="73" t="s">
        <v>2833</v>
      </c>
      <c r="C2132" s="78">
        <v>18.579999999999998</v>
      </c>
    </row>
    <row r="2133" spans="1:3" ht="25.5">
      <c r="A2133" s="75">
        <v>95125</v>
      </c>
      <c r="B2133" s="73" t="s">
        <v>2834</v>
      </c>
      <c r="C2133" s="78">
        <v>20.329999999999998</v>
      </c>
    </row>
    <row r="2134" spans="1:3" ht="25.5">
      <c r="A2134" s="75">
        <v>95126</v>
      </c>
      <c r="B2134" s="73" t="s">
        <v>2835</v>
      </c>
      <c r="C2134" s="78">
        <v>146.66999999999999</v>
      </c>
    </row>
    <row r="2135" spans="1:3" ht="25.5">
      <c r="A2135" s="75">
        <v>92040</v>
      </c>
      <c r="B2135" s="73" t="s">
        <v>2836</v>
      </c>
      <c r="C2135" s="78">
        <v>6.73</v>
      </c>
    </row>
    <row r="2136" spans="1:3" ht="25.5">
      <c r="A2136" s="75">
        <v>92041</v>
      </c>
      <c r="B2136" s="73" t="s">
        <v>2837</v>
      </c>
      <c r="C2136" s="78">
        <v>1.38</v>
      </c>
    </row>
    <row r="2137" spans="1:3" ht="25.5">
      <c r="A2137" s="75">
        <v>92042</v>
      </c>
      <c r="B2137" s="73" t="s">
        <v>2838</v>
      </c>
      <c r="C2137" s="78">
        <v>5.61</v>
      </c>
    </row>
    <row r="2138" spans="1:3">
      <c r="A2138" s="75">
        <v>102829</v>
      </c>
      <c r="B2138" s="73" t="s">
        <v>2839</v>
      </c>
      <c r="C2138" s="78">
        <v>0</v>
      </c>
    </row>
    <row r="2139" spans="1:3">
      <c r="A2139" s="75">
        <v>102830</v>
      </c>
      <c r="B2139" s="73" t="s">
        <v>2840</v>
      </c>
      <c r="C2139" s="78">
        <v>0</v>
      </c>
    </row>
    <row r="2140" spans="1:3">
      <c r="A2140" s="75">
        <v>102831</v>
      </c>
      <c r="B2140" s="73" t="s">
        <v>2841</v>
      </c>
      <c r="C2140" s="78">
        <v>0</v>
      </c>
    </row>
    <row r="2141" spans="1:3">
      <c r="A2141" s="75">
        <v>92114</v>
      </c>
      <c r="B2141" s="73" t="s">
        <v>2842</v>
      </c>
      <c r="C2141" s="78">
        <v>0.22</v>
      </c>
    </row>
    <row r="2142" spans="1:3">
      <c r="A2142" s="75">
        <v>92115</v>
      </c>
      <c r="B2142" s="73" t="s">
        <v>2843</v>
      </c>
      <c r="C2142" s="78">
        <v>0.04</v>
      </c>
    </row>
    <row r="2143" spans="1:3">
      <c r="A2143" s="75">
        <v>92116</v>
      </c>
      <c r="B2143" s="73" t="s">
        <v>2844</v>
      </c>
      <c r="C2143" s="78">
        <v>0.15</v>
      </c>
    </row>
    <row r="2144" spans="1:3">
      <c r="A2144" s="75">
        <v>102912</v>
      </c>
      <c r="B2144" s="73" t="s">
        <v>2845</v>
      </c>
      <c r="C2144" s="78">
        <v>0</v>
      </c>
    </row>
    <row r="2145" spans="1:3">
      <c r="A2145" s="75">
        <v>102913</v>
      </c>
      <c r="B2145" s="73" t="s">
        <v>2846</v>
      </c>
      <c r="C2145" s="78">
        <v>0</v>
      </c>
    </row>
    <row r="2146" spans="1:3">
      <c r="A2146" s="75">
        <v>102914</v>
      </c>
      <c r="B2146" s="73" t="s">
        <v>2847</v>
      </c>
      <c r="C2146" s="78">
        <v>0</v>
      </c>
    </row>
    <row r="2147" spans="1:3">
      <c r="A2147" s="75">
        <v>102915</v>
      </c>
      <c r="B2147" s="73" t="s">
        <v>2848</v>
      </c>
      <c r="C2147" s="78">
        <v>0.69</v>
      </c>
    </row>
    <row r="2148" spans="1:3" ht="38.25">
      <c r="A2148" s="75">
        <v>95716</v>
      </c>
      <c r="B2148" s="73" t="s">
        <v>2849</v>
      </c>
      <c r="C2148" s="78">
        <v>66.680000000000007</v>
      </c>
    </row>
    <row r="2149" spans="1:3" ht="38.25">
      <c r="A2149" s="75">
        <v>95717</v>
      </c>
      <c r="B2149" s="73" t="s">
        <v>2850</v>
      </c>
      <c r="C2149" s="78">
        <v>17.62</v>
      </c>
    </row>
    <row r="2150" spans="1:3" ht="38.25">
      <c r="A2150" s="75">
        <v>95718</v>
      </c>
      <c r="B2150" s="73" t="s">
        <v>2851</v>
      </c>
      <c r="C2150" s="78">
        <v>83.36</v>
      </c>
    </row>
    <row r="2151" spans="1:3" ht="38.25">
      <c r="A2151" s="75">
        <v>95719</v>
      </c>
      <c r="B2151" s="73" t="s">
        <v>2852</v>
      </c>
      <c r="C2151" s="78">
        <v>89.57</v>
      </c>
    </row>
    <row r="2152" spans="1:3" ht="25.5">
      <c r="A2152" s="75">
        <v>104712</v>
      </c>
      <c r="B2152" s="73" t="s">
        <v>2853</v>
      </c>
      <c r="C2152" s="78">
        <v>62.68</v>
      </c>
    </row>
    <row r="2153" spans="1:3" ht="25.5">
      <c r="A2153" s="75">
        <v>104713</v>
      </c>
      <c r="B2153" s="73" t="s">
        <v>2854</v>
      </c>
      <c r="C2153" s="78">
        <v>16.559999999999999</v>
      </c>
    </row>
    <row r="2154" spans="1:3" ht="25.5">
      <c r="A2154" s="75">
        <v>104714</v>
      </c>
      <c r="B2154" s="73" t="s">
        <v>2855</v>
      </c>
      <c r="C2154" s="78">
        <v>78.349999999999994</v>
      </c>
    </row>
    <row r="2155" spans="1:3" ht="25.5">
      <c r="A2155" s="75">
        <v>104715</v>
      </c>
      <c r="B2155" s="73" t="s">
        <v>2856</v>
      </c>
      <c r="C2155" s="78">
        <v>89.57</v>
      </c>
    </row>
    <row r="2156" spans="1:3" ht="25.5">
      <c r="A2156" s="75">
        <v>102894</v>
      </c>
      <c r="B2156" s="73" t="s">
        <v>2857</v>
      </c>
      <c r="C2156" s="78">
        <v>0</v>
      </c>
    </row>
    <row r="2157" spans="1:3" ht="25.5">
      <c r="A2157" s="75">
        <v>104161</v>
      </c>
      <c r="B2157" s="73" t="s">
        <v>2858</v>
      </c>
      <c r="C2157" s="78">
        <v>0</v>
      </c>
    </row>
    <row r="2158" spans="1:3" ht="25.5">
      <c r="A2158" s="75">
        <v>102896</v>
      </c>
      <c r="B2158" s="73" t="s">
        <v>2859</v>
      </c>
      <c r="C2158" s="78">
        <v>0</v>
      </c>
    </row>
    <row r="2159" spans="1:3" ht="38.25">
      <c r="A2159" s="75">
        <v>102897</v>
      </c>
      <c r="B2159" s="73" t="s">
        <v>2860</v>
      </c>
      <c r="C2159" s="78">
        <v>89.57</v>
      </c>
    </row>
    <row r="2160" spans="1:3" ht="25.5">
      <c r="A2160" s="75">
        <v>5627</v>
      </c>
      <c r="B2160" s="73" t="s">
        <v>2861</v>
      </c>
      <c r="C2160" s="78">
        <v>48.16</v>
      </c>
    </row>
    <row r="2161" spans="1:3" ht="25.5">
      <c r="A2161" s="75">
        <v>5628</v>
      </c>
      <c r="B2161" s="73" t="s">
        <v>2862</v>
      </c>
      <c r="C2161" s="78">
        <v>12.72</v>
      </c>
    </row>
    <row r="2162" spans="1:3" ht="25.5">
      <c r="A2162" s="75">
        <v>5629</v>
      </c>
      <c r="B2162" s="73" t="s">
        <v>2863</v>
      </c>
      <c r="C2162" s="78">
        <v>60.2</v>
      </c>
    </row>
    <row r="2163" spans="1:3" ht="25.5">
      <c r="A2163" s="75">
        <v>5630</v>
      </c>
      <c r="B2163" s="73" t="s">
        <v>2864</v>
      </c>
      <c r="C2163" s="78">
        <v>64.180000000000007</v>
      </c>
    </row>
    <row r="2164" spans="1:3" ht="25.5">
      <c r="A2164" s="75">
        <v>88900</v>
      </c>
      <c r="B2164" s="73" t="s">
        <v>2865</v>
      </c>
      <c r="C2164" s="78">
        <v>54.49</v>
      </c>
    </row>
    <row r="2165" spans="1:3" ht="25.5">
      <c r="A2165" s="75">
        <v>88902</v>
      </c>
      <c r="B2165" s="73" t="s">
        <v>2866</v>
      </c>
      <c r="C2165" s="78">
        <v>14.4</v>
      </c>
    </row>
    <row r="2166" spans="1:3" ht="25.5">
      <c r="A2166" s="75">
        <v>88903</v>
      </c>
      <c r="B2166" s="73" t="s">
        <v>2867</v>
      </c>
      <c r="C2166" s="78">
        <v>68.11</v>
      </c>
    </row>
    <row r="2167" spans="1:3" ht="25.5">
      <c r="A2167" s="75">
        <v>88904</v>
      </c>
      <c r="B2167" s="73" t="s">
        <v>2868</v>
      </c>
      <c r="C2167" s="78">
        <v>89.57</v>
      </c>
    </row>
    <row r="2168" spans="1:3" ht="25.5">
      <c r="A2168" s="75">
        <v>88569</v>
      </c>
      <c r="B2168" s="73" t="s">
        <v>2869</v>
      </c>
      <c r="C2168" s="78">
        <v>3.85</v>
      </c>
    </row>
    <row r="2169" spans="1:3" ht="25.5">
      <c r="A2169" s="75">
        <v>88570</v>
      </c>
      <c r="B2169" s="73" t="s">
        <v>2870</v>
      </c>
      <c r="C2169" s="78">
        <v>1.33</v>
      </c>
    </row>
    <row r="2170" spans="1:3" ht="25.5">
      <c r="A2170" s="75">
        <v>5765</v>
      </c>
      <c r="B2170" s="73" t="s">
        <v>2871</v>
      </c>
      <c r="C2170" s="78">
        <v>4.82</v>
      </c>
    </row>
    <row r="2171" spans="1:3" ht="25.5">
      <c r="A2171" s="75">
        <v>5766</v>
      </c>
      <c r="B2171" s="73" t="s">
        <v>2872</v>
      </c>
      <c r="C2171" s="78">
        <v>2.87</v>
      </c>
    </row>
    <row r="2172" spans="1:3" ht="38.25">
      <c r="A2172" s="75">
        <v>91468</v>
      </c>
      <c r="B2172" s="73" t="s">
        <v>2873</v>
      </c>
      <c r="C2172" s="78">
        <v>25.85</v>
      </c>
    </row>
    <row r="2173" spans="1:3" ht="38.25">
      <c r="A2173" s="75">
        <v>91484</v>
      </c>
      <c r="B2173" s="73" t="s">
        <v>2874</v>
      </c>
      <c r="C2173" s="78">
        <v>4.08</v>
      </c>
    </row>
    <row r="2174" spans="1:3" ht="38.25">
      <c r="A2174" s="75">
        <v>91469</v>
      </c>
      <c r="B2174" s="73" t="s">
        <v>2875</v>
      </c>
      <c r="C2174" s="78">
        <v>10.1</v>
      </c>
    </row>
    <row r="2175" spans="1:3" ht="38.25">
      <c r="A2175" s="75">
        <v>83361</v>
      </c>
      <c r="B2175" s="73" t="s">
        <v>2876</v>
      </c>
      <c r="C2175" s="78">
        <v>43.31</v>
      </c>
    </row>
    <row r="2176" spans="1:3" ht="38.25">
      <c r="A2176" s="75">
        <v>91485</v>
      </c>
      <c r="B2176" s="73" t="s">
        <v>2877</v>
      </c>
      <c r="C2176" s="78">
        <v>154.18</v>
      </c>
    </row>
    <row r="2177" spans="1:3" ht="25.5">
      <c r="A2177" s="75">
        <v>102835</v>
      </c>
      <c r="B2177" s="73" t="s">
        <v>2878</v>
      </c>
      <c r="C2177" s="78">
        <v>0</v>
      </c>
    </row>
    <row r="2178" spans="1:3" ht="25.5">
      <c r="A2178" s="75">
        <v>102836</v>
      </c>
      <c r="B2178" s="73" t="s">
        <v>2879</v>
      </c>
      <c r="C2178" s="78">
        <v>0</v>
      </c>
    </row>
    <row r="2179" spans="1:3" ht="25.5">
      <c r="A2179" s="75">
        <v>102837</v>
      </c>
      <c r="B2179" s="73" t="s">
        <v>2880</v>
      </c>
      <c r="C2179" s="78">
        <v>0</v>
      </c>
    </row>
    <row r="2180" spans="1:3" ht="25.5">
      <c r="A2180" s="75">
        <v>89230</v>
      </c>
      <c r="B2180" s="73" t="s">
        <v>2881</v>
      </c>
      <c r="C2180" s="78">
        <v>117.11</v>
      </c>
    </row>
    <row r="2181" spans="1:3" ht="25.5">
      <c r="A2181" s="75">
        <v>89231</v>
      </c>
      <c r="B2181" s="73" t="s">
        <v>2882</v>
      </c>
      <c r="C2181" s="78">
        <v>35.86</v>
      </c>
    </row>
    <row r="2182" spans="1:3" ht="25.5">
      <c r="A2182" s="75">
        <v>89232</v>
      </c>
      <c r="B2182" s="73" t="s">
        <v>2883</v>
      </c>
      <c r="C2182" s="78">
        <v>208.9</v>
      </c>
    </row>
    <row r="2183" spans="1:3" ht="25.5">
      <c r="A2183" s="75">
        <v>89233</v>
      </c>
      <c r="B2183" s="73" t="s">
        <v>2884</v>
      </c>
      <c r="C2183" s="78">
        <v>166.46</v>
      </c>
    </row>
    <row r="2184" spans="1:3" ht="25.5">
      <c r="A2184" s="75">
        <v>89236</v>
      </c>
      <c r="B2184" s="73" t="s">
        <v>2885</v>
      </c>
      <c r="C2184" s="78">
        <v>273.58</v>
      </c>
    </row>
    <row r="2185" spans="1:3" ht="25.5">
      <c r="A2185" s="75">
        <v>89237</v>
      </c>
      <c r="B2185" s="73" t="s">
        <v>2886</v>
      </c>
      <c r="C2185" s="78">
        <v>83.77</v>
      </c>
    </row>
    <row r="2186" spans="1:3" ht="25.5">
      <c r="A2186" s="75">
        <v>89238</v>
      </c>
      <c r="B2186" s="73" t="s">
        <v>2887</v>
      </c>
      <c r="C2186" s="78">
        <v>488</v>
      </c>
    </row>
    <row r="2187" spans="1:3" ht="25.5">
      <c r="A2187" s="75">
        <v>89239</v>
      </c>
      <c r="B2187" s="73" t="s">
        <v>2888</v>
      </c>
      <c r="C2187" s="78">
        <v>440.2</v>
      </c>
    </row>
    <row r="2188" spans="1:3" ht="38.25">
      <c r="A2188" s="75">
        <v>102930</v>
      </c>
      <c r="B2188" s="73" t="s">
        <v>2889</v>
      </c>
      <c r="C2188" s="78">
        <v>0</v>
      </c>
    </row>
    <row r="2189" spans="1:3" ht="38.25">
      <c r="A2189" s="75">
        <v>102931</v>
      </c>
      <c r="B2189" s="73" t="s">
        <v>2890</v>
      </c>
      <c r="C2189" s="78">
        <v>0</v>
      </c>
    </row>
    <row r="2190" spans="1:3" ht="38.25">
      <c r="A2190" s="75">
        <v>102932</v>
      </c>
      <c r="B2190" s="73" t="s">
        <v>2891</v>
      </c>
      <c r="C2190" s="78">
        <v>0</v>
      </c>
    </row>
    <row r="2191" spans="1:3" ht="38.25">
      <c r="A2191" s="75">
        <v>102933</v>
      </c>
      <c r="B2191" s="73" t="s">
        <v>2892</v>
      </c>
      <c r="C2191" s="78">
        <v>1.03</v>
      </c>
    </row>
    <row r="2192" spans="1:3" ht="25.5">
      <c r="A2192" s="75">
        <v>93411</v>
      </c>
      <c r="B2192" s="73" t="s">
        <v>2893</v>
      </c>
      <c r="C2192" s="78">
        <v>0.38</v>
      </c>
    </row>
    <row r="2193" spans="1:3" ht="25.5">
      <c r="A2193" s="75">
        <v>93412</v>
      </c>
      <c r="B2193" s="73" t="s">
        <v>2894</v>
      </c>
      <c r="C2193" s="78">
        <v>0.13</v>
      </c>
    </row>
    <row r="2194" spans="1:3" ht="25.5">
      <c r="A2194" s="75">
        <v>93413</v>
      </c>
      <c r="B2194" s="73" t="s">
        <v>2895</v>
      </c>
      <c r="C2194" s="78">
        <v>0.34</v>
      </c>
    </row>
    <row r="2195" spans="1:3" ht="25.5">
      <c r="A2195" s="75">
        <v>93414</v>
      </c>
      <c r="B2195" s="73" t="s">
        <v>2896</v>
      </c>
      <c r="C2195" s="78">
        <v>10.88</v>
      </c>
    </row>
    <row r="2196" spans="1:3" ht="25.5">
      <c r="A2196" s="75">
        <v>88855</v>
      </c>
      <c r="B2196" s="73" t="s">
        <v>2897</v>
      </c>
      <c r="C2196" s="78">
        <v>3.33</v>
      </c>
    </row>
    <row r="2197" spans="1:3" ht="25.5">
      <c r="A2197" s="75">
        <v>88856</v>
      </c>
      <c r="B2197" s="73" t="s">
        <v>2898</v>
      </c>
      <c r="C2197" s="78">
        <v>0.91</v>
      </c>
    </row>
    <row r="2198" spans="1:3" ht="25.5">
      <c r="A2198" s="75">
        <v>5658</v>
      </c>
      <c r="B2198" s="73" t="s">
        <v>2899</v>
      </c>
      <c r="C2198" s="78">
        <v>2.31</v>
      </c>
    </row>
    <row r="2199" spans="1:3" ht="25.5">
      <c r="A2199" s="75">
        <v>53840</v>
      </c>
      <c r="B2199" s="73" t="s">
        <v>2900</v>
      </c>
      <c r="C2199" s="78">
        <v>2.61</v>
      </c>
    </row>
    <row r="2200" spans="1:3" ht="25.5">
      <c r="A2200" s="75">
        <v>87026</v>
      </c>
      <c r="B2200" s="73" t="s">
        <v>2901</v>
      </c>
      <c r="C2200" s="78">
        <v>0.71</v>
      </c>
    </row>
    <row r="2201" spans="1:3" ht="25.5">
      <c r="A2201" s="75">
        <v>53841</v>
      </c>
      <c r="B2201" s="73" t="s">
        <v>2902</v>
      </c>
      <c r="C2201" s="78">
        <v>1.81</v>
      </c>
    </row>
    <row r="2202" spans="1:3">
      <c r="A2202" s="75">
        <v>95209</v>
      </c>
      <c r="B2202" s="73" t="s">
        <v>2903</v>
      </c>
      <c r="C2202" s="78">
        <v>12.42</v>
      </c>
    </row>
    <row r="2203" spans="1:3" ht="25.5">
      <c r="A2203" s="75">
        <v>95210</v>
      </c>
      <c r="B2203" s="73" t="s">
        <v>2904</v>
      </c>
      <c r="C2203" s="78">
        <v>58.74</v>
      </c>
    </row>
    <row r="2204" spans="1:3" ht="25.5">
      <c r="A2204" s="75">
        <v>95211</v>
      </c>
      <c r="B2204" s="73" t="s">
        <v>2905</v>
      </c>
      <c r="C2204" s="78">
        <v>10.28</v>
      </c>
    </row>
    <row r="2205" spans="1:3" ht="25.5">
      <c r="A2205" s="75">
        <v>93267</v>
      </c>
      <c r="B2205" s="73" t="s">
        <v>2906</v>
      </c>
      <c r="C2205" s="78">
        <v>26.66</v>
      </c>
    </row>
    <row r="2206" spans="1:3">
      <c r="A2206" s="75">
        <v>93269</v>
      </c>
      <c r="B2206" s="73" t="s">
        <v>2907</v>
      </c>
      <c r="C2206" s="78">
        <v>10</v>
      </c>
    </row>
    <row r="2207" spans="1:3" ht="25.5">
      <c r="A2207" s="75">
        <v>93270</v>
      </c>
      <c r="B2207" s="73" t="s">
        <v>2908</v>
      </c>
      <c r="C2207" s="78">
        <v>25.92</v>
      </c>
    </row>
    <row r="2208" spans="1:3" ht="25.5">
      <c r="A2208" s="75">
        <v>93271</v>
      </c>
      <c r="B2208" s="73" t="s">
        <v>2909</v>
      </c>
      <c r="C2208" s="78">
        <v>10.28</v>
      </c>
    </row>
    <row r="2209" spans="1:3" ht="25.5">
      <c r="A2209" s="75">
        <v>95208</v>
      </c>
      <c r="B2209" s="73" t="s">
        <v>2910</v>
      </c>
      <c r="C2209" s="78">
        <v>53.71</v>
      </c>
    </row>
    <row r="2210" spans="1:3" ht="25.5">
      <c r="A2210" s="75">
        <v>83761</v>
      </c>
      <c r="B2210" s="73" t="s">
        <v>2911</v>
      </c>
      <c r="C2210" s="78">
        <v>10.57</v>
      </c>
    </row>
    <row r="2211" spans="1:3" ht="25.5">
      <c r="A2211" s="75">
        <v>83764</v>
      </c>
      <c r="B2211" s="73" t="s">
        <v>2912</v>
      </c>
      <c r="C2211" s="78">
        <v>3.72</v>
      </c>
    </row>
    <row r="2212" spans="1:3" ht="25.5">
      <c r="A2212" s="75">
        <v>83762</v>
      </c>
      <c r="B2212" s="73" t="s">
        <v>2913</v>
      </c>
      <c r="C2212" s="78">
        <v>9.43</v>
      </c>
    </row>
    <row r="2213" spans="1:3" ht="25.5">
      <c r="A2213" s="75">
        <v>83763</v>
      </c>
      <c r="B2213" s="73" t="s">
        <v>2914</v>
      </c>
      <c r="C2213" s="78">
        <v>50</v>
      </c>
    </row>
    <row r="2214" spans="1:3" ht="25.5">
      <c r="A2214" s="75">
        <v>95874</v>
      </c>
      <c r="B2214" s="73" t="s">
        <v>2915</v>
      </c>
      <c r="C2214" s="78">
        <v>11.29</v>
      </c>
    </row>
    <row r="2215" spans="1:3" ht="25.5">
      <c r="A2215" s="75">
        <v>95869</v>
      </c>
      <c r="B2215" s="73" t="s">
        <v>2916</v>
      </c>
      <c r="C2215" s="78">
        <v>3.98</v>
      </c>
    </row>
    <row r="2216" spans="1:3" ht="25.5">
      <c r="A2216" s="75">
        <v>95870</v>
      </c>
      <c r="B2216" s="73" t="s">
        <v>2917</v>
      </c>
      <c r="C2216" s="78">
        <v>10.07</v>
      </c>
    </row>
    <row r="2217" spans="1:3" ht="25.5">
      <c r="A2217" s="75">
        <v>95871</v>
      </c>
      <c r="B2217" s="73" t="s">
        <v>2918</v>
      </c>
      <c r="C2217" s="78">
        <v>272.01</v>
      </c>
    </row>
    <row r="2218" spans="1:3" ht="25.5">
      <c r="A2218" s="75">
        <v>104684</v>
      </c>
      <c r="B2218" s="73" t="s">
        <v>2919</v>
      </c>
      <c r="C2218" s="78">
        <v>0</v>
      </c>
    </row>
    <row r="2219" spans="1:3" ht="25.5">
      <c r="A2219" s="75">
        <v>104685</v>
      </c>
      <c r="B2219" s="73" t="s">
        <v>2920</v>
      </c>
      <c r="C2219" s="78">
        <v>0</v>
      </c>
    </row>
    <row r="2220" spans="1:3" ht="25.5">
      <c r="A2220" s="75">
        <v>104686</v>
      </c>
      <c r="B2220" s="73" t="s">
        <v>2921</v>
      </c>
      <c r="C2220" s="78">
        <v>0</v>
      </c>
    </row>
    <row r="2221" spans="1:3" ht="25.5">
      <c r="A2221" s="75">
        <v>104687</v>
      </c>
      <c r="B2221" s="73" t="s">
        <v>2922</v>
      </c>
      <c r="C2221" s="78">
        <v>447.71</v>
      </c>
    </row>
    <row r="2222" spans="1:3">
      <c r="A2222" s="75">
        <v>73303</v>
      </c>
      <c r="B2222" s="73" t="s">
        <v>2923</v>
      </c>
      <c r="C2222" s="78">
        <v>7.93</v>
      </c>
    </row>
    <row r="2223" spans="1:3">
      <c r="A2223" s="75">
        <v>93235</v>
      </c>
      <c r="B2223" s="73" t="s">
        <v>2924</v>
      </c>
      <c r="C2223" s="78">
        <v>2.79</v>
      </c>
    </row>
    <row r="2224" spans="1:3">
      <c r="A2224" s="75">
        <v>73307</v>
      </c>
      <c r="B2224" s="73" t="s">
        <v>2925</v>
      </c>
      <c r="C2224" s="78">
        <v>7.08</v>
      </c>
    </row>
    <row r="2225" spans="1:3" ht="25.5">
      <c r="A2225" s="75">
        <v>73311</v>
      </c>
      <c r="B2225" s="73" t="s">
        <v>2926</v>
      </c>
      <c r="C2225" s="78">
        <v>177.42</v>
      </c>
    </row>
    <row r="2226" spans="1:3">
      <c r="A2226" s="75">
        <v>93423</v>
      </c>
      <c r="B2226" s="73" t="s">
        <v>2927</v>
      </c>
      <c r="C2226" s="78">
        <v>7.06</v>
      </c>
    </row>
    <row r="2227" spans="1:3">
      <c r="A2227" s="75">
        <v>93424</v>
      </c>
      <c r="B2227" s="73" t="s">
        <v>2928</v>
      </c>
      <c r="C2227" s="78">
        <v>2.4900000000000002</v>
      </c>
    </row>
    <row r="2228" spans="1:3">
      <c r="A2228" s="75">
        <v>93425</v>
      </c>
      <c r="B2228" s="73" t="s">
        <v>2929</v>
      </c>
      <c r="C2228" s="78">
        <v>6.3</v>
      </c>
    </row>
    <row r="2229" spans="1:3" ht="25.5">
      <c r="A2229" s="75">
        <v>93426</v>
      </c>
      <c r="B2229" s="73" t="s">
        <v>2930</v>
      </c>
      <c r="C2229" s="78">
        <v>159.66</v>
      </c>
    </row>
    <row r="2230" spans="1:3">
      <c r="A2230" s="75">
        <v>93417</v>
      </c>
      <c r="B2230" s="73" t="s">
        <v>2931</v>
      </c>
      <c r="C2230" s="78">
        <v>4.99</v>
      </c>
    </row>
    <row r="2231" spans="1:3">
      <c r="A2231" s="75">
        <v>93418</v>
      </c>
      <c r="B2231" s="73" t="s">
        <v>2932</v>
      </c>
      <c r="C2231" s="78">
        <v>1.76</v>
      </c>
    </row>
    <row r="2232" spans="1:3">
      <c r="A2232" s="75">
        <v>93419</v>
      </c>
      <c r="B2232" s="73" t="s">
        <v>2933</v>
      </c>
      <c r="C2232" s="78">
        <v>4.45</v>
      </c>
    </row>
    <row r="2233" spans="1:3" ht="25.5">
      <c r="A2233" s="75">
        <v>93420</v>
      </c>
      <c r="B2233" s="73" t="s">
        <v>2934</v>
      </c>
      <c r="C2233" s="78">
        <v>66.81</v>
      </c>
    </row>
    <row r="2234" spans="1:3" ht="25.5">
      <c r="A2234" s="75">
        <v>93277</v>
      </c>
      <c r="B2234" s="73" t="s">
        <v>2935</v>
      </c>
      <c r="C2234" s="78">
        <v>0.28999999999999998</v>
      </c>
    </row>
    <row r="2235" spans="1:3" ht="25.5">
      <c r="A2235" s="75">
        <v>93278</v>
      </c>
      <c r="B2235" s="73" t="s">
        <v>2936</v>
      </c>
      <c r="C2235" s="78">
        <v>0.06</v>
      </c>
    </row>
    <row r="2236" spans="1:3" ht="25.5">
      <c r="A2236" s="75">
        <v>93279</v>
      </c>
      <c r="B2236" s="73" t="s">
        <v>2937</v>
      </c>
      <c r="C2236" s="78">
        <v>0.27</v>
      </c>
    </row>
    <row r="2237" spans="1:3" ht="25.5">
      <c r="A2237" s="75">
        <v>93280</v>
      </c>
      <c r="B2237" s="73" t="s">
        <v>2938</v>
      </c>
      <c r="C2237" s="78">
        <v>0.85</v>
      </c>
    </row>
    <row r="2238" spans="1:3" ht="25.5">
      <c r="A2238" s="75">
        <v>104909</v>
      </c>
      <c r="B2238" s="73" t="s">
        <v>2939</v>
      </c>
      <c r="C2238" s="78">
        <v>0</v>
      </c>
    </row>
    <row r="2239" spans="1:3">
      <c r="A2239" s="75">
        <v>104910</v>
      </c>
      <c r="B2239" s="73" t="s">
        <v>2940</v>
      </c>
      <c r="C2239" s="78">
        <v>0</v>
      </c>
    </row>
    <row r="2240" spans="1:3">
      <c r="A2240" s="75">
        <v>104911</v>
      </c>
      <c r="B2240" s="73" t="s">
        <v>2941</v>
      </c>
      <c r="C2240" s="78">
        <v>0</v>
      </c>
    </row>
    <row r="2241" spans="1:3" ht="25.5">
      <c r="A2241" s="75">
        <v>104912</v>
      </c>
      <c r="B2241" s="73" t="s">
        <v>2942</v>
      </c>
      <c r="C2241" s="78">
        <v>42.07</v>
      </c>
    </row>
    <row r="2242" spans="1:3" ht="25.5">
      <c r="A2242" s="75">
        <v>102840</v>
      </c>
      <c r="B2242" s="73" t="s">
        <v>2943</v>
      </c>
      <c r="C2242" s="78">
        <v>0</v>
      </c>
    </row>
    <row r="2243" spans="1:3" ht="25.5">
      <c r="A2243" s="75">
        <v>102841</v>
      </c>
      <c r="B2243" s="73" t="s">
        <v>2944</v>
      </c>
      <c r="C2243" s="78">
        <v>0</v>
      </c>
    </row>
    <row r="2244" spans="1:3" ht="25.5">
      <c r="A2244" s="75">
        <v>102842</v>
      </c>
      <c r="B2244" s="73" t="s">
        <v>2945</v>
      </c>
      <c r="C2244" s="78">
        <v>0</v>
      </c>
    </row>
    <row r="2245" spans="1:3" ht="25.5">
      <c r="A2245" s="75">
        <v>102843</v>
      </c>
      <c r="B2245" s="73" t="s">
        <v>2946</v>
      </c>
      <c r="C2245" s="78">
        <v>134.1</v>
      </c>
    </row>
    <row r="2246" spans="1:3" ht="25.5">
      <c r="A2246" s="75">
        <v>89267</v>
      </c>
      <c r="B2246" s="73" t="s">
        <v>2947</v>
      </c>
      <c r="C2246" s="78">
        <v>51.81</v>
      </c>
    </row>
    <row r="2247" spans="1:3" ht="25.5">
      <c r="A2247" s="75">
        <v>89269</v>
      </c>
      <c r="B2247" s="73" t="s">
        <v>2948</v>
      </c>
      <c r="C2247" s="78">
        <v>7.38</v>
      </c>
    </row>
    <row r="2248" spans="1:3" ht="25.5">
      <c r="A2248" s="75">
        <v>89268</v>
      </c>
      <c r="B2248" s="73" t="s">
        <v>2949</v>
      </c>
      <c r="C2248" s="78">
        <v>18.260000000000002</v>
      </c>
    </row>
    <row r="2249" spans="1:3" ht="25.5">
      <c r="A2249" s="75">
        <v>89270</v>
      </c>
      <c r="B2249" s="73" t="s">
        <v>2950</v>
      </c>
      <c r="C2249" s="78">
        <v>83.29</v>
      </c>
    </row>
    <row r="2250" spans="1:3" ht="25.5">
      <c r="A2250" s="75">
        <v>89271</v>
      </c>
      <c r="B2250" s="73" t="s">
        <v>2951</v>
      </c>
      <c r="C2250" s="78">
        <v>28.9</v>
      </c>
    </row>
    <row r="2251" spans="1:3" ht="25.5">
      <c r="A2251" s="75">
        <v>93283</v>
      </c>
      <c r="B2251" s="73" t="s">
        <v>2952</v>
      </c>
      <c r="C2251" s="78">
        <v>99.64</v>
      </c>
    </row>
    <row r="2252" spans="1:3" ht="25.5">
      <c r="A2252" s="75">
        <v>93296</v>
      </c>
      <c r="B2252" s="73" t="s">
        <v>2953</v>
      </c>
      <c r="C2252" s="78">
        <v>14.19</v>
      </c>
    </row>
    <row r="2253" spans="1:3" ht="25.5">
      <c r="A2253" s="75">
        <v>93284</v>
      </c>
      <c r="B2253" s="73" t="s">
        <v>2954</v>
      </c>
      <c r="C2253" s="78">
        <v>35.119999999999997</v>
      </c>
    </row>
    <row r="2254" spans="1:3" ht="25.5">
      <c r="A2254" s="75">
        <v>93285</v>
      </c>
      <c r="B2254" s="73" t="s">
        <v>2955</v>
      </c>
      <c r="C2254" s="78">
        <v>160.16999999999999</v>
      </c>
    </row>
    <row r="2255" spans="1:3" ht="25.5">
      <c r="A2255" s="75">
        <v>93286</v>
      </c>
      <c r="B2255" s="73" t="s">
        <v>2956</v>
      </c>
      <c r="C2255" s="78">
        <v>14.3</v>
      </c>
    </row>
    <row r="2256" spans="1:3" ht="38.25">
      <c r="A2256" s="75">
        <v>104706</v>
      </c>
      <c r="B2256" s="73" t="s">
        <v>2957</v>
      </c>
      <c r="C2256" s="78">
        <v>0</v>
      </c>
    </row>
    <row r="2257" spans="1:3" ht="38.25">
      <c r="A2257" s="75">
        <v>104707</v>
      </c>
      <c r="B2257" s="73" t="s">
        <v>2958</v>
      </c>
      <c r="C2257" s="78">
        <v>0</v>
      </c>
    </row>
    <row r="2258" spans="1:3" ht="38.25">
      <c r="A2258" s="75">
        <v>104708</v>
      </c>
      <c r="B2258" s="73" t="s">
        <v>2959</v>
      </c>
      <c r="C2258" s="78">
        <v>0</v>
      </c>
    </row>
    <row r="2259" spans="1:3" ht="38.25">
      <c r="A2259" s="75">
        <v>104709</v>
      </c>
      <c r="B2259" s="73" t="s">
        <v>2960</v>
      </c>
      <c r="C2259" s="78">
        <v>1165.18</v>
      </c>
    </row>
    <row r="2260" spans="1:3" ht="25.5">
      <c r="A2260" s="75">
        <v>104903</v>
      </c>
      <c r="B2260" s="73" t="s">
        <v>2961</v>
      </c>
      <c r="C2260" s="78">
        <v>0</v>
      </c>
    </row>
    <row r="2261" spans="1:3" ht="25.5">
      <c r="A2261" s="75">
        <v>104904</v>
      </c>
      <c r="B2261" s="73" t="s">
        <v>2962</v>
      </c>
      <c r="C2261" s="78">
        <v>0</v>
      </c>
    </row>
    <row r="2262" spans="1:3" ht="25.5">
      <c r="A2262" s="75">
        <v>104905</v>
      </c>
      <c r="B2262" s="73" t="s">
        <v>2963</v>
      </c>
      <c r="C2262" s="78">
        <v>0</v>
      </c>
    </row>
    <row r="2263" spans="1:3" ht="25.5">
      <c r="A2263" s="75">
        <v>104906</v>
      </c>
      <c r="B2263" s="73" t="s">
        <v>2964</v>
      </c>
      <c r="C2263" s="78">
        <v>98.34</v>
      </c>
    </row>
    <row r="2264" spans="1:3" ht="25.5">
      <c r="A2264" s="75">
        <v>102846</v>
      </c>
      <c r="B2264" s="73" t="s">
        <v>2965</v>
      </c>
      <c r="C2264" s="78">
        <v>0</v>
      </c>
    </row>
    <row r="2265" spans="1:3" ht="25.5">
      <c r="A2265" s="75">
        <v>102847</v>
      </c>
      <c r="B2265" s="73" t="s">
        <v>2966</v>
      </c>
      <c r="C2265" s="78">
        <v>0</v>
      </c>
    </row>
    <row r="2266" spans="1:3" ht="25.5">
      <c r="A2266" s="75">
        <v>102848</v>
      </c>
      <c r="B2266" s="73" t="s">
        <v>2967</v>
      </c>
      <c r="C2266" s="78">
        <v>0</v>
      </c>
    </row>
    <row r="2267" spans="1:3" ht="25.5">
      <c r="A2267" s="75">
        <v>102849</v>
      </c>
      <c r="B2267" s="73" t="s">
        <v>2968</v>
      </c>
      <c r="C2267" s="78">
        <v>65.56</v>
      </c>
    </row>
    <row r="2268" spans="1:3" ht="25.5">
      <c r="A2268" s="75">
        <v>102852</v>
      </c>
      <c r="B2268" s="73" t="s">
        <v>2969</v>
      </c>
      <c r="C2268" s="78">
        <v>0</v>
      </c>
    </row>
    <row r="2269" spans="1:3" ht="25.5">
      <c r="A2269" s="75">
        <v>102853</v>
      </c>
      <c r="B2269" s="73" t="s">
        <v>2970</v>
      </c>
      <c r="C2269" s="78">
        <v>0</v>
      </c>
    </row>
    <row r="2270" spans="1:3" ht="25.5">
      <c r="A2270" s="75">
        <v>102854</v>
      </c>
      <c r="B2270" s="73" t="s">
        <v>2971</v>
      </c>
      <c r="C2270" s="78">
        <v>0</v>
      </c>
    </row>
    <row r="2271" spans="1:3" ht="25.5">
      <c r="A2271" s="75">
        <v>102855</v>
      </c>
      <c r="B2271" s="73" t="s">
        <v>2972</v>
      </c>
      <c r="C2271" s="78">
        <v>65.56</v>
      </c>
    </row>
    <row r="2272" spans="1:3" ht="38.25">
      <c r="A2272" s="75">
        <v>93397</v>
      </c>
      <c r="B2272" s="73" t="s">
        <v>2973</v>
      </c>
      <c r="C2272" s="78">
        <v>25.03</v>
      </c>
    </row>
    <row r="2273" spans="1:3" ht="38.25">
      <c r="A2273" s="75">
        <v>93399</v>
      </c>
      <c r="B2273" s="73" t="s">
        <v>2974</v>
      </c>
      <c r="C2273" s="78">
        <v>3.81</v>
      </c>
    </row>
    <row r="2274" spans="1:3" ht="38.25">
      <c r="A2274" s="75">
        <v>93398</v>
      </c>
      <c r="B2274" s="73" t="s">
        <v>2975</v>
      </c>
      <c r="C2274" s="78">
        <v>9.44</v>
      </c>
    </row>
    <row r="2275" spans="1:3" ht="38.25">
      <c r="A2275" s="75">
        <v>93400</v>
      </c>
      <c r="B2275" s="73" t="s">
        <v>2976</v>
      </c>
      <c r="C2275" s="78">
        <v>43.42</v>
      </c>
    </row>
    <row r="2276" spans="1:3" ht="38.25">
      <c r="A2276" s="75">
        <v>93401</v>
      </c>
      <c r="B2276" s="73" t="s">
        <v>2977</v>
      </c>
      <c r="C2276" s="78">
        <v>157.52000000000001</v>
      </c>
    </row>
    <row r="2277" spans="1:3" ht="38.25">
      <c r="A2277" s="75">
        <v>89259</v>
      </c>
      <c r="B2277" s="73" t="s">
        <v>2978</v>
      </c>
      <c r="C2277" s="78">
        <v>27.32</v>
      </c>
    </row>
    <row r="2278" spans="1:3" ht="38.25">
      <c r="A2278" s="75">
        <v>91466</v>
      </c>
      <c r="B2278" s="73" t="s">
        <v>2979</v>
      </c>
      <c r="C2278" s="78">
        <v>4.05</v>
      </c>
    </row>
    <row r="2279" spans="1:3" ht="38.25">
      <c r="A2279" s="75">
        <v>89260</v>
      </c>
      <c r="B2279" s="73" t="s">
        <v>2980</v>
      </c>
      <c r="C2279" s="78">
        <v>10.039999999999999</v>
      </c>
    </row>
    <row r="2280" spans="1:3" ht="38.25">
      <c r="A2280" s="75">
        <v>89262</v>
      </c>
      <c r="B2280" s="73" t="s">
        <v>2981</v>
      </c>
      <c r="C2280" s="78">
        <v>46.28</v>
      </c>
    </row>
    <row r="2281" spans="1:3" ht="38.25">
      <c r="A2281" s="75">
        <v>91467</v>
      </c>
      <c r="B2281" s="73" t="s">
        <v>2982</v>
      </c>
      <c r="C2281" s="78">
        <v>157.52000000000001</v>
      </c>
    </row>
    <row r="2282" spans="1:3" ht="38.25">
      <c r="A2282" s="75">
        <v>105839</v>
      </c>
      <c r="B2282" s="73" t="s">
        <v>2983</v>
      </c>
      <c r="C2282" s="78">
        <v>0</v>
      </c>
    </row>
    <row r="2283" spans="1:3" ht="38.25">
      <c r="A2283" s="75">
        <v>105842</v>
      </c>
      <c r="B2283" s="73" t="s">
        <v>2984</v>
      </c>
      <c r="C2283" s="78">
        <v>0</v>
      </c>
    </row>
    <row r="2284" spans="1:3" ht="38.25">
      <c r="A2284" s="75">
        <v>105840</v>
      </c>
      <c r="B2284" s="73" t="s">
        <v>2985</v>
      </c>
      <c r="C2284" s="78">
        <v>0</v>
      </c>
    </row>
    <row r="2285" spans="1:3" ht="38.25">
      <c r="A2285" s="75">
        <v>105841</v>
      </c>
      <c r="B2285" s="73" t="s">
        <v>2986</v>
      </c>
      <c r="C2285" s="78">
        <v>0</v>
      </c>
    </row>
    <row r="2286" spans="1:3" ht="38.25">
      <c r="A2286" s="75">
        <v>105843</v>
      </c>
      <c r="B2286" s="73" t="s">
        <v>2987</v>
      </c>
      <c r="C2286" s="78">
        <v>82.9</v>
      </c>
    </row>
    <row r="2287" spans="1:3" ht="38.25">
      <c r="A2287" s="75">
        <v>91629</v>
      </c>
      <c r="B2287" s="73" t="s">
        <v>2988</v>
      </c>
      <c r="C2287" s="78">
        <v>21.64</v>
      </c>
    </row>
    <row r="2288" spans="1:3" ht="38.25">
      <c r="A2288" s="75">
        <v>91631</v>
      </c>
      <c r="B2288" s="73" t="s">
        <v>2989</v>
      </c>
      <c r="C2288" s="78">
        <v>3.25</v>
      </c>
    </row>
    <row r="2289" spans="1:3" ht="38.25">
      <c r="A2289" s="75">
        <v>91630</v>
      </c>
      <c r="B2289" s="73" t="s">
        <v>2990</v>
      </c>
      <c r="C2289" s="78">
        <v>8.0500000000000007</v>
      </c>
    </row>
    <row r="2290" spans="1:3" ht="38.25">
      <c r="A2290" s="75">
        <v>91632</v>
      </c>
      <c r="B2290" s="73" t="s">
        <v>2991</v>
      </c>
      <c r="C2290" s="78">
        <v>37.06</v>
      </c>
    </row>
    <row r="2291" spans="1:3" ht="38.25">
      <c r="A2291" s="75">
        <v>91633</v>
      </c>
      <c r="B2291" s="73" t="s">
        <v>2992</v>
      </c>
      <c r="C2291" s="78">
        <v>133.32</v>
      </c>
    </row>
    <row r="2292" spans="1:3" ht="38.25">
      <c r="A2292" s="75">
        <v>105979</v>
      </c>
      <c r="B2292" s="73" t="s">
        <v>2993</v>
      </c>
      <c r="C2292" s="78">
        <v>43.75</v>
      </c>
    </row>
    <row r="2293" spans="1:3" ht="38.25">
      <c r="A2293" s="75">
        <v>105982</v>
      </c>
      <c r="B2293" s="73" t="s">
        <v>2994</v>
      </c>
      <c r="C2293" s="78">
        <v>6.04</v>
      </c>
    </row>
    <row r="2294" spans="1:3" ht="38.25">
      <c r="A2294" s="75">
        <v>105980</v>
      </c>
      <c r="B2294" s="73" t="s">
        <v>2995</v>
      </c>
      <c r="C2294" s="78">
        <v>14.93</v>
      </c>
    </row>
    <row r="2295" spans="1:3" ht="38.25">
      <c r="A2295" s="75">
        <v>105981</v>
      </c>
      <c r="B2295" s="73" t="s">
        <v>2996</v>
      </c>
      <c r="C2295" s="78">
        <v>69.19</v>
      </c>
    </row>
    <row r="2296" spans="1:3" ht="38.25">
      <c r="A2296" s="75">
        <v>105983</v>
      </c>
      <c r="B2296" s="73" t="s">
        <v>2997</v>
      </c>
      <c r="C2296" s="78">
        <v>157.22</v>
      </c>
    </row>
    <row r="2297" spans="1:3" ht="25.5">
      <c r="A2297" s="75">
        <v>98760</v>
      </c>
      <c r="B2297" s="73" t="s">
        <v>2998</v>
      </c>
      <c r="C2297" s="78">
        <v>0.08</v>
      </c>
    </row>
    <row r="2298" spans="1:3" ht="25.5">
      <c r="A2298" s="75">
        <v>98761</v>
      </c>
      <c r="B2298" s="73" t="s">
        <v>2999</v>
      </c>
      <c r="C2298" s="78">
        <v>0.02</v>
      </c>
    </row>
    <row r="2299" spans="1:3" ht="25.5">
      <c r="A2299" s="75">
        <v>98762</v>
      </c>
      <c r="B2299" s="73" t="s">
        <v>3000</v>
      </c>
      <c r="C2299" s="78">
        <v>0.11</v>
      </c>
    </row>
    <row r="2300" spans="1:3" ht="25.5">
      <c r="A2300" s="75">
        <v>98763</v>
      </c>
      <c r="B2300" s="73" t="s">
        <v>3001</v>
      </c>
      <c r="C2300" s="78">
        <v>5.04</v>
      </c>
    </row>
    <row r="2301" spans="1:3" ht="25.5">
      <c r="A2301" s="75">
        <v>99829</v>
      </c>
      <c r="B2301" s="73" t="s">
        <v>3002</v>
      </c>
      <c r="C2301" s="78">
        <v>0.14000000000000001</v>
      </c>
    </row>
    <row r="2302" spans="1:3" ht="25.5">
      <c r="A2302" s="75">
        <v>99830</v>
      </c>
      <c r="B2302" s="73" t="s">
        <v>3003</v>
      </c>
      <c r="C2302" s="78">
        <v>0.03</v>
      </c>
    </row>
    <row r="2303" spans="1:3" ht="25.5">
      <c r="A2303" s="75">
        <v>99831</v>
      </c>
      <c r="B2303" s="73" t="s">
        <v>3004</v>
      </c>
      <c r="C2303" s="78">
        <v>0.1</v>
      </c>
    </row>
    <row r="2304" spans="1:3" ht="25.5">
      <c r="A2304" s="75">
        <v>99832</v>
      </c>
      <c r="B2304" s="73" t="s">
        <v>3005</v>
      </c>
      <c r="C2304" s="78">
        <v>4.8600000000000003</v>
      </c>
    </row>
    <row r="2305" spans="1:3" ht="25.5">
      <c r="A2305" s="75">
        <v>104516</v>
      </c>
      <c r="B2305" s="73" t="s">
        <v>3006</v>
      </c>
      <c r="C2305" s="78">
        <v>0</v>
      </c>
    </row>
    <row r="2306" spans="1:3" ht="25.5">
      <c r="A2306" s="75">
        <v>104517</v>
      </c>
      <c r="B2306" s="73" t="s">
        <v>3007</v>
      </c>
      <c r="C2306" s="78">
        <v>0</v>
      </c>
    </row>
    <row r="2307" spans="1:3" ht="25.5">
      <c r="A2307" s="75">
        <v>104518</v>
      </c>
      <c r="B2307" s="73" t="s">
        <v>3008</v>
      </c>
      <c r="C2307" s="78">
        <v>0</v>
      </c>
    </row>
    <row r="2308" spans="1:3" ht="25.5">
      <c r="A2308" s="75">
        <v>104519</v>
      </c>
      <c r="B2308" s="73" t="s">
        <v>3009</v>
      </c>
      <c r="C2308" s="78">
        <v>0.7</v>
      </c>
    </row>
    <row r="2309" spans="1:3" ht="25.5">
      <c r="A2309" s="75">
        <v>90682</v>
      </c>
      <c r="B2309" s="73" t="s">
        <v>3010</v>
      </c>
      <c r="C2309" s="78">
        <v>39.68</v>
      </c>
    </row>
    <row r="2310" spans="1:3" ht="25.5">
      <c r="A2310" s="75">
        <v>90683</v>
      </c>
      <c r="B2310" s="73" t="s">
        <v>3011</v>
      </c>
      <c r="C2310" s="78">
        <v>9.17</v>
      </c>
    </row>
    <row r="2311" spans="1:3" ht="25.5">
      <c r="A2311" s="75">
        <v>90684</v>
      </c>
      <c r="B2311" s="73" t="s">
        <v>3012</v>
      </c>
      <c r="C2311" s="78">
        <v>43.4</v>
      </c>
    </row>
    <row r="2312" spans="1:3" ht="25.5">
      <c r="A2312" s="75">
        <v>90685</v>
      </c>
      <c r="B2312" s="73" t="s">
        <v>3013</v>
      </c>
      <c r="C2312" s="78">
        <v>56.67</v>
      </c>
    </row>
    <row r="2313" spans="1:3" ht="25.5">
      <c r="A2313" s="75">
        <v>95114</v>
      </c>
      <c r="B2313" s="73" t="s">
        <v>3014</v>
      </c>
      <c r="C2313" s="78">
        <v>1.93</v>
      </c>
    </row>
    <row r="2314" spans="1:3">
      <c r="A2314" s="75">
        <v>95115</v>
      </c>
      <c r="B2314" s="73" t="s">
        <v>3015</v>
      </c>
      <c r="C2314" s="78">
        <v>0.44</v>
      </c>
    </row>
    <row r="2315" spans="1:3">
      <c r="A2315" s="75">
        <v>53863</v>
      </c>
      <c r="B2315" s="73" t="s">
        <v>3016</v>
      </c>
      <c r="C2315" s="78">
        <v>2.42</v>
      </c>
    </row>
    <row r="2316" spans="1:3">
      <c r="A2316" s="75">
        <v>104652</v>
      </c>
      <c r="B2316" s="73" t="s">
        <v>3017</v>
      </c>
      <c r="C2316" s="78">
        <v>0</v>
      </c>
    </row>
    <row r="2317" spans="1:3">
      <c r="A2317" s="75">
        <v>104653</v>
      </c>
      <c r="B2317" s="73" t="s">
        <v>3018</v>
      </c>
      <c r="C2317" s="78">
        <v>0</v>
      </c>
    </row>
    <row r="2318" spans="1:3">
      <c r="A2318" s="75">
        <v>104654</v>
      </c>
      <c r="B2318" s="73" t="s">
        <v>3019</v>
      </c>
      <c r="C2318" s="78">
        <v>0</v>
      </c>
    </row>
    <row r="2319" spans="1:3" ht="25.5">
      <c r="A2319" s="75">
        <v>104655</v>
      </c>
      <c r="B2319" s="73" t="s">
        <v>3020</v>
      </c>
      <c r="C2319" s="78">
        <v>0.74</v>
      </c>
    </row>
    <row r="2320" spans="1:3" ht="25.5">
      <c r="A2320" s="75">
        <v>102270</v>
      </c>
      <c r="B2320" s="73" t="s">
        <v>3021</v>
      </c>
      <c r="C2320" s="78">
        <v>0.84</v>
      </c>
    </row>
    <row r="2321" spans="1:3" ht="25.5">
      <c r="A2321" s="75">
        <v>102271</v>
      </c>
      <c r="B2321" s="73" t="s">
        <v>3022</v>
      </c>
      <c r="C2321" s="78">
        <v>0.19</v>
      </c>
    </row>
    <row r="2322" spans="1:3" ht="25.5">
      <c r="A2322" s="75">
        <v>102272</v>
      </c>
      <c r="B2322" s="73" t="s">
        <v>3023</v>
      </c>
      <c r="C2322" s="78">
        <v>1.06</v>
      </c>
    </row>
    <row r="2323" spans="1:3" ht="25.5">
      <c r="A2323" s="75">
        <v>102273</v>
      </c>
      <c r="B2323" s="73" t="s">
        <v>3024</v>
      </c>
      <c r="C2323" s="78">
        <v>1.87</v>
      </c>
    </row>
    <row r="2324" spans="1:3">
      <c r="A2324" s="75">
        <v>95255</v>
      </c>
      <c r="B2324" s="73" t="s">
        <v>3025</v>
      </c>
      <c r="C2324" s="78">
        <v>1.72</v>
      </c>
    </row>
    <row r="2325" spans="1:3">
      <c r="A2325" s="75">
        <v>95256</v>
      </c>
      <c r="B2325" s="73" t="s">
        <v>3026</v>
      </c>
      <c r="C2325" s="78">
        <v>0.39</v>
      </c>
    </row>
    <row r="2326" spans="1:3">
      <c r="A2326" s="75">
        <v>95257</v>
      </c>
      <c r="B2326" s="73" t="s">
        <v>3027</v>
      </c>
      <c r="C2326" s="78">
        <v>2.15</v>
      </c>
    </row>
    <row r="2327" spans="1:3">
      <c r="A2327" s="75">
        <v>105913</v>
      </c>
      <c r="B2327" s="73" t="s">
        <v>3028</v>
      </c>
      <c r="C2327" s="78">
        <v>0</v>
      </c>
    </row>
    <row r="2328" spans="1:3">
      <c r="A2328" s="75">
        <v>105914</v>
      </c>
      <c r="B2328" s="73" t="s">
        <v>3029</v>
      </c>
      <c r="C2328" s="78">
        <v>0</v>
      </c>
    </row>
    <row r="2329" spans="1:3">
      <c r="A2329" s="75">
        <v>105915</v>
      </c>
      <c r="B2329" s="73" t="s">
        <v>3030</v>
      </c>
      <c r="C2329" s="78">
        <v>0</v>
      </c>
    </row>
    <row r="2330" spans="1:3">
      <c r="A2330" s="75">
        <v>92963</v>
      </c>
      <c r="B2330" s="73" t="s">
        <v>3031</v>
      </c>
      <c r="C2330" s="78">
        <v>1.99</v>
      </c>
    </row>
    <row r="2331" spans="1:3">
      <c r="A2331" s="75">
        <v>92964</v>
      </c>
      <c r="B2331" s="73" t="s">
        <v>3032</v>
      </c>
      <c r="C2331" s="78">
        <v>0.46</v>
      </c>
    </row>
    <row r="2332" spans="1:3">
      <c r="A2332" s="75">
        <v>92965</v>
      </c>
      <c r="B2332" s="73" t="s">
        <v>3033</v>
      </c>
      <c r="C2332" s="78">
        <v>2.4900000000000002</v>
      </c>
    </row>
    <row r="2333" spans="1:3" ht="38.25">
      <c r="A2333" s="75">
        <v>103792</v>
      </c>
      <c r="B2333" s="73" t="s">
        <v>3034</v>
      </c>
      <c r="C2333" s="78">
        <v>5.14</v>
      </c>
    </row>
    <row r="2334" spans="1:3" ht="38.25">
      <c r="A2334" s="75">
        <v>103789</v>
      </c>
      <c r="B2334" s="73" t="s">
        <v>3035</v>
      </c>
      <c r="C2334" s="78">
        <v>0</v>
      </c>
    </row>
    <row r="2335" spans="1:3" ht="38.25">
      <c r="A2335" s="75">
        <v>103790</v>
      </c>
      <c r="B2335" s="73" t="s">
        <v>3036</v>
      </c>
      <c r="C2335" s="78">
        <v>0</v>
      </c>
    </row>
    <row r="2336" spans="1:3" ht="38.25">
      <c r="A2336" s="75">
        <v>103791</v>
      </c>
      <c r="B2336" s="73" t="s">
        <v>3037</v>
      </c>
      <c r="C2336" s="78">
        <v>0</v>
      </c>
    </row>
    <row r="2337" spans="1:3" ht="25.5">
      <c r="A2337" s="75">
        <v>96054</v>
      </c>
      <c r="B2337" s="73" t="s">
        <v>3038</v>
      </c>
      <c r="C2337" s="78">
        <v>33.44</v>
      </c>
    </row>
    <row r="2338" spans="1:3" ht="25.5">
      <c r="A2338" s="75">
        <v>96060</v>
      </c>
      <c r="B2338" s="73" t="s">
        <v>3039</v>
      </c>
      <c r="C2338" s="78">
        <v>6.85</v>
      </c>
    </row>
    <row r="2339" spans="1:3" ht="25.5">
      <c r="A2339" s="75">
        <v>96061</v>
      </c>
      <c r="B2339" s="73" t="s">
        <v>3040</v>
      </c>
      <c r="C2339" s="78">
        <v>41.8</v>
      </c>
    </row>
    <row r="2340" spans="1:3" ht="25.5">
      <c r="A2340" s="75">
        <v>96062</v>
      </c>
      <c r="B2340" s="73" t="s">
        <v>3041</v>
      </c>
      <c r="C2340" s="78">
        <v>39.69</v>
      </c>
    </row>
    <row r="2341" spans="1:3" ht="25.5">
      <c r="A2341" s="75">
        <v>90688</v>
      </c>
      <c r="B2341" s="73" t="s">
        <v>3042</v>
      </c>
      <c r="C2341" s="78">
        <v>29.6</v>
      </c>
    </row>
    <row r="2342" spans="1:3" ht="25.5">
      <c r="A2342" s="75">
        <v>90689</v>
      </c>
      <c r="B2342" s="73" t="s">
        <v>3043</v>
      </c>
      <c r="C2342" s="78">
        <v>5.84</v>
      </c>
    </row>
    <row r="2343" spans="1:3" ht="25.5">
      <c r="A2343" s="75">
        <v>90690</v>
      </c>
      <c r="B2343" s="73" t="s">
        <v>3044</v>
      </c>
      <c r="C2343" s="78">
        <v>37</v>
      </c>
    </row>
    <row r="2344" spans="1:3" ht="25.5">
      <c r="A2344" s="75">
        <v>90691</v>
      </c>
      <c r="B2344" s="73" t="s">
        <v>3045</v>
      </c>
      <c r="C2344" s="78">
        <v>39.69</v>
      </c>
    </row>
    <row r="2345" spans="1:3" ht="25.5">
      <c r="A2345" s="75">
        <v>96241</v>
      </c>
      <c r="B2345" s="73" t="s">
        <v>3046</v>
      </c>
      <c r="C2345" s="78">
        <v>31.45</v>
      </c>
    </row>
    <row r="2346" spans="1:3" ht="25.5">
      <c r="A2346" s="75">
        <v>96242</v>
      </c>
      <c r="B2346" s="73" t="s">
        <v>3047</v>
      </c>
      <c r="C2346" s="78">
        <v>8.31</v>
      </c>
    </row>
    <row r="2347" spans="1:3" ht="25.5">
      <c r="A2347" s="75">
        <v>96243</v>
      </c>
      <c r="B2347" s="73" t="s">
        <v>3048</v>
      </c>
      <c r="C2347" s="78">
        <v>39.31</v>
      </c>
    </row>
    <row r="2348" spans="1:3" ht="25.5">
      <c r="A2348" s="75">
        <v>96244</v>
      </c>
      <c r="B2348" s="73" t="s">
        <v>3049</v>
      </c>
      <c r="C2348" s="78">
        <v>17.34</v>
      </c>
    </row>
    <row r="2349" spans="1:3" ht="25.5">
      <c r="A2349" s="75">
        <v>88400</v>
      </c>
      <c r="B2349" s="73" t="s">
        <v>3050</v>
      </c>
      <c r="C2349" s="78">
        <v>0.76</v>
      </c>
    </row>
    <row r="2350" spans="1:3" ht="25.5">
      <c r="A2350" s="75">
        <v>88401</v>
      </c>
      <c r="B2350" s="73" t="s">
        <v>3051</v>
      </c>
      <c r="C2350" s="78">
        <v>0.17</v>
      </c>
    </row>
    <row r="2351" spans="1:3" ht="25.5">
      <c r="A2351" s="75">
        <v>88402</v>
      </c>
      <c r="B2351" s="73" t="s">
        <v>3052</v>
      </c>
      <c r="C2351" s="78">
        <v>0.84</v>
      </c>
    </row>
    <row r="2352" spans="1:3" ht="25.5">
      <c r="A2352" s="75">
        <v>88403</v>
      </c>
      <c r="B2352" s="73" t="s">
        <v>3053</v>
      </c>
      <c r="C2352" s="78">
        <v>2.06</v>
      </c>
    </row>
    <row r="2353" spans="1:3" ht="25.5">
      <c r="A2353" s="75">
        <v>88387</v>
      </c>
      <c r="B2353" s="73" t="s">
        <v>3054</v>
      </c>
      <c r="C2353" s="78">
        <v>0.81</v>
      </c>
    </row>
    <row r="2354" spans="1:3" ht="25.5">
      <c r="A2354" s="75">
        <v>88389</v>
      </c>
      <c r="B2354" s="73" t="s">
        <v>3055</v>
      </c>
      <c r="C2354" s="78">
        <v>0.18</v>
      </c>
    </row>
    <row r="2355" spans="1:3" ht="25.5">
      <c r="A2355" s="75">
        <v>88390</v>
      </c>
      <c r="B2355" s="73" t="s">
        <v>3056</v>
      </c>
      <c r="C2355" s="78">
        <v>0.88</v>
      </c>
    </row>
    <row r="2356" spans="1:3" ht="25.5">
      <c r="A2356" s="75">
        <v>88391</v>
      </c>
      <c r="B2356" s="73" t="s">
        <v>3057</v>
      </c>
      <c r="C2356" s="78">
        <v>3.44</v>
      </c>
    </row>
    <row r="2357" spans="1:3" ht="25.5">
      <c r="A2357" s="75">
        <v>88394</v>
      </c>
      <c r="B2357" s="73" t="s">
        <v>3058</v>
      </c>
      <c r="C2357" s="78">
        <v>0.96</v>
      </c>
    </row>
    <row r="2358" spans="1:3" ht="25.5">
      <c r="A2358" s="75">
        <v>88395</v>
      </c>
      <c r="B2358" s="73" t="s">
        <v>3059</v>
      </c>
      <c r="C2358" s="78">
        <v>0.22</v>
      </c>
    </row>
    <row r="2359" spans="1:3" ht="25.5">
      <c r="A2359" s="75">
        <v>88396</v>
      </c>
      <c r="B2359" s="73" t="s">
        <v>3060</v>
      </c>
      <c r="C2359" s="78">
        <v>1.05</v>
      </c>
    </row>
    <row r="2360" spans="1:3" ht="25.5">
      <c r="A2360" s="75">
        <v>88397</v>
      </c>
      <c r="B2360" s="73" t="s">
        <v>3061</v>
      </c>
      <c r="C2360" s="78">
        <v>5.15</v>
      </c>
    </row>
    <row r="2361" spans="1:3" ht="38.25">
      <c r="A2361" s="75">
        <v>90633</v>
      </c>
      <c r="B2361" s="73" t="s">
        <v>3062</v>
      </c>
      <c r="C2361" s="78">
        <v>3.84</v>
      </c>
    </row>
    <row r="2362" spans="1:3" ht="38.25">
      <c r="A2362" s="75">
        <v>90634</v>
      </c>
      <c r="B2362" s="73" t="s">
        <v>3063</v>
      </c>
      <c r="C2362" s="78">
        <v>0.88</v>
      </c>
    </row>
    <row r="2363" spans="1:3" ht="38.25">
      <c r="A2363" s="75">
        <v>90635</v>
      </c>
      <c r="B2363" s="73" t="s">
        <v>3064</v>
      </c>
      <c r="C2363" s="78">
        <v>4.2</v>
      </c>
    </row>
    <row r="2364" spans="1:3" ht="38.25">
      <c r="A2364" s="75">
        <v>90636</v>
      </c>
      <c r="B2364" s="73" t="s">
        <v>3065</v>
      </c>
      <c r="C2364" s="78">
        <v>6.88</v>
      </c>
    </row>
    <row r="2365" spans="1:3" ht="25.5">
      <c r="A2365" s="75">
        <v>103238</v>
      </c>
      <c r="B2365" s="73" t="s">
        <v>3066</v>
      </c>
      <c r="C2365" s="78">
        <v>0</v>
      </c>
    </row>
    <row r="2366" spans="1:3" ht="25.5">
      <c r="A2366" s="75">
        <v>103239</v>
      </c>
      <c r="B2366" s="73" t="s">
        <v>3067</v>
      </c>
      <c r="C2366" s="78">
        <v>0</v>
      </c>
    </row>
    <row r="2367" spans="1:3" ht="25.5">
      <c r="A2367" s="75">
        <v>103240</v>
      </c>
      <c r="B2367" s="73" t="s">
        <v>3068</v>
      </c>
      <c r="C2367" s="78">
        <v>0</v>
      </c>
    </row>
    <row r="2368" spans="1:3" ht="38.25">
      <c r="A2368" s="75">
        <v>103241</v>
      </c>
      <c r="B2368" s="73" t="s">
        <v>3069</v>
      </c>
      <c r="C2368" s="78">
        <v>12.9</v>
      </c>
    </row>
    <row r="2369" spans="1:3" ht="25.5">
      <c r="A2369" s="75">
        <v>88853</v>
      </c>
      <c r="B2369" s="73" t="s">
        <v>3070</v>
      </c>
      <c r="C2369" s="78">
        <v>0.28000000000000003</v>
      </c>
    </row>
    <row r="2370" spans="1:3" ht="25.5">
      <c r="A2370" s="75">
        <v>88854</v>
      </c>
      <c r="B2370" s="73" t="s">
        <v>3071</v>
      </c>
      <c r="C2370" s="78">
        <v>0.06</v>
      </c>
    </row>
    <row r="2371" spans="1:3" ht="25.5">
      <c r="A2371" s="75">
        <v>5692</v>
      </c>
      <c r="B2371" s="73" t="s">
        <v>3072</v>
      </c>
      <c r="C2371" s="78">
        <v>0.31</v>
      </c>
    </row>
    <row r="2372" spans="1:3" ht="25.5">
      <c r="A2372" s="75">
        <v>5693</v>
      </c>
      <c r="B2372" s="73" t="s">
        <v>3073</v>
      </c>
      <c r="C2372" s="78">
        <v>20.57</v>
      </c>
    </row>
    <row r="2373" spans="1:3" ht="25.5">
      <c r="A2373" s="75">
        <v>7044</v>
      </c>
      <c r="B2373" s="73" t="s">
        <v>3074</v>
      </c>
      <c r="C2373" s="78">
        <v>0.35</v>
      </c>
    </row>
    <row r="2374" spans="1:3" ht="25.5">
      <c r="A2374" s="75">
        <v>7045</v>
      </c>
      <c r="B2374" s="73" t="s">
        <v>3075</v>
      </c>
      <c r="C2374" s="78">
        <v>0.08</v>
      </c>
    </row>
    <row r="2375" spans="1:3" ht="25.5">
      <c r="A2375" s="75">
        <v>7046</v>
      </c>
      <c r="B2375" s="73" t="s">
        <v>3076</v>
      </c>
      <c r="C2375" s="78">
        <v>0.38</v>
      </c>
    </row>
    <row r="2376" spans="1:3" ht="38.25">
      <c r="A2376" s="75">
        <v>7047</v>
      </c>
      <c r="B2376" s="73" t="s">
        <v>3077</v>
      </c>
      <c r="C2376" s="78">
        <v>24.27</v>
      </c>
    </row>
    <row r="2377" spans="1:3" ht="25.5">
      <c r="A2377" s="75">
        <v>89228</v>
      </c>
      <c r="B2377" s="73" t="s">
        <v>3078</v>
      </c>
      <c r="C2377" s="78">
        <v>50.3</v>
      </c>
    </row>
    <row r="2378" spans="1:3" ht="25.5">
      <c r="A2378" s="75">
        <v>89229</v>
      </c>
      <c r="B2378" s="73" t="s">
        <v>3079</v>
      </c>
      <c r="C2378" s="78">
        <v>17.73</v>
      </c>
    </row>
    <row r="2379" spans="1:3" ht="25.5">
      <c r="A2379" s="75">
        <v>5779</v>
      </c>
      <c r="B2379" s="73" t="s">
        <v>3080</v>
      </c>
      <c r="C2379" s="78">
        <v>80.849999999999994</v>
      </c>
    </row>
    <row r="2380" spans="1:3" ht="25.5">
      <c r="A2380" s="75">
        <v>53849</v>
      </c>
      <c r="B2380" s="73" t="s">
        <v>3081</v>
      </c>
      <c r="C2380" s="78">
        <v>83.38</v>
      </c>
    </row>
    <row r="2381" spans="1:3" ht="25.5">
      <c r="A2381" s="75">
        <v>95129</v>
      </c>
      <c r="B2381" s="73" t="s">
        <v>3082</v>
      </c>
      <c r="C2381" s="78">
        <v>49.78</v>
      </c>
    </row>
    <row r="2382" spans="1:3" ht="25.5">
      <c r="A2382" s="75">
        <v>95130</v>
      </c>
      <c r="B2382" s="73" t="s">
        <v>3083</v>
      </c>
      <c r="C2382" s="78">
        <v>18.05</v>
      </c>
    </row>
    <row r="2383" spans="1:3" ht="25.5">
      <c r="A2383" s="75">
        <v>95131</v>
      </c>
      <c r="B2383" s="73" t="s">
        <v>3084</v>
      </c>
      <c r="C2383" s="78">
        <v>58.6</v>
      </c>
    </row>
    <row r="2384" spans="1:3" ht="25.5">
      <c r="A2384" s="75">
        <v>95132</v>
      </c>
      <c r="B2384" s="73" t="s">
        <v>3085</v>
      </c>
      <c r="C2384" s="78">
        <v>32.119999999999997</v>
      </c>
    </row>
    <row r="2385" spans="1:3" ht="25.5">
      <c r="A2385" s="75">
        <v>102982</v>
      </c>
      <c r="B2385" s="73" t="s">
        <v>3086</v>
      </c>
      <c r="C2385" s="78">
        <v>0</v>
      </c>
    </row>
    <row r="2386" spans="1:3" ht="25.5">
      <c r="A2386" s="75">
        <v>102983</v>
      </c>
      <c r="B2386" s="73" t="s">
        <v>3087</v>
      </c>
      <c r="C2386" s="78">
        <v>0</v>
      </c>
    </row>
    <row r="2387" spans="1:3" ht="25.5">
      <c r="A2387" s="75">
        <v>102984</v>
      </c>
      <c r="B2387" s="73" t="s">
        <v>3088</v>
      </c>
      <c r="C2387" s="78">
        <v>0</v>
      </c>
    </row>
    <row r="2388" spans="1:3" ht="25.5">
      <c r="A2388" s="75">
        <v>102985</v>
      </c>
      <c r="B2388" s="73" t="s">
        <v>3089</v>
      </c>
      <c r="C2388" s="78">
        <v>14.9</v>
      </c>
    </row>
    <row r="2389" spans="1:3" ht="25.5">
      <c r="A2389" s="75">
        <v>92956</v>
      </c>
      <c r="B2389" s="73" t="s">
        <v>3090</v>
      </c>
      <c r="C2389" s="78">
        <v>4.37</v>
      </c>
    </row>
    <row r="2390" spans="1:3" ht="25.5">
      <c r="A2390" s="75">
        <v>92957</v>
      </c>
      <c r="B2390" s="73" t="s">
        <v>3091</v>
      </c>
      <c r="C2390" s="78">
        <v>1.01</v>
      </c>
    </row>
    <row r="2391" spans="1:3" ht="25.5">
      <c r="A2391" s="75">
        <v>92958</v>
      </c>
      <c r="B2391" s="73" t="s">
        <v>3092</v>
      </c>
      <c r="C2391" s="78">
        <v>4.79</v>
      </c>
    </row>
    <row r="2392" spans="1:3" ht="25.5">
      <c r="A2392" s="75">
        <v>92959</v>
      </c>
      <c r="B2392" s="73" t="s">
        <v>3093</v>
      </c>
      <c r="C2392" s="78">
        <v>9.23</v>
      </c>
    </row>
    <row r="2393" spans="1:3" ht="25.5">
      <c r="A2393" s="75">
        <v>102858</v>
      </c>
      <c r="B2393" s="73" t="s">
        <v>3094</v>
      </c>
      <c r="C2393" s="78">
        <v>0</v>
      </c>
    </row>
    <row r="2394" spans="1:3" ht="25.5">
      <c r="A2394" s="75">
        <v>102859</v>
      </c>
      <c r="B2394" s="73" t="s">
        <v>3095</v>
      </c>
      <c r="C2394" s="78">
        <v>0</v>
      </c>
    </row>
    <row r="2395" spans="1:3" ht="25.5">
      <c r="A2395" s="75">
        <v>102860</v>
      </c>
      <c r="B2395" s="73" t="s">
        <v>3096</v>
      </c>
      <c r="C2395" s="78">
        <v>0</v>
      </c>
    </row>
    <row r="2396" spans="1:3" ht="25.5">
      <c r="A2396" s="75">
        <v>102861</v>
      </c>
      <c r="B2396" s="73" t="s">
        <v>3097</v>
      </c>
      <c r="C2396" s="78">
        <v>1.37</v>
      </c>
    </row>
    <row r="2397" spans="1:3" ht="38.25">
      <c r="A2397" s="75">
        <v>93404</v>
      </c>
      <c r="B2397" s="73" t="s">
        <v>3098</v>
      </c>
      <c r="C2397" s="78">
        <v>7.33</v>
      </c>
    </row>
    <row r="2398" spans="1:3" ht="38.25">
      <c r="A2398" s="75">
        <v>93405</v>
      </c>
      <c r="B2398" s="73" t="s">
        <v>3099</v>
      </c>
      <c r="C2398" s="78">
        <v>1.87</v>
      </c>
    </row>
    <row r="2399" spans="1:3" ht="38.25">
      <c r="A2399" s="75">
        <v>93406</v>
      </c>
      <c r="B2399" s="73" t="s">
        <v>3100</v>
      </c>
      <c r="C2399" s="78">
        <v>8.8000000000000007</v>
      </c>
    </row>
    <row r="2400" spans="1:3" ht="38.25">
      <c r="A2400" s="75">
        <v>93407</v>
      </c>
      <c r="B2400" s="73" t="s">
        <v>3101</v>
      </c>
      <c r="C2400" s="78">
        <v>46.96</v>
      </c>
    </row>
    <row r="2401" spans="1:3">
      <c r="A2401" s="75">
        <v>102936</v>
      </c>
      <c r="B2401" s="73" t="s">
        <v>3102</v>
      </c>
      <c r="C2401" s="78">
        <v>0</v>
      </c>
    </row>
    <row r="2402" spans="1:3">
      <c r="A2402" s="75">
        <v>102937</v>
      </c>
      <c r="B2402" s="73" t="s">
        <v>3103</v>
      </c>
      <c r="C2402" s="78">
        <v>0</v>
      </c>
    </row>
    <row r="2403" spans="1:3">
      <c r="A2403" s="75">
        <v>102938</v>
      </c>
      <c r="B2403" s="73" t="s">
        <v>3104</v>
      </c>
      <c r="C2403" s="78">
        <v>0</v>
      </c>
    </row>
    <row r="2404" spans="1:3">
      <c r="A2404" s="75">
        <v>102939</v>
      </c>
      <c r="B2404" s="73" t="s">
        <v>3105</v>
      </c>
      <c r="C2404" s="78">
        <v>10.28</v>
      </c>
    </row>
    <row r="2405" spans="1:3" ht="25.5">
      <c r="A2405" s="75">
        <v>103159</v>
      </c>
      <c r="B2405" s="73" t="s">
        <v>3106</v>
      </c>
      <c r="C2405" s="78">
        <v>0</v>
      </c>
    </row>
    <row r="2406" spans="1:3" ht="25.5">
      <c r="A2406" s="75">
        <v>103160</v>
      </c>
      <c r="B2406" s="73" t="s">
        <v>3107</v>
      </c>
      <c r="C2406" s="78">
        <v>0</v>
      </c>
    </row>
    <row r="2407" spans="1:3" ht="25.5">
      <c r="A2407" s="75">
        <v>103161</v>
      </c>
      <c r="B2407" s="73" t="s">
        <v>3108</v>
      </c>
      <c r="C2407" s="78">
        <v>0</v>
      </c>
    </row>
    <row r="2408" spans="1:3" ht="25.5">
      <c r="A2408" s="75">
        <v>103162</v>
      </c>
      <c r="B2408" s="73" t="s">
        <v>3109</v>
      </c>
      <c r="C2408" s="78">
        <v>0.73</v>
      </c>
    </row>
    <row r="2409" spans="1:3" ht="25.5">
      <c r="A2409" s="75">
        <v>103153</v>
      </c>
      <c r="B2409" s="73" t="s">
        <v>3110</v>
      </c>
      <c r="C2409" s="78">
        <v>0</v>
      </c>
    </row>
    <row r="2410" spans="1:3" ht="25.5">
      <c r="A2410" s="75">
        <v>103154</v>
      </c>
      <c r="B2410" s="73" t="s">
        <v>3111</v>
      </c>
      <c r="C2410" s="78">
        <v>0</v>
      </c>
    </row>
    <row r="2411" spans="1:3" ht="25.5">
      <c r="A2411" s="75">
        <v>103155</v>
      </c>
      <c r="B2411" s="73" t="s">
        <v>3112</v>
      </c>
      <c r="C2411" s="78">
        <v>0</v>
      </c>
    </row>
    <row r="2412" spans="1:3" ht="38.25">
      <c r="A2412" s="75">
        <v>103156</v>
      </c>
      <c r="B2412" s="73" t="s">
        <v>3113</v>
      </c>
      <c r="C2412" s="78">
        <v>2.61</v>
      </c>
    </row>
    <row r="2413" spans="1:3" ht="25.5">
      <c r="A2413" s="75">
        <v>103171</v>
      </c>
      <c r="B2413" s="73" t="s">
        <v>3114</v>
      </c>
      <c r="C2413" s="78">
        <v>0</v>
      </c>
    </row>
    <row r="2414" spans="1:3" ht="25.5">
      <c r="A2414" s="75">
        <v>103172</v>
      </c>
      <c r="B2414" s="73" t="s">
        <v>3115</v>
      </c>
      <c r="C2414" s="78">
        <v>0</v>
      </c>
    </row>
    <row r="2415" spans="1:3" ht="25.5">
      <c r="A2415" s="75">
        <v>103173</v>
      </c>
      <c r="B2415" s="73" t="s">
        <v>3116</v>
      </c>
      <c r="C2415" s="78">
        <v>0</v>
      </c>
    </row>
    <row r="2416" spans="1:3" ht="38.25">
      <c r="A2416" s="75">
        <v>103174</v>
      </c>
      <c r="B2416" s="73" t="s">
        <v>3117</v>
      </c>
      <c r="C2416" s="78">
        <v>2.09</v>
      </c>
    </row>
    <row r="2417" spans="1:3" ht="38.25">
      <c r="A2417" s="75">
        <v>103177</v>
      </c>
      <c r="B2417" s="73" t="s">
        <v>3118</v>
      </c>
      <c r="C2417" s="78">
        <v>0</v>
      </c>
    </row>
    <row r="2418" spans="1:3" ht="25.5">
      <c r="A2418" s="75">
        <v>103178</v>
      </c>
      <c r="B2418" s="73" t="s">
        <v>3119</v>
      </c>
      <c r="C2418" s="78">
        <v>0</v>
      </c>
    </row>
    <row r="2419" spans="1:3" ht="38.25">
      <c r="A2419" s="75">
        <v>103179</v>
      </c>
      <c r="B2419" s="73" t="s">
        <v>3120</v>
      </c>
      <c r="C2419" s="78">
        <v>0</v>
      </c>
    </row>
    <row r="2420" spans="1:3" ht="38.25">
      <c r="A2420" s="75">
        <v>103180</v>
      </c>
      <c r="B2420" s="73" t="s">
        <v>3121</v>
      </c>
      <c r="C2420" s="78">
        <v>4.8</v>
      </c>
    </row>
    <row r="2421" spans="1:3" ht="25.5">
      <c r="A2421" s="75">
        <v>103165</v>
      </c>
      <c r="B2421" s="73" t="s">
        <v>3122</v>
      </c>
      <c r="C2421" s="78">
        <v>0</v>
      </c>
    </row>
    <row r="2422" spans="1:3" ht="25.5">
      <c r="A2422" s="75">
        <v>103166</v>
      </c>
      <c r="B2422" s="73" t="s">
        <v>3123</v>
      </c>
      <c r="C2422" s="78">
        <v>0</v>
      </c>
    </row>
    <row r="2423" spans="1:3" ht="25.5">
      <c r="A2423" s="75">
        <v>103167</v>
      </c>
      <c r="B2423" s="73" t="s">
        <v>3124</v>
      </c>
      <c r="C2423" s="78">
        <v>0</v>
      </c>
    </row>
    <row r="2424" spans="1:3" ht="38.25">
      <c r="A2424" s="75">
        <v>103168</v>
      </c>
      <c r="B2424" s="73" t="s">
        <v>3125</v>
      </c>
      <c r="C2424" s="78">
        <v>0.83</v>
      </c>
    </row>
    <row r="2425" spans="1:3" ht="25.5">
      <c r="A2425" s="75">
        <v>102864</v>
      </c>
      <c r="B2425" s="73" t="s">
        <v>3126</v>
      </c>
      <c r="C2425" s="78">
        <v>0</v>
      </c>
    </row>
    <row r="2426" spans="1:3" ht="25.5">
      <c r="A2426" s="75">
        <v>102865</v>
      </c>
      <c r="B2426" s="73" t="s">
        <v>3127</v>
      </c>
      <c r="C2426" s="78">
        <v>0</v>
      </c>
    </row>
    <row r="2427" spans="1:3" ht="25.5">
      <c r="A2427" s="75">
        <v>102866</v>
      </c>
      <c r="B2427" s="73" t="s">
        <v>3128</v>
      </c>
      <c r="C2427" s="78">
        <v>0</v>
      </c>
    </row>
    <row r="2428" spans="1:3" ht="25.5">
      <c r="A2428" s="75">
        <v>102867</v>
      </c>
      <c r="B2428" s="73" t="s">
        <v>3129</v>
      </c>
      <c r="C2428" s="78">
        <v>0.74</v>
      </c>
    </row>
    <row r="2429" spans="1:3" ht="25.5">
      <c r="A2429" s="75">
        <v>92108</v>
      </c>
      <c r="B2429" s="73" t="s">
        <v>3130</v>
      </c>
      <c r="C2429" s="78">
        <v>0.89</v>
      </c>
    </row>
    <row r="2430" spans="1:3" ht="25.5">
      <c r="A2430" s="75">
        <v>92109</v>
      </c>
      <c r="B2430" s="73" t="s">
        <v>3131</v>
      </c>
      <c r="C2430" s="78">
        <v>0.2</v>
      </c>
    </row>
    <row r="2431" spans="1:3" ht="25.5">
      <c r="A2431" s="75">
        <v>92110</v>
      </c>
      <c r="B2431" s="73" t="s">
        <v>3132</v>
      </c>
      <c r="C2431" s="78">
        <v>1.1200000000000001</v>
      </c>
    </row>
    <row r="2432" spans="1:3" ht="25.5">
      <c r="A2432" s="75">
        <v>92111</v>
      </c>
      <c r="B2432" s="73" t="s">
        <v>3133</v>
      </c>
      <c r="C2432" s="78">
        <v>1.37</v>
      </c>
    </row>
    <row r="2433" spans="1:3" ht="38.25">
      <c r="A2433" s="75">
        <v>90670</v>
      </c>
      <c r="B2433" s="73" t="s">
        <v>3134</v>
      </c>
      <c r="C2433" s="78">
        <v>247.77</v>
      </c>
    </row>
    <row r="2434" spans="1:3" ht="38.25">
      <c r="A2434" s="75">
        <v>90671</v>
      </c>
      <c r="B2434" s="73" t="s">
        <v>3135</v>
      </c>
      <c r="C2434" s="78">
        <v>66.47</v>
      </c>
    </row>
    <row r="2435" spans="1:3" ht="38.25">
      <c r="A2435" s="75">
        <v>90672</v>
      </c>
      <c r="B2435" s="73" t="s">
        <v>3136</v>
      </c>
      <c r="C2435" s="78">
        <v>310.06</v>
      </c>
    </row>
    <row r="2436" spans="1:3" ht="38.25">
      <c r="A2436" s="75">
        <v>90673</v>
      </c>
      <c r="B2436" s="73" t="s">
        <v>3137</v>
      </c>
      <c r="C2436" s="78">
        <v>119.14</v>
      </c>
    </row>
    <row r="2437" spans="1:3" ht="38.25">
      <c r="A2437" s="75">
        <v>93220</v>
      </c>
      <c r="B2437" s="73" t="s">
        <v>3138</v>
      </c>
      <c r="C2437" s="78">
        <v>379.91</v>
      </c>
    </row>
    <row r="2438" spans="1:3" ht="38.25">
      <c r="A2438" s="75">
        <v>93221</v>
      </c>
      <c r="B2438" s="73" t="s">
        <v>3139</v>
      </c>
      <c r="C2438" s="78">
        <v>101.92</v>
      </c>
    </row>
    <row r="2439" spans="1:3" ht="38.25">
      <c r="A2439" s="75">
        <v>93222</v>
      </c>
      <c r="B2439" s="73" t="s">
        <v>3140</v>
      </c>
      <c r="C2439" s="78">
        <v>475.43</v>
      </c>
    </row>
    <row r="2440" spans="1:3" ht="38.25">
      <c r="A2440" s="75">
        <v>93223</v>
      </c>
      <c r="B2440" s="73" t="s">
        <v>3141</v>
      </c>
      <c r="C2440" s="78">
        <v>155.61000000000001</v>
      </c>
    </row>
    <row r="2441" spans="1:3" ht="25.5">
      <c r="A2441" s="75">
        <v>104691</v>
      </c>
      <c r="B2441" s="73" t="s">
        <v>3142</v>
      </c>
      <c r="C2441" s="78">
        <v>0.98</v>
      </c>
    </row>
    <row r="2442" spans="1:3" ht="25.5">
      <c r="A2442" s="75">
        <v>104692</v>
      </c>
      <c r="B2442" s="73" t="s">
        <v>3143</v>
      </c>
      <c r="C2442" s="78">
        <v>0.22</v>
      </c>
    </row>
    <row r="2443" spans="1:3" ht="25.5">
      <c r="A2443" s="75">
        <v>104693</v>
      </c>
      <c r="B2443" s="73" t="s">
        <v>3144</v>
      </c>
      <c r="C2443" s="78">
        <v>1.23</v>
      </c>
    </row>
    <row r="2444" spans="1:3" ht="25.5">
      <c r="A2444" s="75">
        <v>104694</v>
      </c>
      <c r="B2444" s="73" t="s">
        <v>3145</v>
      </c>
      <c r="C2444" s="78">
        <v>2.34</v>
      </c>
    </row>
    <row r="2445" spans="1:3" ht="38.25">
      <c r="A2445" s="75">
        <v>90676</v>
      </c>
      <c r="B2445" s="73" t="s">
        <v>3146</v>
      </c>
      <c r="C2445" s="78">
        <v>100.48</v>
      </c>
    </row>
    <row r="2446" spans="1:3" ht="38.25">
      <c r="A2446" s="75">
        <v>91021</v>
      </c>
      <c r="B2446" s="73" t="s">
        <v>3147</v>
      </c>
      <c r="C2446" s="78">
        <v>12.26</v>
      </c>
    </row>
    <row r="2447" spans="1:3" ht="38.25">
      <c r="A2447" s="75">
        <v>90677</v>
      </c>
      <c r="B2447" s="73" t="s">
        <v>3148</v>
      </c>
      <c r="C2447" s="78">
        <v>30.28</v>
      </c>
    </row>
    <row r="2448" spans="1:3" ht="38.25">
      <c r="A2448" s="75">
        <v>90678</v>
      </c>
      <c r="B2448" s="73" t="s">
        <v>3149</v>
      </c>
      <c r="C2448" s="78">
        <v>140.21</v>
      </c>
    </row>
    <row r="2449" spans="1:3" ht="38.25">
      <c r="A2449" s="75">
        <v>90679</v>
      </c>
      <c r="B2449" s="73" t="s">
        <v>3150</v>
      </c>
      <c r="C2449" s="78">
        <v>91.36</v>
      </c>
    </row>
    <row r="2450" spans="1:3" ht="25.5">
      <c r="A2450" s="75">
        <v>102870</v>
      </c>
      <c r="B2450" s="73" t="s">
        <v>3151</v>
      </c>
      <c r="C2450" s="78">
        <v>361.34</v>
      </c>
    </row>
    <row r="2451" spans="1:3" ht="25.5">
      <c r="A2451" s="75">
        <v>102871</v>
      </c>
      <c r="B2451" s="73" t="s">
        <v>3152</v>
      </c>
      <c r="C2451" s="78">
        <v>97.62</v>
      </c>
    </row>
    <row r="2452" spans="1:3" ht="25.5">
      <c r="A2452" s="75">
        <v>102872</v>
      </c>
      <c r="B2452" s="73" t="s">
        <v>3153</v>
      </c>
      <c r="C2452" s="78">
        <v>452.19</v>
      </c>
    </row>
    <row r="2453" spans="1:3" ht="25.5">
      <c r="A2453" s="75">
        <v>102873</v>
      </c>
      <c r="B2453" s="73" t="s">
        <v>3154</v>
      </c>
      <c r="C2453" s="78">
        <v>119.14</v>
      </c>
    </row>
    <row r="2454" spans="1:3" ht="25.5">
      <c r="A2454" s="75">
        <v>102960</v>
      </c>
      <c r="B2454" s="73" t="s">
        <v>3155</v>
      </c>
      <c r="C2454" s="78">
        <v>175.36</v>
      </c>
    </row>
    <row r="2455" spans="1:3" ht="25.5">
      <c r="A2455" s="75">
        <v>102961</v>
      </c>
      <c r="B2455" s="73" t="s">
        <v>3156</v>
      </c>
      <c r="C2455" s="78">
        <v>47.37</v>
      </c>
    </row>
    <row r="2456" spans="1:3" ht="25.5">
      <c r="A2456" s="75">
        <v>102962</v>
      </c>
      <c r="B2456" s="73" t="s">
        <v>3157</v>
      </c>
      <c r="C2456" s="78">
        <v>164.51</v>
      </c>
    </row>
    <row r="2457" spans="1:3" ht="25.5">
      <c r="A2457" s="75">
        <v>102963</v>
      </c>
      <c r="B2457" s="73" t="s">
        <v>3158</v>
      </c>
      <c r="C2457" s="78">
        <v>84.45</v>
      </c>
    </row>
    <row r="2458" spans="1:3" ht="25.5">
      <c r="A2458" s="75">
        <v>95698</v>
      </c>
      <c r="B2458" s="73" t="s">
        <v>3159</v>
      </c>
      <c r="C2458" s="78">
        <v>5.71</v>
      </c>
    </row>
    <row r="2459" spans="1:3" ht="25.5">
      <c r="A2459" s="75">
        <v>95699</v>
      </c>
      <c r="B2459" s="73" t="s">
        <v>3160</v>
      </c>
      <c r="C2459" s="78">
        <v>1.32</v>
      </c>
    </row>
    <row r="2460" spans="1:3" ht="25.5">
      <c r="A2460" s="75">
        <v>95700</v>
      </c>
      <c r="B2460" s="73" t="s">
        <v>3161</v>
      </c>
      <c r="C2460" s="78">
        <v>7.14</v>
      </c>
    </row>
    <row r="2461" spans="1:3" ht="25.5">
      <c r="A2461" s="75">
        <v>95701</v>
      </c>
      <c r="B2461" s="73" t="s">
        <v>3162</v>
      </c>
      <c r="C2461" s="78">
        <v>3.44</v>
      </c>
    </row>
    <row r="2462" spans="1:3" ht="25.5">
      <c r="A2462" s="75">
        <v>90621</v>
      </c>
      <c r="B2462" s="73" t="s">
        <v>3163</v>
      </c>
      <c r="C2462" s="78">
        <v>2.57</v>
      </c>
    </row>
    <row r="2463" spans="1:3" ht="25.5">
      <c r="A2463" s="75">
        <v>90622</v>
      </c>
      <c r="B2463" s="73" t="s">
        <v>3164</v>
      </c>
      <c r="C2463" s="78">
        <v>0.59</v>
      </c>
    </row>
    <row r="2464" spans="1:3" ht="25.5">
      <c r="A2464" s="75">
        <v>90623</v>
      </c>
      <c r="B2464" s="73" t="s">
        <v>3165</v>
      </c>
      <c r="C2464" s="78">
        <v>3.22</v>
      </c>
    </row>
    <row r="2465" spans="1:3" ht="25.5">
      <c r="A2465" s="75">
        <v>90624</v>
      </c>
      <c r="B2465" s="73" t="s">
        <v>3166</v>
      </c>
      <c r="C2465" s="78">
        <v>3.44</v>
      </c>
    </row>
    <row r="2466" spans="1:3" ht="25.5">
      <c r="A2466" s="75">
        <v>102876</v>
      </c>
      <c r="B2466" s="73" t="s">
        <v>3167</v>
      </c>
      <c r="C2466" s="78">
        <v>502.15</v>
      </c>
    </row>
    <row r="2467" spans="1:3" ht="25.5">
      <c r="A2467" s="75">
        <v>102877</v>
      </c>
      <c r="B2467" s="73" t="s">
        <v>3168</v>
      </c>
      <c r="C2467" s="78">
        <v>135.66</v>
      </c>
    </row>
    <row r="2468" spans="1:3" ht="25.5">
      <c r="A2468" s="75">
        <v>102878</v>
      </c>
      <c r="B2468" s="73" t="s">
        <v>3169</v>
      </c>
      <c r="C2468" s="78">
        <v>628.39</v>
      </c>
    </row>
    <row r="2469" spans="1:3" ht="25.5">
      <c r="A2469" s="75">
        <v>102879</v>
      </c>
      <c r="B2469" s="73" t="s">
        <v>3170</v>
      </c>
      <c r="C2469" s="78">
        <v>178.8</v>
      </c>
    </row>
    <row r="2470" spans="1:3" ht="25.5">
      <c r="A2470" s="75">
        <v>103220</v>
      </c>
      <c r="B2470" s="73" t="s">
        <v>3171</v>
      </c>
      <c r="C2470" s="78">
        <v>153.57</v>
      </c>
    </row>
    <row r="2471" spans="1:3" ht="25.5">
      <c r="A2471" s="75">
        <v>103221</v>
      </c>
      <c r="B2471" s="73" t="s">
        <v>3172</v>
      </c>
      <c r="C2471" s="78">
        <v>41.48</v>
      </c>
    </row>
    <row r="2472" spans="1:3" ht="25.5">
      <c r="A2472" s="75">
        <v>103222</v>
      </c>
      <c r="B2472" s="73" t="s">
        <v>3173</v>
      </c>
      <c r="C2472" s="78">
        <v>192.17</v>
      </c>
    </row>
    <row r="2473" spans="1:3" ht="25.5">
      <c r="A2473" s="75">
        <v>103223</v>
      </c>
      <c r="B2473" s="73" t="s">
        <v>3174</v>
      </c>
      <c r="C2473" s="78">
        <v>34.92</v>
      </c>
    </row>
    <row r="2474" spans="1:3" ht="25.5">
      <c r="A2474" s="75">
        <v>103232</v>
      </c>
      <c r="B2474" s="73" t="s">
        <v>3175</v>
      </c>
      <c r="C2474" s="78">
        <v>481.8</v>
      </c>
    </row>
    <row r="2475" spans="1:3" ht="25.5">
      <c r="A2475" s="75">
        <v>103233</v>
      </c>
      <c r="B2475" s="73" t="s">
        <v>3176</v>
      </c>
      <c r="C2475" s="78">
        <v>130.16</v>
      </c>
    </row>
    <row r="2476" spans="1:3" ht="25.5">
      <c r="A2476" s="75">
        <v>103234</v>
      </c>
      <c r="B2476" s="73" t="s">
        <v>3177</v>
      </c>
      <c r="C2476" s="78">
        <v>632.76</v>
      </c>
    </row>
    <row r="2477" spans="1:3" ht="38.25">
      <c r="A2477" s="75">
        <v>103235</v>
      </c>
      <c r="B2477" s="73" t="s">
        <v>3178</v>
      </c>
      <c r="C2477" s="78">
        <v>102.26</v>
      </c>
    </row>
    <row r="2478" spans="1:3" ht="25.5">
      <c r="A2478" s="75">
        <v>103228</v>
      </c>
      <c r="B2478" s="73" t="s">
        <v>3179</v>
      </c>
      <c r="C2478" s="78">
        <v>440.89</v>
      </c>
    </row>
    <row r="2479" spans="1:3" ht="25.5">
      <c r="A2479" s="75">
        <v>103226</v>
      </c>
      <c r="B2479" s="73" t="s">
        <v>3180</v>
      </c>
      <c r="C2479" s="78">
        <v>352.31</v>
      </c>
    </row>
    <row r="2480" spans="1:3" ht="25.5">
      <c r="A2480" s="75">
        <v>103227</v>
      </c>
      <c r="B2480" s="73" t="s">
        <v>3181</v>
      </c>
      <c r="C2480" s="78">
        <v>95.18</v>
      </c>
    </row>
    <row r="2481" spans="1:3" ht="38.25">
      <c r="A2481" s="75">
        <v>103229</v>
      </c>
      <c r="B2481" s="73" t="s">
        <v>3182</v>
      </c>
      <c r="C2481" s="78">
        <v>86.71</v>
      </c>
    </row>
    <row r="2482" spans="1:3" ht="25.5">
      <c r="A2482" s="75">
        <v>95617</v>
      </c>
      <c r="B2482" s="73" t="s">
        <v>3183</v>
      </c>
      <c r="C2482" s="78">
        <v>1.41</v>
      </c>
    </row>
    <row r="2483" spans="1:3" ht="25.5">
      <c r="A2483" s="75">
        <v>95618</v>
      </c>
      <c r="B2483" s="73" t="s">
        <v>3184</v>
      </c>
      <c r="C2483" s="78">
        <v>0.32</v>
      </c>
    </row>
    <row r="2484" spans="1:3" ht="25.5">
      <c r="A2484" s="75">
        <v>95619</v>
      </c>
      <c r="B2484" s="73" t="s">
        <v>3185</v>
      </c>
      <c r="C2484" s="78">
        <v>1.76</v>
      </c>
    </row>
    <row r="2485" spans="1:3" ht="25.5">
      <c r="A2485" s="75">
        <v>102972</v>
      </c>
      <c r="B2485" s="73" t="s">
        <v>3186</v>
      </c>
      <c r="C2485" s="78">
        <v>93.6</v>
      </c>
    </row>
    <row r="2486" spans="1:3" ht="25.5">
      <c r="A2486" s="75">
        <v>102973</v>
      </c>
      <c r="B2486" s="73" t="s">
        <v>3187</v>
      </c>
      <c r="C2486" s="78">
        <v>25.99</v>
      </c>
    </row>
    <row r="2487" spans="1:3" ht="25.5">
      <c r="A2487" s="75">
        <v>102974</v>
      </c>
      <c r="B2487" s="73" t="s">
        <v>3188</v>
      </c>
      <c r="C2487" s="78">
        <v>87.8</v>
      </c>
    </row>
    <row r="2488" spans="1:3" ht="25.5">
      <c r="A2488" s="75">
        <v>96301</v>
      </c>
      <c r="B2488" s="73" t="s">
        <v>3189</v>
      </c>
      <c r="C2488" s="78">
        <v>48.93</v>
      </c>
    </row>
    <row r="2489" spans="1:3" ht="25.5">
      <c r="A2489" s="75">
        <v>90627</v>
      </c>
      <c r="B2489" s="73" t="s">
        <v>3190</v>
      </c>
      <c r="C2489" s="78">
        <v>54.92</v>
      </c>
    </row>
    <row r="2490" spans="1:3" ht="25.5">
      <c r="A2490" s="75">
        <v>90628</v>
      </c>
      <c r="B2490" s="73" t="s">
        <v>3191</v>
      </c>
      <c r="C2490" s="78">
        <v>14.73</v>
      </c>
    </row>
    <row r="2491" spans="1:3" ht="25.5">
      <c r="A2491" s="75">
        <v>90629</v>
      </c>
      <c r="B2491" s="73" t="s">
        <v>3192</v>
      </c>
      <c r="C2491" s="78">
        <v>68.73</v>
      </c>
    </row>
    <row r="2492" spans="1:3" ht="25.5">
      <c r="A2492" s="75">
        <v>90630</v>
      </c>
      <c r="B2492" s="73" t="s">
        <v>3193</v>
      </c>
      <c r="C2492" s="78">
        <v>1.63</v>
      </c>
    </row>
    <row r="2493" spans="1:3" ht="25.5">
      <c r="A2493" s="75">
        <v>95704</v>
      </c>
      <c r="B2493" s="73" t="s">
        <v>3194</v>
      </c>
      <c r="C2493" s="78">
        <v>55.46</v>
      </c>
    </row>
    <row r="2494" spans="1:3" ht="25.5">
      <c r="A2494" s="75">
        <v>95705</v>
      </c>
      <c r="B2494" s="73" t="s">
        <v>3195</v>
      </c>
      <c r="C2494" s="78">
        <v>14.87</v>
      </c>
    </row>
    <row r="2495" spans="1:3" ht="25.5">
      <c r="A2495" s="75">
        <v>95706</v>
      </c>
      <c r="B2495" s="73" t="s">
        <v>3196</v>
      </c>
      <c r="C2495" s="78">
        <v>69.400000000000006</v>
      </c>
    </row>
    <row r="2496" spans="1:3" ht="25.5">
      <c r="A2496" s="75">
        <v>95707</v>
      </c>
      <c r="B2496" s="73" t="s">
        <v>3197</v>
      </c>
      <c r="C2496" s="78">
        <v>4.51</v>
      </c>
    </row>
    <row r="2497" spans="1:3" ht="25.5">
      <c r="A2497" s="75">
        <v>91273</v>
      </c>
      <c r="B2497" s="73" t="s">
        <v>3198</v>
      </c>
      <c r="C2497" s="78">
        <v>0.53</v>
      </c>
    </row>
    <row r="2498" spans="1:3" ht="25.5">
      <c r="A2498" s="75">
        <v>91274</v>
      </c>
      <c r="B2498" s="73" t="s">
        <v>3199</v>
      </c>
      <c r="C2498" s="78">
        <v>0.14000000000000001</v>
      </c>
    </row>
    <row r="2499" spans="1:3" ht="25.5">
      <c r="A2499" s="75">
        <v>91275</v>
      </c>
      <c r="B2499" s="73" t="s">
        <v>3200</v>
      </c>
      <c r="C2499" s="78">
        <v>0.66</v>
      </c>
    </row>
    <row r="2500" spans="1:3" ht="25.5">
      <c r="A2500" s="75">
        <v>91276</v>
      </c>
      <c r="B2500" s="73" t="s">
        <v>3201</v>
      </c>
      <c r="C2500" s="78">
        <v>8.61</v>
      </c>
    </row>
    <row r="2501" spans="1:3">
      <c r="A2501" s="75">
        <v>102882</v>
      </c>
      <c r="B2501" s="73" t="s">
        <v>3202</v>
      </c>
      <c r="C2501" s="78">
        <v>0</v>
      </c>
    </row>
    <row r="2502" spans="1:3">
      <c r="A2502" s="75">
        <v>102883</v>
      </c>
      <c r="B2502" s="73" t="s">
        <v>3203</v>
      </c>
      <c r="C2502" s="78">
        <v>0</v>
      </c>
    </row>
    <row r="2503" spans="1:3">
      <c r="A2503" s="75">
        <v>102884</v>
      </c>
      <c r="B2503" s="73" t="s">
        <v>3204</v>
      </c>
      <c r="C2503" s="78">
        <v>0</v>
      </c>
    </row>
    <row r="2504" spans="1:3">
      <c r="A2504" s="75">
        <v>102885</v>
      </c>
      <c r="B2504" s="73" t="s">
        <v>3205</v>
      </c>
      <c r="C2504" s="78">
        <v>1.4</v>
      </c>
    </row>
    <row r="2505" spans="1:3" ht="25.5">
      <c r="A2505" s="75">
        <v>95272</v>
      </c>
      <c r="B2505" s="73" t="s">
        <v>3206</v>
      </c>
      <c r="C2505" s="78">
        <v>0.62</v>
      </c>
    </row>
    <row r="2506" spans="1:3" ht="25.5">
      <c r="A2506" s="75">
        <v>95273</v>
      </c>
      <c r="B2506" s="73" t="s">
        <v>3207</v>
      </c>
      <c r="C2506" s="78">
        <v>0.14000000000000001</v>
      </c>
    </row>
    <row r="2507" spans="1:3" ht="25.5">
      <c r="A2507" s="75">
        <v>95274</v>
      </c>
      <c r="B2507" s="73" t="s">
        <v>3208</v>
      </c>
      <c r="C2507" s="78">
        <v>0.48</v>
      </c>
    </row>
    <row r="2508" spans="1:3" ht="25.5">
      <c r="A2508" s="75">
        <v>95275</v>
      </c>
      <c r="B2508" s="73" t="s">
        <v>3209</v>
      </c>
      <c r="C2508" s="78">
        <v>2.79</v>
      </c>
    </row>
    <row r="2509" spans="1:3" ht="25.5">
      <c r="A2509" s="75">
        <v>88419</v>
      </c>
      <c r="B2509" s="73" t="s">
        <v>3210</v>
      </c>
      <c r="C2509" s="78">
        <v>4.99</v>
      </c>
    </row>
    <row r="2510" spans="1:3" ht="25.5">
      <c r="A2510" s="75">
        <v>88422</v>
      </c>
      <c r="B2510" s="73" t="s">
        <v>3211</v>
      </c>
      <c r="C2510" s="78">
        <v>1.1499999999999999</v>
      </c>
    </row>
    <row r="2511" spans="1:3" ht="25.5">
      <c r="A2511" s="75">
        <v>88425</v>
      </c>
      <c r="B2511" s="73" t="s">
        <v>3212</v>
      </c>
      <c r="C2511" s="78">
        <v>6.24</v>
      </c>
    </row>
    <row r="2512" spans="1:3" ht="25.5">
      <c r="A2512" s="75">
        <v>88427</v>
      </c>
      <c r="B2512" s="73" t="s">
        <v>3213</v>
      </c>
      <c r="C2512" s="78">
        <v>1.1599999999999999</v>
      </c>
    </row>
    <row r="2513" spans="1:3" ht="25.5">
      <c r="A2513" s="75">
        <v>88434</v>
      </c>
      <c r="B2513" s="73" t="s">
        <v>3214</v>
      </c>
      <c r="C2513" s="78">
        <v>6.62</v>
      </c>
    </row>
    <row r="2514" spans="1:3" ht="25.5">
      <c r="A2514" s="75">
        <v>88435</v>
      </c>
      <c r="B2514" s="73" t="s">
        <v>3215</v>
      </c>
      <c r="C2514" s="78">
        <v>1.53</v>
      </c>
    </row>
    <row r="2515" spans="1:3" ht="25.5">
      <c r="A2515" s="75">
        <v>88436</v>
      </c>
      <c r="B2515" s="73" t="s">
        <v>3216</v>
      </c>
      <c r="C2515" s="78">
        <v>8.2799999999999994</v>
      </c>
    </row>
    <row r="2516" spans="1:3" ht="25.5">
      <c r="A2516" s="75">
        <v>88437</v>
      </c>
      <c r="B2516" s="73" t="s">
        <v>3217</v>
      </c>
      <c r="C2516" s="78">
        <v>1.1599999999999999</v>
      </c>
    </row>
    <row r="2517" spans="1:3" ht="38.25">
      <c r="A2517" s="75">
        <v>90664</v>
      </c>
      <c r="B2517" s="73" t="s">
        <v>3218</v>
      </c>
      <c r="C2517" s="78">
        <v>6.68</v>
      </c>
    </row>
    <row r="2518" spans="1:3" ht="38.25">
      <c r="A2518" s="75">
        <v>90665</v>
      </c>
      <c r="B2518" s="73" t="s">
        <v>3219</v>
      </c>
      <c r="C2518" s="78">
        <v>1.78</v>
      </c>
    </row>
    <row r="2519" spans="1:3" ht="38.25">
      <c r="A2519" s="75">
        <v>90666</v>
      </c>
      <c r="B2519" s="73" t="s">
        <v>3220</v>
      </c>
      <c r="C2519" s="78">
        <v>8.35</v>
      </c>
    </row>
    <row r="2520" spans="1:3" ht="38.25">
      <c r="A2520" s="75">
        <v>90667</v>
      </c>
      <c r="B2520" s="73" t="s">
        <v>3221</v>
      </c>
      <c r="C2520" s="78">
        <v>14.9</v>
      </c>
    </row>
    <row r="2521" spans="1:3" ht="25.5">
      <c r="A2521" s="75">
        <v>102977</v>
      </c>
      <c r="B2521" s="73" t="s">
        <v>3222</v>
      </c>
      <c r="C2521" s="78">
        <v>0</v>
      </c>
    </row>
    <row r="2522" spans="1:3">
      <c r="A2522" s="75">
        <v>102978</v>
      </c>
      <c r="B2522" s="73" t="s">
        <v>3223</v>
      </c>
      <c r="C2522" s="78">
        <v>0</v>
      </c>
    </row>
    <row r="2523" spans="1:3" ht="25.5">
      <c r="A2523" s="75">
        <v>102979</v>
      </c>
      <c r="B2523" s="73" t="s">
        <v>3224</v>
      </c>
      <c r="C2523" s="78">
        <v>0</v>
      </c>
    </row>
    <row r="2524" spans="1:3" ht="25.5">
      <c r="A2524" s="75">
        <v>95217</v>
      </c>
      <c r="B2524" s="73" t="s">
        <v>3225</v>
      </c>
      <c r="C2524" s="78">
        <v>0.69</v>
      </c>
    </row>
    <row r="2525" spans="1:3" ht="25.5">
      <c r="A2525" s="75">
        <v>89130</v>
      </c>
      <c r="B2525" s="73" t="s">
        <v>3226</v>
      </c>
      <c r="C2525" s="78">
        <v>50.47</v>
      </c>
    </row>
    <row r="2526" spans="1:3" ht="25.5">
      <c r="A2526" s="75">
        <v>89131</v>
      </c>
      <c r="B2526" s="73" t="s">
        <v>3227</v>
      </c>
      <c r="C2526" s="78">
        <v>13.33</v>
      </c>
    </row>
    <row r="2527" spans="1:3" ht="25.5">
      <c r="A2527" s="75">
        <v>53861</v>
      </c>
      <c r="B2527" s="73" t="s">
        <v>3228</v>
      </c>
      <c r="C2527" s="78">
        <v>63.09</v>
      </c>
    </row>
    <row r="2528" spans="1:3" ht="25.5">
      <c r="A2528" s="75">
        <v>5787</v>
      </c>
      <c r="B2528" s="73" t="s">
        <v>3229</v>
      </c>
      <c r="C2528" s="78">
        <v>70.08</v>
      </c>
    </row>
    <row r="2529" spans="1:3" ht="25.5">
      <c r="A2529" s="75">
        <v>89128</v>
      </c>
      <c r="B2529" s="73" t="s">
        <v>3230</v>
      </c>
      <c r="C2529" s="78">
        <v>36.4</v>
      </c>
    </row>
    <row r="2530" spans="1:3" ht="25.5">
      <c r="A2530" s="75">
        <v>89129</v>
      </c>
      <c r="B2530" s="73" t="s">
        <v>3231</v>
      </c>
      <c r="C2530" s="78">
        <v>9.6199999999999992</v>
      </c>
    </row>
    <row r="2531" spans="1:3" ht="25.5">
      <c r="A2531" s="75">
        <v>53857</v>
      </c>
      <c r="B2531" s="73" t="s">
        <v>3232</v>
      </c>
      <c r="C2531" s="78">
        <v>45.5</v>
      </c>
    </row>
    <row r="2532" spans="1:3" ht="25.5">
      <c r="A2532" s="75">
        <v>53858</v>
      </c>
      <c r="B2532" s="73" t="s">
        <v>3233</v>
      </c>
      <c r="C2532" s="78">
        <v>45.53</v>
      </c>
    </row>
    <row r="2533" spans="1:3">
      <c r="A2533" s="75">
        <v>102888</v>
      </c>
      <c r="B2533" s="73" t="s">
        <v>3234</v>
      </c>
      <c r="C2533" s="78">
        <v>0</v>
      </c>
    </row>
    <row r="2534" spans="1:3">
      <c r="A2534" s="75">
        <v>102889</v>
      </c>
      <c r="B2534" s="73" t="s">
        <v>3235</v>
      </c>
      <c r="C2534" s="78">
        <v>0</v>
      </c>
    </row>
    <row r="2535" spans="1:3">
      <c r="A2535" s="75">
        <v>102890</v>
      </c>
      <c r="B2535" s="73" t="s">
        <v>3236</v>
      </c>
      <c r="C2535" s="78">
        <v>0</v>
      </c>
    </row>
    <row r="2536" spans="1:3" ht="25.5">
      <c r="A2536" s="75">
        <v>102891</v>
      </c>
      <c r="B2536" s="73" t="s">
        <v>3237</v>
      </c>
      <c r="C2536" s="78">
        <v>1.4</v>
      </c>
    </row>
    <row r="2537" spans="1:3" ht="25.5">
      <c r="A2537" s="75">
        <v>89246</v>
      </c>
      <c r="B2537" s="73" t="s">
        <v>3238</v>
      </c>
      <c r="C2537" s="78">
        <v>237.73</v>
      </c>
    </row>
    <row r="2538" spans="1:3" ht="25.5">
      <c r="A2538" s="75">
        <v>89247</v>
      </c>
      <c r="B2538" s="73" t="s">
        <v>3239</v>
      </c>
      <c r="C2538" s="78">
        <v>72.790000000000006</v>
      </c>
    </row>
    <row r="2539" spans="1:3" ht="25.5">
      <c r="A2539" s="75">
        <v>89248</v>
      </c>
      <c r="B2539" s="73" t="s">
        <v>3240</v>
      </c>
      <c r="C2539" s="78">
        <v>424.04</v>
      </c>
    </row>
    <row r="2540" spans="1:3" ht="25.5">
      <c r="A2540" s="75">
        <v>89249</v>
      </c>
      <c r="B2540" s="73" t="s">
        <v>3241</v>
      </c>
      <c r="C2540" s="78">
        <v>375.24</v>
      </c>
    </row>
    <row r="2541" spans="1:3" ht="25.5">
      <c r="A2541" s="75">
        <v>102954</v>
      </c>
      <c r="B2541" s="73" t="s">
        <v>3242</v>
      </c>
      <c r="C2541" s="78">
        <v>0</v>
      </c>
    </row>
    <row r="2542" spans="1:3" ht="25.5">
      <c r="A2542" s="75">
        <v>104727</v>
      </c>
      <c r="B2542" s="73" t="s">
        <v>3243</v>
      </c>
      <c r="C2542" s="78">
        <v>0</v>
      </c>
    </row>
    <row r="2543" spans="1:3" ht="25.5">
      <c r="A2543" s="75">
        <v>102956</v>
      </c>
      <c r="B2543" s="73" t="s">
        <v>3244</v>
      </c>
      <c r="C2543" s="78">
        <v>0</v>
      </c>
    </row>
    <row r="2544" spans="1:3" ht="38.25">
      <c r="A2544" s="75">
        <v>102957</v>
      </c>
      <c r="B2544" s="73" t="s">
        <v>3245</v>
      </c>
      <c r="C2544" s="78">
        <v>39.15</v>
      </c>
    </row>
    <row r="2545" spans="1:3" ht="38.25">
      <c r="A2545" s="75">
        <v>88859</v>
      </c>
      <c r="B2545" s="73" t="s">
        <v>3246</v>
      </c>
      <c r="C2545" s="78">
        <v>23.1</v>
      </c>
    </row>
    <row r="2546" spans="1:3" ht="38.25">
      <c r="A2546" s="75">
        <v>88860</v>
      </c>
      <c r="B2546" s="73" t="s">
        <v>3247</v>
      </c>
      <c r="C2546" s="78">
        <v>6.1</v>
      </c>
    </row>
    <row r="2547" spans="1:3" ht="38.25">
      <c r="A2547" s="75">
        <v>5667</v>
      </c>
      <c r="B2547" s="73" t="s">
        <v>3248</v>
      </c>
      <c r="C2547" s="78">
        <v>28.88</v>
      </c>
    </row>
    <row r="2548" spans="1:3" ht="38.25">
      <c r="A2548" s="75">
        <v>5668</v>
      </c>
      <c r="B2548" s="73" t="s">
        <v>3249</v>
      </c>
      <c r="C2548" s="78">
        <v>45.65</v>
      </c>
    </row>
    <row r="2549" spans="1:3" ht="38.25">
      <c r="A2549" s="75">
        <v>89011</v>
      </c>
      <c r="B2549" s="73" t="s">
        <v>3250</v>
      </c>
      <c r="C2549" s="78">
        <v>25.06</v>
      </c>
    </row>
    <row r="2550" spans="1:3" ht="38.25">
      <c r="A2550" s="75">
        <v>89012</v>
      </c>
      <c r="B2550" s="73" t="s">
        <v>3251</v>
      </c>
      <c r="C2550" s="78">
        <v>6.62</v>
      </c>
    </row>
    <row r="2551" spans="1:3" ht="38.25">
      <c r="A2551" s="75">
        <v>5735</v>
      </c>
      <c r="B2551" s="73" t="s">
        <v>3252</v>
      </c>
      <c r="C2551" s="78">
        <v>31.32</v>
      </c>
    </row>
    <row r="2552" spans="1:3" ht="38.25">
      <c r="A2552" s="75">
        <v>5736</v>
      </c>
      <c r="B2552" s="73" t="s">
        <v>3253</v>
      </c>
      <c r="C2552" s="78">
        <v>41.6</v>
      </c>
    </row>
    <row r="2553" spans="1:3" ht="38.25">
      <c r="A2553" s="75">
        <v>88857</v>
      </c>
      <c r="B2553" s="73" t="s">
        <v>3254</v>
      </c>
      <c r="C2553" s="78">
        <v>25.97</v>
      </c>
    </row>
    <row r="2554" spans="1:3" ht="38.25">
      <c r="A2554" s="75">
        <v>88858</v>
      </c>
      <c r="B2554" s="73" t="s">
        <v>3255</v>
      </c>
      <c r="C2554" s="78">
        <v>6.86</v>
      </c>
    </row>
    <row r="2555" spans="1:3" ht="38.25">
      <c r="A2555" s="75">
        <v>5664</v>
      </c>
      <c r="B2555" s="73" t="s">
        <v>3256</v>
      </c>
      <c r="C2555" s="78">
        <v>32.47</v>
      </c>
    </row>
    <row r="2556" spans="1:3" ht="38.25">
      <c r="A2556" s="75">
        <v>53786</v>
      </c>
      <c r="B2556" s="73" t="s">
        <v>3257</v>
      </c>
      <c r="C2556" s="78">
        <v>50.83</v>
      </c>
    </row>
    <row r="2557" spans="1:3" ht="25.5">
      <c r="A2557" s="75">
        <v>7038</v>
      </c>
      <c r="B2557" s="73" t="s">
        <v>3258</v>
      </c>
      <c r="C2557" s="78">
        <v>50.1</v>
      </c>
    </row>
    <row r="2558" spans="1:3" ht="25.5">
      <c r="A2558" s="75">
        <v>7039</v>
      </c>
      <c r="B2558" s="73" t="s">
        <v>3259</v>
      </c>
      <c r="C2558" s="78">
        <v>13.44</v>
      </c>
    </row>
    <row r="2559" spans="1:3" ht="25.5">
      <c r="A2559" s="75">
        <v>7040</v>
      </c>
      <c r="B2559" s="73" t="s">
        <v>3260</v>
      </c>
      <c r="C2559" s="78">
        <v>62.69</v>
      </c>
    </row>
    <row r="2560" spans="1:3" ht="25.5">
      <c r="A2560" s="75">
        <v>55263</v>
      </c>
      <c r="B2560" s="73" t="s">
        <v>3261</v>
      </c>
      <c r="C2560" s="78">
        <v>64.180000000000007</v>
      </c>
    </row>
    <row r="2561" spans="1:3" ht="25.5">
      <c r="A2561" s="75">
        <v>96460</v>
      </c>
      <c r="B2561" s="73" t="s">
        <v>3262</v>
      </c>
      <c r="C2561" s="78">
        <v>53.18</v>
      </c>
    </row>
    <row r="2562" spans="1:3" ht="25.5">
      <c r="A2562" s="75">
        <v>96459</v>
      </c>
      <c r="B2562" s="73" t="s">
        <v>3263</v>
      </c>
      <c r="C2562" s="78">
        <v>14.26</v>
      </c>
    </row>
    <row r="2563" spans="1:3" ht="25.5">
      <c r="A2563" s="75">
        <v>96458</v>
      </c>
      <c r="B2563" s="73" t="s">
        <v>3264</v>
      </c>
      <c r="C2563" s="78">
        <v>66.55</v>
      </c>
    </row>
    <row r="2564" spans="1:3" ht="25.5">
      <c r="A2564" s="75">
        <v>96457</v>
      </c>
      <c r="B2564" s="73" t="s">
        <v>3265</v>
      </c>
      <c r="C2564" s="78">
        <v>63.59</v>
      </c>
    </row>
    <row r="2565" spans="1:3" ht="38.25">
      <c r="A2565" s="75">
        <v>7051</v>
      </c>
      <c r="B2565" s="73" t="s">
        <v>3266</v>
      </c>
      <c r="C2565" s="78">
        <v>44.43</v>
      </c>
    </row>
    <row r="2566" spans="1:3" ht="38.25">
      <c r="A2566" s="75">
        <v>7052</v>
      </c>
      <c r="B2566" s="73" t="s">
        <v>3267</v>
      </c>
      <c r="C2566" s="78">
        <v>12</v>
      </c>
    </row>
    <row r="2567" spans="1:3" ht="38.25">
      <c r="A2567" s="75">
        <v>7053</v>
      </c>
      <c r="B2567" s="73" t="s">
        <v>3268</v>
      </c>
      <c r="C2567" s="78">
        <v>55.61</v>
      </c>
    </row>
    <row r="2568" spans="1:3" ht="38.25">
      <c r="A2568" s="75">
        <v>7054</v>
      </c>
      <c r="B2568" s="73" t="s">
        <v>3269</v>
      </c>
      <c r="C2568" s="78">
        <v>88.92</v>
      </c>
    </row>
    <row r="2569" spans="1:3" ht="25.5">
      <c r="A2569" s="75">
        <v>95627</v>
      </c>
      <c r="B2569" s="73" t="s">
        <v>3270</v>
      </c>
      <c r="C2569" s="78">
        <v>47.95</v>
      </c>
    </row>
    <row r="2570" spans="1:3" ht="25.5">
      <c r="A2570" s="75">
        <v>95628</v>
      </c>
      <c r="B2570" s="73" t="s">
        <v>3271</v>
      </c>
      <c r="C2570" s="78">
        <v>12.86</v>
      </c>
    </row>
    <row r="2571" spans="1:3" ht="25.5">
      <c r="A2571" s="75">
        <v>95629</v>
      </c>
      <c r="B2571" s="73" t="s">
        <v>3272</v>
      </c>
      <c r="C2571" s="78">
        <v>60.01</v>
      </c>
    </row>
    <row r="2572" spans="1:3" ht="25.5">
      <c r="A2572" s="75">
        <v>95630</v>
      </c>
      <c r="B2572" s="73" t="s">
        <v>3273</v>
      </c>
      <c r="C2572" s="78">
        <v>88.92</v>
      </c>
    </row>
    <row r="2573" spans="1:3" ht="38.25">
      <c r="A2573" s="75">
        <v>89210</v>
      </c>
      <c r="B2573" s="73" t="s">
        <v>3274</v>
      </c>
      <c r="C2573" s="78">
        <v>32.049999999999997</v>
      </c>
    </row>
    <row r="2574" spans="1:3" ht="25.5">
      <c r="A2574" s="75">
        <v>89211</v>
      </c>
      <c r="B2574" s="73" t="s">
        <v>3275</v>
      </c>
      <c r="C2574" s="78">
        <v>8.6</v>
      </c>
    </row>
    <row r="2575" spans="1:3" ht="38.25">
      <c r="A2575" s="75">
        <v>5674</v>
      </c>
      <c r="B2575" s="73" t="s">
        <v>3276</v>
      </c>
      <c r="C2575" s="78">
        <v>40.11</v>
      </c>
    </row>
    <row r="2576" spans="1:3" ht="38.25">
      <c r="A2576" s="75">
        <v>53788</v>
      </c>
      <c r="B2576" s="73" t="s">
        <v>3277</v>
      </c>
      <c r="C2576" s="78">
        <v>56.91</v>
      </c>
    </row>
    <row r="2577" spans="1:3" ht="25.5">
      <c r="A2577" s="75">
        <v>73309</v>
      </c>
      <c r="B2577" s="73" t="s">
        <v>3278</v>
      </c>
      <c r="C2577" s="78">
        <v>33.33</v>
      </c>
    </row>
    <row r="2578" spans="1:3" ht="25.5">
      <c r="A2578" s="75">
        <v>73313</v>
      </c>
      <c r="B2578" s="73" t="s">
        <v>3279</v>
      </c>
      <c r="C2578" s="78">
        <v>9</v>
      </c>
    </row>
    <row r="2579" spans="1:3" ht="25.5">
      <c r="A2579" s="75">
        <v>5089</v>
      </c>
      <c r="B2579" s="73" t="s">
        <v>3280</v>
      </c>
      <c r="C2579" s="78">
        <v>41.71</v>
      </c>
    </row>
    <row r="2580" spans="1:3" ht="25.5">
      <c r="A2580" s="75">
        <v>73315</v>
      </c>
      <c r="B2580" s="73" t="s">
        <v>3281</v>
      </c>
      <c r="C2580" s="78">
        <v>56.91</v>
      </c>
    </row>
    <row r="2581" spans="1:3" ht="25.5">
      <c r="A2581" s="75">
        <v>5738</v>
      </c>
      <c r="B2581" s="73" t="s">
        <v>3282</v>
      </c>
      <c r="C2581" s="78">
        <v>43.8</v>
      </c>
    </row>
    <row r="2582" spans="1:3" ht="25.5">
      <c r="A2582" s="75">
        <v>93239</v>
      </c>
      <c r="B2582" s="73" t="s">
        <v>3283</v>
      </c>
      <c r="C2582" s="78">
        <v>11.75</v>
      </c>
    </row>
    <row r="2583" spans="1:3" ht="25.5">
      <c r="A2583" s="75">
        <v>5739</v>
      </c>
      <c r="B2583" s="73" t="s">
        <v>3284</v>
      </c>
      <c r="C2583" s="78">
        <v>54.81</v>
      </c>
    </row>
    <row r="2584" spans="1:3" ht="25.5">
      <c r="A2584" s="75">
        <v>93240</v>
      </c>
      <c r="B2584" s="73" t="s">
        <v>3285</v>
      </c>
      <c r="C2584" s="78">
        <v>11.92</v>
      </c>
    </row>
    <row r="2585" spans="1:3" ht="25.5">
      <c r="A2585" s="75">
        <v>53818</v>
      </c>
      <c r="B2585" s="73" t="s">
        <v>3286</v>
      </c>
      <c r="C2585" s="78">
        <v>9.67</v>
      </c>
    </row>
    <row r="2586" spans="1:3" ht="25.5">
      <c r="A2586" s="75">
        <v>93238</v>
      </c>
      <c r="B2586" s="73" t="s">
        <v>3287</v>
      </c>
      <c r="C2586" s="78">
        <v>2.59</v>
      </c>
    </row>
    <row r="2587" spans="1:3" ht="25.5">
      <c r="A2587" s="75">
        <v>5727</v>
      </c>
      <c r="B2587" s="73" t="s">
        <v>3288</v>
      </c>
      <c r="C2587" s="78">
        <v>12.1</v>
      </c>
    </row>
    <row r="2588" spans="1:3" ht="25.5">
      <c r="A2588" s="75">
        <v>89280</v>
      </c>
      <c r="B2588" s="73" t="s">
        <v>3289</v>
      </c>
      <c r="C2588" s="78">
        <v>39.36</v>
      </c>
    </row>
    <row r="2589" spans="1:3" ht="25.5">
      <c r="A2589" s="75">
        <v>89281</v>
      </c>
      <c r="B2589" s="73" t="s">
        <v>3290</v>
      </c>
      <c r="C2589" s="78">
        <v>10.56</v>
      </c>
    </row>
    <row r="2590" spans="1:3" ht="25.5">
      <c r="A2590" s="75">
        <v>5729</v>
      </c>
      <c r="B2590" s="73" t="s">
        <v>3291</v>
      </c>
      <c r="C2590" s="78">
        <v>49.26</v>
      </c>
    </row>
    <row r="2591" spans="1:3" ht="25.5">
      <c r="A2591" s="75">
        <v>5730</v>
      </c>
      <c r="B2591" s="73" t="s">
        <v>3292</v>
      </c>
      <c r="C2591" s="78">
        <v>40.700000000000003</v>
      </c>
    </row>
    <row r="2592" spans="1:3" ht="25.5">
      <c r="A2592" s="75">
        <v>95266</v>
      </c>
      <c r="B2592" s="73" t="s">
        <v>3293</v>
      </c>
      <c r="C2592" s="78">
        <v>0.64</v>
      </c>
    </row>
    <row r="2593" spans="1:3" ht="25.5">
      <c r="A2593" s="75">
        <v>95267</v>
      </c>
      <c r="B2593" s="73" t="s">
        <v>3294</v>
      </c>
      <c r="C2593" s="78">
        <v>0.13</v>
      </c>
    </row>
    <row r="2594" spans="1:3" ht="25.5">
      <c r="A2594" s="75">
        <v>95268</v>
      </c>
      <c r="B2594" s="73" t="s">
        <v>3295</v>
      </c>
      <c r="C2594" s="78">
        <v>0.62</v>
      </c>
    </row>
    <row r="2595" spans="1:3" ht="25.5">
      <c r="A2595" s="75">
        <v>95269</v>
      </c>
      <c r="B2595" s="73" t="s">
        <v>3296</v>
      </c>
      <c r="C2595" s="78">
        <v>8.61</v>
      </c>
    </row>
    <row r="2596" spans="1:3" ht="25.5">
      <c r="A2596" s="75">
        <v>91688</v>
      </c>
      <c r="B2596" s="73" t="s">
        <v>3297</v>
      </c>
      <c r="C2596" s="78">
        <v>0.11</v>
      </c>
    </row>
    <row r="2597" spans="1:3" ht="25.5">
      <c r="A2597" s="75">
        <v>91689</v>
      </c>
      <c r="B2597" s="73" t="s">
        <v>3298</v>
      </c>
      <c r="C2597" s="78">
        <v>0.02</v>
      </c>
    </row>
    <row r="2598" spans="1:3" ht="25.5">
      <c r="A2598" s="75">
        <v>91690</v>
      </c>
      <c r="B2598" s="73" t="s">
        <v>3299</v>
      </c>
      <c r="C2598" s="78">
        <v>7.0000000000000007E-2</v>
      </c>
    </row>
    <row r="2599" spans="1:3" ht="25.5">
      <c r="A2599" s="75">
        <v>91691</v>
      </c>
      <c r="B2599" s="73" t="s">
        <v>3300</v>
      </c>
      <c r="C2599" s="78">
        <v>1.49</v>
      </c>
    </row>
    <row r="2600" spans="1:3" ht="25.5">
      <c r="A2600" s="75">
        <v>102924</v>
      </c>
      <c r="B2600" s="73" t="s">
        <v>3301</v>
      </c>
      <c r="C2600" s="78">
        <v>0</v>
      </c>
    </row>
    <row r="2601" spans="1:3" ht="25.5">
      <c r="A2601" s="75">
        <v>102925</v>
      </c>
      <c r="B2601" s="73" t="s">
        <v>3302</v>
      </c>
      <c r="C2601" s="78">
        <v>0</v>
      </c>
    </row>
    <row r="2602" spans="1:3" ht="25.5">
      <c r="A2602" s="75">
        <v>102926</v>
      </c>
      <c r="B2602" s="73" t="s">
        <v>3303</v>
      </c>
      <c r="C2602" s="78">
        <v>0</v>
      </c>
    </row>
    <row r="2603" spans="1:3" ht="38.25">
      <c r="A2603" s="75">
        <v>102927</v>
      </c>
      <c r="B2603" s="73" t="s">
        <v>3304</v>
      </c>
      <c r="C2603" s="78">
        <v>1.03</v>
      </c>
    </row>
    <row r="2604" spans="1:3" ht="25.5">
      <c r="A2604" s="75">
        <v>95136</v>
      </c>
      <c r="B2604" s="73" t="s">
        <v>3305</v>
      </c>
      <c r="C2604" s="78">
        <v>0.03</v>
      </c>
    </row>
    <row r="2605" spans="1:3">
      <c r="A2605" s="75">
        <v>95137</v>
      </c>
      <c r="B2605" s="73" t="s">
        <v>3306</v>
      </c>
      <c r="C2605" s="78">
        <v>0.01</v>
      </c>
    </row>
    <row r="2606" spans="1:3" ht="25.5">
      <c r="A2606" s="75">
        <v>95138</v>
      </c>
      <c r="B2606" s="73" t="s">
        <v>3307</v>
      </c>
      <c r="C2606" s="78">
        <v>0.02</v>
      </c>
    </row>
    <row r="2607" spans="1:3">
      <c r="A2607" s="75">
        <v>89023</v>
      </c>
      <c r="B2607" s="73" t="s">
        <v>3308</v>
      </c>
      <c r="C2607" s="78">
        <v>3.82</v>
      </c>
    </row>
    <row r="2608" spans="1:3">
      <c r="A2608" s="75">
        <v>89024</v>
      </c>
      <c r="B2608" s="73" t="s">
        <v>3309</v>
      </c>
      <c r="C2608" s="78">
        <v>1.32</v>
      </c>
    </row>
    <row r="2609" spans="1:3">
      <c r="A2609" s="75">
        <v>89025</v>
      </c>
      <c r="B2609" s="73" t="s">
        <v>3310</v>
      </c>
      <c r="C2609" s="78">
        <v>4.78</v>
      </c>
    </row>
    <row r="2610" spans="1:3" ht="25.5">
      <c r="A2610" s="75">
        <v>89026</v>
      </c>
      <c r="B2610" s="73" t="s">
        <v>3311</v>
      </c>
      <c r="C2610" s="78">
        <v>170.3</v>
      </c>
    </row>
    <row r="2611" spans="1:3" ht="25.5">
      <c r="A2611" s="75">
        <v>7032</v>
      </c>
      <c r="B2611" s="73" t="s">
        <v>3312</v>
      </c>
      <c r="C2611" s="78">
        <v>4.7</v>
      </c>
    </row>
    <row r="2612" spans="1:3">
      <c r="A2612" s="75">
        <v>7033</v>
      </c>
      <c r="B2612" s="73" t="s">
        <v>3313</v>
      </c>
      <c r="C2612" s="78">
        <v>1.63</v>
      </c>
    </row>
    <row r="2613" spans="1:3" ht="25.5">
      <c r="A2613" s="75">
        <v>7034</v>
      </c>
      <c r="B2613" s="73" t="s">
        <v>3314</v>
      </c>
      <c r="C2613" s="78">
        <v>5.88</v>
      </c>
    </row>
    <row r="2614" spans="1:3" ht="25.5">
      <c r="A2614" s="75">
        <v>7035</v>
      </c>
      <c r="B2614" s="73" t="s">
        <v>3315</v>
      </c>
      <c r="C2614" s="78">
        <v>255.45</v>
      </c>
    </row>
    <row r="2615" spans="1:3" ht="25.5">
      <c r="A2615" s="75">
        <v>102942</v>
      </c>
      <c r="B2615" s="73" t="s">
        <v>3316</v>
      </c>
      <c r="C2615" s="78">
        <v>0</v>
      </c>
    </row>
    <row r="2616" spans="1:3" ht="25.5">
      <c r="A2616" s="75">
        <v>102943</v>
      </c>
      <c r="B2616" s="73" t="s">
        <v>3317</v>
      </c>
      <c r="C2616" s="78">
        <v>0</v>
      </c>
    </row>
    <row r="2617" spans="1:3" ht="25.5">
      <c r="A2617" s="75">
        <v>102944</v>
      </c>
      <c r="B2617" s="73" t="s">
        <v>3318</v>
      </c>
      <c r="C2617" s="78">
        <v>0</v>
      </c>
    </row>
    <row r="2618" spans="1:3" ht="25.5">
      <c r="A2618" s="75">
        <v>102945</v>
      </c>
      <c r="B2618" s="73" t="s">
        <v>3319</v>
      </c>
      <c r="C2618" s="78">
        <v>0.02</v>
      </c>
    </row>
    <row r="2619" spans="1:3" ht="25.5">
      <c r="A2619" s="75">
        <v>104087</v>
      </c>
      <c r="B2619" s="73" t="s">
        <v>3320</v>
      </c>
      <c r="C2619" s="78">
        <v>7.0000000000000007E-2</v>
      </c>
    </row>
    <row r="2620" spans="1:3" ht="25.5">
      <c r="A2620" s="75">
        <v>104088</v>
      </c>
      <c r="B2620" s="73" t="s">
        <v>3321</v>
      </c>
      <c r="C2620" s="78">
        <v>0.01</v>
      </c>
    </row>
    <row r="2621" spans="1:3" ht="25.5">
      <c r="A2621" s="75">
        <v>104089</v>
      </c>
      <c r="B2621" s="73" t="s">
        <v>3322</v>
      </c>
      <c r="C2621" s="78">
        <v>0.09</v>
      </c>
    </row>
    <row r="2622" spans="1:3" ht="25.5">
      <c r="A2622" s="75">
        <v>104090</v>
      </c>
      <c r="B2622" s="73" t="s">
        <v>3323</v>
      </c>
      <c r="C2622" s="78">
        <v>0.74</v>
      </c>
    </row>
    <row r="2623" spans="1:3" ht="25.5">
      <c r="A2623" s="75">
        <v>104093</v>
      </c>
      <c r="B2623" s="73" t="s">
        <v>3324</v>
      </c>
      <c r="C2623" s="78">
        <v>0.1</v>
      </c>
    </row>
    <row r="2624" spans="1:3" ht="25.5">
      <c r="A2624" s="75">
        <v>104094</v>
      </c>
      <c r="B2624" s="73" t="s">
        <v>3325</v>
      </c>
      <c r="C2624" s="78">
        <v>0.02</v>
      </c>
    </row>
    <row r="2625" spans="1:3" ht="25.5">
      <c r="A2625" s="75">
        <v>104095</v>
      </c>
      <c r="B2625" s="73" t="s">
        <v>3326</v>
      </c>
      <c r="C2625" s="78">
        <v>0.13</v>
      </c>
    </row>
    <row r="2626" spans="1:3" ht="25.5">
      <c r="A2626" s="75">
        <v>104096</v>
      </c>
      <c r="B2626" s="73" t="s">
        <v>3327</v>
      </c>
      <c r="C2626" s="78">
        <v>1.03</v>
      </c>
    </row>
    <row r="2627" spans="1:3" ht="25.5">
      <c r="A2627" s="75">
        <v>102900</v>
      </c>
      <c r="B2627" s="73" t="s">
        <v>3328</v>
      </c>
      <c r="C2627" s="78">
        <v>0</v>
      </c>
    </row>
    <row r="2628" spans="1:3" ht="25.5">
      <c r="A2628" s="75">
        <v>102901</v>
      </c>
      <c r="B2628" s="73" t="s">
        <v>3329</v>
      </c>
      <c r="C2628" s="78">
        <v>0</v>
      </c>
    </row>
    <row r="2629" spans="1:3" ht="25.5">
      <c r="A2629" s="75">
        <v>102902</v>
      </c>
      <c r="B2629" s="73" t="s">
        <v>3330</v>
      </c>
      <c r="C2629" s="78">
        <v>0</v>
      </c>
    </row>
    <row r="2630" spans="1:3" ht="25.5">
      <c r="A2630" s="75">
        <v>102903</v>
      </c>
      <c r="B2630" s="73" t="s">
        <v>3331</v>
      </c>
      <c r="C2630" s="78">
        <v>11.62</v>
      </c>
    </row>
    <row r="2631" spans="1:3" ht="25.5">
      <c r="A2631" s="75">
        <v>89029</v>
      </c>
      <c r="B2631" s="73" t="s">
        <v>3332</v>
      </c>
      <c r="C2631" s="78">
        <v>33.58</v>
      </c>
    </row>
    <row r="2632" spans="1:3" ht="25.5">
      <c r="A2632" s="75">
        <v>89030</v>
      </c>
      <c r="B2632" s="73" t="s">
        <v>3333</v>
      </c>
      <c r="C2632" s="78">
        <v>14.79</v>
      </c>
    </row>
    <row r="2633" spans="1:3" ht="25.5">
      <c r="A2633" s="75">
        <v>5724</v>
      </c>
      <c r="B2633" s="73" t="s">
        <v>3334</v>
      </c>
      <c r="C2633" s="78">
        <v>60.04</v>
      </c>
    </row>
    <row r="2634" spans="1:3" ht="25.5">
      <c r="A2634" s="75">
        <v>53817</v>
      </c>
      <c r="B2634" s="73" t="s">
        <v>3335</v>
      </c>
      <c r="C2634" s="78">
        <v>62.22</v>
      </c>
    </row>
    <row r="2635" spans="1:3" ht="25.5">
      <c r="A2635" s="75">
        <v>88839</v>
      </c>
      <c r="B2635" s="73" t="s">
        <v>3336</v>
      </c>
      <c r="C2635" s="78">
        <v>35.15</v>
      </c>
    </row>
    <row r="2636" spans="1:3" ht="25.5">
      <c r="A2636" s="75">
        <v>88840</v>
      </c>
      <c r="B2636" s="73" t="s">
        <v>3337</v>
      </c>
      <c r="C2636" s="78">
        <v>15.48</v>
      </c>
    </row>
    <row r="2637" spans="1:3" ht="25.5">
      <c r="A2637" s="75">
        <v>88841</v>
      </c>
      <c r="B2637" s="73" t="s">
        <v>3338</v>
      </c>
      <c r="C2637" s="78">
        <v>62.84</v>
      </c>
    </row>
    <row r="2638" spans="1:3" ht="25.5">
      <c r="A2638" s="75">
        <v>88842</v>
      </c>
      <c r="B2638" s="73" t="s">
        <v>3339</v>
      </c>
      <c r="C2638" s="78">
        <v>77.83</v>
      </c>
    </row>
    <row r="2639" spans="1:3" ht="25.5">
      <c r="A2639" s="75">
        <v>89009</v>
      </c>
      <c r="B2639" s="73" t="s">
        <v>3340</v>
      </c>
      <c r="C2639" s="78">
        <v>43.54</v>
      </c>
    </row>
    <row r="2640" spans="1:3" ht="25.5">
      <c r="A2640" s="75">
        <v>89010</v>
      </c>
      <c r="B2640" s="73" t="s">
        <v>3341</v>
      </c>
      <c r="C2640" s="78">
        <v>19.18</v>
      </c>
    </row>
    <row r="2641" spans="1:3" ht="25.5">
      <c r="A2641" s="75">
        <v>53810</v>
      </c>
      <c r="B2641" s="73" t="s">
        <v>3342</v>
      </c>
      <c r="C2641" s="78">
        <v>77.84</v>
      </c>
    </row>
    <row r="2642" spans="1:3" ht="25.5">
      <c r="A2642" s="75">
        <v>5721</v>
      </c>
      <c r="B2642" s="73" t="s">
        <v>3343</v>
      </c>
      <c r="C2642" s="78">
        <v>93.39</v>
      </c>
    </row>
    <row r="2643" spans="1:3" ht="25.5">
      <c r="A2643" s="75">
        <v>89017</v>
      </c>
      <c r="B2643" s="73" t="s">
        <v>3344</v>
      </c>
      <c r="C2643" s="78">
        <v>43.27</v>
      </c>
    </row>
    <row r="2644" spans="1:3">
      <c r="A2644" s="75">
        <v>89018</v>
      </c>
      <c r="B2644" s="73" t="s">
        <v>3345</v>
      </c>
      <c r="C2644" s="78">
        <v>19.059999999999999</v>
      </c>
    </row>
    <row r="2645" spans="1:3" ht="25.5">
      <c r="A2645" s="75">
        <v>53806</v>
      </c>
      <c r="B2645" s="73" t="s">
        <v>3346</v>
      </c>
      <c r="C2645" s="78">
        <v>77.36</v>
      </c>
    </row>
    <row r="2646" spans="1:3" ht="25.5">
      <c r="A2646" s="75">
        <v>5718</v>
      </c>
      <c r="B2646" s="73" t="s">
        <v>3347</v>
      </c>
      <c r="C2646" s="78">
        <v>105.84</v>
      </c>
    </row>
    <row r="2647" spans="1:3" ht="25.5">
      <c r="A2647" s="75">
        <v>89013</v>
      </c>
      <c r="B2647" s="73" t="s">
        <v>3348</v>
      </c>
      <c r="C2647" s="78">
        <v>142.61000000000001</v>
      </c>
    </row>
    <row r="2648" spans="1:3" ht="25.5">
      <c r="A2648" s="75">
        <v>89014</v>
      </c>
      <c r="B2648" s="73" t="s">
        <v>3349</v>
      </c>
      <c r="C2648" s="78">
        <v>62.82</v>
      </c>
    </row>
    <row r="2649" spans="1:3" ht="25.5">
      <c r="A2649" s="75">
        <v>53814</v>
      </c>
      <c r="B2649" s="73" t="s">
        <v>3350</v>
      </c>
      <c r="C2649" s="78">
        <v>254.96</v>
      </c>
    </row>
    <row r="2650" spans="1:3" ht="25.5">
      <c r="A2650" s="75">
        <v>5722</v>
      </c>
      <c r="B2650" s="73" t="s">
        <v>3351</v>
      </c>
      <c r="C2650" s="78">
        <v>215.99</v>
      </c>
    </row>
    <row r="2651" spans="1:3" ht="25.5">
      <c r="A2651" s="75">
        <v>96015</v>
      </c>
      <c r="B2651" s="73" t="s">
        <v>3352</v>
      </c>
      <c r="C2651" s="78">
        <v>22.72</v>
      </c>
    </row>
    <row r="2652" spans="1:3" ht="25.5">
      <c r="A2652" s="75">
        <v>96016</v>
      </c>
      <c r="B2652" s="73" t="s">
        <v>3353</v>
      </c>
      <c r="C2652" s="78">
        <v>6.09</v>
      </c>
    </row>
    <row r="2653" spans="1:3" ht="25.5">
      <c r="A2653" s="75">
        <v>96018</v>
      </c>
      <c r="B2653" s="73" t="s">
        <v>3354</v>
      </c>
      <c r="C2653" s="78">
        <v>24.85</v>
      </c>
    </row>
    <row r="2654" spans="1:3" ht="25.5">
      <c r="A2654" s="75">
        <v>96019</v>
      </c>
      <c r="B2654" s="73" t="s">
        <v>3355</v>
      </c>
      <c r="C2654" s="78">
        <v>96.31</v>
      </c>
    </row>
    <row r="2655" spans="1:3" ht="25.5">
      <c r="A2655" s="75">
        <v>96008</v>
      </c>
      <c r="B2655" s="73" t="s">
        <v>3356</v>
      </c>
      <c r="C2655" s="78">
        <v>22.93</v>
      </c>
    </row>
    <row r="2656" spans="1:3" ht="25.5">
      <c r="A2656" s="75">
        <v>96009</v>
      </c>
      <c r="B2656" s="73" t="s">
        <v>3357</v>
      </c>
      <c r="C2656" s="78">
        <v>6.15</v>
      </c>
    </row>
    <row r="2657" spans="1:3" ht="25.5">
      <c r="A2657" s="75">
        <v>96011</v>
      </c>
      <c r="B2657" s="73" t="s">
        <v>3358</v>
      </c>
      <c r="C2657" s="78">
        <v>25.08</v>
      </c>
    </row>
    <row r="2658" spans="1:3" ht="25.5">
      <c r="A2658" s="75">
        <v>96012</v>
      </c>
      <c r="B2658" s="73" t="s">
        <v>3359</v>
      </c>
      <c r="C2658" s="78">
        <v>96.31</v>
      </c>
    </row>
    <row r="2659" spans="1:3" ht="25.5">
      <c r="A2659" s="75">
        <v>96023</v>
      </c>
      <c r="B2659" s="73" t="s">
        <v>3360</v>
      </c>
      <c r="C2659" s="78">
        <v>17.57</v>
      </c>
    </row>
    <row r="2660" spans="1:3" ht="25.5">
      <c r="A2660" s="75">
        <v>96024</v>
      </c>
      <c r="B2660" s="73" t="s">
        <v>3361</v>
      </c>
      <c r="C2660" s="78">
        <v>4.7</v>
      </c>
    </row>
    <row r="2661" spans="1:3" ht="25.5">
      <c r="A2661" s="75">
        <v>96026</v>
      </c>
      <c r="B2661" s="73" t="s">
        <v>3362</v>
      </c>
      <c r="C2661" s="78">
        <v>19.21</v>
      </c>
    </row>
    <row r="2662" spans="1:3" ht="25.5">
      <c r="A2662" s="75">
        <v>96027</v>
      </c>
      <c r="B2662" s="73" t="s">
        <v>3363</v>
      </c>
      <c r="C2662" s="78">
        <v>67.099999999999994</v>
      </c>
    </row>
    <row r="2663" spans="1:3" ht="25.5">
      <c r="A2663" s="75">
        <v>96053</v>
      </c>
      <c r="B2663" s="73" t="s">
        <v>3364</v>
      </c>
      <c r="C2663" s="78">
        <v>17.78</v>
      </c>
    </row>
    <row r="2664" spans="1:3" ht="25.5">
      <c r="A2664" s="75">
        <v>96055</v>
      </c>
      <c r="B2664" s="73" t="s">
        <v>3365</v>
      </c>
      <c r="C2664" s="78">
        <v>4.76</v>
      </c>
    </row>
    <row r="2665" spans="1:3" ht="25.5">
      <c r="A2665" s="75">
        <v>96056</v>
      </c>
      <c r="B2665" s="73" t="s">
        <v>3366</v>
      </c>
      <c r="C2665" s="78">
        <v>19.440000000000001</v>
      </c>
    </row>
    <row r="2666" spans="1:3" ht="25.5">
      <c r="A2666" s="75">
        <v>96057</v>
      </c>
      <c r="B2666" s="73" t="s">
        <v>3367</v>
      </c>
      <c r="C2666" s="78">
        <v>67.099999999999994</v>
      </c>
    </row>
    <row r="2667" spans="1:3" ht="25.5">
      <c r="A2667" s="75">
        <v>7063</v>
      </c>
      <c r="B2667" s="73" t="s">
        <v>3368</v>
      </c>
      <c r="C2667" s="78">
        <v>19.27</v>
      </c>
    </row>
    <row r="2668" spans="1:3">
      <c r="A2668" s="75">
        <v>7064</v>
      </c>
      <c r="B2668" s="73" t="s">
        <v>3369</v>
      </c>
      <c r="C2668" s="78">
        <v>5.2</v>
      </c>
    </row>
    <row r="2669" spans="1:3" ht="25.5">
      <c r="A2669" s="75">
        <v>7065</v>
      </c>
      <c r="B2669" s="73" t="s">
        <v>3370</v>
      </c>
      <c r="C2669" s="78">
        <v>21.08</v>
      </c>
    </row>
    <row r="2670" spans="1:3" ht="25.5">
      <c r="A2670" s="75">
        <v>7066</v>
      </c>
      <c r="B2670" s="73" t="s">
        <v>3371</v>
      </c>
      <c r="C2670" s="78">
        <v>96.31</v>
      </c>
    </row>
    <row r="2671" spans="1:3" ht="25.5">
      <c r="A2671" s="75">
        <v>89033</v>
      </c>
      <c r="B2671" s="73" t="s">
        <v>3372</v>
      </c>
      <c r="C2671" s="78">
        <v>14.12</v>
      </c>
    </row>
    <row r="2672" spans="1:3">
      <c r="A2672" s="75">
        <v>89034</v>
      </c>
      <c r="B2672" s="73" t="s">
        <v>3373</v>
      </c>
      <c r="C2672" s="78">
        <v>3.78</v>
      </c>
    </row>
    <row r="2673" spans="1:3" ht="25.5">
      <c r="A2673" s="75">
        <v>5714</v>
      </c>
      <c r="B2673" s="73" t="s">
        <v>3374</v>
      </c>
      <c r="C2673" s="78">
        <v>15.44</v>
      </c>
    </row>
    <row r="2674" spans="1:3" ht="25.5">
      <c r="A2674" s="75">
        <v>5715</v>
      </c>
      <c r="B2674" s="73" t="s">
        <v>3375</v>
      </c>
      <c r="C2674" s="78">
        <v>67.099999999999994</v>
      </c>
    </row>
    <row r="2675" spans="1:3">
      <c r="A2675" s="75">
        <v>102906</v>
      </c>
      <c r="B2675" s="73" t="s">
        <v>3376</v>
      </c>
      <c r="C2675" s="78">
        <v>0</v>
      </c>
    </row>
    <row r="2676" spans="1:3">
      <c r="A2676" s="75">
        <v>102907</v>
      </c>
      <c r="B2676" s="73" t="s">
        <v>3377</v>
      </c>
      <c r="C2676" s="78">
        <v>0</v>
      </c>
    </row>
    <row r="2677" spans="1:3">
      <c r="A2677" s="75">
        <v>102908</v>
      </c>
      <c r="B2677" s="73" t="s">
        <v>3378</v>
      </c>
      <c r="C2677" s="78">
        <v>0</v>
      </c>
    </row>
    <row r="2678" spans="1:3">
      <c r="A2678" s="75">
        <v>102909</v>
      </c>
      <c r="B2678" s="73" t="s">
        <v>3379</v>
      </c>
      <c r="C2678" s="78">
        <v>4.4800000000000004</v>
      </c>
    </row>
    <row r="2679" spans="1:3" ht="25.5">
      <c r="A2679" s="75">
        <v>93435</v>
      </c>
      <c r="B2679" s="73" t="s">
        <v>3380</v>
      </c>
      <c r="C2679" s="78">
        <v>9.27</v>
      </c>
    </row>
    <row r="2680" spans="1:3" ht="25.5">
      <c r="A2680" s="75">
        <v>93436</v>
      </c>
      <c r="B2680" s="73" t="s">
        <v>3381</v>
      </c>
      <c r="C2680" s="78">
        <v>2.86</v>
      </c>
    </row>
    <row r="2681" spans="1:3" ht="25.5">
      <c r="A2681" s="75">
        <v>93437</v>
      </c>
      <c r="B2681" s="73" t="s">
        <v>3382</v>
      </c>
      <c r="C2681" s="78">
        <v>10.14</v>
      </c>
    </row>
    <row r="2682" spans="1:3" ht="25.5">
      <c r="A2682" s="75">
        <v>93438</v>
      </c>
      <c r="B2682" s="73" t="s">
        <v>3383</v>
      </c>
      <c r="C2682" s="78">
        <v>111.86</v>
      </c>
    </row>
    <row r="2683" spans="1:3">
      <c r="A2683" s="75">
        <v>100643</v>
      </c>
      <c r="B2683" s="73" t="s">
        <v>3384</v>
      </c>
      <c r="C2683" s="78">
        <v>415.64</v>
      </c>
    </row>
    <row r="2684" spans="1:3">
      <c r="A2684" s="75">
        <v>100644</v>
      </c>
      <c r="B2684" s="73" t="s">
        <v>3385</v>
      </c>
      <c r="C2684" s="78">
        <v>146.51</v>
      </c>
    </row>
    <row r="2685" spans="1:3">
      <c r="A2685" s="75">
        <v>100645</v>
      </c>
      <c r="B2685" s="73" t="s">
        <v>3386</v>
      </c>
      <c r="C2685" s="78">
        <v>668.15</v>
      </c>
    </row>
    <row r="2686" spans="1:3">
      <c r="A2686" s="75">
        <v>100646</v>
      </c>
      <c r="B2686" s="73" t="s">
        <v>3387</v>
      </c>
      <c r="C2686" s="78">
        <v>5364</v>
      </c>
    </row>
    <row r="2687" spans="1:3" ht="25.5">
      <c r="A2687" s="75">
        <v>95116</v>
      </c>
      <c r="B2687" s="73" t="s">
        <v>3388</v>
      </c>
      <c r="C2687" s="78">
        <v>32.549999999999997</v>
      </c>
    </row>
    <row r="2688" spans="1:3">
      <c r="A2688" s="75">
        <v>95117</v>
      </c>
      <c r="B2688" s="73" t="s">
        <v>3389</v>
      </c>
      <c r="C2688" s="78">
        <v>10.039999999999999</v>
      </c>
    </row>
    <row r="2689" spans="1:3" ht="25.5">
      <c r="A2689" s="75">
        <v>53794</v>
      </c>
      <c r="B2689" s="73" t="s">
        <v>3390</v>
      </c>
      <c r="C2689" s="78">
        <v>35.619999999999997</v>
      </c>
    </row>
    <row r="2690" spans="1:3" ht="25.5">
      <c r="A2690" s="75">
        <v>5703</v>
      </c>
      <c r="B2690" s="73" t="s">
        <v>3391</v>
      </c>
      <c r="C2690" s="78">
        <v>26.18</v>
      </c>
    </row>
    <row r="2691" spans="1:3" ht="38.25">
      <c r="A2691" s="75">
        <v>88847</v>
      </c>
      <c r="B2691" s="73" t="s">
        <v>3392</v>
      </c>
      <c r="C2691" s="78">
        <v>23.71</v>
      </c>
    </row>
    <row r="2692" spans="1:3" ht="38.25">
      <c r="A2692" s="75">
        <v>88848</v>
      </c>
      <c r="B2692" s="73" t="s">
        <v>3393</v>
      </c>
      <c r="C2692" s="78">
        <v>9.75</v>
      </c>
    </row>
    <row r="2693" spans="1:3" ht="38.25">
      <c r="A2693" s="75">
        <v>5741</v>
      </c>
      <c r="B2693" s="73" t="s">
        <v>3394</v>
      </c>
      <c r="C2693" s="78">
        <v>44.46</v>
      </c>
    </row>
    <row r="2694" spans="1:3" ht="38.25">
      <c r="A2694" s="75">
        <v>5742</v>
      </c>
      <c r="B2694" s="73" t="s">
        <v>3395</v>
      </c>
      <c r="C2694" s="78">
        <v>27.47</v>
      </c>
    </row>
    <row r="2695" spans="1:3" ht="25.5">
      <c r="A2695" s="75">
        <v>100637</v>
      </c>
      <c r="B2695" s="73" t="s">
        <v>3396</v>
      </c>
      <c r="C2695" s="78">
        <v>202.85</v>
      </c>
    </row>
    <row r="2696" spans="1:3" ht="25.5">
      <c r="A2696" s="75">
        <v>100638</v>
      </c>
      <c r="B2696" s="73" t="s">
        <v>3397</v>
      </c>
      <c r="C2696" s="78">
        <v>62.35</v>
      </c>
    </row>
    <row r="2697" spans="1:3" ht="25.5">
      <c r="A2697" s="75">
        <v>100639</v>
      </c>
      <c r="B2697" s="73" t="s">
        <v>3398</v>
      </c>
      <c r="C2697" s="78">
        <v>253.76</v>
      </c>
    </row>
    <row r="2698" spans="1:3" ht="25.5">
      <c r="A2698" s="75">
        <v>100640</v>
      </c>
      <c r="B2698" s="73" t="s">
        <v>3399</v>
      </c>
      <c r="C2698" s="78">
        <v>4291.2</v>
      </c>
    </row>
    <row r="2699" spans="1:3" ht="25.5">
      <c r="A2699" s="75">
        <v>93429</v>
      </c>
      <c r="B2699" s="73" t="s">
        <v>3400</v>
      </c>
      <c r="C2699" s="78">
        <v>165.14</v>
      </c>
    </row>
    <row r="2700" spans="1:3" ht="25.5">
      <c r="A2700" s="75">
        <v>93430</v>
      </c>
      <c r="B2700" s="73" t="s">
        <v>3401</v>
      </c>
      <c r="C2700" s="78">
        <v>50.76</v>
      </c>
    </row>
    <row r="2701" spans="1:3" ht="25.5">
      <c r="A2701" s="75">
        <v>93431</v>
      </c>
      <c r="B2701" s="73" t="s">
        <v>3402</v>
      </c>
      <c r="C2701" s="78">
        <v>206.59</v>
      </c>
    </row>
    <row r="2702" spans="1:3" ht="25.5">
      <c r="A2702" s="75">
        <v>93432</v>
      </c>
      <c r="B2702" s="73" t="s">
        <v>3403</v>
      </c>
      <c r="C2702" s="78">
        <v>2145.6</v>
      </c>
    </row>
    <row r="2703" spans="1:3" ht="25.5">
      <c r="A2703" s="75">
        <v>95118</v>
      </c>
      <c r="B2703" s="73" t="s">
        <v>3404</v>
      </c>
      <c r="C2703" s="78">
        <v>75.739999999999995</v>
      </c>
    </row>
    <row r="2704" spans="1:3">
      <c r="A2704" s="75">
        <v>95119</v>
      </c>
      <c r="B2704" s="73" t="s">
        <v>3405</v>
      </c>
      <c r="C2704" s="78">
        <v>23.36</v>
      </c>
    </row>
    <row r="2705" spans="1:3" ht="25.5">
      <c r="A2705" s="75">
        <v>5707</v>
      </c>
      <c r="B2705" s="73" t="s">
        <v>3406</v>
      </c>
      <c r="C2705" s="78">
        <v>82.86</v>
      </c>
    </row>
    <row r="2706" spans="1:3" ht="25.5">
      <c r="A2706" s="75">
        <v>95120</v>
      </c>
      <c r="B2706" s="73" t="s">
        <v>3407</v>
      </c>
      <c r="C2706" s="78">
        <v>70.12</v>
      </c>
    </row>
    <row r="2707" spans="1:3">
      <c r="A2707" s="75">
        <v>103657</v>
      </c>
      <c r="B2707" s="73" t="s">
        <v>3408</v>
      </c>
      <c r="C2707" s="78">
        <v>0</v>
      </c>
    </row>
    <row r="2708" spans="1:3">
      <c r="A2708" s="75">
        <v>103658</v>
      </c>
      <c r="B2708" s="73" t="s">
        <v>3409</v>
      </c>
      <c r="C2708" s="78">
        <v>0</v>
      </c>
    </row>
    <row r="2709" spans="1:3">
      <c r="A2709" s="75">
        <v>103659</v>
      </c>
      <c r="B2709" s="73" t="s">
        <v>3410</v>
      </c>
      <c r="C2709" s="78">
        <v>0</v>
      </c>
    </row>
    <row r="2710" spans="1:3" ht="25.5">
      <c r="A2710" s="75">
        <v>103660</v>
      </c>
      <c r="B2710" s="73" t="s">
        <v>3411</v>
      </c>
      <c r="C2710" s="78">
        <v>11.6</v>
      </c>
    </row>
    <row r="2711" spans="1:3" ht="25.5">
      <c r="A2711" s="75">
        <v>89015</v>
      </c>
      <c r="B2711" s="73" t="s">
        <v>3412</v>
      </c>
      <c r="C2711" s="78">
        <v>3.84</v>
      </c>
    </row>
    <row r="2712" spans="1:3" ht="25.5">
      <c r="A2712" s="75">
        <v>89016</v>
      </c>
      <c r="B2712" s="73" t="s">
        <v>3413</v>
      </c>
      <c r="C2712" s="78">
        <v>1.01</v>
      </c>
    </row>
    <row r="2713" spans="1:3" ht="25.5">
      <c r="A2713" s="75">
        <v>53804</v>
      </c>
      <c r="B2713" s="73" t="s">
        <v>3414</v>
      </c>
      <c r="C2713" s="78">
        <v>4.8</v>
      </c>
    </row>
    <row r="2714" spans="1:3" ht="25.5">
      <c r="A2714" s="75">
        <v>90582</v>
      </c>
      <c r="B2714" s="73" t="s">
        <v>3415</v>
      </c>
      <c r="C2714" s="78">
        <v>0.44</v>
      </c>
    </row>
    <row r="2715" spans="1:3" ht="25.5">
      <c r="A2715" s="75">
        <v>90583</v>
      </c>
      <c r="B2715" s="73" t="s">
        <v>3416</v>
      </c>
      <c r="C2715" s="78">
        <v>0.1</v>
      </c>
    </row>
    <row r="2716" spans="1:3" ht="25.5">
      <c r="A2716" s="75">
        <v>90584</v>
      </c>
      <c r="B2716" s="73" t="s">
        <v>3417</v>
      </c>
      <c r="C2716" s="78">
        <v>0.34</v>
      </c>
    </row>
    <row r="2717" spans="1:3" ht="25.5">
      <c r="A2717" s="75">
        <v>90585</v>
      </c>
      <c r="B2717" s="73" t="s">
        <v>3418</v>
      </c>
      <c r="C2717" s="78">
        <v>0.56999999999999995</v>
      </c>
    </row>
    <row r="2718" spans="1:3" ht="25.5">
      <c r="A2718" s="75">
        <v>89240</v>
      </c>
      <c r="B2718" s="73" t="s">
        <v>3419</v>
      </c>
      <c r="C2718" s="78">
        <v>83.96</v>
      </c>
    </row>
    <row r="2719" spans="1:3" ht="25.5">
      <c r="A2719" s="75">
        <v>89241</v>
      </c>
      <c r="B2719" s="73" t="s">
        <v>3420</v>
      </c>
      <c r="C2719" s="78">
        <v>29.59</v>
      </c>
    </row>
    <row r="2720" spans="1:3" ht="25.5">
      <c r="A2720" s="75">
        <v>5710</v>
      </c>
      <c r="B2720" s="73" t="s">
        <v>3421</v>
      </c>
      <c r="C2720" s="78">
        <v>134.96</v>
      </c>
    </row>
    <row r="2721" spans="1:3" ht="25.5">
      <c r="A2721" s="75">
        <v>5711</v>
      </c>
      <c r="B2721" s="73" t="s">
        <v>3422</v>
      </c>
      <c r="C2721" s="78">
        <v>88.68</v>
      </c>
    </row>
    <row r="2722" spans="1:3" ht="25.5">
      <c r="A2722" s="75">
        <v>89253</v>
      </c>
      <c r="B2722" s="73" t="s">
        <v>3423</v>
      </c>
      <c r="C2722" s="78">
        <v>68.8</v>
      </c>
    </row>
    <row r="2723" spans="1:3" ht="25.5">
      <c r="A2723" s="75">
        <v>89254</v>
      </c>
      <c r="B2723" s="73" t="s">
        <v>3424</v>
      </c>
      <c r="C2723" s="78">
        <v>24.25</v>
      </c>
    </row>
    <row r="2724" spans="1:3" ht="25.5">
      <c r="A2724" s="75">
        <v>89255</v>
      </c>
      <c r="B2724" s="73" t="s">
        <v>3425</v>
      </c>
      <c r="C2724" s="78">
        <v>110.6</v>
      </c>
    </row>
    <row r="2725" spans="1:3" ht="25.5">
      <c r="A2725" s="75">
        <v>89256</v>
      </c>
      <c r="B2725" s="73" t="s">
        <v>3426</v>
      </c>
      <c r="C2725" s="78">
        <v>84.45</v>
      </c>
    </row>
    <row r="2726" spans="1:3">
      <c r="A2726" s="75">
        <v>103797</v>
      </c>
      <c r="B2726" s="73" t="s">
        <v>3427</v>
      </c>
      <c r="C2726" s="78">
        <v>15.81</v>
      </c>
    </row>
    <row r="2727" spans="1:3" ht="38.25">
      <c r="A2727" s="75">
        <v>103930</v>
      </c>
      <c r="B2727" s="73" t="s">
        <v>3428</v>
      </c>
      <c r="C2727" s="78">
        <v>722.45</v>
      </c>
    </row>
    <row r="2728" spans="1:3" ht="38.25">
      <c r="A2728" s="75">
        <v>103931</v>
      </c>
      <c r="B2728" s="73" t="s">
        <v>3429</v>
      </c>
      <c r="C2728" s="78">
        <v>545.73</v>
      </c>
    </row>
    <row r="2729" spans="1:3" ht="38.25">
      <c r="A2729" s="75">
        <v>103932</v>
      </c>
      <c r="B2729" s="73" t="s">
        <v>3430</v>
      </c>
      <c r="C2729" s="78">
        <v>519.83000000000004</v>
      </c>
    </row>
    <row r="2730" spans="1:3" ht="25.5">
      <c r="A2730" s="75">
        <v>103929</v>
      </c>
      <c r="B2730" s="73" t="s">
        <v>3431</v>
      </c>
      <c r="C2730" s="78">
        <v>1141.6300000000001</v>
      </c>
    </row>
    <row r="2731" spans="1:3" ht="25.5">
      <c r="A2731" s="75">
        <v>103928</v>
      </c>
      <c r="B2731" s="73" t="s">
        <v>3432</v>
      </c>
      <c r="C2731" s="78">
        <v>494.35</v>
      </c>
    </row>
    <row r="2732" spans="1:3" ht="25.5">
      <c r="A2732" s="75">
        <v>103798</v>
      </c>
      <c r="B2732" s="73" t="s">
        <v>3433</v>
      </c>
      <c r="C2732" s="78">
        <v>703.27</v>
      </c>
    </row>
    <row r="2733" spans="1:3" ht="38.25">
      <c r="A2733" s="75">
        <v>103801</v>
      </c>
      <c r="B2733" s="73" t="s">
        <v>3434</v>
      </c>
      <c r="C2733" s="78">
        <v>634.48</v>
      </c>
    </row>
    <row r="2734" spans="1:3" ht="25.5">
      <c r="A2734" s="75">
        <v>103933</v>
      </c>
      <c r="B2734" s="73" t="s">
        <v>3435</v>
      </c>
      <c r="C2734" s="78">
        <v>1512.73</v>
      </c>
    </row>
    <row r="2735" spans="1:3" ht="38.25">
      <c r="A2735" s="75">
        <v>103925</v>
      </c>
      <c r="B2735" s="73" t="s">
        <v>3436</v>
      </c>
      <c r="C2735" s="78">
        <v>1716.73</v>
      </c>
    </row>
    <row r="2736" spans="1:3" ht="38.25">
      <c r="A2736" s="75">
        <v>103926</v>
      </c>
      <c r="B2736" s="73" t="s">
        <v>3437</v>
      </c>
      <c r="C2736" s="78">
        <v>1401.61</v>
      </c>
    </row>
    <row r="2737" spans="1:3" ht="25.5">
      <c r="A2737" s="75">
        <v>103796</v>
      </c>
      <c r="B2737" s="73" t="s">
        <v>3438</v>
      </c>
      <c r="C2737" s="78">
        <v>50.71</v>
      </c>
    </row>
    <row r="2738" spans="1:3" ht="25.5">
      <c r="A2738" s="75">
        <v>103795</v>
      </c>
      <c r="B2738" s="73" t="s">
        <v>3439</v>
      </c>
      <c r="C2738" s="78">
        <v>82.61</v>
      </c>
    </row>
    <row r="2739" spans="1:3" ht="25.5">
      <c r="A2739" s="75">
        <v>103800</v>
      </c>
      <c r="B2739" s="73" t="s">
        <v>3440</v>
      </c>
      <c r="C2739" s="78">
        <v>494.35</v>
      </c>
    </row>
    <row r="2740" spans="1:3" ht="38.25">
      <c r="A2740" s="75">
        <v>103799</v>
      </c>
      <c r="B2740" s="73" t="s">
        <v>3441</v>
      </c>
      <c r="C2740" s="78">
        <v>409.65</v>
      </c>
    </row>
    <row r="2741" spans="1:3" ht="25.5">
      <c r="A2741" s="75">
        <v>104950</v>
      </c>
      <c r="B2741" s="73" t="s">
        <v>3442</v>
      </c>
      <c r="C2741" s="78">
        <v>0</v>
      </c>
    </row>
    <row r="2742" spans="1:3" ht="25.5">
      <c r="A2742" s="75">
        <v>104948</v>
      </c>
      <c r="B2742" s="73" t="s">
        <v>3443</v>
      </c>
      <c r="C2742" s="78">
        <v>5.24</v>
      </c>
    </row>
    <row r="2743" spans="1:3" ht="25.5">
      <c r="A2743" s="75">
        <v>104949</v>
      </c>
      <c r="B2743" s="73" t="s">
        <v>3444</v>
      </c>
      <c r="C2743" s="78">
        <v>9.83</v>
      </c>
    </row>
    <row r="2744" spans="1:3" ht="25.5">
      <c r="A2744" s="75">
        <v>104947</v>
      </c>
      <c r="B2744" s="73" t="s">
        <v>3445</v>
      </c>
      <c r="C2744" s="78">
        <v>11.76</v>
      </c>
    </row>
    <row r="2745" spans="1:3">
      <c r="A2745" s="75">
        <v>104325</v>
      </c>
      <c r="B2745" s="73" t="s">
        <v>3446</v>
      </c>
      <c r="C2745" s="78">
        <v>0</v>
      </c>
    </row>
    <row r="2746" spans="1:3" ht="25.5">
      <c r="A2746" s="75">
        <v>104318</v>
      </c>
      <c r="B2746" s="73" t="s">
        <v>3447</v>
      </c>
      <c r="C2746" s="78">
        <v>6.89</v>
      </c>
    </row>
    <row r="2747" spans="1:3" ht="25.5">
      <c r="A2747" s="75">
        <v>89867</v>
      </c>
      <c r="B2747" s="73" t="s">
        <v>3448</v>
      </c>
      <c r="C2747" s="78">
        <v>7.76</v>
      </c>
    </row>
    <row r="2748" spans="1:3" ht="25.5">
      <c r="A2748" s="75">
        <v>104320</v>
      </c>
      <c r="B2748" s="73" t="s">
        <v>3449</v>
      </c>
      <c r="C2748" s="78">
        <v>11.15</v>
      </c>
    </row>
    <row r="2749" spans="1:3" ht="25.5">
      <c r="A2749" s="75">
        <v>104317</v>
      </c>
      <c r="B2749" s="73" t="s">
        <v>3450</v>
      </c>
      <c r="C2749" s="78">
        <v>6.36</v>
      </c>
    </row>
    <row r="2750" spans="1:3" ht="25.5">
      <c r="A2750" s="75">
        <v>89866</v>
      </c>
      <c r="B2750" s="73" t="s">
        <v>3451</v>
      </c>
      <c r="C2750" s="78">
        <v>7</v>
      </c>
    </row>
    <row r="2751" spans="1:3" ht="25.5">
      <c r="A2751" s="75">
        <v>104319</v>
      </c>
      <c r="B2751" s="73" t="s">
        <v>3452</v>
      </c>
      <c r="C2751" s="78">
        <v>9.4600000000000009</v>
      </c>
    </row>
    <row r="2752" spans="1:3" ht="25.5">
      <c r="A2752" s="75">
        <v>104321</v>
      </c>
      <c r="B2752" s="73" t="s">
        <v>3453</v>
      </c>
      <c r="C2752" s="78">
        <v>4.93</v>
      </c>
    </row>
    <row r="2753" spans="1:3" ht="25.5">
      <c r="A2753" s="75">
        <v>89868</v>
      </c>
      <c r="B2753" s="73" t="s">
        <v>3454</v>
      </c>
      <c r="C2753" s="78">
        <v>5.41</v>
      </c>
    </row>
    <row r="2754" spans="1:3" ht="25.5">
      <c r="A2754" s="75">
        <v>104322</v>
      </c>
      <c r="B2754" s="73" t="s">
        <v>3455</v>
      </c>
      <c r="C2754" s="78">
        <v>7.24</v>
      </c>
    </row>
    <row r="2755" spans="1:3" ht="25.5">
      <c r="A2755" s="75">
        <v>104323</v>
      </c>
      <c r="B2755" s="73" t="s">
        <v>3456</v>
      </c>
      <c r="C2755" s="78">
        <v>8.9</v>
      </c>
    </row>
    <row r="2756" spans="1:3" ht="25.5">
      <c r="A2756" s="75">
        <v>89869</v>
      </c>
      <c r="B2756" s="73" t="s">
        <v>3457</v>
      </c>
      <c r="C2756" s="78">
        <v>9.7799999999999994</v>
      </c>
    </row>
    <row r="2757" spans="1:3" ht="25.5">
      <c r="A2757" s="75">
        <v>104324</v>
      </c>
      <c r="B2757" s="73" t="s">
        <v>3458</v>
      </c>
      <c r="C2757" s="78">
        <v>13.43</v>
      </c>
    </row>
    <row r="2758" spans="1:3" ht="25.5">
      <c r="A2758" s="75">
        <v>104315</v>
      </c>
      <c r="B2758" s="73" t="s">
        <v>3459</v>
      </c>
      <c r="C2758" s="78">
        <v>14.93</v>
      </c>
    </row>
    <row r="2759" spans="1:3" ht="25.5">
      <c r="A2759" s="75">
        <v>89865</v>
      </c>
      <c r="B2759" s="73" t="s">
        <v>3460</v>
      </c>
      <c r="C2759" s="78">
        <v>16.010000000000002</v>
      </c>
    </row>
    <row r="2760" spans="1:3" ht="25.5">
      <c r="A2760" s="75">
        <v>104316</v>
      </c>
      <c r="B2760" s="73" t="s">
        <v>3461</v>
      </c>
      <c r="C2760" s="78">
        <v>21.82</v>
      </c>
    </row>
    <row r="2761" spans="1:3">
      <c r="A2761" s="75">
        <v>102724</v>
      </c>
      <c r="B2761" s="73" t="s">
        <v>3462</v>
      </c>
      <c r="C2761" s="78">
        <v>28.68</v>
      </c>
    </row>
    <row r="2762" spans="1:3">
      <c r="A2762" s="75">
        <v>102726</v>
      </c>
      <c r="B2762" s="73" t="s">
        <v>3463</v>
      </c>
      <c r="C2762" s="78">
        <v>26.13</v>
      </c>
    </row>
    <row r="2763" spans="1:3">
      <c r="A2763" s="75">
        <v>102725</v>
      </c>
      <c r="B2763" s="73" t="s">
        <v>3464</v>
      </c>
      <c r="C2763" s="78">
        <v>28.06</v>
      </c>
    </row>
    <row r="2764" spans="1:3" ht="25.5">
      <c r="A2764" s="75">
        <v>102722</v>
      </c>
      <c r="B2764" s="73" t="s">
        <v>3465</v>
      </c>
      <c r="C2764" s="78">
        <v>52.66</v>
      </c>
    </row>
    <row r="2765" spans="1:3" ht="25.5">
      <c r="A2765" s="75">
        <v>102721</v>
      </c>
      <c r="B2765" s="73" t="s">
        <v>3466</v>
      </c>
      <c r="C2765" s="78">
        <v>0</v>
      </c>
    </row>
    <row r="2766" spans="1:3" ht="25.5">
      <c r="A2766" s="75">
        <v>102723</v>
      </c>
      <c r="B2766" s="73" t="s">
        <v>3467</v>
      </c>
      <c r="C2766" s="78">
        <v>103.35</v>
      </c>
    </row>
    <row r="2767" spans="1:3" ht="25.5">
      <c r="A2767" s="75">
        <v>102690</v>
      </c>
      <c r="B2767" s="73" t="s">
        <v>3468</v>
      </c>
      <c r="C2767" s="78">
        <v>63.55</v>
      </c>
    </row>
    <row r="2768" spans="1:3" ht="25.5">
      <c r="A2768" s="75">
        <v>102688</v>
      </c>
      <c r="B2768" s="73" t="s">
        <v>3469</v>
      </c>
      <c r="C2768" s="78">
        <v>39.31</v>
      </c>
    </row>
    <row r="2769" spans="1:3" ht="25.5">
      <c r="A2769" s="75">
        <v>102689</v>
      </c>
      <c r="B2769" s="73" t="s">
        <v>3470</v>
      </c>
      <c r="C2769" s="78">
        <v>91.13</v>
      </c>
    </row>
    <row r="2770" spans="1:3" ht="38.25">
      <c r="A2770" s="75">
        <v>102693</v>
      </c>
      <c r="B2770" s="73" t="s">
        <v>3471</v>
      </c>
      <c r="C2770" s="78">
        <v>115.36</v>
      </c>
    </row>
    <row r="2771" spans="1:3" ht="25.5">
      <c r="A2771" s="75">
        <v>102694</v>
      </c>
      <c r="B2771" s="73" t="s">
        <v>3472</v>
      </c>
      <c r="C2771" s="78">
        <v>71.95</v>
      </c>
    </row>
    <row r="2772" spans="1:3" ht="25.5">
      <c r="A2772" s="75">
        <v>102697</v>
      </c>
      <c r="B2772" s="73" t="s">
        <v>3473</v>
      </c>
      <c r="C2772" s="78">
        <v>108.16</v>
      </c>
    </row>
    <row r="2773" spans="1:3" ht="25.5">
      <c r="A2773" s="75">
        <v>102696</v>
      </c>
      <c r="B2773" s="73" t="s">
        <v>3474</v>
      </c>
      <c r="C2773" s="78">
        <v>123.74</v>
      </c>
    </row>
    <row r="2774" spans="1:3" ht="38.25">
      <c r="A2774" s="75">
        <v>102703</v>
      </c>
      <c r="B2774" s="73" t="s">
        <v>3475</v>
      </c>
      <c r="C2774" s="78">
        <v>159.94</v>
      </c>
    </row>
    <row r="2775" spans="1:3" ht="25.5">
      <c r="A2775" s="75">
        <v>102678</v>
      </c>
      <c r="B2775" s="73" t="s">
        <v>3476</v>
      </c>
      <c r="C2775" s="78">
        <v>133.02000000000001</v>
      </c>
    </row>
    <row r="2776" spans="1:3" ht="25.5">
      <c r="A2776" s="75">
        <v>102679</v>
      </c>
      <c r="B2776" s="73" t="s">
        <v>3477</v>
      </c>
      <c r="C2776" s="78">
        <v>145.87</v>
      </c>
    </row>
    <row r="2777" spans="1:3" ht="25.5">
      <c r="A2777" s="75">
        <v>102673</v>
      </c>
      <c r="B2777" s="73" t="s">
        <v>3478</v>
      </c>
      <c r="C2777" s="78">
        <v>154.41999999999999</v>
      </c>
    </row>
    <row r="2778" spans="1:3" ht="25.5">
      <c r="A2778" s="75">
        <v>102677</v>
      </c>
      <c r="B2778" s="73" t="s">
        <v>3479</v>
      </c>
      <c r="C2778" s="78">
        <v>142.44</v>
      </c>
    </row>
    <row r="2779" spans="1:3" ht="25.5">
      <c r="A2779" s="75">
        <v>102683</v>
      </c>
      <c r="B2779" s="73" t="s">
        <v>3480</v>
      </c>
      <c r="C2779" s="78">
        <v>189.52</v>
      </c>
    </row>
    <row r="2780" spans="1:3" ht="25.5">
      <c r="A2780" s="75">
        <v>102687</v>
      </c>
      <c r="B2780" s="73" t="s">
        <v>3481</v>
      </c>
      <c r="C2780" s="78">
        <v>197.65</v>
      </c>
    </row>
    <row r="2781" spans="1:3" ht="25.5">
      <c r="A2781" s="75">
        <v>102670</v>
      </c>
      <c r="B2781" s="73" t="s">
        <v>3482</v>
      </c>
      <c r="C2781" s="78">
        <v>94.65</v>
      </c>
    </row>
    <row r="2782" spans="1:3" ht="25.5">
      <c r="A2782" s="75">
        <v>102674</v>
      </c>
      <c r="B2782" s="73" t="s">
        <v>3483</v>
      </c>
      <c r="C2782" s="78">
        <v>103.35</v>
      </c>
    </row>
    <row r="2783" spans="1:3" ht="25.5">
      <c r="A2783" s="75">
        <v>102680</v>
      </c>
      <c r="B2783" s="73" t="s">
        <v>3484</v>
      </c>
      <c r="C2783" s="78">
        <v>146.09</v>
      </c>
    </row>
    <row r="2784" spans="1:3" ht="25.5">
      <c r="A2784" s="75">
        <v>102684</v>
      </c>
      <c r="B2784" s="73" t="s">
        <v>3485</v>
      </c>
      <c r="C2784" s="78">
        <v>158.94</v>
      </c>
    </row>
    <row r="2785" spans="1:3" ht="25.5">
      <c r="A2785" s="75">
        <v>102672</v>
      </c>
      <c r="B2785" s="73" t="s">
        <v>3486</v>
      </c>
      <c r="C2785" s="78">
        <v>162.19999999999999</v>
      </c>
    </row>
    <row r="2786" spans="1:3" ht="25.5">
      <c r="A2786" s="75">
        <v>102676</v>
      </c>
      <c r="B2786" s="73" t="s">
        <v>3487</v>
      </c>
      <c r="C2786" s="78">
        <v>161.24</v>
      </c>
    </row>
    <row r="2787" spans="1:3" ht="25.5">
      <c r="A2787" s="75">
        <v>102681</v>
      </c>
      <c r="B2787" s="73" t="s">
        <v>3488</v>
      </c>
      <c r="C2787" s="78">
        <v>203.99</v>
      </c>
    </row>
    <row r="2788" spans="1:3" ht="25.5">
      <c r="A2788" s="75">
        <v>102685</v>
      </c>
      <c r="B2788" s="73" t="s">
        <v>3489</v>
      </c>
      <c r="C2788" s="78">
        <v>216.83</v>
      </c>
    </row>
    <row r="2789" spans="1:3" ht="25.5">
      <c r="A2789" s="75">
        <v>102664</v>
      </c>
      <c r="B2789" s="73" t="s">
        <v>3490</v>
      </c>
      <c r="C2789" s="78">
        <v>45.84</v>
      </c>
    </row>
    <row r="2790" spans="1:3">
      <c r="A2790" s="75">
        <v>102665</v>
      </c>
      <c r="B2790" s="73" t="s">
        <v>3491</v>
      </c>
      <c r="C2790" s="78">
        <v>23.99</v>
      </c>
    </row>
    <row r="2791" spans="1:3" ht="25.5">
      <c r="A2791" s="75">
        <v>102663</v>
      </c>
      <c r="B2791" s="73" t="s">
        <v>3492</v>
      </c>
      <c r="C2791" s="78">
        <v>66.319999999999993</v>
      </c>
    </row>
    <row r="2792" spans="1:3" ht="25.5">
      <c r="A2792" s="75">
        <v>102669</v>
      </c>
      <c r="B2792" s="73" t="s">
        <v>3493</v>
      </c>
      <c r="C2792" s="78">
        <v>90.19</v>
      </c>
    </row>
    <row r="2793" spans="1:3" ht="25.5">
      <c r="A2793" s="75">
        <v>102661</v>
      </c>
      <c r="B2793" s="73" t="s">
        <v>3494</v>
      </c>
      <c r="C2793" s="78">
        <v>33.409999999999997</v>
      </c>
    </row>
    <row r="2794" spans="1:3" ht="25.5">
      <c r="A2794" s="75">
        <v>102666</v>
      </c>
      <c r="B2794" s="73" t="s">
        <v>3495</v>
      </c>
      <c r="C2794" s="78">
        <v>57.65</v>
      </c>
    </row>
    <row r="2795" spans="1:3" ht="25.5">
      <c r="A2795" s="75">
        <v>102662</v>
      </c>
      <c r="B2795" s="73" t="s">
        <v>3496</v>
      </c>
      <c r="C2795" s="78">
        <v>87.7</v>
      </c>
    </row>
    <row r="2796" spans="1:3" ht="25.5">
      <c r="A2796" s="75">
        <v>102668</v>
      </c>
      <c r="B2796" s="73" t="s">
        <v>3497</v>
      </c>
      <c r="C2796" s="78">
        <v>111.93</v>
      </c>
    </row>
    <row r="2797" spans="1:3">
      <c r="A2797" s="75">
        <v>102718</v>
      </c>
      <c r="B2797" s="73" t="s">
        <v>3498</v>
      </c>
      <c r="C2797" s="78">
        <v>126.23</v>
      </c>
    </row>
    <row r="2798" spans="1:3">
      <c r="A2798" s="75">
        <v>102716</v>
      </c>
      <c r="B2798" s="73" t="s">
        <v>3499</v>
      </c>
      <c r="C2798" s="78">
        <v>118.36</v>
      </c>
    </row>
    <row r="2799" spans="1:3">
      <c r="A2799" s="75">
        <v>102719</v>
      </c>
      <c r="B2799" s="73" t="s">
        <v>3500</v>
      </c>
      <c r="C2799" s="78">
        <v>141.97999999999999</v>
      </c>
    </row>
    <row r="2800" spans="1:3">
      <c r="A2800" s="75">
        <v>102717</v>
      </c>
      <c r="B2800" s="73" t="s">
        <v>3501</v>
      </c>
      <c r="C2800" s="78">
        <v>134.11000000000001</v>
      </c>
    </row>
    <row r="2801" spans="1:3" ht="25.5">
      <c r="A2801" s="75">
        <v>102720</v>
      </c>
      <c r="B2801" s="73" t="s">
        <v>3502</v>
      </c>
      <c r="C2801" s="78">
        <v>0</v>
      </c>
    </row>
    <row r="2802" spans="1:3" ht="25.5">
      <c r="A2802" s="75">
        <v>102713</v>
      </c>
      <c r="B2802" s="73" t="s">
        <v>3503</v>
      </c>
      <c r="C2802" s="78">
        <v>11.68</v>
      </c>
    </row>
    <row r="2803" spans="1:3" ht="25.5">
      <c r="A2803" s="75">
        <v>102715</v>
      </c>
      <c r="B2803" s="73" t="s">
        <v>3504</v>
      </c>
      <c r="C2803" s="78">
        <v>23.12</v>
      </c>
    </row>
    <row r="2804" spans="1:3" ht="25.5">
      <c r="A2804" s="75">
        <v>103653</v>
      </c>
      <c r="B2804" s="73" t="s">
        <v>3505</v>
      </c>
      <c r="C2804" s="78">
        <v>27.61</v>
      </c>
    </row>
    <row r="2805" spans="1:3" ht="25.5">
      <c r="A2805" s="75">
        <v>102712</v>
      </c>
      <c r="B2805" s="73" t="s">
        <v>3506</v>
      </c>
      <c r="C2805" s="78">
        <v>8.5</v>
      </c>
    </row>
    <row r="2806" spans="1:3" ht="25.5">
      <c r="A2806" s="75">
        <v>102711</v>
      </c>
      <c r="B2806" s="73" t="s">
        <v>3507</v>
      </c>
      <c r="C2806" s="78">
        <v>76.59</v>
      </c>
    </row>
    <row r="2807" spans="1:3" ht="25.5">
      <c r="A2807" s="75">
        <v>102710</v>
      </c>
      <c r="B2807" s="73" t="s">
        <v>3508</v>
      </c>
      <c r="C2807" s="78">
        <v>58.26</v>
      </c>
    </row>
    <row r="2808" spans="1:3">
      <c r="A2808" s="75">
        <v>102709</v>
      </c>
      <c r="B2808" s="73" t="s">
        <v>3509</v>
      </c>
      <c r="C2808" s="78">
        <v>0</v>
      </c>
    </row>
    <row r="2809" spans="1:3" ht="25.5">
      <c r="A2809" s="75">
        <v>102708</v>
      </c>
      <c r="B2809" s="73" t="s">
        <v>3510</v>
      </c>
      <c r="C2809" s="78">
        <v>23.54</v>
      </c>
    </row>
    <row r="2810" spans="1:3" ht="25.5">
      <c r="A2810" s="75">
        <v>102707</v>
      </c>
      <c r="B2810" s="73" t="s">
        <v>3511</v>
      </c>
      <c r="C2810" s="78">
        <v>48.81</v>
      </c>
    </row>
    <row r="2811" spans="1:3" ht="25.5">
      <c r="A2811" s="75">
        <v>102704</v>
      </c>
      <c r="B2811" s="73" t="s">
        <v>3512</v>
      </c>
      <c r="C2811" s="78">
        <v>12.58</v>
      </c>
    </row>
    <row r="2812" spans="1:3" ht="25.5">
      <c r="A2812" s="75">
        <v>102705</v>
      </c>
      <c r="B2812" s="73" t="s">
        <v>3513</v>
      </c>
      <c r="C2812" s="78">
        <v>63.27</v>
      </c>
    </row>
    <row r="2813" spans="1:3" ht="25.5">
      <c r="A2813" s="75">
        <v>98333</v>
      </c>
      <c r="B2813" s="73" t="s">
        <v>3514</v>
      </c>
      <c r="C2813" s="78">
        <v>0</v>
      </c>
    </row>
    <row r="2814" spans="1:3" ht="25.5">
      <c r="A2814" s="75">
        <v>98332</v>
      </c>
      <c r="B2814" s="73" t="s">
        <v>3515</v>
      </c>
      <c r="C2814" s="78">
        <v>0</v>
      </c>
    </row>
    <row r="2815" spans="1:3" ht="25.5">
      <c r="A2815" s="75">
        <v>98331</v>
      </c>
      <c r="B2815" s="73" t="s">
        <v>3516</v>
      </c>
      <c r="C2815" s="78">
        <v>0</v>
      </c>
    </row>
    <row r="2816" spans="1:3" ht="25.5">
      <c r="A2816" s="75">
        <v>98327</v>
      </c>
      <c r="B2816" s="73" t="s">
        <v>3517</v>
      </c>
      <c r="C2816" s="78">
        <v>0</v>
      </c>
    </row>
    <row r="2817" spans="1:3" ht="25.5">
      <c r="A2817" s="75">
        <v>98326</v>
      </c>
      <c r="B2817" s="73" t="s">
        <v>3518</v>
      </c>
      <c r="C2817" s="78">
        <v>0</v>
      </c>
    </row>
    <row r="2818" spans="1:3" ht="25.5">
      <c r="A2818" s="75">
        <v>98325</v>
      </c>
      <c r="B2818" s="73" t="s">
        <v>3519</v>
      </c>
      <c r="C2818" s="78">
        <v>0</v>
      </c>
    </row>
    <row r="2819" spans="1:3">
      <c r="A2819" s="75">
        <v>98370</v>
      </c>
      <c r="B2819" s="73" t="s">
        <v>3520</v>
      </c>
      <c r="C2819" s="78">
        <v>0</v>
      </c>
    </row>
    <row r="2820" spans="1:3" ht="25.5">
      <c r="A2820" s="75">
        <v>98389</v>
      </c>
      <c r="B2820" s="73" t="s">
        <v>3521</v>
      </c>
      <c r="C2820" s="78">
        <v>0</v>
      </c>
    </row>
    <row r="2821" spans="1:3" ht="25.5">
      <c r="A2821" s="75">
        <v>98390</v>
      </c>
      <c r="B2821" s="73" t="s">
        <v>3522</v>
      </c>
      <c r="C2821" s="78">
        <v>0</v>
      </c>
    </row>
    <row r="2822" spans="1:3" ht="25.5">
      <c r="A2822" s="75">
        <v>98391</v>
      </c>
      <c r="B2822" s="73" t="s">
        <v>3523</v>
      </c>
      <c r="C2822" s="78">
        <v>0</v>
      </c>
    </row>
    <row r="2823" spans="1:3" ht="25.5">
      <c r="A2823" s="75">
        <v>98392</v>
      </c>
      <c r="B2823" s="73" t="s">
        <v>3524</v>
      </c>
      <c r="C2823" s="78">
        <v>0</v>
      </c>
    </row>
    <row r="2824" spans="1:3" ht="25.5">
      <c r="A2824" s="75">
        <v>98393</v>
      </c>
      <c r="B2824" s="73" t="s">
        <v>3525</v>
      </c>
      <c r="C2824" s="78">
        <v>0</v>
      </c>
    </row>
    <row r="2825" spans="1:3" ht="25.5">
      <c r="A2825" s="75">
        <v>98394</v>
      </c>
      <c r="B2825" s="73" t="s">
        <v>3526</v>
      </c>
      <c r="C2825" s="78">
        <v>0</v>
      </c>
    </row>
    <row r="2826" spans="1:3" ht="25.5">
      <c r="A2826" s="75">
        <v>98395</v>
      </c>
      <c r="B2826" s="73" t="s">
        <v>3527</v>
      </c>
      <c r="C2826" s="78">
        <v>0</v>
      </c>
    </row>
    <row r="2827" spans="1:3" ht="25.5">
      <c r="A2827" s="75">
        <v>98396</v>
      </c>
      <c r="B2827" s="73" t="s">
        <v>3528</v>
      </c>
      <c r="C2827" s="78">
        <v>0</v>
      </c>
    </row>
    <row r="2828" spans="1:3" ht="38.25">
      <c r="A2828" s="75">
        <v>98369</v>
      </c>
      <c r="B2828" s="73" t="s">
        <v>3529</v>
      </c>
      <c r="C2828" s="78">
        <v>0</v>
      </c>
    </row>
    <row r="2829" spans="1:3" ht="38.25">
      <c r="A2829" s="75">
        <v>98360</v>
      </c>
      <c r="B2829" s="73" t="s">
        <v>3530</v>
      </c>
      <c r="C2829" s="78">
        <v>0</v>
      </c>
    </row>
    <row r="2830" spans="1:3" ht="38.25">
      <c r="A2830" s="75">
        <v>98368</v>
      </c>
      <c r="B2830" s="73" t="s">
        <v>3531</v>
      </c>
      <c r="C2830" s="78">
        <v>0</v>
      </c>
    </row>
    <row r="2831" spans="1:3" ht="38.25">
      <c r="A2831" s="75">
        <v>98359</v>
      </c>
      <c r="B2831" s="73" t="s">
        <v>3532</v>
      </c>
      <c r="C2831" s="78">
        <v>0</v>
      </c>
    </row>
    <row r="2832" spans="1:3" ht="38.25">
      <c r="A2832" s="75">
        <v>98367</v>
      </c>
      <c r="B2832" s="73" t="s">
        <v>3533</v>
      </c>
      <c r="C2832" s="78">
        <v>0</v>
      </c>
    </row>
    <row r="2833" spans="1:3" ht="38.25">
      <c r="A2833" s="75">
        <v>98358</v>
      </c>
      <c r="B2833" s="73" t="s">
        <v>3534</v>
      </c>
      <c r="C2833" s="78">
        <v>0</v>
      </c>
    </row>
    <row r="2834" spans="1:3" ht="25.5">
      <c r="A2834" s="75">
        <v>98352</v>
      </c>
      <c r="B2834" s="73" t="s">
        <v>3535</v>
      </c>
      <c r="C2834" s="78">
        <v>0</v>
      </c>
    </row>
    <row r="2835" spans="1:3" ht="25.5">
      <c r="A2835" s="75">
        <v>98343</v>
      </c>
      <c r="B2835" s="73" t="s">
        <v>3536</v>
      </c>
      <c r="C2835" s="78">
        <v>0</v>
      </c>
    </row>
    <row r="2836" spans="1:3" ht="25.5">
      <c r="A2836" s="75">
        <v>98351</v>
      </c>
      <c r="B2836" s="73" t="s">
        <v>3537</v>
      </c>
      <c r="C2836" s="78">
        <v>0</v>
      </c>
    </row>
    <row r="2837" spans="1:3" ht="25.5">
      <c r="A2837" s="75">
        <v>98342</v>
      </c>
      <c r="B2837" s="73" t="s">
        <v>3538</v>
      </c>
      <c r="C2837" s="78">
        <v>0</v>
      </c>
    </row>
    <row r="2838" spans="1:3" ht="25.5">
      <c r="A2838" s="75">
        <v>98350</v>
      </c>
      <c r="B2838" s="73" t="s">
        <v>3539</v>
      </c>
      <c r="C2838" s="78">
        <v>0</v>
      </c>
    </row>
    <row r="2839" spans="1:3" ht="25.5">
      <c r="A2839" s="75">
        <v>98341</v>
      </c>
      <c r="B2839" s="73" t="s">
        <v>3540</v>
      </c>
      <c r="C2839" s="78">
        <v>0</v>
      </c>
    </row>
    <row r="2840" spans="1:3" ht="25.5">
      <c r="A2840" s="75">
        <v>98381</v>
      </c>
      <c r="B2840" s="73" t="s">
        <v>3541</v>
      </c>
      <c r="C2840" s="78">
        <v>0</v>
      </c>
    </row>
    <row r="2841" spans="1:3" ht="25.5">
      <c r="A2841" s="75">
        <v>98382</v>
      </c>
      <c r="B2841" s="73" t="s">
        <v>3542</v>
      </c>
      <c r="C2841" s="78">
        <v>0</v>
      </c>
    </row>
    <row r="2842" spans="1:3" ht="25.5">
      <c r="A2842" s="75">
        <v>98383</v>
      </c>
      <c r="B2842" s="73" t="s">
        <v>3543</v>
      </c>
      <c r="C2842" s="78">
        <v>0</v>
      </c>
    </row>
    <row r="2843" spans="1:3" ht="25.5">
      <c r="A2843" s="75">
        <v>98384</v>
      </c>
      <c r="B2843" s="73" t="s">
        <v>3544</v>
      </c>
      <c r="C2843" s="78">
        <v>0</v>
      </c>
    </row>
    <row r="2844" spans="1:3" ht="25.5">
      <c r="A2844" s="75">
        <v>98385</v>
      </c>
      <c r="B2844" s="73" t="s">
        <v>3545</v>
      </c>
      <c r="C2844" s="78">
        <v>0</v>
      </c>
    </row>
    <row r="2845" spans="1:3" ht="25.5">
      <c r="A2845" s="75">
        <v>98386</v>
      </c>
      <c r="B2845" s="73" t="s">
        <v>3546</v>
      </c>
      <c r="C2845" s="78">
        <v>0</v>
      </c>
    </row>
    <row r="2846" spans="1:3" ht="25.5">
      <c r="A2846" s="75">
        <v>98387</v>
      </c>
      <c r="B2846" s="73" t="s">
        <v>3547</v>
      </c>
      <c r="C2846" s="78">
        <v>0</v>
      </c>
    </row>
    <row r="2847" spans="1:3" ht="25.5">
      <c r="A2847" s="75">
        <v>98388</v>
      </c>
      <c r="B2847" s="73" t="s">
        <v>3548</v>
      </c>
      <c r="C2847" s="78">
        <v>0</v>
      </c>
    </row>
    <row r="2848" spans="1:3" ht="25.5">
      <c r="A2848" s="75">
        <v>98346</v>
      </c>
      <c r="B2848" s="73" t="s">
        <v>3549</v>
      </c>
      <c r="C2848" s="78">
        <v>0</v>
      </c>
    </row>
    <row r="2849" spans="1:3" ht="38.25">
      <c r="A2849" s="75">
        <v>98363</v>
      </c>
      <c r="B2849" s="73" t="s">
        <v>3550</v>
      </c>
      <c r="C2849" s="78">
        <v>0</v>
      </c>
    </row>
    <row r="2850" spans="1:3" ht="38.25">
      <c r="A2850" s="75">
        <v>98354</v>
      </c>
      <c r="B2850" s="73" t="s">
        <v>3551</v>
      </c>
      <c r="C2850" s="78">
        <v>0</v>
      </c>
    </row>
    <row r="2851" spans="1:3" ht="25.5">
      <c r="A2851" s="75">
        <v>98337</v>
      </c>
      <c r="B2851" s="73" t="s">
        <v>3552</v>
      </c>
      <c r="C2851" s="78">
        <v>0</v>
      </c>
    </row>
    <row r="2852" spans="1:3" ht="25.5">
      <c r="A2852" s="75">
        <v>98345</v>
      </c>
      <c r="B2852" s="73" t="s">
        <v>3553</v>
      </c>
      <c r="C2852" s="78">
        <v>0</v>
      </c>
    </row>
    <row r="2853" spans="1:3" ht="38.25">
      <c r="A2853" s="75">
        <v>98362</v>
      </c>
      <c r="B2853" s="73" t="s">
        <v>3554</v>
      </c>
      <c r="C2853" s="78">
        <v>0</v>
      </c>
    </row>
    <row r="2854" spans="1:3" ht="38.25">
      <c r="A2854" s="75">
        <v>98403</v>
      </c>
      <c r="B2854" s="73" t="s">
        <v>3555</v>
      </c>
      <c r="C2854" s="78">
        <v>0</v>
      </c>
    </row>
    <row r="2855" spans="1:3" ht="25.5">
      <c r="A2855" s="75">
        <v>98335</v>
      </c>
      <c r="B2855" s="73" t="s">
        <v>3556</v>
      </c>
      <c r="C2855" s="78">
        <v>0</v>
      </c>
    </row>
    <row r="2856" spans="1:3" ht="25.5">
      <c r="A2856" s="75">
        <v>98344</v>
      </c>
      <c r="B2856" s="73" t="s">
        <v>3557</v>
      </c>
      <c r="C2856" s="78">
        <v>0</v>
      </c>
    </row>
    <row r="2857" spans="1:3" ht="38.25">
      <c r="A2857" s="75">
        <v>98361</v>
      </c>
      <c r="B2857" s="73" t="s">
        <v>3558</v>
      </c>
      <c r="C2857" s="78">
        <v>0</v>
      </c>
    </row>
    <row r="2858" spans="1:3" ht="38.25">
      <c r="A2858" s="75">
        <v>98353</v>
      </c>
      <c r="B2858" s="73" t="s">
        <v>3559</v>
      </c>
      <c r="C2858" s="78">
        <v>0</v>
      </c>
    </row>
    <row r="2859" spans="1:3" ht="25.5">
      <c r="A2859" s="75">
        <v>98334</v>
      </c>
      <c r="B2859" s="73" t="s">
        <v>3560</v>
      </c>
      <c r="C2859" s="78">
        <v>0</v>
      </c>
    </row>
    <row r="2860" spans="1:3" ht="25.5">
      <c r="A2860" s="75">
        <v>98371</v>
      </c>
      <c r="B2860" s="73" t="s">
        <v>3561</v>
      </c>
      <c r="C2860" s="78">
        <v>0</v>
      </c>
    </row>
    <row r="2861" spans="1:3">
      <c r="A2861" s="75">
        <v>98397</v>
      </c>
      <c r="B2861" s="73" t="s">
        <v>3562</v>
      </c>
      <c r="C2861" s="78">
        <v>12</v>
      </c>
    </row>
    <row r="2862" spans="1:3" ht="25.5">
      <c r="A2862" s="75">
        <v>97280</v>
      </c>
      <c r="B2862" s="73" t="s">
        <v>3563</v>
      </c>
      <c r="C2862" s="78">
        <v>0</v>
      </c>
    </row>
    <row r="2863" spans="1:3" ht="25.5">
      <c r="A2863" s="75">
        <v>97275</v>
      </c>
      <c r="B2863" s="73" t="s">
        <v>3564</v>
      </c>
      <c r="C2863" s="78">
        <v>0</v>
      </c>
    </row>
    <row r="2864" spans="1:3" ht="25.5">
      <c r="A2864" s="75">
        <v>97279</v>
      </c>
      <c r="B2864" s="73" t="s">
        <v>3565</v>
      </c>
      <c r="C2864" s="78">
        <v>0</v>
      </c>
    </row>
    <row r="2865" spans="1:3" ht="25.5">
      <c r="A2865" s="75">
        <v>97285</v>
      </c>
      <c r="B2865" s="73" t="s">
        <v>3566</v>
      </c>
      <c r="C2865" s="78">
        <v>0</v>
      </c>
    </row>
    <row r="2866" spans="1:3" ht="25.5">
      <c r="A2866" s="75">
        <v>97286</v>
      </c>
      <c r="B2866" s="73" t="s">
        <v>3567</v>
      </c>
      <c r="C2866" s="78">
        <v>0</v>
      </c>
    </row>
    <row r="2867" spans="1:3" ht="25.5">
      <c r="A2867" s="75">
        <v>97291</v>
      </c>
      <c r="B2867" s="73" t="s">
        <v>3568</v>
      </c>
      <c r="C2867" s="78">
        <v>0</v>
      </c>
    </row>
    <row r="2868" spans="1:3" ht="25.5">
      <c r="A2868" s="75">
        <v>97292</v>
      </c>
      <c r="B2868" s="73" t="s">
        <v>3569</v>
      </c>
      <c r="C2868" s="78">
        <v>0</v>
      </c>
    </row>
    <row r="2869" spans="1:3" ht="25.5">
      <c r="A2869" s="75">
        <v>97297</v>
      </c>
      <c r="B2869" s="73" t="s">
        <v>3570</v>
      </c>
      <c r="C2869" s="78">
        <v>0</v>
      </c>
    </row>
    <row r="2870" spans="1:3" ht="25.5">
      <c r="A2870" s="75">
        <v>97298</v>
      </c>
      <c r="B2870" s="73" t="s">
        <v>3571</v>
      </c>
      <c r="C2870" s="78">
        <v>0</v>
      </c>
    </row>
    <row r="2871" spans="1:3" ht="25.5">
      <c r="A2871" s="75">
        <v>97303</v>
      </c>
      <c r="B2871" s="73" t="s">
        <v>3572</v>
      </c>
      <c r="C2871" s="78">
        <v>0</v>
      </c>
    </row>
    <row r="2872" spans="1:3" ht="25.5">
      <c r="A2872" s="75">
        <v>97304</v>
      </c>
      <c r="B2872" s="73" t="s">
        <v>3573</v>
      </c>
      <c r="C2872" s="78">
        <v>0</v>
      </c>
    </row>
    <row r="2873" spans="1:3" ht="25.5">
      <c r="A2873" s="75">
        <v>97309</v>
      </c>
      <c r="B2873" s="73" t="s">
        <v>3574</v>
      </c>
      <c r="C2873" s="78">
        <v>0</v>
      </c>
    </row>
    <row r="2874" spans="1:3" ht="25.5">
      <c r="A2874" s="75">
        <v>97310</v>
      </c>
      <c r="B2874" s="73" t="s">
        <v>3575</v>
      </c>
      <c r="C2874" s="78">
        <v>0</v>
      </c>
    </row>
    <row r="2875" spans="1:3" ht="25.5">
      <c r="A2875" s="75">
        <v>97282</v>
      </c>
      <c r="B2875" s="73" t="s">
        <v>3576</v>
      </c>
      <c r="C2875" s="78">
        <v>0</v>
      </c>
    </row>
    <row r="2876" spans="1:3" ht="25.5">
      <c r="A2876" s="75">
        <v>97276</v>
      </c>
      <c r="B2876" s="73" t="s">
        <v>3577</v>
      </c>
      <c r="C2876" s="78">
        <v>0</v>
      </c>
    </row>
    <row r="2877" spans="1:3" ht="25.5">
      <c r="A2877" s="75">
        <v>97281</v>
      </c>
      <c r="B2877" s="73" t="s">
        <v>3578</v>
      </c>
      <c r="C2877" s="78">
        <v>0</v>
      </c>
    </row>
    <row r="2878" spans="1:3" ht="25.5">
      <c r="A2878" s="75">
        <v>97287</v>
      </c>
      <c r="B2878" s="73" t="s">
        <v>3579</v>
      </c>
      <c r="C2878" s="78">
        <v>0</v>
      </c>
    </row>
    <row r="2879" spans="1:3" ht="25.5">
      <c r="A2879" s="75">
        <v>97288</v>
      </c>
      <c r="B2879" s="73" t="s">
        <v>3580</v>
      </c>
      <c r="C2879" s="78">
        <v>0</v>
      </c>
    </row>
    <row r="2880" spans="1:3" ht="25.5">
      <c r="A2880" s="75">
        <v>97293</v>
      </c>
      <c r="B2880" s="73" t="s">
        <v>3581</v>
      </c>
      <c r="C2880" s="78">
        <v>0</v>
      </c>
    </row>
    <row r="2881" spans="1:3" ht="25.5">
      <c r="A2881" s="75">
        <v>97294</v>
      </c>
      <c r="B2881" s="73" t="s">
        <v>3582</v>
      </c>
      <c r="C2881" s="78">
        <v>0</v>
      </c>
    </row>
    <row r="2882" spans="1:3" ht="25.5">
      <c r="A2882" s="75">
        <v>97299</v>
      </c>
      <c r="B2882" s="73" t="s">
        <v>3583</v>
      </c>
      <c r="C2882" s="78">
        <v>0</v>
      </c>
    </row>
    <row r="2883" spans="1:3" ht="25.5">
      <c r="A2883" s="75">
        <v>97300</v>
      </c>
      <c r="B2883" s="73" t="s">
        <v>3584</v>
      </c>
      <c r="C2883" s="78">
        <v>0</v>
      </c>
    </row>
    <row r="2884" spans="1:3" ht="25.5">
      <c r="A2884" s="75">
        <v>97305</v>
      </c>
      <c r="B2884" s="73" t="s">
        <v>3585</v>
      </c>
      <c r="C2884" s="78">
        <v>0</v>
      </c>
    </row>
    <row r="2885" spans="1:3" ht="25.5">
      <c r="A2885" s="75">
        <v>97306</v>
      </c>
      <c r="B2885" s="73" t="s">
        <v>3586</v>
      </c>
      <c r="C2885" s="78">
        <v>0</v>
      </c>
    </row>
    <row r="2886" spans="1:3" ht="25.5">
      <c r="A2886" s="75">
        <v>97311</v>
      </c>
      <c r="B2886" s="73" t="s">
        <v>3587</v>
      </c>
      <c r="C2886" s="78">
        <v>0</v>
      </c>
    </row>
    <row r="2887" spans="1:3" ht="25.5">
      <c r="A2887" s="75">
        <v>97312</v>
      </c>
      <c r="B2887" s="73" t="s">
        <v>3588</v>
      </c>
      <c r="C2887" s="78">
        <v>0</v>
      </c>
    </row>
    <row r="2888" spans="1:3" ht="25.5">
      <c r="A2888" s="75">
        <v>97278</v>
      </c>
      <c r="B2888" s="73" t="s">
        <v>3589</v>
      </c>
      <c r="C2888" s="78">
        <v>0</v>
      </c>
    </row>
    <row r="2889" spans="1:3" ht="25.5">
      <c r="A2889" s="75">
        <v>97274</v>
      </c>
      <c r="B2889" s="73" t="s">
        <v>3590</v>
      </c>
      <c r="C2889" s="78">
        <v>0</v>
      </c>
    </row>
    <row r="2890" spans="1:3" ht="25.5">
      <c r="A2890" s="75">
        <v>97283</v>
      </c>
      <c r="B2890" s="73" t="s">
        <v>3591</v>
      </c>
      <c r="C2890" s="78">
        <v>0</v>
      </c>
    </row>
    <row r="2891" spans="1:3" ht="25.5">
      <c r="A2891" s="75">
        <v>97284</v>
      </c>
      <c r="B2891" s="73" t="s">
        <v>3592</v>
      </c>
      <c r="C2891" s="78">
        <v>0</v>
      </c>
    </row>
    <row r="2892" spans="1:3" ht="25.5">
      <c r="A2892" s="75">
        <v>97289</v>
      </c>
      <c r="B2892" s="73" t="s">
        <v>3593</v>
      </c>
      <c r="C2892" s="78">
        <v>0</v>
      </c>
    </row>
    <row r="2893" spans="1:3" ht="25.5">
      <c r="A2893" s="75">
        <v>97290</v>
      </c>
      <c r="B2893" s="73" t="s">
        <v>3594</v>
      </c>
      <c r="C2893" s="78">
        <v>0</v>
      </c>
    </row>
    <row r="2894" spans="1:3" ht="25.5">
      <c r="A2894" s="75">
        <v>97295</v>
      </c>
      <c r="B2894" s="73" t="s">
        <v>3595</v>
      </c>
      <c r="C2894" s="78">
        <v>0</v>
      </c>
    </row>
    <row r="2895" spans="1:3" ht="25.5">
      <c r="A2895" s="75">
        <v>97296</v>
      </c>
      <c r="B2895" s="73" t="s">
        <v>3596</v>
      </c>
      <c r="C2895" s="78">
        <v>0</v>
      </c>
    </row>
    <row r="2896" spans="1:3" ht="25.5">
      <c r="A2896" s="75">
        <v>97301</v>
      </c>
      <c r="B2896" s="73" t="s">
        <v>3597</v>
      </c>
      <c r="C2896" s="78">
        <v>0</v>
      </c>
    </row>
    <row r="2897" spans="1:3" ht="25.5">
      <c r="A2897" s="75">
        <v>97302</v>
      </c>
      <c r="B2897" s="73" t="s">
        <v>3598</v>
      </c>
      <c r="C2897" s="78">
        <v>0</v>
      </c>
    </row>
    <row r="2898" spans="1:3" ht="25.5">
      <c r="A2898" s="75">
        <v>97307</v>
      </c>
      <c r="B2898" s="73" t="s">
        <v>3599</v>
      </c>
      <c r="C2898" s="78">
        <v>0</v>
      </c>
    </row>
    <row r="2899" spans="1:3" ht="25.5">
      <c r="A2899" s="75">
        <v>97277</v>
      </c>
      <c r="B2899" s="73" t="s">
        <v>3600</v>
      </c>
      <c r="C2899" s="78">
        <v>0</v>
      </c>
    </row>
    <row r="2900" spans="1:3" ht="25.5">
      <c r="A2900" s="75">
        <v>97308</v>
      </c>
      <c r="B2900" s="73" t="s">
        <v>3601</v>
      </c>
      <c r="C2900" s="78">
        <v>0</v>
      </c>
    </row>
    <row r="2901" spans="1:3" ht="25.5">
      <c r="A2901" s="75">
        <v>97238</v>
      </c>
      <c r="B2901" s="73" t="s">
        <v>3602</v>
      </c>
      <c r="C2901" s="78">
        <v>0</v>
      </c>
    </row>
    <row r="2902" spans="1:3" ht="25.5">
      <c r="A2902" s="75">
        <v>97239</v>
      </c>
      <c r="B2902" s="73" t="s">
        <v>3603</v>
      </c>
      <c r="C2902" s="78">
        <v>0</v>
      </c>
    </row>
    <row r="2903" spans="1:3" ht="25.5">
      <c r="A2903" s="75">
        <v>97240</v>
      </c>
      <c r="B2903" s="73" t="s">
        <v>3604</v>
      </c>
      <c r="C2903" s="78">
        <v>0</v>
      </c>
    </row>
    <row r="2904" spans="1:3" ht="25.5">
      <c r="A2904" s="75">
        <v>97241</v>
      </c>
      <c r="B2904" s="73" t="s">
        <v>3605</v>
      </c>
      <c r="C2904" s="78">
        <v>0</v>
      </c>
    </row>
    <row r="2905" spans="1:3" ht="25.5">
      <c r="A2905" s="75">
        <v>97242</v>
      </c>
      <c r="B2905" s="73" t="s">
        <v>3606</v>
      </c>
      <c r="C2905" s="78">
        <v>0</v>
      </c>
    </row>
    <row r="2906" spans="1:3" ht="25.5">
      <c r="A2906" s="75">
        <v>97243</v>
      </c>
      <c r="B2906" s="73" t="s">
        <v>3607</v>
      </c>
      <c r="C2906" s="78">
        <v>0</v>
      </c>
    </row>
    <row r="2907" spans="1:3" ht="25.5">
      <c r="A2907" s="75">
        <v>97244</v>
      </c>
      <c r="B2907" s="73" t="s">
        <v>3608</v>
      </c>
      <c r="C2907" s="78">
        <v>0</v>
      </c>
    </row>
    <row r="2908" spans="1:3" ht="25.5">
      <c r="A2908" s="75">
        <v>97245</v>
      </c>
      <c r="B2908" s="73" t="s">
        <v>3609</v>
      </c>
      <c r="C2908" s="78">
        <v>0</v>
      </c>
    </row>
    <row r="2909" spans="1:3" ht="25.5">
      <c r="A2909" s="75">
        <v>97236</v>
      </c>
      <c r="B2909" s="73" t="s">
        <v>3610</v>
      </c>
      <c r="C2909" s="78">
        <v>0</v>
      </c>
    </row>
    <row r="2910" spans="1:3" ht="25.5">
      <c r="A2910" s="75">
        <v>97246</v>
      </c>
      <c r="B2910" s="73" t="s">
        <v>3611</v>
      </c>
      <c r="C2910" s="78">
        <v>0</v>
      </c>
    </row>
    <row r="2911" spans="1:3" ht="25.5">
      <c r="A2911" s="75">
        <v>97247</v>
      </c>
      <c r="B2911" s="73" t="s">
        <v>3612</v>
      </c>
      <c r="C2911" s="78">
        <v>0</v>
      </c>
    </row>
    <row r="2912" spans="1:3" ht="25.5">
      <c r="A2912" s="75">
        <v>97237</v>
      </c>
      <c r="B2912" s="73" t="s">
        <v>3613</v>
      </c>
      <c r="C2912" s="78">
        <v>0</v>
      </c>
    </row>
    <row r="2913" spans="1:3" ht="25.5">
      <c r="A2913" s="75">
        <v>97248</v>
      </c>
      <c r="B2913" s="73" t="s">
        <v>3614</v>
      </c>
      <c r="C2913" s="78">
        <v>0</v>
      </c>
    </row>
    <row r="2914" spans="1:3" ht="25.5">
      <c r="A2914" s="75">
        <v>97251</v>
      </c>
      <c r="B2914" s="73" t="s">
        <v>3615</v>
      </c>
      <c r="C2914" s="78">
        <v>0</v>
      </c>
    </row>
    <row r="2915" spans="1:3" ht="25.5">
      <c r="A2915" s="75">
        <v>97254</v>
      </c>
      <c r="B2915" s="73" t="s">
        <v>3616</v>
      </c>
      <c r="C2915" s="78">
        <v>0</v>
      </c>
    </row>
    <row r="2916" spans="1:3" ht="25.5">
      <c r="A2916" s="75">
        <v>97255</v>
      </c>
      <c r="B2916" s="73" t="s">
        <v>3617</v>
      </c>
      <c r="C2916" s="78">
        <v>0</v>
      </c>
    </row>
    <row r="2917" spans="1:3" ht="25.5">
      <c r="A2917" s="75">
        <v>97249</v>
      </c>
      <c r="B2917" s="73" t="s">
        <v>3618</v>
      </c>
      <c r="C2917" s="78">
        <v>0</v>
      </c>
    </row>
    <row r="2918" spans="1:3" ht="25.5">
      <c r="A2918" s="75">
        <v>97250</v>
      </c>
      <c r="B2918" s="73" t="s">
        <v>3619</v>
      </c>
      <c r="C2918" s="78">
        <v>0</v>
      </c>
    </row>
    <row r="2919" spans="1:3" ht="25.5">
      <c r="A2919" s="75">
        <v>97258</v>
      </c>
      <c r="B2919" s="73" t="s">
        <v>3620</v>
      </c>
      <c r="C2919" s="78">
        <v>0</v>
      </c>
    </row>
    <row r="2920" spans="1:3" ht="25.5">
      <c r="A2920" s="75">
        <v>97259</v>
      </c>
      <c r="B2920" s="73" t="s">
        <v>3621</v>
      </c>
      <c r="C2920" s="78">
        <v>0</v>
      </c>
    </row>
    <row r="2921" spans="1:3" ht="25.5">
      <c r="A2921" s="75">
        <v>97262</v>
      </c>
      <c r="B2921" s="73" t="s">
        <v>3622</v>
      </c>
      <c r="C2921" s="78">
        <v>0</v>
      </c>
    </row>
    <row r="2922" spans="1:3" ht="25.5">
      <c r="A2922" s="75">
        <v>97263</v>
      </c>
      <c r="B2922" s="73" t="s">
        <v>3623</v>
      </c>
      <c r="C2922" s="78">
        <v>0</v>
      </c>
    </row>
    <row r="2923" spans="1:3" ht="25.5">
      <c r="A2923" s="75">
        <v>97266</v>
      </c>
      <c r="B2923" s="73" t="s">
        <v>3624</v>
      </c>
      <c r="C2923" s="78">
        <v>0</v>
      </c>
    </row>
    <row r="2924" spans="1:3" ht="25.5">
      <c r="A2924" s="75">
        <v>97267</v>
      </c>
      <c r="B2924" s="73" t="s">
        <v>3625</v>
      </c>
      <c r="C2924" s="78">
        <v>0</v>
      </c>
    </row>
    <row r="2925" spans="1:3" ht="25.5">
      <c r="A2925" s="75">
        <v>97270</v>
      </c>
      <c r="B2925" s="73" t="s">
        <v>3626</v>
      </c>
      <c r="C2925" s="78">
        <v>0</v>
      </c>
    </row>
    <row r="2926" spans="1:3" ht="25.5">
      <c r="A2926" s="75">
        <v>97271</v>
      </c>
      <c r="B2926" s="73" t="s">
        <v>3627</v>
      </c>
      <c r="C2926" s="78">
        <v>0</v>
      </c>
    </row>
    <row r="2927" spans="1:3" ht="25.5">
      <c r="A2927" s="75">
        <v>97252</v>
      </c>
      <c r="B2927" s="73" t="s">
        <v>3628</v>
      </c>
      <c r="C2927" s="78">
        <v>0</v>
      </c>
    </row>
    <row r="2928" spans="1:3" ht="25.5">
      <c r="A2928" s="75">
        <v>97257</v>
      </c>
      <c r="B2928" s="73" t="s">
        <v>3629</v>
      </c>
      <c r="C2928" s="78">
        <v>0</v>
      </c>
    </row>
    <row r="2929" spans="1:3" ht="25.5">
      <c r="A2929" s="75">
        <v>97256</v>
      </c>
      <c r="B2929" s="73" t="s">
        <v>3630</v>
      </c>
      <c r="C2929" s="78">
        <v>0</v>
      </c>
    </row>
    <row r="2930" spans="1:3" ht="25.5">
      <c r="A2930" s="75">
        <v>97253</v>
      </c>
      <c r="B2930" s="73" t="s">
        <v>3631</v>
      </c>
      <c r="C2930" s="78">
        <v>0</v>
      </c>
    </row>
    <row r="2931" spans="1:3" ht="25.5">
      <c r="A2931" s="75">
        <v>97261</v>
      </c>
      <c r="B2931" s="73" t="s">
        <v>3632</v>
      </c>
      <c r="C2931" s="78">
        <v>0</v>
      </c>
    </row>
    <row r="2932" spans="1:3" ht="25.5">
      <c r="A2932" s="75">
        <v>97260</v>
      </c>
      <c r="B2932" s="73" t="s">
        <v>3633</v>
      </c>
      <c r="C2932" s="78">
        <v>0</v>
      </c>
    </row>
    <row r="2933" spans="1:3" ht="25.5">
      <c r="A2933" s="75">
        <v>97265</v>
      </c>
      <c r="B2933" s="73" t="s">
        <v>3634</v>
      </c>
      <c r="C2933" s="78">
        <v>0</v>
      </c>
    </row>
    <row r="2934" spans="1:3" ht="25.5">
      <c r="A2934" s="75">
        <v>97264</v>
      </c>
      <c r="B2934" s="73" t="s">
        <v>3635</v>
      </c>
      <c r="C2934" s="78">
        <v>0</v>
      </c>
    </row>
    <row r="2935" spans="1:3" ht="25.5">
      <c r="A2935" s="75">
        <v>97269</v>
      </c>
      <c r="B2935" s="73" t="s">
        <v>3636</v>
      </c>
      <c r="C2935" s="78">
        <v>0</v>
      </c>
    </row>
    <row r="2936" spans="1:3" ht="25.5">
      <c r="A2936" s="75">
        <v>97268</v>
      </c>
      <c r="B2936" s="73" t="s">
        <v>3637</v>
      </c>
      <c r="C2936" s="78">
        <v>0</v>
      </c>
    </row>
    <row r="2937" spans="1:3" ht="25.5">
      <c r="A2937" s="75">
        <v>97273</v>
      </c>
      <c r="B2937" s="73" t="s">
        <v>3638</v>
      </c>
      <c r="C2937" s="78">
        <v>0</v>
      </c>
    </row>
    <row r="2938" spans="1:3" ht="25.5">
      <c r="A2938" s="75">
        <v>97272</v>
      </c>
      <c r="B2938" s="73" t="s">
        <v>3639</v>
      </c>
      <c r="C2938" s="78">
        <v>0</v>
      </c>
    </row>
    <row r="2939" spans="1:3" ht="25.5">
      <c r="A2939" s="75">
        <v>97315</v>
      </c>
      <c r="B2939" s="73" t="s">
        <v>3640</v>
      </c>
      <c r="C2939" s="78">
        <v>0</v>
      </c>
    </row>
    <row r="2940" spans="1:3" ht="25.5">
      <c r="A2940" s="75">
        <v>97316</v>
      </c>
      <c r="B2940" s="73" t="s">
        <v>3641</v>
      </c>
      <c r="C2940" s="78">
        <v>0</v>
      </c>
    </row>
    <row r="2941" spans="1:3" ht="25.5">
      <c r="A2941" s="75">
        <v>97317</v>
      </c>
      <c r="B2941" s="73" t="s">
        <v>3642</v>
      </c>
      <c r="C2941" s="78">
        <v>0</v>
      </c>
    </row>
    <row r="2942" spans="1:3" ht="25.5">
      <c r="A2942" s="75">
        <v>97318</v>
      </c>
      <c r="B2942" s="73" t="s">
        <v>3643</v>
      </c>
      <c r="C2942" s="78">
        <v>0</v>
      </c>
    </row>
    <row r="2943" spans="1:3" ht="25.5">
      <c r="A2943" s="75">
        <v>97319</v>
      </c>
      <c r="B2943" s="73" t="s">
        <v>3644</v>
      </c>
      <c r="C2943" s="78">
        <v>0</v>
      </c>
    </row>
    <row r="2944" spans="1:3" ht="25.5">
      <c r="A2944" s="75">
        <v>97320</v>
      </c>
      <c r="B2944" s="73" t="s">
        <v>3645</v>
      </c>
      <c r="C2944" s="78">
        <v>0</v>
      </c>
    </row>
    <row r="2945" spans="1:3" ht="25.5">
      <c r="A2945" s="75">
        <v>97321</v>
      </c>
      <c r="B2945" s="73" t="s">
        <v>3646</v>
      </c>
      <c r="C2945" s="78">
        <v>0</v>
      </c>
    </row>
    <row r="2946" spans="1:3" ht="25.5">
      <c r="A2946" s="75">
        <v>97322</v>
      </c>
      <c r="B2946" s="73" t="s">
        <v>3647</v>
      </c>
      <c r="C2946" s="78">
        <v>0</v>
      </c>
    </row>
    <row r="2947" spans="1:3" ht="25.5">
      <c r="A2947" s="75">
        <v>97313</v>
      </c>
      <c r="B2947" s="73" t="s">
        <v>3648</v>
      </c>
      <c r="C2947" s="78">
        <v>0</v>
      </c>
    </row>
    <row r="2948" spans="1:3" ht="25.5">
      <c r="A2948" s="75">
        <v>97323</v>
      </c>
      <c r="B2948" s="73" t="s">
        <v>3649</v>
      </c>
      <c r="C2948" s="78">
        <v>0</v>
      </c>
    </row>
    <row r="2949" spans="1:3" ht="25.5">
      <c r="A2949" s="75">
        <v>97324</v>
      </c>
      <c r="B2949" s="73" t="s">
        <v>3650</v>
      </c>
      <c r="C2949" s="78">
        <v>0</v>
      </c>
    </row>
    <row r="2950" spans="1:3" ht="25.5">
      <c r="A2950" s="75">
        <v>97314</v>
      </c>
      <c r="B2950" s="73" t="s">
        <v>3651</v>
      </c>
      <c r="C2950" s="78">
        <v>0</v>
      </c>
    </row>
    <row r="2951" spans="1:3" ht="25.5">
      <c r="A2951" s="75">
        <v>97325</v>
      </c>
      <c r="B2951" s="73" t="s">
        <v>3652</v>
      </c>
      <c r="C2951" s="78">
        <v>0</v>
      </c>
    </row>
    <row r="2952" spans="1:3" ht="38.25">
      <c r="A2952" s="75">
        <v>103517</v>
      </c>
      <c r="B2952" s="73" t="s">
        <v>3653</v>
      </c>
      <c r="C2952" s="78">
        <v>3103.21</v>
      </c>
    </row>
    <row r="2953" spans="1:3" ht="25.5">
      <c r="A2953" s="75">
        <v>103518</v>
      </c>
      <c r="B2953" s="73" t="s">
        <v>3654</v>
      </c>
      <c r="C2953" s="78">
        <v>0</v>
      </c>
    </row>
    <row r="2954" spans="1:3" ht="25.5">
      <c r="A2954" s="75">
        <v>103519</v>
      </c>
      <c r="B2954" s="73" t="s">
        <v>3655</v>
      </c>
      <c r="C2954" s="78">
        <v>11.6</v>
      </c>
    </row>
    <row r="2955" spans="1:3">
      <c r="A2955" s="75">
        <v>103515</v>
      </c>
      <c r="B2955" s="73" t="s">
        <v>3656</v>
      </c>
      <c r="C2955" s="78">
        <v>0</v>
      </c>
    </row>
    <row r="2956" spans="1:3">
      <c r="A2956" s="75">
        <v>103502</v>
      </c>
      <c r="B2956" s="73" t="s">
        <v>3657</v>
      </c>
      <c r="C2956" s="78">
        <v>0</v>
      </c>
    </row>
    <row r="2957" spans="1:3">
      <c r="A2957" s="75">
        <v>103504</v>
      </c>
      <c r="B2957" s="73" t="s">
        <v>3658</v>
      </c>
      <c r="C2957" s="78">
        <v>0</v>
      </c>
    </row>
    <row r="2958" spans="1:3">
      <c r="A2958" s="75">
        <v>103503</v>
      </c>
      <c r="B2958" s="73" t="s">
        <v>3659</v>
      </c>
      <c r="C2958" s="78">
        <v>0</v>
      </c>
    </row>
    <row r="2959" spans="1:3">
      <c r="A2959" s="75">
        <v>103505</v>
      </c>
      <c r="B2959" s="73" t="s">
        <v>3660</v>
      </c>
      <c r="C2959" s="78">
        <v>0</v>
      </c>
    </row>
    <row r="2960" spans="1:3" ht="25.5">
      <c r="A2960" s="75">
        <v>103499</v>
      </c>
      <c r="B2960" s="73" t="s">
        <v>3661</v>
      </c>
      <c r="C2960" s="78">
        <v>0</v>
      </c>
    </row>
    <row r="2961" spans="1:3" ht="25.5">
      <c r="A2961" s="75">
        <v>103501</v>
      </c>
      <c r="B2961" s="73" t="s">
        <v>3662</v>
      </c>
      <c r="C2961" s="78">
        <v>0</v>
      </c>
    </row>
    <row r="2962" spans="1:3" ht="25.5">
      <c r="A2962" s="75">
        <v>103500</v>
      </c>
      <c r="B2962" s="73" t="s">
        <v>3663</v>
      </c>
      <c r="C2962" s="78">
        <v>0</v>
      </c>
    </row>
    <row r="2963" spans="1:3" ht="25.5">
      <c r="A2963" s="75">
        <v>103496</v>
      </c>
      <c r="B2963" s="73" t="s">
        <v>3664</v>
      </c>
      <c r="C2963" s="78">
        <v>0</v>
      </c>
    </row>
    <row r="2964" spans="1:3" ht="25.5">
      <c r="A2964" s="75">
        <v>103498</v>
      </c>
      <c r="B2964" s="73" t="s">
        <v>3665</v>
      </c>
      <c r="C2964" s="78">
        <v>0</v>
      </c>
    </row>
    <row r="2965" spans="1:3" ht="25.5">
      <c r="A2965" s="75">
        <v>103497</v>
      </c>
      <c r="B2965" s="73" t="s">
        <v>3666</v>
      </c>
      <c r="C2965" s="78">
        <v>0</v>
      </c>
    </row>
    <row r="2966" spans="1:3" ht="25.5">
      <c r="A2966" s="75">
        <v>103516</v>
      </c>
      <c r="B2966" s="73" t="s">
        <v>3667</v>
      </c>
      <c r="C2966" s="78">
        <v>0</v>
      </c>
    </row>
    <row r="2967" spans="1:3">
      <c r="A2967" s="75">
        <v>103506</v>
      </c>
      <c r="B2967" s="73" t="s">
        <v>3668</v>
      </c>
      <c r="C2967" s="78">
        <v>0</v>
      </c>
    </row>
    <row r="2968" spans="1:3">
      <c r="A2968" s="75">
        <v>103507</v>
      </c>
      <c r="B2968" s="73" t="s">
        <v>3669</v>
      </c>
      <c r="C2968" s="78">
        <v>0</v>
      </c>
    </row>
    <row r="2969" spans="1:3" ht="25.5">
      <c r="A2969" s="75">
        <v>103493</v>
      </c>
      <c r="B2969" s="73" t="s">
        <v>3670</v>
      </c>
      <c r="C2969" s="78">
        <v>0</v>
      </c>
    </row>
    <row r="2970" spans="1:3" ht="25.5">
      <c r="A2970" s="75">
        <v>103495</v>
      </c>
      <c r="B2970" s="73" t="s">
        <v>3671</v>
      </c>
      <c r="C2970" s="78">
        <v>0</v>
      </c>
    </row>
    <row r="2971" spans="1:3" ht="25.5">
      <c r="A2971" s="75">
        <v>103494</v>
      </c>
      <c r="B2971" s="73" t="s">
        <v>3672</v>
      </c>
      <c r="C2971" s="78">
        <v>0</v>
      </c>
    </row>
    <row r="2972" spans="1:3" ht="25.5">
      <c r="A2972" s="75">
        <v>103513</v>
      </c>
      <c r="B2972" s="73" t="s">
        <v>3673</v>
      </c>
      <c r="C2972" s="78">
        <v>0</v>
      </c>
    </row>
    <row r="2973" spans="1:3" ht="25.5">
      <c r="A2973" s="75">
        <v>103523</v>
      </c>
      <c r="B2973" s="73" t="s">
        <v>3674</v>
      </c>
      <c r="C2973" s="78">
        <v>10394.51</v>
      </c>
    </row>
    <row r="2974" spans="1:3">
      <c r="A2974" s="75">
        <v>103509</v>
      </c>
      <c r="B2974" s="73" t="s">
        <v>3675</v>
      </c>
      <c r="C2974" s="78">
        <v>0</v>
      </c>
    </row>
    <row r="2975" spans="1:3" ht="25.5">
      <c r="A2975" s="75">
        <v>103514</v>
      </c>
      <c r="B2975" s="73" t="s">
        <v>3676</v>
      </c>
      <c r="C2975" s="78">
        <v>0</v>
      </c>
    </row>
    <row r="2976" spans="1:3">
      <c r="A2976" s="75">
        <v>103510</v>
      </c>
      <c r="B2976" s="73" t="s">
        <v>3677</v>
      </c>
      <c r="C2976" s="78">
        <v>0</v>
      </c>
    </row>
    <row r="2977" spans="1:3" ht="25.5">
      <c r="A2977" s="75">
        <v>103520</v>
      </c>
      <c r="B2977" s="73" t="s">
        <v>3678</v>
      </c>
      <c r="C2977" s="78">
        <v>5113.7700000000004</v>
      </c>
    </row>
    <row r="2978" spans="1:3">
      <c r="A2978" s="75">
        <v>103511</v>
      </c>
      <c r="B2978" s="73" t="s">
        <v>3679</v>
      </c>
      <c r="C2978" s="78">
        <v>0</v>
      </c>
    </row>
    <row r="2979" spans="1:3" ht="25.5">
      <c r="A2979" s="75">
        <v>103521</v>
      </c>
      <c r="B2979" s="73" t="s">
        <v>3680</v>
      </c>
      <c r="C2979" s="78">
        <v>6790.11</v>
      </c>
    </row>
    <row r="2980" spans="1:3">
      <c r="A2980" s="75">
        <v>103512</v>
      </c>
      <c r="B2980" s="73" t="s">
        <v>3681</v>
      </c>
      <c r="C2980" s="78">
        <v>0</v>
      </c>
    </row>
    <row r="2981" spans="1:3" ht="25.5">
      <c r="A2981" s="75">
        <v>103522</v>
      </c>
      <c r="B2981" s="73" t="s">
        <v>3682</v>
      </c>
      <c r="C2981" s="78">
        <v>6939.42</v>
      </c>
    </row>
    <row r="2982" spans="1:3">
      <c r="A2982" s="75">
        <v>103508</v>
      </c>
      <c r="B2982" s="73" t="s">
        <v>3683</v>
      </c>
      <c r="C2982" s="78">
        <v>0</v>
      </c>
    </row>
    <row r="2983" spans="1:3">
      <c r="A2983" s="75">
        <v>103524</v>
      </c>
      <c r="B2983" s="73" t="s">
        <v>3684</v>
      </c>
      <c r="C2983" s="78">
        <v>0</v>
      </c>
    </row>
    <row r="2984" spans="1:3">
      <c r="A2984" s="75">
        <v>103526</v>
      </c>
      <c r="B2984" s="73" t="s">
        <v>3685</v>
      </c>
      <c r="C2984" s="78">
        <v>0</v>
      </c>
    </row>
    <row r="2985" spans="1:3">
      <c r="A2985" s="75">
        <v>103525</v>
      </c>
      <c r="B2985" s="73" t="s">
        <v>3686</v>
      </c>
      <c r="C2985" s="78">
        <v>0</v>
      </c>
    </row>
    <row r="2986" spans="1:3">
      <c r="A2986" s="75">
        <v>97062</v>
      </c>
      <c r="B2986" s="73" t="s">
        <v>3687</v>
      </c>
      <c r="C2986" s="78">
        <v>6.17</v>
      </c>
    </row>
    <row r="2987" spans="1:3">
      <c r="A2987" s="75">
        <v>97061</v>
      </c>
      <c r="B2987" s="73" t="s">
        <v>3688</v>
      </c>
      <c r="C2987" s="78">
        <v>0</v>
      </c>
    </row>
    <row r="2988" spans="1:3" ht="25.5">
      <c r="A2988" s="75">
        <v>104988</v>
      </c>
      <c r="B2988" s="73" t="s">
        <v>3689</v>
      </c>
      <c r="C2988" s="78">
        <v>0</v>
      </c>
    </row>
    <row r="2989" spans="1:3" ht="25.5">
      <c r="A2989" s="75">
        <v>104979</v>
      </c>
      <c r="B2989" s="73" t="s">
        <v>3690</v>
      </c>
      <c r="C2989" s="78">
        <v>0</v>
      </c>
    </row>
    <row r="2990" spans="1:3" ht="25.5">
      <c r="A2990" s="75">
        <v>97040</v>
      </c>
      <c r="B2990" s="73" t="s">
        <v>3691</v>
      </c>
      <c r="C2990" s="78">
        <v>16.420000000000002</v>
      </c>
    </row>
    <row r="2991" spans="1:3">
      <c r="A2991" s="75">
        <v>97041</v>
      </c>
      <c r="B2991" s="73" t="s">
        <v>3692</v>
      </c>
      <c r="C2991" s="78">
        <v>125.04</v>
      </c>
    </row>
    <row r="2992" spans="1:3" ht="25.5">
      <c r="A2992" s="75">
        <v>97039</v>
      </c>
      <c r="B2992" s="73" t="s">
        <v>3693</v>
      </c>
      <c r="C2992" s="78">
        <v>85.04</v>
      </c>
    </row>
    <row r="2993" spans="1:3">
      <c r="A2993" s="75">
        <v>102655</v>
      </c>
      <c r="B2993" s="73" t="s">
        <v>3694</v>
      </c>
      <c r="C2993" s="78">
        <v>0</v>
      </c>
    </row>
    <row r="2994" spans="1:3" ht="25.5">
      <c r="A2994" s="75">
        <v>104987</v>
      </c>
      <c r="B2994" s="73" t="s">
        <v>3695</v>
      </c>
      <c r="C2994" s="78">
        <v>0</v>
      </c>
    </row>
    <row r="2995" spans="1:3" ht="25.5">
      <c r="A2995" s="75">
        <v>104986</v>
      </c>
      <c r="B2995" s="73" t="s">
        <v>3696</v>
      </c>
      <c r="C2995" s="78">
        <v>0</v>
      </c>
    </row>
    <row r="2996" spans="1:3" ht="25.5">
      <c r="A2996" s="75">
        <v>104984</v>
      </c>
      <c r="B2996" s="73" t="s">
        <v>3697</v>
      </c>
      <c r="C2996" s="78">
        <v>0</v>
      </c>
    </row>
    <row r="2997" spans="1:3" ht="25.5">
      <c r="A2997" s="75">
        <v>104985</v>
      </c>
      <c r="B2997" s="73" t="s">
        <v>3698</v>
      </c>
      <c r="C2997" s="78">
        <v>0</v>
      </c>
    </row>
    <row r="2998" spans="1:3" ht="38.25">
      <c r="A2998" s="75">
        <v>97026</v>
      </c>
      <c r="B2998" s="73" t="s">
        <v>3699</v>
      </c>
      <c r="C2998" s="78">
        <v>0</v>
      </c>
    </row>
    <row r="2999" spans="1:3" ht="38.25">
      <c r="A2999" s="75">
        <v>97025</v>
      </c>
      <c r="B2999" s="73" t="s">
        <v>3700</v>
      </c>
      <c r="C2999" s="78">
        <v>0</v>
      </c>
    </row>
    <row r="3000" spans="1:3" ht="38.25">
      <c r="A3000" s="75">
        <v>97032</v>
      </c>
      <c r="B3000" s="73" t="s">
        <v>3701</v>
      </c>
      <c r="C3000" s="78">
        <v>54.84</v>
      </c>
    </row>
    <row r="3001" spans="1:3" ht="38.25">
      <c r="A3001" s="75">
        <v>97031</v>
      </c>
      <c r="B3001" s="73" t="s">
        <v>3702</v>
      </c>
      <c r="C3001" s="78">
        <v>90.53</v>
      </c>
    </row>
    <row r="3002" spans="1:3" ht="38.25">
      <c r="A3002" s="75">
        <v>97036</v>
      </c>
      <c r="B3002" s="73" t="s">
        <v>3703</v>
      </c>
      <c r="C3002" s="78">
        <v>0</v>
      </c>
    </row>
    <row r="3003" spans="1:3" ht="38.25">
      <c r="A3003" s="75">
        <v>97035</v>
      </c>
      <c r="B3003" s="73" t="s">
        <v>3704</v>
      </c>
      <c r="C3003" s="78">
        <v>0</v>
      </c>
    </row>
    <row r="3004" spans="1:3" ht="38.25">
      <c r="A3004" s="75">
        <v>97034</v>
      </c>
      <c r="B3004" s="73" t="s">
        <v>3705</v>
      </c>
      <c r="C3004" s="78">
        <v>55.85</v>
      </c>
    </row>
    <row r="3005" spans="1:3" ht="38.25">
      <c r="A3005" s="75">
        <v>97033</v>
      </c>
      <c r="B3005" s="73" t="s">
        <v>3706</v>
      </c>
      <c r="C3005" s="78">
        <v>87.76</v>
      </c>
    </row>
    <row r="3006" spans="1:3" ht="38.25">
      <c r="A3006" s="75">
        <v>97030</v>
      </c>
      <c r="B3006" s="73" t="s">
        <v>3707</v>
      </c>
      <c r="C3006" s="78">
        <v>0</v>
      </c>
    </row>
    <row r="3007" spans="1:3" ht="38.25">
      <c r="A3007" s="75">
        <v>97029</v>
      </c>
      <c r="B3007" s="73" t="s">
        <v>3708</v>
      </c>
      <c r="C3007" s="78">
        <v>0</v>
      </c>
    </row>
    <row r="3008" spans="1:3" ht="38.25">
      <c r="A3008" s="75">
        <v>97028</v>
      </c>
      <c r="B3008" s="73" t="s">
        <v>3709</v>
      </c>
      <c r="C3008" s="78">
        <v>0</v>
      </c>
    </row>
    <row r="3009" spans="1:3" ht="38.25">
      <c r="A3009" s="75">
        <v>97027</v>
      </c>
      <c r="B3009" s="73" t="s">
        <v>3710</v>
      </c>
      <c r="C3009" s="78">
        <v>0</v>
      </c>
    </row>
    <row r="3010" spans="1:3" ht="38.25">
      <c r="A3010" s="75">
        <v>97038</v>
      </c>
      <c r="B3010" s="73" t="s">
        <v>3711</v>
      </c>
      <c r="C3010" s="78">
        <v>0</v>
      </c>
    </row>
    <row r="3011" spans="1:3" ht="38.25">
      <c r="A3011" s="75">
        <v>97037</v>
      </c>
      <c r="B3011" s="73" t="s">
        <v>3712</v>
      </c>
      <c r="C3011" s="78">
        <v>0</v>
      </c>
    </row>
    <row r="3012" spans="1:3" ht="25.5">
      <c r="A3012" s="75">
        <v>97014</v>
      </c>
      <c r="B3012" s="73" t="s">
        <v>3713</v>
      </c>
      <c r="C3012" s="78">
        <v>65.55</v>
      </c>
    </row>
    <row r="3013" spans="1:3" ht="38.25">
      <c r="A3013" s="75">
        <v>97015</v>
      </c>
      <c r="B3013" s="73" t="s">
        <v>3714</v>
      </c>
      <c r="C3013" s="78">
        <v>53.73</v>
      </c>
    </row>
    <row r="3014" spans="1:3" ht="25.5">
      <c r="A3014" s="75">
        <v>97013</v>
      </c>
      <c r="B3014" s="73" t="s">
        <v>3715</v>
      </c>
      <c r="C3014" s="78">
        <v>89.22</v>
      </c>
    </row>
    <row r="3015" spans="1:3" ht="25.5">
      <c r="A3015" s="75">
        <v>97017</v>
      </c>
      <c r="B3015" s="73" t="s">
        <v>3716</v>
      </c>
      <c r="C3015" s="78">
        <v>45.73</v>
      </c>
    </row>
    <row r="3016" spans="1:3" ht="25.5">
      <c r="A3016" s="75">
        <v>97018</v>
      </c>
      <c r="B3016" s="73" t="s">
        <v>3717</v>
      </c>
      <c r="C3016" s="78">
        <v>37.799999999999997</v>
      </c>
    </row>
    <row r="3017" spans="1:3" ht="25.5">
      <c r="A3017" s="75">
        <v>97016</v>
      </c>
      <c r="B3017" s="73" t="s">
        <v>3718</v>
      </c>
      <c r="C3017" s="78">
        <v>61.74</v>
      </c>
    </row>
    <row r="3018" spans="1:3" ht="38.25">
      <c r="A3018" s="75">
        <v>97024</v>
      </c>
      <c r="B3018" s="73" t="s">
        <v>3719</v>
      </c>
      <c r="C3018" s="78">
        <v>0</v>
      </c>
    </row>
    <row r="3019" spans="1:3" ht="38.25">
      <c r="A3019" s="75">
        <v>97023</v>
      </c>
      <c r="B3019" s="73" t="s">
        <v>3720</v>
      </c>
      <c r="C3019" s="78">
        <v>0</v>
      </c>
    </row>
    <row r="3020" spans="1:3" ht="38.25">
      <c r="A3020" s="75">
        <v>105804</v>
      </c>
      <c r="B3020" s="73" t="s">
        <v>3721</v>
      </c>
      <c r="C3020" s="78">
        <v>0</v>
      </c>
    </row>
    <row r="3021" spans="1:3" ht="38.25">
      <c r="A3021" s="75">
        <v>104990</v>
      </c>
      <c r="B3021" s="73" t="s">
        <v>3722</v>
      </c>
      <c r="C3021" s="78">
        <v>11.17</v>
      </c>
    </row>
    <row r="3022" spans="1:3">
      <c r="A3022" s="75">
        <v>97052</v>
      </c>
      <c r="B3022" s="73" t="s">
        <v>3723</v>
      </c>
      <c r="C3022" s="78">
        <v>0</v>
      </c>
    </row>
    <row r="3023" spans="1:3">
      <c r="A3023" s="75">
        <v>97054</v>
      </c>
      <c r="B3023" s="73" t="s">
        <v>3724</v>
      </c>
      <c r="C3023" s="78">
        <v>28.57</v>
      </c>
    </row>
    <row r="3024" spans="1:3">
      <c r="A3024" s="75">
        <v>104981</v>
      </c>
      <c r="B3024" s="73" t="s">
        <v>3725</v>
      </c>
      <c r="C3024" s="78">
        <v>0</v>
      </c>
    </row>
    <row r="3025" spans="1:3">
      <c r="A3025" s="75">
        <v>104980</v>
      </c>
      <c r="B3025" s="73" t="s">
        <v>3726</v>
      </c>
      <c r="C3025" s="78">
        <v>0</v>
      </c>
    </row>
    <row r="3026" spans="1:3">
      <c r="A3026" s="75">
        <v>97042</v>
      </c>
      <c r="B3026" s="73" t="s">
        <v>3727</v>
      </c>
      <c r="C3026" s="78">
        <v>0</v>
      </c>
    </row>
    <row r="3027" spans="1:3" ht="25.5">
      <c r="A3027" s="75">
        <v>97045</v>
      </c>
      <c r="B3027" s="73" t="s">
        <v>3728</v>
      </c>
      <c r="C3027" s="78">
        <v>0</v>
      </c>
    </row>
    <row r="3028" spans="1:3" ht="25.5">
      <c r="A3028" s="75">
        <v>97044</v>
      </c>
      <c r="B3028" s="73" t="s">
        <v>3729</v>
      </c>
      <c r="C3028" s="78">
        <v>0</v>
      </c>
    </row>
    <row r="3029" spans="1:3" ht="25.5">
      <c r="A3029" s="75">
        <v>97043</v>
      </c>
      <c r="B3029" s="73" t="s">
        <v>3730</v>
      </c>
      <c r="C3029" s="78">
        <v>0</v>
      </c>
    </row>
    <row r="3030" spans="1:3" ht="25.5">
      <c r="A3030" s="75">
        <v>97063</v>
      </c>
      <c r="B3030" s="73" t="s">
        <v>3731</v>
      </c>
      <c r="C3030" s="78">
        <v>20.04</v>
      </c>
    </row>
    <row r="3031" spans="1:3" ht="25.5">
      <c r="A3031" s="75">
        <v>97065</v>
      </c>
      <c r="B3031" s="73" t="s">
        <v>3732</v>
      </c>
      <c r="C3031" s="78">
        <v>13.17</v>
      </c>
    </row>
    <row r="3032" spans="1:3" ht="25.5">
      <c r="A3032" s="75">
        <v>97064</v>
      </c>
      <c r="B3032" s="73" t="s">
        <v>3733</v>
      </c>
      <c r="C3032" s="78">
        <v>27.65</v>
      </c>
    </row>
    <row r="3033" spans="1:3">
      <c r="A3033" s="75">
        <v>97049</v>
      </c>
      <c r="B3033" s="73" t="s">
        <v>3734</v>
      </c>
      <c r="C3033" s="78">
        <v>0</v>
      </c>
    </row>
    <row r="3034" spans="1:3" ht="25.5">
      <c r="A3034" s="75">
        <v>96997</v>
      </c>
      <c r="B3034" s="73" t="s">
        <v>3735</v>
      </c>
      <c r="C3034" s="78">
        <v>0</v>
      </c>
    </row>
    <row r="3035" spans="1:3" ht="25.5">
      <c r="A3035" s="75">
        <v>96999</v>
      </c>
      <c r="B3035" s="73" t="s">
        <v>3736</v>
      </c>
      <c r="C3035" s="78">
        <v>0</v>
      </c>
    </row>
    <row r="3036" spans="1:3" ht="38.25">
      <c r="A3036" s="75">
        <v>96996</v>
      </c>
      <c r="B3036" s="73" t="s">
        <v>3737</v>
      </c>
      <c r="C3036" s="78">
        <v>0</v>
      </c>
    </row>
    <row r="3037" spans="1:3" ht="38.25">
      <c r="A3037" s="75">
        <v>96998</v>
      </c>
      <c r="B3037" s="73" t="s">
        <v>3738</v>
      </c>
      <c r="C3037" s="78">
        <v>0</v>
      </c>
    </row>
    <row r="3038" spans="1:3" ht="25.5">
      <c r="A3038" s="75">
        <v>97067</v>
      </c>
      <c r="B3038" s="73" t="s">
        <v>3739</v>
      </c>
      <c r="C3038" s="78">
        <v>637.41999999999996</v>
      </c>
    </row>
    <row r="3039" spans="1:3" ht="25.5">
      <c r="A3039" s="75">
        <v>97001</v>
      </c>
      <c r="B3039" s="73" t="s">
        <v>3740</v>
      </c>
      <c r="C3039" s="78">
        <v>0</v>
      </c>
    </row>
    <row r="3040" spans="1:3" ht="25.5">
      <c r="A3040" s="75">
        <v>97003</v>
      </c>
      <c r="B3040" s="73" t="s">
        <v>3741</v>
      </c>
      <c r="C3040" s="78">
        <v>0</v>
      </c>
    </row>
    <row r="3041" spans="1:3" ht="25.5">
      <c r="A3041" s="75">
        <v>97005</v>
      </c>
      <c r="B3041" s="73" t="s">
        <v>3742</v>
      </c>
      <c r="C3041" s="78">
        <v>0</v>
      </c>
    </row>
    <row r="3042" spans="1:3" ht="25.5">
      <c r="A3042" s="75">
        <v>97000</v>
      </c>
      <c r="B3042" s="73" t="s">
        <v>3743</v>
      </c>
      <c r="C3042" s="78">
        <v>0</v>
      </c>
    </row>
    <row r="3043" spans="1:3" ht="25.5">
      <c r="A3043" s="75">
        <v>97002</v>
      </c>
      <c r="B3043" s="73" t="s">
        <v>3744</v>
      </c>
      <c r="C3043" s="78">
        <v>0</v>
      </c>
    </row>
    <row r="3044" spans="1:3" ht="25.5">
      <c r="A3044" s="75">
        <v>97004</v>
      </c>
      <c r="B3044" s="73" t="s">
        <v>3745</v>
      </c>
      <c r="C3044" s="78">
        <v>0</v>
      </c>
    </row>
    <row r="3045" spans="1:3" ht="25.5">
      <c r="A3045" s="75">
        <v>97007</v>
      </c>
      <c r="B3045" s="73" t="s">
        <v>3746</v>
      </c>
      <c r="C3045" s="78">
        <v>0</v>
      </c>
    </row>
    <row r="3046" spans="1:3" ht="25.5">
      <c r="A3046" s="75">
        <v>97009</v>
      </c>
      <c r="B3046" s="73" t="s">
        <v>3747</v>
      </c>
      <c r="C3046" s="78">
        <v>0</v>
      </c>
    </row>
    <row r="3047" spans="1:3" ht="25.5">
      <c r="A3047" s="75">
        <v>97006</v>
      </c>
      <c r="B3047" s="73" t="s">
        <v>3748</v>
      </c>
      <c r="C3047" s="78">
        <v>0</v>
      </c>
    </row>
    <row r="3048" spans="1:3" ht="25.5">
      <c r="A3048" s="75">
        <v>97008</v>
      </c>
      <c r="B3048" s="73" t="s">
        <v>3749</v>
      </c>
      <c r="C3048" s="78">
        <v>0</v>
      </c>
    </row>
    <row r="3049" spans="1:3" ht="25.5">
      <c r="A3049" s="75">
        <v>97048</v>
      </c>
      <c r="B3049" s="73" t="s">
        <v>3750</v>
      </c>
      <c r="C3049" s="78">
        <v>0.09</v>
      </c>
    </row>
    <row r="3050" spans="1:3" ht="25.5">
      <c r="A3050" s="75">
        <v>97047</v>
      </c>
      <c r="B3050" s="73" t="s">
        <v>3751</v>
      </c>
      <c r="C3050" s="78">
        <v>0.13</v>
      </c>
    </row>
    <row r="3051" spans="1:3">
      <c r="A3051" s="75">
        <v>97046</v>
      </c>
      <c r="B3051" s="73" t="s">
        <v>3752</v>
      </c>
      <c r="C3051" s="78">
        <v>0.33</v>
      </c>
    </row>
    <row r="3052" spans="1:3" ht="25.5">
      <c r="A3052" s="75">
        <v>104989</v>
      </c>
      <c r="B3052" s="73" t="s">
        <v>3753</v>
      </c>
      <c r="C3052" s="78">
        <v>37.979999999999997</v>
      </c>
    </row>
    <row r="3053" spans="1:3">
      <c r="A3053" s="75">
        <v>97066</v>
      </c>
      <c r="B3053" s="73" t="s">
        <v>3754</v>
      </c>
      <c r="C3053" s="78">
        <v>340.62</v>
      </c>
    </row>
    <row r="3054" spans="1:3">
      <c r="A3054" s="75">
        <v>104982</v>
      </c>
      <c r="B3054" s="73" t="s">
        <v>3755</v>
      </c>
      <c r="C3054" s="78">
        <v>0</v>
      </c>
    </row>
    <row r="3055" spans="1:3">
      <c r="A3055" s="75">
        <v>97060</v>
      </c>
      <c r="B3055" s="73" t="s">
        <v>3756</v>
      </c>
      <c r="C3055" s="78">
        <v>0</v>
      </c>
    </row>
    <row r="3056" spans="1:3">
      <c r="A3056" s="75">
        <v>97059</v>
      </c>
      <c r="B3056" s="73" t="s">
        <v>3757</v>
      </c>
      <c r="C3056" s="78">
        <v>0</v>
      </c>
    </row>
    <row r="3057" spans="1:3">
      <c r="A3057" s="75">
        <v>97058</v>
      </c>
      <c r="B3057" s="73" t="s">
        <v>3758</v>
      </c>
      <c r="C3057" s="78">
        <v>0</v>
      </c>
    </row>
    <row r="3058" spans="1:3" ht="25.5">
      <c r="A3058" s="75">
        <v>97056</v>
      </c>
      <c r="B3058" s="73" t="s">
        <v>3759</v>
      </c>
      <c r="C3058" s="78">
        <v>0</v>
      </c>
    </row>
    <row r="3059" spans="1:3" ht="25.5">
      <c r="A3059" s="75">
        <v>97057</v>
      </c>
      <c r="B3059" s="73" t="s">
        <v>3760</v>
      </c>
      <c r="C3059" s="78">
        <v>0</v>
      </c>
    </row>
    <row r="3060" spans="1:3" ht="25.5">
      <c r="A3060" s="75">
        <v>97055</v>
      </c>
      <c r="B3060" s="73" t="s">
        <v>3761</v>
      </c>
      <c r="C3060" s="78">
        <v>0</v>
      </c>
    </row>
    <row r="3061" spans="1:3">
      <c r="A3061" s="75">
        <v>102656</v>
      </c>
      <c r="B3061" s="73" t="s">
        <v>3762</v>
      </c>
      <c r="C3061" s="78">
        <v>0</v>
      </c>
    </row>
    <row r="3062" spans="1:3">
      <c r="A3062" s="75">
        <v>104983</v>
      </c>
      <c r="B3062" s="73" t="s">
        <v>3763</v>
      </c>
      <c r="C3062" s="78">
        <v>0</v>
      </c>
    </row>
    <row r="3063" spans="1:3">
      <c r="A3063" s="75">
        <v>97050</v>
      </c>
      <c r="B3063" s="73" t="s">
        <v>3764</v>
      </c>
      <c r="C3063" s="78">
        <v>0</v>
      </c>
    </row>
    <row r="3064" spans="1:3" ht="25.5">
      <c r="A3064" s="75">
        <v>95946</v>
      </c>
      <c r="B3064" s="73" t="s">
        <v>3765</v>
      </c>
      <c r="C3064" s="78">
        <v>12.71</v>
      </c>
    </row>
    <row r="3065" spans="1:3" ht="25.5">
      <c r="A3065" s="75">
        <v>95947</v>
      </c>
      <c r="B3065" s="73" t="s">
        <v>3766</v>
      </c>
      <c r="C3065" s="78">
        <v>9.83</v>
      </c>
    </row>
    <row r="3066" spans="1:3" ht="25.5">
      <c r="A3066" s="75">
        <v>95948</v>
      </c>
      <c r="B3066" s="73" t="s">
        <v>3767</v>
      </c>
      <c r="C3066" s="78">
        <v>8.7100000000000009</v>
      </c>
    </row>
    <row r="3067" spans="1:3" ht="25.5">
      <c r="A3067" s="75">
        <v>95944</v>
      </c>
      <c r="B3067" s="73" t="s">
        <v>3768</v>
      </c>
      <c r="C3067" s="78">
        <v>19.47</v>
      </c>
    </row>
    <row r="3068" spans="1:3" ht="25.5">
      <c r="A3068" s="75">
        <v>95945</v>
      </c>
      <c r="B3068" s="73" t="s">
        <v>3769</v>
      </c>
      <c r="C3068" s="78">
        <v>15.87</v>
      </c>
    </row>
    <row r="3069" spans="1:3" ht="25.5">
      <c r="A3069" s="75">
        <v>95943</v>
      </c>
      <c r="B3069" s="73" t="s">
        <v>3770</v>
      </c>
      <c r="C3069" s="78">
        <v>21.33</v>
      </c>
    </row>
    <row r="3070" spans="1:3" ht="25.5">
      <c r="A3070" s="75">
        <v>102077</v>
      </c>
      <c r="B3070" s="73" t="s">
        <v>3771</v>
      </c>
      <c r="C3070" s="78">
        <v>5173.3999999999996</v>
      </c>
    </row>
    <row r="3071" spans="1:3" ht="25.5">
      <c r="A3071" s="75">
        <v>102073</v>
      </c>
      <c r="B3071" s="73" t="s">
        <v>3772</v>
      </c>
      <c r="C3071" s="78">
        <v>3784.2</v>
      </c>
    </row>
    <row r="3072" spans="1:3" ht="25.5">
      <c r="A3072" s="75">
        <v>102079</v>
      </c>
      <c r="B3072" s="73" t="s">
        <v>3773</v>
      </c>
      <c r="C3072" s="78">
        <v>5109.66</v>
      </c>
    </row>
    <row r="3073" spans="1:3" ht="25.5">
      <c r="A3073" s="75">
        <v>102075</v>
      </c>
      <c r="B3073" s="73" t="s">
        <v>3774</v>
      </c>
      <c r="C3073" s="78">
        <v>4665.4399999999996</v>
      </c>
    </row>
    <row r="3074" spans="1:3" ht="25.5">
      <c r="A3074" s="75">
        <v>102078</v>
      </c>
      <c r="B3074" s="73" t="s">
        <v>3775</v>
      </c>
      <c r="C3074" s="78">
        <v>5368.3</v>
      </c>
    </row>
    <row r="3075" spans="1:3" ht="25.5">
      <c r="A3075" s="75">
        <v>102074</v>
      </c>
      <c r="B3075" s="73" t="s">
        <v>3776</v>
      </c>
      <c r="C3075" s="78">
        <v>4525.6499999999996</v>
      </c>
    </row>
    <row r="3076" spans="1:3" ht="25.5">
      <c r="A3076" s="75">
        <v>102080</v>
      </c>
      <c r="B3076" s="73" t="s">
        <v>3777</v>
      </c>
      <c r="C3076" s="78">
        <v>4487.6000000000004</v>
      </c>
    </row>
    <row r="3077" spans="1:3" ht="25.5">
      <c r="A3077" s="75">
        <v>102076</v>
      </c>
      <c r="B3077" s="73" t="s">
        <v>3778</v>
      </c>
      <c r="C3077" s="78">
        <v>4813.7700000000004</v>
      </c>
    </row>
    <row r="3078" spans="1:3" ht="25.5">
      <c r="A3078" s="75">
        <v>102084</v>
      </c>
      <c r="B3078" s="73" t="s">
        <v>3779</v>
      </c>
      <c r="C3078" s="78">
        <v>0</v>
      </c>
    </row>
    <row r="3079" spans="1:3" ht="25.5">
      <c r="A3079" s="75">
        <v>102082</v>
      </c>
      <c r="B3079" s="73" t="s">
        <v>3780</v>
      </c>
      <c r="C3079" s="78">
        <v>0</v>
      </c>
    </row>
    <row r="3080" spans="1:3" ht="25.5">
      <c r="A3080" s="75">
        <v>102081</v>
      </c>
      <c r="B3080" s="73" t="s">
        <v>3781</v>
      </c>
      <c r="C3080" s="78">
        <v>0</v>
      </c>
    </row>
    <row r="3081" spans="1:3" ht="25.5">
      <c r="A3081" s="75">
        <v>102092</v>
      </c>
      <c r="B3081" s="73" t="s">
        <v>3782</v>
      </c>
      <c r="C3081" s="78">
        <v>0</v>
      </c>
    </row>
    <row r="3082" spans="1:3" ht="25.5">
      <c r="A3082" s="75">
        <v>102089</v>
      </c>
      <c r="B3082" s="73" t="s">
        <v>3783</v>
      </c>
      <c r="C3082" s="78">
        <v>205.15</v>
      </c>
    </row>
    <row r="3083" spans="1:3" ht="25.5">
      <c r="A3083" s="75">
        <v>102090</v>
      </c>
      <c r="B3083" s="73" t="s">
        <v>3784</v>
      </c>
      <c r="C3083" s="78">
        <v>146.82</v>
      </c>
    </row>
    <row r="3084" spans="1:3" ht="25.5">
      <c r="A3084" s="75">
        <v>102086</v>
      </c>
      <c r="B3084" s="73" t="s">
        <v>3785</v>
      </c>
      <c r="C3084" s="78">
        <v>210.48</v>
      </c>
    </row>
    <row r="3085" spans="1:3" ht="25.5">
      <c r="A3085" s="75">
        <v>102087</v>
      </c>
      <c r="B3085" s="73" t="s">
        <v>3786</v>
      </c>
      <c r="C3085" s="78">
        <v>159.06</v>
      </c>
    </row>
    <row r="3086" spans="1:3" ht="25.5">
      <c r="A3086" s="75">
        <v>102091</v>
      </c>
      <c r="B3086" s="73" t="s">
        <v>3787</v>
      </c>
      <c r="C3086" s="78">
        <v>260.97000000000003</v>
      </c>
    </row>
    <row r="3087" spans="1:3" ht="25.5">
      <c r="A3087" s="75">
        <v>102088</v>
      </c>
      <c r="B3087" s="73" t="s">
        <v>3788</v>
      </c>
      <c r="C3087" s="78">
        <v>223.07</v>
      </c>
    </row>
    <row r="3088" spans="1:3" ht="25.5">
      <c r="A3088" s="75">
        <v>101997</v>
      </c>
      <c r="B3088" s="73" t="s">
        <v>3789</v>
      </c>
      <c r="C3088" s="78">
        <v>216.4</v>
      </c>
    </row>
    <row r="3089" spans="1:3" ht="25.5">
      <c r="A3089" s="75">
        <v>101998</v>
      </c>
      <c r="B3089" s="73" t="s">
        <v>3790</v>
      </c>
      <c r="C3089" s="78">
        <v>154.75</v>
      </c>
    </row>
    <row r="3090" spans="1:3" ht="25.5">
      <c r="A3090" s="75">
        <v>101999</v>
      </c>
      <c r="B3090" s="73" t="s">
        <v>3791</v>
      </c>
      <c r="C3090" s="78">
        <v>308.94</v>
      </c>
    </row>
    <row r="3091" spans="1:3" ht="25.5">
      <c r="A3091" s="75">
        <v>101994</v>
      </c>
      <c r="B3091" s="73" t="s">
        <v>3792</v>
      </c>
      <c r="C3091" s="78">
        <v>220.26</v>
      </c>
    </row>
    <row r="3092" spans="1:3" ht="25.5">
      <c r="A3092" s="75">
        <v>101995</v>
      </c>
      <c r="B3092" s="73" t="s">
        <v>3793</v>
      </c>
      <c r="C3092" s="78">
        <v>165.28</v>
      </c>
    </row>
    <row r="3093" spans="1:3" ht="25.5">
      <c r="A3093" s="75">
        <v>101996</v>
      </c>
      <c r="B3093" s="73" t="s">
        <v>3794</v>
      </c>
      <c r="C3093" s="78">
        <v>239.82</v>
      </c>
    </row>
    <row r="3094" spans="1:3" ht="25.5">
      <c r="A3094" s="75">
        <v>101991</v>
      </c>
      <c r="B3094" s="73" t="s">
        <v>3795</v>
      </c>
      <c r="C3094" s="78">
        <v>215.69</v>
      </c>
    </row>
    <row r="3095" spans="1:3" ht="25.5">
      <c r="A3095" s="75">
        <v>101992</v>
      </c>
      <c r="B3095" s="73" t="s">
        <v>3796</v>
      </c>
      <c r="C3095" s="78">
        <v>155.41</v>
      </c>
    </row>
    <row r="3096" spans="1:3" ht="25.5">
      <c r="A3096" s="75">
        <v>101993</v>
      </c>
      <c r="B3096" s="73" t="s">
        <v>3797</v>
      </c>
      <c r="C3096" s="78">
        <v>288.14999999999998</v>
      </c>
    </row>
    <row r="3097" spans="1:3" ht="25.5">
      <c r="A3097" s="75">
        <v>101988</v>
      </c>
      <c r="B3097" s="73" t="s">
        <v>3798</v>
      </c>
      <c r="C3097" s="78">
        <v>206.1</v>
      </c>
    </row>
    <row r="3098" spans="1:3" ht="25.5">
      <c r="A3098" s="75">
        <v>101989</v>
      </c>
      <c r="B3098" s="73" t="s">
        <v>3799</v>
      </c>
      <c r="C3098" s="78">
        <v>157.13</v>
      </c>
    </row>
    <row r="3099" spans="1:3" ht="25.5">
      <c r="A3099" s="75">
        <v>101990</v>
      </c>
      <c r="B3099" s="73" t="s">
        <v>3800</v>
      </c>
      <c r="C3099" s="78">
        <v>222.92</v>
      </c>
    </row>
    <row r="3100" spans="1:3" ht="25.5">
      <c r="A3100" s="75">
        <v>101985</v>
      </c>
      <c r="B3100" s="73" t="s">
        <v>3801</v>
      </c>
      <c r="C3100" s="78">
        <v>216.82</v>
      </c>
    </row>
    <row r="3101" spans="1:3" ht="25.5">
      <c r="A3101" s="75">
        <v>101986</v>
      </c>
      <c r="B3101" s="73" t="s">
        <v>3802</v>
      </c>
      <c r="C3101" s="78">
        <v>153.76</v>
      </c>
    </row>
    <row r="3102" spans="1:3" ht="25.5">
      <c r="A3102" s="75">
        <v>101987</v>
      </c>
      <c r="B3102" s="73" t="s">
        <v>3803</v>
      </c>
      <c r="C3102" s="78">
        <v>245.11</v>
      </c>
    </row>
    <row r="3103" spans="1:3" ht="25.5">
      <c r="A3103" s="75">
        <v>101969</v>
      </c>
      <c r="B3103" s="73" t="s">
        <v>3804</v>
      </c>
      <c r="C3103" s="78">
        <v>199.57</v>
      </c>
    </row>
    <row r="3104" spans="1:3" ht="25.5">
      <c r="A3104" s="75">
        <v>101971</v>
      </c>
      <c r="B3104" s="73" t="s">
        <v>3805</v>
      </c>
      <c r="C3104" s="78">
        <v>149.97</v>
      </c>
    </row>
    <row r="3105" spans="1:3" ht="25.5">
      <c r="A3105" s="75">
        <v>101973</v>
      </c>
      <c r="B3105" s="73" t="s">
        <v>3806</v>
      </c>
      <c r="C3105" s="78">
        <v>207.09</v>
      </c>
    </row>
    <row r="3106" spans="1:3" ht="25.5">
      <c r="A3106" s="75">
        <v>102072</v>
      </c>
      <c r="B3106" s="73" t="s">
        <v>3807</v>
      </c>
      <c r="C3106" s="78">
        <v>189.07</v>
      </c>
    </row>
    <row r="3107" spans="1:3" ht="25.5">
      <c r="A3107" s="75">
        <v>102070</v>
      </c>
      <c r="B3107" s="73" t="s">
        <v>3808</v>
      </c>
      <c r="C3107" s="78">
        <v>228.9</v>
      </c>
    </row>
    <row r="3108" spans="1:3" ht="25.5">
      <c r="A3108" s="75">
        <v>102071</v>
      </c>
      <c r="B3108" s="73" t="s">
        <v>3809</v>
      </c>
      <c r="C3108" s="78">
        <v>202.07</v>
      </c>
    </row>
    <row r="3109" spans="1:3" ht="25.5">
      <c r="A3109" s="75">
        <v>102068</v>
      </c>
      <c r="B3109" s="73" t="s">
        <v>3810</v>
      </c>
      <c r="C3109" s="78">
        <v>270.87</v>
      </c>
    </row>
    <row r="3110" spans="1:3" ht="25.5">
      <c r="A3110" s="75">
        <v>102069</v>
      </c>
      <c r="B3110" s="73" t="s">
        <v>3811</v>
      </c>
      <c r="C3110" s="78">
        <v>256.14</v>
      </c>
    </row>
    <row r="3111" spans="1:3" ht="25.5">
      <c r="A3111" s="75">
        <v>102066</v>
      </c>
      <c r="B3111" s="73" t="s">
        <v>3812</v>
      </c>
      <c r="C3111" s="78">
        <v>469.7</v>
      </c>
    </row>
    <row r="3112" spans="1:3" ht="25.5">
      <c r="A3112" s="75">
        <v>102067</v>
      </c>
      <c r="B3112" s="73" t="s">
        <v>3813</v>
      </c>
      <c r="C3112" s="78">
        <v>402.85</v>
      </c>
    </row>
    <row r="3113" spans="1:3" ht="25.5">
      <c r="A3113" s="75">
        <v>102065</v>
      </c>
      <c r="B3113" s="73" t="s">
        <v>3814</v>
      </c>
      <c r="C3113" s="78">
        <v>202.34</v>
      </c>
    </row>
    <row r="3114" spans="1:3" ht="25.5">
      <c r="A3114" s="75">
        <v>102063</v>
      </c>
      <c r="B3114" s="73" t="s">
        <v>3815</v>
      </c>
      <c r="C3114" s="78">
        <v>244.92</v>
      </c>
    </row>
    <row r="3115" spans="1:3" ht="25.5">
      <c r="A3115" s="75">
        <v>102064</v>
      </c>
      <c r="B3115" s="73" t="s">
        <v>3816</v>
      </c>
      <c r="C3115" s="78">
        <v>217.51</v>
      </c>
    </row>
    <row r="3116" spans="1:3" ht="25.5">
      <c r="A3116" s="75">
        <v>102061</v>
      </c>
      <c r="B3116" s="73" t="s">
        <v>3817</v>
      </c>
      <c r="C3116" s="78">
        <v>290.83</v>
      </c>
    </row>
    <row r="3117" spans="1:3" ht="25.5">
      <c r="A3117" s="75">
        <v>102062</v>
      </c>
      <c r="B3117" s="73" t="s">
        <v>3818</v>
      </c>
      <c r="C3117" s="78">
        <v>278.17</v>
      </c>
    </row>
    <row r="3118" spans="1:3" ht="25.5">
      <c r="A3118" s="75">
        <v>102059</v>
      </c>
      <c r="B3118" s="73" t="s">
        <v>3819</v>
      </c>
      <c r="C3118" s="78">
        <v>444.43</v>
      </c>
    </row>
    <row r="3119" spans="1:3" ht="25.5">
      <c r="A3119" s="75">
        <v>102060</v>
      </c>
      <c r="B3119" s="73" t="s">
        <v>3820</v>
      </c>
      <c r="C3119" s="78">
        <v>373.43</v>
      </c>
    </row>
    <row r="3120" spans="1:3" ht="25.5">
      <c r="A3120" s="75">
        <v>102052</v>
      </c>
      <c r="B3120" s="73" t="s">
        <v>3821</v>
      </c>
      <c r="C3120" s="78">
        <v>191.62</v>
      </c>
    </row>
    <row r="3121" spans="1:3" ht="25.5">
      <c r="A3121" s="75">
        <v>102050</v>
      </c>
      <c r="B3121" s="73" t="s">
        <v>3822</v>
      </c>
      <c r="C3121" s="78">
        <v>236.52</v>
      </c>
    </row>
    <row r="3122" spans="1:3" ht="25.5">
      <c r="A3122" s="75">
        <v>102051</v>
      </c>
      <c r="B3122" s="73" t="s">
        <v>3823</v>
      </c>
      <c r="C3122" s="78">
        <v>207.65</v>
      </c>
    </row>
    <row r="3123" spans="1:3" ht="25.5">
      <c r="A3123" s="75">
        <v>102048</v>
      </c>
      <c r="B3123" s="73" t="s">
        <v>3824</v>
      </c>
      <c r="C3123" s="78">
        <v>290.06</v>
      </c>
    </row>
    <row r="3124" spans="1:3" ht="25.5">
      <c r="A3124" s="75">
        <v>102049</v>
      </c>
      <c r="B3124" s="73" t="s">
        <v>3825</v>
      </c>
      <c r="C3124" s="78">
        <v>265.41000000000003</v>
      </c>
    </row>
    <row r="3125" spans="1:3" ht="25.5">
      <c r="A3125" s="75">
        <v>102046</v>
      </c>
      <c r="B3125" s="73" t="s">
        <v>3826</v>
      </c>
      <c r="C3125" s="78">
        <v>530.36</v>
      </c>
    </row>
    <row r="3126" spans="1:3" ht="25.5">
      <c r="A3126" s="75">
        <v>102047</v>
      </c>
      <c r="B3126" s="73" t="s">
        <v>3827</v>
      </c>
      <c r="C3126" s="78">
        <v>452.9</v>
      </c>
    </row>
    <row r="3127" spans="1:3" ht="25.5">
      <c r="A3127" s="75">
        <v>102045</v>
      </c>
      <c r="B3127" s="73" t="s">
        <v>3828</v>
      </c>
      <c r="C3127" s="78">
        <v>211.38</v>
      </c>
    </row>
    <row r="3128" spans="1:3" ht="25.5">
      <c r="A3128" s="75">
        <v>102043</v>
      </c>
      <c r="B3128" s="73" t="s">
        <v>3829</v>
      </c>
      <c r="C3128" s="78">
        <v>254.73</v>
      </c>
    </row>
    <row r="3129" spans="1:3" ht="25.5">
      <c r="A3129" s="75">
        <v>102044</v>
      </c>
      <c r="B3129" s="73" t="s">
        <v>3830</v>
      </c>
      <c r="C3129" s="78">
        <v>227.64</v>
      </c>
    </row>
    <row r="3130" spans="1:3" ht="25.5">
      <c r="A3130" s="75">
        <v>102041</v>
      </c>
      <c r="B3130" s="73" t="s">
        <v>3831</v>
      </c>
      <c r="C3130" s="78">
        <v>310.38</v>
      </c>
    </row>
    <row r="3131" spans="1:3" ht="25.5">
      <c r="A3131" s="75">
        <v>102042</v>
      </c>
      <c r="B3131" s="73" t="s">
        <v>3832</v>
      </c>
      <c r="C3131" s="78">
        <v>289.22000000000003</v>
      </c>
    </row>
    <row r="3132" spans="1:3" ht="25.5">
      <c r="A3132" s="75">
        <v>102039</v>
      </c>
      <c r="B3132" s="73" t="s">
        <v>3833</v>
      </c>
      <c r="C3132" s="78">
        <v>478.39</v>
      </c>
    </row>
    <row r="3133" spans="1:3" ht="25.5">
      <c r="A3133" s="75">
        <v>102040</v>
      </c>
      <c r="B3133" s="73" t="s">
        <v>3834</v>
      </c>
      <c r="C3133" s="78">
        <v>398.52</v>
      </c>
    </row>
    <row r="3134" spans="1:3" ht="25.5">
      <c r="A3134" s="75">
        <v>102038</v>
      </c>
      <c r="B3134" s="73" t="s">
        <v>3835</v>
      </c>
      <c r="C3134" s="78">
        <v>204.65</v>
      </c>
    </row>
    <row r="3135" spans="1:3" ht="25.5">
      <c r="A3135" s="75">
        <v>102036</v>
      </c>
      <c r="B3135" s="73" t="s">
        <v>3836</v>
      </c>
      <c r="C3135" s="78">
        <v>249.43</v>
      </c>
    </row>
    <row r="3136" spans="1:3" ht="25.5">
      <c r="A3136" s="75">
        <v>102037</v>
      </c>
      <c r="B3136" s="73" t="s">
        <v>3837</v>
      </c>
      <c r="C3136" s="78">
        <v>220.65</v>
      </c>
    </row>
    <row r="3137" spans="1:3" ht="25.5">
      <c r="A3137" s="75">
        <v>102016</v>
      </c>
      <c r="B3137" s="73" t="s">
        <v>3838</v>
      </c>
      <c r="C3137" s="78">
        <v>299.91000000000003</v>
      </c>
    </row>
    <row r="3138" spans="1:3" ht="25.5">
      <c r="A3138" s="75">
        <v>102017</v>
      </c>
      <c r="B3138" s="73" t="s">
        <v>3839</v>
      </c>
      <c r="C3138" s="78">
        <v>280.26</v>
      </c>
    </row>
    <row r="3139" spans="1:3" ht="25.5">
      <c r="A3139" s="75">
        <v>102014</v>
      </c>
      <c r="B3139" s="73" t="s">
        <v>3840</v>
      </c>
      <c r="C3139" s="78">
        <v>518.79999999999995</v>
      </c>
    </row>
    <row r="3140" spans="1:3" ht="25.5">
      <c r="A3140" s="75">
        <v>102015</v>
      </c>
      <c r="B3140" s="73" t="s">
        <v>3841</v>
      </c>
      <c r="C3140" s="78">
        <v>434.89</v>
      </c>
    </row>
    <row r="3141" spans="1:3" ht="25.5">
      <c r="A3141" s="75">
        <v>102013</v>
      </c>
      <c r="B3141" s="73" t="s">
        <v>3842</v>
      </c>
      <c r="C3141" s="78">
        <v>214</v>
      </c>
    </row>
    <row r="3142" spans="1:3" ht="25.5">
      <c r="A3142" s="75">
        <v>102011</v>
      </c>
      <c r="B3142" s="73" t="s">
        <v>3843</v>
      </c>
      <c r="C3142" s="78">
        <v>257.14999999999998</v>
      </c>
    </row>
    <row r="3143" spans="1:3" ht="25.5">
      <c r="A3143" s="75">
        <v>102012</v>
      </c>
      <c r="B3143" s="73" t="s">
        <v>3844</v>
      </c>
      <c r="C3143" s="78">
        <v>229.42</v>
      </c>
    </row>
    <row r="3144" spans="1:3" ht="25.5">
      <c r="A3144" s="75">
        <v>102009</v>
      </c>
      <c r="B3144" s="73" t="s">
        <v>3845</v>
      </c>
      <c r="C3144" s="78">
        <v>310.3</v>
      </c>
    </row>
    <row r="3145" spans="1:3" ht="25.5">
      <c r="A3145" s="75">
        <v>102010</v>
      </c>
      <c r="B3145" s="73" t="s">
        <v>3846</v>
      </c>
      <c r="C3145" s="78">
        <v>292.75</v>
      </c>
    </row>
    <row r="3146" spans="1:3" ht="25.5">
      <c r="A3146" s="75">
        <v>102007</v>
      </c>
      <c r="B3146" s="73" t="s">
        <v>3847</v>
      </c>
      <c r="C3146" s="78">
        <v>455.95</v>
      </c>
    </row>
    <row r="3147" spans="1:3" ht="25.5">
      <c r="A3147" s="75">
        <v>102008</v>
      </c>
      <c r="B3147" s="73" t="s">
        <v>3848</v>
      </c>
      <c r="C3147" s="78">
        <v>380.93</v>
      </c>
    </row>
    <row r="3148" spans="1:3" ht="25.5">
      <c r="A3148" s="75">
        <v>102006</v>
      </c>
      <c r="B3148" s="73" t="s">
        <v>3849</v>
      </c>
      <c r="C3148" s="78">
        <v>210.5</v>
      </c>
    </row>
    <row r="3149" spans="1:3" ht="25.5">
      <c r="A3149" s="75">
        <v>102004</v>
      </c>
      <c r="B3149" s="73" t="s">
        <v>3850</v>
      </c>
      <c r="C3149" s="78">
        <v>257.64</v>
      </c>
    </row>
    <row r="3150" spans="1:3" ht="25.5">
      <c r="A3150" s="75">
        <v>102005</v>
      </c>
      <c r="B3150" s="73" t="s">
        <v>3851</v>
      </c>
      <c r="C3150" s="78">
        <v>228.73</v>
      </c>
    </row>
    <row r="3151" spans="1:3" ht="25.5">
      <c r="A3151" s="75">
        <v>102002</v>
      </c>
      <c r="B3151" s="73" t="s">
        <v>3852</v>
      </c>
      <c r="C3151" s="78">
        <v>303.7</v>
      </c>
    </row>
    <row r="3152" spans="1:3" ht="25.5">
      <c r="A3152" s="75">
        <v>102003</v>
      </c>
      <c r="B3152" s="73" t="s">
        <v>3853</v>
      </c>
      <c r="C3152" s="78">
        <v>286.61</v>
      </c>
    </row>
    <row r="3153" spans="1:3" ht="25.5">
      <c r="A3153" s="75">
        <v>102000</v>
      </c>
      <c r="B3153" s="73" t="s">
        <v>3854</v>
      </c>
      <c r="C3153" s="78">
        <v>475.58</v>
      </c>
    </row>
    <row r="3154" spans="1:3" ht="25.5">
      <c r="A3154" s="75">
        <v>102001</v>
      </c>
      <c r="B3154" s="73" t="s">
        <v>3855</v>
      </c>
      <c r="C3154" s="78">
        <v>410.2</v>
      </c>
    </row>
    <row r="3155" spans="1:3" ht="25.5">
      <c r="A3155" s="75">
        <v>101983</v>
      </c>
      <c r="B3155" s="73" t="s">
        <v>3856</v>
      </c>
      <c r="C3155" s="78">
        <v>219.53</v>
      </c>
    </row>
    <row r="3156" spans="1:3" ht="25.5">
      <c r="A3156" s="75">
        <v>101981</v>
      </c>
      <c r="B3156" s="73" t="s">
        <v>3857</v>
      </c>
      <c r="C3156" s="78">
        <v>263.56</v>
      </c>
    </row>
    <row r="3157" spans="1:3" ht="25.5">
      <c r="A3157" s="75">
        <v>101982</v>
      </c>
      <c r="B3157" s="73" t="s">
        <v>3858</v>
      </c>
      <c r="C3157" s="78">
        <v>236.55</v>
      </c>
    </row>
    <row r="3158" spans="1:3" ht="25.5">
      <c r="A3158" s="75">
        <v>101977</v>
      </c>
      <c r="B3158" s="73" t="s">
        <v>3859</v>
      </c>
      <c r="C3158" s="78">
        <v>311.02999999999997</v>
      </c>
    </row>
    <row r="3159" spans="1:3" ht="25.5">
      <c r="A3159" s="75">
        <v>101980</v>
      </c>
      <c r="B3159" s="73" t="s">
        <v>3860</v>
      </c>
      <c r="C3159" s="78">
        <v>296.97000000000003</v>
      </c>
    </row>
    <row r="3160" spans="1:3" ht="25.5">
      <c r="A3160" s="75">
        <v>101974</v>
      </c>
      <c r="B3160" s="73" t="s">
        <v>3861</v>
      </c>
      <c r="C3160" s="78">
        <v>460.03</v>
      </c>
    </row>
    <row r="3161" spans="1:3" ht="25.5">
      <c r="A3161" s="75">
        <v>101975</v>
      </c>
      <c r="B3161" s="73" t="s">
        <v>3862</v>
      </c>
      <c r="C3161" s="78">
        <v>391.4</v>
      </c>
    </row>
    <row r="3162" spans="1:3" ht="25.5">
      <c r="A3162" s="75">
        <v>101114</v>
      </c>
      <c r="B3162" s="73" t="s">
        <v>3863</v>
      </c>
      <c r="C3162" s="78">
        <v>4.43</v>
      </c>
    </row>
    <row r="3163" spans="1:3" ht="25.5">
      <c r="A3163" s="75">
        <v>101118</v>
      </c>
      <c r="B3163" s="73" t="s">
        <v>3864</v>
      </c>
      <c r="C3163" s="78">
        <v>3.81</v>
      </c>
    </row>
    <row r="3164" spans="1:3" ht="25.5">
      <c r="A3164" s="75">
        <v>101115</v>
      </c>
      <c r="B3164" s="73" t="s">
        <v>3865</v>
      </c>
      <c r="C3164" s="78">
        <v>3.73</v>
      </c>
    </row>
    <row r="3165" spans="1:3" ht="25.5">
      <c r="A3165" s="75">
        <v>101116</v>
      </c>
      <c r="B3165" s="73" t="s">
        <v>3866</v>
      </c>
      <c r="C3165" s="78">
        <v>2.3199999999999998</v>
      </c>
    </row>
    <row r="3166" spans="1:3" ht="25.5">
      <c r="A3166" s="75">
        <v>101117</v>
      </c>
      <c r="B3166" s="73" t="s">
        <v>3867</v>
      </c>
      <c r="C3166" s="78">
        <v>3.34</v>
      </c>
    </row>
    <row r="3167" spans="1:3" ht="25.5">
      <c r="A3167" s="75">
        <v>101124</v>
      </c>
      <c r="B3167" s="73" t="s">
        <v>3868</v>
      </c>
      <c r="C3167" s="78">
        <v>14.84</v>
      </c>
    </row>
    <row r="3168" spans="1:3" ht="25.5">
      <c r="A3168" s="75">
        <v>101128</v>
      </c>
      <c r="B3168" s="73" t="s">
        <v>3869</v>
      </c>
      <c r="C3168" s="78">
        <v>14.22</v>
      </c>
    </row>
    <row r="3169" spans="1:3" ht="25.5">
      <c r="A3169" s="75">
        <v>101125</v>
      </c>
      <c r="B3169" s="73" t="s">
        <v>3870</v>
      </c>
      <c r="C3169" s="78">
        <v>14.14</v>
      </c>
    </row>
    <row r="3170" spans="1:3" ht="25.5">
      <c r="A3170" s="75">
        <v>101126</v>
      </c>
      <c r="B3170" s="73" t="s">
        <v>3871</v>
      </c>
      <c r="C3170" s="78">
        <v>12.72</v>
      </c>
    </row>
    <row r="3171" spans="1:3" ht="25.5">
      <c r="A3171" s="75">
        <v>101127</v>
      </c>
      <c r="B3171" s="73" t="s">
        <v>3872</v>
      </c>
      <c r="C3171" s="78">
        <v>13.75</v>
      </c>
    </row>
    <row r="3172" spans="1:3" ht="38.25">
      <c r="A3172" s="75">
        <v>101134</v>
      </c>
      <c r="B3172" s="73" t="s">
        <v>3873</v>
      </c>
      <c r="C3172" s="78">
        <v>15.5</v>
      </c>
    </row>
    <row r="3173" spans="1:3" ht="38.25">
      <c r="A3173" s="75">
        <v>101144</v>
      </c>
      <c r="B3173" s="73" t="s">
        <v>3874</v>
      </c>
      <c r="C3173" s="78">
        <v>15.63</v>
      </c>
    </row>
    <row r="3174" spans="1:3" ht="38.25">
      <c r="A3174" s="75">
        <v>101138</v>
      </c>
      <c r="B3174" s="73" t="s">
        <v>3875</v>
      </c>
      <c r="C3174" s="78">
        <v>14.88</v>
      </c>
    </row>
    <row r="3175" spans="1:3" ht="38.25">
      <c r="A3175" s="75">
        <v>101148</v>
      </c>
      <c r="B3175" s="73" t="s">
        <v>3876</v>
      </c>
      <c r="C3175" s="78">
        <v>15.01</v>
      </c>
    </row>
    <row r="3176" spans="1:3" ht="38.25">
      <c r="A3176" s="75">
        <v>101135</v>
      </c>
      <c r="B3176" s="73" t="s">
        <v>3877</v>
      </c>
      <c r="C3176" s="78">
        <v>14.8</v>
      </c>
    </row>
    <row r="3177" spans="1:3" ht="38.25">
      <c r="A3177" s="75">
        <v>101145</v>
      </c>
      <c r="B3177" s="73" t="s">
        <v>3878</v>
      </c>
      <c r="C3177" s="78">
        <v>14.93</v>
      </c>
    </row>
    <row r="3178" spans="1:3" ht="38.25">
      <c r="A3178" s="75">
        <v>101136</v>
      </c>
      <c r="B3178" s="73" t="s">
        <v>3879</v>
      </c>
      <c r="C3178" s="78">
        <v>13.39</v>
      </c>
    </row>
    <row r="3179" spans="1:3" ht="38.25">
      <c r="A3179" s="75">
        <v>101146</v>
      </c>
      <c r="B3179" s="73" t="s">
        <v>3880</v>
      </c>
      <c r="C3179" s="78">
        <v>13.52</v>
      </c>
    </row>
    <row r="3180" spans="1:3" ht="38.25">
      <c r="A3180" s="75">
        <v>101137</v>
      </c>
      <c r="B3180" s="73" t="s">
        <v>3881</v>
      </c>
      <c r="C3180" s="78">
        <v>14.41</v>
      </c>
    </row>
    <row r="3181" spans="1:3" ht="38.25">
      <c r="A3181" s="75">
        <v>101147</v>
      </c>
      <c r="B3181" s="73" t="s">
        <v>3882</v>
      </c>
      <c r="C3181" s="78">
        <v>14.54</v>
      </c>
    </row>
    <row r="3182" spans="1:3" ht="25.5">
      <c r="A3182" s="75">
        <v>101119</v>
      </c>
      <c r="B3182" s="73" t="s">
        <v>3883</v>
      </c>
      <c r="C3182" s="78">
        <v>8.44</v>
      </c>
    </row>
    <row r="3183" spans="1:3" ht="25.5">
      <c r="A3183" s="75">
        <v>101123</v>
      </c>
      <c r="B3183" s="73" t="s">
        <v>3884</v>
      </c>
      <c r="C3183" s="78">
        <v>7.27</v>
      </c>
    </row>
    <row r="3184" spans="1:3" ht="25.5">
      <c r="A3184" s="75">
        <v>101120</v>
      </c>
      <c r="B3184" s="73" t="s">
        <v>3885</v>
      </c>
      <c r="C3184" s="78">
        <v>7.14</v>
      </c>
    </row>
    <row r="3185" spans="1:3" ht="25.5">
      <c r="A3185" s="75">
        <v>101121</v>
      </c>
      <c r="B3185" s="73" t="s">
        <v>3886</v>
      </c>
      <c r="C3185" s="78">
        <v>4.46</v>
      </c>
    </row>
    <row r="3186" spans="1:3" ht="25.5">
      <c r="A3186" s="75">
        <v>101122</v>
      </c>
      <c r="B3186" s="73" t="s">
        <v>3887</v>
      </c>
      <c r="C3186" s="78">
        <v>6.37</v>
      </c>
    </row>
    <row r="3187" spans="1:3" ht="25.5">
      <c r="A3187" s="75">
        <v>101129</v>
      </c>
      <c r="B3187" s="73" t="s">
        <v>3888</v>
      </c>
      <c r="C3187" s="78">
        <v>19.260000000000002</v>
      </c>
    </row>
    <row r="3188" spans="1:3" ht="25.5">
      <c r="A3188" s="75">
        <v>101133</v>
      </c>
      <c r="B3188" s="73" t="s">
        <v>3889</v>
      </c>
      <c r="C3188" s="78">
        <v>18.09</v>
      </c>
    </row>
    <row r="3189" spans="1:3" ht="25.5">
      <c r="A3189" s="75">
        <v>101130</v>
      </c>
      <c r="B3189" s="73" t="s">
        <v>3890</v>
      </c>
      <c r="C3189" s="78">
        <v>17.96</v>
      </c>
    </row>
    <row r="3190" spans="1:3" ht="25.5">
      <c r="A3190" s="75">
        <v>101131</v>
      </c>
      <c r="B3190" s="73" t="s">
        <v>3891</v>
      </c>
      <c r="C3190" s="78">
        <v>15.28</v>
      </c>
    </row>
    <row r="3191" spans="1:3" ht="25.5">
      <c r="A3191" s="75">
        <v>101132</v>
      </c>
      <c r="B3191" s="73" t="s">
        <v>3892</v>
      </c>
      <c r="C3191" s="78">
        <v>17.190000000000001</v>
      </c>
    </row>
    <row r="3192" spans="1:3" ht="38.25">
      <c r="A3192" s="75">
        <v>101139</v>
      </c>
      <c r="B3192" s="73" t="s">
        <v>3893</v>
      </c>
      <c r="C3192" s="78">
        <v>19.940000000000001</v>
      </c>
    </row>
    <row r="3193" spans="1:3" ht="38.25">
      <c r="A3193" s="75">
        <v>101149</v>
      </c>
      <c r="B3193" s="73" t="s">
        <v>3894</v>
      </c>
      <c r="C3193" s="78">
        <v>20.079999999999998</v>
      </c>
    </row>
    <row r="3194" spans="1:3" ht="38.25">
      <c r="A3194" s="75">
        <v>101143</v>
      </c>
      <c r="B3194" s="73" t="s">
        <v>3895</v>
      </c>
      <c r="C3194" s="78">
        <v>18.77</v>
      </c>
    </row>
    <row r="3195" spans="1:3" ht="38.25">
      <c r="A3195" s="75">
        <v>101153</v>
      </c>
      <c r="B3195" s="73" t="s">
        <v>3896</v>
      </c>
      <c r="C3195" s="78">
        <v>18.91</v>
      </c>
    </row>
    <row r="3196" spans="1:3" ht="38.25">
      <c r="A3196" s="75">
        <v>101140</v>
      </c>
      <c r="B3196" s="73" t="s">
        <v>3897</v>
      </c>
      <c r="C3196" s="78">
        <v>18.64</v>
      </c>
    </row>
    <row r="3197" spans="1:3" ht="38.25">
      <c r="A3197" s="75">
        <v>101150</v>
      </c>
      <c r="B3197" s="73" t="s">
        <v>3898</v>
      </c>
      <c r="C3197" s="78">
        <v>18.78</v>
      </c>
    </row>
    <row r="3198" spans="1:3" ht="38.25">
      <c r="A3198" s="75">
        <v>101141</v>
      </c>
      <c r="B3198" s="73" t="s">
        <v>3899</v>
      </c>
      <c r="C3198" s="78">
        <v>15.96</v>
      </c>
    </row>
    <row r="3199" spans="1:3" ht="38.25">
      <c r="A3199" s="75">
        <v>101151</v>
      </c>
      <c r="B3199" s="73" t="s">
        <v>3900</v>
      </c>
      <c r="C3199" s="78">
        <v>16.100000000000001</v>
      </c>
    </row>
    <row r="3200" spans="1:3" ht="38.25">
      <c r="A3200" s="75">
        <v>101142</v>
      </c>
      <c r="B3200" s="73" t="s">
        <v>3901</v>
      </c>
      <c r="C3200" s="78">
        <v>17.87</v>
      </c>
    </row>
    <row r="3201" spans="1:3" ht="38.25">
      <c r="A3201" s="75">
        <v>101152</v>
      </c>
      <c r="B3201" s="73" t="s">
        <v>3902</v>
      </c>
      <c r="C3201" s="78">
        <v>18.010000000000002</v>
      </c>
    </row>
    <row r="3202" spans="1:3" ht="38.25">
      <c r="A3202" s="75">
        <v>101207</v>
      </c>
      <c r="B3202" s="73" t="s">
        <v>3903</v>
      </c>
      <c r="C3202" s="78">
        <v>10.96</v>
      </c>
    </row>
    <row r="3203" spans="1:3" ht="38.25">
      <c r="A3203" s="75">
        <v>101206</v>
      </c>
      <c r="B3203" s="73" t="s">
        <v>3904</v>
      </c>
      <c r="C3203" s="78">
        <v>12.66</v>
      </c>
    </row>
    <row r="3204" spans="1:3" ht="38.25">
      <c r="A3204" s="75">
        <v>101210</v>
      </c>
      <c r="B3204" s="73" t="s">
        <v>3905</v>
      </c>
      <c r="C3204" s="78">
        <v>17.690000000000001</v>
      </c>
    </row>
    <row r="3205" spans="1:3" ht="38.25">
      <c r="A3205" s="75">
        <v>101211</v>
      </c>
      <c r="B3205" s="73" t="s">
        <v>3906</v>
      </c>
      <c r="C3205" s="78">
        <v>18.98</v>
      </c>
    </row>
    <row r="3206" spans="1:3" ht="38.25">
      <c r="A3206" s="75">
        <v>101215</v>
      </c>
      <c r="B3206" s="73" t="s">
        <v>3907</v>
      </c>
      <c r="C3206" s="78">
        <v>17.010000000000002</v>
      </c>
    </row>
    <row r="3207" spans="1:3" ht="38.25">
      <c r="A3207" s="75">
        <v>101216</v>
      </c>
      <c r="B3207" s="73" t="s">
        <v>3908</v>
      </c>
      <c r="C3207" s="78">
        <v>17.829999999999998</v>
      </c>
    </row>
    <row r="3208" spans="1:3" ht="38.25">
      <c r="A3208" s="75">
        <v>101212</v>
      </c>
      <c r="B3208" s="73" t="s">
        <v>3909</v>
      </c>
      <c r="C3208" s="78">
        <v>22.15</v>
      </c>
    </row>
    <row r="3209" spans="1:3" ht="38.25">
      <c r="A3209" s="75">
        <v>101217</v>
      </c>
      <c r="B3209" s="73" t="s">
        <v>3910</v>
      </c>
      <c r="C3209" s="78">
        <v>20.77</v>
      </c>
    </row>
    <row r="3210" spans="1:3" ht="38.25">
      <c r="A3210" s="75">
        <v>101218</v>
      </c>
      <c r="B3210" s="73" t="s">
        <v>3911</v>
      </c>
      <c r="C3210" s="78">
        <v>21.97</v>
      </c>
    </row>
    <row r="3211" spans="1:3" ht="38.25">
      <c r="A3211" s="75">
        <v>101213</v>
      </c>
      <c r="B3211" s="73" t="s">
        <v>3912</v>
      </c>
      <c r="C3211" s="78">
        <v>24.76</v>
      </c>
    </row>
    <row r="3212" spans="1:3" ht="38.25">
      <c r="A3212" s="75">
        <v>101219</v>
      </c>
      <c r="B3212" s="73" t="s">
        <v>3913</v>
      </c>
      <c r="C3212" s="78">
        <v>26.64</v>
      </c>
    </row>
    <row r="3213" spans="1:3" ht="38.25">
      <c r="A3213" s="75">
        <v>101214</v>
      </c>
      <c r="B3213" s="73" t="s">
        <v>3914</v>
      </c>
      <c r="C3213" s="78">
        <v>29.92</v>
      </c>
    </row>
    <row r="3214" spans="1:3" ht="38.25">
      <c r="A3214" s="75">
        <v>101254</v>
      </c>
      <c r="B3214" s="73" t="s">
        <v>3915</v>
      </c>
      <c r="C3214" s="78">
        <v>12.72</v>
      </c>
    </row>
    <row r="3215" spans="1:3" ht="38.25">
      <c r="A3215" s="75">
        <v>101256</v>
      </c>
      <c r="B3215" s="73" t="s">
        <v>3916</v>
      </c>
      <c r="C3215" s="78">
        <v>19.59</v>
      </c>
    </row>
    <row r="3216" spans="1:3" ht="38.25">
      <c r="A3216" s="75">
        <v>101257</v>
      </c>
      <c r="B3216" s="73" t="s">
        <v>3917</v>
      </c>
      <c r="C3216" s="78">
        <v>20.65</v>
      </c>
    </row>
    <row r="3217" spans="1:3" ht="38.25">
      <c r="A3217" s="75">
        <v>101258</v>
      </c>
      <c r="B3217" s="73" t="s">
        <v>3918</v>
      </c>
      <c r="C3217" s="78">
        <v>23.94</v>
      </c>
    </row>
    <row r="3218" spans="1:3" ht="38.25">
      <c r="A3218" s="75">
        <v>101259</v>
      </c>
      <c r="B3218" s="73" t="s">
        <v>3919</v>
      </c>
      <c r="C3218" s="78">
        <v>26.57</v>
      </c>
    </row>
    <row r="3219" spans="1:3" ht="38.25">
      <c r="A3219" s="75">
        <v>101260</v>
      </c>
      <c r="B3219" s="73" t="s">
        <v>3920</v>
      </c>
      <c r="C3219" s="78">
        <v>33.200000000000003</v>
      </c>
    </row>
    <row r="3220" spans="1:3" ht="38.25">
      <c r="A3220" s="75">
        <v>101208</v>
      </c>
      <c r="B3220" s="73" t="s">
        <v>3921</v>
      </c>
      <c r="C3220" s="78">
        <v>10.73</v>
      </c>
    </row>
    <row r="3221" spans="1:3" ht="38.25">
      <c r="A3221" s="75">
        <v>101209</v>
      </c>
      <c r="B3221" s="73" t="s">
        <v>3922</v>
      </c>
      <c r="C3221" s="78">
        <v>9.9499999999999993</v>
      </c>
    </row>
    <row r="3222" spans="1:3" ht="38.25">
      <c r="A3222" s="75">
        <v>101220</v>
      </c>
      <c r="B3222" s="73" t="s">
        <v>3923</v>
      </c>
      <c r="C3222" s="78">
        <v>16.71</v>
      </c>
    </row>
    <row r="3223" spans="1:3" ht="38.25">
      <c r="A3223" s="75">
        <v>101221</v>
      </c>
      <c r="B3223" s="73" t="s">
        <v>3924</v>
      </c>
      <c r="C3223" s="78">
        <v>17.66</v>
      </c>
    </row>
    <row r="3224" spans="1:3" ht="38.25">
      <c r="A3224" s="75">
        <v>101225</v>
      </c>
      <c r="B3224" s="73" t="s">
        <v>3925</v>
      </c>
      <c r="C3224" s="78">
        <v>15.34</v>
      </c>
    </row>
    <row r="3225" spans="1:3" ht="38.25">
      <c r="A3225" s="75">
        <v>101226</v>
      </c>
      <c r="B3225" s="73" t="s">
        <v>3926</v>
      </c>
      <c r="C3225" s="78">
        <v>16.170000000000002</v>
      </c>
    </row>
    <row r="3226" spans="1:3" ht="38.25">
      <c r="A3226" s="75">
        <v>101222</v>
      </c>
      <c r="B3226" s="73" t="s">
        <v>3927</v>
      </c>
      <c r="C3226" s="78">
        <v>20.53</v>
      </c>
    </row>
    <row r="3227" spans="1:3" ht="38.25">
      <c r="A3227" s="75">
        <v>101227</v>
      </c>
      <c r="B3227" s="73" t="s">
        <v>3928</v>
      </c>
      <c r="C3227" s="78">
        <v>18.739999999999998</v>
      </c>
    </row>
    <row r="3228" spans="1:3" ht="38.25">
      <c r="A3228" s="75">
        <v>101228</v>
      </c>
      <c r="B3228" s="73" t="s">
        <v>3929</v>
      </c>
      <c r="C3228" s="78">
        <v>19.989999999999998</v>
      </c>
    </row>
    <row r="3229" spans="1:3" ht="38.25">
      <c r="A3229" s="75">
        <v>101223</v>
      </c>
      <c r="B3229" s="73" t="s">
        <v>3930</v>
      </c>
      <c r="C3229" s="78">
        <v>22.83</v>
      </c>
    </row>
    <row r="3230" spans="1:3" ht="38.25">
      <c r="A3230" s="75">
        <v>101229</v>
      </c>
      <c r="B3230" s="73" t="s">
        <v>3931</v>
      </c>
      <c r="C3230" s="78">
        <v>25.2</v>
      </c>
    </row>
    <row r="3231" spans="1:3" ht="38.25">
      <c r="A3231" s="75">
        <v>101224</v>
      </c>
      <c r="B3231" s="73" t="s">
        <v>3932</v>
      </c>
      <c r="C3231" s="78">
        <v>28.62</v>
      </c>
    </row>
    <row r="3232" spans="1:3" ht="38.25">
      <c r="A3232" s="75">
        <v>101265</v>
      </c>
      <c r="B3232" s="73" t="s">
        <v>3933</v>
      </c>
      <c r="C3232" s="78">
        <v>31.26</v>
      </c>
    </row>
    <row r="3233" spans="1:3" ht="38.25">
      <c r="A3233" s="75">
        <v>101255</v>
      </c>
      <c r="B3233" s="73" t="s">
        <v>3934</v>
      </c>
      <c r="C3233" s="78">
        <v>11.28</v>
      </c>
    </row>
    <row r="3234" spans="1:3" ht="38.25">
      <c r="A3234" s="75">
        <v>101261</v>
      </c>
      <c r="B3234" s="73" t="s">
        <v>3935</v>
      </c>
      <c r="C3234" s="78">
        <v>18.559999999999999</v>
      </c>
    </row>
    <row r="3235" spans="1:3" ht="38.25">
      <c r="A3235" s="75">
        <v>101262</v>
      </c>
      <c r="B3235" s="73" t="s">
        <v>3936</v>
      </c>
      <c r="C3235" s="78">
        <v>19.61</v>
      </c>
    </row>
    <row r="3236" spans="1:3" ht="38.25">
      <c r="A3236" s="75">
        <v>101263</v>
      </c>
      <c r="B3236" s="73" t="s">
        <v>3937</v>
      </c>
      <c r="C3236" s="78">
        <v>22.65</v>
      </c>
    </row>
    <row r="3237" spans="1:3" ht="38.25">
      <c r="A3237" s="75">
        <v>101264</v>
      </c>
      <c r="B3237" s="73" t="s">
        <v>3938</v>
      </c>
      <c r="C3237" s="78">
        <v>25.1</v>
      </c>
    </row>
    <row r="3238" spans="1:3" ht="38.25">
      <c r="A3238" s="75">
        <v>101230</v>
      </c>
      <c r="B3238" s="73" t="s">
        <v>3939</v>
      </c>
      <c r="C3238" s="78">
        <v>11.17</v>
      </c>
    </row>
    <row r="3239" spans="1:3" ht="38.25">
      <c r="A3239" s="75">
        <v>101231</v>
      </c>
      <c r="B3239" s="73" t="s">
        <v>3940</v>
      </c>
      <c r="C3239" s="78">
        <v>10.63</v>
      </c>
    </row>
    <row r="3240" spans="1:3" ht="38.25">
      <c r="A3240" s="75">
        <v>101272</v>
      </c>
      <c r="B3240" s="73" t="s">
        <v>3941</v>
      </c>
      <c r="C3240" s="78">
        <v>31.72</v>
      </c>
    </row>
    <row r="3241" spans="1:3" ht="38.25">
      <c r="A3241" s="75">
        <v>101266</v>
      </c>
      <c r="B3241" s="73" t="s">
        <v>3942</v>
      </c>
      <c r="C3241" s="78">
        <v>11.32</v>
      </c>
    </row>
    <row r="3242" spans="1:3" ht="38.25">
      <c r="A3242" s="75">
        <v>101239</v>
      </c>
      <c r="B3242" s="73" t="s">
        <v>3943</v>
      </c>
      <c r="C3242" s="78">
        <v>15.25</v>
      </c>
    </row>
    <row r="3243" spans="1:3" ht="38.25">
      <c r="A3243" s="75">
        <v>101240</v>
      </c>
      <c r="B3243" s="73" t="s">
        <v>3944</v>
      </c>
      <c r="C3243" s="78">
        <v>16.09</v>
      </c>
    </row>
    <row r="3244" spans="1:3" ht="38.25">
      <c r="A3244" s="75">
        <v>101268</v>
      </c>
      <c r="B3244" s="73" t="s">
        <v>3945</v>
      </c>
      <c r="C3244" s="78">
        <v>17.809999999999999</v>
      </c>
    </row>
    <row r="3245" spans="1:3" ht="38.25">
      <c r="A3245" s="75">
        <v>101234</v>
      </c>
      <c r="B3245" s="73" t="s">
        <v>3946</v>
      </c>
      <c r="C3245" s="78">
        <v>17.350000000000001</v>
      </c>
    </row>
    <row r="3246" spans="1:3" ht="38.25">
      <c r="A3246" s="75">
        <v>101235</v>
      </c>
      <c r="B3246" s="73" t="s">
        <v>3947</v>
      </c>
      <c r="C3246" s="78">
        <v>18.27</v>
      </c>
    </row>
    <row r="3247" spans="1:3" ht="38.25">
      <c r="A3247" s="75">
        <v>101241</v>
      </c>
      <c r="B3247" s="73" t="s">
        <v>3948</v>
      </c>
      <c r="C3247" s="78">
        <v>18.809999999999999</v>
      </c>
    </row>
    <row r="3248" spans="1:3" ht="38.25">
      <c r="A3248" s="75">
        <v>101269</v>
      </c>
      <c r="B3248" s="73" t="s">
        <v>3949</v>
      </c>
      <c r="C3248" s="78">
        <v>19.809999999999999</v>
      </c>
    </row>
    <row r="3249" spans="1:3" ht="38.25">
      <c r="A3249" s="75">
        <v>101236</v>
      </c>
      <c r="B3249" s="73" t="s">
        <v>3950</v>
      </c>
      <c r="C3249" s="78">
        <v>21.27</v>
      </c>
    </row>
    <row r="3250" spans="1:3" ht="38.25">
      <c r="A3250" s="75">
        <v>101237</v>
      </c>
      <c r="B3250" s="73" t="s">
        <v>3951</v>
      </c>
      <c r="C3250" s="78">
        <v>22.67</v>
      </c>
    </row>
    <row r="3251" spans="1:3" ht="38.25">
      <c r="A3251" s="75">
        <v>101242</v>
      </c>
      <c r="B3251" s="73" t="s">
        <v>3952</v>
      </c>
      <c r="C3251" s="78">
        <v>21.01</v>
      </c>
    </row>
    <row r="3252" spans="1:3" ht="38.25">
      <c r="A3252" s="75">
        <v>101270</v>
      </c>
      <c r="B3252" s="73" t="s">
        <v>3953</v>
      </c>
      <c r="C3252" s="78">
        <v>22.94</v>
      </c>
    </row>
    <row r="3253" spans="1:3" ht="38.25">
      <c r="A3253" s="75">
        <v>101243</v>
      </c>
      <c r="B3253" s="73" t="s">
        <v>3954</v>
      </c>
      <c r="C3253" s="78">
        <v>25.48</v>
      </c>
    </row>
    <row r="3254" spans="1:3" ht="38.25">
      <c r="A3254" s="75">
        <v>101271</v>
      </c>
      <c r="B3254" s="73" t="s">
        <v>3955</v>
      </c>
      <c r="C3254" s="78">
        <v>25.43</v>
      </c>
    </row>
    <row r="3255" spans="1:3" ht="38.25">
      <c r="A3255" s="75">
        <v>101238</v>
      </c>
      <c r="B3255" s="73" t="s">
        <v>3956</v>
      </c>
      <c r="C3255" s="78">
        <v>28.67</v>
      </c>
    </row>
    <row r="3256" spans="1:3" ht="38.25">
      <c r="A3256" s="75">
        <v>101232</v>
      </c>
      <c r="B3256" s="73" t="s">
        <v>3957</v>
      </c>
      <c r="C3256" s="78">
        <v>9.57</v>
      </c>
    </row>
    <row r="3257" spans="1:3" ht="38.25">
      <c r="A3257" s="75">
        <v>101233</v>
      </c>
      <c r="B3257" s="73" t="s">
        <v>3958</v>
      </c>
      <c r="C3257" s="78">
        <v>8.84</v>
      </c>
    </row>
    <row r="3258" spans="1:3" ht="38.25">
      <c r="A3258" s="75">
        <v>101248</v>
      </c>
      <c r="B3258" s="73" t="s">
        <v>3959</v>
      </c>
      <c r="C3258" s="78">
        <v>27.4</v>
      </c>
    </row>
    <row r="3259" spans="1:3" ht="38.25">
      <c r="A3259" s="75">
        <v>101277</v>
      </c>
      <c r="B3259" s="73" t="s">
        <v>3960</v>
      </c>
      <c r="C3259" s="78">
        <v>30.73</v>
      </c>
    </row>
    <row r="3260" spans="1:3" ht="38.25">
      <c r="A3260" s="75">
        <v>101267</v>
      </c>
      <c r="B3260" s="73" t="s">
        <v>3961</v>
      </c>
      <c r="C3260" s="78">
        <v>10.89</v>
      </c>
    </row>
    <row r="3261" spans="1:3" ht="38.25">
      <c r="A3261" s="75">
        <v>101249</v>
      </c>
      <c r="B3261" s="73" t="s">
        <v>3962</v>
      </c>
      <c r="C3261" s="78">
        <v>13.96</v>
      </c>
    </row>
    <row r="3262" spans="1:3" ht="38.25">
      <c r="A3262" s="75">
        <v>101273</v>
      </c>
      <c r="B3262" s="73" t="s">
        <v>3963</v>
      </c>
      <c r="C3262" s="78">
        <v>17.05</v>
      </c>
    </row>
    <row r="3263" spans="1:3" ht="38.25">
      <c r="A3263" s="75">
        <v>101245</v>
      </c>
      <c r="B3263" s="73" t="s">
        <v>3964</v>
      </c>
      <c r="C3263" s="78">
        <v>16.98</v>
      </c>
    </row>
    <row r="3264" spans="1:3" ht="38.25">
      <c r="A3264" s="75">
        <v>101250</v>
      </c>
      <c r="B3264" s="73" t="s">
        <v>3965</v>
      </c>
      <c r="C3264" s="78">
        <v>15.51</v>
      </c>
    </row>
    <row r="3265" spans="1:3" ht="38.25">
      <c r="A3265" s="75">
        <v>101251</v>
      </c>
      <c r="B3265" s="73" t="s">
        <v>3966</v>
      </c>
      <c r="C3265" s="78">
        <v>17.670000000000002</v>
      </c>
    </row>
    <row r="3266" spans="1:3" ht="38.25">
      <c r="A3266" s="75">
        <v>101274</v>
      </c>
      <c r="B3266" s="73" t="s">
        <v>3967</v>
      </c>
      <c r="C3266" s="78">
        <v>18.829999999999998</v>
      </c>
    </row>
    <row r="3267" spans="1:3" ht="38.25">
      <c r="A3267" s="75">
        <v>101246</v>
      </c>
      <c r="B3267" s="73" t="s">
        <v>3968</v>
      </c>
      <c r="C3267" s="78">
        <v>19.73</v>
      </c>
    </row>
    <row r="3268" spans="1:3" ht="38.25">
      <c r="A3268" s="75">
        <v>101252</v>
      </c>
      <c r="B3268" s="73" t="s">
        <v>3969</v>
      </c>
      <c r="C3268" s="78">
        <v>19.16</v>
      </c>
    </row>
    <row r="3269" spans="1:3" ht="38.25">
      <c r="A3269" s="75">
        <v>101275</v>
      </c>
      <c r="B3269" s="73" t="s">
        <v>3970</v>
      </c>
      <c r="C3269" s="78">
        <v>21.78</v>
      </c>
    </row>
    <row r="3270" spans="1:3" ht="38.25">
      <c r="A3270" s="75">
        <v>101247</v>
      </c>
      <c r="B3270" s="73" t="s">
        <v>3971</v>
      </c>
      <c r="C3270" s="78">
        <v>21.89</v>
      </c>
    </row>
    <row r="3271" spans="1:3" ht="38.25">
      <c r="A3271" s="75">
        <v>101276</v>
      </c>
      <c r="B3271" s="73" t="s">
        <v>3972</v>
      </c>
      <c r="C3271" s="78">
        <v>24.07</v>
      </c>
    </row>
    <row r="3272" spans="1:3" ht="38.25">
      <c r="A3272" s="75">
        <v>101253</v>
      </c>
      <c r="B3272" s="73" t="s">
        <v>3973</v>
      </c>
      <c r="C3272" s="78">
        <v>24.13</v>
      </c>
    </row>
    <row r="3273" spans="1:3" ht="38.25">
      <c r="A3273" s="75">
        <v>101244</v>
      </c>
      <c r="B3273" s="73" t="s">
        <v>3974</v>
      </c>
      <c r="C3273" s="78">
        <v>16.05</v>
      </c>
    </row>
    <row r="3274" spans="1:3">
      <c r="A3274" s="75">
        <v>93358</v>
      </c>
      <c r="B3274" s="73" t="s">
        <v>3975</v>
      </c>
      <c r="C3274" s="78">
        <v>82.04</v>
      </c>
    </row>
    <row r="3275" spans="1:3" ht="38.25">
      <c r="A3275" s="75">
        <v>90082</v>
      </c>
      <c r="B3275" s="73" t="s">
        <v>3976</v>
      </c>
      <c r="C3275" s="78">
        <v>9.64</v>
      </c>
    </row>
    <row r="3276" spans="1:3" ht="38.25">
      <c r="A3276" s="75">
        <v>90091</v>
      </c>
      <c r="B3276" s="73" t="s">
        <v>3977</v>
      </c>
      <c r="C3276" s="78">
        <v>6.07</v>
      </c>
    </row>
    <row r="3277" spans="1:3" ht="38.25">
      <c r="A3277" s="75">
        <v>102307</v>
      </c>
      <c r="B3277" s="73" t="s">
        <v>3978</v>
      </c>
      <c r="C3277" s="78">
        <v>12.05</v>
      </c>
    </row>
    <row r="3278" spans="1:3" ht="38.25">
      <c r="A3278" s="75">
        <v>102315</v>
      </c>
      <c r="B3278" s="73" t="s">
        <v>3979</v>
      </c>
      <c r="C3278" s="78">
        <v>7.59</v>
      </c>
    </row>
    <row r="3279" spans="1:3" ht="38.25">
      <c r="A3279" s="75">
        <v>102283</v>
      </c>
      <c r="B3279" s="73" t="s">
        <v>3980</v>
      </c>
      <c r="C3279" s="78">
        <v>12.62</v>
      </c>
    </row>
    <row r="3280" spans="1:3" ht="38.25">
      <c r="A3280" s="75">
        <v>102291</v>
      </c>
      <c r="B3280" s="73" t="s">
        <v>3981</v>
      </c>
      <c r="C3280" s="78">
        <v>7.95</v>
      </c>
    </row>
    <row r="3281" spans="1:3" ht="38.25">
      <c r="A3281" s="75">
        <v>102276</v>
      </c>
      <c r="B3281" s="73" t="s">
        <v>3982</v>
      </c>
      <c r="C3281" s="78">
        <v>10.86</v>
      </c>
    </row>
    <row r="3282" spans="1:3" ht="38.25">
      <c r="A3282" s="75">
        <v>102306</v>
      </c>
      <c r="B3282" s="73" t="s">
        <v>3983</v>
      </c>
      <c r="C3282" s="78">
        <v>13.58</v>
      </c>
    </row>
    <row r="3283" spans="1:3" ht="38.25">
      <c r="A3283" s="75">
        <v>102279</v>
      </c>
      <c r="B3283" s="73" t="s">
        <v>3984</v>
      </c>
      <c r="C3283" s="78">
        <v>6.83</v>
      </c>
    </row>
    <row r="3284" spans="1:3" ht="38.25">
      <c r="A3284" s="75">
        <v>102282</v>
      </c>
      <c r="B3284" s="73" t="s">
        <v>3985</v>
      </c>
      <c r="C3284" s="78">
        <v>14.21</v>
      </c>
    </row>
    <row r="3285" spans="1:3" ht="38.25">
      <c r="A3285" s="75">
        <v>102290</v>
      </c>
      <c r="B3285" s="73" t="s">
        <v>3986</v>
      </c>
      <c r="C3285" s="78">
        <v>8.94</v>
      </c>
    </row>
    <row r="3286" spans="1:3" ht="38.25">
      <c r="A3286" s="75">
        <v>90100</v>
      </c>
      <c r="B3286" s="73" t="s">
        <v>3987</v>
      </c>
      <c r="C3286" s="78">
        <v>12.88</v>
      </c>
    </row>
    <row r="3287" spans="1:3" ht="38.25">
      <c r="A3287" s="75">
        <v>102323</v>
      </c>
      <c r="B3287" s="73" t="s">
        <v>3988</v>
      </c>
      <c r="C3287" s="78">
        <v>16.11</v>
      </c>
    </row>
    <row r="3288" spans="1:3" ht="38.25">
      <c r="A3288" s="75">
        <v>102327</v>
      </c>
      <c r="B3288" s="73" t="s">
        <v>3989</v>
      </c>
      <c r="C3288" s="78">
        <v>10.15</v>
      </c>
    </row>
    <row r="3289" spans="1:3" ht="38.25">
      <c r="A3289" s="75">
        <v>102299</v>
      </c>
      <c r="B3289" s="73" t="s">
        <v>3990</v>
      </c>
      <c r="C3289" s="78">
        <v>16.850000000000001</v>
      </c>
    </row>
    <row r="3290" spans="1:3" ht="38.25">
      <c r="A3290" s="75">
        <v>102303</v>
      </c>
      <c r="B3290" s="73" t="s">
        <v>3991</v>
      </c>
      <c r="C3290" s="78">
        <v>10.62</v>
      </c>
    </row>
    <row r="3291" spans="1:3" ht="38.25">
      <c r="A3291" s="75">
        <v>90099</v>
      </c>
      <c r="B3291" s="73" t="s">
        <v>3992</v>
      </c>
      <c r="C3291" s="78">
        <v>15.03</v>
      </c>
    </row>
    <row r="3292" spans="1:3" ht="38.25">
      <c r="A3292" s="75">
        <v>102322</v>
      </c>
      <c r="B3292" s="73" t="s">
        <v>3993</v>
      </c>
      <c r="C3292" s="78">
        <v>18.8</v>
      </c>
    </row>
    <row r="3293" spans="1:3" ht="38.25">
      <c r="A3293" s="75">
        <v>102298</v>
      </c>
      <c r="B3293" s="73" t="s">
        <v>3994</v>
      </c>
      <c r="C3293" s="78">
        <v>19.68</v>
      </c>
    </row>
    <row r="3294" spans="1:3" ht="38.25">
      <c r="A3294" s="75">
        <v>102302</v>
      </c>
      <c r="B3294" s="73" t="s">
        <v>3995</v>
      </c>
      <c r="C3294" s="78">
        <v>12.39</v>
      </c>
    </row>
    <row r="3295" spans="1:3" ht="38.25">
      <c r="A3295" s="75">
        <v>102326</v>
      </c>
      <c r="B3295" s="73" t="s">
        <v>3996</v>
      </c>
      <c r="C3295" s="78">
        <v>11.84</v>
      </c>
    </row>
    <row r="3296" spans="1:3" ht="38.25">
      <c r="A3296" s="75">
        <v>102314</v>
      </c>
      <c r="B3296" s="73" t="s">
        <v>3997</v>
      </c>
      <c r="C3296" s="78">
        <v>8.56</v>
      </c>
    </row>
    <row r="3297" spans="1:3" ht="38.25">
      <c r="A3297" s="75">
        <v>102312</v>
      </c>
      <c r="B3297" s="73" t="s">
        <v>3998</v>
      </c>
      <c r="C3297" s="78">
        <v>10.88</v>
      </c>
    </row>
    <row r="3298" spans="1:3" ht="38.25">
      <c r="A3298" s="75">
        <v>102288</v>
      </c>
      <c r="B3298" s="73" t="s">
        <v>3999</v>
      </c>
      <c r="C3298" s="78">
        <v>11.39</v>
      </c>
    </row>
    <row r="3299" spans="1:3" ht="38.25">
      <c r="A3299" s="75">
        <v>90087</v>
      </c>
      <c r="B3299" s="73" t="s">
        <v>4000</v>
      </c>
      <c r="C3299" s="78">
        <v>8.7100000000000009</v>
      </c>
    </row>
    <row r="3300" spans="1:3" ht="38.25">
      <c r="A3300" s="75">
        <v>102308</v>
      </c>
      <c r="B3300" s="73" t="s">
        <v>4001</v>
      </c>
      <c r="C3300" s="78">
        <v>11.67</v>
      </c>
    </row>
    <row r="3301" spans="1:3" ht="38.25">
      <c r="A3301" s="75">
        <v>90084</v>
      </c>
      <c r="B3301" s="73" t="s">
        <v>4002</v>
      </c>
      <c r="C3301" s="78">
        <v>9.34</v>
      </c>
    </row>
    <row r="3302" spans="1:3" ht="38.25">
      <c r="A3302" s="75">
        <v>102284</v>
      </c>
      <c r="B3302" s="73" t="s">
        <v>4003</v>
      </c>
      <c r="C3302" s="78">
        <v>12.21</v>
      </c>
    </row>
    <row r="3303" spans="1:3" ht="38.25">
      <c r="A3303" s="75">
        <v>102325</v>
      </c>
      <c r="B3303" s="73" t="s">
        <v>4004</v>
      </c>
      <c r="C3303" s="78">
        <v>14.58</v>
      </c>
    </row>
    <row r="3304" spans="1:3" ht="38.25">
      <c r="A3304" s="75">
        <v>102329</v>
      </c>
      <c r="B3304" s="73" t="s">
        <v>4005</v>
      </c>
      <c r="C3304" s="78">
        <v>9.18</v>
      </c>
    </row>
    <row r="3305" spans="1:3" ht="38.25">
      <c r="A3305" s="75">
        <v>102301</v>
      </c>
      <c r="B3305" s="73" t="s">
        <v>4006</v>
      </c>
      <c r="C3305" s="78">
        <v>15.25</v>
      </c>
    </row>
    <row r="3306" spans="1:3" ht="38.25">
      <c r="A3306" s="75">
        <v>102305</v>
      </c>
      <c r="B3306" s="73" t="s">
        <v>4007</v>
      </c>
      <c r="C3306" s="78">
        <v>9.61</v>
      </c>
    </row>
    <row r="3307" spans="1:3" ht="38.25">
      <c r="A3307" s="75">
        <v>90101</v>
      </c>
      <c r="B3307" s="73" t="s">
        <v>4008</v>
      </c>
      <c r="C3307" s="78">
        <v>12.73</v>
      </c>
    </row>
    <row r="3308" spans="1:3" ht="38.25">
      <c r="A3308" s="75">
        <v>102324</v>
      </c>
      <c r="B3308" s="73" t="s">
        <v>4009</v>
      </c>
      <c r="C3308" s="78">
        <v>15.92</v>
      </c>
    </row>
    <row r="3309" spans="1:3" ht="38.25">
      <c r="A3309" s="75">
        <v>102300</v>
      </c>
      <c r="B3309" s="73" t="s">
        <v>4010</v>
      </c>
      <c r="C3309" s="78">
        <v>16.649999999999999</v>
      </c>
    </row>
    <row r="3310" spans="1:3" ht="38.25">
      <c r="A3310" s="75">
        <v>90102</v>
      </c>
      <c r="B3310" s="73" t="s">
        <v>4011</v>
      </c>
      <c r="C3310" s="78">
        <v>11.65</v>
      </c>
    </row>
    <row r="3311" spans="1:3" ht="38.25">
      <c r="A3311" s="75">
        <v>102328</v>
      </c>
      <c r="B3311" s="73" t="s">
        <v>4012</v>
      </c>
      <c r="C3311" s="78">
        <v>10.029999999999999</v>
      </c>
    </row>
    <row r="3312" spans="1:3" ht="38.25">
      <c r="A3312" s="75">
        <v>102304</v>
      </c>
      <c r="B3312" s="73" t="s">
        <v>4013</v>
      </c>
      <c r="C3312" s="78">
        <v>10.49</v>
      </c>
    </row>
    <row r="3313" spans="1:3" ht="38.25">
      <c r="A3313" s="75">
        <v>102295</v>
      </c>
      <c r="B3313" s="73" t="s">
        <v>4014</v>
      </c>
      <c r="C3313" s="78">
        <v>7.46</v>
      </c>
    </row>
    <row r="3314" spans="1:3" ht="38.25">
      <c r="A3314" s="75">
        <v>102281</v>
      </c>
      <c r="B3314" s="73" t="s">
        <v>4015</v>
      </c>
      <c r="C3314" s="78">
        <v>5.69</v>
      </c>
    </row>
    <row r="3315" spans="1:3" ht="38.25">
      <c r="A3315" s="75">
        <v>102311</v>
      </c>
      <c r="B3315" s="73" t="s">
        <v>4016</v>
      </c>
      <c r="C3315" s="78">
        <v>11.32</v>
      </c>
    </row>
    <row r="3316" spans="1:3" ht="38.25">
      <c r="A3316" s="75">
        <v>102319</v>
      </c>
      <c r="B3316" s="73" t="s">
        <v>4017</v>
      </c>
      <c r="C3316" s="78">
        <v>7.13</v>
      </c>
    </row>
    <row r="3317" spans="1:3" ht="38.25">
      <c r="A3317" s="75">
        <v>102287</v>
      </c>
      <c r="B3317" s="73" t="s">
        <v>4018</v>
      </c>
      <c r="C3317" s="78">
        <v>11.84</v>
      </c>
    </row>
    <row r="3318" spans="1:3" ht="38.25">
      <c r="A3318" s="75">
        <v>102316</v>
      </c>
      <c r="B3318" s="73" t="s">
        <v>4019</v>
      </c>
      <c r="C3318" s="78">
        <v>7.35</v>
      </c>
    </row>
    <row r="3319" spans="1:3" ht="38.25">
      <c r="A3319" s="75">
        <v>102292</v>
      </c>
      <c r="B3319" s="73" t="s">
        <v>4020</v>
      </c>
      <c r="C3319" s="78">
        <v>7.7</v>
      </c>
    </row>
    <row r="3320" spans="1:3" ht="38.25">
      <c r="A3320" s="75">
        <v>90092</v>
      </c>
      <c r="B3320" s="73" t="s">
        <v>4021</v>
      </c>
      <c r="C3320" s="78">
        <v>5.88</v>
      </c>
    </row>
    <row r="3321" spans="1:3" ht="38.25">
      <c r="A3321" s="75">
        <v>102278</v>
      </c>
      <c r="B3321" s="73" t="s">
        <v>4022</v>
      </c>
      <c r="C3321" s="78">
        <v>9.0500000000000007</v>
      </c>
    </row>
    <row r="3322" spans="1:3" ht="38.25">
      <c r="A3322" s="75">
        <v>90094</v>
      </c>
      <c r="B3322" s="73" t="s">
        <v>4023</v>
      </c>
      <c r="C3322" s="78">
        <v>5.56</v>
      </c>
    </row>
    <row r="3323" spans="1:3" ht="38.25">
      <c r="A3323" s="75">
        <v>102309</v>
      </c>
      <c r="B3323" s="73" t="s">
        <v>4024</v>
      </c>
      <c r="C3323" s="78">
        <v>11.04</v>
      </c>
    </row>
    <row r="3324" spans="1:3" ht="38.25">
      <c r="A3324" s="75">
        <v>102285</v>
      </c>
      <c r="B3324" s="73" t="s">
        <v>4025</v>
      </c>
      <c r="C3324" s="78">
        <v>11.56</v>
      </c>
    </row>
    <row r="3325" spans="1:3" ht="38.25">
      <c r="A3325" s="75">
        <v>90095</v>
      </c>
      <c r="B3325" s="73" t="s">
        <v>4026</v>
      </c>
      <c r="C3325" s="78">
        <v>5.48</v>
      </c>
    </row>
    <row r="3326" spans="1:3" ht="38.25">
      <c r="A3326" s="75">
        <v>102320</v>
      </c>
      <c r="B3326" s="73" t="s">
        <v>4027</v>
      </c>
      <c r="C3326" s="78">
        <v>6.85</v>
      </c>
    </row>
    <row r="3327" spans="1:3" ht="38.25">
      <c r="A3327" s="75">
        <v>102296</v>
      </c>
      <c r="B3327" s="73" t="s">
        <v>4028</v>
      </c>
      <c r="C3327" s="78">
        <v>7.18</v>
      </c>
    </row>
    <row r="3328" spans="1:3" ht="38.25">
      <c r="A3328" s="75">
        <v>90086</v>
      </c>
      <c r="B3328" s="73" t="s">
        <v>4029</v>
      </c>
      <c r="C3328" s="78">
        <v>8.83</v>
      </c>
    </row>
    <row r="3329" spans="1:3" ht="38.25">
      <c r="A3329" s="75">
        <v>102277</v>
      </c>
      <c r="B3329" s="73" t="s">
        <v>4030</v>
      </c>
      <c r="C3329" s="78">
        <v>8.58</v>
      </c>
    </row>
    <row r="3330" spans="1:3" ht="38.25">
      <c r="A3330" s="75">
        <v>102286</v>
      </c>
      <c r="B3330" s="73" t="s">
        <v>4031</v>
      </c>
      <c r="C3330" s="78">
        <v>11.22</v>
      </c>
    </row>
    <row r="3331" spans="1:3" ht="38.25">
      <c r="A3331" s="75">
        <v>90098</v>
      </c>
      <c r="B3331" s="73" t="s">
        <v>4032</v>
      </c>
      <c r="C3331" s="78">
        <v>5.37</v>
      </c>
    </row>
    <row r="3332" spans="1:3" ht="38.25">
      <c r="A3332" s="75">
        <v>102313</v>
      </c>
      <c r="B3332" s="73" t="s">
        <v>4033</v>
      </c>
      <c r="C3332" s="78">
        <v>10.66</v>
      </c>
    </row>
    <row r="3333" spans="1:3" ht="38.25">
      <c r="A3333" s="75">
        <v>102321</v>
      </c>
      <c r="B3333" s="73" t="s">
        <v>4034</v>
      </c>
      <c r="C3333" s="78">
        <v>6.72</v>
      </c>
    </row>
    <row r="3334" spans="1:3" ht="38.25">
      <c r="A3334" s="75">
        <v>102289</v>
      </c>
      <c r="B3334" s="73" t="s">
        <v>4035</v>
      </c>
      <c r="C3334" s="78">
        <v>11.16</v>
      </c>
    </row>
    <row r="3335" spans="1:3" ht="38.25">
      <c r="A3335" s="75">
        <v>102297</v>
      </c>
      <c r="B3335" s="73" t="s">
        <v>4036</v>
      </c>
      <c r="C3335" s="78">
        <v>7.03</v>
      </c>
    </row>
    <row r="3336" spans="1:3" ht="38.25">
      <c r="A3336" s="75">
        <v>102280</v>
      </c>
      <c r="B3336" s="73" t="s">
        <v>4037</v>
      </c>
      <c r="C3336" s="78">
        <v>5.4</v>
      </c>
    </row>
    <row r="3337" spans="1:3" ht="38.25">
      <c r="A3337" s="75">
        <v>102294</v>
      </c>
      <c r="B3337" s="73" t="s">
        <v>4038</v>
      </c>
      <c r="C3337" s="78">
        <v>7.08</v>
      </c>
    </row>
    <row r="3338" spans="1:3" ht="38.25">
      <c r="A3338" s="75">
        <v>90090</v>
      </c>
      <c r="B3338" s="73" t="s">
        <v>4039</v>
      </c>
      <c r="C3338" s="78">
        <v>8.5299999999999994</v>
      </c>
    </row>
    <row r="3339" spans="1:3" ht="38.25">
      <c r="A3339" s="75">
        <v>102317</v>
      </c>
      <c r="B3339" s="73" t="s">
        <v>4040</v>
      </c>
      <c r="C3339" s="78">
        <v>6.96</v>
      </c>
    </row>
    <row r="3340" spans="1:3" ht="38.25">
      <c r="A3340" s="75">
        <v>102293</v>
      </c>
      <c r="B3340" s="73" t="s">
        <v>4041</v>
      </c>
      <c r="C3340" s="78">
        <v>7.27</v>
      </c>
    </row>
    <row r="3341" spans="1:3" ht="38.25">
      <c r="A3341" s="75">
        <v>102310</v>
      </c>
      <c r="B3341" s="73" t="s">
        <v>4042</v>
      </c>
      <c r="C3341" s="78">
        <v>10.72</v>
      </c>
    </row>
    <row r="3342" spans="1:3" ht="38.25">
      <c r="A3342" s="75">
        <v>102318</v>
      </c>
      <c r="B3342" s="73" t="s">
        <v>4043</v>
      </c>
      <c r="C3342" s="78">
        <v>6.76</v>
      </c>
    </row>
    <row r="3343" spans="1:3" ht="38.25">
      <c r="A3343" s="75">
        <v>90106</v>
      </c>
      <c r="B3343" s="73" t="s">
        <v>4044</v>
      </c>
      <c r="C3343" s="78">
        <v>8.11</v>
      </c>
    </row>
    <row r="3344" spans="1:3" ht="38.25">
      <c r="A3344" s="75">
        <v>90105</v>
      </c>
      <c r="B3344" s="73" t="s">
        <v>4045</v>
      </c>
      <c r="C3344" s="78">
        <v>8.91</v>
      </c>
    </row>
    <row r="3345" spans="1:3" ht="38.25">
      <c r="A3345" s="75">
        <v>90108</v>
      </c>
      <c r="B3345" s="73" t="s">
        <v>4046</v>
      </c>
      <c r="C3345" s="78">
        <v>7.34</v>
      </c>
    </row>
    <row r="3346" spans="1:3" ht="38.25">
      <c r="A3346" s="75">
        <v>90107</v>
      </c>
      <c r="B3346" s="73" t="s">
        <v>4047</v>
      </c>
      <c r="C3346" s="78">
        <v>8.01</v>
      </c>
    </row>
    <row r="3347" spans="1:3" ht="25.5">
      <c r="A3347" s="75">
        <v>102354</v>
      </c>
      <c r="B3347" s="73" t="s">
        <v>4048</v>
      </c>
      <c r="C3347" s="78">
        <v>159.03</v>
      </c>
    </row>
    <row r="3348" spans="1:3" ht="25.5">
      <c r="A3348" s="75">
        <v>102355</v>
      </c>
      <c r="B3348" s="73" t="s">
        <v>4049</v>
      </c>
      <c r="C3348" s="78">
        <v>187.3</v>
      </c>
    </row>
    <row r="3349" spans="1:3" ht="25.5">
      <c r="A3349" s="75">
        <v>102356</v>
      </c>
      <c r="B3349" s="73" t="s">
        <v>4050</v>
      </c>
      <c r="C3349" s="78">
        <v>0</v>
      </c>
    </row>
    <row r="3350" spans="1:3" ht="25.5">
      <c r="A3350" s="75">
        <v>102357</v>
      </c>
      <c r="B3350" s="73" t="s">
        <v>4051</v>
      </c>
      <c r="C3350" s="78">
        <v>0</v>
      </c>
    </row>
    <row r="3351" spans="1:3" ht="25.5">
      <c r="A3351" s="75">
        <v>102358</v>
      </c>
      <c r="B3351" s="73" t="s">
        <v>4052</v>
      </c>
      <c r="C3351" s="78">
        <v>0</v>
      </c>
    </row>
    <row r="3352" spans="1:3" ht="25.5">
      <c r="A3352" s="75">
        <v>102359</v>
      </c>
      <c r="B3352" s="73" t="s">
        <v>4053</v>
      </c>
      <c r="C3352" s="78">
        <v>0</v>
      </c>
    </row>
    <row r="3353" spans="1:3" ht="38.25">
      <c r="A3353" s="75">
        <v>102348</v>
      </c>
      <c r="B3353" s="73" t="s">
        <v>4054</v>
      </c>
      <c r="C3353" s="78">
        <v>0</v>
      </c>
    </row>
    <row r="3354" spans="1:3" ht="38.25">
      <c r="A3354" s="75">
        <v>102346</v>
      </c>
      <c r="B3354" s="73" t="s">
        <v>4055</v>
      </c>
      <c r="C3354" s="78">
        <v>0</v>
      </c>
    </row>
    <row r="3355" spans="1:3" ht="38.25">
      <c r="A3355" s="75">
        <v>102347</v>
      </c>
      <c r="B3355" s="73" t="s">
        <v>4056</v>
      </c>
      <c r="C3355" s="78">
        <v>0</v>
      </c>
    </row>
    <row r="3356" spans="1:3" ht="38.25">
      <c r="A3356" s="75">
        <v>102350</v>
      </c>
      <c r="B3356" s="73" t="s">
        <v>4057</v>
      </c>
      <c r="C3356" s="78">
        <v>0</v>
      </c>
    </row>
    <row r="3357" spans="1:3" ht="38.25">
      <c r="A3357" s="75">
        <v>102351</v>
      </c>
      <c r="B3357" s="73" t="s">
        <v>4058</v>
      </c>
      <c r="C3357" s="78">
        <v>0</v>
      </c>
    </row>
    <row r="3358" spans="1:3" ht="38.25">
      <c r="A3358" s="75">
        <v>102352</v>
      </c>
      <c r="B3358" s="73" t="s">
        <v>4059</v>
      </c>
      <c r="C3358" s="78">
        <v>0</v>
      </c>
    </row>
    <row r="3359" spans="1:3" ht="25.5">
      <c r="A3359" s="75">
        <v>102353</v>
      </c>
      <c r="B3359" s="73" t="s">
        <v>4060</v>
      </c>
      <c r="C3359" s="78">
        <v>0</v>
      </c>
    </row>
    <row r="3360" spans="1:3" ht="25.5">
      <c r="A3360" s="75">
        <v>102349</v>
      </c>
      <c r="B3360" s="73" t="s">
        <v>4061</v>
      </c>
      <c r="C3360" s="78">
        <v>0</v>
      </c>
    </row>
    <row r="3361" spans="1:3" ht="25.5">
      <c r="A3361" s="75">
        <v>102360</v>
      </c>
      <c r="B3361" s="73" t="s">
        <v>4062</v>
      </c>
      <c r="C3361" s="78">
        <v>25.28</v>
      </c>
    </row>
    <row r="3362" spans="1:3" ht="25.5">
      <c r="A3362" s="75">
        <v>102361</v>
      </c>
      <c r="B3362" s="73" t="s">
        <v>4063</v>
      </c>
      <c r="C3362" s="78">
        <v>37.369999999999997</v>
      </c>
    </row>
    <row r="3363" spans="1:3" ht="25.5">
      <c r="A3363" s="75">
        <v>101595</v>
      </c>
      <c r="B3363" s="73" t="s">
        <v>4064</v>
      </c>
      <c r="C3363" s="78">
        <v>0</v>
      </c>
    </row>
    <row r="3364" spans="1:3" ht="25.5">
      <c r="A3364" s="75">
        <v>101601</v>
      </c>
      <c r="B3364" s="73" t="s">
        <v>4065</v>
      </c>
      <c r="C3364" s="78">
        <v>25.95</v>
      </c>
    </row>
    <row r="3365" spans="1:3" ht="25.5">
      <c r="A3365" s="75">
        <v>101594</v>
      </c>
      <c r="B3365" s="73" t="s">
        <v>4066</v>
      </c>
      <c r="C3365" s="78">
        <v>0</v>
      </c>
    </row>
    <row r="3366" spans="1:3" ht="25.5">
      <c r="A3366" s="75">
        <v>101600</v>
      </c>
      <c r="B3366" s="73" t="s">
        <v>4067</v>
      </c>
      <c r="C3366" s="78">
        <v>17.53</v>
      </c>
    </row>
    <row r="3367" spans="1:3" ht="25.5">
      <c r="A3367" s="75">
        <v>101597</v>
      </c>
      <c r="B3367" s="73" t="s">
        <v>4068</v>
      </c>
      <c r="C3367" s="78">
        <v>0</v>
      </c>
    </row>
    <row r="3368" spans="1:3" ht="25.5">
      <c r="A3368" s="75">
        <v>101603</v>
      </c>
      <c r="B3368" s="73" t="s">
        <v>4069</v>
      </c>
      <c r="C3368" s="78">
        <v>21.42</v>
      </c>
    </row>
    <row r="3369" spans="1:3" ht="25.5">
      <c r="A3369" s="75">
        <v>101596</v>
      </c>
      <c r="B3369" s="73" t="s">
        <v>4070</v>
      </c>
      <c r="C3369" s="78">
        <v>0</v>
      </c>
    </row>
    <row r="3370" spans="1:3" ht="25.5">
      <c r="A3370" s="75">
        <v>101602</v>
      </c>
      <c r="B3370" s="73" t="s">
        <v>4071</v>
      </c>
      <c r="C3370" s="78">
        <v>12.99</v>
      </c>
    </row>
    <row r="3371" spans="1:3" ht="25.5">
      <c r="A3371" s="75">
        <v>101599</v>
      </c>
      <c r="B3371" s="73" t="s">
        <v>4072</v>
      </c>
      <c r="C3371" s="78">
        <v>0</v>
      </c>
    </row>
    <row r="3372" spans="1:3" ht="25.5">
      <c r="A3372" s="75">
        <v>101605</v>
      </c>
      <c r="B3372" s="73" t="s">
        <v>4073</v>
      </c>
      <c r="C3372" s="78">
        <v>16.920000000000002</v>
      </c>
    </row>
    <row r="3373" spans="1:3" ht="25.5">
      <c r="A3373" s="75">
        <v>101598</v>
      </c>
      <c r="B3373" s="73" t="s">
        <v>4074</v>
      </c>
      <c r="C3373" s="78">
        <v>0</v>
      </c>
    </row>
    <row r="3374" spans="1:3" ht="25.5">
      <c r="A3374" s="75">
        <v>101604</v>
      </c>
      <c r="B3374" s="73" t="s">
        <v>4075</v>
      </c>
      <c r="C3374" s="78">
        <v>8.5</v>
      </c>
    </row>
    <row r="3375" spans="1:3" ht="25.5">
      <c r="A3375" s="75">
        <v>101588</v>
      </c>
      <c r="B3375" s="73" t="s">
        <v>4076</v>
      </c>
      <c r="C3375" s="78">
        <v>93.86</v>
      </c>
    </row>
    <row r="3376" spans="1:3" ht="25.5">
      <c r="A3376" s="75">
        <v>101591</v>
      </c>
      <c r="B3376" s="73" t="s">
        <v>4077</v>
      </c>
      <c r="C3376" s="78">
        <v>114.26</v>
      </c>
    </row>
    <row r="3377" spans="1:3" ht="25.5">
      <c r="A3377" s="75">
        <v>101590</v>
      </c>
      <c r="B3377" s="73" t="s">
        <v>4078</v>
      </c>
      <c r="C3377" s="78">
        <v>71.14</v>
      </c>
    </row>
    <row r="3378" spans="1:3" ht="25.5">
      <c r="A3378" s="75">
        <v>101593</v>
      </c>
      <c r="B3378" s="73" t="s">
        <v>4079</v>
      </c>
      <c r="C3378" s="78">
        <v>93.55</v>
      </c>
    </row>
    <row r="3379" spans="1:3" ht="25.5">
      <c r="A3379" s="75">
        <v>101592</v>
      </c>
      <c r="B3379" s="73" t="s">
        <v>4080</v>
      </c>
      <c r="C3379" s="78">
        <v>50.18</v>
      </c>
    </row>
    <row r="3380" spans="1:3" ht="25.5">
      <c r="A3380" s="75">
        <v>101583</v>
      </c>
      <c r="B3380" s="73" t="s">
        <v>4081</v>
      </c>
      <c r="C3380" s="78">
        <v>83.19</v>
      </c>
    </row>
    <row r="3381" spans="1:3" ht="25.5">
      <c r="A3381" s="75">
        <v>101582</v>
      </c>
      <c r="B3381" s="73" t="s">
        <v>4082</v>
      </c>
      <c r="C3381" s="78">
        <v>66.86</v>
      </c>
    </row>
    <row r="3382" spans="1:3" ht="25.5">
      <c r="A3382" s="75">
        <v>101585</v>
      </c>
      <c r="B3382" s="73" t="s">
        <v>4083</v>
      </c>
      <c r="C3382" s="78">
        <v>71.430000000000007</v>
      </c>
    </row>
    <row r="3383" spans="1:3" ht="25.5">
      <c r="A3383" s="75">
        <v>101584</v>
      </c>
      <c r="B3383" s="73" t="s">
        <v>4084</v>
      </c>
      <c r="C3383" s="78">
        <v>55.11</v>
      </c>
    </row>
    <row r="3384" spans="1:3" ht="25.5">
      <c r="A3384" s="75">
        <v>101587</v>
      </c>
      <c r="B3384" s="73" t="s">
        <v>4085</v>
      </c>
      <c r="C3384" s="78">
        <v>64.569999999999993</v>
      </c>
    </row>
    <row r="3385" spans="1:3" ht="25.5">
      <c r="A3385" s="75">
        <v>101586</v>
      </c>
      <c r="B3385" s="73" t="s">
        <v>4086</v>
      </c>
      <c r="C3385" s="78">
        <v>47.96</v>
      </c>
    </row>
    <row r="3386" spans="1:3" ht="25.5">
      <c r="A3386" s="75">
        <v>101577</v>
      </c>
      <c r="B3386" s="73" t="s">
        <v>4087</v>
      </c>
      <c r="C3386" s="78">
        <v>51.46</v>
      </c>
    </row>
    <row r="3387" spans="1:3" ht="25.5">
      <c r="A3387" s="75">
        <v>101576</v>
      </c>
      <c r="B3387" s="73" t="s">
        <v>4088</v>
      </c>
      <c r="C3387" s="78">
        <v>40.840000000000003</v>
      </c>
    </row>
    <row r="3388" spans="1:3" ht="25.5">
      <c r="A3388" s="75">
        <v>101579</v>
      </c>
      <c r="B3388" s="73" t="s">
        <v>4089</v>
      </c>
      <c r="C3388" s="78">
        <v>44.48</v>
      </c>
    </row>
    <row r="3389" spans="1:3" ht="25.5">
      <c r="A3389" s="75">
        <v>101578</v>
      </c>
      <c r="B3389" s="73" t="s">
        <v>4090</v>
      </c>
      <c r="C3389" s="78">
        <v>33.869999999999997</v>
      </c>
    </row>
    <row r="3390" spans="1:3" ht="25.5">
      <c r="A3390" s="75">
        <v>101581</v>
      </c>
      <c r="B3390" s="73" t="s">
        <v>4091</v>
      </c>
      <c r="C3390" s="78">
        <v>41.15</v>
      </c>
    </row>
    <row r="3391" spans="1:3" ht="25.5">
      <c r="A3391" s="75">
        <v>101580</v>
      </c>
      <c r="B3391" s="73" t="s">
        <v>4092</v>
      </c>
      <c r="C3391" s="78">
        <v>30.24</v>
      </c>
    </row>
    <row r="3392" spans="1:3" ht="25.5">
      <c r="A3392" s="75">
        <v>101606</v>
      </c>
      <c r="B3392" s="73" t="s">
        <v>4093</v>
      </c>
      <c r="C3392" s="78">
        <v>0</v>
      </c>
    </row>
    <row r="3393" spans="1:3" ht="25.5">
      <c r="A3393" s="75">
        <v>101607</v>
      </c>
      <c r="B3393" s="73" t="s">
        <v>4094</v>
      </c>
      <c r="C3393" s="78">
        <v>0</v>
      </c>
    </row>
    <row r="3394" spans="1:3" ht="25.5">
      <c r="A3394" s="75">
        <v>101608</v>
      </c>
      <c r="B3394" s="73" t="s">
        <v>4095</v>
      </c>
      <c r="C3394" s="78">
        <v>0</v>
      </c>
    </row>
    <row r="3395" spans="1:3" ht="25.5">
      <c r="A3395" s="75">
        <v>101571</v>
      </c>
      <c r="B3395" s="73" t="s">
        <v>4096</v>
      </c>
      <c r="C3395" s="78">
        <v>31.23</v>
      </c>
    </row>
    <row r="3396" spans="1:3" ht="25.5">
      <c r="A3396" s="75">
        <v>101570</v>
      </c>
      <c r="B3396" s="73" t="s">
        <v>4097</v>
      </c>
      <c r="C3396" s="78">
        <v>22.85</v>
      </c>
    </row>
    <row r="3397" spans="1:3" ht="25.5">
      <c r="A3397" s="75">
        <v>101573</v>
      </c>
      <c r="B3397" s="73" t="s">
        <v>4098</v>
      </c>
      <c r="C3397" s="78">
        <v>26.43</v>
      </c>
    </row>
    <row r="3398" spans="1:3" ht="25.5">
      <c r="A3398" s="75">
        <v>101572</v>
      </c>
      <c r="B3398" s="73" t="s">
        <v>4099</v>
      </c>
      <c r="C3398" s="78">
        <v>18.059999999999999</v>
      </c>
    </row>
    <row r="3399" spans="1:3" ht="25.5">
      <c r="A3399" s="75">
        <v>101575</v>
      </c>
      <c r="B3399" s="73" t="s">
        <v>4100</v>
      </c>
      <c r="C3399" s="78">
        <v>22.73</v>
      </c>
    </row>
    <row r="3400" spans="1:3" ht="25.5">
      <c r="A3400" s="75">
        <v>101574</v>
      </c>
      <c r="B3400" s="73" t="s">
        <v>4101</v>
      </c>
      <c r="C3400" s="78">
        <v>14.08</v>
      </c>
    </row>
    <row r="3401" spans="1:3" ht="25.5">
      <c r="A3401" s="75">
        <v>101589</v>
      </c>
      <c r="B3401" s="73" t="s">
        <v>4102</v>
      </c>
      <c r="C3401" s="78">
        <v>136.97</v>
      </c>
    </row>
    <row r="3402" spans="1:3" ht="25.5">
      <c r="A3402" s="75">
        <v>101610</v>
      </c>
      <c r="B3402" s="73" t="s">
        <v>4103</v>
      </c>
      <c r="C3402" s="78">
        <v>0</v>
      </c>
    </row>
    <row r="3403" spans="1:3" ht="25.5">
      <c r="A3403" s="75">
        <v>101613</v>
      </c>
      <c r="B3403" s="73" t="s">
        <v>4104</v>
      </c>
      <c r="C3403" s="78">
        <v>0</v>
      </c>
    </row>
    <row r="3404" spans="1:3" ht="25.5">
      <c r="A3404" s="75">
        <v>101611</v>
      </c>
      <c r="B3404" s="73" t="s">
        <v>4105</v>
      </c>
      <c r="C3404" s="78">
        <v>0</v>
      </c>
    </row>
    <row r="3405" spans="1:3" ht="25.5">
      <c r="A3405" s="75">
        <v>101614</v>
      </c>
      <c r="B3405" s="73" t="s">
        <v>4106</v>
      </c>
      <c r="C3405" s="78">
        <v>0</v>
      </c>
    </row>
    <row r="3406" spans="1:3" ht="25.5">
      <c r="A3406" s="75">
        <v>101612</v>
      </c>
      <c r="B3406" s="73" t="s">
        <v>4107</v>
      </c>
      <c r="C3406" s="78">
        <v>0</v>
      </c>
    </row>
    <row r="3407" spans="1:3" ht="25.5">
      <c r="A3407" s="75">
        <v>101615</v>
      </c>
      <c r="B3407" s="73" t="s">
        <v>4108</v>
      </c>
      <c r="C3407" s="78">
        <v>0</v>
      </c>
    </row>
    <row r="3408" spans="1:3" ht="25.5">
      <c r="A3408" s="75">
        <v>101617</v>
      </c>
      <c r="B3408" s="73" t="s">
        <v>4109</v>
      </c>
      <c r="C3408" s="78">
        <v>2.96</v>
      </c>
    </row>
    <row r="3409" spans="1:3" ht="25.5">
      <c r="A3409" s="75">
        <v>101620</v>
      </c>
      <c r="B3409" s="73" t="s">
        <v>4110</v>
      </c>
      <c r="C3409" s="78">
        <v>187.57</v>
      </c>
    </row>
    <row r="3410" spans="1:3" ht="25.5">
      <c r="A3410" s="75">
        <v>101625</v>
      </c>
      <c r="B3410" s="73" t="s">
        <v>4111</v>
      </c>
      <c r="C3410" s="78">
        <v>148.74</v>
      </c>
    </row>
    <row r="3411" spans="1:3" ht="25.5">
      <c r="A3411" s="75">
        <v>101621</v>
      </c>
      <c r="B3411" s="73" t="s">
        <v>4112</v>
      </c>
      <c r="C3411" s="78">
        <v>247.57</v>
      </c>
    </row>
    <row r="3412" spans="1:3" ht="25.5">
      <c r="A3412" s="75">
        <v>101624</v>
      </c>
      <c r="B3412" s="73" t="s">
        <v>4113</v>
      </c>
      <c r="C3412" s="78">
        <v>197.54</v>
      </c>
    </row>
    <row r="3413" spans="1:3" ht="25.5">
      <c r="A3413" s="75">
        <v>101616</v>
      </c>
      <c r="B3413" s="73" t="s">
        <v>4114</v>
      </c>
      <c r="C3413" s="78">
        <v>6.02</v>
      </c>
    </row>
    <row r="3414" spans="1:3" ht="25.5">
      <c r="A3414" s="75">
        <v>101618</v>
      </c>
      <c r="B3414" s="73" t="s">
        <v>4115</v>
      </c>
      <c r="C3414" s="78">
        <v>211.98</v>
      </c>
    </row>
    <row r="3415" spans="1:3" ht="25.5">
      <c r="A3415" s="75">
        <v>101622</v>
      </c>
      <c r="B3415" s="73" t="s">
        <v>4116</v>
      </c>
      <c r="C3415" s="78">
        <v>188.3</v>
      </c>
    </row>
    <row r="3416" spans="1:3" ht="25.5">
      <c r="A3416" s="75">
        <v>101619</v>
      </c>
      <c r="B3416" s="73" t="s">
        <v>4117</v>
      </c>
      <c r="C3416" s="78">
        <v>271.98</v>
      </c>
    </row>
    <row r="3417" spans="1:3" ht="25.5">
      <c r="A3417" s="75">
        <v>101623</v>
      </c>
      <c r="B3417" s="73" t="s">
        <v>4118</v>
      </c>
      <c r="C3417" s="78">
        <v>242.8</v>
      </c>
    </row>
    <row r="3418" spans="1:3">
      <c r="A3418" s="75">
        <v>104482</v>
      </c>
      <c r="B3418" s="73" t="s">
        <v>4119</v>
      </c>
      <c r="C3418" s="78">
        <v>30.45</v>
      </c>
    </row>
    <row r="3419" spans="1:3" ht="25.5">
      <c r="A3419" s="75">
        <v>104189</v>
      </c>
      <c r="B3419" s="73" t="s">
        <v>4120</v>
      </c>
      <c r="C3419" s="78">
        <v>130.47</v>
      </c>
    </row>
    <row r="3420" spans="1:3" ht="25.5">
      <c r="A3420" s="75">
        <v>104465</v>
      </c>
      <c r="B3420" s="73" t="s">
        <v>4121</v>
      </c>
      <c r="C3420" s="78">
        <v>0</v>
      </c>
    </row>
    <row r="3421" spans="1:3" ht="38.25">
      <c r="A3421" s="75">
        <v>104188</v>
      </c>
      <c r="B3421" s="73" t="s">
        <v>4122</v>
      </c>
      <c r="C3421" s="78">
        <v>0</v>
      </c>
    </row>
    <row r="3422" spans="1:3" ht="38.25">
      <c r="A3422" s="75">
        <v>104185</v>
      </c>
      <c r="B3422" s="73" t="s">
        <v>4123</v>
      </c>
      <c r="C3422" s="78">
        <v>25.05</v>
      </c>
    </row>
    <row r="3423" spans="1:3" ht="25.5">
      <c r="A3423" s="75">
        <v>104182</v>
      </c>
      <c r="B3423" s="73" t="s">
        <v>4124</v>
      </c>
      <c r="C3423" s="78">
        <v>0</v>
      </c>
    </row>
    <row r="3424" spans="1:3" ht="25.5">
      <c r="A3424" s="75">
        <v>104184</v>
      </c>
      <c r="B3424" s="73" t="s">
        <v>4125</v>
      </c>
      <c r="C3424" s="78">
        <v>30.02</v>
      </c>
    </row>
    <row r="3425" spans="1:3" ht="25.5">
      <c r="A3425" s="75">
        <v>104190</v>
      </c>
      <c r="B3425" s="73" t="s">
        <v>4126</v>
      </c>
      <c r="C3425" s="78">
        <v>647.42999999999995</v>
      </c>
    </row>
    <row r="3426" spans="1:3" ht="38.25">
      <c r="A3426" s="75">
        <v>104463</v>
      </c>
      <c r="B3426" s="73" t="s">
        <v>4127</v>
      </c>
      <c r="C3426" s="78">
        <v>0</v>
      </c>
    </row>
    <row r="3427" spans="1:3" ht="38.25">
      <c r="A3427" s="75">
        <v>104464</v>
      </c>
      <c r="B3427" s="73" t="s">
        <v>4128</v>
      </c>
      <c r="C3427" s="78">
        <v>0</v>
      </c>
    </row>
    <row r="3428" spans="1:3" ht="25.5">
      <c r="A3428" s="75">
        <v>104183</v>
      </c>
      <c r="B3428" s="73" t="s">
        <v>4129</v>
      </c>
      <c r="C3428" s="78">
        <v>221.62</v>
      </c>
    </row>
    <row r="3429" spans="1:3" ht="38.25">
      <c r="A3429" s="75">
        <v>104187</v>
      </c>
      <c r="B3429" s="73" t="s">
        <v>4130</v>
      </c>
      <c r="C3429" s="78">
        <v>1590.95</v>
      </c>
    </row>
    <row r="3430" spans="1:3" ht="25.5">
      <c r="A3430" s="75">
        <v>104186</v>
      </c>
      <c r="B3430" s="73" t="s">
        <v>4131</v>
      </c>
      <c r="C3430" s="78">
        <v>280.3</v>
      </c>
    </row>
    <row r="3431" spans="1:3" ht="38.25">
      <c r="A3431" s="75">
        <v>104180</v>
      </c>
      <c r="B3431" s="73" t="s">
        <v>4132</v>
      </c>
      <c r="C3431" s="78">
        <v>0</v>
      </c>
    </row>
    <row r="3432" spans="1:3" ht="25.5">
      <c r="A3432" s="75">
        <v>104181</v>
      </c>
      <c r="B3432" s="73" t="s">
        <v>4133</v>
      </c>
      <c r="C3432" s="78">
        <v>0</v>
      </c>
    </row>
    <row r="3433" spans="1:3" ht="38.25">
      <c r="A3433" s="75">
        <v>100674</v>
      </c>
      <c r="B3433" s="73" t="s">
        <v>4134</v>
      </c>
      <c r="C3433" s="78">
        <v>1023.75</v>
      </c>
    </row>
    <row r="3434" spans="1:3" ht="38.25">
      <c r="A3434" s="75">
        <v>100664</v>
      </c>
      <c r="B3434" s="73" t="s">
        <v>4135</v>
      </c>
      <c r="C3434" s="78">
        <v>0</v>
      </c>
    </row>
    <row r="3435" spans="1:3">
      <c r="A3435" s="75">
        <v>94589</v>
      </c>
      <c r="B3435" s="73" t="s">
        <v>4136</v>
      </c>
      <c r="C3435" s="78">
        <v>22.29</v>
      </c>
    </row>
    <row r="3436" spans="1:3">
      <c r="A3436" s="75">
        <v>94590</v>
      </c>
      <c r="B3436" s="73" t="s">
        <v>4137</v>
      </c>
      <c r="C3436" s="78">
        <v>29.01</v>
      </c>
    </row>
    <row r="3437" spans="1:3">
      <c r="A3437" s="75">
        <v>94587</v>
      </c>
      <c r="B3437" s="73" t="s">
        <v>4138</v>
      </c>
      <c r="C3437" s="78">
        <v>66.31</v>
      </c>
    </row>
    <row r="3438" spans="1:3">
      <c r="A3438" s="75">
        <v>94588</v>
      </c>
      <c r="B3438" s="73" t="s">
        <v>4139</v>
      </c>
      <c r="C3438" s="78">
        <v>77</v>
      </c>
    </row>
    <row r="3439" spans="1:3">
      <c r="A3439" s="75">
        <v>105812</v>
      </c>
      <c r="B3439" s="73" t="s">
        <v>4140</v>
      </c>
      <c r="C3439" s="78">
        <v>41.16</v>
      </c>
    </row>
    <row r="3440" spans="1:3" ht="51">
      <c r="A3440" s="75">
        <v>94571</v>
      </c>
      <c r="B3440" s="73" t="s">
        <v>4141</v>
      </c>
      <c r="C3440" s="78">
        <v>0</v>
      </c>
    </row>
    <row r="3441" spans="1:3" ht="51">
      <c r="A3441" s="75">
        <v>94570</v>
      </c>
      <c r="B3441" s="73" t="s">
        <v>4142</v>
      </c>
      <c r="C3441" s="78">
        <v>470.15</v>
      </c>
    </row>
    <row r="3442" spans="1:3" ht="51">
      <c r="A3442" s="75">
        <v>105811</v>
      </c>
      <c r="B3442" s="73" t="s">
        <v>4143</v>
      </c>
      <c r="C3442" s="78">
        <v>0</v>
      </c>
    </row>
    <row r="3443" spans="1:3" ht="51">
      <c r="A3443" s="75">
        <v>94572</v>
      </c>
      <c r="B3443" s="73" t="s">
        <v>4144</v>
      </c>
      <c r="C3443" s="78">
        <v>674.9</v>
      </c>
    </row>
    <row r="3444" spans="1:3" ht="51">
      <c r="A3444" s="75">
        <v>94573</v>
      </c>
      <c r="B3444" s="73" t="s">
        <v>4145</v>
      </c>
      <c r="C3444" s="78">
        <v>525.74</v>
      </c>
    </row>
    <row r="3445" spans="1:3" ht="51">
      <c r="A3445" s="75">
        <v>105809</v>
      </c>
      <c r="B3445" s="73" t="s">
        <v>4146</v>
      </c>
      <c r="C3445" s="78">
        <v>0</v>
      </c>
    </row>
    <row r="3446" spans="1:3" ht="38.25">
      <c r="A3446" s="75">
        <v>94569</v>
      </c>
      <c r="B3446" s="73" t="s">
        <v>4147</v>
      </c>
      <c r="C3446" s="78">
        <v>881.42</v>
      </c>
    </row>
    <row r="3447" spans="1:3" ht="38.25">
      <c r="A3447" s="75">
        <v>105810</v>
      </c>
      <c r="B3447" s="73" t="s">
        <v>4148</v>
      </c>
      <c r="C3447" s="78">
        <v>0</v>
      </c>
    </row>
    <row r="3448" spans="1:3" ht="51">
      <c r="A3448" s="75">
        <v>94561</v>
      </c>
      <c r="B3448" s="73" t="s">
        <v>4149</v>
      </c>
      <c r="C3448" s="78">
        <v>0</v>
      </c>
    </row>
    <row r="3449" spans="1:3" ht="38.25">
      <c r="A3449" s="75">
        <v>94562</v>
      </c>
      <c r="B3449" s="73" t="s">
        <v>4150</v>
      </c>
      <c r="C3449" s="78">
        <v>621.76</v>
      </c>
    </row>
    <row r="3450" spans="1:3" ht="38.25">
      <c r="A3450" s="75">
        <v>105813</v>
      </c>
      <c r="B3450" s="73" t="s">
        <v>4151</v>
      </c>
      <c r="C3450" s="78">
        <v>1034.03</v>
      </c>
    </row>
    <row r="3451" spans="1:3" ht="51">
      <c r="A3451" s="75">
        <v>94559</v>
      </c>
      <c r="B3451" s="73" t="s">
        <v>4152</v>
      </c>
      <c r="C3451" s="78">
        <v>710.91</v>
      </c>
    </row>
    <row r="3452" spans="1:3" ht="51">
      <c r="A3452" s="75">
        <v>100668</v>
      </c>
      <c r="B3452" s="73" t="s">
        <v>4153</v>
      </c>
      <c r="C3452" s="78">
        <v>1267.46</v>
      </c>
    </row>
    <row r="3453" spans="1:3" ht="63.75">
      <c r="A3453" s="75">
        <v>100670</v>
      </c>
      <c r="B3453" s="73" t="s">
        <v>4154</v>
      </c>
      <c r="C3453" s="78">
        <v>972.31</v>
      </c>
    </row>
    <row r="3454" spans="1:3" ht="63.75">
      <c r="A3454" s="75">
        <v>100665</v>
      </c>
      <c r="B3454" s="73" t="s">
        <v>4155</v>
      </c>
      <c r="C3454" s="78">
        <v>809.1</v>
      </c>
    </row>
    <row r="3455" spans="1:3" ht="51">
      <c r="A3455" s="75">
        <v>100924</v>
      </c>
      <c r="B3455" s="73" t="s">
        <v>4156</v>
      </c>
      <c r="C3455" s="78">
        <v>0</v>
      </c>
    </row>
    <row r="3456" spans="1:3" ht="51">
      <c r="A3456" s="75">
        <v>100671</v>
      </c>
      <c r="B3456" s="73" t="s">
        <v>4157</v>
      </c>
      <c r="C3456" s="78">
        <v>1199.72</v>
      </c>
    </row>
    <row r="3457" spans="1:3" ht="51">
      <c r="A3457" s="75">
        <v>100667</v>
      </c>
      <c r="B3457" s="73" t="s">
        <v>4158</v>
      </c>
      <c r="C3457" s="78">
        <v>1032.97</v>
      </c>
    </row>
    <row r="3458" spans="1:3" ht="51">
      <c r="A3458" s="75">
        <v>100669</v>
      </c>
      <c r="B3458" s="73" t="s">
        <v>4159</v>
      </c>
      <c r="C3458" s="78">
        <v>926.83</v>
      </c>
    </row>
    <row r="3459" spans="1:3" ht="51">
      <c r="A3459" s="75">
        <v>100672</v>
      </c>
      <c r="B3459" s="73" t="s">
        <v>4160</v>
      </c>
      <c r="C3459" s="78">
        <v>784.53</v>
      </c>
    </row>
    <row r="3460" spans="1:3" ht="51">
      <c r="A3460" s="75">
        <v>100666</v>
      </c>
      <c r="B3460" s="73" t="s">
        <v>4161</v>
      </c>
      <c r="C3460" s="78">
        <v>650.75</v>
      </c>
    </row>
    <row r="3461" spans="1:3" ht="51">
      <c r="A3461" s="75">
        <v>100663</v>
      </c>
      <c r="B3461" s="73" t="s">
        <v>4162</v>
      </c>
      <c r="C3461" s="78">
        <v>0</v>
      </c>
    </row>
    <row r="3462" spans="1:3" ht="51">
      <c r="A3462" s="75">
        <v>100662</v>
      </c>
      <c r="B3462" s="73" t="s">
        <v>4163</v>
      </c>
      <c r="C3462" s="78">
        <v>0</v>
      </c>
    </row>
    <row r="3463" spans="1:3" ht="38.25">
      <c r="A3463" s="75">
        <v>100661</v>
      </c>
      <c r="B3463" s="73" t="s">
        <v>4164</v>
      </c>
      <c r="C3463" s="78">
        <v>0</v>
      </c>
    </row>
    <row r="3464" spans="1:3" ht="25.5">
      <c r="A3464" s="75">
        <v>100659</v>
      </c>
      <c r="B3464" s="73" t="s">
        <v>4165</v>
      </c>
      <c r="C3464" s="78">
        <v>12.2</v>
      </c>
    </row>
    <row r="3465" spans="1:3" ht="25.5">
      <c r="A3465" s="75">
        <v>100660</v>
      </c>
      <c r="B3465" s="73" t="s">
        <v>4166</v>
      </c>
      <c r="C3465" s="78">
        <v>8.2799999999999994</v>
      </c>
    </row>
    <row r="3466" spans="1:3" ht="25.5">
      <c r="A3466" s="75">
        <v>100711</v>
      </c>
      <c r="B3466" s="73" t="s">
        <v>4167</v>
      </c>
      <c r="C3466" s="78">
        <v>0</v>
      </c>
    </row>
    <row r="3467" spans="1:3">
      <c r="A3467" s="75">
        <v>100676</v>
      </c>
      <c r="B3467" s="73" t="s">
        <v>4168</v>
      </c>
      <c r="C3467" s="78">
        <v>196.56</v>
      </c>
    </row>
    <row r="3468" spans="1:3" ht="25.5">
      <c r="A3468" s="75">
        <v>90806</v>
      </c>
      <c r="B3468" s="73" t="s">
        <v>4169</v>
      </c>
      <c r="C3468" s="78">
        <v>414.52</v>
      </c>
    </row>
    <row r="3469" spans="1:3" ht="25.5">
      <c r="A3469" s="75">
        <v>91292</v>
      </c>
      <c r="B3469" s="73" t="s">
        <v>4170</v>
      </c>
      <c r="C3469" s="78">
        <v>327.33999999999997</v>
      </c>
    </row>
    <row r="3470" spans="1:3">
      <c r="A3470" s="75">
        <v>90801</v>
      </c>
      <c r="B3470" s="73" t="s">
        <v>4171</v>
      </c>
      <c r="C3470" s="78">
        <v>325.43</v>
      </c>
    </row>
    <row r="3471" spans="1:3">
      <c r="A3471" s="75">
        <v>91287</v>
      </c>
      <c r="B3471" s="73" t="s">
        <v>4172</v>
      </c>
      <c r="C3471" s="78">
        <v>238.25</v>
      </c>
    </row>
    <row r="3472" spans="1:3">
      <c r="A3472" s="75">
        <v>100706</v>
      </c>
      <c r="B3472" s="73" t="s">
        <v>4173</v>
      </c>
      <c r="C3472" s="78">
        <v>73.13</v>
      </c>
    </row>
    <row r="3473" spans="1:3" ht="25.5">
      <c r="A3473" s="75">
        <v>100709</v>
      </c>
      <c r="B3473" s="73" t="s">
        <v>4174</v>
      </c>
      <c r="C3473" s="78">
        <v>47.99</v>
      </c>
    </row>
    <row r="3474" spans="1:3">
      <c r="A3474" s="75">
        <v>100710</v>
      </c>
      <c r="B3474" s="73" t="s">
        <v>4175</v>
      </c>
      <c r="C3474" s="78">
        <v>128.5</v>
      </c>
    </row>
    <row r="3475" spans="1:3" ht="25.5">
      <c r="A3475" s="75">
        <v>90830</v>
      </c>
      <c r="B3475" s="73" t="s">
        <v>4176</v>
      </c>
      <c r="C3475" s="78">
        <v>169.63</v>
      </c>
    </row>
    <row r="3476" spans="1:3" ht="25.5">
      <c r="A3476" s="75">
        <v>91304</v>
      </c>
      <c r="B3476" s="73" t="s">
        <v>4177</v>
      </c>
      <c r="C3476" s="78">
        <v>102.9</v>
      </c>
    </row>
    <row r="3477" spans="1:3" ht="25.5">
      <c r="A3477" s="75">
        <v>90831</v>
      </c>
      <c r="B3477" s="73" t="s">
        <v>4178</v>
      </c>
      <c r="C3477" s="78">
        <v>148.84</v>
      </c>
    </row>
    <row r="3478" spans="1:3" ht="25.5">
      <c r="A3478" s="75">
        <v>91305</v>
      </c>
      <c r="B3478" s="73" t="s">
        <v>4179</v>
      </c>
      <c r="C3478" s="78">
        <v>102.93</v>
      </c>
    </row>
    <row r="3479" spans="1:3" ht="25.5">
      <c r="A3479" s="75">
        <v>91306</v>
      </c>
      <c r="B3479" s="73" t="s">
        <v>4180</v>
      </c>
      <c r="C3479" s="78">
        <v>148.84</v>
      </c>
    </row>
    <row r="3480" spans="1:3" ht="25.5">
      <c r="A3480" s="75">
        <v>91307</v>
      </c>
      <c r="B3480" s="73" t="s">
        <v>4181</v>
      </c>
      <c r="C3480" s="78">
        <v>87.44</v>
      </c>
    </row>
    <row r="3481" spans="1:3">
      <c r="A3481" s="75">
        <v>100707</v>
      </c>
      <c r="B3481" s="73" t="s">
        <v>4182</v>
      </c>
      <c r="C3481" s="78">
        <v>160.27000000000001</v>
      </c>
    </row>
    <row r="3482" spans="1:3">
      <c r="A3482" s="75">
        <v>100708</v>
      </c>
      <c r="B3482" s="73" t="s">
        <v>4183</v>
      </c>
      <c r="C3482" s="78">
        <v>201.88</v>
      </c>
    </row>
    <row r="3483" spans="1:3" ht="38.25">
      <c r="A3483" s="75">
        <v>91328</v>
      </c>
      <c r="B3483" s="73" t="s">
        <v>4184</v>
      </c>
      <c r="C3483" s="78">
        <v>945.28</v>
      </c>
    </row>
    <row r="3484" spans="1:3" ht="38.25">
      <c r="A3484" s="75">
        <v>100687</v>
      </c>
      <c r="B3484" s="73" t="s">
        <v>4185</v>
      </c>
      <c r="C3484" s="78">
        <v>1094.1199999999999</v>
      </c>
    </row>
    <row r="3485" spans="1:3" ht="38.25">
      <c r="A3485" s="75">
        <v>100681</v>
      </c>
      <c r="B3485" s="73" t="s">
        <v>4186</v>
      </c>
      <c r="C3485" s="78">
        <v>1125.8499999999999</v>
      </c>
    </row>
    <row r="3486" spans="1:3" ht="38.25">
      <c r="A3486" s="75">
        <v>91330</v>
      </c>
      <c r="B3486" s="73" t="s">
        <v>4187</v>
      </c>
      <c r="C3486" s="78">
        <v>977.01</v>
      </c>
    </row>
    <row r="3487" spans="1:3" ht="38.25">
      <c r="A3487" s="75">
        <v>100689</v>
      </c>
      <c r="B3487" s="73" t="s">
        <v>4188</v>
      </c>
      <c r="C3487" s="78">
        <v>1193.6300000000001</v>
      </c>
    </row>
    <row r="3488" spans="1:3" ht="38.25">
      <c r="A3488" s="75">
        <v>91332</v>
      </c>
      <c r="B3488" s="73" t="s">
        <v>4189</v>
      </c>
      <c r="C3488" s="78">
        <v>1024</v>
      </c>
    </row>
    <row r="3489" spans="1:3" ht="38.25">
      <c r="A3489" s="75">
        <v>100688</v>
      </c>
      <c r="B3489" s="73" t="s">
        <v>4190</v>
      </c>
      <c r="C3489" s="78">
        <v>923.39</v>
      </c>
    </row>
    <row r="3490" spans="1:3" ht="38.25">
      <c r="A3490" s="75">
        <v>91329</v>
      </c>
      <c r="B3490" s="73" t="s">
        <v>4191</v>
      </c>
      <c r="C3490" s="78">
        <v>820.46</v>
      </c>
    </row>
    <row r="3491" spans="1:3" ht="38.25">
      <c r="A3491" s="75">
        <v>100682</v>
      </c>
      <c r="B3491" s="73" t="s">
        <v>4192</v>
      </c>
      <c r="C3491" s="78">
        <v>938.85</v>
      </c>
    </row>
    <row r="3492" spans="1:3" ht="38.25">
      <c r="A3492" s="75">
        <v>91331</v>
      </c>
      <c r="B3492" s="73" t="s">
        <v>4193</v>
      </c>
      <c r="C3492" s="78">
        <v>851.41</v>
      </c>
    </row>
    <row r="3493" spans="1:3" ht="38.25">
      <c r="A3493" s="75">
        <v>100690</v>
      </c>
      <c r="B3493" s="73" t="s">
        <v>4194</v>
      </c>
      <c r="C3493" s="78">
        <v>1000.52</v>
      </c>
    </row>
    <row r="3494" spans="1:3" ht="38.25">
      <c r="A3494" s="75">
        <v>91333</v>
      </c>
      <c r="B3494" s="73" t="s">
        <v>4195</v>
      </c>
      <c r="C3494" s="78">
        <v>897.62</v>
      </c>
    </row>
    <row r="3495" spans="1:3" ht="38.25">
      <c r="A3495" s="75">
        <v>90841</v>
      </c>
      <c r="B3495" s="73" t="s">
        <v>4196</v>
      </c>
      <c r="C3495" s="78">
        <v>1067.98</v>
      </c>
    </row>
    <row r="3496" spans="1:3" ht="38.25">
      <c r="A3496" s="75">
        <v>90847</v>
      </c>
      <c r="B3496" s="73" t="s">
        <v>4197</v>
      </c>
      <c r="C3496" s="78">
        <v>919.14</v>
      </c>
    </row>
    <row r="3497" spans="1:3" ht="38.25">
      <c r="A3497" s="75">
        <v>90842</v>
      </c>
      <c r="B3497" s="73" t="s">
        <v>4198</v>
      </c>
      <c r="C3497" s="78">
        <v>1077.27</v>
      </c>
    </row>
    <row r="3498" spans="1:3" ht="38.25">
      <c r="A3498" s="75">
        <v>90848</v>
      </c>
      <c r="B3498" s="73" t="s">
        <v>4199</v>
      </c>
      <c r="C3498" s="78">
        <v>928.43</v>
      </c>
    </row>
    <row r="3499" spans="1:3" ht="38.25">
      <c r="A3499" s="75">
        <v>90843</v>
      </c>
      <c r="B3499" s="73" t="s">
        <v>4200</v>
      </c>
      <c r="C3499" s="78">
        <v>1128.6500000000001</v>
      </c>
    </row>
    <row r="3500" spans="1:3" ht="38.25">
      <c r="A3500" s="75">
        <v>90849</v>
      </c>
      <c r="B3500" s="73" t="s">
        <v>4201</v>
      </c>
      <c r="C3500" s="78">
        <v>959.02</v>
      </c>
    </row>
    <row r="3501" spans="1:3" ht="38.25">
      <c r="A3501" s="75">
        <v>90844</v>
      </c>
      <c r="B3501" s="73" t="s">
        <v>4202</v>
      </c>
      <c r="C3501" s="78">
        <v>1229.23</v>
      </c>
    </row>
    <row r="3502" spans="1:3" ht="38.25">
      <c r="A3502" s="75">
        <v>90850</v>
      </c>
      <c r="B3502" s="73" t="s">
        <v>4203</v>
      </c>
      <c r="C3502" s="78">
        <v>1059.5999999999999</v>
      </c>
    </row>
    <row r="3503" spans="1:3" ht="38.25">
      <c r="A3503" s="75">
        <v>91312</v>
      </c>
      <c r="B3503" s="73" t="s">
        <v>4204</v>
      </c>
      <c r="C3503" s="78">
        <v>897.25</v>
      </c>
    </row>
    <row r="3504" spans="1:3" ht="38.25">
      <c r="A3504" s="75">
        <v>91318</v>
      </c>
      <c r="B3504" s="73" t="s">
        <v>4205</v>
      </c>
      <c r="C3504" s="78">
        <v>794.32</v>
      </c>
    </row>
    <row r="3505" spans="1:3" ht="38.25">
      <c r="A3505" s="75">
        <v>91313</v>
      </c>
      <c r="B3505" s="73" t="s">
        <v>4206</v>
      </c>
      <c r="C3505" s="78">
        <v>890.27</v>
      </c>
    </row>
    <row r="3506" spans="1:3" ht="38.25">
      <c r="A3506" s="75">
        <v>91319</v>
      </c>
      <c r="B3506" s="73" t="s">
        <v>4207</v>
      </c>
      <c r="C3506" s="78">
        <v>802.83</v>
      </c>
    </row>
    <row r="3507" spans="1:3" ht="38.25">
      <c r="A3507" s="75">
        <v>91314</v>
      </c>
      <c r="B3507" s="73" t="s">
        <v>4208</v>
      </c>
      <c r="C3507" s="78">
        <v>935.54</v>
      </c>
    </row>
    <row r="3508" spans="1:3" ht="38.25">
      <c r="A3508" s="75">
        <v>91320</v>
      </c>
      <c r="B3508" s="73" t="s">
        <v>4209</v>
      </c>
      <c r="C3508" s="78">
        <v>832.64</v>
      </c>
    </row>
    <row r="3509" spans="1:3" ht="38.25">
      <c r="A3509" s="75">
        <v>91315</v>
      </c>
      <c r="B3509" s="73" t="s">
        <v>4210</v>
      </c>
      <c r="C3509" s="78">
        <v>1035.33</v>
      </c>
    </row>
    <row r="3510" spans="1:3" ht="38.25">
      <c r="A3510" s="75">
        <v>91321</v>
      </c>
      <c r="B3510" s="73" t="s">
        <v>4211</v>
      </c>
      <c r="C3510" s="78">
        <v>932.43</v>
      </c>
    </row>
    <row r="3511" spans="1:3" ht="38.25">
      <c r="A3511" s="75">
        <v>90845</v>
      </c>
      <c r="B3511" s="73" t="s">
        <v>4212</v>
      </c>
      <c r="C3511" s="78">
        <v>1451.64</v>
      </c>
    </row>
    <row r="3512" spans="1:3" ht="38.25">
      <c r="A3512" s="75">
        <v>90851</v>
      </c>
      <c r="B3512" s="73" t="s">
        <v>4213</v>
      </c>
      <c r="C3512" s="78">
        <v>1282.01</v>
      </c>
    </row>
    <row r="3513" spans="1:3" ht="38.25">
      <c r="A3513" s="75">
        <v>90846</v>
      </c>
      <c r="B3513" s="73" t="s">
        <v>4214</v>
      </c>
      <c r="C3513" s="78">
        <v>1539.07</v>
      </c>
    </row>
    <row r="3514" spans="1:3" ht="38.25">
      <c r="A3514" s="75">
        <v>90852</v>
      </c>
      <c r="B3514" s="73" t="s">
        <v>4215</v>
      </c>
      <c r="C3514" s="78">
        <v>1369.44</v>
      </c>
    </row>
    <row r="3515" spans="1:3" ht="38.25">
      <c r="A3515" s="75">
        <v>91316</v>
      </c>
      <c r="B3515" s="73" t="s">
        <v>4216</v>
      </c>
      <c r="C3515" s="78">
        <v>1258.53</v>
      </c>
    </row>
    <row r="3516" spans="1:3" ht="38.25">
      <c r="A3516" s="75">
        <v>91322</v>
      </c>
      <c r="B3516" s="73" t="s">
        <v>4217</v>
      </c>
      <c r="C3516" s="78">
        <v>1155.6300000000001</v>
      </c>
    </row>
    <row r="3517" spans="1:3" ht="38.25">
      <c r="A3517" s="75">
        <v>91317</v>
      </c>
      <c r="B3517" s="73" t="s">
        <v>4218</v>
      </c>
      <c r="C3517" s="78">
        <v>1345.17</v>
      </c>
    </row>
    <row r="3518" spans="1:3" ht="38.25">
      <c r="A3518" s="75">
        <v>91323</v>
      </c>
      <c r="B3518" s="73" t="s">
        <v>4219</v>
      </c>
      <c r="C3518" s="78">
        <v>1242.27</v>
      </c>
    </row>
    <row r="3519" spans="1:3" ht="38.25">
      <c r="A3519" s="75">
        <v>100678</v>
      </c>
      <c r="B3519" s="73" t="s">
        <v>4220</v>
      </c>
      <c r="C3519" s="78">
        <v>1081.99</v>
      </c>
    </row>
    <row r="3520" spans="1:3" ht="38.25">
      <c r="A3520" s="75">
        <v>91013</v>
      </c>
      <c r="B3520" s="73" t="s">
        <v>4221</v>
      </c>
      <c r="C3520" s="78">
        <v>933.15</v>
      </c>
    </row>
    <row r="3521" spans="1:3" ht="38.25">
      <c r="A3521" s="75">
        <v>100680</v>
      </c>
      <c r="B3521" s="73" t="s">
        <v>4222</v>
      </c>
      <c r="C3521" s="78">
        <v>1091.95</v>
      </c>
    </row>
    <row r="3522" spans="1:3" ht="38.25">
      <c r="A3522" s="75">
        <v>91014</v>
      </c>
      <c r="B3522" s="73" t="s">
        <v>4223</v>
      </c>
      <c r="C3522" s="78">
        <v>943.11</v>
      </c>
    </row>
    <row r="3523" spans="1:3" ht="38.25">
      <c r="A3523" s="75">
        <v>100683</v>
      </c>
      <c r="B3523" s="73" t="s">
        <v>4224</v>
      </c>
      <c r="C3523" s="78">
        <v>1185.54</v>
      </c>
    </row>
    <row r="3524" spans="1:3" ht="38.25">
      <c r="A3524" s="75">
        <v>91015</v>
      </c>
      <c r="B3524" s="73" t="s">
        <v>4225</v>
      </c>
      <c r="C3524" s="78">
        <v>1015.91</v>
      </c>
    </row>
    <row r="3525" spans="1:3" ht="38.25">
      <c r="A3525" s="75">
        <v>100685</v>
      </c>
      <c r="B3525" s="73" t="s">
        <v>4226</v>
      </c>
      <c r="C3525" s="78">
        <v>1241.6500000000001</v>
      </c>
    </row>
    <row r="3526" spans="1:3" ht="38.25">
      <c r="A3526" s="75">
        <v>91016</v>
      </c>
      <c r="B3526" s="73" t="s">
        <v>4227</v>
      </c>
      <c r="C3526" s="78">
        <v>1072.02</v>
      </c>
    </row>
    <row r="3527" spans="1:3" ht="38.25">
      <c r="A3527" s="75">
        <v>100679</v>
      </c>
      <c r="B3527" s="73" t="s">
        <v>4228</v>
      </c>
      <c r="C3527" s="78">
        <v>911.26</v>
      </c>
    </row>
    <row r="3528" spans="1:3" ht="38.25">
      <c r="A3528" s="75">
        <v>91324</v>
      </c>
      <c r="B3528" s="73" t="s">
        <v>4229</v>
      </c>
      <c r="C3528" s="78">
        <v>808.33</v>
      </c>
    </row>
    <row r="3529" spans="1:3" ht="38.25">
      <c r="A3529" s="75">
        <v>100712</v>
      </c>
      <c r="B3529" s="73" t="s">
        <v>4230</v>
      </c>
      <c r="C3529" s="78">
        <v>904.95</v>
      </c>
    </row>
    <row r="3530" spans="1:3" ht="38.25">
      <c r="A3530" s="75">
        <v>91325</v>
      </c>
      <c r="B3530" s="73" t="s">
        <v>4231</v>
      </c>
      <c r="C3530" s="78">
        <v>817.51</v>
      </c>
    </row>
    <row r="3531" spans="1:3" ht="38.25">
      <c r="A3531" s="75">
        <v>100684</v>
      </c>
      <c r="B3531" s="73" t="s">
        <v>4232</v>
      </c>
      <c r="C3531" s="78">
        <v>992.43</v>
      </c>
    </row>
    <row r="3532" spans="1:3" ht="38.25">
      <c r="A3532" s="75">
        <v>91326</v>
      </c>
      <c r="B3532" s="73" t="s">
        <v>4233</v>
      </c>
      <c r="C3532" s="78">
        <v>889.53</v>
      </c>
    </row>
    <row r="3533" spans="1:3" ht="38.25">
      <c r="A3533" s="75">
        <v>91327</v>
      </c>
      <c r="B3533" s="73" t="s">
        <v>4234</v>
      </c>
      <c r="C3533" s="78">
        <v>944.85</v>
      </c>
    </row>
    <row r="3534" spans="1:3" ht="38.25">
      <c r="A3534" s="75">
        <v>100686</v>
      </c>
      <c r="B3534" s="73" t="s">
        <v>4235</v>
      </c>
      <c r="C3534" s="78">
        <v>1047.75</v>
      </c>
    </row>
    <row r="3535" spans="1:3" ht="38.25">
      <c r="A3535" s="75">
        <v>100693</v>
      </c>
      <c r="B3535" s="73" t="s">
        <v>4236</v>
      </c>
      <c r="C3535" s="78">
        <v>1965.77</v>
      </c>
    </row>
    <row r="3536" spans="1:3" ht="38.25">
      <c r="A3536" s="75">
        <v>91336</v>
      </c>
      <c r="B3536" s="73" t="s">
        <v>4237</v>
      </c>
      <c r="C3536" s="78">
        <v>1796.14</v>
      </c>
    </row>
    <row r="3537" spans="1:3" ht="38.25">
      <c r="A3537" s="75">
        <v>100694</v>
      </c>
      <c r="B3537" s="73" t="s">
        <v>4238</v>
      </c>
      <c r="C3537" s="78">
        <v>1772.66</v>
      </c>
    </row>
    <row r="3538" spans="1:3" ht="38.25">
      <c r="A3538" s="75">
        <v>91337</v>
      </c>
      <c r="B3538" s="73" t="s">
        <v>4239</v>
      </c>
      <c r="C3538" s="78">
        <v>1669.76</v>
      </c>
    </row>
    <row r="3539" spans="1:3" ht="38.25">
      <c r="A3539" s="75">
        <v>100691</v>
      </c>
      <c r="B3539" s="73" t="s">
        <v>4240</v>
      </c>
      <c r="C3539" s="78">
        <v>1610.5</v>
      </c>
    </row>
    <row r="3540" spans="1:3" ht="38.25">
      <c r="A3540" s="75">
        <v>100692</v>
      </c>
      <c r="B3540" s="73" t="s">
        <v>4241</v>
      </c>
      <c r="C3540" s="78">
        <v>1417.39</v>
      </c>
    </row>
    <row r="3541" spans="1:3" ht="38.25">
      <c r="A3541" s="75">
        <v>91334</v>
      </c>
      <c r="B3541" s="73" t="s">
        <v>4242</v>
      </c>
      <c r="C3541" s="78">
        <v>1440.87</v>
      </c>
    </row>
    <row r="3542" spans="1:3" ht="38.25">
      <c r="A3542" s="75">
        <v>91335</v>
      </c>
      <c r="B3542" s="73" t="s">
        <v>4243</v>
      </c>
      <c r="C3542" s="78">
        <v>1314.49</v>
      </c>
    </row>
    <row r="3543" spans="1:3" ht="38.25">
      <c r="A3543" s="75">
        <v>90788</v>
      </c>
      <c r="B3543" s="73" t="s">
        <v>4244</v>
      </c>
      <c r="C3543" s="78">
        <v>1020.76</v>
      </c>
    </row>
    <row r="3544" spans="1:3" ht="38.25">
      <c r="A3544" s="75">
        <v>90789</v>
      </c>
      <c r="B3544" s="73" t="s">
        <v>4245</v>
      </c>
      <c r="C3544" s="78">
        <v>1022.41</v>
      </c>
    </row>
    <row r="3545" spans="1:3" ht="38.25">
      <c r="A3545" s="75">
        <v>90790</v>
      </c>
      <c r="B3545" s="73" t="s">
        <v>4246</v>
      </c>
      <c r="C3545" s="78">
        <v>1054.3399999999999</v>
      </c>
    </row>
    <row r="3546" spans="1:3" ht="38.25">
      <c r="A3546" s="75">
        <v>100675</v>
      </c>
      <c r="B3546" s="73" t="s">
        <v>4247</v>
      </c>
      <c r="C3546" s="78">
        <v>1156.3</v>
      </c>
    </row>
    <row r="3547" spans="1:3" ht="25.5">
      <c r="A3547" s="75">
        <v>90794</v>
      </c>
      <c r="B3547" s="73" t="s">
        <v>4248</v>
      </c>
      <c r="C3547" s="78">
        <v>868.24</v>
      </c>
    </row>
    <row r="3548" spans="1:3" ht="25.5">
      <c r="A3548" s="75">
        <v>90795</v>
      </c>
      <c r="B3548" s="73" t="s">
        <v>4249</v>
      </c>
      <c r="C3548" s="78">
        <v>875.36</v>
      </c>
    </row>
    <row r="3549" spans="1:3" ht="25.5">
      <c r="A3549" s="75">
        <v>90796</v>
      </c>
      <c r="B3549" s="73" t="s">
        <v>4250</v>
      </c>
      <c r="C3549" s="78">
        <v>882.46</v>
      </c>
    </row>
    <row r="3550" spans="1:3" ht="25.5">
      <c r="A3550" s="75">
        <v>90797</v>
      </c>
      <c r="B3550" s="73" t="s">
        <v>4251</v>
      </c>
      <c r="C3550" s="78">
        <v>889.57</v>
      </c>
    </row>
    <row r="3551" spans="1:3" ht="38.25">
      <c r="A3551" s="75">
        <v>90791</v>
      </c>
      <c r="B3551" s="73" t="s">
        <v>4252</v>
      </c>
      <c r="C3551" s="78">
        <v>1235.4100000000001</v>
      </c>
    </row>
    <row r="3552" spans="1:3" ht="38.25">
      <c r="A3552" s="75">
        <v>90793</v>
      </c>
      <c r="B3552" s="73" t="s">
        <v>4253</v>
      </c>
      <c r="C3552" s="78">
        <v>1297.32</v>
      </c>
    </row>
    <row r="3553" spans="1:3" ht="38.25">
      <c r="A3553" s="75">
        <v>90798</v>
      </c>
      <c r="B3553" s="73" t="s">
        <v>4254</v>
      </c>
      <c r="C3553" s="78">
        <v>1300.3399999999999</v>
      </c>
    </row>
    <row r="3554" spans="1:3" ht="38.25">
      <c r="A3554" s="75">
        <v>90799</v>
      </c>
      <c r="B3554" s="73" t="s">
        <v>4255</v>
      </c>
      <c r="C3554" s="78">
        <v>1340.76</v>
      </c>
    </row>
    <row r="3555" spans="1:3" ht="25.5">
      <c r="A3555" s="75">
        <v>100704</v>
      </c>
      <c r="B3555" s="73" t="s">
        <v>4256</v>
      </c>
      <c r="C3555" s="78">
        <v>75.78</v>
      </c>
    </row>
    <row r="3556" spans="1:3">
      <c r="A3556" s="75">
        <v>90838</v>
      </c>
      <c r="B3556" s="73" t="s">
        <v>4257</v>
      </c>
      <c r="C3556" s="78">
        <v>1389.7</v>
      </c>
    </row>
    <row r="3557" spans="1:3" ht="25.5">
      <c r="A3557" s="75">
        <v>91338</v>
      </c>
      <c r="B3557" s="73" t="s">
        <v>4258</v>
      </c>
      <c r="C3557" s="78">
        <v>936.85</v>
      </c>
    </row>
    <row r="3558" spans="1:3" ht="25.5">
      <c r="A3558" s="75">
        <v>94805</v>
      </c>
      <c r="B3558" s="73" t="s">
        <v>4259</v>
      </c>
      <c r="C3558" s="78">
        <v>854.33</v>
      </c>
    </row>
    <row r="3559" spans="1:3" ht="25.5">
      <c r="A3559" s="75">
        <v>100702</v>
      </c>
      <c r="B3559" s="73" t="s">
        <v>4260</v>
      </c>
      <c r="C3559" s="78">
        <v>500.36</v>
      </c>
    </row>
    <row r="3560" spans="1:3">
      <c r="A3560" s="75">
        <v>100701</v>
      </c>
      <c r="B3560" s="73" t="s">
        <v>4261</v>
      </c>
      <c r="C3560" s="78">
        <v>548.14</v>
      </c>
    </row>
    <row r="3561" spans="1:3" ht="25.5">
      <c r="A3561" s="75">
        <v>100700</v>
      </c>
      <c r="B3561" s="73" t="s">
        <v>4262</v>
      </c>
      <c r="C3561" s="78">
        <v>961.6</v>
      </c>
    </row>
    <row r="3562" spans="1:3" ht="25.5">
      <c r="A3562" s="75">
        <v>91295</v>
      </c>
      <c r="B3562" s="73" t="s">
        <v>4263</v>
      </c>
      <c r="C3562" s="78">
        <v>413.64</v>
      </c>
    </row>
    <row r="3563" spans="1:3" ht="25.5">
      <c r="A3563" s="75">
        <v>91296</v>
      </c>
      <c r="B3563" s="73" t="s">
        <v>4264</v>
      </c>
      <c r="C3563" s="78">
        <v>442.93</v>
      </c>
    </row>
    <row r="3564" spans="1:3" ht="25.5">
      <c r="A3564" s="75">
        <v>91297</v>
      </c>
      <c r="B3564" s="73" t="s">
        <v>4265</v>
      </c>
      <c r="C3564" s="78">
        <v>487.48</v>
      </c>
    </row>
    <row r="3565" spans="1:3" ht="25.5">
      <c r="A3565" s="75">
        <v>90820</v>
      </c>
      <c r="B3565" s="73" t="s">
        <v>4266</v>
      </c>
      <c r="C3565" s="78">
        <v>387.5</v>
      </c>
    </row>
    <row r="3566" spans="1:3" ht="25.5">
      <c r="A3566" s="75">
        <v>90821</v>
      </c>
      <c r="B3566" s="73" t="s">
        <v>4267</v>
      </c>
      <c r="C3566" s="78">
        <v>394.35</v>
      </c>
    </row>
    <row r="3567" spans="1:3" ht="25.5">
      <c r="A3567" s="75">
        <v>90822</v>
      </c>
      <c r="B3567" s="73" t="s">
        <v>4268</v>
      </c>
      <c r="C3567" s="78">
        <v>422.5</v>
      </c>
    </row>
    <row r="3568" spans="1:3" ht="25.5">
      <c r="A3568" s="75">
        <v>90823</v>
      </c>
      <c r="B3568" s="73" t="s">
        <v>4269</v>
      </c>
      <c r="C3568" s="78">
        <v>520.64</v>
      </c>
    </row>
    <row r="3569" spans="1:3" ht="25.5">
      <c r="A3569" s="75">
        <v>90824</v>
      </c>
      <c r="B3569" s="73" t="s">
        <v>4270</v>
      </c>
      <c r="C3569" s="78">
        <v>745.49</v>
      </c>
    </row>
    <row r="3570" spans="1:3" ht="25.5">
      <c r="A3570" s="75">
        <v>91009</v>
      </c>
      <c r="B3570" s="73" t="s">
        <v>4271</v>
      </c>
      <c r="C3570" s="78">
        <v>401.51</v>
      </c>
    </row>
    <row r="3571" spans="1:3" ht="25.5">
      <c r="A3571" s="75">
        <v>91010</v>
      </c>
      <c r="B3571" s="73" t="s">
        <v>4272</v>
      </c>
      <c r="C3571" s="78">
        <v>409.03</v>
      </c>
    </row>
    <row r="3572" spans="1:3" ht="25.5">
      <c r="A3572" s="75">
        <v>91011</v>
      </c>
      <c r="B3572" s="73" t="s">
        <v>4273</v>
      </c>
      <c r="C3572" s="78">
        <v>479.39</v>
      </c>
    </row>
    <row r="3573" spans="1:3" ht="25.5">
      <c r="A3573" s="75">
        <v>91012</v>
      </c>
      <c r="B3573" s="73" t="s">
        <v>4274</v>
      </c>
      <c r="C3573" s="78">
        <v>533.05999999999995</v>
      </c>
    </row>
    <row r="3574" spans="1:3" ht="25.5">
      <c r="A3574" s="75">
        <v>91298</v>
      </c>
      <c r="B3574" s="73" t="s">
        <v>4275</v>
      </c>
      <c r="C3574" s="78">
        <v>904.35</v>
      </c>
    </row>
    <row r="3575" spans="1:3" ht="25.5">
      <c r="A3575" s="75">
        <v>90825</v>
      </c>
      <c r="B3575" s="73" t="s">
        <v>4276</v>
      </c>
      <c r="C3575" s="78">
        <v>830.48</v>
      </c>
    </row>
    <row r="3576" spans="1:3" ht="25.5">
      <c r="A3576" s="75">
        <v>91299</v>
      </c>
      <c r="B3576" s="73" t="s">
        <v>4277</v>
      </c>
      <c r="C3576" s="78">
        <v>1259.6199999999999</v>
      </c>
    </row>
    <row r="3577" spans="1:3" ht="25.5">
      <c r="A3577" s="75">
        <v>91341</v>
      </c>
      <c r="B3577" s="73" t="s">
        <v>4278</v>
      </c>
      <c r="C3577" s="78">
        <v>745.37</v>
      </c>
    </row>
    <row r="3578" spans="1:3" ht="25.5">
      <c r="A3578" s="75">
        <v>94806</v>
      </c>
      <c r="B3578" s="73" t="s">
        <v>4279</v>
      </c>
      <c r="C3578" s="78">
        <v>650.23</v>
      </c>
    </row>
    <row r="3579" spans="1:3" ht="25.5">
      <c r="A3579" s="75">
        <v>94807</v>
      </c>
      <c r="B3579" s="73" t="s">
        <v>4280</v>
      </c>
      <c r="C3579" s="78">
        <v>593.89</v>
      </c>
    </row>
    <row r="3580" spans="1:3">
      <c r="A3580" s="75">
        <v>100703</v>
      </c>
      <c r="B3580" s="73" t="s">
        <v>4281</v>
      </c>
      <c r="C3580" s="78">
        <v>35.14</v>
      </c>
    </row>
    <row r="3581" spans="1:3" ht="25.5">
      <c r="A3581" s="75">
        <v>100695</v>
      </c>
      <c r="B3581" s="73" t="s">
        <v>4282</v>
      </c>
      <c r="C3581" s="78">
        <v>56.59</v>
      </c>
    </row>
    <row r="3582" spans="1:3" ht="25.5">
      <c r="A3582" s="75">
        <v>100696</v>
      </c>
      <c r="B3582" s="73" t="s">
        <v>4283</v>
      </c>
      <c r="C3582" s="78">
        <v>62.97</v>
      </c>
    </row>
    <row r="3583" spans="1:3" ht="25.5">
      <c r="A3583" s="75">
        <v>100697</v>
      </c>
      <c r="B3583" s="73" t="s">
        <v>4284</v>
      </c>
      <c r="C3583" s="78">
        <v>69.42</v>
      </c>
    </row>
    <row r="3584" spans="1:3" ht="25.5">
      <c r="A3584" s="75">
        <v>100698</v>
      </c>
      <c r="B3584" s="73" t="s">
        <v>4285</v>
      </c>
      <c r="C3584" s="78">
        <v>75.83</v>
      </c>
    </row>
    <row r="3585" spans="1:3" ht="25.5">
      <c r="A3585" s="75">
        <v>100699</v>
      </c>
      <c r="B3585" s="73" t="s">
        <v>4286</v>
      </c>
      <c r="C3585" s="78">
        <v>90.15</v>
      </c>
    </row>
    <row r="3586" spans="1:3">
      <c r="A3586" s="75">
        <v>100705</v>
      </c>
      <c r="B3586" s="73" t="s">
        <v>4287</v>
      </c>
      <c r="C3586" s="78">
        <v>85.05</v>
      </c>
    </row>
    <row r="3587" spans="1:3" ht="25.5">
      <c r="A3587" s="75">
        <v>101173</v>
      </c>
      <c r="B3587" s="73" t="s">
        <v>4288</v>
      </c>
      <c r="C3587" s="78">
        <v>58.98</v>
      </c>
    </row>
    <row r="3588" spans="1:3" ht="25.5">
      <c r="A3588" s="75">
        <v>101174</v>
      </c>
      <c r="B3588" s="73" t="s">
        <v>4289</v>
      </c>
      <c r="C3588" s="78">
        <v>82.62</v>
      </c>
    </row>
    <row r="3589" spans="1:3" ht="25.5">
      <c r="A3589" s="75">
        <v>101175</v>
      </c>
      <c r="B3589" s="73" t="s">
        <v>4290</v>
      </c>
      <c r="C3589" s="78">
        <v>112.86</v>
      </c>
    </row>
    <row r="3590" spans="1:3" ht="25.5">
      <c r="A3590" s="75">
        <v>101176</v>
      </c>
      <c r="B3590" s="73" t="s">
        <v>4291</v>
      </c>
      <c r="C3590" s="78">
        <v>140.37</v>
      </c>
    </row>
    <row r="3591" spans="1:3" ht="25.5">
      <c r="A3591" s="75">
        <v>101183</v>
      </c>
      <c r="B3591" s="73" t="s">
        <v>4292</v>
      </c>
      <c r="C3591" s="78">
        <v>0</v>
      </c>
    </row>
    <row r="3592" spans="1:3" ht="25.5">
      <c r="A3592" s="75">
        <v>101184</v>
      </c>
      <c r="B3592" s="73" t="s">
        <v>4293</v>
      </c>
      <c r="C3592" s="78">
        <v>0</v>
      </c>
    </row>
    <row r="3593" spans="1:3" ht="25.5">
      <c r="A3593" s="75">
        <v>101182</v>
      </c>
      <c r="B3593" s="73" t="s">
        <v>4294</v>
      </c>
      <c r="C3593" s="78">
        <v>0</v>
      </c>
    </row>
    <row r="3594" spans="1:3" ht="25.5">
      <c r="A3594" s="75">
        <v>101185</v>
      </c>
      <c r="B3594" s="73" t="s">
        <v>4295</v>
      </c>
      <c r="C3594" s="78">
        <v>0</v>
      </c>
    </row>
    <row r="3595" spans="1:3" ht="25.5">
      <c r="A3595" s="75">
        <v>101186</v>
      </c>
      <c r="B3595" s="73" t="s">
        <v>4296</v>
      </c>
      <c r="C3595" s="78">
        <v>0</v>
      </c>
    </row>
    <row r="3596" spans="1:3" ht="25.5">
      <c r="A3596" s="75">
        <v>101187</v>
      </c>
      <c r="B3596" s="73" t="s">
        <v>4297</v>
      </c>
      <c r="C3596" s="78">
        <v>0</v>
      </c>
    </row>
    <row r="3597" spans="1:3" ht="25.5">
      <c r="A3597" s="75">
        <v>101177</v>
      </c>
      <c r="B3597" s="73" t="s">
        <v>4298</v>
      </c>
      <c r="C3597" s="78">
        <v>0</v>
      </c>
    </row>
    <row r="3598" spans="1:3" ht="25.5">
      <c r="A3598" s="75">
        <v>101178</v>
      </c>
      <c r="B3598" s="73" t="s">
        <v>4299</v>
      </c>
      <c r="C3598" s="78">
        <v>0</v>
      </c>
    </row>
    <row r="3599" spans="1:3" ht="25.5">
      <c r="A3599" s="75">
        <v>101180</v>
      </c>
      <c r="B3599" s="73" t="s">
        <v>4300</v>
      </c>
      <c r="C3599" s="78">
        <v>0</v>
      </c>
    </row>
    <row r="3600" spans="1:3" ht="25.5">
      <c r="A3600" s="75">
        <v>101179</v>
      </c>
      <c r="B3600" s="73" t="s">
        <v>4301</v>
      </c>
      <c r="C3600" s="78">
        <v>0</v>
      </c>
    </row>
    <row r="3601" spans="1:3" ht="25.5">
      <c r="A3601" s="75">
        <v>101181</v>
      </c>
      <c r="B3601" s="73" t="s">
        <v>4302</v>
      </c>
      <c r="C3601" s="78">
        <v>0</v>
      </c>
    </row>
    <row r="3602" spans="1:3" ht="25.5">
      <c r="A3602" s="75">
        <v>100899</v>
      </c>
      <c r="B3602" s="73" t="s">
        <v>4303</v>
      </c>
      <c r="C3602" s="78">
        <v>87.43</v>
      </c>
    </row>
    <row r="3603" spans="1:3" ht="25.5">
      <c r="A3603" s="75">
        <v>100896</v>
      </c>
      <c r="B3603" s="73" t="s">
        <v>4304</v>
      </c>
      <c r="C3603" s="78">
        <v>64.08</v>
      </c>
    </row>
    <row r="3604" spans="1:3" ht="25.5">
      <c r="A3604" s="75">
        <v>100897</v>
      </c>
      <c r="B3604" s="73" t="s">
        <v>4305</v>
      </c>
      <c r="C3604" s="78">
        <v>126.81</v>
      </c>
    </row>
    <row r="3605" spans="1:3" ht="38.25">
      <c r="A3605" s="75">
        <v>100900</v>
      </c>
      <c r="B3605" s="73" t="s">
        <v>4306</v>
      </c>
      <c r="C3605" s="78">
        <v>284.31</v>
      </c>
    </row>
    <row r="3606" spans="1:3" ht="25.5">
      <c r="A3606" s="75">
        <v>100898</v>
      </c>
      <c r="B3606" s="73" t="s">
        <v>4307</v>
      </c>
      <c r="C3606" s="78">
        <v>247.04</v>
      </c>
    </row>
    <row r="3607" spans="1:3" ht="25.5">
      <c r="A3607" s="75">
        <v>100892</v>
      </c>
      <c r="B3607" s="73" t="s">
        <v>4308</v>
      </c>
      <c r="C3607" s="78">
        <v>13.43</v>
      </c>
    </row>
    <row r="3608" spans="1:3" ht="25.5">
      <c r="A3608" s="75">
        <v>100893</v>
      </c>
      <c r="B3608" s="73" t="s">
        <v>4309</v>
      </c>
      <c r="C3608" s="78">
        <v>13.24</v>
      </c>
    </row>
    <row r="3609" spans="1:3" ht="25.5">
      <c r="A3609" s="75">
        <v>100894</v>
      </c>
      <c r="B3609" s="73" t="s">
        <v>4310</v>
      </c>
      <c r="C3609" s="78">
        <v>13.14</v>
      </c>
    </row>
    <row r="3610" spans="1:3" ht="25.5">
      <c r="A3610" s="75">
        <v>100889</v>
      </c>
      <c r="B3610" s="73" t="s">
        <v>4311</v>
      </c>
      <c r="C3610" s="78">
        <v>12.98</v>
      </c>
    </row>
    <row r="3611" spans="1:3" ht="25.5">
      <c r="A3611" s="75">
        <v>100891</v>
      </c>
      <c r="B3611" s="73" t="s">
        <v>4312</v>
      </c>
      <c r="C3611" s="78">
        <v>0</v>
      </c>
    </row>
    <row r="3612" spans="1:3" ht="25.5">
      <c r="A3612" s="75">
        <v>100890</v>
      </c>
      <c r="B3612" s="73" t="s">
        <v>4313</v>
      </c>
      <c r="C3612" s="78">
        <v>12.83</v>
      </c>
    </row>
    <row r="3613" spans="1:3" ht="25.5">
      <c r="A3613" s="75">
        <v>100658</v>
      </c>
      <c r="B3613" s="73" t="s">
        <v>4314</v>
      </c>
      <c r="C3613" s="78">
        <v>362.94</v>
      </c>
    </row>
    <row r="3614" spans="1:3" ht="25.5">
      <c r="A3614" s="75">
        <v>100657</v>
      </c>
      <c r="B3614" s="73" t="s">
        <v>4315</v>
      </c>
      <c r="C3614" s="78">
        <v>155.93</v>
      </c>
    </row>
    <row r="3615" spans="1:3" ht="25.5">
      <c r="A3615" s="75">
        <v>100656</v>
      </c>
      <c r="B3615" s="73" t="s">
        <v>4316</v>
      </c>
      <c r="C3615" s="78">
        <v>120.31</v>
      </c>
    </row>
    <row r="3616" spans="1:3" ht="25.5">
      <c r="A3616" s="75">
        <v>102649</v>
      </c>
      <c r="B3616" s="73" t="s">
        <v>4317</v>
      </c>
      <c r="C3616" s="78">
        <v>0</v>
      </c>
    </row>
    <row r="3617" spans="1:3" ht="25.5">
      <c r="A3617" s="75">
        <v>102645</v>
      </c>
      <c r="B3617" s="73" t="s">
        <v>4318</v>
      </c>
      <c r="C3617" s="78">
        <v>0</v>
      </c>
    </row>
    <row r="3618" spans="1:3" ht="25.5">
      <c r="A3618" s="75">
        <v>102650</v>
      </c>
      <c r="B3618" s="73" t="s">
        <v>4319</v>
      </c>
      <c r="C3618" s="78">
        <v>0</v>
      </c>
    </row>
    <row r="3619" spans="1:3" ht="25.5">
      <c r="A3619" s="75">
        <v>102646</v>
      </c>
      <c r="B3619" s="73" t="s">
        <v>4320</v>
      </c>
      <c r="C3619" s="78">
        <v>0</v>
      </c>
    </row>
    <row r="3620" spans="1:3" ht="25.5">
      <c r="A3620" s="75">
        <v>102651</v>
      </c>
      <c r="B3620" s="73" t="s">
        <v>4321</v>
      </c>
      <c r="C3620" s="78">
        <v>0</v>
      </c>
    </row>
    <row r="3621" spans="1:3" ht="25.5">
      <c r="A3621" s="75">
        <v>102647</v>
      </c>
      <c r="B3621" s="73" t="s">
        <v>4322</v>
      </c>
      <c r="C3621" s="78">
        <v>0</v>
      </c>
    </row>
    <row r="3622" spans="1:3" ht="25.5">
      <c r="A3622" s="75">
        <v>102652</v>
      </c>
      <c r="B3622" s="73" t="s">
        <v>4323</v>
      </c>
      <c r="C3622" s="78">
        <v>0</v>
      </c>
    </row>
    <row r="3623" spans="1:3" ht="25.5">
      <c r="A3623" s="75">
        <v>102648</v>
      </c>
      <c r="B3623" s="73" t="s">
        <v>4324</v>
      </c>
      <c r="C3623" s="78">
        <v>0</v>
      </c>
    </row>
    <row r="3624" spans="1:3" ht="25.5">
      <c r="A3624" s="75">
        <v>100651</v>
      </c>
      <c r="B3624" s="73" t="s">
        <v>4325</v>
      </c>
      <c r="C3624" s="78">
        <v>148.25</v>
      </c>
    </row>
    <row r="3625" spans="1:3" ht="25.5">
      <c r="A3625" s="75">
        <v>100652</v>
      </c>
      <c r="B3625" s="73" t="s">
        <v>4326</v>
      </c>
      <c r="C3625" s="78">
        <v>284.36</v>
      </c>
    </row>
    <row r="3626" spans="1:3" ht="25.5">
      <c r="A3626" s="75">
        <v>100653</v>
      </c>
      <c r="B3626" s="73" t="s">
        <v>4327</v>
      </c>
      <c r="C3626" s="78">
        <v>473.19</v>
      </c>
    </row>
    <row r="3627" spans="1:3" ht="25.5">
      <c r="A3627" s="75">
        <v>100654</v>
      </c>
      <c r="B3627" s="73" t="s">
        <v>4328</v>
      </c>
      <c r="C3627" s="78">
        <v>630.54</v>
      </c>
    </row>
    <row r="3628" spans="1:3" ht="25.5">
      <c r="A3628" s="75">
        <v>100655</v>
      </c>
      <c r="B3628" s="73" t="s">
        <v>4329</v>
      </c>
      <c r="C3628" s="78">
        <v>734.53</v>
      </c>
    </row>
    <row r="3629" spans="1:3" ht="25.5">
      <c r="A3629" s="75">
        <v>100364</v>
      </c>
      <c r="B3629" s="73" t="s">
        <v>4330</v>
      </c>
      <c r="C3629" s="78">
        <v>3051.4</v>
      </c>
    </row>
    <row r="3630" spans="1:3" ht="38.25">
      <c r="A3630" s="75">
        <v>100374</v>
      </c>
      <c r="B3630" s="73" t="s">
        <v>4331</v>
      </c>
      <c r="C3630" s="78">
        <v>2834.15</v>
      </c>
    </row>
    <row r="3631" spans="1:3" ht="25.5">
      <c r="A3631" s="75">
        <v>100365</v>
      </c>
      <c r="B3631" s="73" t="s">
        <v>4332</v>
      </c>
      <c r="C3631" s="78">
        <v>3507.84</v>
      </c>
    </row>
    <row r="3632" spans="1:3" ht="38.25">
      <c r="A3632" s="75">
        <v>100375</v>
      </c>
      <c r="B3632" s="73" t="s">
        <v>4333</v>
      </c>
      <c r="C3632" s="78">
        <v>3184.6</v>
      </c>
    </row>
    <row r="3633" spans="1:3" ht="25.5">
      <c r="A3633" s="75">
        <v>100366</v>
      </c>
      <c r="B3633" s="73" t="s">
        <v>4334</v>
      </c>
      <c r="C3633" s="78">
        <v>3757.04</v>
      </c>
    </row>
    <row r="3634" spans="1:3" ht="38.25">
      <c r="A3634" s="75">
        <v>100376</v>
      </c>
      <c r="B3634" s="73" t="s">
        <v>4335</v>
      </c>
      <c r="C3634" s="78">
        <v>3114.82</v>
      </c>
    </row>
    <row r="3635" spans="1:3" ht="25.5">
      <c r="A3635" s="75">
        <v>100357</v>
      </c>
      <c r="B3635" s="73" t="s">
        <v>4336</v>
      </c>
      <c r="C3635" s="78">
        <v>1057.27</v>
      </c>
    </row>
    <row r="3636" spans="1:3" ht="38.25">
      <c r="A3636" s="75">
        <v>100367</v>
      </c>
      <c r="B3636" s="73" t="s">
        <v>4337</v>
      </c>
      <c r="C3636" s="78">
        <v>1028.29</v>
      </c>
    </row>
    <row r="3637" spans="1:3" ht="25.5">
      <c r="A3637" s="75">
        <v>100358</v>
      </c>
      <c r="B3637" s="73" t="s">
        <v>4338</v>
      </c>
      <c r="C3637" s="78">
        <v>1424.99</v>
      </c>
    </row>
    <row r="3638" spans="1:3" ht="38.25">
      <c r="A3638" s="75">
        <v>100368</v>
      </c>
      <c r="B3638" s="73" t="s">
        <v>4339</v>
      </c>
      <c r="C3638" s="78">
        <v>1389.24</v>
      </c>
    </row>
    <row r="3639" spans="1:3" ht="25.5">
      <c r="A3639" s="75">
        <v>100359</v>
      </c>
      <c r="B3639" s="73" t="s">
        <v>4340</v>
      </c>
      <c r="C3639" s="78">
        <v>1500.99</v>
      </c>
    </row>
    <row r="3640" spans="1:3" ht="38.25">
      <c r="A3640" s="75">
        <v>100369</v>
      </c>
      <c r="B3640" s="73" t="s">
        <v>4341</v>
      </c>
      <c r="C3640" s="78">
        <v>1465.24</v>
      </c>
    </row>
    <row r="3641" spans="1:3" ht="25.5">
      <c r="A3641" s="75">
        <v>100360</v>
      </c>
      <c r="B3641" s="73" t="s">
        <v>4342</v>
      </c>
      <c r="C3641" s="78">
        <v>1665.35</v>
      </c>
    </row>
    <row r="3642" spans="1:3" ht="38.25">
      <c r="A3642" s="75">
        <v>100370</v>
      </c>
      <c r="B3642" s="73" t="s">
        <v>4343</v>
      </c>
      <c r="C3642" s="78">
        <v>1740.34</v>
      </c>
    </row>
    <row r="3643" spans="1:3" ht="25.5">
      <c r="A3643" s="75">
        <v>100361</v>
      </c>
      <c r="B3643" s="73" t="s">
        <v>4344</v>
      </c>
      <c r="C3643" s="78">
        <v>2065.21</v>
      </c>
    </row>
    <row r="3644" spans="1:3" ht="38.25">
      <c r="A3644" s="75">
        <v>100371</v>
      </c>
      <c r="B3644" s="73" t="s">
        <v>4345</v>
      </c>
      <c r="C3644" s="78">
        <v>1969.86</v>
      </c>
    </row>
    <row r="3645" spans="1:3" ht="25.5">
      <c r="A3645" s="75">
        <v>100362</v>
      </c>
      <c r="B3645" s="73" t="s">
        <v>4346</v>
      </c>
      <c r="C3645" s="78">
        <v>2713.99</v>
      </c>
    </row>
    <row r="3646" spans="1:3" ht="38.25">
      <c r="A3646" s="75">
        <v>100372</v>
      </c>
      <c r="B3646" s="73" t="s">
        <v>4347</v>
      </c>
      <c r="C3646" s="78">
        <v>2550.65</v>
      </c>
    </row>
    <row r="3647" spans="1:3" ht="25.5">
      <c r="A3647" s="75">
        <v>100363</v>
      </c>
      <c r="B3647" s="73" t="s">
        <v>4348</v>
      </c>
      <c r="C3647" s="78">
        <v>2807.32</v>
      </c>
    </row>
    <row r="3648" spans="1:3" ht="38.25">
      <c r="A3648" s="75">
        <v>100373</v>
      </c>
      <c r="B3648" s="73" t="s">
        <v>4349</v>
      </c>
      <c r="C3648" s="78">
        <v>2642.68</v>
      </c>
    </row>
    <row r="3649" spans="1:3" ht="38.25">
      <c r="A3649" s="75">
        <v>100381</v>
      </c>
      <c r="B3649" s="73" t="s">
        <v>4350</v>
      </c>
      <c r="C3649" s="78">
        <v>56.26</v>
      </c>
    </row>
    <row r="3650" spans="1:3" ht="38.25">
      <c r="A3650" s="75">
        <v>100380</v>
      </c>
      <c r="B3650" s="73" t="s">
        <v>4351</v>
      </c>
      <c r="C3650" s="78">
        <v>50.3</v>
      </c>
    </row>
    <row r="3651" spans="1:3" ht="38.25">
      <c r="A3651" s="75">
        <v>100379</v>
      </c>
      <c r="B3651" s="73" t="s">
        <v>4352</v>
      </c>
      <c r="C3651" s="78">
        <v>38.409999999999997</v>
      </c>
    </row>
    <row r="3652" spans="1:3" ht="38.25">
      <c r="A3652" s="75">
        <v>100384</v>
      </c>
      <c r="B3652" s="73" t="s">
        <v>4353</v>
      </c>
      <c r="C3652" s="78">
        <v>27.24</v>
      </c>
    </row>
    <row r="3653" spans="1:3" ht="38.25">
      <c r="A3653" s="75">
        <v>100383</v>
      </c>
      <c r="B3653" s="73" t="s">
        <v>4354</v>
      </c>
      <c r="C3653" s="78">
        <v>25.93</v>
      </c>
    </row>
    <row r="3654" spans="1:3" ht="38.25">
      <c r="A3654" s="75">
        <v>100382</v>
      </c>
      <c r="B3654" s="73" t="s">
        <v>4355</v>
      </c>
      <c r="C3654" s="78">
        <v>24.02</v>
      </c>
    </row>
    <row r="3655" spans="1:3" ht="38.25">
      <c r="A3655" s="75">
        <v>100387</v>
      </c>
      <c r="B3655" s="73" t="s">
        <v>4356</v>
      </c>
      <c r="C3655" s="78">
        <v>53.96</v>
      </c>
    </row>
    <row r="3656" spans="1:3" ht="38.25">
      <c r="A3656" s="75">
        <v>100386</v>
      </c>
      <c r="B3656" s="73" t="s">
        <v>4357</v>
      </c>
      <c r="C3656" s="78">
        <v>44.11</v>
      </c>
    </row>
    <row r="3657" spans="1:3" ht="38.25">
      <c r="A3657" s="75">
        <v>100385</v>
      </c>
      <c r="B3657" s="73" t="s">
        <v>4358</v>
      </c>
      <c r="C3657" s="78">
        <v>34.67</v>
      </c>
    </row>
    <row r="3658" spans="1:3" ht="25.5">
      <c r="A3658" s="75">
        <v>100377</v>
      </c>
      <c r="B3658" s="73" t="s">
        <v>4359</v>
      </c>
      <c r="C3658" s="78">
        <v>12.48</v>
      </c>
    </row>
    <row r="3659" spans="1:3" ht="25.5">
      <c r="A3659" s="75">
        <v>100378</v>
      </c>
      <c r="B3659" s="73" t="s">
        <v>4360</v>
      </c>
      <c r="C3659" s="78">
        <v>11.59</v>
      </c>
    </row>
    <row r="3660" spans="1:3" ht="25.5">
      <c r="A3660" s="75">
        <v>92596</v>
      </c>
      <c r="B3660" s="73" t="s">
        <v>4361</v>
      </c>
      <c r="C3660" s="78">
        <v>2042.41</v>
      </c>
    </row>
    <row r="3661" spans="1:3" ht="25.5">
      <c r="A3661" s="75">
        <v>92616</v>
      </c>
      <c r="B3661" s="73" t="s">
        <v>4362</v>
      </c>
      <c r="C3661" s="78">
        <v>1946.01</v>
      </c>
    </row>
    <row r="3662" spans="1:3" ht="25.5">
      <c r="A3662" s="75">
        <v>92598</v>
      </c>
      <c r="B3662" s="73" t="s">
        <v>4363</v>
      </c>
      <c r="C3662" s="78">
        <v>2169.35</v>
      </c>
    </row>
    <row r="3663" spans="1:3" ht="25.5">
      <c r="A3663" s="75">
        <v>92618</v>
      </c>
      <c r="B3663" s="73" t="s">
        <v>4364</v>
      </c>
      <c r="C3663" s="78">
        <v>2072.94</v>
      </c>
    </row>
    <row r="3664" spans="1:3" ht="25.5">
      <c r="A3664" s="75">
        <v>92600</v>
      </c>
      <c r="B3664" s="73" t="s">
        <v>4365</v>
      </c>
      <c r="C3664" s="78">
        <v>2328.4299999999998</v>
      </c>
    </row>
    <row r="3665" spans="1:3" ht="25.5">
      <c r="A3665" s="75">
        <v>92620</v>
      </c>
      <c r="B3665" s="73" t="s">
        <v>4366</v>
      </c>
      <c r="C3665" s="78">
        <v>2199.89</v>
      </c>
    </row>
    <row r="3666" spans="1:3" ht="25.5">
      <c r="A3666" s="75">
        <v>92582</v>
      </c>
      <c r="B3666" s="73" t="s">
        <v>4367</v>
      </c>
      <c r="C3666" s="78">
        <v>752.76</v>
      </c>
    </row>
    <row r="3667" spans="1:3" ht="25.5">
      <c r="A3667" s="75">
        <v>92602</v>
      </c>
      <c r="B3667" s="73" t="s">
        <v>4368</v>
      </c>
      <c r="C3667" s="78">
        <v>752.76</v>
      </c>
    </row>
    <row r="3668" spans="1:3" ht="25.5">
      <c r="A3668" s="75">
        <v>92584</v>
      </c>
      <c r="B3668" s="73" t="s">
        <v>4369</v>
      </c>
      <c r="C3668" s="78">
        <v>879.7</v>
      </c>
    </row>
    <row r="3669" spans="1:3" ht="25.5">
      <c r="A3669" s="75">
        <v>92604</v>
      </c>
      <c r="B3669" s="73" t="s">
        <v>4370</v>
      </c>
      <c r="C3669" s="78">
        <v>847.57</v>
      </c>
    </row>
    <row r="3670" spans="1:3" ht="25.5">
      <c r="A3670" s="75">
        <v>92586</v>
      </c>
      <c r="B3670" s="73" t="s">
        <v>4371</v>
      </c>
      <c r="C3670" s="78">
        <v>1006.64</v>
      </c>
    </row>
    <row r="3671" spans="1:3" ht="25.5">
      <c r="A3671" s="75">
        <v>92606</v>
      </c>
      <c r="B3671" s="73" t="s">
        <v>4372</v>
      </c>
      <c r="C3671" s="78">
        <v>974.5</v>
      </c>
    </row>
    <row r="3672" spans="1:3" ht="25.5">
      <c r="A3672" s="75">
        <v>92588</v>
      </c>
      <c r="B3672" s="73" t="s">
        <v>4373</v>
      </c>
      <c r="C3672" s="78">
        <v>1276.19</v>
      </c>
    </row>
    <row r="3673" spans="1:3" ht="25.5">
      <c r="A3673" s="75">
        <v>92608</v>
      </c>
      <c r="B3673" s="73" t="s">
        <v>4374</v>
      </c>
      <c r="C3673" s="78">
        <v>1211.92</v>
      </c>
    </row>
    <row r="3674" spans="1:3" ht="25.5">
      <c r="A3674" s="75">
        <v>92590</v>
      </c>
      <c r="B3674" s="73" t="s">
        <v>4375</v>
      </c>
      <c r="C3674" s="78">
        <v>1403.13</v>
      </c>
    </row>
    <row r="3675" spans="1:3" ht="25.5">
      <c r="A3675" s="75">
        <v>92610</v>
      </c>
      <c r="B3675" s="73" t="s">
        <v>4376</v>
      </c>
      <c r="C3675" s="78">
        <v>1338.86</v>
      </c>
    </row>
    <row r="3676" spans="1:3" ht="25.5">
      <c r="A3676" s="75">
        <v>92592</v>
      </c>
      <c r="B3676" s="73" t="s">
        <v>4377</v>
      </c>
      <c r="C3676" s="78">
        <v>1579.16</v>
      </c>
    </row>
    <row r="3677" spans="1:3" ht="38.25">
      <c r="A3677" s="75">
        <v>92612</v>
      </c>
      <c r="B3677" s="73" t="s">
        <v>4378</v>
      </c>
      <c r="C3677" s="78">
        <v>1514.89</v>
      </c>
    </row>
    <row r="3678" spans="1:3" ht="25.5">
      <c r="A3678" s="75">
        <v>92594</v>
      </c>
      <c r="B3678" s="73" t="s">
        <v>4379</v>
      </c>
      <c r="C3678" s="78">
        <v>1831.07</v>
      </c>
    </row>
    <row r="3679" spans="1:3" ht="25.5">
      <c r="A3679" s="75">
        <v>92614</v>
      </c>
      <c r="B3679" s="73" t="s">
        <v>4380</v>
      </c>
      <c r="C3679" s="78">
        <v>1702.53</v>
      </c>
    </row>
    <row r="3680" spans="1:3" ht="25.5">
      <c r="A3680" s="75">
        <v>92552</v>
      </c>
      <c r="B3680" s="73" t="s">
        <v>4381</v>
      </c>
      <c r="C3680" s="78">
        <v>2538.73</v>
      </c>
    </row>
    <row r="3681" spans="1:3" ht="38.25">
      <c r="A3681" s="75">
        <v>92562</v>
      </c>
      <c r="B3681" s="73" t="s">
        <v>4382</v>
      </c>
      <c r="C3681" s="78">
        <v>2477.59</v>
      </c>
    </row>
    <row r="3682" spans="1:3" ht="25.5">
      <c r="A3682" s="75">
        <v>92553</v>
      </c>
      <c r="B3682" s="73" t="s">
        <v>4383</v>
      </c>
      <c r="C3682" s="78">
        <v>2911.43</v>
      </c>
    </row>
    <row r="3683" spans="1:3" ht="38.25">
      <c r="A3683" s="75">
        <v>92563</v>
      </c>
      <c r="B3683" s="73" t="s">
        <v>4384</v>
      </c>
      <c r="C3683" s="78">
        <v>2839.93</v>
      </c>
    </row>
    <row r="3684" spans="1:3" ht="25.5">
      <c r="A3684" s="75">
        <v>92554</v>
      </c>
      <c r="B3684" s="73" t="s">
        <v>4385</v>
      </c>
      <c r="C3684" s="78">
        <v>3021.06</v>
      </c>
    </row>
    <row r="3685" spans="1:3" ht="38.25">
      <c r="A3685" s="75">
        <v>92564</v>
      </c>
      <c r="B3685" s="73" t="s">
        <v>4386</v>
      </c>
      <c r="C3685" s="78">
        <v>2933.48</v>
      </c>
    </row>
    <row r="3686" spans="1:3" ht="25.5">
      <c r="A3686" s="75">
        <v>92545</v>
      </c>
      <c r="B3686" s="73" t="s">
        <v>4387</v>
      </c>
      <c r="C3686" s="78">
        <v>1016.71</v>
      </c>
    </row>
    <row r="3687" spans="1:3" ht="38.25">
      <c r="A3687" s="75">
        <v>92555</v>
      </c>
      <c r="B3687" s="73" t="s">
        <v>4388</v>
      </c>
      <c r="C3687" s="78">
        <v>1002.22</v>
      </c>
    </row>
    <row r="3688" spans="1:3" ht="25.5">
      <c r="A3688" s="75">
        <v>92546</v>
      </c>
      <c r="B3688" s="73" t="s">
        <v>4389</v>
      </c>
      <c r="C3688" s="78">
        <v>1247.92</v>
      </c>
    </row>
    <row r="3689" spans="1:3" ht="38.25">
      <c r="A3689" s="75">
        <v>92556</v>
      </c>
      <c r="B3689" s="73" t="s">
        <v>4390</v>
      </c>
      <c r="C3689" s="78">
        <v>1222.53</v>
      </c>
    </row>
    <row r="3690" spans="1:3" ht="25.5">
      <c r="A3690" s="75">
        <v>92547</v>
      </c>
      <c r="B3690" s="73" t="s">
        <v>4391</v>
      </c>
      <c r="C3690" s="78">
        <v>1322.34</v>
      </c>
    </row>
    <row r="3691" spans="1:3" ht="38.25">
      <c r="A3691" s="75">
        <v>92557</v>
      </c>
      <c r="B3691" s="73" t="s">
        <v>4392</v>
      </c>
      <c r="C3691" s="78">
        <v>1296.95</v>
      </c>
    </row>
    <row r="3692" spans="1:3" ht="25.5">
      <c r="A3692" s="75">
        <v>92548</v>
      </c>
      <c r="B3692" s="73" t="s">
        <v>4393</v>
      </c>
      <c r="C3692" s="78">
        <v>1471.63</v>
      </c>
    </row>
    <row r="3693" spans="1:3" ht="38.25">
      <c r="A3693" s="75">
        <v>92558</v>
      </c>
      <c r="B3693" s="73" t="s">
        <v>4394</v>
      </c>
      <c r="C3693" s="78">
        <v>1457.14</v>
      </c>
    </row>
    <row r="3694" spans="1:3" ht="25.5">
      <c r="A3694" s="75">
        <v>92549</v>
      </c>
      <c r="B3694" s="73" t="s">
        <v>4395</v>
      </c>
      <c r="C3694" s="78">
        <v>1834.18</v>
      </c>
    </row>
    <row r="3695" spans="1:3" ht="38.25">
      <c r="A3695" s="75">
        <v>92559</v>
      </c>
      <c r="B3695" s="73" t="s">
        <v>4396</v>
      </c>
      <c r="C3695" s="78">
        <v>1807.2</v>
      </c>
    </row>
    <row r="3696" spans="1:3" ht="25.5">
      <c r="A3696" s="75">
        <v>92550</v>
      </c>
      <c r="B3696" s="73" t="s">
        <v>4397</v>
      </c>
      <c r="C3696" s="78">
        <v>2238.71</v>
      </c>
    </row>
    <row r="3697" spans="1:3" ht="38.25">
      <c r="A3697" s="75">
        <v>92560</v>
      </c>
      <c r="B3697" s="73" t="s">
        <v>4398</v>
      </c>
      <c r="C3697" s="78">
        <v>2201.96</v>
      </c>
    </row>
    <row r="3698" spans="1:3" ht="25.5">
      <c r="A3698" s="75">
        <v>92551</v>
      </c>
      <c r="B3698" s="73" t="s">
        <v>4399</v>
      </c>
      <c r="C3698" s="78">
        <v>2334.35</v>
      </c>
    </row>
    <row r="3699" spans="1:3" ht="38.25">
      <c r="A3699" s="75">
        <v>92561</v>
      </c>
      <c r="B3699" s="73" t="s">
        <v>4400</v>
      </c>
      <c r="C3699" s="78">
        <v>2298.6</v>
      </c>
    </row>
    <row r="3700" spans="1:3" ht="25.5">
      <c r="A3700" s="75">
        <v>92262</v>
      </c>
      <c r="B3700" s="73" t="s">
        <v>4401</v>
      </c>
      <c r="C3700" s="78">
        <v>685.95</v>
      </c>
    </row>
    <row r="3701" spans="1:3" ht="25.5">
      <c r="A3701" s="75">
        <v>92259</v>
      </c>
      <c r="B3701" s="73" t="s">
        <v>4402</v>
      </c>
      <c r="C3701" s="78">
        <v>472.77</v>
      </c>
    </row>
    <row r="3702" spans="1:3" ht="25.5">
      <c r="A3702" s="75">
        <v>92260</v>
      </c>
      <c r="B3702" s="73" t="s">
        <v>4403</v>
      </c>
      <c r="C3702" s="78">
        <v>533.15</v>
      </c>
    </row>
    <row r="3703" spans="1:3" ht="25.5">
      <c r="A3703" s="75">
        <v>92261</v>
      </c>
      <c r="B3703" s="73" t="s">
        <v>4404</v>
      </c>
      <c r="C3703" s="78">
        <v>591.70000000000005</v>
      </c>
    </row>
    <row r="3704" spans="1:3" ht="25.5">
      <c r="A3704" s="75">
        <v>92258</v>
      </c>
      <c r="B3704" s="73" t="s">
        <v>4405</v>
      </c>
      <c r="C3704" s="78">
        <v>382.18</v>
      </c>
    </row>
    <row r="3705" spans="1:3" ht="25.5">
      <c r="A3705" s="75">
        <v>92255</v>
      </c>
      <c r="B3705" s="73" t="s">
        <v>4406</v>
      </c>
      <c r="C3705" s="78">
        <v>204.35</v>
      </c>
    </row>
    <row r="3706" spans="1:3" ht="25.5">
      <c r="A3706" s="75">
        <v>92256</v>
      </c>
      <c r="B3706" s="73" t="s">
        <v>4407</v>
      </c>
      <c r="C3706" s="78">
        <v>254.13</v>
      </c>
    </row>
    <row r="3707" spans="1:3" ht="25.5">
      <c r="A3707" s="75">
        <v>92257</v>
      </c>
      <c r="B3707" s="73" t="s">
        <v>4408</v>
      </c>
      <c r="C3707" s="78">
        <v>303.22000000000003</v>
      </c>
    </row>
    <row r="3708" spans="1:3" ht="25.5">
      <c r="A3708" s="75">
        <v>100393</v>
      </c>
      <c r="B3708" s="73" t="s">
        <v>4409</v>
      </c>
      <c r="C3708" s="78">
        <v>19.48</v>
      </c>
    </row>
    <row r="3709" spans="1:3" ht="25.5">
      <c r="A3709" s="75">
        <v>100389</v>
      </c>
      <c r="B3709" s="73" t="s">
        <v>4410</v>
      </c>
      <c r="C3709" s="78">
        <v>17.11</v>
      </c>
    </row>
    <row r="3710" spans="1:3" ht="25.5">
      <c r="A3710" s="75">
        <v>100395</v>
      </c>
      <c r="B3710" s="73" t="s">
        <v>4411</v>
      </c>
      <c r="C3710" s="78">
        <v>23.06</v>
      </c>
    </row>
    <row r="3711" spans="1:3" ht="25.5">
      <c r="A3711" s="75">
        <v>100391</v>
      </c>
      <c r="B3711" s="73" t="s">
        <v>4412</v>
      </c>
      <c r="C3711" s="78">
        <v>19.38</v>
      </c>
    </row>
    <row r="3712" spans="1:3" ht="25.5">
      <c r="A3712" s="75">
        <v>100392</v>
      </c>
      <c r="B3712" s="73" t="s">
        <v>4413</v>
      </c>
      <c r="C3712" s="78">
        <v>15.32</v>
      </c>
    </row>
    <row r="3713" spans="1:3" ht="25.5">
      <c r="A3713" s="75">
        <v>100388</v>
      </c>
      <c r="B3713" s="73" t="s">
        <v>4414</v>
      </c>
      <c r="C3713" s="78">
        <v>19.440000000000001</v>
      </c>
    </row>
    <row r="3714" spans="1:3" ht="25.5">
      <c r="A3714" s="75">
        <v>100394</v>
      </c>
      <c r="B3714" s="73" t="s">
        <v>4415</v>
      </c>
      <c r="C3714" s="78">
        <v>18.12</v>
      </c>
    </row>
    <row r="3715" spans="1:3" ht="25.5">
      <c r="A3715" s="75">
        <v>100390</v>
      </c>
      <c r="B3715" s="73" t="s">
        <v>4416</v>
      </c>
      <c r="C3715" s="78">
        <v>23</v>
      </c>
    </row>
    <row r="3716" spans="1:3" ht="25.5">
      <c r="A3716" s="75">
        <v>92575</v>
      </c>
      <c r="B3716" s="73" t="s">
        <v>4417</v>
      </c>
      <c r="C3716" s="78">
        <v>68.510000000000005</v>
      </c>
    </row>
    <row r="3717" spans="1:3" ht="25.5">
      <c r="A3717" s="75">
        <v>92569</v>
      </c>
      <c r="B3717" s="73" t="s">
        <v>4418</v>
      </c>
      <c r="C3717" s="78">
        <v>74.84</v>
      </c>
    </row>
    <row r="3718" spans="1:3" ht="25.5">
      <c r="A3718" s="75">
        <v>92578</v>
      </c>
      <c r="B3718" s="73" t="s">
        <v>4419</v>
      </c>
      <c r="C3718" s="78">
        <v>74.08</v>
      </c>
    </row>
    <row r="3719" spans="1:3" ht="25.5">
      <c r="A3719" s="75">
        <v>92572</v>
      </c>
      <c r="B3719" s="73" t="s">
        <v>4420</v>
      </c>
      <c r="C3719" s="78">
        <v>86.29</v>
      </c>
    </row>
    <row r="3720" spans="1:3" ht="25.5">
      <c r="A3720" s="75">
        <v>92576</v>
      </c>
      <c r="B3720" s="73" t="s">
        <v>4421</v>
      </c>
      <c r="C3720" s="78">
        <v>37.71</v>
      </c>
    </row>
    <row r="3721" spans="1:3" ht="25.5">
      <c r="A3721" s="75">
        <v>92570</v>
      </c>
      <c r="B3721" s="73" t="s">
        <v>4422</v>
      </c>
      <c r="C3721" s="78">
        <v>47.7</v>
      </c>
    </row>
    <row r="3722" spans="1:3" ht="25.5">
      <c r="A3722" s="75">
        <v>92579</v>
      </c>
      <c r="B3722" s="73" t="s">
        <v>4423</v>
      </c>
      <c r="C3722" s="78">
        <v>40.96</v>
      </c>
    </row>
    <row r="3723" spans="1:3" ht="38.25">
      <c r="A3723" s="75">
        <v>92573</v>
      </c>
      <c r="B3723" s="73" t="s">
        <v>4424</v>
      </c>
      <c r="C3723" s="78">
        <v>51.76</v>
      </c>
    </row>
    <row r="3724" spans="1:3" ht="25.5">
      <c r="A3724" s="75">
        <v>92574</v>
      </c>
      <c r="B3724" s="73" t="s">
        <v>4425</v>
      </c>
      <c r="C3724" s="78">
        <v>136.18</v>
      </c>
    </row>
    <row r="3725" spans="1:3" ht="25.5">
      <c r="A3725" s="75">
        <v>92568</v>
      </c>
      <c r="B3725" s="73" t="s">
        <v>4426</v>
      </c>
      <c r="C3725" s="78">
        <v>133.87</v>
      </c>
    </row>
    <row r="3726" spans="1:3" ht="25.5">
      <c r="A3726" s="75">
        <v>92577</v>
      </c>
      <c r="B3726" s="73" t="s">
        <v>4427</v>
      </c>
      <c r="C3726" s="78">
        <v>146.13999999999999</v>
      </c>
    </row>
    <row r="3727" spans="1:3" ht="25.5">
      <c r="A3727" s="75">
        <v>92571</v>
      </c>
      <c r="B3727" s="73" t="s">
        <v>4428</v>
      </c>
      <c r="C3727" s="78">
        <v>143.37</v>
      </c>
    </row>
    <row r="3728" spans="1:3" ht="25.5">
      <c r="A3728" s="75">
        <v>92581</v>
      </c>
      <c r="B3728" s="73" t="s">
        <v>4429</v>
      </c>
      <c r="C3728" s="78">
        <v>53.26</v>
      </c>
    </row>
    <row r="3729" spans="1:3" ht="38.25">
      <c r="A3729" s="75">
        <v>104314</v>
      </c>
      <c r="B3729" s="73" t="s">
        <v>4430</v>
      </c>
      <c r="C3729" s="78">
        <v>11.8</v>
      </c>
    </row>
    <row r="3730" spans="1:3" ht="25.5">
      <c r="A3730" s="75">
        <v>92580</v>
      </c>
      <c r="B3730" s="73" t="s">
        <v>4431</v>
      </c>
      <c r="C3730" s="78">
        <v>51.2</v>
      </c>
    </row>
    <row r="3731" spans="1:3" ht="25.5">
      <c r="A3731" s="75">
        <v>92541</v>
      </c>
      <c r="B3731" s="73" t="s">
        <v>4432</v>
      </c>
      <c r="C3731" s="78">
        <v>84.56</v>
      </c>
    </row>
    <row r="3732" spans="1:3" ht="25.5">
      <c r="A3732" s="75">
        <v>92539</v>
      </c>
      <c r="B3732" s="73" t="s">
        <v>4433</v>
      </c>
      <c r="C3732" s="78">
        <v>78.39</v>
      </c>
    </row>
    <row r="3733" spans="1:3" ht="25.5">
      <c r="A3733" s="75">
        <v>92542</v>
      </c>
      <c r="B3733" s="73" t="s">
        <v>4434</v>
      </c>
      <c r="C3733" s="78">
        <v>102.18</v>
      </c>
    </row>
    <row r="3734" spans="1:3" ht="25.5">
      <c r="A3734" s="75">
        <v>92540</v>
      </c>
      <c r="B3734" s="73" t="s">
        <v>4435</v>
      </c>
      <c r="C3734" s="78">
        <v>87.45</v>
      </c>
    </row>
    <row r="3735" spans="1:3" ht="25.5">
      <c r="A3735" s="75">
        <v>92544</v>
      </c>
      <c r="B3735" s="73" t="s">
        <v>4436</v>
      </c>
      <c r="C3735" s="78">
        <v>18.79</v>
      </c>
    </row>
    <row r="3736" spans="1:3" ht="38.25">
      <c r="A3736" s="75">
        <v>92543</v>
      </c>
      <c r="B3736" s="73" t="s">
        <v>4437</v>
      </c>
      <c r="C3736" s="78">
        <v>23.63</v>
      </c>
    </row>
    <row r="3737" spans="1:3" ht="25.5">
      <c r="A3737" s="75">
        <v>97725</v>
      </c>
      <c r="B3737" s="73" t="s">
        <v>4438</v>
      </c>
      <c r="C3737" s="78">
        <v>0</v>
      </c>
    </row>
    <row r="3738" spans="1:3" ht="25.5">
      <c r="A3738" s="75">
        <v>97721</v>
      </c>
      <c r="B3738" s="73" t="s">
        <v>4439</v>
      </c>
      <c r="C3738" s="78">
        <v>0</v>
      </c>
    </row>
    <row r="3739" spans="1:3" ht="25.5">
      <c r="A3739" s="75">
        <v>97722</v>
      </c>
      <c r="B3739" s="73" t="s">
        <v>4440</v>
      </c>
      <c r="C3739" s="78">
        <v>0</v>
      </c>
    </row>
    <row r="3740" spans="1:3" ht="25.5">
      <c r="A3740" s="75">
        <v>97724</v>
      </c>
      <c r="B3740" s="73" t="s">
        <v>4441</v>
      </c>
      <c r="C3740" s="78">
        <v>0</v>
      </c>
    </row>
    <row r="3741" spans="1:3" ht="25.5">
      <c r="A3741" s="75">
        <v>97719</v>
      </c>
      <c r="B3741" s="73" t="s">
        <v>4442</v>
      </c>
      <c r="C3741" s="78">
        <v>0</v>
      </c>
    </row>
    <row r="3742" spans="1:3" ht="25.5">
      <c r="A3742" s="75">
        <v>97723</v>
      </c>
      <c r="B3742" s="73" t="s">
        <v>4443</v>
      </c>
      <c r="C3742" s="78">
        <v>0</v>
      </c>
    </row>
    <row r="3743" spans="1:3" ht="25.5">
      <c r="A3743" s="75">
        <v>104946</v>
      </c>
      <c r="B3743" s="73" t="s">
        <v>4444</v>
      </c>
      <c r="C3743" s="78">
        <v>0</v>
      </c>
    </row>
    <row r="3744" spans="1:3" ht="25.5">
      <c r="A3744" s="75">
        <v>104944</v>
      </c>
      <c r="B3744" s="73" t="s">
        <v>4445</v>
      </c>
      <c r="C3744" s="78">
        <v>0</v>
      </c>
    </row>
    <row r="3745" spans="1:3" ht="25.5">
      <c r="A3745" s="75">
        <v>104945</v>
      </c>
      <c r="B3745" s="73" t="s">
        <v>4446</v>
      </c>
      <c r="C3745" s="78">
        <v>0</v>
      </c>
    </row>
    <row r="3746" spans="1:3" ht="25.5">
      <c r="A3746" s="75">
        <v>97720</v>
      </c>
      <c r="B3746" s="73" t="s">
        <v>4447</v>
      </c>
      <c r="C3746" s="78">
        <v>0</v>
      </c>
    </row>
    <row r="3747" spans="1:3" ht="25.5">
      <c r="A3747" s="75">
        <v>97740</v>
      </c>
      <c r="B3747" s="73" t="s">
        <v>4448</v>
      </c>
      <c r="C3747" s="78">
        <v>2048.02</v>
      </c>
    </row>
    <row r="3748" spans="1:3" ht="25.5">
      <c r="A3748" s="75">
        <v>97738</v>
      </c>
      <c r="B3748" s="73" t="s">
        <v>4449</v>
      </c>
      <c r="C3748" s="78">
        <v>3904.68</v>
      </c>
    </row>
    <row r="3749" spans="1:3" ht="25.5">
      <c r="A3749" s="75">
        <v>97739</v>
      </c>
      <c r="B3749" s="73" t="s">
        <v>4450</v>
      </c>
      <c r="C3749" s="78">
        <v>2825.64</v>
      </c>
    </row>
    <row r="3750" spans="1:3" ht="25.5">
      <c r="A3750" s="75">
        <v>97736</v>
      </c>
      <c r="B3750" s="73" t="s">
        <v>4451</v>
      </c>
      <c r="C3750" s="78">
        <v>1449.19</v>
      </c>
    </row>
    <row r="3751" spans="1:3" ht="25.5">
      <c r="A3751" s="75">
        <v>97734</v>
      </c>
      <c r="B3751" s="73" t="s">
        <v>4452</v>
      </c>
      <c r="C3751" s="78">
        <v>2833.73</v>
      </c>
    </row>
    <row r="3752" spans="1:3" ht="25.5">
      <c r="A3752" s="75">
        <v>97735</v>
      </c>
      <c r="B3752" s="73" t="s">
        <v>4453</v>
      </c>
      <c r="C3752" s="78">
        <v>2331.66</v>
      </c>
    </row>
    <row r="3753" spans="1:3" ht="25.5">
      <c r="A3753" s="75">
        <v>97737</v>
      </c>
      <c r="B3753" s="73" t="s">
        <v>4454</v>
      </c>
      <c r="C3753" s="78">
        <v>3094.24</v>
      </c>
    </row>
    <row r="3754" spans="1:3" ht="25.5">
      <c r="A3754" s="75">
        <v>97733</v>
      </c>
      <c r="B3754" s="73" t="s">
        <v>4455</v>
      </c>
      <c r="C3754" s="78">
        <v>3248.17</v>
      </c>
    </row>
    <row r="3755" spans="1:3" ht="25.5">
      <c r="A3755" s="75">
        <v>98616</v>
      </c>
      <c r="B3755" s="73" t="s">
        <v>4456</v>
      </c>
      <c r="C3755" s="78">
        <v>268.52999999999997</v>
      </c>
    </row>
    <row r="3756" spans="1:3" ht="25.5">
      <c r="A3756" s="75">
        <v>98619</v>
      </c>
      <c r="B3756" s="73" t="s">
        <v>4457</v>
      </c>
      <c r="C3756" s="78">
        <v>294.83</v>
      </c>
    </row>
    <row r="3757" spans="1:3" ht="25.5">
      <c r="A3757" s="75">
        <v>98622</v>
      </c>
      <c r="B3757" s="73" t="s">
        <v>4458</v>
      </c>
      <c r="C3757" s="78">
        <v>457.06</v>
      </c>
    </row>
    <row r="3758" spans="1:3" ht="25.5">
      <c r="A3758" s="75">
        <v>98625</v>
      </c>
      <c r="B3758" s="73" t="s">
        <v>4459</v>
      </c>
      <c r="C3758" s="78">
        <v>482.8</v>
      </c>
    </row>
    <row r="3759" spans="1:3" ht="25.5">
      <c r="A3759" s="75">
        <v>105918</v>
      </c>
      <c r="B3759" s="73" t="s">
        <v>4460</v>
      </c>
      <c r="C3759" s="78">
        <v>0</v>
      </c>
    </row>
    <row r="3760" spans="1:3" ht="25.5">
      <c r="A3760" s="75">
        <v>98631</v>
      </c>
      <c r="B3760" s="73" t="s">
        <v>4461</v>
      </c>
      <c r="C3760" s="78">
        <v>0</v>
      </c>
    </row>
    <row r="3761" spans="1:3" ht="25.5">
      <c r="A3761" s="75">
        <v>98637</v>
      </c>
      <c r="B3761" s="73" t="s">
        <v>4462</v>
      </c>
      <c r="C3761" s="78">
        <v>0</v>
      </c>
    </row>
    <row r="3762" spans="1:3" ht="25.5">
      <c r="A3762" s="75">
        <v>98641</v>
      </c>
      <c r="B3762" s="73" t="s">
        <v>4463</v>
      </c>
      <c r="C3762" s="78">
        <v>0</v>
      </c>
    </row>
    <row r="3763" spans="1:3" ht="25.5">
      <c r="A3763" s="75">
        <v>98645</v>
      </c>
      <c r="B3763" s="73" t="s">
        <v>4464</v>
      </c>
      <c r="C3763" s="78">
        <v>0</v>
      </c>
    </row>
    <row r="3764" spans="1:3" ht="25.5">
      <c r="A3764" s="75">
        <v>98649</v>
      </c>
      <c r="B3764" s="73" t="s">
        <v>4465</v>
      </c>
      <c r="C3764" s="78">
        <v>0</v>
      </c>
    </row>
    <row r="3765" spans="1:3" ht="25.5">
      <c r="A3765" s="75">
        <v>98653</v>
      </c>
      <c r="B3765" s="73" t="s">
        <v>4466</v>
      </c>
      <c r="C3765" s="78">
        <v>0</v>
      </c>
    </row>
    <row r="3766" spans="1:3" ht="25.5">
      <c r="A3766" s="75">
        <v>98657</v>
      </c>
      <c r="B3766" s="73" t="s">
        <v>4467</v>
      </c>
      <c r="C3766" s="78">
        <v>694.33</v>
      </c>
    </row>
    <row r="3767" spans="1:3" ht="25.5">
      <c r="A3767" s="75">
        <v>100344</v>
      </c>
      <c r="B3767" s="73" t="s">
        <v>4468</v>
      </c>
      <c r="C3767" s="78">
        <v>12.39</v>
      </c>
    </row>
    <row r="3768" spans="1:3" ht="25.5">
      <c r="A3768" s="75">
        <v>100345</v>
      </c>
      <c r="B3768" s="73" t="s">
        <v>4469</v>
      </c>
      <c r="C3768" s="78">
        <v>9.77</v>
      </c>
    </row>
    <row r="3769" spans="1:3" ht="25.5">
      <c r="A3769" s="75">
        <v>100346</v>
      </c>
      <c r="B3769" s="73" t="s">
        <v>4470</v>
      </c>
      <c r="C3769" s="78">
        <v>9.39</v>
      </c>
    </row>
    <row r="3770" spans="1:3" ht="25.5">
      <c r="A3770" s="75">
        <v>100347</v>
      </c>
      <c r="B3770" s="73" t="s">
        <v>4471</v>
      </c>
      <c r="C3770" s="78">
        <v>10.62</v>
      </c>
    </row>
    <row r="3771" spans="1:3" ht="25.5">
      <c r="A3771" s="75">
        <v>100348</v>
      </c>
      <c r="B3771" s="73" t="s">
        <v>4472</v>
      </c>
      <c r="C3771" s="78">
        <v>10.46</v>
      </c>
    </row>
    <row r="3772" spans="1:3" ht="25.5">
      <c r="A3772" s="75">
        <v>100342</v>
      </c>
      <c r="B3772" s="73" t="s">
        <v>4473</v>
      </c>
      <c r="C3772" s="78">
        <v>16.600000000000001</v>
      </c>
    </row>
    <row r="3773" spans="1:3" ht="25.5">
      <c r="A3773" s="75">
        <v>100343</v>
      </c>
      <c r="B3773" s="73" t="s">
        <v>4474</v>
      </c>
      <c r="C3773" s="78">
        <v>14.87</v>
      </c>
    </row>
    <row r="3774" spans="1:3" ht="25.5">
      <c r="A3774" s="75">
        <v>100349</v>
      </c>
      <c r="B3774" s="73" t="s">
        <v>4475</v>
      </c>
      <c r="C3774" s="78">
        <v>711.43</v>
      </c>
    </row>
    <row r="3775" spans="1:3" ht="25.5">
      <c r="A3775" s="75">
        <v>100336</v>
      </c>
      <c r="B3775" s="73" t="s">
        <v>4476</v>
      </c>
      <c r="C3775" s="78">
        <v>0</v>
      </c>
    </row>
    <row r="3776" spans="1:3" ht="25.5">
      <c r="A3776" s="75">
        <v>100337</v>
      </c>
      <c r="B3776" s="73" t="s">
        <v>4477</v>
      </c>
      <c r="C3776" s="78">
        <v>0</v>
      </c>
    </row>
    <row r="3777" spans="1:3" ht="25.5">
      <c r="A3777" s="75">
        <v>100339</v>
      </c>
      <c r="B3777" s="73" t="s">
        <v>4478</v>
      </c>
      <c r="C3777" s="78">
        <v>0</v>
      </c>
    </row>
    <row r="3778" spans="1:3" ht="25.5">
      <c r="A3778" s="75">
        <v>100340</v>
      </c>
      <c r="B3778" s="73" t="s">
        <v>4479</v>
      </c>
      <c r="C3778" s="78">
        <v>0</v>
      </c>
    </row>
    <row r="3779" spans="1:3" ht="25.5">
      <c r="A3779" s="75">
        <v>105805</v>
      </c>
      <c r="B3779" s="73" t="s">
        <v>4480</v>
      </c>
      <c r="C3779" s="78">
        <v>0</v>
      </c>
    </row>
    <row r="3780" spans="1:3" ht="25.5">
      <c r="A3780" s="75">
        <v>105806</v>
      </c>
      <c r="B3780" s="73" t="s">
        <v>4481</v>
      </c>
      <c r="C3780" s="78">
        <v>0</v>
      </c>
    </row>
    <row r="3781" spans="1:3" ht="25.5">
      <c r="A3781" s="75">
        <v>105807</v>
      </c>
      <c r="B3781" s="73" t="s">
        <v>4482</v>
      </c>
      <c r="C3781" s="78">
        <v>0</v>
      </c>
    </row>
    <row r="3782" spans="1:3" ht="25.5">
      <c r="A3782" s="75">
        <v>105808</v>
      </c>
      <c r="B3782" s="73" t="s">
        <v>4483</v>
      </c>
      <c r="C3782" s="78">
        <v>0</v>
      </c>
    </row>
    <row r="3783" spans="1:3" ht="25.5">
      <c r="A3783" s="75">
        <v>100341</v>
      </c>
      <c r="B3783" s="73" t="s">
        <v>4484</v>
      </c>
      <c r="C3783" s="78">
        <v>42.78</v>
      </c>
    </row>
    <row r="3784" spans="1:3" ht="25.5">
      <c r="A3784" s="75">
        <v>100351</v>
      </c>
      <c r="B3784" s="73" t="s">
        <v>4485</v>
      </c>
      <c r="C3784" s="78">
        <v>0</v>
      </c>
    </row>
    <row r="3785" spans="1:3" ht="25.5">
      <c r="A3785" s="75">
        <v>100353</v>
      </c>
      <c r="B3785" s="73" t="s">
        <v>4486</v>
      </c>
      <c r="C3785" s="78">
        <v>0</v>
      </c>
    </row>
    <row r="3786" spans="1:3" ht="25.5">
      <c r="A3786" s="75">
        <v>100350</v>
      </c>
      <c r="B3786" s="73" t="s">
        <v>4487</v>
      </c>
      <c r="C3786" s="78">
        <v>0</v>
      </c>
    </row>
    <row r="3787" spans="1:3" ht="25.5">
      <c r="A3787" s="75">
        <v>105043</v>
      </c>
      <c r="B3787" s="73" t="s">
        <v>4488</v>
      </c>
      <c r="C3787" s="78">
        <v>0</v>
      </c>
    </row>
    <row r="3788" spans="1:3" ht="25.5">
      <c r="A3788" s="75">
        <v>105047</v>
      </c>
      <c r="B3788" s="73" t="s">
        <v>4489</v>
      </c>
      <c r="C3788" s="78">
        <v>0</v>
      </c>
    </row>
    <row r="3789" spans="1:3" ht="25.5">
      <c r="A3789" s="75">
        <v>105044</v>
      </c>
      <c r="B3789" s="73" t="s">
        <v>4490</v>
      </c>
      <c r="C3789" s="78">
        <v>0</v>
      </c>
    </row>
    <row r="3790" spans="1:3" ht="25.5">
      <c r="A3790" s="75">
        <v>105094</v>
      </c>
      <c r="B3790" s="73" t="s">
        <v>4491</v>
      </c>
      <c r="C3790" s="78">
        <v>0</v>
      </c>
    </row>
    <row r="3791" spans="1:3" ht="25.5">
      <c r="A3791" s="75">
        <v>105096</v>
      </c>
      <c r="B3791" s="73" t="s">
        <v>4492</v>
      </c>
      <c r="C3791" s="78">
        <v>0</v>
      </c>
    </row>
    <row r="3792" spans="1:3" ht="25.5">
      <c r="A3792" s="75">
        <v>105048</v>
      </c>
      <c r="B3792" s="73" t="s">
        <v>4493</v>
      </c>
      <c r="C3792" s="78">
        <v>0</v>
      </c>
    </row>
    <row r="3793" spans="1:3" ht="25.5">
      <c r="A3793" s="75">
        <v>105097</v>
      </c>
      <c r="B3793" s="73" t="s">
        <v>4494</v>
      </c>
      <c r="C3793" s="78">
        <v>0</v>
      </c>
    </row>
    <row r="3794" spans="1:3" ht="25.5">
      <c r="A3794" s="75">
        <v>105049</v>
      </c>
      <c r="B3794" s="73" t="s">
        <v>4495</v>
      </c>
      <c r="C3794" s="78">
        <v>0</v>
      </c>
    </row>
    <row r="3795" spans="1:3" ht="25.5">
      <c r="A3795" s="75">
        <v>105051</v>
      </c>
      <c r="B3795" s="73" t="s">
        <v>4496</v>
      </c>
      <c r="C3795" s="78">
        <v>0</v>
      </c>
    </row>
    <row r="3796" spans="1:3" ht="25.5">
      <c r="A3796" s="75">
        <v>105054</v>
      </c>
      <c r="B3796" s="73" t="s">
        <v>4497</v>
      </c>
      <c r="C3796" s="78">
        <v>0</v>
      </c>
    </row>
    <row r="3797" spans="1:3" ht="25.5">
      <c r="A3797" s="75">
        <v>105052</v>
      </c>
      <c r="B3797" s="73" t="s">
        <v>4498</v>
      </c>
      <c r="C3797" s="78">
        <v>0</v>
      </c>
    </row>
    <row r="3798" spans="1:3" ht="25.5">
      <c r="A3798" s="75">
        <v>105055</v>
      </c>
      <c r="B3798" s="73" t="s">
        <v>4499</v>
      </c>
      <c r="C3798" s="78">
        <v>0</v>
      </c>
    </row>
    <row r="3799" spans="1:3" ht="25.5">
      <c r="A3799" s="75">
        <v>105065</v>
      </c>
      <c r="B3799" s="73" t="s">
        <v>4500</v>
      </c>
      <c r="C3799" s="78">
        <v>0</v>
      </c>
    </row>
    <row r="3800" spans="1:3" ht="25.5">
      <c r="A3800" s="75">
        <v>105059</v>
      </c>
      <c r="B3800" s="73" t="s">
        <v>4501</v>
      </c>
      <c r="C3800" s="78">
        <v>0</v>
      </c>
    </row>
    <row r="3801" spans="1:3" ht="25.5">
      <c r="A3801" s="75">
        <v>105057</v>
      </c>
      <c r="B3801" s="73" t="s">
        <v>4502</v>
      </c>
      <c r="C3801" s="78">
        <v>0</v>
      </c>
    </row>
    <row r="3802" spans="1:3" ht="25.5">
      <c r="A3802" s="75">
        <v>105060</v>
      </c>
      <c r="B3802" s="73" t="s">
        <v>4503</v>
      </c>
      <c r="C3802" s="78">
        <v>0</v>
      </c>
    </row>
    <row r="3803" spans="1:3" ht="25.5">
      <c r="A3803" s="75">
        <v>105042</v>
      </c>
      <c r="B3803" s="73" t="s">
        <v>4504</v>
      </c>
      <c r="C3803" s="78">
        <v>81.36</v>
      </c>
    </row>
    <row r="3804" spans="1:3" ht="25.5">
      <c r="A3804" s="75">
        <v>105046</v>
      </c>
      <c r="B3804" s="73" t="s">
        <v>4505</v>
      </c>
      <c r="C3804" s="78">
        <v>71.819999999999993</v>
      </c>
    </row>
    <row r="3805" spans="1:3" ht="25.5">
      <c r="A3805" s="75">
        <v>105095</v>
      </c>
      <c r="B3805" s="73" t="s">
        <v>4506</v>
      </c>
      <c r="C3805" s="78">
        <v>128.88</v>
      </c>
    </row>
    <row r="3806" spans="1:3" ht="25.5">
      <c r="A3806" s="75">
        <v>105098</v>
      </c>
      <c r="B3806" s="73" t="s">
        <v>4507</v>
      </c>
      <c r="C3806" s="78">
        <v>119.35</v>
      </c>
    </row>
    <row r="3807" spans="1:3" ht="25.5">
      <c r="A3807" s="75">
        <v>105050</v>
      </c>
      <c r="B3807" s="73" t="s">
        <v>4508</v>
      </c>
      <c r="C3807" s="78">
        <v>284.36</v>
      </c>
    </row>
    <row r="3808" spans="1:3" ht="25.5">
      <c r="A3808" s="75">
        <v>105053</v>
      </c>
      <c r="B3808" s="73" t="s">
        <v>4509</v>
      </c>
      <c r="C3808" s="78">
        <v>274.95</v>
      </c>
    </row>
    <row r="3809" spans="1:3" ht="25.5">
      <c r="A3809" s="75">
        <v>105056</v>
      </c>
      <c r="B3809" s="73" t="s">
        <v>4510</v>
      </c>
      <c r="C3809" s="78">
        <v>398.6</v>
      </c>
    </row>
    <row r="3810" spans="1:3" ht="25.5">
      <c r="A3810" s="75">
        <v>105058</v>
      </c>
      <c r="B3810" s="73" t="s">
        <v>4511</v>
      </c>
      <c r="C3810" s="78">
        <v>389.83</v>
      </c>
    </row>
    <row r="3811" spans="1:3" ht="38.25">
      <c r="A3811" s="75">
        <v>105062</v>
      </c>
      <c r="B3811" s="73" t="s">
        <v>4512</v>
      </c>
      <c r="C3811" s="78">
        <v>0</v>
      </c>
    </row>
    <row r="3812" spans="1:3" ht="38.25">
      <c r="A3812" s="75">
        <v>105066</v>
      </c>
      <c r="B3812" s="73" t="s">
        <v>4513</v>
      </c>
      <c r="C3812" s="78">
        <v>0</v>
      </c>
    </row>
    <row r="3813" spans="1:3" ht="38.25">
      <c r="A3813" s="75">
        <v>105063</v>
      </c>
      <c r="B3813" s="73" t="s">
        <v>4514</v>
      </c>
      <c r="C3813" s="78">
        <v>0</v>
      </c>
    </row>
    <row r="3814" spans="1:3" ht="38.25">
      <c r="A3814" s="75">
        <v>105067</v>
      </c>
      <c r="B3814" s="73" t="s">
        <v>4515</v>
      </c>
      <c r="C3814" s="78">
        <v>0</v>
      </c>
    </row>
    <row r="3815" spans="1:3" ht="38.25">
      <c r="A3815" s="75">
        <v>105069</v>
      </c>
      <c r="B3815" s="73" t="s">
        <v>4516</v>
      </c>
      <c r="C3815" s="78">
        <v>0</v>
      </c>
    </row>
    <row r="3816" spans="1:3" ht="38.25">
      <c r="A3816" s="75">
        <v>105072</v>
      </c>
      <c r="B3816" s="73" t="s">
        <v>4517</v>
      </c>
      <c r="C3816" s="78">
        <v>0</v>
      </c>
    </row>
    <row r="3817" spans="1:3" ht="38.25">
      <c r="A3817" s="75">
        <v>105070</v>
      </c>
      <c r="B3817" s="73" t="s">
        <v>4518</v>
      </c>
      <c r="C3817" s="78">
        <v>0</v>
      </c>
    </row>
    <row r="3818" spans="1:3" ht="38.25">
      <c r="A3818" s="75">
        <v>105073</v>
      </c>
      <c r="B3818" s="73" t="s">
        <v>4519</v>
      </c>
      <c r="C3818" s="78">
        <v>0</v>
      </c>
    </row>
    <row r="3819" spans="1:3" ht="38.25">
      <c r="A3819" s="75">
        <v>105075</v>
      </c>
      <c r="B3819" s="73" t="s">
        <v>4520</v>
      </c>
      <c r="C3819" s="78">
        <v>0</v>
      </c>
    </row>
    <row r="3820" spans="1:3" ht="38.25">
      <c r="A3820" s="75">
        <v>105078</v>
      </c>
      <c r="B3820" s="73" t="s">
        <v>4521</v>
      </c>
      <c r="C3820" s="78">
        <v>0</v>
      </c>
    </row>
    <row r="3821" spans="1:3" ht="38.25">
      <c r="A3821" s="75">
        <v>105076</v>
      </c>
      <c r="B3821" s="73" t="s">
        <v>4522</v>
      </c>
      <c r="C3821" s="78">
        <v>0</v>
      </c>
    </row>
    <row r="3822" spans="1:3" ht="38.25">
      <c r="A3822" s="75">
        <v>105079</v>
      </c>
      <c r="B3822" s="73" t="s">
        <v>4523</v>
      </c>
      <c r="C3822" s="78">
        <v>0</v>
      </c>
    </row>
    <row r="3823" spans="1:3" ht="25.5">
      <c r="A3823" s="75">
        <v>105061</v>
      </c>
      <c r="B3823" s="73" t="s">
        <v>4524</v>
      </c>
      <c r="C3823" s="78">
        <v>96.89</v>
      </c>
    </row>
    <row r="3824" spans="1:3" ht="25.5">
      <c r="A3824" s="75">
        <v>105064</v>
      </c>
      <c r="B3824" s="73" t="s">
        <v>4525</v>
      </c>
      <c r="C3824" s="78">
        <v>84.77</v>
      </c>
    </row>
    <row r="3825" spans="1:3" ht="25.5">
      <c r="A3825" s="75">
        <v>105068</v>
      </c>
      <c r="B3825" s="73" t="s">
        <v>4526</v>
      </c>
      <c r="C3825" s="78">
        <v>160.87</v>
      </c>
    </row>
    <row r="3826" spans="1:3" ht="25.5">
      <c r="A3826" s="75">
        <v>105071</v>
      </c>
      <c r="B3826" s="73" t="s">
        <v>4527</v>
      </c>
      <c r="C3826" s="78">
        <v>148.77000000000001</v>
      </c>
    </row>
    <row r="3827" spans="1:3" ht="25.5">
      <c r="A3827" s="75">
        <v>105074</v>
      </c>
      <c r="B3827" s="73" t="s">
        <v>4528</v>
      </c>
      <c r="C3827" s="78">
        <v>250.43</v>
      </c>
    </row>
    <row r="3828" spans="1:3" ht="25.5">
      <c r="A3828" s="75">
        <v>105077</v>
      </c>
      <c r="B3828" s="73" t="s">
        <v>4529</v>
      </c>
      <c r="C3828" s="78">
        <v>238.38</v>
      </c>
    </row>
    <row r="3829" spans="1:3">
      <c r="A3829" s="75">
        <v>105090</v>
      </c>
      <c r="B3829" s="73" t="s">
        <v>4530</v>
      </c>
      <c r="C3829" s="78">
        <v>525.65</v>
      </c>
    </row>
    <row r="3830" spans="1:3" ht="25.5">
      <c r="A3830" s="75">
        <v>105099</v>
      </c>
      <c r="B3830" s="73" t="s">
        <v>4531</v>
      </c>
      <c r="C3830" s="78">
        <v>93.23</v>
      </c>
    </row>
    <row r="3831" spans="1:3" ht="25.5">
      <c r="A3831" s="75">
        <v>105100</v>
      </c>
      <c r="B3831" s="73" t="s">
        <v>4532</v>
      </c>
      <c r="C3831" s="78">
        <v>143.25</v>
      </c>
    </row>
    <row r="3832" spans="1:3" ht="25.5">
      <c r="A3832" s="75">
        <v>105101</v>
      </c>
      <c r="B3832" s="73" t="s">
        <v>4533</v>
      </c>
      <c r="C3832" s="78">
        <v>303.94</v>
      </c>
    </row>
    <row r="3833" spans="1:3" ht="25.5">
      <c r="A3833" s="75">
        <v>105102</v>
      </c>
      <c r="B3833" s="73" t="s">
        <v>4534</v>
      </c>
      <c r="C3833" s="78">
        <v>424.98</v>
      </c>
    </row>
    <row r="3834" spans="1:3" ht="25.5">
      <c r="A3834" s="75">
        <v>105080</v>
      </c>
      <c r="B3834" s="73" t="s">
        <v>4535</v>
      </c>
      <c r="C3834" s="78">
        <v>63.59</v>
      </c>
    </row>
    <row r="3835" spans="1:3" ht="25.5">
      <c r="A3835" s="75">
        <v>105081</v>
      </c>
      <c r="B3835" s="73" t="s">
        <v>4536</v>
      </c>
      <c r="C3835" s="78">
        <v>73.64</v>
      </c>
    </row>
    <row r="3836" spans="1:3" ht="25.5">
      <c r="A3836" s="75">
        <v>105091</v>
      </c>
      <c r="B3836" s="73" t="s">
        <v>4537</v>
      </c>
      <c r="C3836" s="78">
        <v>128.84</v>
      </c>
    </row>
    <row r="3837" spans="1:3" ht="25.5">
      <c r="A3837" s="75">
        <v>105089</v>
      </c>
      <c r="B3837" s="73" t="s">
        <v>4538</v>
      </c>
      <c r="C3837" s="78">
        <v>162.65</v>
      </c>
    </row>
    <row r="3838" spans="1:3" ht="25.5">
      <c r="A3838" s="75">
        <v>105082</v>
      </c>
      <c r="B3838" s="73" t="s">
        <v>4539</v>
      </c>
      <c r="C3838" s="78">
        <v>66.33</v>
      </c>
    </row>
    <row r="3839" spans="1:3" ht="25.5">
      <c r="A3839" s="75">
        <v>105083</v>
      </c>
      <c r="B3839" s="73" t="s">
        <v>4540</v>
      </c>
      <c r="C3839" s="78">
        <v>74.88</v>
      </c>
    </row>
    <row r="3840" spans="1:3" ht="25.5">
      <c r="A3840" s="75">
        <v>105084</v>
      </c>
      <c r="B3840" s="73" t="s">
        <v>4541</v>
      </c>
      <c r="C3840" s="78">
        <v>93.15</v>
      </c>
    </row>
    <row r="3841" spans="1:3" ht="25.5">
      <c r="A3841" s="75">
        <v>105086</v>
      </c>
      <c r="B3841" s="73" t="s">
        <v>4542</v>
      </c>
      <c r="C3841" s="78">
        <v>86.37</v>
      </c>
    </row>
    <row r="3842" spans="1:3" ht="25.5">
      <c r="A3842" s="75">
        <v>105087</v>
      </c>
      <c r="B3842" s="73" t="s">
        <v>4543</v>
      </c>
      <c r="C3842" s="78">
        <v>97.06</v>
      </c>
    </row>
    <row r="3843" spans="1:3" ht="25.5">
      <c r="A3843" s="75">
        <v>105088</v>
      </c>
      <c r="B3843" s="73" t="s">
        <v>4544</v>
      </c>
      <c r="C3843" s="78">
        <v>176.36</v>
      </c>
    </row>
    <row r="3844" spans="1:3" ht="25.5">
      <c r="A3844" s="75">
        <v>105092</v>
      </c>
      <c r="B3844" s="73" t="s">
        <v>4545</v>
      </c>
      <c r="C3844" s="78">
        <v>140.27000000000001</v>
      </c>
    </row>
    <row r="3845" spans="1:3" ht="25.5">
      <c r="A3845" s="75">
        <v>105085</v>
      </c>
      <c r="B3845" s="73" t="s">
        <v>4546</v>
      </c>
      <c r="C3845" s="78">
        <v>97.38</v>
      </c>
    </row>
    <row r="3846" spans="1:3" ht="25.5">
      <c r="A3846" s="75">
        <v>105093</v>
      </c>
      <c r="B3846" s="73" t="s">
        <v>4547</v>
      </c>
      <c r="C3846" s="78">
        <v>142.08000000000001</v>
      </c>
    </row>
    <row r="3847" spans="1:3" ht="25.5">
      <c r="A3847" s="75">
        <v>105041</v>
      </c>
      <c r="B3847" s="73" t="s">
        <v>4548</v>
      </c>
      <c r="C3847" s="78">
        <v>49.38</v>
      </c>
    </row>
    <row r="3848" spans="1:3" ht="25.5">
      <c r="A3848" s="75">
        <v>105045</v>
      </c>
      <c r="B3848" s="73" t="s">
        <v>4549</v>
      </c>
      <c r="C3848" s="78">
        <v>55.86</v>
      </c>
    </row>
    <row r="3849" spans="1:3" ht="25.5">
      <c r="A3849" s="75">
        <v>93961</v>
      </c>
      <c r="B3849" s="73" t="s">
        <v>4550</v>
      </c>
      <c r="C3849" s="78">
        <v>249.98</v>
      </c>
    </row>
    <row r="3850" spans="1:3" ht="25.5">
      <c r="A3850" s="75">
        <v>93971</v>
      </c>
      <c r="B3850" s="73" t="s">
        <v>4551</v>
      </c>
      <c r="C3850" s="78">
        <v>209.46</v>
      </c>
    </row>
    <row r="3851" spans="1:3" ht="38.25">
      <c r="A3851" s="75">
        <v>93959</v>
      </c>
      <c r="B3851" s="73" t="s">
        <v>4552</v>
      </c>
      <c r="C3851" s="78">
        <v>277.35000000000002</v>
      </c>
    </row>
    <row r="3852" spans="1:3" ht="38.25">
      <c r="A3852" s="75">
        <v>93969</v>
      </c>
      <c r="B3852" s="73" t="s">
        <v>4553</v>
      </c>
      <c r="C3852" s="78">
        <v>231.52</v>
      </c>
    </row>
    <row r="3853" spans="1:3" ht="38.25">
      <c r="A3853" s="75">
        <v>93957</v>
      </c>
      <c r="B3853" s="73" t="s">
        <v>4554</v>
      </c>
      <c r="C3853" s="78">
        <v>342.44</v>
      </c>
    </row>
    <row r="3854" spans="1:3" ht="38.25">
      <c r="A3854" s="75">
        <v>93967</v>
      </c>
      <c r="B3854" s="73" t="s">
        <v>4555</v>
      </c>
      <c r="C3854" s="78">
        <v>285.79000000000002</v>
      </c>
    </row>
    <row r="3855" spans="1:3" ht="25.5">
      <c r="A3855" s="75">
        <v>104878</v>
      </c>
      <c r="B3855" s="73" t="s">
        <v>4556</v>
      </c>
      <c r="C3855" s="78">
        <v>2502.7199999999998</v>
      </c>
    </row>
    <row r="3856" spans="1:3" ht="25.5">
      <c r="A3856" s="75">
        <v>104877</v>
      </c>
      <c r="B3856" s="73" t="s">
        <v>4557</v>
      </c>
      <c r="C3856" s="78">
        <v>640.29</v>
      </c>
    </row>
    <row r="3857" spans="1:3" ht="38.25">
      <c r="A3857" s="75">
        <v>104841</v>
      </c>
      <c r="B3857" s="73" t="s">
        <v>4558</v>
      </c>
      <c r="C3857" s="78">
        <v>86.75</v>
      </c>
    </row>
    <row r="3858" spans="1:3" ht="38.25">
      <c r="A3858" s="75">
        <v>104849</v>
      </c>
      <c r="B3858" s="73" t="s">
        <v>4559</v>
      </c>
      <c r="C3858" s="78">
        <v>59.98</v>
      </c>
    </row>
    <row r="3859" spans="1:3" ht="38.25">
      <c r="A3859" s="75">
        <v>104887</v>
      </c>
      <c r="B3859" s="73" t="s">
        <v>4560</v>
      </c>
      <c r="C3859" s="78">
        <v>47.77</v>
      </c>
    </row>
    <row r="3860" spans="1:3" ht="38.25">
      <c r="A3860" s="75">
        <v>104844</v>
      </c>
      <c r="B3860" s="73" t="s">
        <v>4561</v>
      </c>
      <c r="C3860" s="78">
        <v>95.38</v>
      </c>
    </row>
    <row r="3861" spans="1:3" ht="38.25">
      <c r="A3861" s="75">
        <v>104852</v>
      </c>
      <c r="B3861" s="73" t="s">
        <v>4562</v>
      </c>
      <c r="C3861" s="78">
        <v>65.63</v>
      </c>
    </row>
    <row r="3862" spans="1:3" ht="38.25">
      <c r="A3862" s="75">
        <v>104846</v>
      </c>
      <c r="B3862" s="73" t="s">
        <v>4563</v>
      </c>
      <c r="C3862" s="78">
        <v>108.22</v>
      </c>
    </row>
    <row r="3863" spans="1:3" ht="38.25">
      <c r="A3863" s="75">
        <v>104854</v>
      </c>
      <c r="B3863" s="73" t="s">
        <v>4564</v>
      </c>
      <c r="C3863" s="78">
        <v>74.06</v>
      </c>
    </row>
    <row r="3864" spans="1:3" ht="38.25">
      <c r="A3864" s="75">
        <v>104890</v>
      </c>
      <c r="B3864" s="73" t="s">
        <v>4565</v>
      </c>
      <c r="C3864" s="78">
        <v>54.27</v>
      </c>
    </row>
    <row r="3865" spans="1:3" ht="38.25">
      <c r="A3865" s="75">
        <v>104842</v>
      </c>
      <c r="B3865" s="73" t="s">
        <v>4566</v>
      </c>
      <c r="C3865" s="78">
        <v>74.64</v>
      </c>
    </row>
    <row r="3866" spans="1:3" ht="38.25">
      <c r="A3866" s="75">
        <v>104850</v>
      </c>
      <c r="B3866" s="73" t="s">
        <v>4567</v>
      </c>
      <c r="C3866" s="78">
        <v>53.84</v>
      </c>
    </row>
    <row r="3867" spans="1:3" ht="38.25">
      <c r="A3867" s="75">
        <v>104888</v>
      </c>
      <c r="B3867" s="73" t="s">
        <v>4568</v>
      </c>
      <c r="C3867" s="78">
        <v>43.73</v>
      </c>
    </row>
    <row r="3868" spans="1:3" ht="38.25">
      <c r="A3868" s="75">
        <v>104879</v>
      </c>
      <c r="B3868" s="73" t="s">
        <v>4569</v>
      </c>
      <c r="C3868" s="78">
        <v>81.86</v>
      </c>
    </row>
    <row r="3869" spans="1:3" ht="38.25">
      <c r="A3869" s="75">
        <v>104853</v>
      </c>
      <c r="B3869" s="73" t="s">
        <v>4570</v>
      </c>
      <c r="C3869" s="78">
        <v>58.58</v>
      </c>
    </row>
    <row r="3870" spans="1:3" ht="38.25">
      <c r="A3870" s="75">
        <v>104847</v>
      </c>
      <c r="B3870" s="73" t="s">
        <v>4571</v>
      </c>
      <c r="C3870" s="78">
        <v>92.55</v>
      </c>
    </row>
    <row r="3871" spans="1:3" ht="38.25">
      <c r="A3871" s="75">
        <v>104855</v>
      </c>
      <c r="B3871" s="73" t="s">
        <v>4572</v>
      </c>
      <c r="C3871" s="78">
        <v>65.599999999999994</v>
      </c>
    </row>
    <row r="3872" spans="1:3" ht="38.25">
      <c r="A3872" s="75">
        <v>104891</v>
      </c>
      <c r="B3872" s="73" t="s">
        <v>4573</v>
      </c>
      <c r="C3872" s="78">
        <v>49.17</v>
      </c>
    </row>
    <row r="3873" spans="1:3" ht="38.25">
      <c r="A3873" s="75">
        <v>104892</v>
      </c>
      <c r="B3873" s="73" t="s">
        <v>4574</v>
      </c>
      <c r="C3873" s="78">
        <v>106.96</v>
      </c>
    </row>
    <row r="3874" spans="1:3" ht="38.25">
      <c r="A3874" s="75">
        <v>104848</v>
      </c>
      <c r="B3874" s="73" t="s">
        <v>4575</v>
      </c>
      <c r="C3874" s="78">
        <v>69.099999999999994</v>
      </c>
    </row>
    <row r="3875" spans="1:3" ht="38.25">
      <c r="A3875" s="75">
        <v>104886</v>
      </c>
      <c r="B3875" s="73" t="s">
        <v>4576</v>
      </c>
      <c r="C3875" s="78">
        <v>53.82</v>
      </c>
    </row>
    <row r="3876" spans="1:3" ht="38.25">
      <c r="A3876" s="75">
        <v>104843</v>
      </c>
      <c r="B3876" s="73" t="s">
        <v>4577</v>
      </c>
      <c r="C3876" s="78">
        <v>117.72</v>
      </c>
    </row>
    <row r="3877" spans="1:3" ht="38.25">
      <c r="A3877" s="75">
        <v>104851</v>
      </c>
      <c r="B3877" s="73" t="s">
        <v>4578</v>
      </c>
      <c r="C3877" s="78">
        <v>76.17</v>
      </c>
    </row>
    <row r="3878" spans="1:3" ht="38.25">
      <c r="A3878" s="75">
        <v>104845</v>
      </c>
      <c r="B3878" s="73" t="s">
        <v>4579</v>
      </c>
      <c r="C3878" s="78">
        <v>133.69999999999999</v>
      </c>
    </row>
    <row r="3879" spans="1:3" ht="38.25">
      <c r="A3879" s="75">
        <v>104880</v>
      </c>
      <c r="B3879" s="73" t="s">
        <v>4580</v>
      </c>
      <c r="C3879" s="78">
        <v>86.66</v>
      </c>
    </row>
    <row r="3880" spans="1:3" ht="38.25">
      <c r="A3880" s="75">
        <v>104889</v>
      </c>
      <c r="B3880" s="73" t="s">
        <v>4581</v>
      </c>
      <c r="C3880" s="78">
        <v>61.89</v>
      </c>
    </row>
    <row r="3881" spans="1:3" ht="25.5">
      <c r="A3881" s="75">
        <v>95108</v>
      </c>
      <c r="B3881" s="73" t="s">
        <v>4582</v>
      </c>
      <c r="C3881" s="78">
        <v>35.21</v>
      </c>
    </row>
    <row r="3882" spans="1:3" ht="38.25">
      <c r="A3882" s="75">
        <v>104857</v>
      </c>
      <c r="B3882" s="73" t="s">
        <v>4583</v>
      </c>
      <c r="C3882" s="78">
        <v>0</v>
      </c>
    </row>
    <row r="3883" spans="1:3" ht="38.25">
      <c r="A3883" s="75">
        <v>104859</v>
      </c>
      <c r="B3883" s="73" t="s">
        <v>4584</v>
      </c>
      <c r="C3883" s="78">
        <v>0</v>
      </c>
    </row>
    <row r="3884" spans="1:3" ht="38.25">
      <c r="A3884" s="75">
        <v>104861</v>
      </c>
      <c r="B3884" s="73" t="s">
        <v>4585</v>
      </c>
      <c r="C3884" s="78">
        <v>0</v>
      </c>
    </row>
    <row r="3885" spans="1:3" ht="38.25">
      <c r="A3885" s="75">
        <v>104856</v>
      </c>
      <c r="B3885" s="73" t="s">
        <v>4586</v>
      </c>
      <c r="C3885" s="78">
        <v>0</v>
      </c>
    </row>
    <row r="3886" spans="1:3" ht="38.25">
      <c r="A3886" s="75">
        <v>104858</v>
      </c>
      <c r="B3886" s="73" t="s">
        <v>4587</v>
      </c>
      <c r="C3886" s="78">
        <v>0</v>
      </c>
    </row>
    <row r="3887" spans="1:3" ht="38.25">
      <c r="A3887" s="75">
        <v>104860</v>
      </c>
      <c r="B3887" s="73" t="s">
        <v>4588</v>
      </c>
      <c r="C3887" s="78">
        <v>0</v>
      </c>
    </row>
    <row r="3888" spans="1:3" ht="25.5">
      <c r="A3888" s="75">
        <v>104871</v>
      </c>
      <c r="B3888" s="73" t="s">
        <v>4589</v>
      </c>
      <c r="C3888" s="78">
        <v>0</v>
      </c>
    </row>
    <row r="3889" spans="1:3" ht="25.5">
      <c r="A3889" s="75">
        <v>104883</v>
      </c>
      <c r="B3889" s="73" t="s">
        <v>4590</v>
      </c>
      <c r="C3889" s="78">
        <v>0</v>
      </c>
    </row>
    <row r="3890" spans="1:3" ht="25.5">
      <c r="A3890" s="75">
        <v>104865</v>
      </c>
      <c r="B3890" s="73" t="s">
        <v>4591</v>
      </c>
      <c r="C3890" s="78">
        <v>0</v>
      </c>
    </row>
    <row r="3891" spans="1:3" ht="25.5">
      <c r="A3891" s="75">
        <v>104872</v>
      </c>
      <c r="B3891" s="73" t="s">
        <v>4592</v>
      </c>
      <c r="C3891" s="78">
        <v>0</v>
      </c>
    </row>
    <row r="3892" spans="1:3" ht="25.5">
      <c r="A3892" s="75">
        <v>104884</v>
      </c>
      <c r="B3892" s="73" t="s">
        <v>4593</v>
      </c>
      <c r="C3892" s="78">
        <v>0</v>
      </c>
    </row>
    <row r="3893" spans="1:3" ht="25.5">
      <c r="A3893" s="75">
        <v>104866</v>
      </c>
      <c r="B3893" s="73" t="s">
        <v>4594</v>
      </c>
      <c r="C3893" s="78">
        <v>0</v>
      </c>
    </row>
    <row r="3894" spans="1:3" ht="25.5">
      <c r="A3894" s="75">
        <v>104873</v>
      </c>
      <c r="B3894" s="73" t="s">
        <v>4595</v>
      </c>
      <c r="C3894" s="78">
        <v>0</v>
      </c>
    </row>
    <row r="3895" spans="1:3" ht="25.5">
      <c r="A3895" s="75">
        <v>104885</v>
      </c>
      <c r="B3895" s="73" t="s">
        <v>4596</v>
      </c>
      <c r="C3895" s="78">
        <v>0</v>
      </c>
    </row>
    <row r="3896" spans="1:3" ht="25.5">
      <c r="A3896" s="75">
        <v>104867</v>
      </c>
      <c r="B3896" s="73" t="s">
        <v>4597</v>
      </c>
      <c r="C3896" s="78">
        <v>0</v>
      </c>
    </row>
    <row r="3897" spans="1:3" ht="25.5">
      <c r="A3897" s="75">
        <v>104868</v>
      </c>
      <c r="B3897" s="73" t="s">
        <v>4598</v>
      </c>
      <c r="C3897" s="78">
        <v>0</v>
      </c>
    </row>
    <row r="3898" spans="1:3" ht="25.5">
      <c r="A3898" s="75">
        <v>104874</v>
      </c>
      <c r="B3898" s="73" t="s">
        <v>4599</v>
      </c>
      <c r="C3898" s="78">
        <v>0</v>
      </c>
    </row>
    <row r="3899" spans="1:3" ht="25.5">
      <c r="A3899" s="75">
        <v>104862</v>
      </c>
      <c r="B3899" s="73" t="s">
        <v>4600</v>
      </c>
      <c r="C3899" s="78">
        <v>0</v>
      </c>
    </row>
    <row r="3900" spans="1:3" ht="25.5">
      <c r="A3900" s="75">
        <v>104869</v>
      </c>
      <c r="B3900" s="73" t="s">
        <v>4601</v>
      </c>
      <c r="C3900" s="78">
        <v>0</v>
      </c>
    </row>
    <row r="3901" spans="1:3" ht="25.5">
      <c r="A3901" s="75">
        <v>104881</v>
      </c>
      <c r="B3901" s="73" t="s">
        <v>4602</v>
      </c>
      <c r="C3901" s="78">
        <v>0</v>
      </c>
    </row>
    <row r="3902" spans="1:3" ht="25.5">
      <c r="A3902" s="75">
        <v>104863</v>
      </c>
      <c r="B3902" s="73" t="s">
        <v>4603</v>
      </c>
      <c r="C3902" s="78">
        <v>0</v>
      </c>
    </row>
    <row r="3903" spans="1:3" ht="25.5">
      <c r="A3903" s="75">
        <v>104870</v>
      </c>
      <c r="B3903" s="73" t="s">
        <v>4604</v>
      </c>
      <c r="C3903" s="78">
        <v>0</v>
      </c>
    </row>
    <row r="3904" spans="1:3" ht="25.5">
      <c r="A3904" s="75">
        <v>104882</v>
      </c>
      <c r="B3904" s="73" t="s">
        <v>4605</v>
      </c>
      <c r="C3904" s="78">
        <v>0</v>
      </c>
    </row>
    <row r="3905" spans="1:3" ht="25.5">
      <c r="A3905" s="75">
        <v>104864</v>
      </c>
      <c r="B3905" s="73" t="s">
        <v>4606</v>
      </c>
      <c r="C3905" s="78">
        <v>0</v>
      </c>
    </row>
    <row r="3906" spans="1:3">
      <c r="A3906" s="75">
        <v>104876</v>
      </c>
      <c r="B3906" s="73" t="s">
        <v>4607</v>
      </c>
      <c r="C3906" s="78">
        <v>23.63</v>
      </c>
    </row>
    <row r="3907" spans="1:3">
      <c r="A3907" s="75">
        <v>104875</v>
      </c>
      <c r="B3907" s="73" t="s">
        <v>4608</v>
      </c>
      <c r="C3907" s="78">
        <v>119.64</v>
      </c>
    </row>
    <row r="3908" spans="1:3" ht="25.5">
      <c r="A3908" s="75">
        <v>105942</v>
      </c>
      <c r="B3908" s="73" t="s">
        <v>4609</v>
      </c>
      <c r="C3908" s="78">
        <v>0</v>
      </c>
    </row>
    <row r="3909" spans="1:3">
      <c r="A3909" s="75">
        <v>105943</v>
      </c>
      <c r="B3909" s="73" t="s">
        <v>4610</v>
      </c>
      <c r="C3909" s="78">
        <v>0</v>
      </c>
    </row>
    <row r="3910" spans="1:3" ht="25.5">
      <c r="A3910" s="75">
        <v>105941</v>
      </c>
      <c r="B3910" s="73" t="s">
        <v>4611</v>
      </c>
      <c r="C3910" s="78">
        <v>0</v>
      </c>
    </row>
    <row r="3911" spans="1:3" ht="25.5">
      <c r="A3911" s="75">
        <v>105940</v>
      </c>
      <c r="B3911" s="73" t="s">
        <v>4612</v>
      </c>
      <c r="C3911" s="78">
        <v>0</v>
      </c>
    </row>
    <row r="3912" spans="1:3" ht="25.5">
      <c r="A3912" s="75">
        <v>105938</v>
      </c>
      <c r="B3912" s="73" t="s">
        <v>4613</v>
      </c>
      <c r="C3912" s="78">
        <v>0</v>
      </c>
    </row>
    <row r="3913" spans="1:3" ht="25.5">
      <c r="A3913" s="75">
        <v>105939</v>
      </c>
      <c r="B3913" s="73" t="s">
        <v>4614</v>
      </c>
      <c r="C3913" s="78">
        <v>0</v>
      </c>
    </row>
    <row r="3914" spans="1:3">
      <c r="A3914" s="75">
        <v>96120</v>
      </c>
      <c r="B3914" s="73" t="s">
        <v>4615</v>
      </c>
      <c r="C3914" s="78">
        <v>3.11</v>
      </c>
    </row>
    <row r="3915" spans="1:3">
      <c r="A3915" s="75">
        <v>96123</v>
      </c>
      <c r="B3915" s="73" t="s">
        <v>4616</v>
      </c>
      <c r="C3915" s="78">
        <v>29.19</v>
      </c>
    </row>
    <row r="3916" spans="1:3">
      <c r="A3916" s="75">
        <v>96122</v>
      </c>
      <c r="B3916" s="73" t="s">
        <v>4617</v>
      </c>
      <c r="C3916" s="78">
        <v>44.14</v>
      </c>
    </row>
    <row r="3917" spans="1:3">
      <c r="A3917" s="75">
        <v>96121</v>
      </c>
      <c r="B3917" s="73" t="s">
        <v>4618</v>
      </c>
      <c r="C3917" s="78">
        <v>13.93</v>
      </c>
    </row>
    <row r="3918" spans="1:3">
      <c r="A3918" s="75">
        <v>99054</v>
      </c>
      <c r="B3918" s="73" t="s">
        <v>4619</v>
      </c>
      <c r="C3918" s="78">
        <v>59.88</v>
      </c>
    </row>
    <row r="3919" spans="1:3" ht="25.5">
      <c r="A3919" s="75">
        <v>96110</v>
      </c>
      <c r="B3919" s="73" t="s">
        <v>4620</v>
      </c>
      <c r="C3919" s="78">
        <v>76.680000000000007</v>
      </c>
    </row>
    <row r="3920" spans="1:3" ht="25.5">
      <c r="A3920" s="75">
        <v>96114</v>
      </c>
      <c r="B3920" s="73" t="s">
        <v>4621</v>
      </c>
      <c r="C3920" s="78">
        <v>77.47</v>
      </c>
    </row>
    <row r="3921" spans="1:3" ht="25.5">
      <c r="A3921" s="75">
        <v>104757</v>
      </c>
      <c r="B3921" s="73" t="s">
        <v>4622</v>
      </c>
      <c r="C3921" s="78">
        <v>0</v>
      </c>
    </row>
    <row r="3922" spans="1:3" ht="25.5">
      <c r="A3922" s="75">
        <v>104756</v>
      </c>
      <c r="B3922" s="73" t="s">
        <v>4623</v>
      </c>
      <c r="C3922" s="78">
        <v>185.54</v>
      </c>
    </row>
    <row r="3923" spans="1:3" ht="25.5">
      <c r="A3923" s="75">
        <v>96112</v>
      </c>
      <c r="B3923" s="73" t="s">
        <v>4624</v>
      </c>
      <c r="C3923" s="78">
        <v>136.26</v>
      </c>
    </row>
    <row r="3924" spans="1:3">
      <c r="A3924" s="75">
        <v>96113</v>
      </c>
      <c r="B3924" s="73" t="s">
        <v>4625</v>
      </c>
      <c r="C3924" s="78">
        <v>47.46</v>
      </c>
    </row>
    <row r="3925" spans="1:3">
      <c r="A3925" s="75">
        <v>96109</v>
      </c>
      <c r="B3925" s="73" t="s">
        <v>4626</v>
      </c>
      <c r="C3925" s="78">
        <v>52.48</v>
      </c>
    </row>
    <row r="3926" spans="1:3" ht="25.5">
      <c r="A3926" s="75">
        <v>96116</v>
      </c>
      <c r="B3926" s="73" t="s">
        <v>4627</v>
      </c>
      <c r="C3926" s="78">
        <v>73.25</v>
      </c>
    </row>
    <row r="3927" spans="1:3" ht="25.5">
      <c r="A3927" s="75">
        <v>96111</v>
      </c>
      <c r="B3927" s="73" t="s">
        <v>4628</v>
      </c>
      <c r="C3927" s="78">
        <v>71.08</v>
      </c>
    </row>
    <row r="3928" spans="1:3" ht="25.5">
      <c r="A3928" s="75">
        <v>96486</v>
      </c>
      <c r="B3928" s="73" t="s">
        <v>4629</v>
      </c>
      <c r="C3928" s="78">
        <v>85.99</v>
      </c>
    </row>
    <row r="3929" spans="1:3" ht="25.5">
      <c r="A3929" s="75">
        <v>96485</v>
      </c>
      <c r="B3929" s="73" t="s">
        <v>4630</v>
      </c>
      <c r="C3929" s="78">
        <v>83.82</v>
      </c>
    </row>
    <row r="3930" spans="1:3">
      <c r="A3930" s="75">
        <v>97557</v>
      </c>
      <c r="B3930" s="73" t="s">
        <v>4631</v>
      </c>
      <c r="C3930" s="78">
        <v>0</v>
      </c>
    </row>
    <row r="3931" spans="1:3" ht="25.5">
      <c r="A3931" s="75">
        <v>101807</v>
      </c>
      <c r="B3931" s="73" t="s">
        <v>4632</v>
      </c>
      <c r="C3931" s="78">
        <v>492.35</v>
      </c>
    </row>
    <row r="3932" spans="1:3" ht="25.5">
      <c r="A3932" s="75">
        <v>101806</v>
      </c>
      <c r="B3932" s="73" t="s">
        <v>4633</v>
      </c>
      <c r="C3932" s="78">
        <v>528.72</v>
      </c>
    </row>
    <row r="3933" spans="1:3" ht="25.5">
      <c r="A3933" s="75">
        <v>101808</v>
      </c>
      <c r="B3933" s="73" t="s">
        <v>4634</v>
      </c>
      <c r="C3933" s="78">
        <v>567.70000000000005</v>
      </c>
    </row>
    <row r="3934" spans="1:3" ht="25.5">
      <c r="A3934" s="75">
        <v>98058</v>
      </c>
      <c r="B3934" s="73" t="s">
        <v>4635</v>
      </c>
      <c r="C3934" s="78">
        <v>1799.65</v>
      </c>
    </row>
    <row r="3935" spans="1:3" ht="25.5">
      <c r="A3935" s="75">
        <v>98059</v>
      </c>
      <c r="B3935" s="73" t="s">
        <v>4636</v>
      </c>
      <c r="C3935" s="78">
        <v>3896.76</v>
      </c>
    </row>
    <row r="3936" spans="1:3" ht="25.5">
      <c r="A3936" s="75">
        <v>98060</v>
      </c>
      <c r="B3936" s="73" t="s">
        <v>4637</v>
      </c>
      <c r="C3936" s="78">
        <v>5429.02</v>
      </c>
    </row>
    <row r="3937" spans="1:3" ht="25.5">
      <c r="A3937" s="75">
        <v>98061</v>
      </c>
      <c r="B3937" s="73" t="s">
        <v>4638</v>
      </c>
      <c r="C3937" s="78">
        <v>7572.77</v>
      </c>
    </row>
    <row r="3938" spans="1:3" ht="25.5">
      <c r="A3938" s="75">
        <v>98088</v>
      </c>
      <c r="B3938" s="73" t="s">
        <v>4639</v>
      </c>
      <c r="C3938" s="78">
        <v>3168.96</v>
      </c>
    </row>
    <row r="3939" spans="1:3" ht="25.5">
      <c r="A3939" s="75">
        <v>98089</v>
      </c>
      <c r="B3939" s="73" t="s">
        <v>4640</v>
      </c>
      <c r="C3939" s="78">
        <v>4995.01</v>
      </c>
    </row>
    <row r="3940" spans="1:3" ht="25.5">
      <c r="A3940" s="75">
        <v>98090</v>
      </c>
      <c r="B3940" s="73" t="s">
        <v>4641</v>
      </c>
      <c r="C3940" s="78">
        <v>7828.06</v>
      </c>
    </row>
    <row r="3941" spans="1:3" ht="25.5">
      <c r="A3941" s="75">
        <v>98091</v>
      </c>
      <c r="B3941" s="73" t="s">
        <v>4642</v>
      </c>
      <c r="C3941" s="78">
        <v>10216.799999999999</v>
      </c>
    </row>
    <row r="3942" spans="1:3" ht="25.5">
      <c r="A3942" s="75">
        <v>98092</v>
      </c>
      <c r="B3942" s="73" t="s">
        <v>4643</v>
      </c>
      <c r="C3942" s="78">
        <v>11853.95</v>
      </c>
    </row>
    <row r="3943" spans="1:3" ht="25.5">
      <c r="A3943" s="75">
        <v>98093</v>
      </c>
      <c r="B3943" s="73" t="s">
        <v>4644</v>
      </c>
      <c r="C3943" s="78">
        <v>13986.53</v>
      </c>
    </row>
    <row r="3944" spans="1:3" ht="25.5">
      <c r="A3944" s="75">
        <v>98072</v>
      </c>
      <c r="B3944" s="73" t="s">
        <v>4645</v>
      </c>
      <c r="C3944" s="78">
        <v>3776.32</v>
      </c>
    </row>
    <row r="3945" spans="1:3" ht="25.5">
      <c r="A3945" s="75">
        <v>98073</v>
      </c>
      <c r="B3945" s="73" t="s">
        <v>4646</v>
      </c>
      <c r="C3945" s="78">
        <v>5927.32</v>
      </c>
    </row>
    <row r="3946" spans="1:3" ht="25.5">
      <c r="A3946" s="75">
        <v>98074</v>
      </c>
      <c r="B3946" s="73" t="s">
        <v>4647</v>
      </c>
      <c r="C3946" s="78">
        <v>9231.67</v>
      </c>
    </row>
    <row r="3947" spans="1:3" ht="25.5">
      <c r="A3947" s="75">
        <v>98075</v>
      </c>
      <c r="B3947" s="73" t="s">
        <v>4648</v>
      </c>
      <c r="C3947" s="78">
        <v>12018.76</v>
      </c>
    </row>
    <row r="3948" spans="1:3" ht="25.5">
      <c r="A3948" s="75">
        <v>98076</v>
      </c>
      <c r="B3948" s="73" t="s">
        <v>4649</v>
      </c>
      <c r="C3948" s="78">
        <v>13867.94</v>
      </c>
    </row>
    <row r="3949" spans="1:3" ht="25.5">
      <c r="A3949" s="75">
        <v>98077</v>
      </c>
      <c r="B3949" s="73" t="s">
        <v>4650</v>
      </c>
      <c r="C3949" s="78">
        <v>16336.81</v>
      </c>
    </row>
    <row r="3950" spans="1:3" ht="25.5">
      <c r="A3950" s="75">
        <v>98062</v>
      </c>
      <c r="B3950" s="73" t="s">
        <v>4651</v>
      </c>
      <c r="C3950" s="78">
        <v>3162.35</v>
      </c>
    </row>
    <row r="3951" spans="1:3" ht="25.5">
      <c r="A3951" s="75">
        <v>98063</v>
      </c>
      <c r="B3951" s="73" t="s">
        <v>4652</v>
      </c>
      <c r="C3951" s="78">
        <v>4834.88</v>
      </c>
    </row>
    <row r="3952" spans="1:3" ht="25.5">
      <c r="A3952" s="75">
        <v>98064</v>
      </c>
      <c r="B3952" s="73" t="s">
        <v>4653</v>
      </c>
      <c r="C3952" s="78">
        <v>5609.79</v>
      </c>
    </row>
    <row r="3953" spans="1:3" ht="25.5">
      <c r="A3953" s="75">
        <v>98065</v>
      </c>
      <c r="B3953" s="73" t="s">
        <v>4654</v>
      </c>
      <c r="C3953" s="78">
        <v>7801.85</v>
      </c>
    </row>
    <row r="3954" spans="1:3" ht="25.5">
      <c r="A3954" s="75">
        <v>98094</v>
      </c>
      <c r="B3954" s="73" t="s">
        <v>4655</v>
      </c>
      <c r="C3954" s="78">
        <v>2704.3</v>
      </c>
    </row>
    <row r="3955" spans="1:3" ht="25.5">
      <c r="A3955" s="75">
        <v>98099</v>
      </c>
      <c r="B3955" s="73" t="s">
        <v>4656</v>
      </c>
      <c r="C3955" s="78">
        <v>4610.47</v>
      </c>
    </row>
    <row r="3956" spans="1:3" ht="25.5">
      <c r="A3956" s="75">
        <v>98100</v>
      </c>
      <c r="B3956" s="73" t="s">
        <v>4657</v>
      </c>
      <c r="C3956" s="78">
        <v>6012.27</v>
      </c>
    </row>
    <row r="3957" spans="1:3" ht="25.5">
      <c r="A3957" s="75">
        <v>98101</v>
      </c>
      <c r="B3957" s="73" t="s">
        <v>4658</v>
      </c>
      <c r="C3957" s="78">
        <v>8868.01</v>
      </c>
    </row>
    <row r="3958" spans="1:3" ht="25.5">
      <c r="A3958" s="75">
        <v>98078</v>
      </c>
      <c r="B3958" s="73" t="s">
        <v>4659</v>
      </c>
      <c r="C3958" s="78">
        <v>4182.53</v>
      </c>
    </row>
    <row r="3959" spans="1:3" ht="25.5">
      <c r="A3959" s="75">
        <v>98079</v>
      </c>
      <c r="B3959" s="73" t="s">
        <v>4660</v>
      </c>
      <c r="C3959" s="78">
        <v>7324.91</v>
      </c>
    </row>
    <row r="3960" spans="1:3" ht="25.5">
      <c r="A3960" s="75">
        <v>98080</v>
      </c>
      <c r="B3960" s="73" t="s">
        <v>4661</v>
      </c>
      <c r="C3960" s="78">
        <v>9413.6</v>
      </c>
    </row>
    <row r="3961" spans="1:3" ht="25.5">
      <c r="A3961" s="75">
        <v>98081</v>
      </c>
      <c r="B3961" s="73" t="s">
        <v>4662</v>
      </c>
      <c r="C3961" s="78">
        <v>13941.8</v>
      </c>
    </row>
    <row r="3962" spans="1:3" ht="25.5">
      <c r="A3962" s="75">
        <v>98052</v>
      </c>
      <c r="B3962" s="73" t="s">
        <v>4663</v>
      </c>
      <c r="C3962" s="78">
        <v>2129.88</v>
      </c>
    </row>
    <row r="3963" spans="1:3" ht="25.5">
      <c r="A3963" s="75">
        <v>98053</v>
      </c>
      <c r="B3963" s="73" t="s">
        <v>4664</v>
      </c>
      <c r="C3963" s="78">
        <v>2932.86</v>
      </c>
    </row>
    <row r="3964" spans="1:3" ht="25.5">
      <c r="A3964" s="75">
        <v>98054</v>
      </c>
      <c r="B3964" s="73" t="s">
        <v>4665</v>
      </c>
      <c r="C3964" s="78">
        <v>4798.1499999999996</v>
      </c>
    </row>
    <row r="3965" spans="1:3" ht="25.5">
      <c r="A3965" s="75">
        <v>98055</v>
      </c>
      <c r="B3965" s="73" t="s">
        <v>4666</v>
      </c>
      <c r="C3965" s="78">
        <v>6519.16</v>
      </c>
    </row>
    <row r="3966" spans="1:3" ht="25.5">
      <c r="A3966" s="75">
        <v>98056</v>
      </c>
      <c r="B3966" s="73" t="s">
        <v>4667</v>
      </c>
      <c r="C3966" s="78">
        <v>7629.99</v>
      </c>
    </row>
    <row r="3967" spans="1:3" ht="25.5">
      <c r="A3967" s="75">
        <v>98057</v>
      </c>
      <c r="B3967" s="73" t="s">
        <v>4668</v>
      </c>
      <c r="C3967" s="78">
        <v>9067.99</v>
      </c>
    </row>
    <row r="3968" spans="1:3" ht="25.5">
      <c r="A3968" s="75">
        <v>98082</v>
      </c>
      <c r="B3968" s="73" t="s">
        <v>4669</v>
      </c>
      <c r="C3968" s="78">
        <v>3665.63</v>
      </c>
    </row>
    <row r="3969" spans="1:3" ht="25.5">
      <c r="A3969" s="75">
        <v>98083</v>
      </c>
      <c r="B3969" s="73" t="s">
        <v>4670</v>
      </c>
      <c r="C3969" s="78">
        <v>4833.62</v>
      </c>
    </row>
    <row r="3970" spans="1:3" ht="25.5">
      <c r="A3970" s="75">
        <v>98084</v>
      </c>
      <c r="B3970" s="73" t="s">
        <v>4671</v>
      </c>
      <c r="C3970" s="78">
        <v>6773.11</v>
      </c>
    </row>
    <row r="3971" spans="1:3" ht="25.5">
      <c r="A3971" s="75">
        <v>98085</v>
      </c>
      <c r="B3971" s="73" t="s">
        <v>4672</v>
      </c>
      <c r="C3971" s="78">
        <v>9163.73</v>
      </c>
    </row>
    <row r="3972" spans="1:3" ht="25.5">
      <c r="A3972" s="75">
        <v>98087</v>
      </c>
      <c r="B3972" s="73" t="s">
        <v>4673</v>
      </c>
      <c r="C3972" s="78">
        <v>11079.53</v>
      </c>
    </row>
    <row r="3973" spans="1:3" ht="25.5">
      <c r="A3973" s="75">
        <v>98086</v>
      </c>
      <c r="B3973" s="73" t="s">
        <v>4674</v>
      </c>
      <c r="C3973" s="78">
        <v>10355.02</v>
      </c>
    </row>
    <row r="3974" spans="1:3" ht="25.5">
      <c r="A3974" s="75">
        <v>98066</v>
      </c>
      <c r="B3974" s="73" t="s">
        <v>4675</v>
      </c>
      <c r="C3974" s="78">
        <v>4495.17</v>
      </c>
    </row>
    <row r="3975" spans="1:3" ht="25.5">
      <c r="A3975" s="75">
        <v>98067</v>
      </c>
      <c r="B3975" s="73" t="s">
        <v>4676</v>
      </c>
      <c r="C3975" s="78">
        <v>5992.73</v>
      </c>
    </row>
    <row r="3976" spans="1:3" ht="25.5">
      <c r="A3976" s="75">
        <v>98068</v>
      </c>
      <c r="B3976" s="73" t="s">
        <v>4677</v>
      </c>
      <c r="C3976" s="78">
        <v>8465.75</v>
      </c>
    </row>
    <row r="3977" spans="1:3" ht="25.5">
      <c r="A3977" s="75">
        <v>98069</v>
      </c>
      <c r="B3977" s="73" t="s">
        <v>4678</v>
      </c>
      <c r="C3977" s="78">
        <v>11382.3</v>
      </c>
    </row>
    <row r="3978" spans="1:3" ht="25.5">
      <c r="A3978" s="75">
        <v>98071</v>
      </c>
      <c r="B3978" s="73" t="s">
        <v>4679</v>
      </c>
      <c r="C3978" s="78">
        <v>14193.7</v>
      </c>
    </row>
    <row r="3979" spans="1:3" ht="25.5">
      <c r="A3979" s="75">
        <v>98070</v>
      </c>
      <c r="B3979" s="73" t="s">
        <v>4680</v>
      </c>
      <c r="C3979" s="78">
        <v>13006.23</v>
      </c>
    </row>
    <row r="3980" spans="1:3">
      <c r="A3980" s="75">
        <v>104915</v>
      </c>
      <c r="B3980" s="73" t="s">
        <v>4681</v>
      </c>
      <c r="C3980" s="78">
        <v>10.33</v>
      </c>
    </row>
    <row r="3981" spans="1:3">
      <c r="A3981" s="75">
        <v>96546</v>
      </c>
      <c r="B3981" s="73" t="s">
        <v>4682</v>
      </c>
      <c r="C3981" s="78">
        <v>13.9</v>
      </c>
    </row>
    <row r="3982" spans="1:3">
      <c r="A3982" s="75">
        <v>96544</v>
      </c>
      <c r="B3982" s="73" t="s">
        <v>4683</v>
      </c>
      <c r="C3982" s="78">
        <v>17.489999999999998</v>
      </c>
    </row>
    <row r="3983" spans="1:3">
      <c r="A3983" s="75">
        <v>96545</v>
      </c>
      <c r="B3983" s="73" t="s">
        <v>4684</v>
      </c>
      <c r="C3983" s="78">
        <v>15.85</v>
      </c>
    </row>
    <row r="3984" spans="1:3">
      <c r="A3984" s="75">
        <v>96543</v>
      </c>
      <c r="B3984" s="73" t="s">
        <v>4685</v>
      </c>
      <c r="C3984" s="78">
        <v>19.28</v>
      </c>
    </row>
    <row r="3985" spans="1:3" ht="25.5">
      <c r="A3985" s="75">
        <v>104922</v>
      </c>
      <c r="B3985" s="73" t="s">
        <v>4686</v>
      </c>
      <c r="C3985" s="78">
        <v>11.27</v>
      </c>
    </row>
    <row r="3986" spans="1:3" ht="25.5">
      <c r="A3986" s="75">
        <v>104920</v>
      </c>
      <c r="B3986" s="73" t="s">
        <v>4687</v>
      </c>
      <c r="C3986" s="78">
        <v>10.78</v>
      </c>
    </row>
    <row r="3987" spans="1:3" ht="25.5">
      <c r="A3987" s="75">
        <v>104921</v>
      </c>
      <c r="B3987" s="73" t="s">
        <v>4688</v>
      </c>
      <c r="C3987" s="78">
        <v>10.19</v>
      </c>
    </row>
    <row r="3988" spans="1:3" ht="25.5">
      <c r="A3988" s="75">
        <v>104919</v>
      </c>
      <c r="B3988" s="73" t="s">
        <v>4689</v>
      </c>
      <c r="C3988" s="78">
        <v>12.71</v>
      </c>
    </row>
    <row r="3989" spans="1:3" ht="25.5">
      <c r="A3989" s="75">
        <v>104917</v>
      </c>
      <c r="B3989" s="73" t="s">
        <v>4690</v>
      </c>
      <c r="C3989" s="78">
        <v>15.25</v>
      </c>
    </row>
    <row r="3990" spans="1:3" ht="25.5">
      <c r="A3990" s="75">
        <v>104918</v>
      </c>
      <c r="B3990" s="73" t="s">
        <v>4691</v>
      </c>
      <c r="C3990" s="78">
        <v>14.21</v>
      </c>
    </row>
    <row r="3991" spans="1:3" ht="25.5">
      <c r="A3991" s="75">
        <v>104916</v>
      </c>
      <c r="B3991" s="73" t="s">
        <v>4692</v>
      </c>
      <c r="C3991" s="78">
        <v>16.3</v>
      </c>
    </row>
    <row r="3992" spans="1:3" ht="25.5">
      <c r="A3992" s="75">
        <v>96557</v>
      </c>
      <c r="B3992" s="73" t="s">
        <v>4693</v>
      </c>
      <c r="C3992" s="78">
        <v>781.74</v>
      </c>
    </row>
    <row r="3993" spans="1:3" ht="25.5">
      <c r="A3993" s="75">
        <v>96555</v>
      </c>
      <c r="B3993" s="73" t="s">
        <v>4694</v>
      </c>
      <c r="C3993" s="78">
        <v>713.08</v>
      </c>
    </row>
    <row r="3994" spans="1:3" ht="25.5">
      <c r="A3994" s="75">
        <v>104924</v>
      </c>
      <c r="B3994" s="73" t="s">
        <v>4695</v>
      </c>
      <c r="C3994" s="78">
        <v>806.41</v>
      </c>
    </row>
    <row r="3995" spans="1:3" ht="25.5">
      <c r="A3995" s="75">
        <v>104923</v>
      </c>
      <c r="B3995" s="73" t="s">
        <v>4696</v>
      </c>
      <c r="C3995" s="78">
        <v>765.77</v>
      </c>
    </row>
    <row r="3996" spans="1:3" ht="25.5">
      <c r="A3996" s="75">
        <v>96558</v>
      </c>
      <c r="B3996" s="73" t="s">
        <v>4697</v>
      </c>
      <c r="C3996" s="78">
        <v>814.86</v>
      </c>
    </row>
    <row r="3997" spans="1:3" ht="25.5">
      <c r="A3997" s="75">
        <v>96556</v>
      </c>
      <c r="B3997" s="73" t="s">
        <v>4698</v>
      </c>
      <c r="C3997" s="78">
        <v>856.25</v>
      </c>
    </row>
    <row r="3998" spans="1:3" ht="25.5">
      <c r="A3998" s="75">
        <v>96523</v>
      </c>
      <c r="B3998" s="73" t="s">
        <v>4699</v>
      </c>
      <c r="C3998" s="78">
        <v>89.7</v>
      </c>
    </row>
    <row r="3999" spans="1:3" ht="25.5">
      <c r="A3999" s="75">
        <v>96522</v>
      </c>
      <c r="B3999" s="73" t="s">
        <v>4700</v>
      </c>
      <c r="C3999" s="78">
        <v>135.43</v>
      </c>
    </row>
    <row r="4000" spans="1:3" ht="25.5">
      <c r="A4000" s="75">
        <v>96527</v>
      </c>
      <c r="B4000" s="73" t="s">
        <v>4701</v>
      </c>
      <c r="C4000" s="78">
        <v>98.75</v>
      </c>
    </row>
    <row r="4001" spans="1:3" ht="25.5">
      <c r="A4001" s="75">
        <v>96526</v>
      </c>
      <c r="B4001" s="73" t="s">
        <v>4702</v>
      </c>
      <c r="C4001" s="78">
        <v>193.51</v>
      </c>
    </row>
    <row r="4002" spans="1:3" ht="25.5">
      <c r="A4002" s="75">
        <v>96521</v>
      </c>
      <c r="B4002" s="73" t="s">
        <v>4703</v>
      </c>
      <c r="C4002" s="78">
        <v>40.72</v>
      </c>
    </row>
    <row r="4003" spans="1:3" ht="25.5">
      <c r="A4003" s="75">
        <v>96520</v>
      </c>
      <c r="B4003" s="73" t="s">
        <v>4704</v>
      </c>
      <c r="C4003" s="78">
        <v>88.37</v>
      </c>
    </row>
    <row r="4004" spans="1:3" ht="25.5">
      <c r="A4004" s="75">
        <v>96525</v>
      </c>
      <c r="B4004" s="73" t="s">
        <v>4705</v>
      </c>
      <c r="C4004" s="78">
        <v>58.78</v>
      </c>
    </row>
    <row r="4005" spans="1:3" ht="25.5">
      <c r="A4005" s="75">
        <v>96524</v>
      </c>
      <c r="B4005" s="73" t="s">
        <v>4706</v>
      </c>
      <c r="C4005" s="78">
        <v>152.5</v>
      </c>
    </row>
    <row r="4006" spans="1:3" ht="25.5">
      <c r="A4006" s="75">
        <v>96537</v>
      </c>
      <c r="B4006" s="73" t="s">
        <v>4707</v>
      </c>
      <c r="C4006" s="78">
        <v>171.66</v>
      </c>
    </row>
    <row r="4007" spans="1:3" ht="25.5">
      <c r="A4007" s="75">
        <v>96540</v>
      </c>
      <c r="B4007" s="73" t="s">
        <v>4708</v>
      </c>
      <c r="C4007" s="78">
        <v>120.2</v>
      </c>
    </row>
    <row r="4008" spans="1:3" ht="25.5">
      <c r="A4008" s="75">
        <v>96528</v>
      </c>
      <c r="B4008" s="73" t="s">
        <v>4709</v>
      </c>
      <c r="C4008" s="78">
        <v>136.88999999999999</v>
      </c>
    </row>
    <row r="4009" spans="1:3" ht="25.5">
      <c r="A4009" s="75">
        <v>96531</v>
      </c>
      <c r="B4009" s="73" t="s">
        <v>4710</v>
      </c>
      <c r="C4009" s="78">
        <v>92.25</v>
      </c>
    </row>
    <row r="4010" spans="1:3" ht="25.5">
      <c r="A4010" s="75">
        <v>96534</v>
      </c>
      <c r="B4010" s="73" t="s">
        <v>4711</v>
      </c>
      <c r="C4010" s="78">
        <v>69.040000000000006</v>
      </c>
    </row>
    <row r="4011" spans="1:3" ht="25.5">
      <c r="A4011" s="75">
        <v>104928</v>
      </c>
      <c r="B4011" s="73" t="s">
        <v>4712</v>
      </c>
      <c r="C4011" s="78">
        <v>141.35</v>
      </c>
    </row>
    <row r="4012" spans="1:3" ht="25.5">
      <c r="A4012" s="75">
        <v>104929</v>
      </c>
      <c r="B4012" s="73" t="s">
        <v>4713</v>
      </c>
      <c r="C4012" s="78">
        <v>86.08</v>
      </c>
    </row>
    <row r="4013" spans="1:3" ht="25.5">
      <c r="A4013" s="75">
        <v>104925</v>
      </c>
      <c r="B4013" s="73" t="s">
        <v>4714</v>
      </c>
      <c r="C4013" s="78">
        <v>140.86000000000001</v>
      </c>
    </row>
    <row r="4014" spans="1:3" ht="25.5">
      <c r="A4014" s="75">
        <v>104926</v>
      </c>
      <c r="B4014" s="73" t="s">
        <v>4715</v>
      </c>
      <c r="C4014" s="78">
        <v>90.81</v>
      </c>
    </row>
    <row r="4015" spans="1:3" ht="25.5">
      <c r="A4015" s="75">
        <v>104927</v>
      </c>
      <c r="B4015" s="73" t="s">
        <v>4716</v>
      </c>
      <c r="C4015" s="78">
        <v>64.790000000000006</v>
      </c>
    </row>
    <row r="4016" spans="1:3" ht="25.5">
      <c r="A4016" s="75">
        <v>96538</v>
      </c>
      <c r="B4016" s="73" t="s">
        <v>4717</v>
      </c>
      <c r="C4016" s="78">
        <v>229.07</v>
      </c>
    </row>
    <row r="4017" spans="1:3" ht="25.5">
      <c r="A4017" s="75">
        <v>96541</v>
      </c>
      <c r="B4017" s="73" t="s">
        <v>4718</v>
      </c>
      <c r="C4017" s="78">
        <v>166.94</v>
      </c>
    </row>
    <row r="4018" spans="1:3" ht="25.5">
      <c r="A4018" s="75">
        <v>96529</v>
      </c>
      <c r="B4018" s="73" t="s">
        <v>4719</v>
      </c>
      <c r="C4018" s="78">
        <v>231.64</v>
      </c>
    </row>
    <row r="4019" spans="1:3" ht="25.5">
      <c r="A4019" s="75">
        <v>96532</v>
      </c>
      <c r="B4019" s="73" t="s">
        <v>4720</v>
      </c>
      <c r="C4019" s="78">
        <v>157.34</v>
      </c>
    </row>
    <row r="4020" spans="1:3" ht="25.5">
      <c r="A4020" s="75">
        <v>96535</v>
      </c>
      <c r="B4020" s="73" t="s">
        <v>4721</v>
      </c>
      <c r="C4020" s="78">
        <v>118.67</v>
      </c>
    </row>
    <row r="4021" spans="1:3" ht="25.5">
      <c r="A4021" s="75">
        <v>96539</v>
      </c>
      <c r="B4021" s="73" t="s">
        <v>4722</v>
      </c>
      <c r="C4021" s="78">
        <v>124.18</v>
      </c>
    </row>
    <row r="4022" spans="1:3" ht="25.5">
      <c r="A4022" s="75">
        <v>96542</v>
      </c>
      <c r="B4022" s="73" t="s">
        <v>4723</v>
      </c>
      <c r="C4022" s="78">
        <v>90.74</v>
      </c>
    </row>
    <row r="4023" spans="1:3" ht="25.5">
      <c r="A4023" s="75">
        <v>96530</v>
      </c>
      <c r="B4023" s="73" t="s">
        <v>4724</v>
      </c>
      <c r="C4023" s="78">
        <v>125.39</v>
      </c>
    </row>
    <row r="4024" spans="1:3" ht="25.5">
      <c r="A4024" s="75">
        <v>96533</v>
      </c>
      <c r="B4024" s="73" t="s">
        <v>4725</v>
      </c>
      <c r="C4024" s="78">
        <v>82.42</v>
      </c>
    </row>
    <row r="4025" spans="1:3" ht="25.5">
      <c r="A4025" s="75">
        <v>96536</v>
      </c>
      <c r="B4025" s="73" t="s">
        <v>4726</v>
      </c>
      <c r="C4025" s="78">
        <v>60.05</v>
      </c>
    </row>
    <row r="4026" spans="1:3" ht="25.5">
      <c r="A4026" s="75">
        <v>105518</v>
      </c>
      <c r="B4026" s="73" t="s">
        <v>4727</v>
      </c>
      <c r="C4026" s="78">
        <v>0</v>
      </c>
    </row>
    <row r="4027" spans="1:3" ht="25.5">
      <c r="A4027" s="75">
        <v>105517</v>
      </c>
      <c r="B4027" s="73" t="s">
        <v>4728</v>
      </c>
      <c r="C4027" s="78">
        <v>0</v>
      </c>
    </row>
    <row r="4028" spans="1:3" ht="25.5">
      <c r="A4028" s="75">
        <v>105520</v>
      </c>
      <c r="B4028" s="73" t="s">
        <v>4729</v>
      </c>
      <c r="C4028" s="78">
        <v>0</v>
      </c>
    </row>
    <row r="4029" spans="1:3" ht="25.5">
      <c r="A4029" s="75">
        <v>105519</v>
      </c>
      <c r="B4029" s="73" t="s">
        <v>4730</v>
      </c>
      <c r="C4029" s="78">
        <v>0</v>
      </c>
    </row>
    <row r="4030" spans="1:3" ht="25.5">
      <c r="A4030" s="75">
        <v>101793</v>
      </c>
      <c r="B4030" s="73" t="s">
        <v>4731</v>
      </c>
      <c r="C4030" s="78">
        <v>22.93</v>
      </c>
    </row>
    <row r="4031" spans="1:3" ht="25.5">
      <c r="A4031" s="75">
        <v>101792</v>
      </c>
      <c r="B4031" s="73" t="s">
        <v>635</v>
      </c>
      <c r="C4031" s="78">
        <v>15.4</v>
      </c>
    </row>
    <row r="4032" spans="1:3">
      <c r="A4032" s="75">
        <v>92272</v>
      </c>
      <c r="B4032" s="73" t="s">
        <v>4732</v>
      </c>
      <c r="C4032" s="78">
        <v>36.19</v>
      </c>
    </row>
    <row r="4033" spans="1:3">
      <c r="A4033" s="75">
        <v>101791</v>
      </c>
      <c r="B4033" s="73" t="s">
        <v>4733</v>
      </c>
      <c r="C4033" s="78">
        <v>22.23</v>
      </c>
    </row>
    <row r="4034" spans="1:3">
      <c r="A4034" s="75">
        <v>92273</v>
      </c>
      <c r="B4034" s="73" t="s">
        <v>4734</v>
      </c>
      <c r="C4034" s="78">
        <v>13.34</v>
      </c>
    </row>
    <row r="4035" spans="1:3" ht="25.5">
      <c r="A4035" s="75">
        <v>92268</v>
      </c>
      <c r="B4035" s="73" t="s">
        <v>4735</v>
      </c>
      <c r="C4035" s="78">
        <v>107.14</v>
      </c>
    </row>
    <row r="4036" spans="1:3" ht="25.5">
      <c r="A4036" s="75">
        <v>92267</v>
      </c>
      <c r="B4036" s="73" t="s">
        <v>4736</v>
      </c>
      <c r="C4036" s="78">
        <v>63.67</v>
      </c>
    </row>
    <row r="4037" spans="1:3">
      <c r="A4037" s="75">
        <v>92271</v>
      </c>
      <c r="B4037" s="73" t="s">
        <v>4737</v>
      </c>
      <c r="C4037" s="78">
        <v>109.42</v>
      </c>
    </row>
    <row r="4038" spans="1:3" ht="25.5">
      <c r="A4038" s="75">
        <v>92264</v>
      </c>
      <c r="B4038" s="73" t="s">
        <v>4738</v>
      </c>
      <c r="C4038" s="78">
        <v>222.03</v>
      </c>
    </row>
    <row r="4039" spans="1:3" ht="25.5">
      <c r="A4039" s="75">
        <v>92263</v>
      </c>
      <c r="B4039" s="73" t="s">
        <v>4739</v>
      </c>
      <c r="C4039" s="78">
        <v>166.72</v>
      </c>
    </row>
    <row r="4040" spans="1:3" ht="25.5">
      <c r="A4040" s="75">
        <v>92269</v>
      </c>
      <c r="B4040" s="73" t="s">
        <v>4740</v>
      </c>
      <c r="C4040" s="78">
        <v>113.26</v>
      </c>
    </row>
    <row r="4041" spans="1:3">
      <c r="A4041" s="75">
        <v>92270</v>
      </c>
      <c r="B4041" s="73" t="s">
        <v>4741</v>
      </c>
      <c r="C4041" s="78">
        <v>170.47</v>
      </c>
    </row>
    <row r="4042" spans="1:3" ht="25.5">
      <c r="A4042" s="75">
        <v>92266</v>
      </c>
      <c r="B4042" s="73" t="s">
        <v>4742</v>
      </c>
      <c r="C4042" s="78">
        <v>172.72</v>
      </c>
    </row>
    <row r="4043" spans="1:3" ht="25.5">
      <c r="A4043" s="75">
        <v>92265</v>
      </c>
      <c r="B4043" s="73" t="s">
        <v>4743</v>
      </c>
      <c r="C4043" s="78">
        <v>125.28</v>
      </c>
    </row>
    <row r="4044" spans="1:3" ht="25.5">
      <c r="A4044" s="75">
        <v>92524</v>
      </c>
      <c r="B4044" s="73" t="s">
        <v>4744</v>
      </c>
      <c r="C4044" s="78">
        <v>89.95</v>
      </c>
    </row>
    <row r="4045" spans="1:3" ht="25.5">
      <c r="A4045" s="75">
        <v>92528</v>
      </c>
      <c r="B4045" s="73" t="s">
        <v>4745</v>
      </c>
      <c r="C4045" s="78">
        <v>86.53</v>
      </c>
    </row>
    <row r="4046" spans="1:3" ht="25.5">
      <c r="A4046" s="75">
        <v>92532</v>
      </c>
      <c r="B4046" s="73" t="s">
        <v>4746</v>
      </c>
      <c r="C4046" s="78">
        <v>83.59</v>
      </c>
    </row>
    <row r="4047" spans="1:3" ht="25.5">
      <c r="A4047" s="75">
        <v>92536</v>
      </c>
      <c r="B4047" s="73" t="s">
        <v>4747</v>
      </c>
      <c r="C4047" s="78">
        <v>77.87</v>
      </c>
    </row>
    <row r="4048" spans="1:3" ht="25.5">
      <c r="A4048" s="75">
        <v>92508</v>
      </c>
      <c r="B4048" s="73" t="s">
        <v>4748</v>
      </c>
      <c r="C4048" s="78">
        <v>121.51</v>
      </c>
    </row>
    <row r="4049" spans="1:3" ht="25.5">
      <c r="A4049" s="75">
        <v>92512</v>
      </c>
      <c r="B4049" s="73" t="s">
        <v>4749</v>
      </c>
      <c r="C4049" s="78">
        <v>103.87</v>
      </c>
    </row>
    <row r="4050" spans="1:3" ht="25.5">
      <c r="A4050" s="75">
        <v>92515</v>
      </c>
      <c r="B4050" s="73" t="s">
        <v>4750</v>
      </c>
      <c r="C4050" s="78">
        <v>95.33</v>
      </c>
    </row>
    <row r="4051" spans="1:3" ht="25.5">
      <c r="A4051" s="75">
        <v>92520</v>
      </c>
      <c r="B4051" s="73" t="s">
        <v>4751</v>
      </c>
      <c r="C4051" s="78">
        <v>89.91</v>
      </c>
    </row>
    <row r="4052" spans="1:3" ht="25.5">
      <c r="A4052" s="75">
        <v>92526</v>
      </c>
      <c r="B4052" s="73" t="s">
        <v>4752</v>
      </c>
      <c r="C4052" s="78">
        <v>46.94</v>
      </c>
    </row>
    <row r="4053" spans="1:3" ht="25.5">
      <c r="A4053" s="75">
        <v>92530</v>
      </c>
      <c r="B4053" s="73" t="s">
        <v>4753</v>
      </c>
      <c r="C4053" s="78">
        <v>44.34</v>
      </c>
    </row>
    <row r="4054" spans="1:3" ht="25.5">
      <c r="A4054" s="75">
        <v>92534</v>
      </c>
      <c r="B4054" s="73" t="s">
        <v>4754</v>
      </c>
      <c r="C4054" s="78">
        <v>42.14</v>
      </c>
    </row>
    <row r="4055" spans="1:3" ht="25.5">
      <c r="A4055" s="75">
        <v>92538</v>
      </c>
      <c r="B4055" s="73" t="s">
        <v>4755</v>
      </c>
      <c r="C4055" s="78">
        <v>37.72</v>
      </c>
    </row>
    <row r="4056" spans="1:3" ht="25.5">
      <c r="A4056" s="75">
        <v>103760</v>
      </c>
      <c r="B4056" s="73" t="s">
        <v>4756</v>
      </c>
      <c r="C4056" s="78">
        <v>119.34</v>
      </c>
    </row>
    <row r="4057" spans="1:3" ht="25.5">
      <c r="A4057" s="75">
        <v>103761</v>
      </c>
      <c r="B4057" s="73" t="s">
        <v>4757</v>
      </c>
      <c r="C4057" s="78">
        <v>79.45</v>
      </c>
    </row>
    <row r="4058" spans="1:3" ht="25.5">
      <c r="A4058" s="75">
        <v>103762</v>
      </c>
      <c r="B4058" s="73" t="s">
        <v>4758</v>
      </c>
      <c r="C4058" s="78">
        <v>67.14</v>
      </c>
    </row>
    <row r="4059" spans="1:3" ht="25.5">
      <c r="A4059" s="75">
        <v>103763</v>
      </c>
      <c r="B4059" s="73" t="s">
        <v>4759</v>
      </c>
      <c r="C4059" s="78">
        <v>58.77</v>
      </c>
    </row>
    <row r="4060" spans="1:3" ht="25.5">
      <c r="A4060" s="75">
        <v>92510</v>
      </c>
      <c r="B4060" s="73" t="s">
        <v>4760</v>
      </c>
      <c r="C4060" s="78">
        <v>74.55</v>
      </c>
    </row>
    <row r="4061" spans="1:3" ht="25.5">
      <c r="A4061" s="75">
        <v>92514</v>
      </c>
      <c r="B4061" s="73" t="s">
        <v>4761</v>
      </c>
      <c r="C4061" s="78">
        <v>58</v>
      </c>
    </row>
    <row r="4062" spans="1:3" ht="25.5">
      <c r="A4062" s="75">
        <v>92518</v>
      </c>
      <c r="B4062" s="73" t="s">
        <v>4762</v>
      </c>
      <c r="C4062" s="78">
        <v>50.5</v>
      </c>
    </row>
    <row r="4063" spans="1:3" ht="25.5">
      <c r="A4063" s="75">
        <v>92522</v>
      </c>
      <c r="B4063" s="73" t="s">
        <v>4763</v>
      </c>
      <c r="C4063" s="78">
        <v>46.01</v>
      </c>
    </row>
    <row r="4064" spans="1:3" ht="25.5">
      <c r="A4064" s="75">
        <v>92482</v>
      </c>
      <c r="B4064" s="73" t="s">
        <v>4764</v>
      </c>
      <c r="C4064" s="78">
        <v>322.01</v>
      </c>
    </row>
    <row r="4065" spans="1:3" ht="25.5">
      <c r="A4065" s="75">
        <v>92484</v>
      </c>
      <c r="B4065" s="73" t="s">
        <v>4765</v>
      </c>
      <c r="C4065" s="78">
        <v>220.35</v>
      </c>
    </row>
    <row r="4066" spans="1:3" ht="25.5">
      <c r="A4066" s="75">
        <v>92486</v>
      </c>
      <c r="B4066" s="73" t="s">
        <v>4766</v>
      </c>
      <c r="C4066" s="78">
        <v>155.94</v>
      </c>
    </row>
    <row r="4067" spans="1:3" ht="25.5">
      <c r="A4067" s="75">
        <v>92492</v>
      </c>
      <c r="B4067" s="73" t="s">
        <v>4767</v>
      </c>
      <c r="C4067" s="78">
        <v>118.82</v>
      </c>
    </row>
    <row r="4068" spans="1:3" ht="25.5">
      <c r="A4068" s="75">
        <v>92496</v>
      </c>
      <c r="B4068" s="73" t="s">
        <v>4768</v>
      </c>
      <c r="C4068" s="78">
        <v>114.12</v>
      </c>
    </row>
    <row r="4069" spans="1:3" ht="25.5">
      <c r="A4069" s="75">
        <v>92500</v>
      </c>
      <c r="B4069" s="73" t="s">
        <v>4769</v>
      </c>
      <c r="C4069" s="78">
        <v>110.48</v>
      </c>
    </row>
    <row r="4070" spans="1:3" ht="25.5">
      <c r="A4070" s="75">
        <v>92504</v>
      </c>
      <c r="B4070" s="73" t="s">
        <v>4770</v>
      </c>
      <c r="C4070" s="78">
        <v>103.79</v>
      </c>
    </row>
    <row r="4071" spans="1:3" ht="25.5">
      <c r="A4071" s="75">
        <v>92488</v>
      </c>
      <c r="B4071" s="73" t="s">
        <v>4771</v>
      </c>
      <c r="C4071" s="78">
        <v>124.54</v>
      </c>
    </row>
    <row r="4072" spans="1:3" ht="25.5">
      <c r="A4072" s="75">
        <v>92494</v>
      </c>
      <c r="B4072" s="73" t="s">
        <v>4772</v>
      </c>
      <c r="C4072" s="78">
        <v>74.62</v>
      </c>
    </row>
    <row r="4073" spans="1:3" ht="25.5">
      <c r="A4073" s="75">
        <v>92498</v>
      </c>
      <c r="B4073" s="73" t="s">
        <v>4773</v>
      </c>
      <c r="C4073" s="78">
        <v>70.790000000000006</v>
      </c>
    </row>
    <row r="4074" spans="1:3" ht="25.5">
      <c r="A4074" s="75">
        <v>92502</v>
      </c>
      <c r="B4074" s="73" t="s">
        <v>4774</v>
      </c>
      <c r="C4074" s="78">
        <v>67.989999999999995</v>
      </c>
    </row>
    <row r="4075" spans="1:3" ht="25.5">
      <c r="A4075" s="75">
        <v>92506</v>
      </c>
      <c r="B4075" s="73" t="s">
        <v>4775</v>
      </c>
      <c r="C4075" s="78">
        <v>62.76</v>
      </c>
    </row>
    <row r="4076" spans="1:3" ht="25.5">
      <c r="A4076" s="75">
        <v>92490</v>
      </c>
      <c r="B4076" s="73" t="s">
        <v>4776</v>
      </c>
      <c r="C4076" s="78">
        <v>79.349999999999994</v>
      </c>
    </row>
    <row r="4077" spans="1:3" ht="25.5">
      <c r="A4077" s="75">
        <v>92433</v>
      </c>
      <c r="B4077" s="73" t="s">
        <v>4777</v>
      </c>
      <c r="C4077" s="78">
        <v>80.59</v>
      </c>
    </row>
    <row r="4078" spans="1:3" ht="25.5">
      <c r="A4078" s="75">
        <v>92437</v>
      </c>
      <c r="B4078" s="73" t="s">
        <v>4778</v>
      </c>
      <c r="C4078" s="78">
        <v>77.05</v>
      </c>
    </row>
    <row r="4079" spans="1:3" ht="25.5">
      <c r="A4079" s="75">
        <v>92441</v>
      </c>
      <c r="B4079" s="73" t="s">
        <v>4779</v>
      </c>
      <c r="C4079" s="78">
        <v>74.5</v>
      </c>
    </row>
    <row r="4080" spans="1:3" ht="25.5">
      <c r="A4080" s="75">
        <v>92445</v>
      </c>
      <c r="B4080" s="73" t="s">
        <v>4780</v>
      </c>
      <c r="C4080" s="78">
        <v>69.23</v>
      </c>
    </row>
    <row r="4081" spans="1:3" ht="25.5">
      <c r="A4081" s="75">
        <v>92417</v>
      </c>
      <c r="B4081" s="73" t="s">
        <v>4781</v>
      </c>
      <c r="C4081" s="78">
        <v>167.17</v>
      </c>
    </row>
    <row r="4082" spans="1:3" ht="25.5">
      <c r="A4082" s="75">
        <v>92421</v>
      </c>
      <c r="B4082" s="73" t="s">
        <v>4782</v>
      </c>
      <c r="C4082" s="78">
        <v>110.97</v>
      </c>
    </row>
    <row r="4083" spans="1:3" ht="25.5">
      <c r="A4083" s="75">
        <v>92425</v>
      </c>
      <c r="B4083" s="73" t="s">
        <v>4783</v>
      </c>
      <c r="C4083" s="78">
        <v>93.02</v>
      </c>
    </row>
    <row r="4084" spans="1:3" ht="25.5">
      <c r="A4084" s="75">
        <v>92429</v>
      </c>
      <c r="B4084" s="73" t="s">
        <v>4784</v>
      </c>
      <c r="C4084" s="78">
        <v>83.97</v>
      </c>
    </row>
    <row r="4085" spans="1:3" ht="25.5">
      <c r="A4085" s="75">
        <v>92431</v>
      </c>
      <c r="B4085" s="73" t="s">
        <v>4785</v>
      </c>
      <c r="C4085" s="78">
        <v>68.11</v>
      </c>
    </row>
    <row r="4086" spans="1:3" ht="25.5">
      <c r="A4086" s="75">
        <v>92435</v>
      </c>
      <c r="B4086" s="73" t="s">
        <v>4786</v>
      </c>
      <c r="C4086" s="78">
        <v>65.010000000000005</v>
      </c>
    </row>
    <row r="4087" spans="1:3" ht="25.5">
      <c r="A4087" s="75">
        <v>92439</v>
      </c>
      <c r="B4087" s="73" t="s">
        <v>4787</v>
      </c>
      <c r="C4087" s="78">
        <v>62.76</v>
      </c>
    </row>
    <row r="4088" spans="1:3" ht="25.5">
      <c r="A4088" s="75">
        <v>92443</v>
      </c>
      <c r="B4088" s="73" t="s">
        <v>4788</v>
      </c>
      <c r="C4088" s="78">
        <v>57.9</v>
      </c>
    </row>
    <row r="4089" spans="1:3" ht="25.5">
      <c r="A4089" s="75">
        <v>92415</v>
      </c>
      <c r="B4089" s="73" t="s">
        <v>4789</v>
      </c>
      <c r="C4089" s="78">
        <v>145.91</v>
      </c>
    </row>
    <row r="4090" spans="1:3" ht="25.5">
      <c r="A4090" s="75">
        <v>92419</v>
      </c>
      <c r="B4090" s="73" t="s">
        <v>4790</v>
      </c>
      <c r="C4090" s="78">
        <v>94.68</v>
      </c>
    </row>
    <row r="4091" spans="1:3" ht="25.5">
      <c r="A4091" s="75">
        <v>92423</v>
      </c>
      <c r="B4091" s="73" t="s">
        <v>4791</v>
      </c>
      <c r="C4091" s="78">
        <v>78.849999999999994</v>
      </c>
    </row>
    <row r="4092" spans="1:3" ht="25.5">
      <c r="A4092" s="75">
        <v>92427</v>
      </c>
      <c r="B4092" s="73" t="s">
        <v>4792</v>
      </c>
      <c r="C4092" s="78">
        <v>70.83</v>
      </c>
    </row>
    <row r="4093" spans="1:3" ht="25.5">
      <c r="A4093" s="75">
        <v>92409</v>
      </c>
      <c r="B4093" s="73" t="s">
        <v>4793</v>
      </c>
      <c r="C4093" s="78">
        <v>204.59</v>
      </c>
    </row>
    <row r="4094" spans="1:3" ht="25.5">
      <c r="A4094" s="75">
        <v>92411</v>
      </c>
      <c r="B4094" s="73" t="s">
        <v>4794</v>
      </c>
      <c r="C4094" s="78">
        <v>138.72</v>
      </c>
    </row>
    <row r="4095" spans="1:3" ht="25.5">
      <c r="A4095" s="75">
        <v>92413</v>
      </c>
      <c r="B4095" s="73" t="s">
        <v>4795</v>
      </c>
      <c r="C4095" s="78">
        <v>91.84</v>
      </c>
    </row>
    <row r="4096" spans="1:3" ht="25.5">
      <c r="A4096" s="75">
        <v>92465</v>
      </c>
      <c r="B4096" s="73" t="s">
        <v>4796</v>
      </c>
      <c r="C4096" s="78">
        <v>149.51</v>
      </c>
    </row>
    <row r="4097" spans="1:3" ht="25.5">
      <c r="A4097" s="75">
        <v>92469</v>
      </c>
      <c r="B4097" s="73" t="s">
        <v>4797</v>
      </c>
      <c r="C4097" s="78">
        <v>136.13999999999999</v>
      </c>
    </row>
    <row r="4098" spans="1:3" ht="25.5">
      <c r="A4098" s="75">
        <v>92473</v>
      </c>
      <c r="B4098" s="73" t="s">
        <v>4798</v>
      </c>
      <c r="C4098" s="78">
        <v>125.37</v>
      </c>
    </row>
    <row r="4099" spans="1:3" ht="25.5">
      <c r="A4099" s="75">
        <v>92477</v>
      </c>
      <c r="B4099" s="73" t="s">
        <v>4799</v>
      </c>
      <c r="C4099" s="78">
        <v>102.2</v>
      </c>
    </row>
    <row r="4100" spans="1:3" ht="25.5">
      <c r="A4100" s="75">
        <v>92449</v>
      </c>
      <c r="B4100" s="73" t="s">
        <v>4800</v>
      </c>
      <c r="C4100" s="78">
        <v>273.04000000000002</v>
      </c>
    </row>
    <row r="4101" spans="1:3" ht="25.5">
      <c r="A4101" s="75">
        <v>92453</v>
      </c>
      <c r="B4101" s="73" t="s">
        <v>4801</v>
      </c>
      <c r="C4101" s="78">
        <v>232.38</v>
      </c>
    </row>
    <row r="4102" spans="1:3" ht="25.5">
      <c r="A4102" s="75">
        <v>92457</v>
      </c>
      <c r="B4102" s="73" t="s">
        <v>4802</v>
      </c>
      <c r="C4102" s="78">
        <v>201.44</v>
      </c>
    </row>
    <row r="4103" spans="1:3" ht="25.5">
      <c r="A4103" s="75">
        <v>92461</v>
      </c>
      <c r="B4103" s="73" t="s">
        <v>4803</v>
      </c>
      <c r="C4103" s="78">
        <v>185.68</v>
      </c>
    </row>
    <row r="4104" spans="1:3" ht="25.5">
      <c r="A4104" s="75">
        <v>92467</v>
      </c>
      <c r="B4104" s="73" t="s">
        <v>4804</v>
      </c>
      <c r="C4104" s="78">
        <v>97.5</v>
      </c>
    </row>
    <row r="4105" spans="1:3" ht="25.5">
      <c r="A4105" s="75">
        <v>92471</v>
      </c>
      <c r="B4105" s="73" t="s">
        <v>4805</v>
      </c>
      <c r="C4105" s="78">
        <v>88.89</v>
      </c>
    </row>
    <row r="4106" spans="1:3" ht="25.5">
      <c r="A4106" s="75">
        <v>92475</v>
      </c>
      <c r="B4106" s="73" t="s">
        <v>4806</v>
      </c>
      <c r="C4106" s="78">
        <v>81.93</v>
      </c>
    </row>
    <row r="4107" spans="1:3" ht="25.5">
      <c r="A4107" s="75">
        <v>92479</v>
      </c>
      <c r="B4107" s="73" t="s">
        <v>4807</v>
      </c>
      <c r="C4107" s="78">
        <v>66.95</v>
      </c>
    </row>
    <row r="4108" spans="1:3" ht="25.5">
      <c r="A4108" s="75">
        <v>92451</v>
      </c>
      <c r="B4108" s="73" t="s">
        <v>4808</v>
      </c>
      <c r="C4108" s="78">
        <v>187.29</v>
      </c>
    </row>
    <row r="4109" spans="1:3" ht="25.5">
      <c r="A4109" s="75">
        <v>92455</v>
      </c>
      <c r="B4109" s="73" t="s">
        <v>4809</v>
      </c>
      <c r="C4109" s="78">
        <v>152.29</v>
      </c>
    </row>
    <row r="4110" spans="1:3" ht="25.5">
      <c r="A4110" s="75">
        <v>92459</v>
      </c>
      <c r="B4110" s="73" t="s">
        <v>4810</v>
      </c>
      <c r="C4110" s="78">
        <v>128.88999999999999</v>
      </c>
    </row>
    <row r="4111" spans="1:3" ht="25.5">
      <c r="A4111" s="75">
        <v>92463</v>
      </c>
      <c r="B4111" s="73" t="s">
        <v>4811</v>
      </c>
      <c r="C4111" s="78">
        <v>116.63</v>
      </c>
    </row>
    <row r="4112" spans="1:3" ht="25.5">
      <c r="A4112" s="75">
        <v>92446</v>
      </c>
      <c r="B4112" s="73" t="s">
        <v>4812</v>
      </c>
      <c r="C4112" s="78">
        <v>288.19</v>
      </c>
    </row>
    <row r="4113" spans="1:3" ht="25.5">
      <c r="A4113" s="75">
        <v>92447</v>
      </c>
      <c r="B4113" s="73" t="s">
        <v>4813</v>
      </c>
      <c r="C4113" s="78">
        <v>198.78</v>
      </c>
    </row>
    <row r="4114" spans="1:3" ht="25.5">
      <c r="A4114" s="75">
        <v>92448</v>
      </c>
      <c r="B4114" s="73" t="s">
        <v>4814</v>
      </c>
      <c r="C4114" s="78">
        <v>153.82</v>
      </c>
    </row>
    <row r="4115" spans="1:3" ht="25.5">
      <c r="A4115" s="75">
        <v>92466</v>
      </c>
      <c r="B4115" s="73" t="s">
        <v>4815</v>
      </c>
      <c r="C4115" s="78">
        <v>312.88</v>
      </c>
    </row>
    <row r="4116" spans="1:3" ht="25.5">
      <c r="A4116" s="75">
        <v>92470</v>
      </c>
      <c r="B4116" s="73" t="s">
        <v>4816</v>
      </c>
      <c r="C4116" s="78">
        <v>306.14</v>
      </c>
    </row>
    <row r="4117" spans="1:3" ht="25.5">
      <c r="A4117" s="75">
        <v>92474</v>
      </c>
      <c r="B4117" s="73" t="s">
        <v>4817</v>
      </c>
      <c r="C4117" s="78">
        <v>300.39</v>
      </c>
    </row>
    <row r="4118" spans="1:3" ht="25.5">
      <c r="A4118" s="75">
        <v>92478</v>
      </c>
      <c r="B4118" s="73" t="s">
        <v>4818</v>
      </c>
      <c r="C4118" s="78">
        <v>288.92</v>
      </c>
    </row>
    <row r="4119" spans="1:3" ht="25.5">
      <c r="A4119" s="75">
        <v>92450</v>
      </c>
      <c r="B4119" s="73" t="s">
        <v>4819</v>
      </c>
      <c r="C4119" s="78">
        <v>381.43</v>
      </c>
    </row>
    <row r="4120" spans="1:3" ht="25.5">
      <c r="A4120" s="75">
        <v>92454</v>
      </c>
      <c r="B4120" s="73" t="s">
        <v>4820</v>
      </c>
      <c r="C4120" s="78">
        <v>349.69</v>
      </c>
    </row>
    <row r="4121" spans="1:3" ht="25.5">
      <c r="A4121" s="75">
        <v>92458</v>
      </c>
      <c r="B4121" s="73" t="s">
        <v>4821</v>
      </c>
      <c r="C4121" s="78">
        <v>330.2</v>
      </c>
    </row>
    <row r="4122" spans="1:3" ht="25.5">
      <c r="A4122" s="75">
        <v>92462</v>
      </c>
      <c r="B4122" s="73" t="s">
        <v>4822</v>
      </c>
      <c r="C4122" s="78">
        <v>318.08999999999997</v>
      </c>
    </row>
    <row r="4123" spans="1:3" ht="25.5">
      <c r="A4123" s="75">
        <v>92468</v>
      </c>
      <c r="B4123" s="73" t="s">
        <v>4823</v>
      </c>
      <c r="C4123" s="78">
        <v>133.09</v>
      </c>
    </row>
    <row r="4124" spans="1:3" ht="25.5">
      <c r="A4124" s="75">
        <v>92472</v>
      </c>
      <c r="B4124" s="73" t="s">
        <v>4824</v>
      </c>
      <c r="C4124" s="78">
        <v>127.14</v>
      </c>
    </row>
    <row r="4125" spans="1:3" ht="25.5">
      <c r="A4125" s="75">
        <v>92476</v>
      </c>
      <c r="B4125" s="73" t="s">
        <v>4825</v>
      </c>
      <c r="C4125" s="78">
        <v>122.14</v>
      </c>
    </row>
    <row r="4126" spans="1:3" ht="25.5">
      <c r="A4126" s="75">
        <v>92480</v>
      </c>
      <c r="B4126" s="73" t="s">
        <v>4826</v>
      </c>
      <c r="C4126" s="78">
        <v>112</v>
      </c>
    </row>
    <row r="4127" spans="1:3" ht="25.5">
      <c r="A4127" s="75">
        <v>92452</v>
      </c>
      <c r="B4127" s="73" t="s">
        <v>4827</v>
      </c>
      <c r="C4127" s="78">
        <v>200.6</v>
      </c>
    </row>
    <row r="4128" spans="1:3" ht="25.5">
      <c r="A4128" s="75">
        <v>92456</v>
      </c>
      <c r="B4128" s="73" t="s">
        <v>4828</v>
      </c>
      <c r="C4128" s="78">
        <v>168.69</v>
      </c>
    </row>
    <row r="4129" spans="1:3" ht="25.5">
      <c r="A4129" s="75">
        <v>92460</v>
      </c>
      <c r="B4129" s="73" t="s">
        <v>4829</v>
      </c>
      <c r="C4129" s="78">
        <v>141.74</v>
      </c>
    </row>
    <row r="4130" spans="1:3" ht="25.5">
      <c r="A4130" s="75">
        <v>92464</v>
      </c>
      <c r="B4130" s="73" t="s">
        <v>4830</v>
      </c>
      <c r="C4130" s="78">
        <v>137.9</v>
      </c>
    </row>
    <row r="4131" spans="1:3" ht="25.5">
      <c r="A4131" s="75">
        <v>105403</v>
      </c>
      <c r="B4131" s="73" t="s">
        <v>4831</v>
      </c>
      <c r="C4131" s="78">
        <v>191.39</v>
      </c>
    </row>
    <row r="4132" spans="1:3" ht="25.5">
      <c r="A4132" s="75">
        <v>96252</v>
      </c>
      <c r="B4132" s="73" t="s">
        <v>4832</v>
      </c>
      <c r="C4132" s="78">
        <v>155.03</v>
      </c>
    </row>
    <row r="4133" spans="1:3" ht="25.5">
      <c r="A4133" s="75">
        <v>96254</v>
      </c>
      <c r="B4133" s="73" t="s">
        <v>4833</v>
      </c>
      <c r="C4133" s="78">
        <v>0</v>
      </c>
    </row>
    <row r="4134" spans="1:3" ht="25.5">
      <c r="A4134" s="75">
        <v>96253</v>
      </c>
      <c r="B4134" s="73" t="s">
        <v>4834</v>
      </c>
      <c r="C4134" s="78">
        <v>0</v>
      </c>
    </row>
    <row r="4135" spans="1:3" ht="25.5">
      <c r="A4135" s="75">
        <v>105406</v>
      </c>
      <c r="B4135" s="73" t="s">
        <v>4835</v>
      </c>
      <c r="C4135" s="78">
        <v>197.45</v>
      </c>
    </row>
    <row r="4136" spans="1:3" ht="25.5">
      <c r="A4136" s="75">
        <v>96264</v>
      </c>
      <c r="B4136" s="73" t="s">
        <v>4836</v>
      </c>
      <c r="C4136" s="78">
        <v>0</v>
      </c>
    </row>
    <row r="4137" spans="1:3" ht="25.5">
      <c r="A4137" s="75">
        <v>105405</v>
      </c>
      <c r="B4137" s="73" t="s">
        <v>4837</v>
      </c>
      <c r="C4137" s="78">
        <v>0</v>
      </c>
    </row>
    <row r="4138" spans="1:3" ht="25.5">
      <c r="A4138" s="75">
        <v>96258</v>
      </c>
      <c r="B4138" s="73" t="s">
        <v>4838</v>
      </c>
      <c r="C4138" s="78">
        <v>139.6</v>
      </c>
    </row>
    <row r="4139" spans="1:3" ht="25.5">
      <c r="A4139" s="75">
        <v>96262</v>
      </c>
      <c r="B4139" s="73" t="s">
        <v>4839</v>
      </c>
      <c r="C4139" s="78">
        <v>0</v>
      </c>
    </row>
    <row r="4140" spans="1:3" ht="25.5">
      <c r="A4140" s="75">
        <v>105404</v>
      </c>
      <c r="B4140" s="73" t="s">
        <v>4840</v>
      </c>
      <c r="C4140" s="78">
        <v>0</v>
      </c>
    </row>
    <row r="4141" spans="1:3" ht="38.25">
      <c r="A4141" s="75">
        <v>92751</v>
      </c>
      <c r="B4141" s="73" t="s">
        <v>4841</v>
      </c>
      <c r="C4141" s="78">
        <v>1762.43</v>
      </c>
    </row>
    <row r="4142" spans="1:3" ht="38.25">
      <c r="A4142" s="75">
        <v>92752</v>
      </c>
      <c r="B4142" s="73" t="s">
        <v>4842</v>
      </c>
      <c r="C4142" s="78">
        <v>2089.5500000000002</v>
      </c>
    </row>
    <row r="4143" spans="1:3" ht="38.25">
      <c r="A4143" s="75">
        <v>92750</v>
      </c>
      <c r="B4143" s="73" t="s">
        <v>4843</v>
      </c>
      <c r="C4143" s="78">
        <v>1432.92</v>
      </c>
    </row>
    <row r="4144" spans="1:3" ht="25.5">
      <c r="A4144" s="75">
        <v>92749</v>
      </c>
      <c r="B4144" s="73" t="s">
        <v>4844</v>
      </c>
      <c r="C4144" s="78">
        <v>869.44</v>
      </c>
    </row>
    <row r="4145" spans="1:3" ht="38.25">
      <c r="A4145" s="75">
        <v>92745</v>
      </c>
      <c r="B4145" s="73" t="s">
        <v>4845</v>
      </c>
      <c r="C4145" s="78">
        <v>744.59</v>
      </c>
    </row>
    <row r="4146" spans="1:3" ht="38.25">
      <c r="A4146" s="75">
        <v>92747</v>
      </c>
      <c r="B4146" s="73" t="s">
        <v>4846</v>
      </c>
      <c r="C4146" s="78">
        <v>824.58</v>
      </c>
    </row>
    <row r="4147" spans="1:3" ht="38.25">
      <c r="A4147" s="75">
        <v>92743</v>
      </c>
      <c r="B4147" s="73" t="s">
        <v>4847</v>
      </c>
      <c r="C4147" s="78">
        <v>616.87</v>
      </c>
    </row>
    <row r="4148" spans="1:3" ht="38.25">
      <c r="A4148" s="75">
        <v>92746</v>
      </c>
      <c r="B4148" s="73" t="s">
        <v>4848</v>
      </c>
      <c r="C4148" s="78">
        <v>672.99</v>
      </c>
    </row>
    <row r="4149" spans="1:3" ht="38.25">
      <c r="A4149" s="75">
        <v>92748</v>
      </c>
      <c r="B4149" s="73" t="s">
        <v>4849</v>
      </c>
      <c r="C4149" s="78">
        <v>736.32</v>
      </c>
    </row>
    <row r="4150" spans="1:3" ht="38.25">
      <c r="A4150" s="75">
        <v>92744</v>
      </c>
      <c r="B4150" s="73" t="s">
        <v>4850</v>
      </c>
      <c r="C4150" s="78">
        <v>568.53</v>
      </c>
    </row>
    <row r="4151" spans="1:3" ht="38.25">
      <c r="A4151" s="75">
        <v>92754</v>
      </c>
      <c r="B4151" s="73" t="s">
        <v>4851</v>
      </c>
      <c r="C4151" s="78">
        <v>571.29</v>
      </c>
    </row>
    <row r="4152" spans="1:3" ht="38.25">
      <c r="A4152" s="75">
        <v>92753</v>
      </c>
      <c r="B4152" s="73" t="s">
        <v>4852</v>
      </c>
      <c r="C4152" s="78">
        <v>582.91</v>
      </c>
    </row>
    <row r="4153" spans="1:3" ht="25.5">
      <c r="A4153" s="75">
        <v>92755</v>
      </c>
      <c r="B4153" s="73" t="s">
        <v>4853</v>
      </c>
      <c r="C4153" s="78">
        <v>223.59</v>
      </c>
    </row>
    <row r="4154" spans="1:3" ht="25.5">
      <c r="A4154" s="75">
        <v>92756</v>
      </c>
      <c r="B4154" s="73" t="s">
        <v>4854</v>
      </c>
      <c r="C4154" s="78">
        <v>257.37</v>
      </c>
    </row>
    <row r="4155" spans="1:3" ht="25.5">
      <c r="A4155" s="75">
        <v>92757</v>
      </c>
      <c r="B4155" s="73" t="s">
        <v>4855</v>
      </c>
      <c r="C4155" s="78">
        <v>297.77</v>
      </c>
    </row>
    <row r="4156" spans="1:3" ht="25.5">
      <c r="A4156" s="75">
        <v>92758</v>
      </c>
      <c r="B4156" s="73" t="s">
        <v>4856</v>
      </c>
      <c r="C4156" s="78">
        <v>620.83000000000004</v>
      </c>
    </row>
    <row r="4157" spans="1:3" ht="38.25">
      <c r="A4157" s="75">
        <v>104500</v>
      </c>
      <c r="B4157" s="73" t="s">
        <v>4857</v>
      </c>
      <c r="C4157" s="78">
        <v>0</v>
      </c>
    </row>
    <row r="4158" spans="1:3" ht="38.25">
      <c r="A4158" s="75">
        <v>104503</v>
      </c>
      <c r="B4158" s="73" t="s">
        <v>4858</v>
      </c>
      <c r="C4158" s="78">
        <v>0</v>
      </c>
    </row>
    <row r="4159" spans="1:3" ht="38.25">
      <c r="A4159" s="75">
        <v>104504</v>
      </c>
      <c r="B4159" s="73" t="s">
        <v>4859</v>
      </c>
      <c r="C4159" s="78">
        <v>0</v>
      </c>
    </row>
    <row r="4160" spans="1:3" ht="38.25">
      <c r="A4160" s="75">
        <v>104507</v>
      </c>
      <c r="B4160" s="73" t="s">
        <v>4860</v>
      </c>
      <c r="C4160" s="78">
        <v>0</v>
      </c>
    </row>
    <row r="4161" spans="1:3" ht="38.25">
      <c r="A4161" s="75">
        <v>104508</v>
      </c>
      <c r="B4161" s="73" t="s">
        <v>4861</v>
      </c>
      <c r="C4161" s="78">
        <v>0</v>
      </c>
    </row>
    <row r="4162" spans="1:3" ht="38.25">
      <c r="A4162" s="75">
        <v>104509</v>
      </c>
      <c r="B4162" s="73" t="s">
        <v>4862</v>
      </c>
      <c r="C4162" s="78">
        <v>0</v>
      </c>
    </row>
    <row r="4163" spans="1:3" ht="38.25">
      <c r="A4163" s="75">
        <v>104512</v>
      </c>
      <c r="B4163" s="73" t="s">
        <v>4863</v>
      </c>
      <c r="C4163" s="78">
        <v>0</v>
      </c>
    </row>
    <row r="4164" spans="1:3" ht="38.25">
      <c r="A4164" s="75">
        <v>104513</v>
      </c>
      <c r="B4164" s="73" t="s">
        <v>4864</v>
      </c>
      <c r="C4164" s="78">
        <v>0</v>
      </c>
    </row>
    <row r="4165" spans="1:3" ht="38.25">
      <c r="A4165" s="75">
        <v>104514</v>
      </c>
      <c r="B4165" s="73" t="s">
        <v>4865</v>
      </c>
      <c r="C4165" s="78">
        <v>0</v>
      </c>
    </row>
    <row r="4166" spans="1:3" ht="38.25">
      <c r="A4166" s="75">
        <v>104501</v>
      </c>
      <c r="B4166" s="73" t="s">
        <v>4866</v>
      </c>
      <c r="C4166" s="78">
        <v>0</v>
      </c>
    </row>
    <row r="4167" spans="1:3" ht="38.25">
      <c r="A4167" s="75">
        <v>104502</v>
      </c>
      <c r="B4167" s="73" t="s">
        <v>4867</v>
      </c>
      <c r="C4167" s="78">
        <v>0</v>
      </c>
    </row>
    <row r="4168" spans="1:3" ht="38.25">
      <c r="A4168" s="75">
        <v>104505</v>
      </c>
      <c r="B4168" s="73" t="s">
        <v>4868</v>
      </c>
      <c r="C4168" s="78">
        <v>0</v>
      </c>
    </row>
    <row r="4169" spans="1:3" ht="38.25">
      <c r="A4169" s="75">
        <v>104506</v>
      </c>
      <c r="B4169" s="73" t="s">
        <v>4869</v>
      </c>
      <c r="C4169" s="78">
        <v>0</v>
      </c>
    </row>
    <row r="4170" spans="1:3" ht="38.25">
      <c r="A4170" s="75">
        <v>104510</v>
      </c>
      <c r="B4170" s="73" t="s">
        <v>4870</v>
      </c>
      <c r="C4170" s="78">
        <v>0</v>
      </c>
    </row>
    <row r="4171" spans="1:3" ht="38.25">
      <c r="A4171" s="75">
        <v>104511</v>
      </c>
      <c r="B4171" s="73" t="s">
        <v>4871</v>
      </c>
      <c r="C4171" s="78">
        <v>0</v>
      </c>
    </row>
    <row r="4172" spans="1:3" ht="38.25">
      <c r="A4172" s="75">
        <v>104491</v>
      </c>
      <c r="B4172" s="73" t="s">
        <v>4872</v>
      </c>
      <c r="C4172" s="78">
        <v>4244.79</v>
      </c>
    </row>
    <row r="4173" spans="1:3" ht="38.25">
      <c r="A4173" s="75">
        <v>104492</v>
      </c>
      <c r="B4173" s="73" t="s">
        <v>4873</v>
      </c>
      <c r="C4173" s="78">
        <v>5308.09</v>
      </c>
    </row>
    <row r="4174" spans="1:3" ht="38.25">
      <c r="A4174" s="75">
        <v>104493</v>
      </c>
      <c r="B4174" s="73" t="s">
        <v>4874</v>
      </c>
      <c r="C4174" s="78">
        <v>0</v>
      </c>
    </row>
    <row r="4175" spans="1:3" ht="38.25">
      <c r="A4175" s="75">
        <v>104494</v>
      </c>
      <c r="B4175" s="73" t="s">
        <v>4875</v>
      </c>
      <c r="C4175" s="78">
        <v>7172.51</v>
      </c>
    </row>
    <row r="4176" spans="1:3" ht="38.25">
      <c r="A4176" s="75">
        <v>104495</v>
      </c>
      <c r="B4176" s="73" t="s">
        <v>4876</v>
      </c>
      <c r="C4176" s="78">
        <v>0</v>
      </c>
    </row>
    <row r="4177" spans="1:3" ht="38.25">
      <c r="A4177" s="75">
        <v>104496</v>
      </c>
      <c r="B4177" s="73" t="s">
        <v>4877</v>
      </c>
      <c r="C4177" s="78">
        <v>0</v>
      </c>
    </row>
    <row r="4178" spans="1:3" ht="38.25">
      <c r="A4178" s="75">
        <v>104497</v>
      </c>
      <c r="B4178" s="73" t="s">
        <v>4878</v>
      </c>
      <c r="C4178" s="78">
        <v>8595.08</v>
      </c>
    </row>
    <row r="4179" spans="1:3" ht="38.25">
      <c r="A4179" s="75">
        <v>104498</v>
      </c>
      <c r="B4179" s="73" t="s">
        <v>4879</v>
      </c>
      <c r="C4179" s="78">
        <v>0</v>
      </c>
    </row>
    <row r="4180" spans="1:3" ht="38.25">
      <c r="A4180" s="75">
        <v>104499</v>
      </c>
      <c r="B4180" s="73" t="s">
        <v>4880</v>
      </c>
      <c r="C4180" s="78">
        <v>0</v>
      </c>
    </row>
    <row r="4181" spans="1:3" ht="25.5">
      <c r="A4181" s="75">
        <v>104515</v>
      </c>
      <c r="B4181" s="73" t="s">
        <v>4881</v>
      </c>
      <c r="C4181" s="78">
        <v>23.85</v>
      </c>
    </row>
    <row r="4182" spans="1:3" ht="25.5">
      <c r="A4182" s="75">
        <v>87430</v>
      </c>
      <c r="B4182" s="73" t="s">
        <v>4882</v>
      </c>
      <c r="C4182" s="78">
        <v>19.77</v>
      </c>
    </row>
    <row r="4183" spans="1:3" ht="25.5">
      <c r="A4183" s="75">
        <v>87433</v>
      </c>
      <c r="B4183" s="73" t="s">
        <v>4883</v>
      </c>
      <c r="C4183" s="78">
        <v>28.85</v>
      </c>
    </row>
    <row r="4184" spans="1:3" ht="25.5">
      <c r="A4184" s="75">
        <v>87436</v>
      </c>
      <c r="B4184" s="73" t="s">
        <v>4884</v>
      </c>
      <c r="C4184" s="78">
        <v>32.61</v>
      </c>
    </row>
    <row r="4185" spans="1:3" ht="25.5">
      <c r="A4185" s="75">
        <v>87439</v>
      </c>
      <c r="B4185" s="73" t="s">
        <v>4885</v>
      </c>
      <c r="C4185" s="78">
        <v>40.07</v>
      </c>
    </row>
    <row r="4186" spans="1:3" ht="25.5">
      <c r="A4186" s="75">
        <v>104633</v>
      </c>
      <c r="B4186" s="73" t="s">
        <v>4886</v>
      </c>
      <c r="C4186" s="78">
        <v>27.11</v>
      </c>
    </row>
    <row r="4187" spans="1:3" ht="25.5">
      <c r="A4187" s="75">
        <v>104634</v>
      </c>
      <c r="B4187" s="73" t="s">
        <v>4887</v>
      </c>
      <c r="C4187" s="78">
        <v>40.21</v>
      </c>
    </row>
    <row r="4188" spans="1:3" ht="25.5">
      <c r="A4188" s="75">
        <v>87418</v>
      </c>
      <c r="B4188" s="73" t="s">
        <v>4888</v>
      </c>
      <c r="C4188" s="78">
        <v>19.899999999999999</v>
      </c>
    </row>
    <row r="4189" spans="1:3" ht="25.5">
      <c r="A4189" s="75">
        <v>87421</v>
      </c>
      <c r="B4189" s="73" t="s">
        <v>4889</v>
      </c>
      <c r="C4189" s="78">
        <v>30.61</v>
      </c>
    </row>
    <row r="4190" spans="1:3" ht="25.5">
      <c r="A4190" s="75">
        <v>104628</v>
      </c>
      <c r="B4190" s="73" t="s">
        <v>4890</v>
      </c>
      <c r="C4190" s="78">
        <v>30.64</v>
      </c>
    </row>
    <row r="4191" spans="1:3" ht="25.5">
      <c r="A4191" s="75">
        <v>104631</v>
      </c>
      <c r="B4191" s="73" t="s">
        <v>4891</v>
      </c>
      <c r="C4191" s="78">
        <v>42.1</v>
      </c>
    </row>
    <row r="4192" spans="1:3" ht="25.5">
      <c r="A4192" s="75">
        <v>104627</v>
      </c>
      <c r="B4192" s="73" t="s">
        <v>4892</v>
      </c>
      <c r="C4192" s="78">
        <v>19.88</v>
      </c>
    </row>
    <row r="4193" spans="1:3" ht="25.5">
      <c r="A4193" s="75">
        <v>104630</v>
      </c>
      <c r="B4193" s="73" t="s">
        <v>4893</v>
      </c>
      <c r="C4193" s="78">
        <v>31.35</v>
      </c>
    </row>
    <row r="4194" spans="1:3" ht="25.5">
      <c r="A4194" s="75">
        <v>104629</v>
      </c>
      <c r="B4194" s="73" t="s">
        <v>4894</v>
      </c>
      <c r="C4194" s="78">
        <v>36.81</v>
      </c>
    </row>
    <row r="4195" spans="1:3" ht="25.5">
      <c r="A4195" s="75">
        <v>104632</v>
      </c>
      <c r="B4195" s="73" t="s">
        <v>4895</v>
      </c>
      <c r="C4195" s="78">
        <v>48.28</v>
      </c>
    </row>
    <row r="4196" spans="1:3" ht="25.5">
      <c r="A4196" s="75">
        <v>87412</v>
      </c>
      <c r="B4196" s="73" t="s">
        <v>4896</v>
      </c>
      <c r="C4196" s="78">
        <v>25.56</v>
      </c>
    </row>
    <row r="4197" spans="1:3" ht="25.5">
      <c r="A4197" s="75">
        <v>87415</v>
      </c>
      <c r="B4197" s="73" t="s">
        <v>4897</v>
      </c>
      <c r="C4197" s="78">
        <v>35.89</v>
      </c>
    </row>
    <row r="4198" spans="1:3" ht="25.5">
      <c r="A4198" s="75">
        <v>87411</v>
      </c>
      <c r="B4198" s="73" t="s">
        <v>4898</v>
      </c>
      <c r="C4198" s="78">
        <v>17.27</v>
      </c>
    </row>
    <row r="4199" spans="1:3" ht="25.5">
      <c r="A4199" s="75">
        <v>87414</v>
      </c>
      <c r="B4199" s="73" t="s">
        <v>4899</v>
      </c>
      <c r="C4199" s="78">
        <v>27.61</v>
      </c>
    </row>
    <row r="4200" spans="1:3" ht="25.5">
      <c r="A4200" s="75">
        <v>87413</v>
      </c>
      <c r="B4200" s="73" t="s">
        <v>4900</v>
      </c>
      <c r="C4200" s="78">
        <v>30.32</v>
      </c>
    </row>
    <row r="4201" spans="1:3" ht="25.5">
      <c r="A4201" s="75">
        <v>87416</v>
      </c>
      <c r="B4201" s="73" t="s">
        <v>4901</v>
      </c>
      <c r="C4201" s="78">
        <v>40.65</v>
      </c>
    </row>
    <row r="4202" spans="1:3" ht="25.5">
      <c r="A4202" s="75">
        <v>104635</v>
      </c>
      <c r="B4202" s="73" t="s">
        <v>4902</v>
      </c>
      <c r="C4202" s="78">
        <v>55.18</v>
      </c>
    </row>
    <row r="4203" spans="1:3" ht="25.5">
      <c r="A4203" s="75">
        <v>104636</v>
      </c>
      <c r="B4203" s="73" t="s">
        <v>4903</v>
      </c>
      <c r="C4203" s="78">
        <v>64.3</v>
      </c>
    </row>
    <row r="4204" spans="1:3" ht="25.5">
      <c r="A4204" s="75">
        <v>87424</v>
      </c>
      <c r="B4204" s="73" t="s">
        <v>4904</v>
      </c>
      <c r="C4204" s="78">
        <v>39.869999999999997</v>
      </c>
    </row>
    <row r="4205" spans="1:3" ht="25.5">
      <c r="A4205" s="75">
        <v>87427</v>
      </c>
      <c r="B4205" s="73" t="s">
        <v>4905</v>
      </c>
      <c r="C4205" s="78">
        <v>47.33</v>
      </c>
    </row>
    <row r="4206" spans="1:3">
      <c r="A4206" s="75">
        <v>89998</v>
      </c>
      <c r="B4206" s="73" t="s">
        <v>4906</v>
      </c>
      <c r="C4206" s="78">
        <v>10.210000000000001</v>
      </c>
    </row>
    <row r="4207" spans="1:3">
      <c r="A4207" s="75">
        <v>102920</v>
      </c>
      <c r="B4207" s="73" t="s">
        <v>4907</v>
      </c>
      <c r="C4207" s="78">
        <v>8.41</v>
      </c>
    </row>
    <row r="4208" spans="1:3">
      <c r="A4208" s="75">
        <v>102923</v>
      </c>
      <c r="B4208" s="73" t="s">
        <v>4908</v>
      </c>
      <c r="C4208" s="78">
        <v>7.91</v>
      </c>
    </row>
    <row r="4209" spans="1:3">
      <c r="A4209" s="75">
        <v>90000</v>
      </c>
      <c r="B4209" s="73" t="s">
        <v>4909</v>
      </c>
      <c r="C4209" s="78">
        <v>12.83</v>
      </c>
    </row>
    <row r="4210" spans="1:3">
      <c r="A4210" s="75">
        <v>103088</v>
      </c>
      <c r="B4210" s="73" t="s">
        <v>4910</v>
      </c>
      <c r="C4210" s="78">
        <v>10.08</v>
      </c>
    </row>
    <row r="4211" spans="1:3">
      <c r="A4211" s="75">
        <v>102922</v>
      </c>
      <c r="B4211" s="73" t="s">
        <v>4911</v>
      </c>
      <c r="C4211" s="78">
        <v>8.94</v>
      </c>
    </row>
    <row r="4212" spans="1:3">
      <c r="A4212" s="75">
        <v>89999</v>
      </c>
      <c r="B4212" s="73" t="s">
        <v>4912</v>
      </c>
      <c r="C4212" s="78">
        <v>15.89</v>
      </c>
    </row>
    <row r="4213" spans="1:3">
      <c r="A4213" s="75">
        <v>89996</v>
      </c>
      <c r="B4213" s="73" t="s">
        <v>4913</v>
      </c>
      <c r="C4213" s="78">
        <v>10.72</v>
      </c>
    </row>
    <row r="4214" spans="1:3">
      <c r="A4214" s="75">
        <v>89997</v>
      </c>
      <c r="B4214" s="73" t="s">
        <v>4914</v>
      </c>
      <c r="C4214" s="78">
        <v>8.7200000000000006</v>
      </c>
    </row>
    <row r="4215" spans="1:3">
      <c r="A4215" s="75">
        <v>102921</v>
      </c>
      <c r="B4215" s="73" t="s">
        <v>4915</v>
      </c>
      <c r="C4215" s="78">
        <v>8.11</v>
      </c>
    </row>
    <row r="4216" spans="1:3" ht="25.5">
      <c r="A4216" s="75">
        <v>90278</v>
      </c>
      <c r="B4216" s="73" t="s">
        <v>4916</v>
      </c>
      <c r="C4216" s="78">
        <v>514.57000000000005</v>
      </c>
    </row>
    <row r="4217" spans="1:3" ht="25.5">
      <c r="A4217" s="75">
        <v>90282</v>
      </c>
      <c r="B4217" s="73" t="s">
        <v>4917</v>
      </c>
      <c r="C4217" s="78">
        <v>501.68</v>
      </c>
    </row>
    <row r="4218" spans="1:3" ht="25.5">
      <c r="A4218" s="75">
        <v>90279</v>
      </c>
      <c r="B4218" s="73" t="s">
        <v>4918</v>
      </c>
      <c r="C4218" s="78">
        <v>572.19000000000005</v>
      </c>
    </row>
    <row r="4219" spans="1:3" ht="25.5">
      <c r="A4219" s="75">
        <v>90283</v>
      </c>
      <c r="B4219" s="73" t="s">
        <v>4919</v>
      </c>
      <c r="C4219" s="78">
        <v>559</v>
      </c>
    </row>
    <row r="4220" spans="1:3" ht="25.5">
      <c r="A4220" s="75">
        <v>90280</v>
      </c>
      <c r="B4220" s="73" t="s">
        <v>4920</v>
      </c>
      <c r="C4220" s="78">
        <v>638.29999999999995</v>
      </c>
    </row>
    <row r="4221" spans="1:3" ht="25.5">
      <c r="A4221" s="75">
        <v>90284</v>
      </c>
      <c r="B4221" s="73" t="s">
        <v>4921</v>
      </c>
      <c r="C4221" s="78">
        <v>629.79</v>
      </c>
    </row>
    <row r="4222" spans="1:3" ht="25.5">
      <c r="A4222" s="75">
        <v>90281</v>
      </c>
      <c r="B4222" s="73" t="s">
        <v>4922</v>
      </c>
      <c r="C4222" s="78">
        <v>748.96</v>
      </c>
    </row>
    <row r="4223" spans="1:3" ht="25.5">
      <c r="A4223" s="75">
        <v>90285</v>
      </c>
      <c r="B4223" s="73" t="s">
        <v>4923</v>
      </c>
      <c r="C4223" s="78">
        <v>745.93</v>
      </c>
    </row>
    <row r="4224" spans="1:3" ht="25.5">
      <c r="A4224" s="75">
        <v>89994</v>
      </c>
      <c r="B4224" s="73" t="s">
        <v>4924</v>
      </c>
      <c r="C4224" s="78">
        <v>880.15</v>
      </c>
    </row>
    <row r="4225" spans="1:3">
      <c r="A4225" s="75">
        <v>89995</v>
      </c>
      <c r="B4225" s="73" t="s">
        <v>4925</v>
      </c>
      <c r="C4225" s="78">
        <v>981.79</v>
      </c>
    </row>
    <row r="4226" spans="1:3">
      <c r="A4226" s="75">
        <v>89993</v>
      </c>
      <c r="B4226" s="73" t="s">
        <v>4926</v>
      </c>
      <c r="C4226" s="78">
        <v>1016.71</v>
      </c>
    </row>
    <row r="4227" spans="1:3">
      <c r="A4227" s="75">
        <v>99860</v>
      </c>
      <c r="B4227" s="73" t="s">
        <v>4927</v>
      </c>
      <c r="C4227" s="78">
        <v>0</v>
      </c>
    </row>
    <row r="4228" spans="1:3">
      <c r="A4228" s="75">
        <v>99858</v>
      </c>
      <c r="B4228" s="73" t="s">
        <v>4928</v>
      </c>
      <c r="C4228" s="78">
        <v>0</v>
      </c>
    </row>
    <row r="4229" spans="1:3">
      <c r="A4229" s="75">
        <v>99859</v>
      </c>
      <c r="B4229" s="73" t="s">
        <v>4929</v>
      </c>
      <c r="C4229" s="78">
        <v>0</v>
      </c>
    </row>
    <row r="4230" spans="1:3">
      <c r="A4230" s="75">
        <v>99857</v>
      </c>
      <c r="B4230" s="73" t="s">
        <v>4930</v>
      </c>
      <c r="C4230" s="78">
        <v>102.67</v>
      </c>
    </row>
    <row r="4231" spans="1:3">
      <c r="A4231" s="75">
        <v>99855</v>
      </c>
      <c r="B4231" s="73" t="s">
        <v>4931</v>
      </c>
      <c r="C4231" s="78">
        <v>101.85</v>
      </c>
    </row>
    <row r="4232" spans="1:3">
      <c r="A4232" s="75">
        <v>99856</v>
      </c>
      <c r="B4232" s="73" t="s">
        <v>4932</v>
      </c>
      <c r="C4232" s="78">
        <v>0</v>
      </c>
    </row>
    <row r="4233" spans="1:3">
      <c r="A4233" s="75">
        <v>99862</v>
      </c>
      <c r="B4233" s="73" t="s">
        <v>4933</v>
      </c>
      <c r="C4233" s="78">
        <v>730.62</v>
      </c>
    </row>
    <row r="4234" spans="1:3" ht="25.5">
      <c r="A4234" s="75">
        <v>99861</v>
      </c>
      <c r="B4234" s="73" t="s">
        <v>4934</v>
      </c>
      <c r="C4234" s="78">
        <v>609.07000000000005</v>
      </c>
    </row>
    <row r="4235" spans="1:3" ht="38.25">
      <c r="A4235" s="75">
        <v>99839</v>
      </c>
      <c r="B4235" s="73" t="s">
        <v>4935</v>
      </c>
      <c r="C4235" s="78">
        <v>481.48</v>
      </c>
    </row>
    <row r="4236" spans="1:3" ht="38.25">
      <c r="A4236" s="75">
        <v>99849</v>
      </c>
      <c r="B4236" s="73" t="s">
        <v>4936</v>
      </c>
      <c r="C4236" s="78">
        <v>0</v>
      </c>
    </row>
    <row r="4237" spans="1:3" ht="38.25">
      <c r="A4237" s="75">
        <v>99853</v>
      </c>
      <c r="B4237" s="73" t="s">
        <v>4937</v>
      </c>
      <c r="C4237" s="78">
        <v>0</v>
      </c>
    </row>
    <row r="4238" spans="1:3" ht="38.25">
      <c r="A4238" s="75">
        <v>99847</v>
      </c>
      <c r="B4238" s="73" t="s">
        <v>4938</v>
      </c>
      <c r="C4238" s="78">
        <v>0</v>
      </c>
    </row>
    <row r="4239" spans="1:3" ht="38.25">
      <c r="A4239" s="75">
        <v>99851</v>
      </c>
      <c r="B4239" s="73" t="s">
        <v>4939</v>
      </c>
      <c r="C4239" s="78">
        <v>0</v>
      </c>
    </row>
    <row r="4240" spans="1:3" ht="38.25">
      <c r="A4240" s="75">
        <v>99850</v>
      </c>
      <c r="B4240" s="73" t="s">
        <v>4940</v>
      </c>
      <c r="C4240" s="78">
        <v>0</v>
      </c>
    </row>
    <row r="4241" spans="1:3" ht="38.25">
      <c r="A4241" s="75">
        <v>99854</v>
      </c>
      <c r="B4241" s="73" t="s">
        <v>4941</v>
      </c>
      <c r="C4241" s="78">
        <v>0</v>
      </c>
    </row>
    <row r="4242" spans="1:3" ht="38.25">
      <c r="A4242" s="75">
        <v>99848</v>
      </c>
      <c r="B4242" s="73" t="s">
        <v>4942</v>
      </c>
      <c r="C4242" s="78">
        <v>0</v>
      </c>
    </row>
    <row r="4243" spans="1:3" ht="38.25">
      <c r="A4243" s="75">
        <v>99852</v>
      </c>
      <c r="B4243" s="73" t="s">
        <v>4943</v>
      </c>
      <c r="C4243" s="78">
        <v>0</v>
      </c>
    </row>
    <row r="4244" spans="1:3" ht="38.25">
      <c r="A4244" s="75">
        <v>99844</v>
      </c>
      <c r="B4244" s="73" t="s">
        <v>4944</v>
      </c>
      <c r="C4244" s="78">
        <v>0</v>
      </c>
    </row>
    <row r="4245" spans="1:3" ht="38.25">
      <c r="A4245" s="75">
        <v>99842</v>
      </c>
      <c r="B4245" s="73" t="s">
        <v>4945</v>
      </c>
      <c r="C4245" s="78">
        <v>0</v>
      </c>
    </row>
    <row r="4246" spans="1:3" ht="38.25">
      <c r="A4246" s="75">
        <v>99837</v>
      </c>
      <c r="B4246" s="73" t="s">
        <v>4946</v>
      </c>
      <c r="C4246" s="78">
        <v>567.57000000000005</v>
      </c>
    </row>
    <row r="4247" spans="1:3" ht="38.25">
      <c r="A4247" s="75">
        <v>99840</v>
      </c>
      <c r="B4247" s="73" t="s">
        <v>4947</v>
      </c>
      <c r="C4247" s="78">
        <v>0</v>
      </c>
    </row>
    <row r="4248" spans="1:3" ht="38.25">
      <c r="A4248" s="75">
        <v>99845</v>
      </c>
      <c r="B4248" s="73" t="s">
        <v>4948</v>
      </c>
      <c r="C4248" s="78">
        <v>0</v>
      </c>
    </row>
    <row r="4249" spans="1:3" ht="38.25">
      <c r="A4249" s="75">
        <v>99843</v>
      </c>
      <c r="B4249" s="73" t="s">
        <v>4949</v>
      </c>
      <c r="C4249" s="78">
        <v>0</v>
      </c>
    </row>
    <row r="4250" spans="1:3" ht="38.25">
      <c r="A4250" s="75">
        <v>99838</v>
      </c>
      <c r="B4250" s="73" t="s">
        <v>4950</v>
      </c>
      <c r="C4250" s="78">
        <v>0</v>
      </c>
    </row>
    <row r="4251" spans="1:3" ht="25.5">
      <c r="A4251" s="75">
        <v>99846</v>
      </c>
      <c r="B4251" s="73" t="s">
        <v>4951</v>
      </c>
      <c r="C4251" s="78">
        <v>0</v>
      </c>
    </row>
    <row r="4252" spans="1:3" ht="25.5">
      <c r="A4252" s="75">
        <v>99841</v>
      </c>
      <c r="B4252" s="73" t="s">
        <v>4952</v>
      </c>
      <c r="C4252" s="78">
        <v>1264.73</v>
      </c>
    </row>
    <row r="4253" spans="1:3" ht="38.25">
      <c r="A4253" s="75">
        <v>94276</v>
      </c>
      <c r="B4253" s="73" t="s">
        <v>4953</v>
      </c>
      <c r="C4253" s="78">
        <v>43</v>
      </c>
    </row>
    <row r="4254" spans="1:3" ht="38.25">
      <c r="A4254" s="75">
        <v>94274</v>
      </c>
      <c r="B4254" s="73" t="s">
        <v>651</v>
      </c>
      <c r="C4254" s="78">
        <v>47.09</v>
      </c>
    </row>
    <row r="4255" spans="1:3" ht="38.25">
      <c r="A4255" s="75">
        <v>94280</v>
      </c>
      <c r="B4255" s="73" t="s">
        <v>4954</v>
      </c>
      <c r="C4255" s="78">
        <v>45.55</v>
      </c>
    </row>
    <row r="4256" spans="1:3" ht="38.25">
      <c r="A4256" s="75">
        <v>94278</v>
      </c>
      <c r="B4256" s="73" t="s">
        <v>4955</v>
      </c>
      <c r="C4256" s="78">
        <v>38.130000000000003</v>
      </c>
    </row>
    <row r="4257" spans="1:3" ht="38.25">
      <c r="A4257" s="75">
        <v>94275</v>
      </c>
      <c r="B4257" s="73" t="s">
        <v>4956</v>
      </c>
      <c r="C4257" s="78">
        <v>40.369999999999997</v>
      </c>
    </row>
    <row r="4258" spans="1:3" ht="38.25">
      <c r="A4258" s="75">
        <v>94273</v>
      </c>
      <c r="B4258" s="73" t="s">
        <v>4957</v>
      </c>
      <c r="C4258" s="78">
        <v>44.47</v>
      </c>
    </row>
    <row r="4259" spans="1:3" ht="38.25">
      <c r="A4259" s="75">
        <v>94279</v>
      </c>
      <c r="B4259" s="73" t="s">
        <v>4958</v>
      </c>
      <c r="C4259" s="78">
        <v>42.93</v>
      </c>
    </row>
    <row r="4260" spans="1:3" ht="38.25">
      <c r="A4260" s="75">
        <v>94277</v>
      </c>
      <c r="B4260" s="73" t="s">
        <v>4959</v>
      </c>
      <c r="C4260" s="78">
        <v>35.51</v>
      </c>
    </row>
    <row r="4261" spans="1:3" ht="38.25">
      <c r="A4261" s="75">
        <v>104930</v>
      </c>
      <c r="B4261" s="73" t="s">
        <v>4960</v>
      </c>
      <c r="C4261" s="78">
        <v>0</v>
      </c>
    </row>
    <row r="4262" spans="1:3" ht="38.25">
      <c r="A4262" s="75">
        <v>104931</v>
      </c>
      <c r="B4262" s="73" t="s">
        <v>4961</v>
      </c>
      <c r="C4262" s="78">
        <v>0</v>
      </c>
    </row>
    <row r="4263" spans="1:3">
      <c r="A4263" s="75">
        <v>94294</v>
      </c>
      <c r="B4263" s="73" t="s">
        <v>4962</v>
      </c>
      <c r="C4263" s="78">
        <v>7.79</v>
      </c>
    </row>
    <row r="4264" spans="1:3" ht="25.5">
      <c r="A4264" s="75">
        <v>94288</v>
      </c>
      <c r="B4264" s="73" t="s">
        <v>4963</v>
      </c>
      <c r="C4264" s="78">
        <v>39.520000000000003</v>
      </c>
    </row>
    <row r="4265" spans="1:3" ht="25.5">
      <c r="A4265" s="75">
        <v>94282</v>
      </c>
      <c r="B4265" s="73" t="s">
        <v>4964</v>
      </c>
      <c r="C4265" s="78">
        <v>51.68</v>
      </c>
    </row>
    <row r="4266" spans="1:3" ht="25.5">
      <c r="A4266" s="75">
        <v>94290</v>
      </c>
      <c r="B4266" s="73" t="s">
        <v>4965</v>
      </c>
      <c r="C4266" s="78">
        <v>50.3</v>
      </c>
    </row>
    <row r="4267" spans="1:3" ht="25.5">
      <c r="A4267" s="75">
        <v>94284</v>
      </c>
      <c r="B4267" s="73" t="s">
        <v>4966</v>
      </c>
      <c r="C4267" s="78">
        <v>68.61</v>
      </c>
    </row>
    <row r="4268" spans="1:3" ht="25.5">
      <c r="A4268" s="75">
        <v>94292</v>
      </c>
      <c r="B4268" s="73" t="s">
        <v>4967</v>
      </c>
      <c r="C4268" s="78">
        <v>61.53</v>
      </c>
    </row>
    <row r="4269" spans="1:3" ht="25.5">
      <c r="A4269" s="75">
        <v>94286</v>
      </c>
      <c r="B4269" s="73" t="s">
        <v>4968</v>
      </c>
      <c r="C4269" s="78">
        <v>87.68</v>
      </c>
    </row>
    <row r="4270" spans="1:3" ht="25.5">
      <c r="A4270" s="75">
        <v>94287</v>
      </c>
      <c r="B4270" s="73" t="s">
        <v>4969</v>
      </c>
      <c r="C4270" s="78">
        <v>33.36</v>
      </c>
    </row>
    <row r="4271" spans="1:3" ht="25.5">
      <c r="A4271" s="75">
        <v>94281</v>
      </c>
      <c r="B4271" s="73" t="s">
        <v>4970</v>
      </c>
      <c r="C4271" s="78">
        <v>44.76</v>
      </c>
    </row>
    <row r="4272" spans="1:3" ht="25.5">
      <c r="A4272" s="75">
        <v>94289</v>
      </c>
      <c r="B4272" s="73" t="s">
        <v>4971</v>
      </c>
      <c r="C4272" s="78">
        <v>44.13</v>
      </c>
    </row>
    <row r="4273" spans="1:3" ht="25.5">
      <c r="A4273" s="75">
        <v>94283</v>
      </c>
      <c r="B4273" s="73" t="s">
        <v>4972</v>
      </c>
      <c r="C4273" s="78">
        <v>61.68</v>
      </c>
    </row>
    <row r="4274" spans="1:3" ht="25.5">
      <c r="A4274" s="75">
        <v>94291</v>
      </c>
      <c r="B4274" s="73" t="s">
        <v>4973</v>
      </c>
      <c r="C4274" s="78">
        <v>55.37</v>
      </c>
    </row>
    <row r="4275" spans="1:3" ht="25.5">
      <c r="A4275" s="75">
        <v>94285</v>
      </c>
      <c r="B4275" s="73" t="s">
        <v>4974</v>
      </c>
      <c r="C4275" s="78">
        <v>80.760000000000005</v>
      </c>
    </row>
    <row r="4276" spans="1:3" ht="25.5">
      <c r="A4276" s="75">
        <v>94293</v>
      </c>
      <c r="B4276" s="73" t="s">
        <v>4975</v>
      </c>
      <c r="C4276" s="78">
        <v>180.66</v>
      </c>
    </row>
    <row r="4277" spans="1:3" ht="25.5">
      <c r="A4277" s="75">
        <v>94264</v>
      </c>
      <c r="B4277" s="73" t="s">
        <v>4976</v>
      </c>
      <c r="C4277" s="78">
        <v>38.99</v>
      </c>
    </row>
    <row r="4278" spans="1:3" ht="25.5">
      <c r="A4278" s="75">
        <v>94266</v>
      </c>
      <c r="B4278" s="73" t="s">
        <v>4977</v>
      </c>
      <c r="C4278" s="78">
        <v>53</v>
      </c>
    </row>
    <row r="4279" spans="1:3" ht="25.5">
      <c r="A4279" s="75">
        <v>94263</v>
      </c>
      <c r="B4279" s="73" t="s">
        <v>4978</v>
      </c>
      <c r="C4279" s="78">
        <v>34.64</v>
      </c>
    </row>
    <row r="4280" spans="1:3" ht="25.5">
      <c r="A4280" s="75">
        <v>94265</v>
      </c>
      <c r="B4280" s="73" t="s">
        <v>4979</v>
      </c>
      <c r="C4280" s="78">
        <v>48.04</v>
      </c>
    </row>
    <row r="4281" spans="1:3" ht="25.5">
      <c r="A4281" s="75">
        <v>94268</v>
      </c>
      <c r="B4281" s="73" t="s">
        <v>4980</v>
      </c>
      <c r="C4281" s="78">
        <v>63.38</v>
      </c>
    </row>
    <row r="4282" spans="1:3" ht="25.5">
      <c r="A4282" s="75">
        <v>94270</v>
      </c>
      <c r="B4282" s="73" t="s">
        <v>4981</v>
      </c>
      <c r="C4282" s="78">
        <v>91.55</v>
      </c>
    </row>
    <row r="4283" spans="1:3" ht="25.5">
      <c r="A4283" s="75">
        <v>94272</v>
      </c>
      <c r="B4283" s="73" t="s">
        <v>4982</v>
      </c>
      <c r="C4283" s="78">
        <v>112.84</v>
      </c>
    </row>
    <row r="4284" spans="1:3" ht="25.5">
      <c r="A4284" s="75">
        <v>94267</v>
      </c>
      <c r="B4284" s="73" t="s">
        <v>4983</v>
      </c>
      <c r="C4284" s="78">
        <v>57.92</v>
      </c>
    </row>
    <row r="4285" spans="1:3" ht="25.5">
      <c r="A4285" s="75">
        <v>94269</v>
      </c>
      <c r="B4285" s="73" t="s">
        <v>4984</v>
      </c>
      <c r="C4285" s="78">
        <v>83.94</v>
      </c>
    </row>
    <row r="4286" spans="1:3" ht="25.5">
      <c r="A4286" s="75">
        <v>94271</v>
      </c>
      <c r="B4286" s="73" t="s">
        <v>4985</v>
      </c>
      <c r="C4286" s="78">
        <v>102.67</v>
      </c>
    </row>
    <row r="4287" spans="1:3" ht="25.5">
      <c r="A4287" s="75">
        <v>105555</v>
      </c>
      <c r="B4287" s="73" t="s">
        <v>4986</v>
      </c>
      <c r="C4287" s="78">
        <v>0</v>
      </c>
    </row>
    <row r="4288" spans="1:3" ht="25.5">
      <c r="A4288" s="75">
        <v>97603</v>
      </c>
      <c r="B4288" s="73" t="s">
        <v>4987</v>
      </c>
      <c r="C4288" s="78">
        <v>0</v>
      </c>
    </row>
    <row r="4289" spans="1:3" ht="25.5">
      <c r="A4289" s="75">
        <v>97602</v>
      </c>
      <c r="B4289" s="73" t="s">
        <v>4988</v>
      </c>
      <c r="C4289" s="78">
        <v>0</v>
      </c>
    </row>
    <row r="4290" spans="1:3" ht="25.5">
      <c r="A4290" s="75">
        <v>97604</v>
      </c>
      <c r="B4290" s="73" t="s">
        <v>4989</v>
      </c>
      <c r="C4290" s="78">
        <v>0</v>
      </c>
    </row>
    <row r="4291" spans="1:3">
      <c r="A4291" s="75">
        <v>105553</v>
      </c>
      <c r="B4291" s="73" t="s">
        <v>4990</v>
      </c>
      <c r="C4291" s="78">
        <v>0</v>
      </c>
    </row>
    <row r="4292" spans="1:3">
      <c r="A4292" s="75">
        <v>105552</v>
      </c>
      <c r="B4292" s="73" t="s">
        <v>4991</v>
      </c>
      <c r="C4292" s="78">
        <v>0</v>
      </c>
    </row>
    <row r="4293" spans="1:3">
      <c r="A4293" s="75">
        <v>105550</v>
      </c>
      <c r="B4293" s="73" t="s">
        <v>4992</v>
      </c>
      <c r="C4293" s="78">
        <v>0</v>
      </c>
    </row>
    <row r="4294" spans="1:3">
      <c r="A4294" s="75">
        <v>105551</v>
      </c>
      <c r="B4294" s="73" t="s">
        <v>4993</v>
      </c>
      <c r="C4294" s="78">
        <v>0</v>
      </c>
    </row>
    <row r="4295" spans="1:3">
      <c r="A4295" s="75">
        <v>105549</v>
      </c>
      <c r="B4295" s="73" t="s">
        <v>4994</v>
      </c>
      <c r="C4295" s="78">
        <v>0</v>
      </c>
    </row>
    <row r="4296" spans="1:3">
      <c r="A4296" s="75">
        <v>105547</v>
      </c>
      <c r="B4296" s="73" t="s">
        <v>4995</v>
      </c>
      <c r="C4296" s="78">
        <v>0</v>
      </c>
    </row>
    <row r="4297" spans="1:3" ht="25.5">
      <c r="A4297" s="75">
        <v>97605</v>
      </c>
      <c r="B4297" s="73" t="s">
        <v>4996</v>
      </c>
      <c r="C4297" s="78">
        <v>83.19</v>
      </c>
    </row>
    <row r="4298" spans="1:3" ht="25.5">
      <c r="A4298" s="75">
        <v>97607</v>
      </c>
      <c r="B4298" s="73" t="s">
        <v>4997</v>
      </c>
      <c r="C4298" s="78">
        <v>105.63</v>
      </c>
    </row>
    <row r="4299" spans="1:3" ht="25.5">
      <c r="A4299" s="75">
        <v>97599</v>
      </c>
      <c r="B4299" s="73" t="s">
        <v>652</v>
      </c>
      <c r="C4299" s="78">
        <v>18.420000000000002</v>
      </c>
    </row>
    <row r="4300" spans="1:3" ht="25.5">
      <c r="A4300" s="75">
        <v>105542</v>
      </c>
      <c r="B4300" s="73" t="s">
        <v>4998</v>
      </c>
      <c r="C4300" s="78">
        <v>0</v>
      </c>
    </row>
    <row r="4301" spans="1:3" ht="25.5">
      <c r="A4301" s="75">
        <v>105543</v>
      </c>
      <c r="B4301" s="73" t="s">
        <v>4999</v>
      </c>
      <c r="C4301" s="78">
        <v>0</v>
      </c>
    </row>
    <row r="4302" spans="1:3" ht="25.5">
      <c r="A4302" s="75">
        <v>105544</v>
      </c>
      <c r="B4302" s="73" t="s">
        <v>5000</v>
      </c>
      <c r="C4302" s="78">
        <v>0</v>
      </c>
    </row>
    <row r="4303" spans="1:3" ht="25.5">
      <c r="A4303" s="75">
        <v>100913</v>
      </c>
      <c r="B4303" s="73" t="s">
        <v>5001</v>
      </c>
      <c r="C4303" s="78">
        <v>0</v>
      </c>
    </row>
    <row r="4304" spans="1:3" ht="25.5">
      <c r="A4304" s="75">
        <v>100916</v>
      </c>
      <c r="B4304" s="73" t="s">
        <v>5002</v>
      </c>
      <c r="C4304" s="78">
        <v>0</v>
      </c>
    </row>
    <row r="4305" spans="1:3" ht="25.5">
      <c r="A4305" s="75">
        <v>100918</v>
      </c>
      <c r="B4305" s="73" t="s">
        <v>5003</v>
      </c>
      <c r="C4305" s="78">
        <v>0</v>
      </c>
    </row>
    <row r="4306" spans="1:3" ht="25.5">
      <c r="A4306" s="75">
        <v>100914</v>
      </c>
      <c r="B4306" s="73" t="s">
        <v>5004</v>
      </c>
      <c r="C4306" s="78">
        <v>0</v>
      </c>
    </row>
    <row r="4307" spans="1:3" ht="25.5">
      <c r="A4307" s="75">
        <v>100917</v>
      </c>
      <c r="B4307" s="73" t="s">
        <v>5005</v>
      </c>
      <c r="C4307" s="78">
        <v>0</v>
      </c>
    </row>
    <row r="4308" spans="1:3" ht="25.5">
      <c r="A4308" s="75">
        <v>100907</v>
      </c>
      <c r="B4308" s="73" t="s">
        <v>5006</v>
      </c>
      <c r="C4308" s="78">
        <v>0</v>
      </c>
    </row>
    <row r="4309" spans="1:3" ht="25.5">
      <c r="A4309" s="75">
        <v>102467</v>
      </c>
      <c r="B4309" s="73" t="s">
        <v>5007</v>
      </c>
      <c r="C4309" s="78">
        <v>0</v>
      </c>
    </row>
    <row r="4310" spans="1:3" ht="25.5">
      <c r="A4310" s="75">
        <v>100910</v>
      </c>
      <c r="B4310" s="73" t="s">
        <v>5008</v>
      </c>
      <c r="C4310" s="78">
        <v>0</v>
      </c>
    </row>
    <row r="4311" spans="1:3" ht="25.5">
      <c r="A4311" s="75">
        <v>105541</v>
      </c>
      <c r="B4311" s="73" t="s">
        <v>5009</v>
      </c>
      <c r="C4311" s="78">
        <v>0</v>
      </c>
    </row>
    <row r="4312" spans="1:3" ht="25.5">
      <c r="A4312" s="75">
        <v>100908</v>
      </c>
      <c r="B4312" s="73" t="s">
        <v>5010</v>
      </c>
      <c r="C4312" s="78">
        <v>0</v>
      </c>
    </row>
    <row r="4313" spans="1:3" ht="25.5">
      <c r="A4313" s="75">
        <v>100911</v>
      </c>
      <c r="B4313" s="73" t="s">
        <v>5011</v>
      </c>
      <c r="C4313" s="78">
        <v>0</v>
      </c>
    </row>
    <row r="4314" spans="1:3" ht="25.5">
      <c r="A4314" s="75">
        <v>103782</v>
      </c>
      <c r="B4314" s="73" t="s">
        <v>653</v>
      </c>
      <c r="C4314" s="78">
        <v>28.36</v>
      </c>
    </row>
    <row r="4315" spans="1:3" ht="25.5">
      <c r="A4315" s="75">
        <v>103786</v>
      </c>
      <c r="B4315" s="73" t="s">
        <v>5012</v>
      </c>
      <c r="C4315" s="78">
        <v>0</v>
      </c>
    </row>
    <row r="4316" spans="1:3" ht="25.5">
      <c r="A4316" s="75">
        <v>103787</v>
      </c>
      <c r="B4316" s="73" t="s">
        <v>5013</v>
      </c>
      <c r="C4316" s="78">
        <v>0</v>
      </c>
    </row>
    <row r="4317" spans="1:3" ht="25.5">
      <c r="A4317" s="75">
        <v>103788</v>
      </c>
      <c r="B4317" s="73" t="s">
        <v>5014</v>
      </c>
      <c r="C4317" s="78">
        <v>0</v>
      </c>
    </row>
    <row r="4318" spans="1:3" ht="25.5">
      <c r="A4318" s="75">
        <v>103783</v>
      </c>
      <c r="B4318" s="73" t="s">
        <v>5015</v>
      </c>
      <c r="C4318" s="78">
        <v>0</v>
      </c>
    </row>
    <row r="4319" spans="1:3" ht="25.5">
      <c r="A4319" s="75">
        <v>103784</v>
      </c>
      <c r="B4319" s="73" t="s">
        <v>5016</v>
      </c>
      <c r="C4319" s="78">
        <v>0</v>
      </c>
    </row>
    <row r="4320" spans="1:3" ht="25.5">
      <c r="A4320" s="75">
        <v>103785</v>
      </c>
      <c r="B4320" s="73" t="s">
        <v>5017</v>
      </c>
      <c r="C4320" s="78">
        <v>0</v>
      </c>
    </row>
    <row r="4321" spans="1:3" ht="25.5">
      <c r="A4321" s="75">
        <v>105546</v>
      </c>
      <c r="B4321" s="73" t="s">
        <v>5018</v>
      </c>
      <c r="C4321" s="78">
        <v>0</v>
      </c>
    </row>
    <row r="4322" spans="1:3" ht="25.5">
      <c r="A4322" s="75">
        <v>105545</v>
      </c>
      <c r="B4322" s="73" t="s">
        <v>5019</v>
      </c>
      <c r="C4322" s="78">
        <v>24.44</v>
      </c>
    </row>
    <row r="4323" spans="1:3">
      <c r="A4323" s="75">
        <v>97610</v>
      </c>
      <c r="B4323" s="73" t="s">
        <v>5020</v>
      </c>
      <c r="C4323" s="78">
        <v>13.44</v>
      </c>
    </row>
    <row r="4324" spans="1:3">
      <c r="A4324" s="75">
        <v>97609</v>
      </c>
      <c r="B4324" s="73" t="s">
        <v>5021</v>
      </c>
      <c r="C4324" s="78">
        <v>12.81</v>
      </c>
    </row>
    <row r="4325" spans="1:3">
      <c r="A4325" s="75">
        <v>105554</v>
      </c>
      <c r="B4325" s="73" t="s">
        <v>5022</v>
      </c>
      <c r="C4325" s="78">
        <v>15</v>
      </c>
    </row>
    <row r="4326" spans="1:3" ht="25.5">
      <c r="A4326" s="75">
        <v>100903</v>
      </c>
      <c r="B4326" s="73" t="s">
        <v>5023</v>
      </c>
      <c r="C4326" s="78">
        <v>29.14</v>
      </c>
    </row>
    <row r="4327" spans="1:3" ht="25.5">
      <c r="A4327" s="75">
        <v>100902</v>
      </c>
      <c r="B4327" s="73" t="s">
        <v>5024</v>
      </c>
      <c r="C4327" s="78">
        <v>26.34</v>
      </c>
    </row>
    <row r="4328" spans="1:3">
      <c r="A4328" s="75">
        <v>105548</v>
      </c>
      <c r="B4328" s="73" t="s">
        <v>5025</v>
      </c>
      <c r="C4328" s="78">
        <v>0</v>
      </c>
    </row>
    <row r="4329" spans="1:3" ht="25.5">
      <c r="A4329" s="75">
        <v>97595</v>
      </c>
      <c r="B4329" s="73" t="s">
        <v>5026</v>
      </c>
      <c r="C4329" s="78">
        <v>100.82</v>
      </c>
    </row>
    <row r="4330" spans="1:3" ht="25.5">
      <c r="A4330" s="75">
        <v>97597</v>
      </c>
      <c r="B4330" s="73" t="s">
        <v>5027</v>
      </c>
      <c r="C4330" s="78">
        <v>71.02</v>
      </c>
    </row>
    <row r="4331" spans="1:3" ht="25.5">
      <c r="A4331" s="75">
        <v>97596</v>
      </c>
      <c r="B4331" s="73" t="s">
        <v>5028</v>
      </c>
      <c r="C4331" s="78">
        <v>70.930000000000007</v>
      </c>
    </row>
    <row r="4332" spans="1:3" ht="25.5">
      <c r="A4332" s="75">
        <v>97598</v>
      </c>
      <c r="B4332" s="73" t="s">
        <v>5029</v>
      </c>
      <c r="C4332" s="78">
        <v>67.2</v>
      </c>
    </row>
    <row r="4333" spans="1:3" ht="25.5">
      <c r="A4333" s="75">
        <v>98549</v>
      </c>
      <c r="B4333" s="73" t="s">
        <v>5030</v>
      </c>
      <c r="C4333" s="78">
        <v>0</v>
      </c>
    </row>
    <row r="4334" spans="1:3" ht="25.5">
      <c r="A4334" s="75">
        <v>98562</v>
      </c>
      <c r="B4334" s="73" t="s">
        <v>5031</v>
      </c>
      <c r="C4334" s="78">
        <v>46.94</v>
      </c>
    </row>
    <row r="4335" spans="1:3" ht="25.5">
      <c r="A4335" s="75">
        <v>98555</v>
      </c>
      <c r="B4335" s="73" t="s">
        <v>5032</v>
      </c>
      <c r="C4335" s="78">
        <v>29.89</v>
      </c>
    </row>
    <row r="4336" spans="1:3" ht="25.5">
      <c r="A4336" s="75">
        <v>98556</v>
      </c>
      <c r="B4336" s="73" t="s">
        <v>5033</v>
      </c>
      <c r="C4336" s="78">
        <v>54.78</v>
      </c>
    </row>
    <row r="4337" spans="1:3">
      <c r="A4337" s="75">
        <v>98557</v>
      </c>
      <c r="B4337" s="73" t="s">
        <v>5034</v>
      </c>
      <c r="C4337" s="78">
        <v>43.77</v>
      </c>
    </row>
    <row r="4338" spans="1:3" ht="25.5">
      <c r="A4338" s="75">
        <v>98548</v>
      </c>
      <c r="B4338" s="73" t="s">
        <v>5035</v>
      </c>
      <c r="C4338" s="78">
        <v>0</v>
      </c>
    </row>
    <row r="4339" spans="1:3" ht="25.5">
      <c r="A4339" s="75">
        <v>98547</v>
      </c>
      <c r="B4339" s="73" t="s">
        <v>5036</v>
      </c>
      <c r="C4339" s="78">
        <v>193.43</v>
      </c>
    </row>
    <row r="4340" spans="1:3" ht="25.5">
      <c r="A4340" s="75">
        <v>98546</v>
      </c>
      <c r="B4340" s="73" t="s">
        <v>5037</v>
      </c>
      <c r="C4340" s="78">
        <v>114.55</v>
      </c>
    </row>
    <row r="4341" spans="1:3">
      <c r="A4341" s="75">
        <v>98552</v>
      </c>
      <c r="B4341" s="73" t="s">
        <v>5038</v>
      </c>
      <c r="C4341" s="78">
        <v>0</v>
      </c>
    </row>
    <row r="4342" spans="1:3">
      <c r="A4342" s="75">
        <v>98553</v>
      </c>
      <c r="B4342" s="73" t="s">
        <v>5039</v>
      </c>
      <c r="C4342" s="78">
        <v>171.66</v>
      </c>
    </row>
    <row r="4343" spans="1:3" ht="25.5">
      <c r="A4343" s="75">
        <v>98554</v>
      </c>
      <c r="B4343" s="73" t="s">
        <v>5040</v>
      </c>
      <c r="C4343" s="78">
        <v>45.4</v>
      </c>
    </row>
    <row r="4344" spans="1:3" ht="25.5">
      <c r="A4344" s="75">
        <v>98565</v>
      </c>
      <c r="B4344" s="73" t="s">
        <v>5041</v>
      </c>
      <c r="C4344" s="78">
        <v>51.05</v>
      </c>
    </row>
    <row r="4345" spans="1:3" ht="25.5">
      <c r="A4345" s="75">
        <v>98567</v>
      </c>
      <c r="B4345" s="73" t="s">
        <v>5042</v>
      </c>
      <c r="C4345" s="78">
        <v>65.44</v>
      </c>
    </row>
    <row r="4346" spans="1:3" ht="25.5">
      <c r="A4346" s="75">
        <v>98569</v>
      </c>
      <c r="B4346" s="73" t="s">
        <v>5043</v>
      </c>
      <c r="C4346" s="78">
        <v>80.63</v>
      </c>
    </row>
    <row r="4347" spans="1:3">
      <c r="A4347" s="75">
        <v>98571</v>
      </c>
      <c r="B4347" s="73" t="s">
        <v>5044</v>
      </c>
      <c r="C4347" s="78">
        <v>45.17</v>
      </c>
    </row>
    <row r="4348" spans="1:3">
      <c r="A4348" s="75">
        <v>98572</v>
      </c>
      <c r="B4348" s="73" t="s">
        <v>5045</v>
      </c>
      <c r="C4348" s="78">
        <v>55.41</v>
      </c>
    </row>
    <row r="4349" spans="1:3" ht="25.5">
      <c r="A4349" s="75">
        <v>98563</v>
      </c>
      <c r="B4349" s="73" t="s">
        <v>5046</v>
      </c>
      <c r="C4349" s="78">
        <v>35.86</v>
      </c>
    </row>
    <row r="4350" spans="1:3" ht="25.5">
      <c r="A4350" s="75">
        <v>98564</v>
      </c>
      <c r="B4350" s="73" t="s">
        <v>5047</v>
      </c>
      <c r="C4350" s="78">
        <v>48.51</v>
      </c>
    </row>
    <row r="4351" spans="1:3" ht="25.5">
      <c r="A4351" s="75">
        <v>98566</v>
      </c>
      <c r="B4351" s="73" t="s">
        <v>5048</v>
      </c>
      <c r="C4351" s="78">
        <v>63.7</v>
      </c>
    </row>
    <row r="4352" spans="1:3" ht="25.5">
      <c r="A4352" s="75">
        <v>98568</v>
      </c>
      <c r="B4352" s="73" t="s">
        <v>5049</v>
      </c>
      <c r="C4352" s="78">
        <v>78.09</v>
      </c>
    </row>
    <row r="4353" spans="1:3" ht="25.5">
      <c r="A4353" s="75">
        <v>98570</v>
      </c>
      <c r="B4353" s="73" t="s">
        <v>5050</v>
      </c>
      <c r="C4353" s="78">
        <v>93.28</v>
      </c>
    </row>
    <row r="4354" spans="1:3">
      <c r="A4354" s="75">
        <v>98573</v>
      </c>
      <c r="B4354" s="73" t="s">
        <v>5051</v>
      </c>
      <c r="C4354" s="78">
        <v>67.540000000000006</v>
      </c>
    </row>
    <row r="4355" spans="1:3">
      <c r="A4355" s="75">
        <v>98576</v>
      </c>
      <c r="B4355" s="73" t="s">
        <v>5052</v>
      </c>
      <c r="C4355" s="78">
        <v>22.01</v>
      </c>
    </row>
    <row r="4356" spans="1:3" ht="25.5">
      <c r="A4356" s="75">
        <v>98575</v>
      </c>
      <c r="B4356" s="73" t="s">
        <v>5053</v>
      </c>
      <c r="C4356" s="78">
        <v>66.239999999999995</v>
      </c>
    </row>
    <row r="4357" spans="1:3" ht="25.5">
      <c r="A4357" s="75">
        <v>98577</v>
      </c>
      <c r="B4357" s="73" t="s">
        <v>5054</v>
      </c>
      <c r="C4357" s="78">
        <v>44.09</v>
      </c>
    </row>
    <row r="4358" spans="1:3" ht="25.5">
      <c r="A4358" s="75">
        <v>98558</v>
      </c>
      <c r="B4358" s="73" t="s">
        <v>5055</v>
      </c>
      <c r="C4358" s="78">
        <v>9.0500000000000007</v>
      </c>
    </row>
    <row r="4359" spans="1:3" ht="25.5">
      <c r="A4359" s="75">
        <v>98550</v>
      </c>
      <c r="B4359" s="73" t="s">
        <v>5056</v>
      </c>
      <c r="C4359" s="78">
        <v>0</v>
      </c>
    </row>
    <row r="4360" spans="1:3" ht="25.5">
      <c r="A4360" s="75">
        <v>98551</v>
      </c>
      <c r="B4360" s="73" t="s">
        <v>5057</v>
      </c>
      <c r="C4360" s="78">
        <v>0</v>
      </c>
    </row>
    <row r="4361" spans="1:3">
      <c r="A4361" s="75">
        <v>98559</v>
      </c>
      <c r="B4361" s="73" t="s">
        <v>5058</v>
      </c>
      <c r="C4361" s="78">
        <v>4.63</v>
      </c>
    </row>
    <row r="4362" spans="1:3" ht="25.5">
      <c r="A4362" s="75">
        <v>91925</v>
      </c>
      <c r="B4362" s="73" t="s">
        <v>5059</v>
      </c>
      <c r="C4362" s="78">
        <v>3.68</v>
      </c>
    </row>
    <row r="4363" spans="1:3" ht="25.5">
      <c r="A4363" s="75">
        <v>91924</v>
      </c>
      <c r="B4363" s="73" t="s">
        <v>5060</v>
      </c>
      <c r="C4363" s="78">
        <v>3.04</v>
      </c>
    </row>
    <row r="4364" spans="1:3" ht="25.5">
      <c r="A4364" s="75">
        <v>91933</v>
      </c>
      <c r="B4364" s="73" t="s">
        <v>5061</v>
      </c>
      <c r="C4364" s="78">
        <v>16.64</v>
      </c>
    </row>
    <row r="4365" spans="1:3" ht="25.5">
      <c r="A4365" s="75">
        <v>91932</v>
      </c>
      <c r="B4365" s="73" t="s">
        <v>5062</v>
      </c>
      <c r="C4365" s="78">
        <v>17.27</v>
      </c>
    </row>
    <row r="4366" spans="1:3" ht="25.5">
      <c r="A4366" s="75">
        <v>91935</v>
      </c>
      <c r="B4366" s="73" t="s">
        <v>5063</v>
      </c>
      <c r="C4366" s="78">
        <v>26.13</v>
      </c>
    </row>
    <row r="4367" spans="1:3" ht="25.5">
      <c r="A4367" s="75">
        <v>91934</v>
      </c>
      <c r="B4367" s="73" t="s">
        <v>5064</v>
      </c>
      <c r="C4367" s="78">
        <v>24.94</v>
      </c>
    </row>
    <row r="4368" spans="1:3" ht="25.5">
      <c r="A4368" s="75">
        <v>91927</v>
      </c>
      <c r="B4368" s="73" t="s">
        <v>5065</v>
      </c>
      <c r="C4368" s="78">
        <v>4.99</v>
      </c>
    </row>
    <row r="4369" spans="1:3" ht="25.5">
      <c r="A4369" s="75">
        <v>91926</v>
      </c>
      <c r="B4369" s="73" t="s">
        <v>5066</v>
      </c>
      <c r="C4369" s="78">
        <v>4.43</v>
      </c>
    </row>
    <row r="4370" spans="1:3" ht="25.5">
      <c r="A4370" s="75">
        <v>91929</v>
      </c>
      <c r="B4370" s="73" t="s">
        <v>5067</v>
      </c>
      <c r="C4370" s="78">
        <v>7.36</v>
      </c>
    </row>
    <row r="4371" spans="1:3" ht="25.5">
      <c r="A4371" s="75">
        <v>91928</v>
      </c>
      <c r="B4371" s="73" t="s">
        <v>5068</v>
      </c>
      <c r="C4371" s="78">
        <v>6.88</v>
      </c>
    </row>
    <row r="4372" spans="1:3" ht="25.5">
      <c r="A4372" s="75">
        <v>91931</v>
      </c>
      <c r="B4372" s="73" t="s">
        <v>5069</v>
      </c>
      <c r="C4372" s="78">
        <v>10.4</v>
      </c>
    </row>
    <row r="4373" spans="1:3" ht="25.5">
      <c r="A4373" s="75">
        <v>91930</v>
      </c>
      <c r="B4373" s="73" t="s">
        <v>5070</v>
      </c>
      <c r="C4373" s="78">
        <v>9.6199999999999992</v>
      </c>
    </row>
    <row r="4374" spans="1:3" ht="25.5">
      <c r="A4374" s="75">
        <v>104620</v>
      </c>
      <c r="B4374" s="73" t="s">
        <v>5071</v>
      </c>
      <c r="C4374" s="78">
        <v>0</v>
      </c>
    </row>
    <row r="4375" spans="1:3" ht="25.5">
      <c r="A4375" s="75">
        <v>104624</v>
      </c>
      <c r="B4375" s="73" t="s">
        <v>5072</v>
      </c>
      <c r="C4375" s="78">
        <v>0</v>
      </c>
    </row>
    <row r="4376" spans="1:3" ht="25.5">
      <c r="A4376" s="75">
        <v>104622</v>
      </c>
      <c r="B4376" s="73" t="s">
        <v>5073</v>
      </c>
      <c r="C4376" s="78">
        <v>0</v>
      </c>
    </row>
    <row r="4377" spans="1:3" ht="25.5">
      <c r="A4377" s="75">
        <v>104621</v>
      </c>
      <c r="B4377" s="73" t="s">
        <v>5074</v>
      </c>
      <c r="C4377" s="78">
        <v>0</v>
      </c>
    </row>
    <row r="4378" spans="1:3" ht="25.5">
      <c r="A4378" s="75">
        <v>104625</v>
      </c>
      <c r="B4378" s="73" t="s">
        <v>5075</v>
      </c>
      <c r="C4378" s="78">
        <v>0</v>
      </c>
    </row>
    <row r="4379" spans="1:3" ht="25.5">
      <c r="A4379" s="75">
        <v>104623</v>
      </c>
      <c r="B4379" s="73" t="s">
        <v>5076</v>
      </c>
      <c r="C4379" s="78">
        <v>0</v>
      </c>
    </row>
    <row r="4380" spans="1:3">
      <c r="A4380" s="75">
        <v>91937</v>
      </c>
      <c r="B4380" s="73" t="s">
        <v>5077</v>
      </c>
      <c r="C4380" s="78">
        <v>14.5</v>
      </c>
    </row>
    <row r="4381" spans="1:3">
      <c r="A4381" s="75">
        <v>92865</v>
      </c>
      <c r="B4381" s="73" t="s">
        <v>5078</v>
      </c>
      <c r="C4381" s="78">
        <v>14.03</v>
      </c>
    </row>
    <row r="4382" spans="1:3">
      <c r="A4382" s="75">
        <v>91936</v>
      </c>
      <c r="B4382" s="73" t="s">
        <v>5079</v>
      </c>
      <c r="C4382" s="78">
        <v>15.95</v>
      </c>
    </row>
    <row r="4383" spans="1:3" ht="25.5">
      <c r="A4383" s="75">
        <v>92867</v>
      </c>
      <c r="B4383" s="73" t="s">
        <v>5080</v>
      </c>
      <c r="C4383" s="78">
        <v>29.78</v>
      </c>
    </row>
    <row r="4384" spans="1:3" ht="25.5">
      <c r="A4384" s="75">
        <v>91939</v>
      </c>
      <c r="B4384" s="73" t="s">
        <v>5081</v>
      </c>
      <c r="C4384" s="78">
        <v>30.28</v>
      </c>
    </row>
    <row r="4385" spans="1:3" ht="25.5">
      <c r="A4385" s="75">
        <v>92869</v>
      </c>
      <c r="B4385" s="73" t="s">
        <v>5082</v>
      </c>
      <c r="C4385" s="78">
        <v>10.210000000000001</v>
      </c>
    </row>
    <row r="4386" spans="1:3" ht="25.5">
      <c r="A4386" s="75">
        <v>91941</v>
      </c>
      <c r="B4386" s="73" t="s">
        <v>5083</v>
      </c>
      <c r="C4386" s="78">
        <v>10.71</v>
      </c>
    </row>
    <row r="4387" spans="1:3" ht="25.5">
      <c r="A4387" s="75">
        <v>92868</v>
      </c>
      <c r="B4387" s="73" t="s">
        <v>5084</v>
      </c>
      <c r="C4387" s="78">
        <v>16.649999999999999</v>
      </c>
    </row>
    <row r="4388" spans="1:3" ht="25.5">
      <c r="A4388" s="75">
        <v>91940</v>
      </c>
      <c r="B4388" s="73" t="s">
        <v>5085</v>
      </c>
      <c r="C4388" s="78">
        <v>17.149999999999999</v>
      </c>
    </row>
    <row r="4389" spans="1:3" ht="25.5">
      <c r="A4389" s="75">
        <v>92870</v>
      </c>
      <c r="B4389" s="73" t="s">
        <v>5086</v>
      </c>
      <c r="C4389" s="78">
        <v>32.4</v>
      </c>
    </row>
    <row r="4390" spans="1:3" ht="25.5">
      <c r="A4390" s="75">
        <v>91942</v>
      </c>
      <c r="B4390" s="73" t="s">
        <v>5087</v>
      </c>
      <c r="C4390" s="78">
        <v>33.229999999999997</v>
      </c>
    </row>
    <row r="4391" spans="1:3" ht="25.5">
      <c r="A4391" s="75">
        <v>92872</v>
      </c>
      <c r="B4391" s="73" t="s">
        <v>5088</v>
      </c>
      <c r="C4391" s="78">
        <v>12.12</v>
      </c>
    </row>
    <row r="4392" spans="1:3" ht="25.5">
      <c r="A4392" s="75">
        <v>91944</v>
      </c>
      <c r="B4392" s="73" t="s">
        <v>5089</v>
      </c>
      <c r="C4392" s="78">
        <v>12.95</v>
      </c>
    </row>
    <row r="4393" spans="1:3" ht="25.5">
      <c r="A4393" s="75">
        <v>92871</v>
      </c>
      <c r="B4393" s="73" t="s">
        <v>5090</v>
      </c>
      <c r="C4393" s="78">
        <v>18.809999999999999</v>
      </c>
    </row>
    <row r="4394" spans="1:3" ht="25.5">
      <c r="A4394" s="75">
        <v>91943</v>
      </c>
      <c r="B4394" s="73" t="s">
        <v>5091</v>
      </c>
      <c r="C4394" s="78">
        <v>19.64</v>
      </c>
    </row>
    <row r="4395" spans="1:3">
      <c r="A4395" s="75">
        <v>92866</v>
      </c>
      <c r="B4395" s="73" t="s">
        <v>5092</v>
      </c>
      <c r="C4395" s="78">
        <v>12.52</v>
      </c>
    </row>
    <row r="4396" spans="1:3" ht="25.5">
      <c r="A4396" s="75">
        <v>91987</v>
      </c>
      <c r="B4396" s="73" t="s">
        <v>5093</v>
      </c>
      <c r="C4396" s="78">
        <v>44.65</v>
      </c>
    </row>
    <row r="4397" spans="1:3" ht="25.5">
      <c r="A4397" s="75">
        <v>91986</v>
      </c>
      <c r="B4397" s="73" t="s">
        <v>5094</v>
      </c>
      <c r="C4397" s="78">
        <v>34.33</v>
      </c>
    </row>
    <row r="4398" spans="1:3" ht="25.5">
      <c r="A4398" s="75">
        <v>97559</v>
      </c>
      <c r="B4398" s="73" t="s">
        <v>5095</v>
      </c>
      <c r="C4398" s="78">
        <v>12.37</v>
      </c>
    </row>
    <row r="4399" spans="1:3" ht="25.5">
      <c r="A4399" s="75">
        <v>97562</v>
      </c>
      <c r="B4399" s="73" t="s">
        <v>5096</v>
      </c>
      <c r="C4399" s="78">
        <v>10.14</v>
      </c>
    </row>
    <row r="4400" spans="1:3" ht="25.5">
      <c r="A4400" s="75">
        <v>97564</v>
      </c>
      <c r="B4400" s="73" t="s">
        <v>5097</v>
      </c>
      <c r="C4400" s="78">
        <v>16.89</v>
      </c>
    </row>
    <row r="4401" spans="1:3" ht="25.5">
      <c r="A4401" s="75">
        <v>91889</v>
      </c>
      <c r="B4401" s="73" t="s">
        <v>5098</v>
      </c>
      <c r="C4401" s="78">
        <v>11.07</v>
      </c>
    </row>
    <row r="4402" spans="1:3" ht="25.5">
      <c r="A4402" s="75">
        <v>91901</v>
      </c>
      <c r="B4402" s="73" t="s">
        <v>5099</v>
      </c>
      <c r="C4402" s="78">
        <v>8.84</v>
      </c>
    </row>
    <row r="4403" spans="1:3" ht="25.5">
      <c r="A4403" s="75">
        <v>91913</v>
      </c>
      <c r="B4403" s="73" t="s">
        <v>5100</v>
      </c>
      <c r="C4403" s="78">
        <v>15.63</v>
      </c>
    </row>
    <row r="4404" spans="1:3" ht="25.5">
      <c r="A4404" s="75">
        <v>91892</v>
      </c>
      <c r="B4404" s="73" t="s">
        <v>5101</v>
      </c>
      <c r="C4404" s="78">
        <v>14.04</v>
      </c>
    </row>
    <row r="4405" spans="1:3" ht="25.5">
      <c r="A4405" s="75">
        <v>91904</v>
      </c>
      <c r="B4405" s="73" t="s">
        <v>5102</v>
      </c>
      <c r="C4405" s="78">
        <v>11.81</v>
      </c>
    </row>
    <row r="4406" spans="1:3" ht="25.5">
      <c r="A4406" s="75">
        <v>91916</v>
      </c>
      <c r="B4406" s="73" t="s">
        <v>5103</v>
      </c>
      <c r="C4406" s="78">
        <v>18.559999999999999</v>
      </c>
    </row>
    <row r="4407" spans="1:3" ht="25.5">
      <c r="A4407" s="75">
        <v>91895</v>
      </c>
      <c r="B4407" s="73" t="s">
        <v>5104</v>
      </c>
      <c r="C4407" s="78">
        <v>16.88</v>
      </c>
    </row>
    <row r="4408" spans="1:3" ht="25.5">
      <c r="A4408" s="75">
        <v>91907</v>
      </c>
      <c r="B4408" s="73" t="s">
        <v>5105</v>
      </c>
      <c r="C4408" s="78">
        <v>14.65</v>
      </c>
    </row>
    <row r="4409" spans="1:3" ht="25.5">
      <c r="A4409" s="75">
        <v>91919</v>
      </c>
      <c r="B4409" s="73" t="s">
        <v>5106</v>
      </c>
      <c r="C4409" s="78">
        <v>21.35</v>
      </c>
    </row>
    <row r="4410" spans="1:3" ht="25.5">
      <c r="A4410" s="75">
        <v>91898</v>
      </c>
      <c r="B4410" s="73" t="s">
        <v>5107</v>
      </c>
      <c r="C4410" s="78">
        <v>19.32</v>
      </c>
    </row>
    <row r="4411" spans="1:3" ht="25.5">
      <c r="A4411" s="75">
        <v>91910</v>
      </c>
      <c r="B4411" s="73" t="s">
        <v>5108</v>
      </c>
      <c r="C4411" s="78">
        <v>17.14</v>
      </c>
    </row>
    <row r="4412" spans="1:3" ht="25.5">
      <c r="A4412" s="75">
        <v>91922</v>
      </c>
      <c r="B4412" s="73" t="s">
        <v>5109</v>
      </c>
      <c r="C4412" s="78">
        <v>23.74</v>
      </c>
    </row>
    <row r="4413" spans="1:3" ht="25.5">
      <c r="A4413" s="75">
        <v>91887</v>
      </c>
      <c r="B4413" s="73" t="s">
        <v>5110</v>
      </c>
      <c r="C4413" s="78">
        <v>11.3</v>
      </c>
    </row>
    <row r="4414" spans="1:3" ht="25.5">
      <c r="A4414" s="75">
        <v>91899</v>
      </c>
      <c r="B4414" s="73" t="s">
        <v>5111</v>
      </c>
      <c r="C4414" s="78">
        <v>9.07</v>
      </c>
    </row>
    <row r="4415" spans="1:3" ht="25.5">
      <c r="A4415" s="75">
        <v>91911</v>
      </c>
      <c r="B4415" s="73" t="s">
        <v>5112</v>
      </c>
      <c r="C4415" s="78">
        <v>15.86</v>
      </c>
    </row>
    <row r="4416" spans="1:3" ht="25.5">
      <c r="A4416" s="75">
        <v>91890</v>
      </c>
      <c r="B4416" s="73" t="s">
        <v>5113</v>
      </c>
      <c r="C4416" s="78">
        <v>12.54</v>
      </c>
    </row>
    <row r="4417" spans="1:3" ht="25.5">
      <c r="A4417" s="75">
        <v>91902</v>
      </c>
      <c r="B4417" s="73" t="s">
        <v>5114</v>
      </c>
      <c r="C4417" s="78">
        <v>10.31</v>
      </c>
    </row>
    <row r="4418" spans="1:3" ht="25.5">
      <c r="A4418" s="75">
        <v>91914</v>
      </c>
      <c r="B4418" s="73" t="s">
        <v>5115</v>
      </c>
      <c r="C4418" s="78">
        <v>17.059999999999999</v>
      </c>
    </row>
    <row r="4419" spans="1:3" ht="25.5">
      <c r="A4419" s="75">
        <v>91893</v>
      </c>
      <c r="B4419" s="73" t="s">
        <v>5116</v>
      </c>
      <c r="C4419" s="78">
        <v>15.35</v>
      </c>
    </row>
    <row r="4420" spans="1:3" ht="25.5">
      <c r="A4420" s="75">
        <v>91905</v>
      </c>
      <c r="B4420" s="73" t="s">
        <v>5117</v>
      </c>
      <c r="C4420" s="78">
        <v>13.12</v>
      </c>
    </row>
    <row r="4421" spans="1:3" ht="25.5">
      <c r="A4421" s="75">
        <v>91917</v>
      </c>
      <c r="B4421" s="73" t="s">
        <v>5118</v>
      </c>
      <c r="C4421" s="78">
        <v>19.82</v>
      </c>
    </row>
    <row r="4422" spans="1:3" ht="25.5">
      <c r="A4422" s="75">
        <v>91896</v>
      </c>
      <c r="B4422" s="73" t="s">
        <v>5119</v>
      </c>
      <c r="C4422" s="78">
        <v>17.68</v>
      </c>
    </row>
    <row r="4423" spans="1:3" ht="25.5">
      <c r="A4423" s="75">
        <v>91908</v>
      </c>
      <c r="B4423" s="73" t="s">
        <v>5120</v>
      </c>
      <c r="C4423" s="78">
        <v>15.5</v>
      </c>
    </row>
    <row r="4424" spans="1:3" ht="25.5">
      <c r="A4424" s="75">
        <v>91920</v>
      </c>
      <c r="B4424" s="73" t="s">
        <v>5121</v>
      </c>
      <c r="C4424" s="78">
        <v>22.1</v>
      </c>
    </row>
    <row r="4425" spans="1:3" ht="25.5">
      <c r="A4425" s="75">
        <v>91983</v>
      </c>
      <c r="B4425" s="73" t="s">
        <v>5122</v>
      </c>
      <c r="C4425" s="78">
        <v>88.67</v>
      </c>
    </row>
    <row r="4426" spans="1:3" ht="25.5">
      <c r="A4426" s="75">
        <v>91982</v>
      </c>
      <c r="B4426" s="73" t="s">
        <v>5123</v>
      </c>
      <c r="C4426" s="78">
        <v>78.349999999999994</v>
      </c>
    </row>
    <row r="4427" spans="1:3" ht="25.5">
      <c r="A4427" s="75">
        <v>91833</v>
      </c>
      <c r="B4427" s="73" t="s">
        <v>5124</v>
      </c>
      <c r="C4427" s="78">
        <v>18.829999999999998</v>
      </c>
    </row>
    <row r="4428" spans="1:3" ht="25.5">
      <c r="A4428" s="75">
        <v>91843</v>
      </c>
      <c r="B4428" s="73" t="s">
        <v>5125</v>
      </c>
      <c r="C4428" s="78">
        <v>6.57</v>
      </c>
    </row>
    <row r="4429" spans="1:3" ht="25.5">
      <c r="A4429" s="75">
        <v>91853</v>
      </c>
      <c r="B4429" s="73" t="s">
        <v>5126</v>
      </c>
      <c r="C4429" s="78">
        <v>9.4700000000000006</v>
      </c>
    </row>
    <row r="4430" spans="1:3" ht="25.5">
      <c r="A4430" s="75">
        <v>91835</v>
      </c>
      <c r="B4430" s="73" t="s">
        <v>5127</v>
      </c>
      <c r="C4430" s="78">
        <v>20.6</v>
      </c>
    </row>
    <row r="4431" spans="1:3" ht="25.5">
      <c r="A4431" s="75">
        <v>91845</v>
      </c>
      <c r="B4431" s="73" t="s">
        <v>5128</v>
      </c>
      <c r="C4431" s="78">
        <v>8.2799999999999994</v>
      </c>
    </row>
    <row r="4432" spans="1:3" ht="25.5">
      <c r="A4432" s="75">
        <v>91855</v>
      </c>
      <c r="B4432" s="73" t="s">
        <v>5129</v>
      </c>
      <c r="C4432" s="78">
        <v>11.1</v>
      </c>
    </row>
    <row r="4433" spans="1:3" ht="25.5">
      <c r="A4433" s="75">
        <v>91837</v>
      </c>
      <c r="B4433" s="73" t="s">
        <v>5130</v>
      </c>
      <c r="C4433" s="78">
        <v>25.62</v>
      </c>
    </row>
    <row r="4434" spans="1:3" ht="25.5">
      <c r="A4434" s="75">
        <v>91847</v>
      </c>
      <c r="B4434" s="73" t="s">
        <v>5131</v>
      </c>
      <c r="C4434" s="78">
        <v>13.35</v>
      </c>
    </row>
    <row r="4435" spans="1:3" ht="25.5">
      <c r="A4435" s="75">
        <v>91857</v>
      </c>
      <c r="B4435" s="73" t="s">
        <v>5132</v>
      </c>
      <c r="C4435" s="78">
        <v>15.83</v>
      </c>
    </row>
    <row r="4436" spans="1:3" ht="25.5">
      <c r="A4436" s="75">
        <v>91838</v>
      </c>
      <c r="B4436" s="73" t="s">
        <v>5133</v>
      </c>
      <c r="C4436" s="78">
        <v>0</v>
      </c>
    </row>
    <row r="4437" spans="1:3" ht="25.5">
      <c r="A4437" s="75">
        <v>91848</v>
      </c>
      <c r="B4437" s="73" t="s">
        <v>5134</v>
      </c>
      <c r="C4437" s="78">
        <v>0</v>
      </c>
    </row>
    <row r="4438" spans="1:3" ht="25.5">
      <c r="A4438" s="75">
        <v>91858</v>
      </c>
      <c r="B4438" s="73" t="s">
        <v>5135</v>
      </c>
      <c r="C4438" s="78">
        <v>0</v>
      </c>
    </row>
    <row r="4439" spans="1:3" ht="25.5">
      <c r="A4439" s="75">
        <v>91840</v>
      </c>
      <c r="B4439" s="73" t="s">
        <v>5136</v>
      </c>
      <c r="C4439" s="78">
        <v>22.84</v>
      </c>
    </row>
    <row r="4440" spans="1:3" ht="25.5">
      <c r="A4440" s="75">
        <v>91850</v>
      </c>
      <c r="B4440" s="73" t="s">
        <v>5137</v>
      </c>
      <c r="C4440" s="78">
        <v>10.53</v>
      </c>
    </row>
    <row r="4441" spans="1:3" ht="25.5">
      <c r="A4441" s="75">
        <v>91860</v>
      </c>
      <c r="B4441" s="73" t="s">
        <v>5138</v>
      </c>
      <c r="C4441" s="78">
        <v>13.29</v>
      </c>
    </row>
    <row r="4442" spans="1:3" ht="25.5">
      <c r="A4442" s="75">
        <v>91831</v>
      </c>
      <c r="B4442" s="73" t="s">
        <v>5139</v>
      </c>
      <c r="C4442" s="78">
        <v>18.2</v>
      </c>
    </row>
    <row r="4443" spans="1:3" ht="25.5">
      <c r="A4443" s="75">
        <v>91852</v>
      </c>
      <c r="B4443" s="73" t="s">
        <v>5140</v>
      </c>
      <c r="C4443" s="78">
        <v>8.89</v>
      </c>
    </row>
    <row r="4444" spans="1:3" ht="25.5">
      <c r="A4444" s="75">
        <v>91834</v>
      </c>
      <c r="B4444" s="73" t="s">
        <v>5141</v>
      </c>
      <c r="C4444" s="78">
        <v>18.989999999999998</v>
      </c>
    </row>
    <row r="4445" spans="1:3" ht="25.5">
      <c r="A4445" s="75">
        <v>91854</v>
      </c>
      <c r="B4445" s="73" t="s">
        <v>5142</v>
      </c>
      <c r="C4445" s="78">
        <v>9.61</v>
      </c>
    </row>
    <row r="4446" spans="1:3" ht="25.5">
      <c r="A4446" s="75">
        <v>91836</v>
      </c>
      <c r="B4446" s="73" t="s">
        <v>5143</v>
      </c>
      <c r="C4446" s="78">
        <v>21.88</v>
      </c>
    </row>
    <row r="4447" spans="1:3" ht="25.5">
      <c r="A4447" s="75">
        <v>91856</v>
      </c>
      <c r="B4447" s="73" t="s">
        <v>5144</v>
      </c>
      <c r="C4447" s="78">
        <v>12.38</v>
      </c>
    </row>
    <row r="4448" spans="1:3" ht="25.5">
      <c r="A4448" s="75">
        <v>91839</v>
      </c>
      <c r="B4448" s="73" t="s">
        <v>5145</v>
      </c>
      <c r="C4448" s="78">
        <v>20.13</v>
      </c>
    </row>
    <row r="4449" spans="1:3" ht="25.5">
      <c r="A4449" s="75">
        <v>91849</v>
      </c>
      <c r="B4449" s="73" t="s">
        <v>5146</v>
      </c>
      <c r="C4449" s="78">
        <v>7.86</v>
      </c>
    </row>
    <row r="4450" spans="1:3" ht="25.5">
      <c r="A4450" s="75">
        <v>91859</v>
      </c>
      <c r="B4450" s="73" t="s">
        <v>5147</v>
      </c>
      <c r="C4450" s="78">
        <v>10.76</v>
      </c>
    </row>
    <row r="4451" spans="1:3" ht="25.5">
      <c r="A4451" s="75">
        <v>91841</v>
      </c>
      <c r="B4451" s="73" t="s">
        <v>5148</v>
      </c>
      <c r="C4451" s="78">
        <v>22.02</v>
      </c>
    </row>
    <row r="4452" spans="1:3" ht="25.5">
      <c r="A4452" s="75">
        <v>91851</v>
      </c>
      <c r="B4452" s="73" t="s">
        <v>5149</v>
      </c>
      <c r="C4452" s="78">
        <v>9.7100000000000009</v>
      </c>
    </row>
    <row r="4453" spans="1:3" ht="25.5">
      <c r="A4453" s="75">
        <v>91861</v>
      </c>
      <c r="B4453" s="73" t="s">
        <v>5150</v>
      </c>
      <c r="C4453" s="78">
        <v>12.53</v>
      </c>
    </row>
    <row r="4454" spans="1:3" ht="25.5">
      <c r="A4454" s="75">
        <v>91862</v>
      </c>
      <c r="B4454" s="73" t="s">
        <v>5151</v>
      </c>
      <c r="C4454" s="78">
        <v>9.64</v>
      </c>
    </row>
    <row r="4455" spans="1:3" ht="25.5">
      <c r="A4455" s="75">
        <v>91866</v>
      </c>
      <c r="B4455" s="73" t="s">
        <v>5152</v>
      </c>
      <c r="C4455" s="78">
        <v>8.4</v>
      </c>
    </row>
    <row r="4456" spans="1:3" ht="25.5">
      <c r="A4456" s="75">
        <v>91870</v>
      </c>
      <c r="B4456" s="73" t="s">
        <v>5153</v>
      </c>
      <c r="C4456" s="78">
        <v>12.57</v>
      </c>
    </row>
    <row r="4457" spans="1:3" ht="25.5">
      <c r="A4457" s="75">
        <v>91863</v>
      </c>
      <c r="B4457" s="73" t="s">
        <v>5154</v>
      </c>
      <c r="C4457" s="78">
        <v>11.39</v>
      </c>
    </row>
    <row r="4458" spans="1:3" ht="25.5">
      <c r="A4458" s="75">
        <v>91867</v>
      </c>
      <c r="B4458" s="73" t="s">
        <v>5155</v>
      </c>
      <c r="C4458" s="78">
        <v>10.16</v>
      </c>
    </row>
    <row r="4459" spans="1:3" ht="25.5">
      <c r="A4459" s="75">
        <v>91871</v>
      </c>
      <c r="B4459" s="73" t="s">
        <v>5156</v>
      </c>
      <c r="C4459" s="78">
        <v>14.34</v>
      </c>
    </row>
    <row r="4460" spans="1:3" ht="25.5">
      <c r="A4460" s="75">
        <v>91864</v>
      </c>
      <c r="B4460" s="73" t="s">
        <v>5157</v>
      </c>
      <c r="C4460" s="78">
        <v>15.44</v>
      </c>
    </row>
    <row r="4461" spans="1:3" ht="25.5">
      <c r="A4461" s="75">
        <v>91868</v>
      </c>
      <c r="B4461" s="73" t="s">
        <v>5158</v>
      </c>
      <c r="C4461" s="78">
        <v>14.21</v>
      </c>
    </row>
    <row r="4462" spans="1:3" ht="25.5">
      <c r="A4462" s="75">
        <v>91872</v>
      </c>
      <c r="B4462" s="73" t="s">
        <v>5159</v>
      </c>
      <c r="C4462" s="78">
        <v>18.39</v>
      </c>
    </row>
    <row r="4463" spans="1:3" ht="25.5">
      <c r="A4463" s="75">
        <v>91865</v>
      </c>
      <c r="B4463" s="73" t="s">
        <v>5160</v>
      </c>
      <c r="C4463" s="78">
        <v>19.39</v>
      </c>
    </row>
    <row r="4464" spans="1:3" ht="25.5">
      <c r="A4464" s="75">
        <v>91869</v>
      </c>
      <c r="B4464" s="73" t="s">
        <v>5161</v>
      </c>
      <c r="C4464" s="78">
        <v>18.12</v>
      </c>
    </row>
    <row r="4465" spans="1:3" ht="25.5">
      <c r="A4465" s="75">
        <v>91873</v>
      </c>
      <c r="B4465" s="73" t="s">
        <v>5162</v>
      </c>
      <c r="C4465" s="78">
        <v>22.29</v>
      </c>
    </row>
    <row r="4466" spans="1:3" ht="25.5">
      <c r="A4466" s="75">
        <v>91981</v>
      </c>
      <c r="B4466" s="73" t="s">
        <v>5163</v>
      </c>
      <c r="C4466" s="78">
        <v>46.2</v>
      </c>
    </row>
    <row r="4467" spans="1:3" ht="25.5">
      <c r="A4467" s="75">
        <v>91980</v>
      </c>
      <c r="B4467" s="73" t="s">
        <v>5164</v>
      </c>
      <c r="C4467" s="78">
        <v>35.880000000000003</v>
      </c>
    </row>
    <row r="4468" spans="1:3" ht="25.5">
      <c r="A4468" s="75">
        <v>91979</v>
      </c>
      <c r="B4468" s="73" t="s">
        <v>5165</v>
      </c>
      <c r="C4468" s="78">
        <v>47.25</v>
      </c>
    </row>
    <row r="4469" spans="1:3" ht="25.5">
      <c r="A4469" s="75">
        <v>91978</v>
      </c>
      <c r="B4469" s="73" t="s">
        <v>5166</v>
      </c>
      <c r="C4469" s="78">
        <v>36.93</v>
      </c>
    </row>
    <row r="4470" spans="1:3" ht="25.5">
      <c r="A4470" s="75">
        <v>92029</v>
      </c>
      <c r="B4470" s="73" t="s">
        <v>5167</v>
      </c>
      <c r="C4470" s="78">
        <v>53.92</v>
      </c>
    </row>
    <row r="4471" spans="1:3" ht="25.5">
      <c r="A4471" s="75">
        <v>92028</v>
      </c>
      <c r="B4471" s="73" t="s">
        <v>5168</v>
      </c>
      <c r="C4471" s="78">
        <v>43.6</v>
      </c>
    </row>
    <row r="4472" spans="1:3" ht="25.5">
      <c r="A4472" s="75">
        <v>92031</v>
      </c>
      <c r="B4472" s="73" t="s">
        <v>5169</v>
      </c>
      <c r="C4472" s="78">
        <v>73.61</v>
      </c>
    </row>
    <row r="4473" spans="1:3" ht="25.5">
      <c r="A4473" s="75">
        <v>92030</v>
      </c>
      <c r="B4473" s="73" t="s">
        <v>5170</v>
      </c>
      <c r="C4473" s="78">
        <v>63.29</v>
      </c>
    </row>
    <row r="4474" spans="1:3" ht="25.5">
      <c r="A4474" s="75">
        <v>91955</v>
      </c>
      <c r="B4474" s="73" t="s">
        <v>5171</v>
      </c>
      <c r="C4474" s="78">
        <v>34.18</v>
      </c>
    </row>
    <row r="4475" spans="1:3" ht="25.5">
      <c r="A4475" s="75">
        <v>91954</v>
      </c>
      <c r="B4475" s="73" t="s">
        <v>5172</v>
      </c>
      <c r="C4475" s="78">
        <v>23.86</v>
      </c>
    </row>
    <row r="4476" spans="1:3" ht="25.5">
      <c r="A4476" s="75">
        <v>92033</v>
      </c>
      <c r="B4476" s="73" t="s">
        <v>5173</v>
      </c>
      <c r="C4476" s="78">
        <v>74.59</v>
      </c>
    </row>
    <row r="4477" spans="1:3" ht="25.5">
      <c r="A4477" s="75">
        <v>92032</v>
      </c>
      <c r="B4477" s="73" t="s">
        <v>5174</v>
      </c>
      <c r="C4477" s="78">
        <v>64.27</v>
      </c>
    </row>
    <row r="4478" spans="1:3" ht="25.5">
      <c r="A4478" s="75">
        <v>91961</v>
      </c>
      <c r="B4478" s="73" t="s">
        <v>5175</v>
      </c>
      <c r="C4478" s="78">
        <v>54.9</v>
      </c>
    </row>
    <row r="4479" spans="1:3" ht="25.5">
      <c r="A4479" s="75">
        <v>91960</v>
      </c>
      <c r="B4479" s="73" t="s">
        <v>5176</v>
      </c>
      <c r="C4479" s="78">
        <v>44.58</v>
      </c>
    </row>
    <row r="4480" spans="1:3" ht="25.5">
      <c r="A4480" s="75">
        <v>91969</v>
      </c>
      <c r="B4480" s="73" t="s">
        <v>5177</v>
      </c>
      <c r="C4480" s="78">
        <v>75.569999999999993</v>
      </c>
    </row>
    <row r="4481" spans="1:3" ht="25.5">
      <c r="A4481" s="75">
        <v>91968</v>
      </c>
      <c r="B4481" s="73" t="s">
        <v>5178</v>
      </c>
      <c r="C4481" s="78">
        <v>65.25</v>
      </c>
    </row>
    <row r="4482" spans="1:3" ht="25.5">
      <c r="A4482" s="75">
        <v>91985</v>
      </c>
      <c r="B4482" s="73" t="s">
        <v>5179</v>
      </c>
      <c r="C4482" s="78">
        <v>27.09</v>
      </c>
    </row>
    <row r="4483" spans="1:3" ht="25.5">
      <c r="A4483" s="75">
        <v>91984</v>
      </c>
      <c r="B4483" s="73" t="s">
        <v>5180</v>
      </c>
      <c r="C4483" s="78">
        <v>16.77</v>
      </c>
    </row>
    <row r="4484" spans="1:3" ht="25.5">
      <c r="A4484" s="75">
        <v>91989</v>
      </c>
      <c r="B4484" s="73" t="s">
        <v>5181</v>
      </c>
      <c r="C4484" s="78">
        <v>30.61</v>
      </c>
    </row>
    <row r="4485" spans="1:3" ht="25.5">
      <c r="A4485" s="75">
        <v>91988</v>
      </c>
      <c r="B4485" s="73" t="s">
        <v>5182</v>
      </c>
      <c r="C4485" s="78">
        <v>20.29</v>
      </c>
    </row>
    <row r="4486" spans="1:3" ht="25.5">
      <c r="A4486" s="75">
        <v>92023</v>
      </c>
      <c r="B4486" s="73" t="s">
        <v>5183</v>
      </c>
      <c r="C4486" s="78">
        <v>47.75</v>
      </c>
    </row>
    <row r="4487" spans="1:3" ht="25.5">
      <c r="A4487" s="75">
        <v>92022</v>
      </c>
      <c r="B4487" s="73" t="s">
        <v>5184</v>
      </c>
      <c r="C4487" s="78">
        <v>37.43</v>
      </c>
    </row>
    <row r="4488" spans="1:3" ht="25.5">
      <c r="A4488" s="75">
        <v>92025</v>
      </c>
      <c r="B4488" s="73" t="s">
        <v>5185</v>
      </c>
      <c r="C4488" s="78">
        <v>67.489999999999995</v>
      </c>
    </row>
    <row r="4489" spans="1:3" ht="25.5">
      <c r="A4489" s="75">
        <v>92024</v>
      </c>
      <c r="B4489" s="73" t="s">
        <v>5186</v>
      </c>
      <c r="C4489" s="78">
        <v>57.17</v>
      </c>
    </row>
    <row r="4490" spans="1:3" ht="25.5">
      <c r="A4490" s="75">
        <v>91957</v>
      </c>
      <c r="B4490" s="73" t="s">
        <v>5187</v>
      </c>
      <c r="C4490" s="78">
        <v>48.73</v>
      </c>
    </row>
    <row r="4491" spans="1:3" ht="25.5">
      <c r="A4491" s="75">
        <v>91956</v>
      </c>
      <c r="B4491" s="73" t="s">
        <v>5188</v>
      </c>
      <c r="C4491" s="78">
        <v>38.409999999999997</v>
      </c>
    </row>
    <row r="4492" spans="1:3" ht="25.5">
      <c r="A4492" s="75">
        <v>91963</v>
      </c>
      <c r="B4492" s="73" t="s">
        <v>5189</v>
      </c>
      <c r="C4492" s="78">
        <v>69.45</v>
      </c>
    </row>
    <row r="4493" spans="1:3" ht="25.5">
      <c r="A4493" s="75">
        <v>91962</v>
      </c>
      <c r="B4493" s="73" t="s">
        <v>5190</v>
      </c>
      <c r="C4493" s="78">
        <v>59.13</v>
      </c>
    </row>
    <row r="4494" spans="1:3" ht="25.5">
      <c r="A4494" s="75">
        <v>91953</v>
      </c>
      <c r="B4494" s="73" t="s">
        <v>5191</v>
      </c>
      <c r="C4494" s="78">
        <v>28.06</v>
      </c>
    </row>
    <row r="4495" spans="1:3" ht="25.5">
      <c r="A4495" s="75">
        <v>91952</v>
      </c>
      <c r="B4495" s="73" t="s">
        <v>5192</v>
      </c>
      <c r="C4495" s="78">
        <v>17.739999999999998</v>
      </c>
    </row>
    <row r="4496" spans="1:3" ht="25.5">
      <c r="A4496" s="75">
        <v>92035</v>
      </c>
      <c r="B4496" s="73" t="s">
        <v>5193</v>
      </c>
      <c r="C4496" s="78">
        <v>68.47</v>
      </c>
    </row>
    <row r="4497" spans="1:3" ht="25.5">
      <c r="A4497" s="75">
        <v>92034</v>
      </c>
      <c r="B4497" s="73" t="s">
        <v>5194</v>
      </c>
      <c r="C4497" s="78">
        <v>58.15</v>
      </c>
    </row>
    <row r="4498" spans="1:3" ht="25.5">
      <c r="A4498" s="75">
        <v>92027</v>
      </c>
      <c r="B4498" s="73" t="s">
        <v>5195</v>
      </c>
      <c r="C4498" s="78">
        <v>62.35</v>
      </c>
    </row>
    <row r="4499" spans="1:3" ht="25.5">
      <c r="A4499" s="75">
        <v>92026</v>
      </c>
      <c r="B4499" s="73" t="s">
        <v>5196</v>
      </c>
      <c r="C4499" s="78">
        <v>52.03</v>
      </c>
    </row>
    <row r="4500" spans="1:3" ht="25.5">
      <c r="A4500" s="75">
        <v>91965</v>
      </c>
      <c r="B4500" s="73" t="s">
        <v>5197</v>
      </c>
      <c r="C4500" s="78">
        <v>63.33</v>
      </c>
    </row>
    <row r="4501" spans="1:3" ht="25.5">
      <c r="A4501" s="75">
        <v>91964</v>
      </c>
      <c r="B4501" s="73" t="s">
        <v>5198</v>
      </c>
      <c r="C4501" s="78">
        <v>53.01</v>
      </c>
    </row>
    <row r="4502" spans="1:3" ht="25.5">
      <c r="A4502" s="75">
        <v>91973</v>
      </c>
      <c r="B4502" s="73" t="s">
        <v>5199</v>
      </c>
      <c r="C4502" s="78">
        <v>89.02</v>
      </c>
    </row>
    <row r="4503" spans="1:3" ht="25.5">
      <c r="A4503" s="75">
        <v>91972</v>
      </c>
      <c r="B4503" s="73" t="s">
        <v>5200</v>
      </c>
      <c r="C4503" s="78">
        <v>74.13</v>
      </c>
    </row>
    <row r="4504" spans="1:3" ht="25.5">
      <c r="A4504" s="75">
        <v>91959</v>
      </c>
      <c r="B4504" s="73" t="s">
        <v>5201</v>
      </c>
      <c r="C4504" s="78">
        <v>42.66</v>
      </c>
    </row>
    <row r="4505" spans="1:3" ht="25.5">
      <c r="A4505" s="75">
        <v>91958</v>
      </c>
      <c r="B4505" s="73" t="s">
        <v>5202</v>
      </c>
      <c r="C4505" s="78">
        <v>32.340000000000003</v>
      </c>
    </row>
    <row r="4506" spans="1:3" ht="25.5">
      <c r="A4506" s="75">
        <v>91971</v>
      </c>
      <c r="B4506" s="73" t="s">
        <v>5203</v>
      </c>
      <c r="C4506" s="78">
        <v>82.85</v>
      </c>
    </row>
    <row r="4507" spans="1:3" ht="25.5">
      <c r="A4507" s="75">
        <v>91970</v>
      </c>
      <c r="B4507" s="73" t="s">
        <v>5204</v>
      </c>
      <c r="C4507" s="78">
        <v>67.959999999999994</v>
      </c>
    </row>
    <row r="4508" spans="1:3" ht="25.5">
      <c r="A4508" s="75">
        <v>91967</v>
      </c>
      <c r="B4508" s="73" t="s">
        <v>5205</v>
      </c>
      <c r="C4508" s="78">
        <v>57.26</v>
      </c>
    </row>
    <row r="4509" spans="1:3" ht="25.5">
      <c r="A4509" s="75">
        <v>91966</v>
      </c>
      <c r="B4509" s="73" t="s">
        <v>5206</v>
      </c>
      <c r="C4509" s="78">
        <v>46.94</v>
      </c>
    </row>
    <row r="4510" spans="1:3" ht="25.5">
      <c r="A4510" s="75">
        <v>91975</v>
      </c>
      <c r="B4510" s="73" t="s">
        <v>5207</v>
      </c>
      <c r="C4510" s="78">
        <v>76.73</v>
      </c>
    </row>
    <row r="4511" spans="1:3" ht="25.5">
      <c r="A4511" s="75">
        <v>91974</v>
      </c>
      <c r="B4511" s="73" t="s">
        <v>5208</v>
      </c>
      <c r="C4511" s="78">
        <v>61.84</v>
      </c>
    </row>
    <row r="4512" spans="1:3" ht="25.5">
      <c r="A4512" s="75">
        <v>91977</v>
      </c>
      <c r="B4512" s="73" t="s">
        <v>5209</v>
      </c>
      <c r="C4512" s="78">
        <v>105.98</v>
      </c>
    </row>
    <row r="4513" spans="1:3" ht="25.5">
      <c r="A4513" s="75">
        <v>91976</v>
      </c>
      <c r="B4513" s="73" t="s">
        <v>5210</v>
      </c>
      <c r="C4513" s="78">
        <v>91.09</v>
      </c>
    </row>
    <row r="4514" spans="1:3" ht="25.5">
      <c r="A4514" s="75">
        <v>91874</v>
      </c>
      <c r="B4514" s="73" t="s">
        <v>5211</v>
      </c>
      <c r="C4514" s="78">
        <v>6.74</v>
      </c>
    </row>
    <row r="4515" spans="1:3" ht="25.5">
      <c r="A4515" s="75">
        <v>91878</v>
      </c>
      <c r="B4515" s="73" t="s">
        <v>5212</v>
      </c>
      <c r="C4515" s="78">
        <v>5.28</v>
      </c>
    </row>
    <row r="4516" spans="1:3" ht="25.5">
      <c r="A4516" s="75">
        <v>91882</v>
      </c>
      <c r="B4516" s="73" t="s">
        <v>5213</v>
      </c>
      <c r="C4516" s="78">
        <v>9.7799999999999994</v>
      </c>
    </row>
    <row r="4517" spans="1:3" ht="25.5">
      <c r="A4517" s="75">
        <v>91875</v>
      </c>
      <c r="B4517" s="73" t="s">
        <v>5214</v>
      </c>
      <c r="C4517" s="78">
        <v>7.85</v>
      </c>
    </row>
    <row r="4518" spans="1:3" ht="25.5">
      <c r="A4518" s="75">
        <v>91879</v>
      </c>
      <c r="B4518" s="73" t="s">
        <v>5215</v>
      </c>
      <c r="C4518" s="78">
        <v>6.37</v>
      </c>
    </row>
    <row r="4519" spans="1:3" ht="25.5">
      <c r="A4519" s="75">
        <v>91884</v>
      </c>
      <c r="B4519" s="73" t="s">
        <v>5216</v>
      </c>
      <c r="C4519" s="78">
        <v>10.89</v>
      </c>
    </row>
    <row r="4520" spans="1:3" ht="25.5">
      <c r="A4520" s="75">
        <v>91876</v>
      </c>
      <c r="B4520" s="73" t="s">
        <v>5217</v>
      </c>
      <c r="C4520" s="78">
        <v>9.3699999999999992</v>
      </c>
    </row>
    <row r="4521" spans="1:3" ht="25.5">
      <c r="A4521" s="75">
        <v>91880</v>
      </c>
      <c r="B4521" s="73" t="s">
        <v>5218</v>
      </c>
      <c r="C4521" s="78">
        <v>7.9</v>
      </c>
    </row>
    <row r="4522" spans="1:3" ht="25.5">
      <c r="A4522" s="75">
        <v>91885</v>
      </c>
      <c r="B4522" s="73" t="s">
        <v>5219</v>
      </c>
      <c r="C4522" s="78">
        <v>12.37</v>
      </c>
    </row>
    <row r="4523" spans="1:3" ht="25.5">
      <c r="A4523" s="75">
        <v>91877</v>
      </c>
      <c r="B4523" s="73" t="s">
        <v>5220</v>
      </c>
      <c r="C4523" s="78">
        <v>11.4</v>
      </c>
    </row>
    <row r="4524" spans="1:3" ht="25.5">
      <c r="A4524" s="75">
        <v>91881</v>
      </c>
      <c r="B4524" s="73" t="s">
        <v>5221</v>
      </c>
      <c r="C4524" s="78">
        <v>9.93</v>
      </c>
    </row>
    <row r="4525" spans="1:3" ht="25.5">
      <c r="A4525" s="75">
        <v>91886</v>
      </c>
      <c r="B4525" s="73" t="s">
        <v>5222</v>
      </c>
      <c r="C4525" s="78">
        <v>14.35</v>
      </c>
    </row>
    <row r="4526" spans="1:3" ht="25.5">
      <c r="A4526" s="75">
        <v>91945</v>
      </c>
      <c r="B4526" s="73" t="s">
        <v>5223</v>
      </c>
      <c r="C4526" s="78">
        <v>13.31</v>
      </c>
    </row>
    <row r="4527" spans="1:3" ht="25.5">
      <c r="A4527" s="75">
        <v>91947</v>
      </c>
      <c r="B4527" s="73" t="s">
        <v>5224</v>
      </c>
      <c r="C4527" s="78">
        <v>8.4499999999999993</v>
      </c>
    </row>
    <row r="4528" spans="1:3" ht="25.5">
      <c r="A4528" s="75">
        <v>91946</v>
      </c>
      <c r="B4528" s="73" t="s">
        <v>5225</v>
      </c>
      <c r="C4528" s="78">
        <v>10.32</v>
      </c>
    </row>
    <row r="4529" spans="1:3" ht="25.5">
      <c r="A4529" s="75">
        <v>91949</v>
      </c>
      <c r="B4529" s="73" t="s">
        <v>5226</v>
      </c>
      <c r="C4529" s="78">
        <v>18.55</v>
      </c>
    </row>
    <row r="4530" spans="1:3" ht="25.5">
      <c r="A4530" s="75">
        <v>91951</v>
      </c>
      <c r="B4530" s="73" t="s">
        <v>5227</v>
      </c>
      <c r="C4530" s="78">
        <v>12.71</v>
      </c>
    </row>
    <row r="4531" spans="1:3" ht="25.5">
      <c r="A4531" s="75">
        <v>91950</v>
      </c>
      <c r="B4531" s="73" t="s">
        <v>5228</v>
      </c>
      <c r="C4531" s="78">
        <v>14.89</v>
      </c>
    </row>
    <row r="4532" spans="1:3" ht="25.5">
      <c r="A4532" s="75">
        <v>91992</v>
      </c>
      <c r="B4532" s="73" t="s">
        <v>5229</v>
      </c>
      <c r="C4532" s="78">
        <v>43.03</v>
      </c>
    </row>
    <row r="4533" spans="1:3" ht="25.5">
      <c r="A4533" s="75">
        <v>91990</v>
      </c>
      <c r="B4533" s="73" t="s">
        <v>5230</v>
      </c>
      <c r="C4533" s="78">
        <v>32.71</v>
      </c>
    </row>
    <row r="4534" spans="1:3" ht="25.5">
      <c r="A4534" s="75">
        <v>91993</v>
      </c>
      <c r="B4534" s="73" t="s">
        <v>5231</v>
      </c>
      <c r="C4534" s="78">
        <v>44.93</v>
      </c>
    </row>
    <row r="4535" spans="1:3" ht="25.5">
      <c r="A4535" s="75">
        <v>91991</v>
      </c>
      <c r="B4535" s="73" t="s">
        <v>5232</v>
      </c>
      <c r="C4535" s="78">
        <v>34.61</v>
      </c>
    </row>
    <row r="4536" spans="1:3" ht="25.5">
      <c r="A4536" s="75">
        <v>92000</v>
      </c>
      <c r="B4536" s="73" t="s">
        <v>5233</v>
      </c>
      <c r="C4536" s="78">
        <v>29.39</v>
      </c>
    </row>
    <row r="4537" spans="1:3" ht="25.5">
      <c r="A4537" s="75">
        <v>91998</v>
      </c>
      <c r="B4537" s="73" t="s">
        <v>5234</v>
      </c>
      <c r="C4537" s="78">
        <v>19.07</v>
      </c>
    </row>
    <row r="4538" spans="1:3" ht="25.5">
      <c r="A4538" s="75">
        <v>92001</v>
      </c>
      <c r="B4538" s="73" t="s">
        <v>5235</v>
      </c>
      <c r="C4538" s="78">
        <v>31.29</v>
      </c>
    </row>
    <row r="4539" spans="1:3" ht="25.5">
      <c r="A4539" s="75">
        <v>91999</v>
      </c>
      <c r="B4539" s="73" t="s">
        <v>5236</v>
      </c>
      <c r="C4539" s="78">
        <v>20.97</v>
      </c>
    </row>
    <row r="4540" spans="1:3" ht="25.5">
      <c r="A4540" s="75">
        <v>92008</v>
      </c>
      <c r="B4540" s="73" t="s">
        <v>5237</v>
      </c>
      <c r="C4540" s="78">
        <v>45.28</v>
      </c>
    </row>
    <row r="4541" spans="1:3" ht="25.5">
      <c r="A4541" s="75">
        <v>92006</v>
      </c>
      <c r="B4541" s="73" t="s">
        <v>5238</v>
      </c>
      <c r="C4541" s="78">
        <v>34.96</v>
      </c>
    </row>
    <row r="4542" spans="1:3" ht="25.5">
      <c r="A4542" s="75">
        <v>92009</v>
      </c>
      <c r="B4542" s="73" t="s">
        <v>5239</v>
      </c>
      <c r="C4542" s="78">
        <v>49.08</v>
      </c>
    </row>
    <row r="4543" spans="1:3" ht="25.5">
      <c r="A4543" s="75">
        <v>92007</v>
      </c>
      <c r="B4543" s="73" t="s">
        <v>5240</v>
      </c>
      <c r="C4543" s="78">
        <v>38.76</v>
      </c>
    </row>
    <row r="4544" spans="1:3" ht="25.5">
      <c r="A4544" s="75">
        <v>92016</v>
      </c>
      <c r="B4544" s="73" t="s">
        <v>5241</v>
      </c>
      <c r="C4544" s="78">
        <v>61.17</v>
      </c>
    </row>
    <row r="4545" spans="1:3" ht="25.5">
      <c r="A4545" s="75">
        <v>92014</v>
      </c>
      <c r="B4545" s="73" t="s">
        <v>5242</v>
      </c>
      <c r="C4545" s="78">
        <v>50.85</v>
      </c>
    </row>
    <row r="4546" spans="1:3" ht="25.5">
      <c r="A4546" s="75">
        <v>92017</v>
      </c>
      <c r="B4546" s="73" t="s">
        <v>5243</v>
      </c>
      <c r="C4546" s="78">
        <v>66.87</v>
      </c>
    </row>
    <row r="4547" spans="1:3" ht="25.5">
      <c r="A4547" s="75">
        <v>92015</v>
      </c>
      <c r="B4547" s="73" t="s">
        <v>5244</v>
      </c>
      <c r="C4547" s="78">
        <v>56.55</v>
      </c>
    </row>
    <row r="4548" spans="1:3" ht="25.5">
      <c r="A4548" s="75">
        <v>92019</v>
      </c>
      <c r="B4548" s="73" t="s">
        <v>5245</v>
      </c>
      <c r="C4548" s="78">
        <v>82.18</v>
      </c>
    </row>
    <row r="4549" spans="1:3" ht="25.5">
      <c r="A4549" s="75">
        <v>92018</v>
      </c>
      <c r="B4549" s="73" t="s">
        <v>5246</v>
      </c>
      <c r="C4549" s="78">
        <v>67.290000000000006</v>
      </c>
    </row>
    <row r="4550" spans="1:3" ht="25.5">
      <c r="A4550" s="75">
        <v>92021</v>
      </c>
      <c r="B4550" s="73" t="s">
        <v>5247</v>
      </c>
      <c r="C4550" s="78">
        <v>114.21</v>
      </c>
    </row>
    <row r="4551" spans="1:3" ht="25.5">
      <c r="A4551" s="75">
        <v>92020</v>
      </c>
      <c r="B4551" s="73" t="s">
        <v>5248</v>
      </c>
      <c r="C4551" s="78">
        <v>99.32</v>
      </c>
    </row>
    <row r="4552" spans="1:3" ht="25.5">
      <c r="A4552" s="75">
        <v>91996</v>
      </c>
      <c r="B4552" s="73" t="s">
        <v>5249</v>
      </c>
      <c r="C4552" s="78">
        <v>33.200000000000003</v>
      </c>
    </row>
    <row r="4553" spans="1:3" ht="25.5">
      <c r="A4553" s="75">
        <v>91994</v>
      </c>
      <c r="B4553" s="73" t="s">
        <v>5250</v>
      </c>
      <c r="C4553" s="78">
        <v>22.88</v>
      </c>
    </row>
    <row r="4554" spans="1:3" ht="25.5">
      <c r="A4554" s="75">
        <v>91997</v>
      </c>
      <c r="B4554" s="73" t="s">
        <v>5251</v>
      </c>
      <c r="C4554" s="78">
        <v>35.1</v>
      </c>
    </row>
    <row r="4555" spans="1:3" ht="25.5">
      <c r="A4555" s="75">
        <v>91995</v>
      </c>
      <c r="B4555" s="73" t="s">
        <v>5252</v>
      </c>
      <c r="C4555" s="78">
        <v>24.78</v>
      </c>
    </row>
    <row r="4556" spans="1:3" ht="25.5">
      <c r="A4556" s="75">
        <v>92004</v>
      </c>
      <c r="B4556" s="73" t="s">
        <v>5253</v>
      </c>
      <c r="C4556" s="78">
        <v>52.94</v>
      </c>
    </row>
    <row r="4557" spans="1:3" ht="25.5">
      <c r="A4557" s="75">
        <v>92002</v>
      </c>
      <c r="B4557" s="73" t="s">
        <v>5254</v>
      </c>
      <c r="C4557" s="78">
        <v>42.62</v>
      </c>
    </row>
    <row r="4558" spans="1:3" ht="25.5">
      <c r="A4558" s="75">
        <v>92005</v>
      </c>
      <c r="B4558" s="73" t="s">
        <v>5255</v>
      </c>
      <c r="C4558" s="78">
        <v>56.74</v>
      </c>
    </row>
    <row r="4559" spans="1:3" ht="25.5">
      <c r="A4559" s="75">
        <v>92003</v>
      </c>
      <c r="B4559" s="73" t="s">
        <v>5256</v>
      </c>
      <c r="C4559" s="78">
        <v>46.42</v>
      </c>
    </row>
    <row r="4560" spans="1:3" ht="25.5">
      <c r="A4560" s="75">
        <v>92012</v>
      </c>
      <c r="B4560" s="73" t="s">
        <v>5257</v>
      </c>
      <c r="C4560" s="78">
        <v>72.63</v>
      </c>
    </row>
    <row r="4561" spans="1:3" ht="25.5">
      <c r="A4561" s="75">
        <v>92010</v>
      </c>
      <c r="B4561" s="73" t="s">
        <v>5258</v>
      </c>
      <c r="C4561" s="78">
        <v>62.31</v>
      </c>
    </row>
    <row r="4562" spans="1:3" ht="25.5">
      <c r="A4562" s="75">
        <v>92013</v>
      </c>
      <c r="B4562" s="73" t="s">
        <v>5259</v>
      </c>
      <c r="C4562" s="78">
        <v>78.33</v>
      </c>
    </row>
    <row r="4563" spans="1:3" ht="25.5">
      <c r="A4563" s="75">
        <v>92011</v>
      </c>
      <c r="B4563" s="73" t="s">
        <v>5260</v>
      </c>
      <c r="C4563" s="78">
        <v>68.010000000000005</v>
      </c>
    </row>
    <row r="4564" spans="1:3" ht="25.5">
      <c r="A4564" s="75">
        <v>95777</v>
      </c>
      <c r="B4564" s="73" t="s">
        <v>5261</v>
      </c>
      <c r="C4564" s="78">
        <v>25.91</v>
      </c>
    </row>
    <row r="4565" spans="1:3" ht="25.5">
      <c r="A4565" s="75">
        <v>95780</v>
      </c>
      <c r="B4565" s="73" t="s">
        <v>5262</v>
      </c>
      <c r="C4565" s="78">
        <v>31.1</v>
      </c>
    </row>
    <row r="4566" spans="1:3" ht="25.5">
      <c r="A4566" s="75">
        <v>95783</v>
      </c>
      <c r="B4566" s="73" t="s">
        <v>5263</v>
      </c>
      <c r="C4566" s="78">
        <v>0</v>
      </c>
    </row>
    <row r="4567" spans="1:3" ht="25.5">
      <c r="A4567" s="75">
        <v>95778</v>
      </c>
      <c r="B4567" s="73" t="s">
        <v>5264</v>
      </c>
      <c r="C4567" s="78">
        <v>28.91</v>
      </c>
    </row>
    <row r="4568" spans="1:3" ht="25.5">
      <c r="A4568" s="75">
        <v>95781</v>
      </c>
      <c r="B4568" s="73" t="s">
        <v>5265</v>
      </c>
      <c r="C4568" s="78">
        <v>35.15</v>
      </c>
    </row>
    <row r="4569" spans="1:3" ht="25.5">
      <c r="A4569" s="75">
        <v>95784</v>
      </c>
      <c r="B4569" s="73" t="s">
        <v>5266</v>
      </c>
      <c r="C4569" s="78">
        <v>0</v>
      </c>
    </row>
    <row r="4570" spans="1:3" ht="25.5">
      <c r="A4570" s="75">
        <v>95782</v>
      </c>
      <c r="B4570" s="73" t="s">
        <v>5267</v>
      </c>
      <c r="C4570" s="78">
        <v>33.36</v>
      </c>
    </row>
    <row r="4571" spans="1:3" ht="25.5">
      <c r="A4571" s="75">
        <v>95779</v>
      </c>
      <c r="B4571" s="73" t="s">
        <v>5268</v>
      </c>
      <c r="C4571" s="78">
        <v>23.94</v>
      </c>
    </row>
    <row r="4572" spans="1:3" ht="25.5">
      <c r="A4572" s="75">
        <v>95785</v>
      </c>
      <c r="B4572" s="73" t="s">
        <v>5269</v>
      </c>
      <c r="C4572" s="78">
        <v>39.68</v>
      </c>
    </row>
    <row r="4573" spans="1:3" ht="25.5">
      <c r="A4573" s="75">
        <v>95792</v>
      </c>
      <c r="B4573" s="73" t="s">
        <v>5270</v>
      </c>
      <c r="C4573" s="78">
        <v>0</v>
      </c>
    </row>
    <row r="4574" spans="1:3" ht="25.5">
      <c r="A4574" s="75">
        <v>95793</v>
      </c>
      <c r="B4574" s="73" t="s">
        <v>5271</v>
      </c>
      <c r="C4574" s="78">
        <v>0</v>
      </c>
    </row>
    <row r="4575" spans="1:3" ht="25.5">
      <c r="A4575" s="75">
        <v>95794</v>
      </c>
      <c r="B4575" s="73" t="s">
        <v>5272</v>
      </c>
      <c r="C4575" s="78">
        <v>0</v>
      </c>
    </row>
    <row r="4576" spans="1:3" ht="25.5">
      <c r="A4576" s="75">
        <v>95786</v>
      </c>
      <c r="B4576" s="73" t="s">
        <v>5273</v>
      </c>
      <c r="C4576" s="78">
        <v>0</v>
      </c>
    </row>
    <row r="4577" spans="1:3" ht="25.5">
      <c r="A4577" s="75">
        <v>95788</v>
      </c>
      <c r="B4577" s="73" t="s">
        <v>5274</v>
      </c>
      <c r="C4577" s="78">
        <v>0</v>
      </c>
    </row>
    <row r="4578" spans="1:3" ht="25.5">
      <c r="A4578" s="75">
        <v>95790</v>
      </c>
      <c r="B4578" s="73" t="s">
        <v>5275</v>
      </c>
      <c r="C4578" s="78">
        <v>0</v>
      </c>
    </row>
    <row r="4579" spans="1:3" ht="25.5">
      <c r="A4579" s="75">
        <v>95787</v>
      </c>
      <c r="B4579" s="73" t="s">
        <v>5276</v>
      </c>
      <c r="C4579" s="78">
        <v>28.65</v>
      </c>
    </row>
    <row r="4580" spans="1:3" ht="25.5">
      <c r="A4580" s="75">
        <v>95789</v>
      </c>
      <c r="B4580" s="73" t="s">
        <v>5277</v>
      </c>
      <c r="C4580" s="78">
        <v>39.54</v>
      </c>
    </row>
    <row r="4581" spans="1:3" ht="25.5">
      <c r="A4581" s="75">
        <v>95791</v>
      </c>
      <c r="B4581" s="73" t="s">
        <v>5278</v>
      </c>
      <c r="C4581" s="78">
        <v>55.53</v>
      </c>
    </row>
    <row r="4582" spans="1:3" ht="25.5">
      <c r="A4582" s="75">
        <v>95795</v>
      </c>
      <c r="B4582" s="73" t="s">
        <v>5279</v>
      </c>
      <c r="C4582" s="78">
        <v>32.729999999999997</v>
      </c>
    </row>
    <row r="4583" spans="1:3" ht="25.5">
      <c r="A4583" s="75">
        <v>95796</v>
      </c>
      <c r="B4583" s="73" t="s">
        <v>5280</v>
      </c>
      <c r="C4583" s="78">
        <v>46.51</v>
      </c>
    </row>
    <row r="4584" spans="1:3" ht="25.5">
      <c r="A4584" s="75">
        <v>95797</v>
      </c>
      <c r="B4584" s="73" t="s">
        <v>5281</v>
      </c>
      <c r="C4584" s="78">
        <v>64.760000000000005</v>
      </c>
    </row>
    <row r="4585" spans="1:3" ht="25.5">
      <c r="A4585" s="75">
        <v>95798</v>
      </c>
      <c r="B4585" s="73" t="s">
        <v>5282</v>
      </c>
      <c r="C4585" s="78">
        <v>0</v>
      </c>
    </row>
    <row r="4586" spans="1:3" ht="25.5">
      <c r="A4586" s="75">
        <v>95799</v>
      </c>
      <c r="B4586" s="73" t="s">
        <v>5283</v>
      </c>
      <c r="C4586" s="78">
        <v>0</v>
      </c>
    </row>
    <row r="4587" spans="1:3" ht="25.5">
      <c r="A4587" s="75">
        <v>95800</v>
      </c>
      <c r="B4587" s="73" t="s">
        <v>5284</v>
      </c>
      <c r="C4587" s="78">
        <v>0</v>
      </c>
    </row>
    <row r="4588" spans="1:3" ht="25.5">
      <c r="A4588" s="75">
        <v>95801</v>
      </c>
      <c r="B4588" s="73" t="s">
        <v>5285</v>
      </c>
      <c r="C4588" s="78">
        <v>39.46</v>
      </c>
    </row>
    <row r="4589" spans="1:3" ht="25.5">
      <c r="A4589" s="75">
        <v>95802</v>
      </c>
      <c r="B4589" s="73" t="s">
        <v>5286</v>
      </c>
      <c r="C4589" s="78">
        <v>48.94</v>
      </c>
    </row>
    <row r="4590" spans="1:3" ht="25.5">
      <c r="A4590" s="75">
        <v>95803</v>
      </c>
      <c r="B4590" s="73" t="s">
        <v>5287</v>
      </c>
      <c r="C4590" s="78">
        <v>71.930000000000007</v>
      </c>
    </row>
    <row r="4591" spans="1:3" ht="25.5">
      <c r="A4591" s="75">
        <v>95804</v>
      </c>
      <c r="B4591" s="73" t="s">
        <v>5288</v>
      </c>
      <c r="C4591" s="78">
        <v>18.809999999999999</v>
      </c>
    </row>
    <row r="4592" spans="1:3" ht="25.5">
      <c r="A4592" s="75">
        <v>95805</v>
      </c>
      <c r="B4592" s="73" t="s">
        <v>5289</v>
      </c>
      <c r="C4592" s="78">
        <v>20.059999999999999</v>
      </c>
    </row>
    <row r="4593" spans="1:3" ht="25.5">
      <c r="A4593" s="75">
        <v>95806</v>
      </c>
      <c r="B4593" s="73" t="s">
        <v>5290</v>
      </c>
      <c r="C4593" s="78">
        <v>22.18</v>
      </c>
    </row>
    <row r="4594" spans="1:3" ht="25.5">
      <c r="A4594" s="75">
        <v>104401</v>
      </c>
      <c r="B4594" s="73" t="s">
        <v>5291</v>
      </c>
      <c r="C4594" s="78">
        <v>20.96</v>
      </c>
    </row>
    <row r="4595" spans="1:3" ht="25.5">
      <c r="A4595" s="75">
        <v>104402</v>
      </c>
      <c r="B4595" s="73" t="s">
        <v>5292</v>
      </c>
      <c r="C4595" s="78">
        <v>22.56</v>
      </c>
    </row>
    <row r="4596" spans="1:3" ht="25.5">
      <c r="A4596" s="75">
        <v>104403</v>
      </c>
      <c r="B4596" s="73" t="s">
        <v>5293</v>
      </c>
      <c r="C4596" s="78">
        <v>28.01</v>
      </c>
    </row>
    <row r="4597" spans="1:3" ht="25.5">
      <c r="A4597" s="75">
        <v>104395</v>
      </c>
      <c r="B4597" s="73" t="s">
        <v>5294</v>
      </c>
      <c r="C4597" s="78">
        <v>18.46</v>
      </c>
    </row>
    <row r="4598" spans="1:3" ht="25.5">
      <c r="A4598" s="75">
        <v>104396</v>
      </c>
      <c r="B4598" s="73" t="s">
        <v>5295</v>
      </c>
      <c r="C4598" s="78">
        <v>19.13</v>
      </c>
    </row>
    <row r="4599" spans="1:3" ht="25.5">
      <c r="A4599" s="75">
        <v>104397</v>
      </c>
      <c r="B4599" s="73" t="s">
        <v>5296</v>
      </c>
      <c r="C4599" s="78">
        <v>22.63</v>
      </c>
    </row>
    <row r="4600" spans="1:3" ht="25.5">
      <c r="A4600" s="75">
        <v>95810</v>
      </c>
      <c r="B4600" s="73" t="s">
        <v>5297</v>
      </c>
      <c r="C4600" s="78">
        <v>12.57</v>
      </c>
    </row>
    <row r="4601" spans="1:3" ht="25.5">
      <c r="A4601" s="75">
        <v>95811</v>
      </c>
      <c r="B4601" s="73" t="s">
        <v>5298</v>
      </c>
      <c r="C4601" s="78">
        <v>16.37</v>
      </c>
    </row>
    <row r="4602" spans="1:3" ht="25.5">
      <c r="A4602" s="75">
        <v>95812</v>
      </c>
      <c r="B4602" s="73" t="s">
        <v>5299</v>
      </c>
      <c r="C4602" s="78">
        <v>23.06</v>
      </c>
    </row>
    <row r="4603" spans="1:3" ht="25.5">
      <c r="A4603" s="75">
        <v>95807</v>
      </c>
      <c r="B4603" s="73" t="s">
        <v>5300</v>
      </c>
      <c r="C4603" s="78">
        <v>22.36</v>
      </c>
    </row>
    <row r="4604" spans="1:3" ht="25.5">
      <c r="A4604" s="75">
        <v>95808</v>
      </c>
      <c r="B4604" s="73" t="s">
        <v>5301</v>
      </c>
      <c r="C4604" s="78">
        <v>26.15</v>
      </c>
    </row>
    <row r="4605" spans="1:3" ht="25.5">
      <c r="A4605" s="75">
        <v>95809</v>
      </c>
      <c r="B4605" s="73" t="s">
        <v>5302</v>
      </c>
      <c r="C4605" s="78">
        <v>32.840000000000003</v>
      </c>
    </row>
    <row r="4606" spans="1:3" ht="25.5">
      <c r="A4606" s="75">
        <v>104398</v>
      </c>
      <c r="B4606" s="73" t="s">
        <v>5303</v>
      </c>
      <c r="C4606" s="78">
        <v>22.35</v>
      </c>
    </row>
    <row r="4607" spans="1:3" ht="25.5">
      <c r="A4607" s="75">
        <v>104399</v>
      </c>
      <c r="B4607" s="73" t="s">
        <v>5304</v>
      </c>
      <c r="C4607" s="78">
        <v>25.21</v>
      </c>
    </row>
    <row r="4608" spans="1:3" ht="25.5">
      <c r="A4608" s="75">
        <v>104400</v>
      </c>
      <c r="B4608" s="73" t="s">
        <v>5305</v>
      </c>
      <c r="C4608" s="78">
        <v>32.43</v>
      </c>
    </row>
    <row r="4609" spans="1:3" ht="25.5">
      <c r="A4609" s="75">
        <v>104404</v>
      </c>
      <c r="B4609" s="73" t="s">
        <v>5306</v>
      </c>
      <c r="C4609" s="78">
        <v>29.37</v>
      </c>
    </row>
    <row r="4610" spans="1:3" ht="25.5">
      <c r="A4610" s="75">
        <v>104405</v>
      </c>
      <c r="B4610" s="73" t="s">
        <v>5307</v>
      </c>
      <c r="C4610" s="78">
        <v>39.71</v>
      </c>
    </row>
    <row r="4611" spans="1:3" ht="25.5">
      <c r="A4611" s="75">
        <v>95813</v>
      </c>
      <c r="B4611" s="73" t="s">
        <v>5308</v>
      </c>
      <c r="C4611" s="78">
        <v>14.84</v>
      </c>
    </row>
    <row r="4612" spans="1:3" ht="25.5">
      <c r="A4612" s="75">
        <v>95814</v>
      </c>
      <c r="B4612" s="73" t="s">
        <v>5309</v>
      </c>
      <c r="C4612" s="78">
        <v>19.899999999999999</v>
      </c>
    </row>
    <row r="4613" spans="1:3" ht="25.5">
      <c r="A4613" s="75">
        <v>95815</v>
      </c>
      <c r="B4613" s="73" t="s">
        <v>5310</v>
      </c>
      <c r="C4613" s="78">
        <v>29.93</v>
      </c>
    </row>
    <row r="4614" spans="1:3" ht="25.5">
      <c r="A4614" s="75">
        <v>95816</v>
      </c>
      <c r="B4614" s="73" t="s">
        <v>5311</v>
      </c>
      <c r="C4614" s="78">
        <v>27.06</v>
      </c>
    </row>
    <row r="4615" spans="1:3" ht="25.5">
      <c r="A4615" s="75">
        <v>95817</v>
      </c>
      <c r="B4615" s="73" t="s">
        <v>5312</v>
      </c>
      <c r="C4615" s="78">
        <v>33.04</v>
      </c>
    </row>
    <row r="4616" spans="1:3" ht="25.5">
      <c r="A4616" s="75">
        <v>95818</v>
      </c>
      <c r="B4616" s="73" t="s">
        <v>5313</v>
      </c>
      <c r="C4616" s="78">
        <v>45.87</v>
      </c>
    </row>
    <row r="4617" spans="1:3" ht="25.5">
      <c r="A4617" s="75">
        <v>104391</v>
      </c>
      <c r="B4617" s="73" t="s">
        <v>5314</v>
      </c>
      <c r="C4617" s="78">
        <v>0</v>
      </c>
    </row>
    <row r="4618" spans="1:3" ht="25.5">
      <c r="A4618" s="75">
        <v>104392</v>
      </c>
      <c r="B4618" s="73" t="s">
        <v>5315</v>
      </c>
      <c r="C4618" s="78">
        <v>0</v>
      </c>
    </row>
    <row r="4619" spans="1:3" ht="25.5">
      <c r="A4619" s="75">
        <v>104393</v>
      </c>
      <c r="B4619" s="73" t="s">
        <v>5316</v>
      </c>
      <c r="C4619" s="78">
        <v>0</v>
      </c>
    </row>
    <row r="4620" spans="1:3" ht="25.5">
      <c r="A4620" s="75">
        <v>104394</v>
      </c>
      <c r="B4620" s="73" t="s">
        <v>5317</v>
      </c>
      <c r="C4620" s="78">
        <v>0</v>
      </c>
    </row>
    <row r="4621" spans="1:3" ht="25.5">
      <c r="A4621" s="75">
        <v>95761</v>
      </c>
      <c r="B4621" s="73" t="s">
        <v>5318</v>
      </c>
      <c r="C4621" s="78">
        <v>0</v>
      </c>
    </row>
    <row r="4622" spans="1:3" ht="25.5">
      <c r="A4622" s="75">
        <v>95763</v>
      </c>
      <c r="B4622" s="73" t="s">
        <v>5319</v>
      </c>
      <c r="C4622" s="78">
        <v>0</v>
      </c>
    </row>
    <row r="4623" spans="1:3" ht="25.5">
      <c r="A4623" s="75">
        <v>95765</v>
      </c>
      <c r="B4623" s="73" t="s">
        <v>5320</v>
      </c>
      <c r="C4623" s="78">
        <v>0</v>
      </c>
    </row>
    <row r="4624" spans="1:3" ht="25.5">
      <c r="A4624" s="75">
        <v>95767</v>
      </c>
      <c r="B4624" s="73" t="s">
        <v>5321</v>
      </c>
      <c r="C4624" s="78">
        <v>0</v>
      </c>
    </row>
    <row r="4625" spans="1:3" ht="25.5">
      <c r="A4625" s="75">
        <v>95762</v>
      </c>
      <c r="B4625" s="73" t="s">
        <v>5322</v>
      </c>
      <c r="C4625" s="78">
        <v>0</v>
      </c>
    </row>
    <row r="4626" spans="1:3" ht="25.5">
      <c r="A4626" s="75">
        <v>95764</v>
      </c>
      <c r="B4626" s="73" t="s">
        <v>5323</v>
      </c>
      <c r="C4626" s="78">
        <v>0</v>
      </c>
    </row>
    <row r="4627" spans="1:3" ht="25.5">
      <c r="A4627" s="75">
        <v>95766</v>
      </c>
      <c r="B4627" s="73" t="s">
        <v>5324</v>
      </c>
      <c r="C4627" s="78">
        <v>0</v>
      </c>
    </row>
    <row r="4628" spans="1:3" ht="25.5">
      <c r="A4628" s="75">
        <v>95768</v>
      </c>
      <c r="B4628" s="73" t="s">
        <v>5325</v>
      </c>
      <c r="C4628" s="78">
        <v>0</v>
      </c>
    </row>
    <row r="4629" spans="1:3" ht="25.5">
      <c r="A4629" s="75">
        <v>95739</v>
      </c>
      <c r="B4629" s="73" t="s">
        <v>5326</v>
      </c>
      <c r="C4629" s="78">
        <v>0</v>
      </c>
    </row>
    <row r="4630" spans="1:3" ht="25.5">
      <c r="A4630" s="75">
        <v>95740</v>
      </c>
      <c r="B4630" s="73" t="s">
        <v>5327</v>
      </c>
      <c r="C4630" s="78">
        <v>0</v>
      </c>
    </row>
    <row r="4631" spans="1:3" ht="25.5">
      <c r="A4631" s="75">
        <v>95741</v>
      </c>
      <c r="B4631" s="73" t="s">
        <v>5328</v>
      </c>
      <c r="C4631" s="78">
        <v>0</v>
      </c>
    </row>
    <row r="4632" spans="1:3" ht="25.5">
      <c r="A4632" s="75">
        <v>104409</v>
      </c>
      <c r="B4632" s="73" t="s">
        <v>5329</v>
      </c>
      <c r="C4632" s="78">
        <v>0</v>
      </c>
    </row>
    <row r="4633" spans="1:3" ht="25.5">
      <c r="A4633" s="75">
        <v>104408</v>
      </c>
      <c r="B4633" s="73" t="s">
        <v>5330</v>
      </c>
      <c r="C4633" s="78">
        <v>0</v>
      </c>
    </row>
    <row r="4634" spans="1:3" ht="25.5">
      <c r="A4634" s="75">
        <v>104407</v>
      </c>
      <c r="B4634" s="73" t="s">
        <v>5331</v>
      </c>
      <c r="C4634" s="78">
        <v>0</v>
      </c>
    </row>
    <row r="4635" spans="1:3" ht="25.5">
      <c r="A4635" s="75">
        <v>104406</v>
      </c>
      <c r="B4635" s="73" t="s">
        <v>5332</v>
      </c>
      <c r="C4635" s="78">
        <v>0</v>
      </c>
    </row>
    <row r="4636" spans="1:3" ht="25.5">
      <c r="A4636" s="75">
        <v>95726</v>
      </c>
      <c r="B4636" s="73" t="s">
        <v>5333</v>
      </c>
      <c r="C4636" s="78">
        <v>17.16</v>
      </c>
    </row>
    <row r="4637" spans="1:3" ht="25.5">
      <c r="A4637" s="75">
        <v>95727</v>
      </c>
      <c r="B4637" s="73" t="s">
        <v>5334</v>
      </c>
      <c r="C4637" s="78">
        <v>20.76</v>
      </c>
    </row>
    <row r="4638" spans="1:3" ht="25.5">
      <c r="A4638" s="75">
        <v>95728</v>
      </c>
      <c r="B4638" s="73" t="s">
        <v>5335</v>
      </c>
      <c r="C4638" s="78">
        <v>26.63</v>
      </c>
    </row>
    <row r="4639" spans="1:3" ht="25.5">
      <c r="A4639" s="75">
        <v>104452</v>
      </c>
      <c r="B4639" s="73" t="s">
        <v>5336</v>
      </c>
      <c r="C4639" s="78">
        <v>0</v>
      </c>
    </row>
    <row r="4640" spans="1:3" ht="25.5">
      <c r="A4640" s="75">
        <v>104448</v>
      </c>
      <c r="B4640" s="73" t="s">
        <v>5337</v>
      </c>
      <c r="C4640" s="78">
        <v>0</v>
      </c>
    </row>
    <row r="4641" spans="1:3" ht="25.5">
      <c r="A4641" s="75">
        <v>104449</v>
      </c>
      <c r="B4641" s="73" t="s">
        <v>5338</v>
      </c>
      <c r="C4641" s="78">
        <v>0</v>
      </c>
    </row>
    <row r="4642" spans="1:3" ht="25.5">
      <c r="A4642" s="75">
        <v>104450</v>
      </c>
      <c r="B4642" s="73" t="s">
        <v>5339</v>
      </c>
      <c r="C4642" s="78">
        <v>0</v>
      </c>
    </row>
    <row r="4643" spans="1:3" ht="25.5">
      <c r="A4643" s="75">
        <v>104445</v>
      </c>
      <c r="B4643" s="73" t="s">
        <v>5340</v>
      </c>
      <c r="C4643" s="78">
        <v>0</v>
      </c>
    </row>
    <row r="4644" spans="1:3" ht="25.5">
      <c r="A4644" s="75">
        <v>104446</v>
      </c>
      <c r="B4644" s="73" t="s">
        <v>5341</v>
      </c>
      <c r="C4644" s="78">
        <v>0</v>
      </c>
    </row>
    <row r="4645" spans="1:3" ht="25.5">
      <c r="A4645" s="75">
        <v>104447</v>
      </c>
      <c r="B4645" s="73" t="s">
        <v>5342</v>
      </c>
      <c r="C4645" s="78">
        <v>0</v>
      </c>
    </row>
    <row r="4646" spans="1:3" ht="25.5">
      <c r="A4646" s="75">
        <v>92980</v>
      </c>
      <c r="B4646" s="73" t="s">
        <v>5343</v>
      </c>
      <c r="C4646" s="78">
        <v>11.03</v>
      </c>
    </row>
    <row r="4647" spans="1:3" ht="25.5">
      <c r="A4647" s="75">
        <v>92979</v>
      </c>
      <c r="B4647" s="73" t="s">
        <v>5344</v>
      </c>
      <c r="C4647" s="78">
        <v>11.55</v>
      </c>
    </row>
    <row r="4648" spans="1:3" ht="25.5">
      <c r="A4648" s="75">
        <v>92982</v>
      </c>
      <c r="B4648" s="73" t="s">
        <v>5345</v>
      </c>
      <c r="C4648" s="78">
        <v>17.48</v>
      </c>
    </row>
    <row r="4649" spans="1:3" ht="25.5">
      <c r="A4649" s="75">
        <v>92981</v>
      </c>
      <c r="B4649" s="73" t="s">
        <v>5346</v>
      </c>
      <c r="C4649" s="78">
        <v>16.489999999999998</v>
      </c>
    </row>
    <row r="4650" spans="1:3" ht="25.5">
      <c r="A4650" s="75">
        <v>101885</v>
      </c>
      <c r="B4650" s="73" t="s">
        <v>5347</v>
      </c>
      <c r="C4650" s="78">
        <v>10.77</v>
      </c>
    </row>
    <row r="4651" spans="1:3" ht="25.5">
      <c r="A4651" s="75">
        <v>101884</v>
      </c>
      <c r="B4651" s="73" t="s">
        <v>5348</v>
      </c>
      <c r="C4651" s="78">
        <v>11.29</v>
      </c>
    </row>
    <row r="4652" spans="1:3" ht="25.5">
      <c r="A4652" s="75">
        <v>101887</v>
      </c>
      <c r="B4652" s="73" t="s">
        <v>5349</v>
      </c>
      <c r="C4652" s="78">
        <v>17.18</v>
      </c>
    </row>
    <row r="4653" spans="1:3" ht="25.5">
      <c r="A4653" s="75">
        <v>101886</v>
      </c>
      <c r="B4653" s="73" t="s">
        <v>5350</v>
      </c>
      <c r="C4653" s="78">
        <v>16.190000000000001</v>
      </c>
    </row>
    <row r="4654" spans="1:3" ht="25.5">
      <c r="A4654" s="75">
        <v>101889</v>
      </c>
      <c r="B4654" s="73" t="s">
        <v>5351</v>
      </c>
      <c r="C4654" s="78">
        <v>26.66</v>
      </c>
    </row>
    <row r="4655" spans="1:3" ht="25.5">
      <c r="A4655" s="75">
        <v>101888</v>
      </c>
      <c r="B4655" s="73" t="s">
        <v>5352</v>
      </c>
      <c r="C4655" s="78">
        <v>25.37</v>
      </c>
    </row>
    <row r="4656" spans="1:3" ht="25.5">
      <c r="A4656" s="75">
        <v>101938</v>
      </c>
      <c r="B4656" s="73" t="s">
        <v>5353</v>
      </c>
      <c r="C4656" s="78">
        <v>101.78</v>
      </c>
    </row>
    <row r="4657" spans="1:3">
      <c r="A4657" s="75">
        <v>101904</v>
      </c>
      <c r="B4657" s="73" t="s">
        <v>5354</v>
      </c>
      <c r="C4657" s="78">
        <v>1969.23</v>
      </c>
    </row>
    <row r="4658" spans="1:3">
      <c r="A4658" s="75">
        <v>101901</v>
      </c>
      <c r="B4658" s="73" t="s">
        <v>5355</v>
      </c>
      <c r="C4658" s="78">
        <v>206.2</v>
      </c>
    </row>
    <row r="4659" spans="1:3">
      <c r="A4659" s="75">
        <v>101902</v>
      </c>
      <c r="B4659" s="73" t="s">
        <v>5356</v>
      </c>
      <c r="C4659" s="78">
        <v>254.32</v>
      </c>
    </row>
    <row r="4660" spans="1:3">
      <c r="A4660" s="75">
        <v>101903</v>
      </c>
      <c r="B4660" s="73" t="s">
        <v>5357</v>
      </c>
      <c r="C4660" s="78">
        <v>531.27</v>
      </c>
    </row>
    <row r="4661" spans="1:3" ht="25.5">
      <c r="A4661" s="75">
        <v>97400</v>
      </c>
      <c r="B4661" s="73" t="s">
        <v>5358</v>
      </c>
      <c r="C4661" s="78">
        <v>0</v>
      </c>
    </row>
    <row r="4662" spans="1:3" ht="25.5">
      <c r="A4662" s="75">
        <v>97401</v>
      </c>
      <c r="B4662" s="73" t="s">
        <v>5359</v>
      </c>
      <c r="C4662" s="78">
        <v>0</v>
      </c>
    </row>
    <row r="4663" spans="1:3" ht="25.5">
      <c r="A4663" s="75">
        <v>97403</v>
      </c>
      <c r="B4663" s="73" t="s">
        <v>5360</v>
      </c>
      <c r="C4663" s="78">
        <v>0</v>
      </c>
    </row>
    <row r="4664" spans="1:3" ht="25.5">
      <c r="A4664" s="75">
        <v>97404</v>
      </c>
      <c r="B4664" s="73" t="s">
        <v>5361</v>
      </c>
      <c r="C4664" s="78">
        <v>0</v>
      </c>
    </row>
    <row r="4665" spans="1:3" ht="25.5">
      <c r="A4665" s="75">
        <v>97406</v>
      </c>
      <c r="B4665" s="73" t="s">
        <v>5362</v>
      </c>
      <c r="C4665" s="78">
        <v>0</v>
      </c>
    </row>
    <row r="4666" spans="1:3" ht="25.5">
      <c r="A4666" s="75">
        <v>97393</v>
      </c>
      <c r="B4666" s="73" t="s">
        <v>5363</v>
      </c>
      <c r="C4666" s="78">
        <v>0</v>
      </c>
    </row>
    <row r="4667" spans="1:3" ht="25.5">
      <c r="A4667" s="75">
        <v>97407</v>
      </c>
      <c r="B4667" s="73" t="s">
        <v>5364</v>
      </c>
      <c r="C4667" s="78">
        <v>0</v>
      </c>
    </row>
    <row r="4668" spans="1:3" ht="25.5">
      <c r="A4668" s="75">
        <v>97408</v>
      </c>
      <c r="B4668" s="73" t="s">
        <v>5365</v>
      </c>
      <c r="C4668" s="78">
        <v>0</v>
      </c>
    </row>
    <row r="4669" spans="1:3" ht="25.5">
      <c r="A4669" s="75">
        <v>97394</v>
      </c>
      <c r="B4669" s="73" t="s">
        <v>5366</v>
      </c>
      <c r="C4669" s="78">
        <v>0</v>
      </c>
    </row>
    <row r="4670" spans="1:3" ht="25.5">
      <c r="A4670" s="75">
        <v>97395</v>
      </c>
      <c r="B4670" s="73" t="s">
        <v>5367</v>
      </c>
      <c r="C4670" s="78">
        <v>0</v>
      </c>
    </row>
    <row r="4671" spans="1:3" ht="25.5">
      <c r="A4671" s="75">
        <v>97398</v>
      </c>
      <c r="B4671" s="73" t="s">
        <v>5368</v>
      </c>
      <c r="C4671" s="78">
        <v>0</v>
      </c>
    </row>
    <row r="4672" spans="1:3" ht="25.5">
      <c r="A4672" s="75">
        <v>97399</v>
      </c>
      <c r="B4672" s="73" t="s">
        <v>5369</v>
      </c>
      <c r="C4672" s="78">
        <v>0</v>
      </c>
    </row>
    <row r="4673" spans="1:3">
      <c r="A4673" s="75">
        <v>97414</v>
      </c>
      <c r="B4673" s="73" t="s">
        <v>5370</v>
      </c>
      <c r="C4673" s="78">
        <v>0</v>
      </c>
    </row>
    <row r="4674" spans="1:3">
      <c r="A4674" s="75">
        <v>97415</v>
      </c>
      <c r="B4674" s="73" t="s">
        <v>5371</v>
      </c>
      <c r="C4674" s="78">
        <v>0</v>
      </c>
    </row>
    <row r="4675" spans="1:3">
      <c r="A4675" s="75">
        <v>97416</v>
      </c>
      <c r="B4675" s="73" t="s">
        <v>5372</v>
      </c>
      <c r="C4675" s="78">
        <v>0</v>
      </c>
    </row>
    <row r="4676" spans="1:3">
      <c r="A4676" s="75">
        <v>97417</v>
      </c>
      <c r="B4676" s="73" t="s">
        <v>5373</v>
      </c>
      <c r="C4676" s="78">
        <v>0</v>
      </c>
    </row>
    <row r="4677" spans="1:3">
      <c r="A4677" s="75">
        <v>97418</v>
      </c>
      <c r="B4677" s="73" t="s">
        <v>5374</v>
      </c>
      <c r="C4677" s="78">
        <v>0</v>
      </c>
    </row>
    <row r="4678" spans="1:3">
      <c r="A4678" s="75">
        <v>97409</v>
      </c>
      <c r="B4678" s="73" t="s">
        <v>5375</v>
      </c>
      <c r="C4678" s="78">
        <v>0</v>
      </c>
    </row>
    <row r="4679" spans="1:3">
      <c r="A4679" s="75">
        <v>97419</v>
      </c>
      <c r="B4679" s="73" t="s">
        <v>5376</v>
      </c>
      <c r="C4679" s="78">
        <v>0</v>
      </c>
    </row>
    <row r="4680" spans="1:3">
      <c r="A4680" s="75">
        <v>97420</v>
      </c>
      <c r="B4680" s="73" t="s">
        <v>5377</v>
      </c>
      <c r="C4680" s="78">
        <v>0</v>
      </c>
    </row>
    <row r="4681" spans="1:3">
      <c r="A4681" s="75">
        <v>97410</v>
      </c>
      <c r="B4681" s="73" t="s">
        <v>5378</v>
      </c>
      <c r="C4681" s="78">
        <v>0</v>
      </c>
    </row>
    <row r="4682" spans="1:3">
      <c r="A4682" s="75">
        <v>97411</v>
      </c>
      <c r="B4682" s="73" t="s">
        <v>5379</v>
      </c>
      <c r="C4682" s="78">
        <v>0</v>
      </c>
    </row>
    <row r="4683" spans="1:3">
      <c r="A4683" s="75">
        <v>97412</v>
      </c>
      <c r="B4683" s="73" t="s">
        <v>5380</v>
      </c>
      <c r="C4683" s="78">
        <v>0</v>
      </c>
    </row>
    <row r="4684" spans="1:3">
      <c r="A4684" s="75">
        <v>97413</v>
      </c>
      <c r="B4684" s="73" t="s">
        <v>5381</v>
      </c>
      <c r="C4684" s="78">
        <v>0</v>
      </c>
    </row>
    <row r="4685" spans="1:3">
      <c r="A4685" s="75">
        <v>101900</v>
      </c>
      <c r="B4685" s="73" t="s">
        <v>5382</v>
      </c>
      <c r="C4685" s="78">
        <v>4537.2</v>
      </c>
    </row>
    <row r="4686" spans="1:3">
      <c r="A4686" s="75">
        <v>93660</v>
      </c>
      <c r="B4686" s="73" t="s">
        <v>5383</v>
      </c>
      <c r="C4686" s="78">
        <v>57.34</v>
      </c>
    </row>
    <row r="4687" spans="1:3">
      <c r="A4687" s="75">
        <v>93661</v>
      </c>
      <c r="B4687" s="73" t="s">
        <v>5384</v>
      </c>
      <c r="C4687" s="78">
        <v>58.6</v>
      </c>
    </row>
    <row r="4688" spans="1:3">
      <c r="A4688" s="75">
        <v>93662</v>
      </c>
      <c r="B4688" s="73" t="s">
        <v>5385</v>
      </c>
      <c r="C4688" s="78">
        <v>61.21</v>
      </c>
    </row>
    <row r="4689" spans="1:3">
      <c r="A4689" s="75">
        <v>93663</v>
      </c>
      <c r="B4689" s="73" t="s">
        <v>5386</v>
      </c>
      <c r="C4689" s="78">
        <v>61.21</v>
      </c>
    </row>
    <row r="4690" spans="1:3">
      <c r="A4690" s="75">
        <v>93664</v>
      </c>
      <c r="B4690" s="73" t="s">
        <v>5387</v>
      </c>
      <c r="C4690" s="78">
        <v>64.33</v>
      </c>
    </row>
    <row r="4691" spans="1:3">
      <c r="A4691" s="75">
        <v>93665</v>
      </c>
      <c r="B4691" s="73" t="s">
        <v>5388</v>
      </c>
      <c r="C4691" s="78">
        <v>68.34</v>
      </c>
    </row>
    <row r="4692" spans="1:3">
      <c r="A4692" s="75">
        <v>93666</v>
      </c>
      <c r="B4692" s="73" t="s">
        <v>5389</v>
      </c>
      <c r="C4692" s="78">
        <v>74.55</v>
      </c>
    </row>
    <row r="4693" spans="1:3">
      <c r="A4693" s="75">
        <v>93674</v>
      </c>
      <c r="B4693" s="73" t="s">
        <v>5390</v>
      </c>
      <c r="C4693" s="78">
        <v>0</v>
      </c>
    </row>
    <row r="4694" spans="1:3">
      <c r="A4694" s="75">
        <v>93675</v>
      </c>
      <c r="B4694" s="73" t="s">
        <v>5391</v>
      </c>
      <c r="C4694" s="78">
        <v>0</v>
      </c>
    </row>
    <row r="4695" spans="1:3" ht="25.5">
      <c r="A4695" s="75">
        <v>101892</v>
      </c>
      <c r="B4695" s="73" t="s">
        <v>5392</v>
      </c>
      <c r="C4695" s="78">
        <v>72.31</v>
      </c>
    </row>
    <row r="4696" spans="1:3" ht="25.5">
      <c r="A4696" s="75">
        <v>93653</v>
      </c>
      <c r="B4696" s="73" t="s">
        <v>5393</v>
      </c>
      <c r="C4696" s="78">
        <v>11.94</v>
      </c>
    </row>
    <row r="4697" spans="1:3" ht="25.5">
      <c r="A4697" s="75">
        <v>93654</v>
      </c>
      <c r="B4697" s="73" t="s">
        <v>5394</v>
      </c>
      <c r="C4697" s="78">
        <v>12.57</v>
      </c>
    </row>
    <row r="4698" spans="1:3" ht="25.5">
      <c r="A4698" s="75">
        <v>93655</v>
      </c>
      <c r="B4698" s="73" t="s">
        <v>5395</v>
      </c>
      <c r="C4698" s="78">
        <v>13.87</v>
      </c>
    </row>
    <row r="4699" spans="1:3" ht="25.5">
      <c r="A4699" s="75">
        <v>93656</v>
      </c>
      <c r="B4699" s="73" t="s">
        <v>5396</v>
      </c>
      <c r="C4699" s="78">
        <v>13.87</v>
      </c>
    </row>
    <row r="4700" spans="1:3" ht="25.5">
      <c r="A4700" s="75">
        <v>93657</v>
      </c>
      <c r="B4700" s="73" t="s">
        <v>5397</v>
      </c>
      <c r="C4700" s="78">
        <v>15.43</v>
      </c>
    </row>
    <row r="4701" spans="1:3" ht="25.5">
      <c r="A4701" s="75">
        <v>93658</v>
      </c>
      <c r="B4701" s="73" t="s">
        <v>5398</v>
      </c>
      <c r="C4701" s="78">
        <v>22.15</v>
      </c>
    </row>
    <row r="4702" spans="1:3" ht="25.5">
      <c r="A4702" s="75">
        <v>93659</v>
      </c>
      <c r="B4702" s="73" t="s">
        <v>5399</v>
      </c>
      <c r="C4702" s="78">
        <v>25.26</v>
      </c>
    </row>
    <row r="4703" spans="1:3" ht="25.5">
      <c r="A4703" s="75">
        <v>101890</v>
      </c>
      <c r="B4703" s="73" t="s">
        <v>5400</v>
      </c>
      <c r="C4703" s="78">
        <v>16.52</v>
      </c>
    </row>
    <row r="4704" spans="1:3" ht="25.5">
      <c r="A4704" s="75">
        <v>101891</v>
      </c>
      <c r="B4704" s="73" t="s">
        <v>5401</v>
      </c>
      <c r="C4704" s="78">
        <v>28.33</v>
      </c>
    </row>
    <row r="4705" spans="1:3" ht="25.5">
      <c r="A4705" s="75">
        <v>101895</v>
      </c>
      <c r="B4705" s="73" t="s">
        <v>5402</v>
      </c>
      <c r="C4705" s="78">
        <v>429.92</v>
      </c>
    </row>
    <row r="4706" spans="1:3" ht="25.5">
      <c r="A4706" s="75">
        <v>101896</v>
      </c>
      <c r="B4706" s="73" t="s">
        <v>5403</v>
      </c>
      <c r="C4706" s="78">
        <v>643.66</v>
      </c>
    </row>
    <row r="4707" spans="1:3" ht="25.5">
      <c r="A4707" s="75">
        <v>101897</v>
      </c>
      <c r="B4707" s="73" t="s">
        <v>5404</v>
      </c>
      <c r="C4707" s="78">
        <v>1024.6199999999999</v>
      </c>
    </row>
    <row r="4708" spans="1:3" ht="25.5">
      <c r="A4708" s="75">
        <v>101898</v>
      </c>
      <c r="B4708" s="73" t="s">
        <v>5405</v>
      </c>
      <c r="C4708" s="78">
        <v>1366.71</v>
      </c>
    </row>
    <row r="4709" spans="1:3" ht="25.5">
      <c r="A4709" s="75">
        <v>101899</v>
      </c>
      <c r="B4709" s="73" t="s">
        <v>5406</v>
      </c>
      <c r="C4709" s="78">
        <v>2180.4</v>
      </c>
    </row>
    <row r="4710" spans="1:3" ht="25.5">
      <c r="A4710" s="75">
        <v>93676</v>
      </c>
      <c r="B4710" s="73" t="s">
        <v>5407</v>
      </c>
      <c r="C4710" s="78">
        <v>0</v>
      </c>
    </row>
    <row r="4711" spans="1:3" ht="25.5">
      <c r="A4711" s="75">
        <v>97711</v>
      </c>
      <c r="B4711" s="73" t="s">
        <v>5408</v>
      </c>
      <c r="C4711" s="78">
        <v>0</v>
      </c>
    </row>
    <row r="4712" spans="1:3">
      <c r="A4712" s="75">
        <v>93667</v>
      </c>
      <c r="B4712" s="73" t="s">
        <v>5409</v>
      </c>
      <c r="C4712" s="78">
        <v>71.89</v>
      </c>
    </row>
    <row r="4713" spans="1:3">
      <c r="A4713" s="75">
        <v>93668</v>
      </c>
      <c r="B4713" s="73" t="s">
        <v>5410</v>
      </c>
      <c r="C4713" s="78">
        <v>73.78</v>
      </c>
    </row>
    <row r="4714" spans="1:3">
      <c r="A4714" s="75">
        <v>93669</v>
      </c>
      <c r="B4714" s="73" t="s">
        <v>5411</v>
      </c>
      <c r="C4714" s="78">
        <v>77.7</v>
      </c>
    </row>
    <row r="4715" spans="1:3">
      <c r="A4715" s="75">
        <v>93670</v>
      </c>
      <c r="B4715" s="73" t="s">
        <v>5412</v>
      </c>
      <c r="C4715" s="78">
        <v>77.7</v>
      </c>
    </row>
    <row r="4716" spans="1:3">
      <c r="A4716" s="75">
        <v>93671</v>
      </c>
      <c r="B4716" s="73" t="s">
        <v>5413</v>
      </c>
      <c r="C4716" s="78">
        <v>82.38</v>
      </c>
    </row>
    <row r="4717" spans="1:3">
      <c r="A4717" s="75">
        <v>93672</v>
      </c>
      <c r="B4717" s="73" t="s">
        <v>5414</v>
      </c>
      <c r="C4717" s="78">
        <v>89.57</v>
      </c>
    </row>
    <row r="4718" spans="1:3">
      <c r="A4718" s="75">
        <v>93673</v>
      </c>
      <c r="B4718" s="73" t="s">
        <v>5415</v>
      </c>
      <c r="C4718" s="78">
        <v>98.9</v>
      </c>
    </row>
    <row r="4719" spans="1:3" ht="25.5">
      <c r="A4719" s="75">
        <v>101893</v>
      </c>
      <c r="B4719" s="73" t="s">
        <v>5416</v>
      </c>
      <c r="C4719" s="78">
        <v>92.68</v>
      </c>
    </row>
    <row r="4720" spans="1:3" ht="25.5">
      <c r="A4720" s="75">
        <v>101894</v>
      </c>
      <c r="B4720" s="73" t="s">
        <v>5417</v>
      </c>
      <c r="C4720" s="78">
        <v>159.43</v>
      </c>
    </row>
    <row r="4721" spans="1:3">
      <c r="A4721" s="75">
        <v>97421</v>
      </c>
      <c r="B4721" s="73" t="s">
        <v>5418</v>
      </c>
      <c r="C4721" s="78">
        <v>0</v>
      </c>
    </row>
    <row r="4722" spans="1:3">
      <c r="A4722" s="75">
        <v>97373</v>
      </c>
      <c r="B4722" s="73" t="s">
        <v>5419</v>
      </c>
      <c r="C4722" s="78">
        <v>0</v>
      </c>
    </row>
    <row r="4723" spans="1:3">
      <c r="A4723" s="75">
        <v>97374</v>
      </c>
      <c r="B4723" s="73" t="s">
        <v>5420</v>
      </c>
      <c r="C4723" s="78">
        <v>0</v>
      </c>
    </row>
    <row r="4724" spans="1:3">
      <c r="A4724" s="75">
        <v>97375</v>
      </c>
      <c r="B4724" s="73" t="s">
        <v>5421</v>
      </c>
      <c r="C4724" s="78">
        <v>0</v>
      </c>
    </row>
    <row r="4725" spans="1:3">
      <c r="A4725" s="75">
        <v>97376</v>
      </c>
      <c r="B4725" s="73" t="s">
        <v>5422</v>
      </c>
      <c r="C4725" s="78">
        <v>0</v>
      </c>
    </row>
    <row r="4726" spans="1:3">
      <c r="A4726" s="75">
        <v>97377</v>
      </c>
      <c r="B4726" s="73" t="s">
        <v>5423</v>
      </c>
      <c r="C4726" s="78">
        <v>0</v>
      </c>
    </row>
    <row r="4727" spans="1:3">
      <c r="A4727" s="75">
        <v>97368</v>
      </c>
      <c r="B4727" s="73" t="s">
        <v>5424</v>
      </c>
      <c r="C4727" s="78">
        <v>0</v>
      </c>
    </row>
    <row r="4728" spans="1:3">
      <c r="A4728" s="75">
        <v>97369</v>
      </c>
      <c r="B4728" s="73" t="s">
        <v>5425</v>
      </c>
      <c r="C4728" s="78">
        <v>0</v>
      </c>
    </row>
    <row r="4729" spans="1:3">
      <c r="A4729" s="75">
        <v>97370</v>
      </c>
      <c r="B4729" s="73" t="s">
        <v>5426</v>
      </c>
      <c r="C4729" s="78">
        <v>0</v>
      </c>
    </row>
    <row r="4730" spans="1:3">
      <c r="A4730" s="75">
        <v>97371</v>
      </c>
      <c r="B4730" s="73" t="s">
        <v>5427</v>
      </c>
      <c r="C4730" s="78">
        <v>0</v>
      </c>
    </row>
    <row r="4731" spans="1:3">
      <c r="A4731" s="75">
        <v>97372</v>
      </c>
      <c r="B4731" s="73" t="s">
        <v>5428</v>
      </c>
      <c r="C4731" s="78">
        <v>0</v>
      </c>
    </row>
    <row r="4732" spans="1:3" ht="25.5">
      <c r="A4732" s="75">
        <v>101875</v>
      </c>
      <c r="B4732" s="73" t="s">
        <v>5429</v>
      </c>
      <c r="C4732" s="78">
        <v>330.75</v>
      </c>
    </row>
    <row r="4733" spans="1:3" ht="25.5">
      <c r="A4733" s="75">
        <v>101883</v>
      </c>
      <c r="B4733" s="73" t="s">
        <v>5430</v>
      </c>
      <c r="C4733" s="78">
        <v>454.33</v>
      </c>
    </row>
    <row r="4734" spans="1:3" ht="25.5">
      <c r="A4734" s="75">
        <v>101879</v>
      </c>
      <c r="B4734" s="73" t="s">
        <v>5431</v>
      </c>
      <c r="C4734" s="78">
        <v>476.34</v>
      </c>
    </row>
    <row r="4735" spans="1:3" ht="25.5">
      <c r="A4735" s="75">
        <v>101880</v>
      </c>
      <c r="B4735" s="73" t="s">
        <v>5432</v>
      </c>
      <c r="C4735" s="78">
        <v>549.15</v>
      </c>
    </row>
    <row r="4736" spans="1:3" ht="25.5">
      <c r="A4736" s="75">
        <v>101882</v>
      </c>
      <c r="B4736" s="73" t="s">
        <v>5433</v>
      </c>
      <c r="C4736" s="78">
        <v>1109.3499999999999</v>
      </c>
    </row>
    <row r="4737" spans="1:3" ht="25.5">
      <c r="A4737" s="75">
        <v>101881</v>
      </c>
      <c r="B4737" s="73" t="s">
        <v>5434</v>
      </c>
      <c r="C4737" s="78">
        <v>784.7</v>
      </c>
    </row>
    <row r="4738" spans="1:3" ht="25.5">
      <c r="A4738" s="75">
        <v>101878</v>
      </c>
      <c r="B4738" s="73" t="s">
        <v>5435</v>
      </c>
      <c r="C4738" s="78">
        <v>464.22</v>
      </c>
    </row>
    <row r="4739" spans="1:3" ht="25.5">
      <c r="A4739" s="75">
        <v>101877</v>
      </c>
      <c r="B4739" s="73" t="s">
        <v>5436</v>
      </c>
      <c r="C4739" s="78">
        <v>52.74</v>
      </c>
    </row>
    <row r="4740" spans="1:3" ht="25.5">
      <c r="A4740" s="75">
        <v>101876</v>
      </c>
      <c r="B4740" s="73" t="s">
        <v>5437</v>
      </c>
      <c r="C4740" s="78">
        <v>75.86</v>
      </c>
    </row>
    <row r="4741" spans="1:3" ht="25.5">
      <c r="A4741" s="75">
        <v>101873</v>
      </c>
      <c r="B4741" s="73" t="s">
        <v>5438</v>
      </c>
      <c r="C4741" s="78">
        <v>0</v>
      </c>
    </row>
    <row r="4742" spans="1:3" ht="25.5">
      <c r="A4742" s="75">
        <v>101874</v>
      </c>
      <c r="B4742" s="73" t="s">
        <v>5439</v>
      </c>
      <c r="C4742" s="78">
        <v>0</v>
      </c>
    </row>
    <row r="4743" spans="1:3" ht="25.5">
      <c r="A4743" s="75">
        <v>101871</v>
      </c>
      <c r="B4743" s="73" t="s">
        <v>5440</v>
      </c>
      <c r="C4743" s="78">
        <v>0</v>
      </c>
    </row>
    <row r="4744" spans="1:3" ht="25.5">
      <c r="A4744" s="75">
        <v>101872</v>
      </c>
      <c r="B4744" s="73" t="s">
        <v>5441</v>
      </c>
      <c r="C4744" s="78">
        <v>0</v>
      </c>
    </row>
    <row r="4745" spans="1:3" ht="25.5">
      <c r="A4745" s="75">
        <v>97360</v>
      </c>
      <c r="B4745" s="73" t="s">
        <v>5442</v>
      </c>
      <c r="C4745" s="78">
        <v>6351.27</v>
      </c>
    </row>
    <row r="4746" spans="1:3" ht="25.5">
      <c r="A4746" s="75">
        <v>97361</v>
      </c>
      <c r="B4746" s="73" t="s">
        <v>5443</v>
      </c>
      <c r="C4746" s="78">
        <v>8468.36</v>
      </c>
    </row>
    <row r="4747" spans="1:3" ht="25.5">
      <c r="A4747" s="75">
        <v>97359</v>
      </c>
      <c r="B4747" s="73" t="s">
        <v>5444</v>
      </c>
      <c r="C4747" s="78">
        <v>3299.89</v>
      </c>
    </row>
    <row r="4748" spans="1:3" ht="25.5">
      <c r="A4748" s="75">
        <v>101946</v>
      </c>
      <c r="B4748" s="73" t="s">
        <v>5445</v>
      </c>
      <c r="C4748" s="78">
        <v>153.69999999999999</v>
      </c>
    </row>
    <row r="4749" spans="1:3" ht="25.5">
      <c r="A4749" s="75">
        <v>97362</v>
      </c>
      <c r="B4749" s="73" t="s">
        <v>5446</v>
      </c>
      <c r="C4749" s="78">
        <v>1515.69</v>
      </c>
    </row>
    <row r="4750" spans="1:3" ht="25.5">
      <c r="A4750" s="75">
        <v>101553</v>
      </c>
      <c r="B4750" s="73" t="s">
        <v>5447</v>
      </c>
      <c r="C4750" s="78">
        <v>23.79</v>
      </c>
    </row>
    <row r="4751" spans="1:3" ht="25.5">
      <c r="A4751" s="75">
        <v>101554</v>
      </c>
      <c r="B4751" s="73" t="s">
        <v>5448</v>
      </c>
      <c r="C4751" s="78">
        <v>16.309999999999999</v>
      </c>
    </row>
    <row r="4752" spans="1:3" ht="25.5">
      <c r="A4752" s="75">
        <v>101555</v>
      </c>
      <c r="B4752" s="73" t="s">
        <v>5449</v>
      </c>
      <c r="C4752" s="78">
        <v>9.5</v>
      </c>
    </row>
    <row r="4753" spans="1:3" ht="25.5">
      <c r="A4753" s="75">
        <v>101556</v>
      </c>
      <c r="B4753" s="73" t="s">
        <v>5450</v>
      </c>
      <c r="C4753" s="78">
        <v>8.41</v>
      </c>
    </row>
    <row r="4754" spans="1:3" ht="25.5">
      <c r="A4754" s="75">
        <v>101537</v>
      </c>
      <c r="B4754" s="73" t="s">
        <v>5451</v>
      </c>
      <c r="C4754" s="78">
        <v>95.19</v>
      </c>
    </row>
    <row r="4755" spans="1:3">
      <c r="A4755" s="75">
        <v>101538</v>
      </c>
      <c r="B4755" s="73" t="s">
        <v>5452</v>
      </c>
      <c r="C4755" s="78">
        <v>67.3</v>
      </c>
    </row>
    <row r="4756" spans="1:3">
      <c r="A4756" s="75">
        <v>101542</v>
      </c>
      <c r="B4756" s="73" t="s">
        <v>5453</v>
      </c>
      <c r="C4756" s="78">
        <v>49.91</v>
      </c>
    </row>
    <row r="4757" spans="1:3">
      <c r="A4757" s="75">
        <v>101539</v>
      </c>
      <c r="B4757" s="73" t="s">
        <v>5454</v>
      </c>
      <c r="C4757" s="78">
        <v>108.23</v>
      </c>
    </row>
    <row r="4758" spans="1:3">
      <c r="A4758" s="75">
        <v>101543</v>
      </c>
      <c r="B4758" s="73" t="s">
        <v>5455</v>
      </c>
      <c r="C4758" s="78">
        <v>87.06</v>
      </c>
    </row>
    <row r="4759" spans="1:3">
      <c r="A4759" s="75">
        <v>101540</v>
      </c>
      <c r="B4759" s="73" t="s">
        <v>5456</v>
      </c>
      <c r="C4759" s="78">
        <v>185.79</v>
      </c>
    </row>
    <row r="4760" spans="1:3">
      <c r="A4760" s="75">
        <v>101544</v>
      </c>
      <c r="B4760" s="73" t="s">
        <v>5457</v>
      </c>
      <c r="C4760" s="78">
        <v>140.76</v>
      </c>
    </row>
    <row r="4761" spans="1:3">
      <c r="A4761" s="75">
        <v>101541</v>
      </c>
      <c r="B4761" s="73" t="s">
        <v>5458</v>
      </c>
      <c r="C4761" s="78">
        <v>241.54</v>
      </c>
    </row>
    <row r="4762" spans="1:3">
      <c r="A4762" s="75">
        <v>101545</v>
      </c>
      <c r="B4762" s="73" t="s">
        <v>5459</v>
      </c>
      <c r="C4762" s="78">
        <v>206.88</v>
      </c>
    </row>
    <row r="4763" spans="1:3" ht="25.5">
      <c r="A4763" s="75">
        <v>101560</v>
      </c>
      <c r="B4763" s="73" t="s">
        <v>5460</v>
      </c>
      <c r="C4763" s="78">
        <v>10.76</v>
      </c>
    </row>
    <row r="4764" spans="1:3" ht="25.5">
      <c r="A4764" s="75">
        <v>101568</v>
      </c>
      <c r="B4764" s="73" t="s">
        <v>5461</v>
      </c>
      <c r="C4764" s="78">
        <v>130.97</v>
      </c>
    </row>
    <row r="4765" spans="1:3" ht="25.5">
      <c r="A4765" s="75">
        <v>101561</v>
      </c>
      <c r="B4765" s="73" t="s">
        <v>5462</v>
      </c>
      <c r="C4765" s="78">
        <v>17.079999999999998</v>
      </c>
    </row>
    <row r="4766" spans="1:3" ht="25.5">
      <c r="A4766" s="75">
        <v>101562</v>
      </c>
      <c r="B4766" s="73" t="s">
        <v>5463</v>
      </c>
      <c r="C4766" s="78">
        <v>26.44</v>
      </c>
    </row>
    <row r="4767" spans="1:3" ht="25.5">
      <c r="A4767" s="75">
        <v>101563</v>
      </c>
      <c r="B4767" s="73" t="s">
        <v>5464</v>
      </c>
      <c r="C4767" s="78">
        <v>37.340000000000003</v>
      </c>
    </row>
    <row r="4768" spans="1:3" ht="25.5">
      <c r="A4768" s="75">
        <v>101564</v>
      </c>
      <c r="B4768" s="73" t="s">
        <v>5465</v>
      </c>
      <c r="C4768" s="78">
        <v>55.18</v>
      </c>
    </row>
    <row r="4769" spans="1:3" ht="25.5">
      <c r="A4769" s="75">
        <v>101565</v>
      </c>
      <c r="B4769" s="73" t="s">
        <v>5466</v>
      </c>
      <c r="C4769" s="78">
        <v>77.180000000000007</v>
      </c>
    </row>
    <row r="4770" spans="1:3" ht="25.5">
      <c r="A4770" s="75">
        <v>101567</v>
      </c>
      <c r="B4770" s="73" t="s">
        <v>5467</v>
      </c>
      <c r="C4770" s="78">
        <v>100.17</v>
      </c>
    </row>
    <row r="4771" spans="1:3" ht="25.5">
      <c r="A4771" s="75">
        <v>101551</v>
      </c>
      <c r="B4771" s="73" t="s">
        <v>5468</v>
      </c>
      <c r="C4771" s="78">
        <v>0</v>
      </c>
    </row>
    <row r="4772" spans="1:3" ht="25.5">
      <c r="A4772" s="75">
        <v>101552</v>
      </c>
      <c r="B4772" s="73" t="s">
        <v>5469</v>
      </c>
      <c r="C4772" s="78">
        <v>0</v>
      </c>
    </row>
    <row r="4773" spans="1:3" ht="25.5">
      <c r="A4773" s="75">
        <v>101550</v>
      </c>
      <c r="B4773" s="73" t="s">
        <v>5470</v>
      </c>
      <c r="C4773" s="78">
        <v>0</v>
      </c>
    </row>
    <row r="4774" spans="1:3" ht="25.5">
      <c r="A4774" s="75">
        <v>101501</v>
      </c>
      <c r="B4774" s="73" t="s">
        <v>5471</v>
      </c>
      <c r="C4774" s="78">
        <v>1746.11</v>
      </c>
    </row>
    <row r="4775" spans="1:3" ht="25.5">
      <c r="A4775" s="75">
        <v>101502</v>
      </c>
      <c r="B4775" s="73" t="s">
        <v>5472</v>
      </c>
      <c r="C4775" s="78">
        <v>1904.12</v>
      </c>
    </row>
    <row r="4776" spans="1:3" ht="25.5">
      <c r="A4776" s="75">
        <v>101503</v>
      </c>
      <c r="B4776" s="73" t="s">
        <v>5473</v>
      </c>
      <c r="C4776" s="78">
        <v>1949.24</v>
      </c>
    </row>
    <row r="4777" spans="1:3" ht="25.5">
      <c r="A4777" s="75">
        <v>101504</v>
      </c>
      <c r="B4777" s="73" t="s">
        <v>5474</v>
      </c>
      <c r="C4777" s="78">
        <v>2163.9699999999998</v>
      </c>
    </row>
    <row r="4778" spans="1:3" ht="25.5">
      <c r="A4778" s="75">
        <v>101497</v>
      </c>
      <c r="B4778" s="73" t="s">
        <v>5475</v>
      </c>
      <c r="C4778" s="78">
        <v>1754.14</v>
      </c>
    </row>
    <row r="4779" spans="1:3" ht="25.5">
      <c r="A4779" s="75">
        <v>101498</v>
      </c>
      <c r="B4779" s="73" t="s">
        <v>5476</v>
      </c>
      <c r="C4779" s="78">
        <v>1912.15</v>
      </c>
    </row>
    <row r="4780" spans="1:3" ht="25.5">
      <c r="A4780" s="75">
        <v>101499</v>
      </c>
      <c r="B4780" s="73" t="s">
        <v>5477</v>
      </c>
      <c r="C4780" s="78">
        <v>1957.27</v>
      </c>
    </row>
    <row r="4781" spans="1:3" ht="25.5">
      <c r="A4781" s="75">
        <v>101500</v>
      </c>
      <c r="B4781" s="73" t="s">
        <v>5478</v>
      </c>
      <c r="C4781" s="78">
        <v>2172</v>
      </c>
    </row>
    <row r="4782" spans="1:3" ht="25.5">
      <c r="A4782" s="75">
        <v>101493</v>
      </c>
      <c r="B4782" s="73" t="s">
        <v>5479</v>
      </c>
      <c r="C4782" s="78">
        <v>1490.8</v>
      </c>
    </row>
    <row r="4783" spans="1:3" ht="25.5">
      <c r="A4783" s="75">
        <v>101494</v>
      </c>
      <c r="B4783" s="73" t="s">
        <v>5480</v>
      </c>
      <c r="C4783" s="78">
        <v>1595.19</v>
      </c>
    </row>
    <row r="4784" spans="1:3" ht="25.5">
      <c r="A4784" s="75">
        <v>101495</v>
      </c>
      <c r="B4784" s="73" t="s">
        <v>5481</v>
      </c>
      <c r="C4784" s="78">
        <v>1625</v>
      </c>
    </row>
    <row r="4785" spans="1:3" ht="25.5">
      <c r="A4785" s="75">
        <v>101496</v>
      </c>
      <c r="B4785" s="73" t="s">
        <v>5482</v>
      </c>
      <c r="C4785" s="78">
        <v>1777.13</v>
      </c>
    </row>
    <row r="4786" spans="1:3" ht="25.5">
      <c r="A4786" s="75">
        <v>101489</v>
      </c>
      <c r="B4786" s="73" t="s">
        <v>5483</v>
      </c>
      <c r="C4786" s="78">
        <v>1506.71</v>
      </c>
    </row>
    <row r="4787" spans="1:3" ht="25.5">
      <c r="A4787" s="75">
        <v>101490</v>
      </c>
      <c r="B4787" s="73" t="s">
        <v>5484</v>
      </c>
      <c r="C4787" s="78">
        <v>1611.1</v>
      </c>
    </row>
    <row r="4788" spans="1:3" ht="25.5">
      <c r="A4788" s="75">
        <v>101491</v>
      </c>
      <c r="B4788" s="73" t="s">
        <v>5485</v>
      </c>
      <c r="C4788" s="78">
        <v>1640.91</v>
      </c>
    </row>
    <row r="4789" spans="1:3" ht="25.5">
      <c r="A4789" s="75">
        <v>101492</v>
      </c>
      <c r="B4789" s="73" t="s">
        <v>5486</v>
      </c>
      <c r="C4789" s="78">
        <v>1793.04</v>
      </c>
    </row>
    <row r="4790" spans="1:3" ht="25.5">
      <c r="A4790" s="75">
        <v>101509</v>
      </c>
      <c r="B4790" s="73" t="s">
        <v>5487</v>
      </c>
      <c r="C4790" s="78">
        <v>1907.95</v>
      </c>
    </row>
    <row r="4791" spans="1:3" ht="25.5">
      <c r="A4791" s="75">
        <v>101510</v>
      </c>
      <c r="B4791" s="73" t="s">
        <v>5488</v>
      </c>
      <c r="C4791" s="78">
        <v>2118.63</v>
      </c>
    </row>
    <row r="4792" spans="1:3" ht="25.5">
      <c r="A4792" s="75">
        <v>101511</v>
      </c>
      <c r="B4792" s="73" t="s">
        <v>5489</v>
      </c>
      <c r="C4792" s="78">
        <v>2178.79</v>
      </c>
    </row>
    <row r="4793" spans="1:3" ht="25.5">
      <c r="A4793" s="75">
        <v>101512</v>
      </c>
      <c r="B4793" s="73" t="s">
        <v>5490</v>
      </c>
      <c r="C4793" s="78">
        <v>2455.02</v>
      </c>
    </row>
    <row r="4794" spans="1:3" ht="25.5">
      <c r="A4794" s="75">
        <v>101505</v>
      </c>
      <c r="B4794" s="73" t="s">
        <v>5491</v>
      </c>
      <c r="C4794" s="78">
        <v>1870.84</v>
      </c>
    </row>
    <row r="4795" spans="1:3" ht="25.5">
      <c r="A4795" s="75">
        <v>101506</v>
      </c>
      <c r="B4795" s="73" t="s">
        <v>5492</v>
      </c>
      <c r="C4795" s="78">
        <v>2081.52</v>
      </c>
    </row>
    <row r="4796" spans="1:3" ht="25.5">
      <c r="A4796" s="75">
        <v>101507</v>
      </c>
      <c r="B4796" s="73" t="s">
        <v>5493</v>
      </c>
      <c r="C4796" s="78">
        <v>2141.6799999999998</v>
      </c>
    </row>
    <row r="4797" spans="1:3" ht="25.5">
      <c r="A4797" s="75">
        <v>101508</v>
      </c>
      <c r="B4797" s="73" t="s">
        <v>5494</v>
      </c>
      <c r="C4797" s="78">
        <v>2417.91</v>
      </c>
    </row>
    <row r="4798" spans="1:3" ht="25.5">
      <c r="A4798" s="75">
        <v>101525</v>
      </c>
      <c r="B4798" s="73" t="s">
        <v>5495</v>
      </c>
      <c r="C4798" s="78">
        <v>1031.9000000000001</v>
      </c>
    </row>
    <row r="4799" spans="1:3" ht="25.5">
      <c r="A4799" s="75">
        <v>101526</v>
      </c>
      <c r="B4799" s="73" t="s">
        <v>5496</v>
      </c>
      <c r="C4799" s="78">
        <v>1219.8</v>
      </c>
    </row>
    <row r="4800" spans="1:3" ht="25.5">
      <c r="A4800" s="75">
        <v>101527</v>
      </c>
      <c r="B4800" s="73" t="s">
        <v>5497</v>
      </c>
      <c r="C4800" s="78">
        <v>1273.46</v>
      </c>
    </row>
    <row r="4801" spans="1:3" ht="25.5">
      <c r="A4801" s="75">
        <v>101528</v>
      </c>
      <c r="B4801" s="73" t="s">
        <v>5498</v>
      </c>
      <c r="C4801" s="78">
        <v>1492.84</v>
      </c>
    </row>
    <row r="4802" spans="1:3" ht="25.5">
      <c r="A4802" s="75">
        <v>101521</v>
      </c>
      <c r="B4802" s="73" t="s">
        <v>5499</v>
      </c>
      <c r="C4802" s="78">
        <v>1039.94</v>
      </c>
    </row>
    <row r="4803" spans="1:3" ht="25.5">
      <c r="A4803" s="75">
        <v>101522</v>
      </c>
      <c r="B4803" s="73" t="s">
        <v>5500</v>
      </c>
      <c r="C4803" s="78">
        <v>1227.8399999999999</v>
      </c>
    </row>
    <row r="4804" spans="1:3" ht="25.5">
      <c r="A4804" s="75">
        <v>101523</v>
      </c>
      <c r="B4804" s="73" t="s">
        <v>5501</v>
      </c>
      <c r="C4804" s="78">
        <v>1281.5</v>
      </c>
    </row>
    <row r="4805" spans="1:3" ht="25.5">
      <c r="A4805" s="75">
        <v>101524</v>
      </c>
      <c r="B4805" s="73" t="s">
        <v>5502</v>
      </c>
      <c r="C4805" s="78">
        <v>1500.88</v>
      </c>
    </row>
    <row r="4806" spans="1:3" ht="25.5">
      <c r="A4806" s="75">
        <v>101517</v>
      </c>
      <c r="B4806" s="73" t="s">
        <v>5503</v>
      </c>
      <c r="C4806" s="78">
        <v>760.77</v>
      </c>
    </row>
    <row r="4807" spans="1:3" ht="25.5">
      <c r="A4807" s="75">
        <v>101518</v>
      </c>
      <c r="B4807" s="73" t="s">
        <v>5504</v>
      </c>
      <c r="C4807" s="78">
        <v>886.04</v>
      </c>
    </row>
    <row r="4808" spans="1:3" ht="25.5">
      <c r="A4808" s="75">
        <v>101519</v>
      </c>
      <c r="B4808" s="73" t="s">
        <v>5505</v>
      </c>
      <c r="C4808" s="78">
        <v>921.81</v>
      </c>
    </row>
    <row r="4809" spans="1:3" ht="25.5">
      <c r="A4809" s="75">
        <v>101520</v>
      </c>
      <c r="B4809" s="73" t="s">
        <v>5506</v>
      </c>
      <c r="C4809" s="78">
        <v>1068.07</v>
      </c>
    </row>
    <row r="4810" spans="1:3" ht="25.5">
      <c r="A4810" s="75">
        <v>101513</v>
      </c>
      <c r="B4810" s="73" t="s">
        <v>5507</v>
      </c>
      <c r="C4810" s="78">
        <v>776.69</v>
      </c>
    </row>
    <row r="4811" spans="1:3" ht="25.5">
      <c r="A4811" s="75">
        <v>101514</v>
      </c>
      <c r="B4811" s="73" t="s">
        <v>5508</v>
      </c>
      <c r="C4811" s="78">
        <v>901.96</v>
      </c>
    </row>
    <row r="4812" spans="1:3" ht="25.5">
      <c r="A4812" s="75">
        <v>101515</v>
      </c>
      <c r="B4812" s="73" t="s">
        <v>5509</v>
      </c>
      <c r="C4812" s="78">
        <v>937.73</v>
      </c>
    </row>
    <row r="4813" spans="1:3" ht="25.5">
      <c r="A4813" s="75">
        <v>101516</v>
      </c>
      <c r="B4813" s="73" t="s">
        <v>5510</v>
      </c>
      <c r="C4813" s="78">
        <v>1083.99</v>
      </c>
    </row>
    <row r="4814" spans="1:3" ht="25.5">
      <c r="A4814" s="75">
        <v>101533</v>
      </c>
      <c r="B4814" s="73" t="s">
        <v>5511</v>
      </c>
      <c r="C4814" s="78">
        <v>1211.21</v>
      </c>
    </row>
    <row r="4815" spans="1:3" ht="25.5">
      <c r="A4815" s="75">
        <v>101534</v>
      </c>
      <c r="B4815" s="73" t="s">
        <v>5512</v>
      </c>
      <c r="C4815" s="78">
        <v>1461.75</v>
      </c>
    </row>
    <row r="4816" spans="1:3" ht="25.5">
      <c r="A4816" s="75">
        <v>101535</v>
      </c>
      <c r="B4816" s="73" t="s">
        <v>5513</v>
      </c>
      <c r="C4816" s="78">
        <v>1533.29</v>
      </c>
    </row>
    <row r="4817" spans="1:3" ht="25.5">
      <c r="A4817" s="75">
        <v>101536</v>
      </c>
      <c r="B4817" s="73" t="s">
        <v>5514</v>
      </c>
      <c r="C4817" s="78">
        <v>1825.8</v>
      </c>
    </row>
    <row r="4818" spans="1:3" ht="25.5">
      <c r="A4818" s="75">
        <v>101529</v>
      </c>
      <c r="B4818" s="73" t="s">
        <v>5515</v>
      </c>
      <c r="C4818" s="78">
        <v>1174.1099999999999</v>
      </c>
    </row>
    <row r="4819" spans="1:3" ht="25.5">
      <c r="A4819" s="75">
        <v>101530</v>
      </c>
      <c r="B4819" s="73" t="s">
        <v>5516</v>
      </c>
      <c r="C4819" s="78">
        <v>1424.65</v>
      </c>
    </row>
    <row r="4820" spans="1:3" ht="25.5">
      <c r="A4820" s="75">
        <v>101531</v>
      </c>
      <c r="B4820" s="73" t="s">
        <v>5517</v>
      </c>
      <c r="C4820" s="78">
        <v>1496.19</v>
      </c>
    </row>
    <row r="4821" spans="1:3" ht="25.5">
      <c r="A4821" s="75">
        <v>101532</v>
      </c>
      <c r="B4821" s="73" t="s">
        <v>5518</v>
      </c>
      <c r="C4821" s="78">
        <v>1788.7</v>
      </c>
    </row>
    <row r="4822" spans="1:3" ht="25.5">
      <c r="A4822" s="75">
        <v>101549</v>
      </c>
      <c r="B4822" s="73" t="s">
        <v>5519</v>
      </c>
      <c r="C4822" s="78">
        <v>17.809999999999999</v>
      </c>
    </row>
    <row r="4823" spans="1:3">
      <c r="A4823" s="75">
        <v>101547</v>
      </c>
      <c r="B4823" s="73" t="s">
        <v>5520</v>
      </c>
      <c r="C4823" s="78">
        <v>79.94</v>
      </c>
    </row>
    <row r="4824" spans="1:3">
      <c r="A4824" s="75">
        <v>101546</v>
      </c>
      <c r="B4824" s="73" t="s">
        <v>5521</v>
      </c>
      <c r="C4824" s="78">
        <v>25.81</v>
      </c>
    </row>
    <row r="4825" spans="1:3">
      <c r="A4825" s="75">
        <v>101548</v>
      </c>
      <c r="B4825" s="73" t="s">
        <v>5522</v>
      </c>
      <c r="C4825" s="78">
        <v>6.72</v>
      </c>
    </row>
    <row r="4826" spans="1:3" ht="25.5">
      <c r="A4826" s="75">
        <v>94764</v>
      </c>
      <c r="B4826" s="73" t="s">
        <v>5523</v>
      </c>
      <c r="C4826" s="78">
        <v>39.74</v>
      </c>
    </row>
    <row r="4827" spans="1:3" ht="25.5">
      <c r="A4827" s="75">
        <v>94765</v>
      </c>
      <c r="B4827" s="73" t="s">
        <v>5524</v>
      </c>
      <c r="C4827" s="78">
        <v>43.96</v>
      </c>
    </row>
    <row r="4828" spans="1:3" ht="25.5">
      <c r="A4828" s="75">
        <v>94766</v>
      </c>
      <c r="B4828" s="73" t="s">
        <v>5525</v>
      </c>
      <c r="C4828" s="78">
        <v>49.31</v>
      </c>
    </row>
    <row r="4829" spans="1:3" ht="25.5">
      <c r="A4829" s="75">
        <v>94767</v>
      </c>
      <c r="B4829" s="73" t="s">
        <v>5526</v>
      </c>
      <c r="C4829" s="78">
        <v>73.94</v>
      </c>
    </row>
    <row r="4830" spans="1:3" ht="25.5">
      <c r="A4830" s="75">
        <v>94768</v>
      </c>
      <c r="B4830" s="73" t="s">
        <v>5527</v>
      </c>
      <c r="C4830" s="78">
        <v>83.96</v>
      </c>
    </row>
    <row r="4831" spans="1:3" ht="25.5">
      <c r="A4831" s="75">
        <v>94769</v>
      </c>
      <c r="B4831" s="73" t="s">
        <v>5528</v>
      </c>
      <c r="C4831" s="78">
        <v>112.67</v>
      </c>
    </row>
    <row r="4832" spans="1:3" ht="25.5">
      <c r="A4832" s="75">
        <v>94783</v>
      </c>
      <c r="B4832" s="73" t="s">
        <v>5529</v>
      </c>
      <c r="C4832" s="78">
        <v>17.579999999999998</v>
      </c>
    </row>
    <row r="4833" spans="1:3" ht="25.5">
      <c r="A4833" s="75">
        <v>94703</v>
      </c>
      <c r="B4833" s="73" t="s">
        <v>5530</v>
      </c>
      <c r="C4833" s="78">
        <v>18.84</v>
      </c>
    </row>
    <row r="4834" spans="1:3" ht="25.5">
      <c r="A4834" s="75">
        <v>94704</v>
      </c>
      <c r="B4834" s="73" t="s">
        <v>5531</v>
      </c>
      <c r="C4834" s="78">
        <v>25.35</v>
      </c>
    </row>
    <row r="4835" spans="1:3" ht="25.5">
      <c r="A4835" s="75">
        <v>94705</v>
      </c>
      <c r="B4835" s="73" t="s">
        <v>5532</v>
      </c>
      <c r="C4835" s="78">
        <v>34.86</v>
      </c>
    </row>
    <row r="4836" spans="1:3" ht="25.5">
      <c r="A4836" s="75">
        <v>94706</v>
      </c>
      <c r="B4836" s="73" t="s">
        <v>5533</v>
      </c>
      <c r="C4836" s="78">
        <v>34.130000000000003</v>
      </c>
    </row>
    <row r="4837" spans="1:3" ht="25.5">
      <c r="A4837" s="75">
        <v>94707</v>
      </c>
      <c r="B4837" s="73" t="s">
        <v>5534</v>
      </c>
      <c r="C4837" s="78">
        <v>54.22</v>
      </c>
    </row>
    <row r="4838" spans="1:3" ht="25.5">
      <c r="A4838" s="75">
        <v>94715</v>
      </c>
      <c r="B4838" s="73" t="s">
        <v>5535</v>
      </c>
      <c r="C4838" s="78">
        <v>282.32</v>
      </c>
    </row>
    <row r="4839" spans="1:3" ht="25.5">
      <c r="A4839" s="75">
        <v>94713</v>
      </c>
      <c r="B4839" s="73" t="s">
        <v>5536</v>
      </c>
      <c r="C4839" s="78">
        <v>225.95</v>
      </c>
    </row>
    <row r="4840" spans="1:3" ht="25.5">
      <c r="A4840" s="75">
        <v>94714</v>
      </c>
      <c r="B4840" s="73" t="s">
        <v>5537</v>
      </c>
      <c r="C4840" s="78">
        <v>317.55</v>
      </c>
    </row>
    <row r="4841" spans="1:3" ht="25.5">
      <c r="A4841" s="75">
        <v>94670</v>
      </c>
      <c r="B4841" s="73" t="s">
        <v>5538</v>
      </c>
      <c r="C4841" s="78">
        <v>65.489999999999995</v>
      </c>
    </row>
    <row r="4842" spans="1:3" ht="25.5">
      <c r="A4842" s="75">
        <v>94656</v>
      </c>
      <c r="B4842" s="73" t="s">
        <v>5539</v>
      </c>
      <c r="C4842" s="78">
        <v>3.32</v>
      </c>
    </row>
    <row r="4843" spans="1:3" ht="25.5">
      <c r="A4843" s="75">
        <v>94658</v>
      </c>
      <c r="B4843" s="73" t="s">
        <v>5540</v>
      </c>
      <c r="C4843" s="78">
        <v>4.99</v>
      </c>
    </row>
    <row r="4844" spans="1:3" ht="25.5">
      <c r="A4844" s="75">
        <v>94660</v>
      </c>
      <c r="B4844" s="73" t="s">
        <v>5541</v>
      </c>
      <c r="C4844" s="78">
        <v>7.91</v>
      </c>
    </row>
    <row r="4845" spans="1:3" ht="25.5">
      <c r="A4845" s="75">
        <v>94662</v>
      </c>
      <c r="B4845" s="73" t="s">
        <v>5542</v>
      </c>
      <c r="C4845" s="78">
        <v>10.41</v>
      </c>
    </row>
    <row r="4846" spans="1:3" ht="25.5">
      <c r="A4846" s="75">
        <v>94664</v>
      </c>
      <c r="B4846" s="73" t="s">
        <v>5543</v>
      </c>
      <c r="C4846" s="78">
        <v>19.09</v>
      </c>
    </row>
    <row r="4847" spans="1:3" ht="25.5">
      <c r="A4847" s="75">
        <v>94666</v>
      </c>
      <c r="B4847" s="73" t="s">
        <v>5544</v>
      </c>
      <c r="C4847" s="78">
        <v>31.04</v>
      </c>
    </row>
    <row r="4848" spans="1:3" ht="25.5">
      <c r="A4848" s="75">
        <v>94668</v>
      </c>
      <c r="B4848" s="73" t="s">
        <v>5545</v>
      </c>
      <c r="C4848" s="78">
        <v>41.29</v>
      </c>
    </row>
    <row r="4849" spans="1:3" ht="25.5">
      <c r="A4849" s="75">
        <v>105215</v>
      </c>
      <c r="B4849" s="73" t="s">
        <v>5546</v>
      </c>
      <c r="C4849" s="78">
        <v>10.09</v>
      </c>
    </row>
    <row r="4850" spans="1:3" ht="25.5">
      <c r="A4850" s="75">
        <v>105216</v>
      </c>
      <c r="B4850" s="73" t="s">
        <v>5547</v>
      </c>
      <c r="C4850" s="78">
        <v>38.94</v>
      </c>
    </row>
    <row r="4851" spans="1:3" ht="25.5">
      <c r="A4851" s="75">
        <v>105217</v>
      </c>
      <c r="B4851" s="73" t="s">
        <v>5548</v>
      </c>
      <c r="C4851" s="78">
        <v>43.9</v>
      </c>
    </row>
    <row r="4852" spans="1:3" ht="25.5">
      <c r="A4852" s="75">
        <v>105214</v>
      </c>
      <c r="B4852" s="73" t="s">
        <v>5549</v>
      </c>
      <c r="C4852" s="78">
        <v>45.68</v>
      </c>
    </row>
    <row r="4853" spans="1:3" ht="25.5">
      <c r="A4853" s="75">
        <v>105218</v>
      </c>
      <c r="B4853" s="73" t="s">
        <v>5550</v>
      </c>
      <c r="C4853" s="78">
        <v>76.25</v>
      </c>
    </row>
    <row r="4854" spans="1:3" ht="25.5">
      <c r="A4854" s="75">
        <v>105213</v>
      </c>
      <c r="B4854" s="73" t="s">
        <v>5551</v>
      </c>
      <c r="C4854" s="78">
        <v>190.32</v>
      </c>
    </row>
    <row r="4855" spans="1:3" ht="25.5">
      <c r="A4855" s="75">
        <v>105233</v>
      </c>
      <c r="B4855" s="73" t="s">
        <v>5552</v>
      </c>
      <c r="C4855" s="78">
        <v>7.67</v>
      </c>
    </row>
    <row r="4856" spans="1:3" ht="25.5">
      <c r="A4856" s="75">
        <v>105234</v>
      </c>
      <c r="B4856" s="73" t="s">
        <v>5553</v>
      </c>
      <c r="C4856" s="78">
        <v>9.42</v>
      </c>
    </row>
    <row r="4857" spans="1:3" ht="25.5">
      <c r="A4857" s="75">
        <v>105228</v>
      </c>
      <c r="B4857" s="73" t="s">
        <v>5554</v>
      </c>
      <c r="C4857" s="78">
        <v>11.34</v>
      </c>
    </row>
    <row r="4858" spans="1:3" ht="25.5">
      <c r="A4858" s="75">
        <v>105138</v>
      </c>
      <c r="B4858" s="73" t="s">
        <v>5555</v>
      </c>
      <c r="C4858" s="78">
        <v>16.52</v>
      </c>
    </row>
    <row r="4859" spans="1:3" ht="25.5">
      <c r="A4859" s="75">
        <v>105139</v>
      </c>
      <c r="B4859" s="73" t="s">
        <v>5556</v>
      </c>
      <c r="C4859" s="78">
        <v>19.440000000000001</v>
      </c>
    </row>
    <row r="4860" spans="1:3" ht="25.5">
      <c r="A4860" s="75">
        <v>105140</v>
      </c>
      <c r="B4860" s="73" t="s">
        <v>5557</v>
      </c>
      <c r="C4860" s="78">
        <v>24.99</v>
      </c>
    </row>
    <row r="4861" spans="1:3" ht="25.5">
      <c r="A4861" s="75">
        <v>105141</v>
      </c>
      <c r="B4861" s="73" t="s">
        <v>5558</v>
      </c>
      <c r="C4861" s="78">
        <v>29.75</v>
      </c>
    </row>
    <row r="4862" spans="1:3" ht="25.5">
      <c r="A4862" s="75">
        <v>105172</v>
      </c>
      <c r="B4862" s="73" t="s">
        <v>5559</v>
      </c>
      <c r="C4862" s="78">
        <v>86.78</v>
      </c>
    </row>
    <row r="4863" spans="1:3" ht="25.5">
      <c r="A4863" s="75">
        <v>105169</v>
      </c>
      <c r="B4863" s="73" t="s">
        <v>5560</v>
      </c>
      <c r="C4863" s="78">
        <v>86.5</v>
      </c>
    </row>
    <row r="4864" spans="1:3" ht="25.5">
      <c r="A4864" s="75">
        <v>105230</v>
      </c>
      <c r="B4864" s="73" t="s">
        <v>5561</v>
      </c>
      <c r="C4864" s="78">
        <v>7.53</v>
      </c>
    </row>
    <row r="4865" spans="1:3" ht="25.5">
      <c r="A4865" s="75">
        <v>105231</v>
      </c>
      <c r="B4865" s="73" t="s">
        <v>5562</v>
      </c>
      <c r="C4865" s="78">
        <v>8.86</v>
      </c>
    </row>
    <row r="4866" spans="1:3" ht="25.5">
      <c r="A4866" s="75">
        <v>105232</v>
      </c>
      <c r="B4866" s="73" t="s">
        <v>5563</v>
      </c>
      <c r="C4866" s="78">
        <v>17.579999999999998</v>
      </c>
    </row>
    <row r="4867" spans="1:3" ht="25.5">
      <c r="A4867" s="75">
        <v>105229</v>
      </c>
      <c r="B4867" s="73" t="s">
        <v>5564</v>
      </c>
      <c r="C4867" s="78">
        <v>28.25</v>
      </c>
    </row>
    <row r="4868" spans="1:3" ht="25.5">
      <c r="A4868" s="75">
        <v>105146</v>
      </c>
      <c r="B4868" s="73" t="s">
        <v>5565</v>
      </c>
      <c r="C4868" s="78">
        <v>22.56</v>
      </c>
    </row>
    <row r="4869" spans="1:3" ht="25.5">
      <c r="A4869" s="75">
        <v>94613</v>
      </c>
      <c r="B4869" s="73" t="s">
        <v>5566</v>
      </c>
      <c r="C4869" s="78">
        <v>0</v>
      </c>
    </row>
    <row r="4870" spans="1:3" ht="25.5">
      <c r="A4870" s="75">
        <v>94607</v>
      </c>
      <c r="B4870" s="73" t="s">
        <v>5567</v>
      </c>
      <c r="C4870" s="78">
        <v>0</v>
      </c>
    </row>
    <row r="4871" spans="1:3" ht="25.5">
      <c r="A4871" s="75">
        <v>94609</v>
      </c>
      <c r="B4871" s="73" t="s">
        <v>5568</v>
      </c>
      <c r="C4871" s="78">
        <v>0</v>
      </c>
    </row>
    <row r="4872" spans="1:3" ht="25.5">
      <c r="A4872" s="75">
        <v>94611</v>
      </c>
      <c r="B4872" s="73" t="s">
        <v>5569</v>
      </c>
      <c r="C4872" s="78">
        <v>0</v>
      </c>
    </row>
    <row r="4873" spans="1:3" ht="25.5">
      <c r="A4873" s="75">
        <v>96738</v>
      </c>
      <c r="B4873" s="73" t="s">
        <v>5570</v>
      </c>
      <c r="C4873" s="78">
        <v>23.76</v>
      </c>
    </row>
    <row r="4874" spans="1:3" ht="25.5">
      <c r="A4874" s="75">
        <v>96740</v>
      </c>
      <c r="B4874" s="73" t="s">
        <v>5571</v>
      </c>
      <c r="C4874" s="78">
        <v>33.06</v>
      </c>
    </row>
    <row r="4875" spans="1:3" ht="25.5">
      <c r="A4875" s="75">
        <v>94738</v>
      </c>
      <c r="B4875" s="73" t="s">
        <v>5572</v>
      </c>
      <c r="C4875" s="78">
        <v>1835.57</v>
      </c>
    </row>
    <row r="4876" spans="1:3" ht="25.5">
      <c r="A4876" s="75">
        <v>94724</v>
      </c>
      <c r="B4876" s="73" t="s">
        <v>5573</v>
      </c>
      <c r="C4876" s="78">
        <v>28.73</v>
      </c>
    </row>
    <row r="4877" spans="1:3" ht="25.5">
      <c r="A4877" s="75">
        <v>94726</v>
      </c>
      <c r="B4877" s="73" t="s">
        <v>5574</v>
      </c>
      <c r="C4877" s="78">
        <v>37.04</v>
      </c>
    </row>
    <row r="4878" spans="1:3" ht="25.5">
      <c r="A4878" s="75">
        <v>94728</v>
      </c>
      <c r="B4878" s="73" t="s">
        <v>5575</v>
      </c>
      <c r="C4878" s="78">
        <v>57.93</v>
      </c>
    </row>
    <row r="4879" spans="1:3" ht="25.5">
      <c r="A4879" s="75">
        <v>94730</v>
      </c>
      <c r="B4879" s="73" t="s">
        <v>5576</v>
      </c>
      <c r="C4879" s="78">
        <v>71</v>
      </c>
    </row>
    <row r="4880" spans="1:3" ht="25.5">
      <c r="A4880" s="75">
        <v>94732</v>
      </c>
      <c r="B4880" s="73" t="s">
        <v>5577</v>
      </c>
      <c r="C4880" s="78">
        <v>113.96</v>
      </c>
    </row>
    <row r="4881" spans="1:3" ht="25.5">
      <c r="A4881" s="75">
        <v>94734</v>
      </c>
      <c r="B4881" s="73" t="s">
        <v>5578</v>
      </c>
      <c r="C4881" s="78">
        <v>418.13</v>
      </c>
    </row>
    <row r="4882" spans="1:3" ht="25.5">
      <c r="A4882" s="75">
        <v>94736</v>
      </c>
      <c r="B4882" s="73" t="s">
        <v>5579</v>
      </c>
      <c r="C4882" s="78">
        <v>607.99</v>
      </c>
    </row>
    <row r="4883" spans="1:3" ht="38.25">
      <c r="A4883" s="75">
        <v>94483</v>
      </c>
      <c r="B4883" s="73" t="s">
        <v>5580</v>
      </c>
      <c r="C4883" s="78">
        <v>1227.6500000000001</v>
      </c>
    </row>
    <row r="4884" spans="1:3" ht="38.25">
      <c r="A4884" s="75">
        <v>94482</v>
      </c>
      <c r="B4884" s="73" t="s">
        <v>5581</v>
      </c>
      <c r="C4884" s="78">
        <v>1475.01</v>
      </c>
    </row>
    <row r="4885" spans="1:3" ht="38.25">
      <c r="A4885" s="75">
        <v>94481</v>
      </c>
      <c r="B4885" s="73" t="s">
        <v>5582</v>
      </c>
      <c r="C4885" s="78">
        <v>1899.21</v>
      </c>
    </row>
    <row r="4886" spans="1:3" ht="38.25">
      <c r="A4886" s="75">
        <v>94480</v>
      </c>
      <c r="B4886" s="73" t="s">
        <v>5583</v>
      </c>
      <c r="C4886" s="78">
        <v>2705.77</v>
      </c>
    </row>
    <row r="4887" spans="1:3" ht="25.5">
      <c r="A4887" s="75">
        <v>94472</v>
      </c>
      <c r="B4887" s="73" t="s">
        <v>5584</v>
      </c>
      <c r="C4887" s="78">
        <v>76.739999999999995</v>
      </c>
    </row>
    <row r="4888" spans="1:3" ht="25.5">
      <c r="A4888" s="75">
        <v>94474</v>
      </c>
      <c r="B4888" s="73" t="s">
        <v>5585</v>
      </c>
      <c r="C4888" s="78">
        <v>131.47</v>
      </c>
    </row>
    <row r="4889" spans="1:3" ht="25.5">
      <c r="A4889" s="75">
        <v>94476</v>
      </c>
      <c r="B4889" s="73" t="s">
        <v>5586</v>
      </c>
      <c r="C4889" s="78">
        <v>184.9</v>
      </c>
    </row>
    <row r="4890" spans="1:3" ht="25.5">
      <c r="A4890" s="75">
        <v>94471</v>
      </c>
      <c r="B4890" s="73" t="s">
        <v>5587</v>
      </c>
      <c r="C4890" s="78">
        <v>74.349999999999994</v>
      </c>
    </row>
    <row r="4891" spans="1:3" ht="25.5">
      <c r="A4891" s="75">
        <v>94473</v>
      </c>
      <c r="B4891" s="73" t="s">
        <v>5588</v>
      </c>
      <c r="C4891" s="78">
        <v>120.95</v>
      </c>
    </row>
    <row r="4892" spans="1:3" ht="25.5">
      <c r="A4892" s="75">
        <v>94475</v>
      </c>
      <c r="B4892" s="73" t="s">
        <v>5589</v>
      </c>
      <c r="C4892" s="78">
        <v>164.62</v>
      </c>
    </row>
    <row r="4893" spans="1:3" ht="25.5">
      <c r="A4893" s="75">
        <v>105194</v>
      </c>
      <c r="B4893" s="73" t="s">
        <v>5590</v>
      </c>
      <c r="C4893" s="78">
        <v>83.3</v>
      </c>
    </row>
    <row r="4894" spans="1:3" ht="25.5">
      <c r="A4894" s="75">
        <v>105195</v>
      </c>
      <c r="B4894" s="73" t="s">
        <v>5591</v>
      </c>
      <c r="C4894" s="78">
        <v>219.07</v>
      </c>
    </row>
    <row r="4895" spans="1:3" ht="38.25">
      <c r="A4895" s="75">
        <v>105178</v>
      </c>
      <c r="B4895" s="73" t="s">
        <v>5592</v>
      </c>
      <c r="C4895" s="78">
        <v>136.80000000000001</v>
      </c>
    </row>
    <row r="4896" spans="1:3" ht="25.5">
      <c r="A4896" s="75">
        <v>94620</v>
      </c>
      <c r="B4896" s="73" t="s">
        <v>5593</v>
      </c>
      <c r="C4896" s="78">
        <v>887.51</v>
      </c>
    </row>
    <row r="4897" spans="1:3" ht="25.5">
      <c r="A4897" s="75">
        <v>94614</v>
      </c>
      <c r="B4897" s="73" t="s">
        <v>5594</v>
      </c>
      <c r="C4897" s="78">
        <v>137.75</v>
      </c>
    </row>
    <row r="4898" spans="1:3" ht="25.5">
      <c r="A4898" s="75">
        <v>94616</v>
      </c>
      <c r="B4898" s="73" t="s">
        <v>5595</v>
      </c>
      <c r="C4898" s="78">
        <v>393.5</v>
      </c>
    </row>
    <row r="4899" spans="1:3" ht="25.5">
      <c r="A4899" s="75">
        <v>94618</v>
      </c>
      <c r="B4899" s="73" t="s">
        <v>5596</v>
      </c>
      <c r="C4899" s="78">
        <v>382.16</v>
      </c>
    </row>
    <row r="4900" spans="1:3" ht="25.5">
      <c r="A4900" s="75">
        <v>105193</v>
      </c>
      <c r="B4900" s="73" t="s">
        <v>5597</v>
      </c>
      <c r="C4900" s="78">
        <v>149.84</v>
      </c>
    </row>
    <row r="4901" spans="1:3" ht="25.5">
      <c r="A4901" s="75">
        <v>105197</v>
      </c>
      <c r="B4901" s="73" t="s">
        <v>5598</v>
      </c>
      <c r="C4901" s="78">
        <v>161.16</v>
      </c>
    </row>
    <row r="4902" spans="1:3" ht="25.5">
      <c r="A4902" s="75">
        <v>105196</v>
      </c>
      <c r="B4902" s="73" t="s">
        <v>5599</v>
      </c>
      <c r="C4902" s="78">
        <v>235.37</v>
      </c>
    </row>
    <row r="4903" spans="1:3" ht="25.5">
      <c r="A4903" s="75">
        <v>105198</v>
      </c>
      <c r="B4903" s="73" t="s">
        <v>5600</v>
      </c>
      <c r="C4903" s="78">
        <v>335.19</v>
      </c>
    </row>
    <row r="4904" spans="1:3" ht="25.5">
      <c r="A4904" s="75">
        <v>105200</v>
      </c>
      <c r="B4904" s="73" t="s">
        <v>5601</v>
      </c>
      <c r="C4904" s="78">
        <v>126.12</v>
      </c>
    </row>
    <row r="4905" spans="1:3" ht="25.5">
      <c r="A4905" s="75">
        <v>105199</v>
      </c>
      <c r="B4905" s="73" t="s">
        <v>5602</v>
      </c>
      <c r="C4905" s="78">
        <v>213.4</v>
      </c>
    </row>
    <row r="4906" spans="1:3" ht="25.5">
      <c r="A4906" s="75">
        <v>105201</v>
      </c>
      <c r="B4906" s="73" t="s">
        <v>5603</v>
      </c>
      <c r="C4906" s="78">
        <v>293.10000000000002</v>
      </c>
    </row>
    <row r="4907" spans="1:3" ht="25.5">
      <c r="A4907" s="75">
        <v>94755</v>
      </c>
      <c r="B4907" s="73" t="s">
        <v>5604</v>
      </c>
      <c r="C4907" s="78">
        <v>0</v>
      </c>
    </row>
    <row r="4908" spans="1:3" ht="25.5">
      <c r="A4908" s="75">
        <v>94741</v>
      </c>
      <c r="B4908" s="73" t="s">
        <v>5605</v>
      </c>
      <c r="C4908" s="78">
        <v>13.75</v>
      </c>
    </row>
    <row r="4909" spans="1:3" ht="25.5">
      <c r="A4909" s="75">
        <v>94743</v>
      </c>
      <c r="B4909" s="73" t="s">
        <v>5606</v>
      </c>
      <c r="C4909" s="78">
        <v>22.65</v>
      </c>
    </row>
    <row r="4910" spans="1:3" ht="25.5">
      <c r="A4910" s="75">
        <v>94745</v>
      </c>
      <c r="B4910" s="73" t="s">
        <v>5607</v>
      </c>
      <c r="C4910" s="78">
        <v>0</v>
      </c>
    </row>
    <row r="4911" spans="1:3" ht="25.5">
      <c r="A4911" s="75">
        <v>94747</v>
      </c>
      <c r="B4911" s="73" t="s">
        <v>5608</v>
      </c>
      <c r="C4911" s="78">
        <v>0</v>
      </c>
    </row>
    <row r="4912" spans="1:3" ht="25.5">
      <c r="A4912" s="75">
        <v>94749</v>
      </c>
      <c r="B4912" s="73" t="s">
        <v>5609</v>
      </c>
      <c r="C4912" s="78">
        <v>0</v>
      </c>
    </row>
    <row r="4913" spans="1:3" ht="25.5">
      <c r="A4913" s="75">
        <v>94751</v>
      </c>
      <c r="B4913" s="73" t="s">
        <v>5610</v>
      </c>
      <c r="C4913" s="78">
        <v>0</v>
      </c>
    </row>
    <row r="4914" spans="1:3" ht="25.5">
      <c r="A4914" s="75">
        <v>94753</v>
      </c>
      <c r="B4914" s="73" t="s">
        <v>5611</v>
      </c>
      <c r="C4914" s="78">
        <v>0</v>
      </c>
    </row>
    <row r="4915" spans="1:3" ht="25.5">
      <c r="A4915" s="75">
        <v>105209</v>
      </c>
      <c r="B4915" s="73" t="s">
        <v>5612</v>
      </c>
      <c r="C4915" s="78">
        <v>155.91999999999999</v>
      </c>
    </row>
    <row r="4916" spans="1:3" ht="25.5">
      <c r="A4916" s="75">
        <v>105208</v>
      </c>
      <c r="B4916" s="73" t="s">
        <v>5613</v>
      </c>
      <c r="C4916" s="78">
        <v>324.89999999999998</v>
      </c>
    </row>
    <row r="4917" spans="1:3" ht="25.5">
      <c r="A4917" s="75">
        <v>105210</v>
      </c>
      <c r="B4917" s="73" t="s">
        <v>5614</v>
      </c>
      <c r="C4917" s="78">
        <v>419.99</v>
      </c>
    </row>
    <row r="4918" spans="1:3" ht="25.5">
      <c r="A4918" s="75">
        <v>105203</v>
      </c>
      <c r="B4918" s="73" t="s">
        <v>5615</v>
      </c>
      <c r="C4918" s="78">
        <v>160.44</v>
      </c>
    </row>
    <row r="4919" spans="1:3" ht="25.5">
      <c r="A4919" s="75">
        <v>105202</v>
      </c>
      <c r="B4919" s="73" t="s">
        <v>5616</v>
      </c>
      <c r="C4919" s="78">
        <v>265.93</v>
      </c>
    </row>
    <row r="4920" spans="1:3" ht="25.5">
      <c r="A4920" s="75">
        <v>105204</v>
      </c>
      <c r="B4920" s="73" t="s">
        <v>5617</v>
      </c>
      <c r="C4920" s="78">
        <v>354.56</v>
      </c>
    </row>
    <row r="4921" spans="1:3" ht="25.5">
      <c r="A4921" s="75">
        <v>105206</v>
      </c>
      <c r="B4921" s="73" t="s">
        <v>5618</v>
      </c>
      <c r="C4921" s="78">
        <v>152.65</v>
      </c>
    </row>
    <row r="4922" spans="1:3" ht="25.5">
      <c r="A4922" s="75">
        <v>105205</v>
      </c>
      <c r="B4922" s="73" t="s">
        <v>5619</v>
      </c>
      <c r="C4922" s="78">
        <v>245.2</v>
      </c>
    </row>
    <row r="4923" spans="1:3" ht="25.5">
      <c r="A4923" s="75">
        <v>105207</v>
      </c>
      <c r="B4923" s="73" t="s">
        <v>5620</v>
      </c>
      <c r="C4923" s="78">
        <v>344.2</v>
      </c>
    </row>
    <row r="4924" spans="1:3" ht="25.5">
      <c r="A4924" s="75">
        <v>94687</v>
      </c>
      <c r="B4924" s="73" t="s">
        <v>5621</v>
      </c>
      <c r="C4924" s="78">
        <v>217.23</v>
      </c>
    </row>
    <row r="4925" spans="1:3" ht="25.5">
      <c r="A4925" s="75">
        <v>94673</v>
      </c>
      <c r="B4925" s="73" t="s">
        <v>5622</v>
      </c>
      <c r="C4925" s="78">
        <v>6.81</v>
      </c>
    </row>
    <row r="4926" spans="1:3" ht="25.5">
      <c r="A4926" s="75">
        <v>94675</v>
      </c>
      <c r="B4926" s="73" t="s">
        <v>5623</v>
      </c>
      <c r="C4926" s="78">
        <v>11.47</v>
      </c>
    </row>
    <row r="4927" spans="1:3" ht="25.5">
      <c r="A4927" s="75">
        <v>94677</v>
      </c>
      <c r="B4927" s="73" t="s">
        <v>5624</v>
      </c>
      <c r="C4927" s="78">
        <v>18.559999999999999</v>
      </c>
    </row>
    <row r="4928" spans="1:3" ht="25.5">
      <c r="A4928" s="75">
        <v>94679</v>
      </c>
      <c r="B4928" s="73" t="s">
        <v>5625</v>
      </c>
      <c r="C4928" s="78">
        <v>22.44</v>
      </c>
    </row>
    <row r="4929" spans="1:3" ht="25.5">
      <c r="A4929" s="75">
        <v>94681</v>
      </c>
      <c r="B4929" s="73" t="s">
        <v>5626</v>
      </c>
      <c r="C4929" s="78">
        <v>46.46</v>
      </c>
    </row>
    <row r="4930" spans="1:3" ht="25.5">
      <c r="A4930" s="75">
        <v>94683</v>
      </c>
      <c r="B4930" s="73" t="s">
        <v>5627</v>
      </c>
      <c r="C4930" s="78">
        <v>70.650000000000006</v>
      </c>
    </row>
    <row r="4931" spans="1:3" ht="25.5">
      <c r="A4931" s="75">
        <v>94685</v>
      </c>
      <c r="B4931" s="73" t="s">
        <v>5628</v>
      </c>
      <c r="C4931" s="78">
        <v>89.96</v>
      </c>
    </row>
    <row r="4932" spans="1:3" ht="25.5">
      <c r="A4932" s="75">
        <v>94621</v>
      </c>
      <c r="B4932" s="73" t="s">
        <v>5629</v>
      </c>
      <c r="C4932" s="78">
        <v>0</v>
      </c>
    </row>
    <row r="4933" spans="1:3" ht="25.5">
      <c r="A4933" s="75">
        <v>94615</v>
      </c>
      <c r="B4933" s="73" t="s">
        <v>5630</v>
      </c>
      <c r="C4933" s="78">
        <v>156.97</v>
      </c>
    </row>
    <row r="4934" spans="1:3" ht="25.5">
      <c r="A4934" s="75">
        <v>94617</v>
      </c>
      <c r="B4934" s="73" t="s">
        <v>5631</v>
      </c>
      <c r="C4934" s="78">
        <v>326.67</v>
      </c>
    </row>
    <row r="4935" spans="1:3" ht="25.5">
      <c r="A4935" s="75">
        <v>94619</v>
      </c>
      <c r="B4935" s="73" t="s">
        <v>5632</v>
      </c>
      <c r="C4935" s="78">
        <v>0</v>
      </c>
    </row>
    <row r="4936" spans="1:3" ht="25.5">
      <c r="A4936" s="75">
        <v>105147</v>
      </c>
      <c r="B4936" s="73" t="s">
        <v>5633</v>
      </c>
      <c r="C4936" s="78">
        <v>15.44</v>
      </c>
    </row>
    <row r="4937" spans="1:3" ht="25.5">
      <c r="A4937" s="75">
        <v>105148</v>
      </c>
      <c r="B4937" s="73" t="s">
        <v>5634</v>
      </c>
      <c r="C4937" s="78">
        <v>22.47</v>
      </c>
    </row>
    <row r="4938" spans="1:3" ht="25.5">
      <c r="A4938" s="75">
        <v>105154</v>
      </c>
      <c r="B4938" s="73" t="s">
        <v>5635</v>
      </c>
      <c r="C4938" s="78">
        <v>6.28</v>
      </c>
    </row>
    <row r="4939" spans="1:3" ht="25.5">
      <c r="A4939" s="75">
        <v>105155</v>
      </c>
      <c r="B4939" s="73" t="s">
        <v>5636</v>
      </c>
      <c r="C4939" s="78">
        <v>9.51</v>
      </c>
    </row>
    <row r="4940" spans="1:3" ht="25.5">
      <c r="A4940" s="75">
        <v>105156</v>
      </c>
      <c r="B4940" s="73" t="s">
        <v>5637</v>
      </c>
      <c r="C4940" s="78">
        <v>12.06</v>
      </c>
    </row>
    <row r="4941" spans="1:3" ht="25.5">
      <c r="A4941" s="75">
        <v>105157</v>
      </c>
      <c r="B4941" s="73" t="s">
        <v>5638</v>
      </c>
      <c r="C4941" s="78">
        <v>18.72</v>
      </c>
    </row>
    <row r="4942" spans="1:3" ht="25.5">
      <c r="A4942" s="75">
        <v>105158</v>
      </c>
      <c r="B4942" s="73" t="s">
        <v>5639</v>
      </c>
      <c r="C4942" s="78">
        <v>27.63</v>
      </c>
    </row>
    <row r="4943" spans="1:3" ht="25.5">
      <c r="A4943" s="75">
        <v>105159</v>
      </c>
      <c r="B4943" s="73" t="s">
        <v>5640</v>
      </c>
      <c r="C4943" s="78">
        <v>49.57</v>
      </c>
    </row>
    <row r="4944" spans="1:3" ht="25.5">
      <c r="A4944" s="75">
        <v>105160</v>
      </c>
      <c r="B4944" s="73" t="s">
        <v>5641</v>
      </c>
      <c r="C4944" s="78">
        <v>61.12</v>
      </c>
    </row>
    <row r="4945" spans="1:3" ht="25.5">
      <c r="A4945" s="75">
        <v>94634</v>
      </c>
      <c r="B4945" s="73" t="s">
        <v>5642</v>
      </c>
      <c r="C4945" s="78">
        <v>0</v>
      </c>
    </row>
    <row r="4946" spans="1:3" ht="25.5">
      <c r="A4946" s="75">
        <v>94631</v>
      </c>
      <c r="B4946" s="73" t="s">
        <v>5643</v>
      </c>
      <c r="C4946" s="78">
        <v>0</v>
      </c>
    </row>
    <row r="4947" spans="1:3" ht="25.5">
      <c r="A4947" s="75">
        <v>94632</v>
      </c>
      <c r="B4947" s="73" t="s">
        <v>5644</v>
      </c>
      <c r="C4947" s="78">
        <v>0</v>
      </c>
    </row>
    <row r="4948" spans="1:3" ht="25.5">
      <c r="A4948" s="75">
        <v>94633</v>
      </c>
      <c r="B4948" s="73" t="s">
        <v>5645</v>
      </c>
      <c r="C4948" s="78">
        <v>0</v>
      </c>
    </row>
    <row r="4949" spans="1:3" ht="25.5">
      <c r="A4949" s="75">
        <v>94672</v>
      </c>
      <c r="B4949" s="73" t="s">
        <v>5646</v>
      </c>
      <c r="C4949" s="78">
        <v>5.71</v>
      </c>
    </row>
    <row r="4950" spans="1:3" ht="25.5">
      <c r="A4950" s="75">
        <v>94754</v>
      </c>
      <c r="B4950" s="73" t="s">
        <v>5647</v>
      </c>
      <c r="C4950" s="78">
        <v>313.33999999999997</v>
      </c>
    </row>
    <row r="4951" spans="1:3" ht="25.5">
      <c r="A4951" s="75">
        <v>94740</v>
      </c>
      <c r="B4951" s="73" t="s">
        <v>5648</v>
      </c>
      <c r="C4951" s="78">
        <v>10.45</v>
      </c>
    </row>
    <row r="4952" spans="1:3" ht="25.5">
      <c r="A4952" s="75">
        <v>94742</v>
      </c>
      <c r="B4952" s="73" t="s">
        <v>5649</v>
      </c>
      <c r="C4952" s="78">
        <v>17.690000000000001</v>
      </c>
    </row>
    <row r="4953" spans="1:3" ht="25.5">
      <c r="A4953" s="75">
        <v>94744</v>
      </c>
      <c r="B4953" s="73" t="s">
        <v>5650</v>
      </c>
      <c r="C4953" s="78">
        <v>28.17</v>
      </c>
    </row>
    <row r="4954" spans="1:3" ht="25.5">
      <c r="A4954" s="75">
        <v>94746</v>
      </c>
      <c r="B4954" s="73" t="s">
        <v>5651</v>
      </c>
      <c r="C4954" s="78">
        <v>40.61</v>
      </c>
    </row>
    <row r="4955" spans="1:3" ht="25.5">
      <c r="A4955" s="75">
        <v>94748</v>
      </c>
      <c r="B4955" s="73" t="s">
        <v>5652</v>
      </c>
      <c r="C4955" s="78">
        <v>90.26</v>
      </c>
    </row>
    <row r="4956" spans="1:3" ht="25.5">
      <c r="A4956" s="75">
        <v>94750</v>
      </c>
      <c r="B4956" s="73" t="s">
        <v>5653</v>
      </c>
      <c r="C4956" s="78">
        <v>183.08</v>
      </c>
    </row>
    <row r="4957" spans="1:3" ht="25.5">
      <c r="A4957" s="75">
        <v>94752</v>
      </c>
      <c r="B4957" s="73" t="s">
        <v>5654</v>
      </c>
      <c r="C4957" s="78">
        <v>219.27</v>
      </c>
    </row>
    <row r="4958" spans="1:3" ht="25.5">
      <c r="A4958" s="75">
        <v>96755</v>
      </c>
      <c r="B4958" s="73" t="s">
        <v>5655</v>
      </c>
      <c r="C4958" s="78">
        <v>346.59</v>
      </c>
    </row>
    <row r="4959" spans="1:3" ht="25.5">
      <c r="A4959" s="75">
        <v>96747</v>
      </c>
      <c r="B4959" s="73" t="s">
        <v>5656</v>
      </c>
      <c r="C4959" s="78">
        <v>6.64</v>
      </c>
    </row>
    <row r="4960" spans="1:3" ht="25.5">
      <c r="A4960" s="75">
        <v>96748</v>
      </c>
      <c r="B4960" s="73" t="s">
        <v>5657</v>
      </c>
      <c r="C4960" s="78">
        <v>7.78</v>
      </c>
    </row>
    <row r="4961" spans="1:3" ht="25.5">
      <c r="A4961" s="75">
        <v>96749</v>
      </c>
      <c r="B4961" s="73" t="s">
        <v>5658</v>
      </c>
      <c r="C4961" s="78">
        <v>9.99</v>
      </c>
    </row>
    <row r="4962" spans="1:3" ht="25.5">
      <c r="A4962" s="75">
        <v>96750</v>
      </c>
      <c r="B4962" s="73" t="s">
        <v>5659</v>
      </c>
      <c r="C4962" s="78">
        <v>16.239999999999998</v>
      </c>
    </row>
    <row r="4963" spans="1:3" ht="25.5">
      <c r="A4963" s="75">
        <v>96751</v>
      </c>
      <c r="B4963" s="73" t="s">
        <v>5660</v>
      </c>
      <c r="C4963" s="78">
        <v>24.11</v>
      </c>
    </row>
    <row r="4964" spans="1:3" ht="25.5">
      <c r="A4964" s="75">
        <v>96752</v>
      </c>
      <c r="B4964" s="73" t="s">
        <v>5661</v>
      </c>
      <c r="C4964" s="78">
        <v>36.53</v>
      </c>
    </row>
    <row r="4965" spans="1:3" ht="25.5">
      <c r="A4965" s="75">
        <v>96753</v>
      </c>
      <c r="B4965" s="73" t="s">
        <v>5662</v>
      </c>
      <c r="C4965" s="78">
        <v>86.74</v>
      </c>
    </row>
    <row r="4966" spans="1:3" ht="25.5">
      <c r="A4966" s="75">
        <v>96754</v>
      </c>
      <c r="B4966" s="73" t="s">
        <v>5663</v>
      </c>
      <c r="C4966" s="78">
        <v>111.11</v>
      </c>
    </row>
    <row r="4967" spans="1:3" ht="25.5">
      <c r="A4967" s="75">
        <v>94686</v>
      </c>
      <c r="B4967" s="73" t="s">
        <v>5664</v>
      </c>
      <c r="C4967" s="78">
        <v>240.11</v>
      </c>
    </row>
    <row r="4968" spans="1:3" ht="25.5">
      <c r="A4968" s="75">
        <v>94674</v>
      </c>
      <c r="B4968" s="73" t="s">
        <v>5665</v>
      </c>
      <c r="C4968" s="78">
        <v>7.5</v>
      </c>
    </row>
    <row r="4969" spans="1:3" ht="25.5">
      <c r="A4969" s="75">
        <v>94676</v>
      </c>
      <c r="B4969" s="73" t="s">
        <v>5666</v>
      </c>
      <c r="C4969" s="78">
        <v>12.53</v>
      </c>
    </row>
    <row r="4970" spans="1:3" ht="25.5">
      <c r="A4970" s="75">
        <v>94678</v>
      </c>
      <c r="B4970" s="73" t="s">
        <v>5667</v>
      </c>
      <c r="C4970" s="78">
        <v>14.51</v>
      </c>
    </row>
    <row r="4971" spans="1:3" ht="25.5">
      <c r="A4971" s="75">
        <v>94680</v>
      </c>
      <c r="B4971" s="73" t="s">
        <v>5668</v>
      </c>
      <c r="C4971" s="78">
        <v>41.4</v>
      </c>
    </row>
    <row r="4972" spans="1:3" ht="25.5">
      <c r="A4972" s="75">
        <v>94682</v>
      </c>
      <c r="B4972" s="73" t="s">
        <v>5669</v>
      </c>
      <c r="C4972" s="78">
        <v>103.16</v>
      </c>
    </row>
    <row r="4973" spans="1:3" ht="25.5">
      <c r="A4973" s="75">
        <v>94684</v>
      </c>
      <c r="B4973" s="73" t="s">
        <v>5670</v>
      </c>
      <c r="C4973" s="78">
        <v>124.43</v>
      </c>
    </row>
    <row r="4974" spans="1:3" ht="25.5">
      <c r="A4974" s="75">
        <v>105219</v>
      </c>
      <c r="B4974" s="73" t="s">
        <v>5671</v>
      </c>
      <c r="C4974" s="78">
        <v>12.29</v>
      </c>
    </row>
    <row r="4975" spans="1:3" ht="25.5">
      <c r="A4975" s="75">
        <v>105220</v>
      </c>
      <c r="B4975" s="73" t="s">
        <v>5672</v>
      </c>
      <c r="C4975" s="78">
        <v>16.940000000000001</v>
      </c>
    </row>
    <row r="4976" spans="1:3" ht="25.5">
      <c r="A4976" s="75">
        <v>105221</v>
      </c>
      <c r="B4976" s="73" t="s">
        <v>5673</v>
      </c>
      <c r="C4976" s="78">
        <v>26.3</v>
      </c>
    </row>
    <row r="4977" spans="1:3" ht="25.5">
      <c r="A4977" s="75">
        <v>105166</v>
      </c>
      <c r="B4977" s="73" t="s">
        <v>5674</v>
      </c>
      <c r="C4977" s="78">
        <v>40.15</v>
      </c>
    </row>
    <row r="4978" spans="1:3" ht="25.5">
      <c r="A4978" s="75">
        <v>105222</v>
      </c>
      <c r="B4978" s="73" t="s">
        <v>5675</v>
      </c>
      <c r="C4978" s="78">
        <v>76.569999999999993</v>
      </c>
    </row>
    <row r="4979" spans="1:3" ht="25.5">
      <c r="A4979" s="75">
        <v>105223</v>
      </c>
      <c r="B4979" s="73" t="s">
        <v>5676</v>
      </c>
      <c r="C4979" s="78">
        <v>176.88</v>
      </c>
    </row>
    <row r="4980" spans="1:3" ht="25.5">
      <c r="A4980" s="75">
        <v>105224</v>
      </c>
      <c r="B4980" s="73" t="s">
        <v>5677</v>
      </c>
      <c r="C4980" s="78">
        <v>257.8</v>
      </c>
    </row>
    <row r="4981" spans="1:3" ht="25.5">
      <c r="A4981" s="75">
        <v>105149</v>
      </c>
      <c r="B4981" s="73" t="s">
        <v>5678</v>
      </c>
      <c r="C4981" s="78">
        <v>6.89</v>
      </c>
    </row>
    <row r="4982" spans="1:3" ht="25.5">
      <c r="A4982" s="75">
        <v>105150</v>
      </c>
      <c r="B4982" s="73" t="s">
        <v>5679</v>
      </c>
      <c r="C4982" s="78">
        <v>8.1999999999999993</v>
      </c>
    </row>
    <row r="4983" spans="1:3" ht="25.5">
      <c r="A4983" s="75">
        <v>105151</v>
      </c>
      <c r="B4983" s="73" t="s">
        <v>5680</v>
      </c>
      <c r="C4983" s="78">
        <v>21.9</v>
      </c>
    </row>
    <row r="4984" spans="1:3" ht="25.5">
      <c r="A4984" s="75">
        <v>105152</v>
      </c>
      <c r="B4984" s="73" t="s">
        <v>5681</v>
      </c>
      <c r="C4984" s="78">
        <v>33.06</v>
      </c>
    </row>
    <row r="4985" spans="1:3" ht="25.5">
      <c r="A4985" s="75">
        <v>105153</v>
      </c>
      <c r="B4985" s="73" t="s">
        <v>5682</v>
      </c>
      <c r="C4985" s="78">
        <v>52.51</v>
      </c>
    </row>
    <row r="4986" spans="1:3" ht="25.5">
      <c r="A4986" s="75">
        <v>105161</v>
      </c>
      <c r="B4986" s="73" t="s">
        <v>5683</v>
      </c>
      <c r="C4986" s="78">
        <v>96.48</v>
      </c>
    </row>
    <row r="4987" spans="1:3" ht="25.5">
      <c r="A4987" s="75">
        <v>105162</v>
      </c>
      <c r="B4987" s="73" t="s">
        <v>5684</v>
      </c>
      <c r="C4987" s="78">
        <v>166.36</v>
      </c>
    </row>
    <row r="4988" spans="1:3" ht="25.5">
      <c r="A4988" s="75">
        <v>105163</v>
      </c>
      <c r="B4988" s="73" t="s">
        <v>5685</v>
      </c>
      <c r="C4988" s="78">
        <v>13.47</v>
      </c>
    </row>
    <row r="4989" spans="1:3" ht="25.5">
      <c r="A4989" s="75">
        <v>105170</v>
      </c>
      <c r="B4989" s="73" t="s">
        <v>5686</v>
      </c>
      <c r="C4989" s="78">
        <v>5.35</v>
      </c>
    </row>
    <row r="4990" spans="1:3" ht="25.5">
      <c r="A4990" s="75">
        <v>105179</v>
      </c>
      <c r="B4990" s="73" t="s">
        <v>5687</v>
      </c>
      <c r="C4990" s="78">
        <v>9.19</v>
      </c>
    </row>
    <row r="4991" spans="1:3" ht="25.5">
      <c r="A4991" s="75">
        <v>105180</v>
      </c>
      <c r="B4991" s="73" t="s">
        <v>5688</v>
      </c>
      <c r="C4991" s="78">
        <v>12.59</v>
      </c>
    </row>
    <row r="4992" spans="1:3" ht="25.5">
      <c r="A4992" s="75">
        <v>105181</v>
      </c>
      <c r="B4992" s="73" t="s">
        <v>5689</v>
      </c>
      <c r="C4992" s="78">
        <v>16.96</v>
      </c>
    </row>
    <row r="4993" spans="1:3" ht="25.5">
      <c r="A4993" s="75">
        <v>105182</v>
      </c>
      <c r="B4993" s="73" t="s">
        <v>5690</v>
      </c>
      <c r="C4993" s="78">
        <v>39.68</v>
      </c>
    </row>
    <row r="4994" spans="1:3" ht="25.5">
      <c r="A4994" s="75">
        <v>105183</v>
      </c>
      <c r="B4994" s="73" t="s">
        <v>5691</v>
      </c>
      <c r="C4994" s="78">
        <v>83.32</v>
      </c>
    </row>
    <row r="4995" spans="1:3" ht="25.5">
      <c r="A4995" s="75">
        <v>105184</v>
      </c>
      <c r="B4995" s="73" t="s">
        <v>5692</v>
      </c>
      <c r="C4995" s="78">
        <v>103.17</v>
      </c>
    </row>
    <row r="4996" spans="1:3" ht="25.5">
      <c r="A4996" s="75">
        <v>94612</v>
      </c>
      <c r="B4996" s="73" t="s">
        <v>5693</v>
      </c>
      <c r="C4996" s="78">
        <v>430.15</v>
      </c>
    </row>
    <row r="4997" spans="1:3" ht="25.5">
      <c r="A4997" s="75">
        <v>105142</v>
      </c>
      <c r="B4997" s="73" t="s">
        <v>5694</v>
      </c>
      <c r="C4997" s="78">
        <v>6.54</v>
      </c>
    </row>
    <row r="4998" spans="1:3" ht="25.5">
      <c r="A4998" s="75">
        <v>105143</v>
      </c>
      <c r="B4998" s="73" t="s">
        <v>5695</v>
      </c>
      <c r="C4998" s="78">
        <v>9.81</v>
      </c>
    </row>
    <row r="4999" spans="1:3" ht="25.5">
      <c r="A4999" s="75">
        <v>105144</v>
      </c>
      <c r="B4999" s="73" t="s">
        <v>5696</v>
      </c>
      <c r="C4999" s="78">
        <v>20.78</v>
      </c>
    </row>
    <row r="5000" spans="1:3" ht="25.5">
      <c r="A5000" s="75">
        <v>105173</v>
      </c>
      <c r="B5000" s="73" t="s">
        <v>5697</v>
      </c>
      <c r="C5000" s="78">
        <v>87.86</v>
      </c>
    </row>
    <row r="5001" spans="1:3" ht="25.5">
      <c r="A5001" s="75">
        <v>105175</v>
      </c>
      <c r="B5001" s="73" t="s">
        <v>5698</v>
      </c>
      <c r="C5001" s="78">
        <v>126.92</v>
      </c>
    </row>
    <row r="5002" spans="1:3" ht="25.5">
      <c r="A5002" s="75">
        <v>105174</v>
      </c>
      <c r="B5002" s="73" t="s">
        <v>5699</v>
      </c>
      <c r="C5002" s="78">
        <v>128.22</v>
      </c>
    </row>
    <row r="5003" spans="1:3" ht="25.5">
      <c r="A5003" s="75">
        <v>105145</v>
      </c>
      <c r="B5003" s="73" t="s">
        <v>5700</v>
      </c>
      <c r="C5003" s="78">
        <v>11.37</v>
      </c>
    </row>
    <row r="5004" spans="1:3" ht="25.5">
      <c r="A5004" s="75">
        <v>94606</v>
      </c>
      <c r="B5004" s="73" t="s">
        <v>5701</v>
      </c>
      <c r="C5004" s="78">
        <v>80.42</v>
      </c>
    </row>
    <row r="5005" spans="1:3" ht="25.5">
      <c r="A5005" s="75">
        <v>94608</v>
      </c>
      <c r="B5005" s="73" t="s">
        <v>5702</v>
      </c>
      <c r="C5005" s="78">
        <v>205.59</v>
      </c>
    </row>
    <row r="5006" spans="1:3" ht="25.5">
      <c r="A5006" s="75">
        <v>94610</v>
      </c>
      <c r="B5006" s="73" t="s">
        <v>5703</v>
      </c>
      <c r="C5006" s="78">
        <v>301.94</v>
      </c>
    </row>
    <row r="5007" spans="1:3" ht="25.5">
      <c r="A5007" s="75">
        <v>94657</v>
      </c>
      <c r="B5007" s="73" t="s">
        <v>5704</v>
      </c>
      <c r="C5007" s="78">
        <v>3.8</v>
      </c>
    </row>
    <row r="5008" spans="1:3" ht="25.5">
      <c r="A5008" s="75">
        <v>94659</v>
      </c>
      <c r="B5008" s="73" t="s">
        <v>5705</v>
      </c>
      <c r="C5008" s="78">
        <v>5.93</v>
      </c>
    </row>
    <row r="5009" spans="1:3" ht="25.5">
      <c r="A5009" s="75">
        <v>94739</v>
      </c>
      <c r="B5009" s="73" t="s">
        <v>5706</v>
      </c>
      <c r="C5009" s="78">
        <v>257.01</v>
      </c>
    </row>
    <row r="5010" spans="1:3" ht="25.5">
      <c r="A5010" s="75">
        <v>94725</v>
      </c>
      <c r="B5010" s="73" t="s">
        <v>5707</v>
      </c>
      <c r="C5010" s="78">
        <v>7.45</v>
      </c>
    </row>
    <row r="5011" spans="1:3" ht="25.5">
      <c r="A5011" s="75">
        <v>94727</v>
      </c>
      <c r="B5011" s="73" t="s">
        <v>5708</v>
      </c>
      <c r="C5011" s="78">
        <v>12.27</v>
      </c>
    </row>
    <row r="5012" spans="1:3" ht="25.5">
      <c r="A5012" s="75">
        <v>94729</v>
      </c>
      <c r="B5012" s="73" t="s">
        <v>5709</v>
      </c>
      <c r="C5012" s="78">
        <v>21.44</v>
      </c>
    </row>
    <row r="5013" spans="1:3" ht="25.5">
      <c r="A5013" s="75">
        <v>94731</v>
      </c>
      <c r="B5013" s="73" t="s">
        <v>5710</v>
      </c>
      <c r="C5013" s="78">
        <v>28.46</v>
      </c>
    </row>
    <row r="5014" spans="1:3" ht="25.5">
      <c r="A5014" s="75">
        <v>94733</v>
      </c>
      <c r="B5014" s="73" t="s">
        <v>5711</v>
      </c>
      <c r="C5014" s="78">
        <v>50.16</v>
      </c>
    </row>
    <row r="5015" spans="1:3" ht="25.5">
      <c r="A5015" s="75">
        <v>94863</v>
      </c>
      <c r="B5015" s="73" t="s">
        <v>5712</v>
      </c>
      <c r="C5015" s="78">
        <v>176.56</v>
      </c>
    </row>
    <row r="5016" spans="1:3" ht="25.5">
      <c r="A5016" s="75">
        <v>94737</v>
      </c>
      <c r="B5016" s="73" t="s">
        <v>5713</v>
      </c>
      <c r="C5016" s="78">
        <v>209.98</v>
      </c>
    </row>
    <row r="5017" spans="1:3" ht="25.5">
      <c r="A5017" s="75">
        <v>94465</v>
      </c>
      <c r="B5017" s="73" t="s">
        <v>5714</v>
      </c>
      <c r="C5017" s="78">
        <v>51.73</v>
      </c>
    </row>
    <row r="5018" spans="1:3" ht="25.5">
      <c r="A5018" s="75">
        <v>94467</v>
      </c>
      <c r="B5018" s="73" t="s">
        <v>5715</v>
      </c>
      <c r="C5018" s="78">
        <v>84.61</v>
      </c>
    </row>
    <row r="5019" spans="1:3" ht="25.5">
      <c r="A5019" s="75">
        <v>94469</v>
      </c>
      <c r="B5019" s="73" t="s">
        <v>5716</v>
      </c>
      <c r="C5019" s="78">
        <v>121.88</v>
      </c>
    </row>
    <row r="5020" spans="1:3" ht="25.5">
      <c r="A5020" s="75">
        <v>96746</v>
      </c>
      <c r="B5020" s="73" t="s">
        <v>5717</v>
      </c>
      <c r="C5020" s="78">
        <v>112.17</v>
      </c>
    </row>
    <row r="5021" spans="1:3" ht="25.5">
      <c r="A5021" s="75">
        <v>96736</v>
      </c>
      <c r="B5021" s="73" t="s">
        <v>5718</v>
      </c>
      <c r="C5021" s="78">
        <v>5.6</v>
      </c>
    </row>
    <row r="5022" spans="1:3" ht="25.5">
      <c r="A5022" s="75">
        <v>96737</v>
      </c>
      <c r="B5022" s="73" t="s">
        <v>5719</v>
      </c>
      <c r="C5022" s="78">
        <v>5.68</v>
      </c>
    </row>
    <row r="5023" spans="1:3" ht="25.5">
      <c r="A5023" s="75">
        <v>96739</v>
      </c>
      <c r="B5023" s="73" t="s">
        <v>5720</v>
      </c>
      <c r="C5023" s="78">
        <v>8.0399999999999991</v>
      </c>
    </row>
    <row r="5024" spans="1:3" ht="25.5">
      <c r="A5024" s="75">
        <v>96741</v>
      </c>
      <c r="B5024" s="73" t="s">
        <v>5721</v>
      </c>
      <c r="C5024" s="78">
        <v>16.36</v>
      </c>
    </row>
    <row r="5025" spans="1:3" ht="25.5">
      <c r="A5025" s="75">
        <v>96742</v>
      </c>
      <c r="B5025" s="73" t="s">
        <v>5722</v>
      </c>
      <c r="C5025" s="78">
        <v>20.07</v>
      </c>
    </row>
    <row r="5026" spans="1:3" ht="25.5">
      <c r="A5026" s="75">
        <v>96743</v>
      </c>
      <c r="B5026" s="73" t="s">
        <v>5723</v>
      </c>
      <c r="C5026" s="78">
        <v>31.64</v>
      </c>
    </row>
    <row r="5027" spans="1:3" ht="25.5">
      <c r="A5027" s="75">
        <v>96744</v>
      </c>
      <c r="B5027" s="73" t="s">
        <v>5724</v>
      </c>
      <c r="C5027" s="78">
        <v>54.19</v>
      </c>
    </row>
    <row r="5028" spans="1:3" ht="25.5">
      <c r="A5028" s="75">
        <v>96745</v>
      </c>
      <c r="B5028" s="73" t="s">
        <v>5725</v>
      </c>
      <c r="C5028" s="78">
        <v>85.55</v>
      </c>
    </row>
    <row r="5029" spans="1:3" ht="25.5">
      <c r="A5029" s="75">
        <v>94671</v>
      </c>
      <c r="B5029" s="73" t="s">
        <v>5726</v>
      </c>
      <c r="C5029" s="78">
        <v>101.2</v>
      </c>
    </row>
    <row r="5030" spans="1:3" ht="25.5">
      <c r="A5030" s="75">
        <v>94661</v>
      </c>
      <c r="B5030" s="73" t="s">
        <v>5727</v>
      </c>
      <c r="C5030" s="78">
        <v>9.3800000000000008</v>
      </c>
    </row>
    <row r="5031" spans="1:3" ht="25.5">
      <c r="A5031" s="75">
        <v>94663</v>
      </c>
      <c r="B5031" s="73" t="s">
        <v>5728</v>
      </c>
      <c r="C5031" s="78">
        <v>11.75</v>
      </c>
    </row>
    <row r="5032" spans="1:3" ht="25.5">
      <c r="A5032" s="75">
        <v>94665</v>
      </c>
      <c r="B5032" s="73" t="s">
        <v>5729</v>
      </c>
      <c r="C5032" s="78">
        <v>23.16</v>
      </c>
    </row>
    <row r="5033" spans="1:3" ht="25.5">
      <c r="A5033" s="75">
        <v>94667</v>
      </c>
      <c r="B5033" s="73" t="s">
        <v>5730</v>
      </c>
      <c r="C5033" s="78">
        <v>34.090000000000003</v>
      </c>
    </row>
    <row r="5034" spans="1:3" ht="25.5">
      <c r="A5034" s="75">
        <v>94669</v>
      </c>
      <c r="B5034" s="73" t="s">
        <v>5731</v>
      </c>
      <c r="C5034" s="78">
        <v>61.79</v>
      </c>
    </row>
    <row r="5035" spans="1:3" ht="25.5">
      <c r="A5035" s="75">
        <v>105177</v>
      </c>
      <c r="B5035" s="73" t="s">
        <v>5732</v>
      </c>
      <c r="C5035" s="78">
        <v>143.61000000000001</v>
      </c>
    </row>
    <row r="5036" spans="1:3" ht="25.5">
      <c r="A5036" s="75">
        <v>105176</v>
      </c>
      <c r="B5036" s="73" t="s">
        <v>5733</v>
      </c>
      <c r="C5036" s="78">
        <v>161.55000000000001</v>
      </c>
    </row>
    <row r="5037" spans="1:3" ht="25.5">
      <c r="A5037" s="75">
        <v>94466</v>
      </c>
      <c r="B5037" s="73" t="s">
        <v>5734</v>
      </c>
      <c r="C5037" s="78">
        <v>51.76</v>
      </c>
    </row>
    <row r="5038" spans="1:3" ht="25.5">
      <c r="A5038" s="75">
        <v>94468</v>
      </c>
      <c r="B5038" s="73" t="s">
        <v>5735</v>
      </c>
      <c r="C5038" s="78">
        <v>73.86</v>
      </c>
    </row>
    <row r="5039" spans="1:3" ht="25.5">
      <c r="A5039" s="75">
        <v>94470</v>
      </c>
      <c r="B5039" s="73" t="s">
        <v>5736</v>
      </c>
      <c r="C5039" s="78">
        <v>112.31</v>
      </c>
    </row>
    <row r="5040" spans="1:3" ht="25.5">
      <c r="A5040" s="75">
        <v>105225</v>
      </c>
      <c r="B5040" s="73" t="s">
        <v>5737</v>
      </c>
      <c r="C5040" s="78">
        <v>18.23</v>
      </c>
    </row>
    <row r="5041" spans="1:3" ht="25.5">
      <c r="A5041" s="75">
        <v>105226</v>
      </c>
      <c r="B5041" s="73" t="s">
        <v>5738</v>
      </c>
      <c r="C5041" s="78">
        <v>43.72</v>
      </c>
    </row>
    <row r="5042" spans="1:3" ht="25.5">
      <c r="A5042" s="75">
        <v>105227</v>
      </c>
      <c r="B5042" s="73" t="s">
        <v>5739</v>
      </c>
      <c r="C5042" s="78">
        <v>62.79</v>
      </c>
    </row>
    <row r="5043" spans="1:3" ht="25.5">
      <c r="A5043" s="75">
        <v>105212</v>
      </c>
      <c r="B5043" s="73" t="s">
        <v>5740</v>
      </c>
      <c r="C5043" s="78">
        <v>242.11</v>
      </c>
    </row>
    <row r="5044" spans="1:3" ht="25.5">
      <c r="A5044" s="75">
        <v>105211</v>
      </c>
      <c r="B5044" s="73" t="s">
        <v>5741</v>
      </c>
      <c r="C5044" s="78">
        <v>243.81</v>
      </c>
    </row>
    <row r="5045" spans="1:3" ht="25.5">
      <c r="A5045" s="75">
        <v>105189</v>
      </c>
      <c r="B5045" s="73" t="s">
        <v>5742</v>
      </c>
      <c r="C5045" s="78">
        <v>20.7</v>
      </c>
    </row>
    <row r="5046" spans="1:3" ht="25.5">
      <c r="A5046" s="75">
        <v>105190</v>
      </c>
      <c r="B5046" s="73" t="s">
        <v>5743</v>
      </c>
      <c r="C5046" s="78">
        <v>25.84</v>
      </c>
    </row>
    <row r="5047" spans="1:3" ht="25.5">
      <c r="A5047" s="75">
        <v>94625</v>
      </c>
      <c r="B5047" s="73" t="s">
        <v>5744</v>
      </c>
      <c r="C5047" s="78">
        <v>1547.94</v>
      </c>
    </row>
    <row r="5048" spans="1:3" ht="25.5">
      <c r="A5048" s="75">
        <v>94622</v>
      </c>
      <c r="B5048" s="73" t="s">
        <v>5745</v>
      </c>
      <c r="C5048" s="78">
        <v>201.49</v>
      </c>
    </row>
    <row r="5049" spans="1:3" ht="25.5">
      <c r="A5049" s="75">
        <v>94623</v>
      </c>
      <c r="B5049" s="73" t="s">
        <v>5746</v>
      </c>
      <c r="C5049" s="78">
        <v>486.97</v>
      </c>
    </row>
    <row r="5050" spans="1:3" ht="25.5">
      <c r="A5050" s="75">
        <v>94624</v>
      </c>
      <c r="B5050" s="73" t="s">
        <v>5747</v>
      </c>
      <c r="C5050" s="78">
        <v>736.14</v>
      </c>
    </row>
    <row r="5051" spans="1:3" ht="25.5">
      <c r="A5051" s="75">
        <v>94763</v>
      </c>
      <c r="B5051" s="73" t="s">
        <v>5748</v>
      </c>
      <c r="C5051" s="78">
        <v>389.86</v>
      </c>
    </row>
    <row r="5052" spans="1:3" ht="25.5">
      <c r="A5052" s="75">
        <v>94756</v>
      </c>
      <c r="B5052" s="73" t="s">
        <v>5749</v>
      </c>
      <c r="C5052" s="78">
        <v>13.44</v>
      </c>
    </row>
    <row r="5053" spans="1:3" ht="25.5">
      <c r="A5053" s="75">
        <v>94757</v>
      </c>
      <c r="B5053" s="73" t="s">
        <v>5750</v>
      </c>
      <c r="C5053" s="78">
        <v>21.45</v>
      </c>
    </row>
    <row r="5054" spans="1:3" ht="25.5">
      <c r="A5054" s="75">
        <v>94758</v>
      </c>
      <c r="B5054" s="73" t="s">
        <v>5751</v>
      </c>
      <c r="C5054" s="78">
        <v>55.81</v>
      </c>
    </row>
    <row r="5055" spans="1:3" ht="25.5">
      <c r="A5055" s="75">
        <v>94759</v>
      </c>
      <c r="B5055" s="73" t="s">
        <v>5752</v>
      </c>
      <c r="C5055" s="78">
        <v>71.02</v>
      </c>
    </row>
    <row r="5056" spans="1:3" ht="25.5">
      <c r="A5056" s="75">
        <v>94760</v>
      </c>
      <c r="B5056" s="73" t="s">
        <v>5753</v>
      </c>
      <c r="C5056" s="78">
        <v>113.34</v>
      </c>
    </row>
    <row r="5057" spans="1:3" ht="25.5">
      <c r="A5057" s="75">
        <v>94761</v>
      </c>
      <c r="B5057" s="73" t="s">
        <v>5754</v>
      </c>
      <c r="C5057" s="78">
        <v>246.38</v>
      </c>
    </row>
    <row r="5058" spans="1:3" ht="25.5">
      <c r="A5058" s="75">
        <v>94762</v>
      </c>
      <c r="B5058" s="73" t="s">
        <v>5755</v>
      </c>
      <c r="C5058" s="78">
        <v>297.95</v>
      </c>
    </row>
    <row r="5059" spans="1:3" ht="25.5">
      <c r="A5059" s="75">
        <v>94462</v>
      </c>
      <c r="B5059" s="73" t="s">
        <v>5756</v>
      </c>
      <c r="C5059" s="78">
        <v>94.52</v>
      </c>
    </row>
    <row r="5060" spans="1:3" ht="25.5">
      <c r="A5060" s="75">
        <v>94463</v>
      </c>
      <c r="B5060" s="73" t="s">
        <v>5757</v>
      </c>
      <c r="C5060" s="78">
        <v>116.03</v>
      </c>
    </row>
    <row r="5061" spans="1:3" ht="25.5">
      <c r="A5061" s="75">
        <v>94464</v>
      </c>
      <c r="B5061" s="73" t="s">
        <v>5758</v>
      </c>
      <c r="C5061" s="78">
        <v>152.80000000000001</v>
      </c>
    </row>
    <row r="5062" spans="1:3" ht="25.5">
      <c r="A5062" s="75">
        <v>94605</v>
      </c>
      <c r="B5062" s="73" t="s">
        <v>5759</v>
      </c>
      <c r="C5062" s="78">
        <v>656.09</v>
      </c>
    </row>
    <row r="5063" spans="1:3" ht="25.5">
      <c r="A5063" s="75">
        <v>94602</v>
      </c>
      <c r="B5063" s="73" t="s">
        <v>5760</v>
      </c>
      <c r="C5063" s="78">
        <v>229.94</v>
      </c>
    </row>
    <row r="5064" spans="1:3" ht="25.5">
      <c r="A5064" s="75">
        <v>94603</v>
      </c>
      <c r="B5064" s="73" t="s">
        <v>5761</v>
      </c>
      <c r="C5064" s="78">
        <v>315.64</v>
      </c>
    </row>
    <row r="5065" spans="1:3" ht="25.5">
      <c r="A5065" s="75">
        <v>94604</v>
      </c>
      <c r="B5065" s="73" t="s">
        <v>5762</v>
      </c>
      <c r="C5065" s="78">
        <v>451.53</v>
      </c>
    </row>
    <row r="5066" spans="1:3" ht="25.5">
      <c r="A5066" s="75">
        <v>94723</v>
      </c>
      <c r="B5066" s="73" t="s">
        <v>5763</v>
      </c>
      <c r="C5066" s="78">
        <v>507.13</v>
      </c>
    </row>
    <row r="5067" spans="1:3" ht="25.5">
      <c r="A5067" s="75">
        <v>94716</v>
      </c>
      <c r="B5067" s="73" t="s">
        <v>5764</v>
      </c>
      <c r="C5067" s="78">
        <v>24.66</v>
      </c>
    </row>
    <row r="5068" spans="1:3" ht="25.5">
      <c r="A5068" s="75">
        <v>94717</v>
      </c>
      <c r="B5068" s="73" t="s">
        <v>5765</v>
      </c>
      <c r="C5068" s="78">
        <v>41.6</v>
      </c>
    </row>
    <row r="5069" spans="1:3" ht="25.5">
      <c r="A5069" s="75">
        <v>94718</v>
      </c>
      <c r="B5069" s="73" t="s">
        <v>5766</v>
      </c>
      <c r="C5069" s="78">
        <v>54.31</v>
      </c>
    </row>
    <row r="5070" spans="1:3" ht="25.5">
      <c r="A5070" s="75">
        <v>94719</v>
      </c>
      <c r="B5070" s="73" t="s">
        <v>5767</v>
      </c>
      <c r="C5070" s="78">
        <v>72.56</v>
      </c>
    </row>
    <row r="5071" spans="1:3" ht="25.5">
      <c r="A5071" s="75">
        <v>94720</v>
      </c>
      <c r="B5071" s="73" t="s">
        <v>5768</v>
      </c>
      <c r="C5071" s="78">
        <v>106.22</v>
      </c>
    </row>
    <row r="5072" spans="1:3" ht="25.5">
      <c r="A5072" s="75">
        <v>94721</v>
      </c>
      <c r="B5072" s="73" t="s">
        <v>5769</v>
      </c>
      <c r="C5072" s="78">
        <v>172.08</v>
      </c>
    </row>
    <row r="5073" spans="1:3" ht="25.5">
      <c r="A5073" s="75">
        <v>94722</v>
      </c>
      <c r="B5073" s="73" t="s">
        <v>5770</v>
      </c>
      <c r="C5073" s="78">
        <v>268.76</v>
      </c>
    </row>
    <row r="5074" spans="1:3" ht="25.5">
      <c r="A5074" s="75">
        <v>96726</v>
      </c>
      <c r="B5074" s="73" t="s">
        <v>5771</v>
      </c>
      <c r="C5074" s="78">
        <v>167.29</v>
      </c>
    </row>
    <row r="5075" spans="1:3" ht="25.5">
      <c r="A5075" s="75">
        <v>96735</v>
      </c>
      <c r="B5075" s="73" t="s">
        <v>5772</v>
      </c>
      <c r="C5075" s="78">
        <v>319.72000000000003</v>
      </c>
    </row>
    <row r="5076" spans="1:3" ht="25.5">
      <c r="A5076" s="75">
        <v>96718</v>
      </c>
      <c r="B5076" s="73" t="s">
        <v>5773</v>
      </c>
      <c r="C5076" s="78">
        <v>14.61</v>
      </c>
    </row>
    <row r="5077" spans="1:3" ht="25.5">
      <c r="A5077" s="75">
        <v>96727</v>
      </c>
      <c r="B5077" s="73" t="s">
        <v>5774</v>
      </c>
      <c r="C5077" s="78">
        <v>16.55</v>
      </c>
    </row>
    <row r="5078" spans="1:3" ht="25.5">
      <c r="A5078" s="75">
        <v>96719</v>
      </c>
      <c r="B5078" s="73" t="s">
        <v>5775</v>
      </c>
      <c r="C5078" s="78">
        <v>18.86</v>
      </c>
    </row>
    <row r="5079" spans="1:3" ht="25.5">
      <c r="A5079" s="75">
        <v>96728</v>
      </c>
      <c r="B5079" s="73" t="s">
        <v>5776</v>
      </c>
      <c r="C5079" s="78">
        <v>21.58</v>
      </c>
    </row>
    <row r="5080" spans="1:3" ht="25.5">
      <c r="A5080" s="75">
        <v>96720</v>
      </c>
      <c r="B5080" s="73" t="s">
        <v>5777</v>
      </c>
      <c r="C5080" s="78">
        <v>16.86</v>
      </c>
    </row>
    <row r="5081" spans="1:3" ht="25.5">
      <c r="A5081" s="75">
        <v>96729</v>
      </c>
      <c r="B5081" s="73" t="s">
        <v>5778</v>
      </c>
      <c r="C5081" s="78">
        <v>27.98</v>
      </c>
    </row>
    <row r="5082" spans="1:3" ht="25.5">
      <c r="A5082" s="75">
        <v>96721</v>
      </c>
      <c r="B5082" s="73" t="s">
        <v>5779</v>
      </c>
      <c r="C5082" s="78">
        <v>22.01</v>
      </c>
    </row>
    <row r="5083" spans="1:3" ht="25.5">
      <c r="A5083" s="75">
        <v>96730</v>
      </c>
      <c r="B5083" s="73" t="s">
        <v>5780</v>
      </c>
      <c r="C5083" s="78">
        <v>38.93</v>
      </c>
    </row>
    <row r="5084" spans="1:3" ht="25.5">
      <c r="A5084" s="75">
        <v>96722</v>
      </c>
      <c r="B5084" s="73" t="s">
        <v>5781</v>
      </c>
      <c r="C5084" s="78">
        <v>34.15</v>
      </c>
    </row>
    <row r="5085" spans="1:3" ht="25.5">
      <c r="A5085" s="75">
        <v>96731</v>
      </c>
      <c r="B5085" s="73" t="s">
        <v>5782</v>
      </c>
      <c r="C5085" s="78">
        <v>59.25</v>
      </c>
    </row>
    <row r="5086" spans="1:3" ht="25.5">
      <c r="A5086" s="75">
        <v>96723</v>
      </c>
      <c r="B5086" s="73" t="s">
        <v>5783</v>
      </c>
      <c r="C5086" s="78">
        <v>53.37</v>
      </c>
    </row>
    <row r="5087" spans="1:3" ht="25.5">
      <c r="A5087" s="75">
        <v>96732</v>
      </c>
      <c r="B5087" s="73" t="s">
        <v>5784</v>
      </c>
      <c r="C5087" s="78">
        <v>100.51</v>
      </c>
    </row>
    <row r="5088" spans="1:3" ht="25.5">
      <c r="A5088" s="75">
        <v>96724</v>
      </c>
      <c r="B5088" s="73" t="s">
        <v>5785</v>
      </c>
      <c r="C5088" s="78">
        <v>68.540000000000006</v>
      </c>
    </row>
    <row r="5089" spans="1:3" ht="25.5">
      <c r="A5089" s="75">
        <v>96733</v>
      </c>
      <c r="B5089" s="73" t="s">
        <v>5786</v>
      </c>
      <c r="C5089" s="78">
        <v>137.18</v>
      </c>
    </row>
    <row r="5090" spans="1:3" ht="25.5">
      <c r="A5090" s="75">
        <v>96725</v>
      </c>
      <c r="B5090" s="73" t="s">
        <v>5787</v>
      </c>
      <c r="C5090" s="78">
        <v>113.01</v>
      </c>
    </row>
    <row r="5091" spans="1:3" ht="25.5">
      <c r="A5091" s="75">
        <v>96734</v>
      </c>
      <c r="B5091" s="73" t="s">
        <v>5788</v>
      </c>
      <c r="C5091" s="78">
        <v>229.92</v>
      </c>
    </row>
    <row r="5092" spans="1:3" ht="25.5">
      <c r="A5092" s="75">
        <v>94655</v>
      </c>
      <c r="B5092" s="73" t="s">
        <v>5789</v>
      </c>
      <c r="C5092" s="78">
        <v>115.51</v>
      </c>
    </row>
    <row r="5093" spans="1:3" ht="25.5">
      <c r="A5093" s="75">
        <v>94648</v>
      </c>
      <c r="B5093" s="73" t="s">
        <v>5790</v>
      </c>
      <c r="C5093" s="78">
        <v>6.4</v>
      </c>
    </row>
    <row r="5094" spans="1:3" ht="25.5">
      <c r="A5094" s="75">
        <v>94649</v>
      </c>
      <c r="B5094" s="73" t="s">
        <v>5791</v>
      </c>
      <c r="C5094" s="78">
        <v>12.04</v>
      </c>
    </row>
    <row r="5095" spans="1:3" ht="25.5">
      <c r="A5095" s="75">
        <v>94650</v>
      </c>
      <c r="B5095" s="73" t="s">
        <v>5792</v>
      </c>
      <c r="C5095" s="78">
        <v>18.25</v>
      </c>
    </row>
    <row r="5096" spans="1:3" ht="25.5">
      <c r="A5096" s="75">
        <v>94651</v>
      </c>
      <c r="B5096" s="73" t="s">
        <v>5793</v>
      </c>
      <c r="C5096" s="78">
        <v>21.12</v>
      </c>
    </row>
    <row r="5097" spans="1:3" ht="25.5">
      <c r="A5097" s="75">
        <v>94652</v>
      </c>
      <c r="B5097" s="73" t="s">
        <v>5794</v>
      </c>
      <c r="C5097" s="78">
        <v>33.21</v>
      </c>
    </row>
    <row r="5098" spans="1:3" ht="25.5">
      <c r="A5098" s="75">
        <v>94653</v>
      </c>
      <c r="B5098" s="73" t="s">
        <v>5795</v>
      </c>
      <c r="C5098" s="78">
        <v>53.76</v>
      </c>
    </row>
    <row r="5099" spans="1:3" ht="25.5">
      <c r="A5099" s="75">
        <v>94654</v>
      </c>
      <c r="B5099" s="73" t="s">
        <v>5796</v>
      </c>
      <c r="C5099" s="78">
        <v>73.39</v>
      </c>
    </row>
    <row r="5100" spans="1:3" ht="25.5">
      <c r="A5100" s="75">
        <v>94689</v>
      </c>
      <c r="B5100" s="73" t="s">
        <v>5797</v>
      </c>
      <c r="C5100" s="78">
        <v>8.99</v>
      </c>
    </row>
    <row r="5101" spans="1:3" ht="25.5">
      <c r="A5101" s="75">
        <v>94702</v>
      </c>
      <c r="B5101" s="73" t="s">
        <v>5798</v>
      </c>
      <c r="C5101" s="78">
        <v>179.77</v>
      </c>
    </row>
    <row r="5102" spans="1:3" ht="25.5">
      <c r="A5102" s="75">
        <v>94691</v>
      </c>
      <c r="B5102" s="73" t="s">
        <v>5799</v>
      </c>
      <c r="C5102" s="78">
        <v>13.01</v>
      </c>
    </row>
    <row r="5103" spans="1:3" ht="25.5">
      <c r="A5103" s="75">
        <v>94693</v>
      </c>
      <c r="B5103" s="73" t="s">
        <v>5800</v>
      </c>
      <c r="C5103" s="78">
        <v>17.02</v>
      </c>
    </row>
    <row r="5104" spans="1:3" ht="25.5">
      <c r="A5104" s="75">
        <v>94695</v>
      </c>
      <c r="B5104" s="73" t="s">
        <v>5801</v>
      </c>
      <c r="C5104" s="78">
        <v>29.8</v>
      </c>
    </row>
    <row r="5105" spans="1:3" ht="25.5">
      <c r="A5105" s="75">
        <v>94698</v>
      </c>
      <c r="B5105" s="73" t="s">
        <v>5802</v>
      </c>
      <c r="C5105" s="78">
        <v>64.069999999999993</v>
      </c>
    </row>
    <row r="5106" spans="1:3" ht="25.5">
      <c r="A5106" s="75">
        <v>94700</v>
      </c>
      <c r="B5106" s="73" t="s">
        <v>5803</v>
      </c>
      <c r="C5106" s="78">
        <v>125.04</v>
      </c>
    </row>
    <row r="5107" spans="1:3" ht="25.5">
      <c r="A5107" s="75">
        <v>94477</v>
      </c>
      <c r="B5107" s="73" t="s">
        <v>5804</v>
      </c>
      <c r="C5107" s="78">
        <v>99.04</v>
      </c>
    </row>
    <row r="5108" spans="1:3" ht="25.5">
      <c r="A5108" s="75">
        <v>94478</v>
      </c>
      <c r="B5108" s="73" t="s">
        <v>5805</v>
      </c>
      <c r="C5108" s="78">
        <v>166.52</v>
      </c>
    </row>
    <row r="5109" spans="1:3" ht="25.5">
      <c r="A5109" s="75">
        <v>94479</v>
      </c>
      <c r="B5109" s="73" t="s">
        <v>5806</v>
      </c>
      <c r="C5109" s="78">
        <v>217.5</v>
      </c>
    </row>
    <row r="5110" spans="1:3" ht="25.5">
      <c r="A5110" s="75">
        <v>96764</v>
      </c>
      <c r="B5110" s="73" t="s">
        <v>5807</v>
      </c>
      <c r="C5110" s="78">
        <v>313.05</v>
      </c>
    </row>
    <row r="5111" spans="1:3" ht="25.5">
      <c r="A5111" s="75">
        <v>105164</v>
      </c>
      <c r="B5111" s="73" t="s">
        <v>5808</v>
      </c>
      <c r="C5111" s="78">
        <v>10.01</v>
      </c>
    </row>
    <row r="5112" spans="1:3" ht="25.5">
      <c r="A5112" s="75">
        <v>105165</v>
      </c>
      <c r="B5112" s="73" t="s">
        <v>5809</v>
      </c>
      <c r="C5112" s="78">
        <v>10.09</v>
      </c>
    </row>
    <row r="5113" spans="1:3" ht="25.5">
      <c r="A5113" s="75">
        <v>96758</v>
      </c>
      <c r="B5113" s="73" t="s">
        <v>5810</v>
      </c>
      <c r="C5113" s="78">
        <v>16.03</v>
      </c>
    </row>
    <row r="5114" spans="1:3" ht="25.5">
      <c r="A5114" s="75">
        <v>96759</v>
      </c>
      <c r="B5114" s="73" t="s">
        <v>5811</v>
      </c>
      <c r="C5114" s="78">
        <v>24.29</v>
      </c>
    </row>
    <row r="5115" spans="1:3" ht="25.5">
      <c r="A5115" s="75">
        <v>96760</v>
      </c>
      <c r="B5115" s="73" t="s">
        <v>5812</v>
      </c>
      <c r="C5115" s="78">
        <v>40.450000000000003</v>
      </c>
    </row>
    <row r="5116" spans="1:3" ht="25.5">
      <c r="A5116" s="75">
        <v>96761</v>
      </c>
      <c r="B5116" s="73" t="s">
        <v>5813</v>
      </c>
      <c r="C5116" s="78">
        <v>60.77</v>
      </c>
    </row>
    <row r="5117" spans="1:3" ht="25.5">
      <c r="A5117" s="75">
        <v>96762</v>
      </c>
      <c r="B5117" s="73" t="s">
        <v>5814</v>
      </c>
      <c r="C5117" s="78">
        <v>116.73</v>
      </c>
    </row>
    <row r="5118" spans="1:3" ht="25.5">
      <c r="A5118" s="75">
        <v>96763</v>
      </c>
      <c r="B5118" s="73" t="s">
        <v>5815</v>
      </c>
      <c r="C5118" s="78">
        <v>156.4</v>
      </c>
    </row>
    <row r="5119" spans="1:3" ht="25.5">
      <c r="A5119" s="75">
        <v>94701</v>
      </c>
      <c r="B5119" s="73" t="s">
        <v>5816</v>
      </c>
      <c r="C5119" s="78">
        <v>215.5</v>
      </c>
    </row>
    <row r="5120" spans="1:3" ht="25.5">
      <c r="A5120" s="75">
        <v>94688</v>
      </c>
      <c r="B5120" s="73" t="s">
        <v>5817</v>
      </c>
      <c r="C5120" s="78">
        <v>6.55</v>
      </c>
    </row>
    <row r="5121" spans="1:3" ht="25.5">
      <c r="A5121" s="75">
        <v>94690</v>
      </c>
      <c r="B5121" s="73" t="s">
        <v>5818</v>
      </c>
      <c r="C5121" s="78">
        <v>10.81</v>
      </c>
    </row>
    <row r="5122" spans="1:3" ht="25.5">
      <c r="A5122" s="75">
        <v>94692</v>
      </c>
      <c r="B5122" s="73" t="s">
        <v>5819</v>
      </c>
      <c r="C5122" s="78">
        <v>18.399999999999999</v>
      </c>
    </row>
    <row r="5123" spans="1:3" ht="25.5">
      <c r="A5123" s="75">
        <v>94694</v>
      </c>
      <c r="B5123" s="73" t="s">
        <v>5820</v>
      </c>
      <c r="C5123" s="78">
        <v>22.85</v>
      </c>
    </row>
    <row r="5124" spans="1:3" ht="25.5">
      <c r="A5124" s="75">
        <v>94696</v>
      </c>
      <c r="B5124" s="73" t="s">
        <v>5821</v>
      </c>
      <c r="C5124" s="78">
        <v>48.38</v>
      </c>
    </row>
    <row r="5125" spans="1:3" ht="25.5">
      <c r="A5125" s="75">
        <v>94697</v>
      </c>
      <c r="B5125" s="73" t="s">
        <v>5822</v>
      </c>
      <c r="C5125" s="78">
        <v>83.08</v>
      </c>
    </row>
    <row r="5126" spans="1:3" ht="25.5">
      <c r="A5126" s="75">
        <v>94699</v>
      </c>
      <c r="B5126" s="73" t="s">
        <v>5823</v>
      </c>
      <c r="C5126" s="78">
        <v>110.12</v>
      </c>
    </row>
    <row r="5127" spans="1:3" ht="25.5">
      <c r="A5127" s="75">
        <v>105167</v>
      </c>
      <c r="B5127" s="73" t="s">
        <v>5824</v>
      </c>
      <c r="C5127" s="78">
        <v>212.65</v>
      </c>
    </row>
    <row r="5128" spans="1:3" ht="25.5">
      <c r="A5128" s="75">
        <v>105168</v>
      </c>
      <c r="B5128" s="73" t="s">
        <v>5825</v>
      </c>
      <c r="C5128" s="78">
        <v>0</v>
      </c>
    </row>
    <row r="5129" spans="1:3" ht="25.5">
      <c r="A5129" s="75">
        <v>105171</v>
      </c>
      <c r="B5129" s="73" t="s">
        <v>5826</v>
      </c>
      <c r="C5129" s="78">
        <v>0</v>
      </c>
    </row>
    <row r="5130" spans="1:3" ht="25.5">
      <c r="A5130" s="75">
        <v>105191</v>
      </c>
      <c r="B5130" s="73" t="s">
        <v>5827</v>
      </c>
      <c r="C5130" s="78">
        <v>0</v>
      </c>
    </row>
    <row r="5131" spans="1:3" ht="25.5">
      <c r="A5131" s="75">
        <v>105192</v>
      </c>
      <c r="B5131" s="73" t="s">
        <v>5828</v>
      </c>
      <c r="C5131" s="78">
        <v>0</v>
      </c>
    </row>
    <row r="5132" spans="1:3" ht="25.5">
      <c r="A5132" s="75">
        <v>96809</v>
      </c>
      <c r="B5132" s="73" t="s">
        <v>5829</v>
      </c>
      <c r="C5132" s="78">
        <v>17.84</v>
      </c>
    </row>
    <row r="5133" spans="1:3" ht="25.5">
      <c r="A5133" s="75">
        <v>96812</v>
      </c>
      <c r="B5133" s="73" t="s">
        <v>5830</v>
      </c>
      <c r="C5133" s="78">
        <v>18.55</v>
      </c>
    </row>
    <row r="5134" spans="1:3" ht="25.5">
      <c r="A5134" s="75">
        <v>96813</v>
      </c>
      <c r="B5134" s="73" t="s">
        <v>5831</v>
      </c>
      <c r="C5134" s="78">
        <v>21.2</v>
      </c>
    </row>
    <row r="5135" spans="1:3" ht="25.5">
      <c r="A5135" s="75">
        <v>96817</v>
      </c>
      <c r="B5135" s="73" t="s">
        <v>5832</v>
      </c>
      <c r="C5135" s="78">
        <v>32.57</v>
      </c>
    </row>
    <row r="5136" spans="1:3" ht="25.5">
      <c r="A5136" s="75">
        <v>96816</v>
      </c>
      <c r="B5136" s="73" t="s">
        <v>5833</v>
      </c>
      <c r="C5136" s="78">
        <v>24.06</v>
      </c>
    </row>
    <row r="5137" spans="1:3" ht="25.5">
      <c r="A5137" s="75">
        <v>96821</v>
      </c>
      <c r="B5137" s="73" t="s">
        <v>5834</v>
      </c>
      <c r="C5137" s="78">
        <v>36.31</v>
      </c>
    </row>
    <row r="5138" spans="1:3" ht="25.5">
      <c r="A5138" s="75">
        <v>96824</v>
      </c>
      <c r="B5138" s="73" t="s">
        <v>5835</v>
      </c>
      <c r="C5138" s="78">
        <v>16.8</v>
      </c>
    </row>
    <row r="5139" spans="1:3" ht="25.5">
      <c r="A5139" s="75">
        <v>96827</v>
      </c>
      <c r="B5139" s="73" t="s">
        <v>5836</v>
      </c>
      <c r="C5139" s="78">
        <v>18.36</v>
      </c>
    </row>
    <row r="5140" spans="1:3" ht="25.5">
      <c r="A5140" s="75">
        <v>96828</v>
      </c>
      <c r="B5140" s="73" t="s">
        <v>5837</v>
      </c>
      <c r="C5140" s="78">
        <v>22.8</v>
      </c>
    </row>
    <row r="5141" spans="1:3" ht="25.5">
      <c r="A5141" s="75">
        <v>96832</v>
      </c>
      <c r="B5141" s="73" t="s">
        <v>5838</v>
      </c>
      <c r="C5141" s="78">
        <v>29.01</v>
      </c>
    </row>
    <row r="5142" spans="1:3" ht="25.5">
      <c r="A5142" s="75">
        <v>104525</v>
      </c>
      <c r="B5142" s="73" t="s">
        <v>5839</v>
      </c>
      <c r="C5142" s="78">
        <v>0</v>
      </c>
    </row>
    <row r="5143" spans="1:3" ht="25.5">
      <c r="A5143" s="75">
        <v>104563</v>
      </c>
      <c r="B5143" s="73" t="s">
        <v>5840</v>
      </c>
      <c r="C5143" s="78">
        <v>0</v>
      </c>
    </row>
    <row r="5144" spans="1:3" ht="25.5">
      <c r="A5144" s="75">
        <v>104531</v>
      </c>
      <c r="B5144" s="73" t="s">
        <v>5841</v>
      </c>
      <c r="C5144" s="78">
        <v>0</v>
      </c>
    </row>
    <row r="5145" spans="1:3" ht="25.5">
      <c r="A5145" s="75">
        <v>104527</v>
      </c>
      <c r="B5145" s="73" t="s">
        <v>5842</v>
      </c>
      <c r="C5145" s="78">
        <v>0</v>
      </c>
    </row>
    <row r="5146" spans="1:3" ht="25.5">
      <c r="A5146" s="75">
        <v>104529</v>
      </c>
      <c r="B5146" s="73" t="s">
        <v>5843</v>
      </c>
      <c r="C5146" s="78">
        <v>0</v>
      </c>
    </row>
    <row r="5147" spans="1:3" ht="25.5">
      <c r="A5147" s="75">
        <v>104564</v>
      </c>
      <c r="B5147" s="73" t="s">
        <v>5844</v>
      </c>
      <c r="C5147" s="78">
        <v>0</v>
      </c>
    </row>
    <row r="5148" spans="1:3" ht="25.5">
      <c r="A5148" s="75">
        <v>104533</v>
      </c>
      <c r="B5148" s="73" t="s">
        <v>5845</v>
      </c>
      <c r="C5148" s="78">
        <v>0</v>
      </c>
    </row>
    <row r="5149" spans="1:3" ht="25.5">
      <c r="A5149" s="75">
        <v>104535</v>
      </c>
      <c r="B5149" s="73" t="s">
        <v>5846</v>
      </c>
      <c r="C5149" s="78">
        <v>0</v>
      </c>
    </row>
    <row r="5150" spans="1:3" ht="25.5">
      <c r="A5150" s="75">
        <v>96810</v>
      </c>
      <c r="B5150" s="73" t="s">
        <v>5847</v>
      </c>
      <c r="C5150" s="78">
        <v>19.32</v>
      </c>
    </row>
    <row r="5151" spans="1:3" ht="25.5">
      <c r="A5151" s="75">
        <v>104524</v>
      </c>
      <c r="B5151" s="73" t="s">
        <v>5848</v>
      </c>
      <c r="C5151" s="78">
        <v>0</v>
      </c>
    </row>
    <row r="5152" spans="1:3" ht="25.5">
      <c r="A5152" s="75">
        <v>104530</v>
      </c>
      <c r="B5152" s="73" t="s">
        <v>5849</v>
      </c>
      <c r="C5152" s="78">
        <v>0</v>
      </c>
    </row>
    <row r="5153" spans="1:3" ht="25.5">
      <c r="A5153" s="75">
        <v>104526</v>
      </c>
      <c r="B5153" s="73" t="s">
        <v>5850</v>
      </c>
      <c r="C5153" s="78">
        <v>0</v>
      </c>
    </row>
    <row r="5154" spans="1:3" ht="25.5">
      <c r="A5154" s="75">
        <v>104528</v>
      </c>
      <c r="B5154" s="73" t="s">
        <v>5851</v>
      </c>
      <c r="C5154" s="78">
        <v>0</v>
      </c>
    </row>
    <row r="5155" spans="1:3" ht="25.5">
      <c r="A5155" s="75">
        <v>104532</v>
      </c>
      <c r="B5155" s="73" t="s">
        <v>5852</v>
      </c>
      <c r="C5155" s="78">
        <v>0</v>
      </c>
    </row>
    <row r="5156" spans="1:3" ht="25.5">
      <c r="A5156" s="75">
        <v>104534</v>
      </c>
      <c r="B5156" s="73" t="s">
        <v>5853</v>
      </c>
      <c r="C5156" s="78">
        <v>0</v>
      </c>
    </row>
    <row r="5157" spans="1:3" ht="25.5">
      <c r="A5157" s="75">
        <v>96873</v>
      </c>
      <c r="B5157" s="73" t="s">
        <v>5854</v>
      </c>
      <c r="C5157" s="78">
        <v>61.96</v>
      </c>
    </row>
    <row r="5158" spans="1:3" ht="25.5">
      <c r="A5158" s="75">
        <v>96872</v>
      </c>
      <c r="B5158" s="73" t="s">
        <v>5855</v>
      </c>
      <c r="C5158" s="78">
        <v>46</v>
      </c>
    </row>
    <row r="5159" spans="1:3" ht="25.5">
      <c r="A5159" s="75">
        <v>96876</v>
      </c>
      <c r="B5159" s="73" t="s">
        <v>5856</v>
      </c>
      <c r="C5159" s="78">
        <v>178.4</v>
      </c>
    </row>
    <row r="5160" spans="1:3" ht="25.5">
      <c r="A5160" s="75">
        <v>96878</v>
      </c>
      <c r="B5160" s="73" t="s">
        <v>5857</v>
      </c>
      <c r="C5160" s="78">
        <v>200.45</v>
      </c>
    </row>
    <row r="5161" spans="1:3" ht="25.5">
      <c r="A5161" s="75">
        <v>96875</v>
      </c>
      <c r="B5161" s="73" t="s">
        <v>5858</v>
      </c>
      <c r="C5161" s="78">
        <v>74.37</v>
      </c>
    </row>
    <row r="5162" spans="1:3" ht="25.5">
      <c r="A5162" s="75">
        <v>96874</v>
      </c>
      <c r="B5162" s="73" t="s">
        <v>5859</v>
      </c>
      <c r="C5162" s="78">
        <v>56.04</v>
      </c>
    </row>
    <row r="5163" spans="1:3" ht="25.5">
      <c r="A5163" s="75">
        <v>96879</v>
      </c>
      <c r="B5163" s="73" t="s">
        <v>5860</v>
      </c>
      <c r="C5163" s="78">
        <v>194.03</v>
      </c>
    </row>
    <row r="5164" spans="1:3" ht="25.5">
      <c r="A5164" s="75">
        <v>96881</v>
      </c>
      <c r="B5164" s="73" t="s">
        <v>5861</v>
      </c>
      <c r="C5164" s="78">
        <v>230.47</v>
      </c>
    </row>
    <row r="5165" spans="1:3" ht="25.5">
      <c r="A5165" s="75">
        <v>96837</v>
      </c>
      <c r="B5165" s="73" t="s">
        <v>5862</v>
      </c>
      <c r="C5165" s="78">
        <v>19.86</v>
      </c>
    </row>
    <row r="5166" spans="1:3" ht="25.5">
      <c r="A5166" s="75">
        <v>96840</v>
      </c>
      <c r="B5166" s="73" t="s">
        <v>5863</v>
      </c>
      <c r="C5166" s="78">
        <v>24.02</v>
      </c>
    </row>
    <row r="5167" spans="1:3" ht="25.5">
      <c r="A5167" s="75">
        <v>96845</v>
      </c>
      <c r="B5167" s="73" t="s">
        <v>5864</v>
      </c>
      <c r="C5167" s="78">
        <v>38.6</v>
      </c>
    </row>
    <row r="5168" spans="1:3" ht="25.5">
      <c r="A5168" s="75">
        <v>96848</v>
      </c>
      <c r="B5168" s="73" t="s">
        <v>5865</v>
      </c>
      <c r="C5168" s="78">
        <v>51.49</v>
      </c>
    </row>
    <row r="5169" spans="1:3" ht="25.5">
      <c r="A5169" s="75">
        <v>96849</v>
      </c>
      <c r="B5169" s="73" t="s">
        <v>5866</v>
      </c>
      <c r="C5169" s="78">
        <v>16.010000000000002</v>
      </c>
    </row>
    <row r="5170" spans="1:3" ht="25.5">
      <c r="A5170" s="75">
        <v>96852</v>
      </c>
      <c r="B5170" s="73" t="s">
        <v>5867</v>
      </c>
      <c r="C5170" s="78">
        <v>20.49</v>
      </c>
    </row>
    <row r="5171" spans="1:3" ht="25.5">
      <c r="A5171" s="75">
        <v>96855</v>
      </c>
      <c r="B5171" s="73" t="s">
        <v>5868</v>
      </c>
      <c r="C5171" s="78">
        <v>32.69</v>
      </c>
    </row>
    <row r="5172" spans="1:3" ht="25.5">
      <c r="A5172" s="75">
        <v>96838</v>
      </c>
      <c r="B5172" s="73" t="s">
        <v>5869</v>
      </c>
      <c r="C5172" s="78">
        <v>23.67</v>
      </c>
    </row>
    <row r="5173" spans="1:3" ht="25.5">
      <c r="A5173" s="75">
        <v>96841</v>
      </c>
      <c r="B5173" s="73" t="s">
        <v>5870</v>
      </c>
      <c r="C5173" s="78">
        <v>26.38</v>
      </c>
    </row>
    <row r="5174" spans="1:3" ht="25.5">
      <c r="A5174" s="75">
        <v>96842</v>
      </c>
      <c r="B5174" s="73" t="s">
        <v>5871</v>
      </c>
      <c r="C5174" s="78">
        <v>30.32</v>
      </c>
    </row>
    <row r="5175" spans="1:3" ht="25.5">
      <c r="A5175" s="75">
        <v>96846</v>
      </c>
      <c r="B5175" s="73" t="s">
        <v>5872</v>
      </c>
      <c r="C5175" s="78">
        <v>35.6</v>
      </c>
    </row>
    <row r="5176" spans="1:3" ht="25.5">
      <c r="A5176" s="75">
        <v>96850</v>
      </c>
      <c r="B5176" s="73" t="s">
        <v>5873</v>
      </c>
      <c r="C5176" s="78">
        <v>22.18</v>
      </c>
    </row>
    <row r="5177" spans="1:3" ht="25.5">
      <c r="A5177" s="75">
        <v>96853</v>
      </c>
      <c r="B5177" s="73" t="s">
        <v>5874</v>
      </c>
      <c r="C5177" s="78">
        <v>23.89</v>
      </c>
    </row>
    <row r="5178" spans="1:3" ht="25.5">
      <c r="A5178" s="75">
        <v>96854</v>
      </c>
      <c r="B5178" s="73" t="s">
        <v>5875</v>
      </c>
      <c r="C5178" s="78">
        <v>29.66</v>
      </c>
    </row>
    <row r="5179" spans="1:3" ht="25.5">
      <c r="A5179" s="75">
        <v>104571</v>
      </c>
      <c r="B5179" s="73" t="s">
        <v>5876</v>
      </c>
      <c r="C5179" s="78">
        <v>0</v>
      </c>
    </row>
    <row r="5180" spans="1:3" ht="25.5">
      <c r="A5180" s="75">
        <v>96856</v>
      </c>
      <c r="B5180" s="73" t="s">
        <v>5877</v>
      </c>
      <c r="C5180" s="78">
        <v>34.51</v>
      </c>
    </row>
    <row r="5181" spans="1:3" ht="25.5">
      <c r="A5181" s="75">
        <v>104566</v>
      </c>
      <c r="B5181" s="73" t="s">
        <v>5878</v>
      </c>
      <c r="C5181" s="78">
        <v>0</v>
      </c>
    </row>
    <row r="5182" spans="1:3" ht="25.5">
      <c r="A5182" s="75">
        <v>104536</v>
      </c>
      <c r="B5182" s="73" t="s">
        <v>5879</v>
      </c>
      <c r="C5182" s="78">
        <v>0</v>
      </c>
    </row>
    <row r="5183" spans="1:3" ht="25.5">
      <c r="A5183" s="75">
        <v>104537</v>
      </c>
      <c r="B5183" s="73" t="s">
        <v>5880</v>
      </c>
      <c r="C5183" s="78">
        <v>0</v>
      </c>
    </row>
    <row r="5184" spans="1:3" ht="25.5">
      <c r="A5184" s="75">
        <v>104572</v>
      </c>
      <c r="B5184" s="73" t="s">
        <v>5881</v>
      </c>
      <c r="C5184" s="78">
        <v>0</v>
      </c>
    </row>
    <row r="5185" spans="1:3" ht="25.5">
      <c r="A5185" s="75">
        <v>104568</v>
      </c>
      <c r="B5185" s="73" t="s">
        <v>5882</v>
      </c>
      <c r="C5185" s="78">
        <v>0</v>
      </c>
    </row>
    <row r="5186" spans="1:3" ht="25.5">
      <c r="A5186" s="75">
        <v>104538</v>
      </c>
      <c r="B5186" s="73" t="s">
        <v>5883</v>
      </c>
      <c r="C5186" s="78">
        <v>0</v>
      </c>
    </row>
    <row r="5187" spans="1:3" ht="25.5">
      <c r="A5187" s="75">
        <v>104570</v>
      </c>
      <c r="B5187" s="73" t="s">
        <v>5884</v>
      </c>
      <c r="C5187" s="78">
        <v>0</v>
      </c>
    </row>
    <row r="5188" spans="1:3" ht="25.5">
      <c r="A5188" s="75">
        <v>104565</v>
      </c>
      <c r="B5188" s="73" t="s">
        <v>5885</v>
      </c>
      <c r="C5188" s="78">
        <v>0</v>
      </c>
    </row>
    <row r="5189" spans="1:3" ht="25.5">
      <c r="A5189" s="75">
        <v>104567</v>
      </c>
      <c r="B5189" s="73" t="s">
        <v>5886</v>
      </c>
      <c r="C5189" s="78">
        <v>0</v>
      </c>
    </row>
    <row r="5190" spans="1:3" ht="25.5">
      <c r="A5190" s="75">
        <v>104569</v>
      </c>
      <c r="B5190" s="73" t="s">
        <v>5887</v>
      </c>
      <c r="C5190" s="78">
        <v>0</v>
      </c>
    </row>
    <row r="5191" spans="1:3" ht="25.5">
      <c r="A5191" s="75">
        <v>96843</v>
      </c>
      <c r="B5191" s="73" t="s">
        <v>5888</v>
      </c>
      <c r="C5191" s="78">
        <v>27.58</v>
      </c>
    </row>
    <row r="5192" spans="1:3" ht="25.5">
      <c r="A5192" s="75">
        <v>96847</v>
      </c>
      <c r="B5192" s="73" t="s">
        <v>5889</v>
      </c>
      <c r="C5192" s="78">
        <v>35.07</v>
      </c>
    </row>
    <row r="5193" spans="1:3" ht="25.5">
      <c r="A5193" s="75">
        <v>96844</v>
      </c>
      <c r="B5193" s="73" t="s">
        <v>5890</v>
      </c>
      <c r="C5193" s="78">
        <v>31.87</v>
      </c>
    </row>
    <row r="5194" spans="1:3" ht="25.5">
      <c r="A5194" s="75">
        <v>96839</v>
      </c>
      <c r="B5194" s="73" t="s">
        <v>5891</v>
      </c>
      <c r="C5194" s="78">
        <v>24.56</v>
      </c>
    </row>
    <row r="5195" spans="1:3" ht="25.5">
      <c r="A5195" s="75">
        <v>104574</v>
      </c>
      <c r="B5195" s="73" t="s">
        <v>5892</v>
      </c>
      <c r="C5195" s="78">
        <v>0</v>
      </c>
    </row>
    <row r="5196" spans="1:3" ht="25.5">
      <c r="A5196" s="75">
        <v>104575</v>
      </c>
      <c r="B5196" s="73" t="s">
        <v>5893</v>
      </c>
      <c r="C5196" s="78">
        <v>0</v>
      </c>
    </row>
    <row r="5197" spans="1:3" ht="25.5">
      <c r="A5197" s="75">
        <v>104573</v>
      </c>
      <c r="B5197" s="73" t="s">
        <v>5894</v>
      </c>
      <c r="C5197" s="78">
        <v>0</v>
      </c>
    </row>
    <row r="5198" spans="1:3" ht="25.5">
      <c r="A5198" s="75">
        <v>96805</v>
      </c>
      <c r="B5198" s="73" t="s">
        <v>5895</v>
      </c>
      <c r="C5198" s="78">
        <v>218.63</v>
      </c>
    </row>
    <row r="5199" spans="1:3" ht="25.5">
      <c r="A5199" s="75">
        <v>96802</v>
      </c>
      <c r="B5199" s="73" t="s">
        <v>5896</v>
      </c>
      <c r="C5199" s="78">
        <v>428.79</v>
      </c>
    </row>
    <row r="5200" spans="1:3" ht="25.5">
      <c r="A5200" s="75">
        <v>96806</v>
      </c>
      <c r="B5200" s="73" t="s">
        <v>5897</v>
      </c>
      <c r="C5200" s="78">
        <v>81.78</v>
      </c>
    </row>
    <row r="5201" spans="1:3" ht="25.5">
      <c r="A5201" s="75">
        <v>96803</v>
      </c>
      <c r="B5201" s="73" t="s">
        <v>5898</v>
      </c>
      <c r="C5201" s="78">
        <v>75.75</v>
      </c>
    </row>
    <row r="5202" spans="1:3" ht="38.25">
      <c r="A5202" s="75">
        <v>96807</v>
      </c>
      <c r="B5202" s="73" t="s">
        <v>5899</v>
      </c>
      <c r="C5202" s="78">
        <v>129.79</v>
      </c>
    </row>
    <row r="5203" spans="1:3" ht="38.25">
      <c r="A5203" s="75">
        <v>96804</v>
      </c>
      <c r="B5203" s="73" t="s">
        <v>5900</v>
      </c>
      <c r="C5203" s="78">
        <v>119.71</v>
      </c>
    </row>
    <row r="5204" spans="1:3" ht="25.5">
      <c r="A5204" s="75">
        <v>96829</v>
      </c>
      <c r="B5204" s="73" t="s">
        <v>5901</v>
      </c>
      <c r="C5204" s="78">
        <v>18.09</v>
      </c>
    </row>
    <row r="5205" spans="1:3" ht="25.5">
      <c r="A5205" s="75">
        <v>96833</v>
      </c>
      <c r="B5205" s="73" t="s">
        <v>5902</v>
      </c>
      <c r="C5205" s="78">
        <v>23.23</v>
      </c>
    </row>
    <row r="5206" spans="1:3" ht="25.5">
      <c r="A5206" s="75">
        <v>96836</v>
      </c>
      <c r="B5206" s="73" t="s">
        <v>5903</v>
      </c>
      <c r="C5206" s="78">
        <v>33.36</v>
      </c>
    </row>
    <row r="5207" spans="1:3" ht="25.5">
      <c r="A5207" s="75">
        <v>104576</v>
      </c>
      <c r="B5207" s="73" t="s">
        <v>5904</v>
      </c>
      <c r="C5207" s="78">
        <v>15.31</v>
      </c>
    </row>
    <row r="5208" spans="1:3" ht="25.5">
      <c r="A5208" s="75">
        <v>104577</v>
      </c>
      <c r="B5208" s="73" t="s">
        <v>5905</v>
      </c>
      <c r="C5208" s="78">
        <v>20.9</v>
      </c>
    </row>
    <row r="5209" spans="1:3" ht="25.5">
      <c r="A5209" s="75">
        <v>104578</v>
      </c>
      <c r="B5209" s="73" t="s">
        <v>5906</v>
      </c>
      <c r="C5209" s="78">
        <v>22.39</v>
      </c>
    </row>
    <row r="5210" spans="1:3" ht="25.5">
      <c r="A5210" s="75">
        <v>104580</v>
      </c>
      <c r="B5210" s="73" t="s">
        <v>5907</v>
      </c>
      <c r="C5210" s="78">
        <v>0</v>
      </c>
    </row>
    <row r="5211" spans="1:3" ht="25.5">
      <c r="A5211" s="75">
        <v>104579</v>
      </c>
      <c r="B5211" s="73" t="s">
        <v>5908</v>
      </c>
      <c r="C5211" s="78">
        <v>29.56</v>
      </c>
    </row>
    <row r="5212" spans="1:3" ht="25.5">
      <c r="A5212" s="75">
        <v>96823</v>
      </c>
      <c r="B5212" s="73" t="s">
        <v>5909</v>
      </c>
      <c r="C5212" s="78">
        <v>10.85</v>
      </c>
    </row>
    <row r="5213" spans="1:3" ht="25.5">
      <c r="A5213" s="75">
        <v>96826</v>
      </c>
      <c r="B5213" s="73" t="s">
        <v>5910</v>
      </c>
      <c r="C5213" s="78">
        <v>12.56</v>
      </c>
    </row>
    <row r="5214" spans="1:3" ht="25.5">
      <c r="A5214" s="75">
        <v>96830</v>
      </c>
      <c r="B5214" s="73" t="s">
        <v>5911</v>
      </c>
      <c r="C5214" s="78">
        <v>20.170000000000002</v>
      </c>
    </row>
    <row r="5215" spans="1:3" ht="25.5">
      <c r="A5215" s="75">
        <v>96834</v>
      </c>
      <c r="B5215" s="73" t="s">
        <v>5912</v>
      </c>
      <c r="C5215" s="78">
        <v>27.48</v>
      </c>
    </row>
    <row r="5216" spans="1:3" ht="25.5">
      <c r="A5216" s="75">
        <v>104581</v>
      </c>
      <c r="B5216" s="73" t="s">
        <v>5913</v>
      </c>
      <c r="C5216" s="78">
        <v>13.98</v>
      </c>
    </row>
    <row r="5217" spans="1:3" ht="25.5">
      <c r="A5217" s="75">
        <v>104582</v>
      </c>
      <c r="B5217" s="73" t="s">
        <v>5914</v>
      </c>
      <c r="C5217" s="78">
        <v>17.940000000000001</v>
      </c>
    </row>
    <row r="5218" spans="1:3" ht="25.5">
      <c r="A5218" s="75">
        <v>104583</v>
      </c>
      <c r="B5218" s="73" t="s">
        <v>5915</v>
      </c>
      <c r="C5218" s="78">
        <v>29.39</v>
      </c>
    </row>
    <row r="5219" spans="1:3" ht="25.5">
      <c r="A5219" s="75">
        <v>104584</v>
      </c>
      <c r="B5219" s="73" t="s">
        <v>5916</v>
      </c>
      <c r="C5219" s="78">
        <v>35.200000000000003</v>
      </c>
    </row>
    <row r="5220" spans="1:3" ht="25.5">
      <c r="A5220" s="75">
        <v>104585</v>
      </c>
      <c r="B5220" s="73" t="s">
        <v>5917</v>
      </c>
      <c r="C5220" s="78">
        <v>0</v>
      </c>
    </row>
    <row r="5221" spans="1:3" ht="25.5">
      <c r="A5221" s="75">
        <v>104587</v>
      </c>
      <c r="B5221" s="73" t="s">
        <v>5918</v>
      </c>
      <c r="C5221" s="78">
        <v>0</v>
      </c>
    </row>
    <row r="5222" spans="1:3" ht="25.5">
      <c r="A5222" s="75">
        <v>104586</v>
      </c>
      <c r="B5222" s="73" t="s">
        <v>5919</v>
      </c>
      <c r="C5222" s="78">
        <v>0</v>
      </c>
    </row>
    <row r="5223" spans="1:3" ht="25.5">
      <c r="A5223" s="75">
        <v>96798</v>
      </c>
      <c r="B5223" s="73" t="s">
        <v>5920</v>
      </c>
      <c r="C5223" s="78">
        <v>7.47</v>
      </c>
    </row>
    <row r="5224" spans="1:3" ht="25.5">
      <c r="A5224" s="75">
        <v>96799</v>
      </c>
      <c r="B5224" s="73" t="s">
        <v>5921</v>
      </c>
      <c r="C5224" s="78">
        <v>9.57</v>
      </c>
    </row>
    <row r="5225" spans="1:3" ht="25.5">
      <c r="A5225" s="75">
        <v>96800</v>
      </c>
      <c r="B5225" s="73" t="s">
        <v>5922</v>
      </c>
      <c r="C5225" s="78">
        <v>13.05</v>
      </c>
    </row>
    <row r="5226" spans="1:3" ht="25.5">
      <c r="A5226" s="75">
        <v>96801</v>
      </c>
      <c r="B5226" s="73" t="s">
        <v>5923</v>
      </c>
      <c r="C5226" s="78">
        <v>19.87</v>
      </c>
    </row>
    <row r="5227" spans="1:3" ht="25.5">
      <c r="A5227" s="75">
        <v>104539</v>
      </c>
      <c r="B5227" s="73" t="s">
        <v>5924</v>
      </c>
      <c r="C5227" s="78">
        <v>0</v>
      </c>
    </row>
    <row r="5228" spans="1:3" ht="25.5">
      <c r="A5228" s="75">
        <v>104541</v>
      </c>
      <c r="B5228" s="73" t="s">
        <v>5925</v>
      </c>
      <c r="C5228" s="78">
        <v>0</v>
      </c>
    </row>
    <row r="5229" spans="1:3" ht="25.5">
      <c r="A5229" s="75">
        <v>104540</v>
      </c>
      <c r="B5229" s="73" t="s">
        <v>5926</v>
      </c>
      <c r="C5229" s="78">
        <v>0</v>
      </c>
    </row>
    <row r="5230" spans="1:3" ht="25.5">
      <c r="A5230" s="75">
        <v>104543</v>
      </c>
      <c r="B5230" s="73" t="s">
        <v>5927</v>
      </c>
      <c r="C5230" s="78">
        <v>0</v>
      </c>
    </row>
    <row r="5231" spans="1:3" ht="25.5">
      <c r="A5231" s="75">
        <v>104544</v>
      </c>
      <c r="B5231" s="73" t="s">
        <v>5928</v>
      </c>
      <c r="C5231" s="78">
        <v>0</v>
      </c>
    </row>
    <row r="5232" spans="1:3" ht="25.5">
      <c r="A5232" s="75">
        <v>104545</v>
      </c>
      <c r="B5232" s="73" t="s">
        <v>5929</v>
      </c>
      <c r="C5232" s="78">
        <v>0</v>
      </c>
    </row>
    <row r="5233" spans="1:3" ht="25.5">
      <c r="A5233" s="75">
        <v>104542</v>
      </c>
      <c r="B5233" s="73" t="s">
        <v>5930</v>
      </c>
      <c r="C5233" s="78">
        <v>0</v>
      </c>
    </row>
    <row r="5234" spans="1:3" ht="25.5">
      <c r="A5234" s="75">
        <v>104592</v>
      </c>
      <c r="B5234" s="73" t="s">
        <v>5931</v>
      </c>
      <c r="C5234" s="78">
        <v>0</v>
      </c>
    </row>
    <row r="5235" spans="1:3" ht="25.5">
      <c r="A5235" s="75">
        <v>104548</v>
      </c>
      <c r="B5235" s="73" t="s">
        <v>5932</v>
      </c>
      <c r="C5235" s="78">
        <v>0</v>
      </c>
    </row>
    <row r="5236" spans="1:3" ht="25.5">
      <c r="A5236" s="75">
        <v>104546</v>
      </c>
      <c r="B5236" s="73" t="s">
        <v>5933</v>
      </c>
      <c r="C5236" s="78">
        <v>0</v>
      </c>
    </row>
    <row r="5237" spans="1:3" ht="25.5">
      <c r="A5237" s="75">
        <v>104549</v>
      </c>
      <c r="B5237" s="73" t="s">
        <v>5934</v>
      </c>
      <c r="C5237" s="78">
        <v>0</v>
      </c>
    </row>
    <row r="5238" spans="1:3" ht="25.5">
      <c r="A5238" s="75">
        <v>104550</v>
      </c>
      <c r="B5238" s="73" t="s">
        <v>5935</v>
      </c>
      <c r="C5238" s="78">
        <v>0</v>
      </c>
    </row>
    <row r="5239" spans="1:3" ht="25.5">
      <c r="A5239" s="75">
        <v>104552</v>
      </c>
      <c r="B5239" s="73" t="s">
        <v>5936</v>
      </c>
      <c r="C5239" s="78">
        <v>0</v>
      </c>
    </row>
    <row r="5240" spans="1:3" ht="25.5">
      <c r="A5240" s="75">
        <v>104551</v>
      </c>
      <c r="B5240" s="73" t="s">
        <v>5937</v>
      </c>
      <c r="C5240" s="78">
        <v>0</v>
      </c>
    </row>
    <row r="5241" spans="1:3" ht="25.5">
      <c r="A5241" s="75">
        <v>104553</v>
      </c>
      <c r="B5241" s="73" t="s">
        <v>5938</v>
      </c>
      <c r="C5241" s="78">
        <v>0</v>
      </c>
    </row>
    <row r="5242" spans="1:3" ht="25.5">
      <c r="A5242" s="75">
        <v>104554</v>
      </c>
      <c r="B5242" s="73" t="s">
        <v>5939</v>
      </c>
      <c r="C5242" s="78">
        <v>0</v>
      </c>
    </row>
    <row r="5243" spans="1:3" ht="25.5">
      <c r="A5243" s="75">
        <v>104555</v>
      </c>
      <c r="B5243" s="73" t="s">
        <v>5940</v>
      </c>
      <c r="C5243" s="78">
        <v>0</v>
      </c>
    </row>
    <row r="5244" spans="1:3" ht="25.5">
      <c r="A5244" s="75">
        <v>104556</v>
      </c>
      <c r="B5244" s="73" t="s">
        <v>5941</v>
      </c>
      <c r="C5244" s="78">
        <v>0</v>
      </c>
    </row>
    <row r="5245" spans="1:3" ht="25.5">
      <c r="A5245" s="75">
        <v>104558</v>
      </c>
      <c r="B5245" s="73" t="s">
        <v>5942</v>
      </c>
      <c r="C5245" s="78">
        <v>0</v>
      </c>
    </row>
    <row r="5246" spans="1:3" ht="25.5">
      <c r="A5246" s="75">
        <v>104559</v>
      </c>
      <c r="B5246" s="73" t="s">
        <v>5943</v>
      </c>
      <c r="C5246" s="78">
        <v>0</v>
      </c>
    </row>
    <row r="5247" spans="1:3" ht="25.5">
      <c r="A5247" s="75">
        <v>104560</v>
      </c>
      <c r="B5247" s="73" t="s">
        <v>5944</v>
      </c>
      <c r="C5247" s="78">
        <v>0</v>
      </c>
    </row>
    <row r="5248" spans="1:3" ht="25.5">
      <c r="A5248" s="75">
        <v>104557</v>
      </c>
      <c r="B5248" s="73" t="s">
        <v>5945</v>
      </c>
      <c r="C5248" s="78">
        <v>0</v>
      </c>
    </row>
    <row r="5249" spans="1:3" ht="25.5">
      <c r="A5249" s="75">
        <v>104561</v>
      </c>
      <c r="B5249" s="73" t="s">
        <v>5946</v>
      </c>
      <c r="C5249" s="78">
        <v>0</v>
      </c>
    </row>
    <row r="5250" spans="1:3" ht="25.5">
      <c r="A5250" s="75">
        <v>104562</v>
      </c>
      <c r="B5250" s="73" t="s">
        <v>5947</v>
      </c>
      <c r="C5250" s="78">
        <v>0</v>
      </c>
    </row>
    <row r="5251" spans="1:3" ht="25.5">
      <c r="A5251" s="75">
        <v>96860</v>
      </c>
      <c r="B5251" s="73" t="s">
        <v>5948</v>
      </c>
      <c r="C5251" s="78">
        <v>28.58</v>
      </c>
    </row>
    <row r="5252" spans="1:3" ht="25.5">
      <c r="A5252" s="75">
        <v>96862</v>
      </c>
      <c r="B5252" s="73" t="s">
        <v>5949</v>
      </c>
      <c r="C5252" s="78">
        <v>35.24</v>
      </c>
    </row>
    <row r="5253" spans="1:3" ht="25.5">
      <c r="A5253" s="75">
        <v>96864</v>
      </c>
      <c r="B5253" s="73" t="s">
        <v>5950</v>
      </c>
      <c r="C5253" s="78">
        <v>50.39</v>
      </c>
    </row>
    <row r="5254" spans="1:3" ht="25.5">
      <c r="A5254" s="75">
        <v>96866</v>
      </c>
      <c r="B5254" s="73" t="s">
        <v>5951</v>
      </c>
      <c r="C5254" s="78">
        <v>65.8</v>
      </c>
    </row>
    <row r="5255" spans="1:3" ht="25.5">
      <c r="A5255" s="75">
        <v>96868</v>
      </c>
      <c r="B5255" s="73" t="s">
        <v>5952</v>
      </c>
      <c r="C5255" s="78">
        <v>18.57</v>
      </c>
    </row>
    <row r="5256" spans="1:3" ht="25.5">
      <c r="A5256" s="75">
        <v>96869</v>
      </c>
      <c r="B5256" s="73" t="s">
        <v>5953</v>
      </c>
      <c r="C5256" s="78">
        <v>29.01</v>
      </c>
    </row>
    <row r="5257" spans="1:3" ht="25.5">
      <c r="A5257" s="75">
        <v>96870</v>
      </c>
      <c r="B5257" s="73" t="s">
        <v>5954</v>
      </c>
      <c r="C5257" s="78">
        <v>44.17</v>
      </c>
    </row>
    <row r="5258" spans="1:3" ht="25.5">
      <c r="A5258" s="75">
        <v>96871</v>
      </c>
      <c r="B5258" s="73" t="s">
        <v>5955</v>
      </c>
      <c r="C5258" s="78">
        <v>50.29</v>
      </c>
    </row>
    <row r="5259" spans="1:3" ht="25.5">
      <c r="A5259" s="75">
        <v>96861</v>
      </c>
      <c r="B5259" s="73" t="s">
        <v>5956</v>
      </c>
      <c r="C5259" s="78">
        <v>36.21</v>
      </c>
    </row>
    <row r="5260" spans="1:3" ht="25.5">
      <c r="A5260" s="75">
        <v>96863</v>
      </c>
      <c r="B5260" s="73" t="s">
        <v>5957</v>
      </c>
      <c r="C5260" s="78">
        <v>36.89</v>
      </c>
    </row>
    <row r="5261" spans="1:3" ht="25.5">
      <c r="A5261" s="75">
        <v>96865</v>
      </c>
      <c r="B5261" s="73" t="s">
        <v>5958</v>
      </c>
      <c r="C5261" s="78">
        <v>43.49</v>
      </c>
    </row>
    <row r="5262" spans="1:3" ht="25.5">
      <c r="A5262" s="75">
        <v>96814</v>
      </c>
      <c r="B5262" s="73" t="s">
        <v>5959</v>
      </c>
      <c r="C5262" s="78">
        <v>15.31</v>
      </c>
    </row>
    <row r="5263" spans="1:3" ht="25.5">
      <c r="A5263" s="75">
        <v>96818</v>
      </c>
      <c r="B5263" s="73" t="s">
        <v>5960</v>
      </c>
      <c r="C5263" s="78">
        <v>20.9</v>
      </c>
    </row>
    <row r="5264" spans="1:3" ht="25.5">
      <c r="A5264" s="75">
        <v>96819</v>
      </c>
      <c r="B5264" s="73" t="s">
        <v>5961</v>
      </c>
      <c r="C5264" s="78">
        <v>22.39</v>
      </c>
    </row>
    <row r="5265" spans="1:3" ht="25.5">
      <c r="A5265" s="75">
        <v>96822</v>
      </c>
      <c r="B5265" s="73" t="s">
        <v>5962</v>
      </c>
      <c r="C5265" s="78">
        <v>29.56</v>
      </c>
    </row>
    <row r="5266" spans="1:3" ht="25.5">
      <c r="A5266" s="75">
        <v>96808</v>
      </c>
      <c r="B5266" s="73" t="s">
        <v>5963</v>
      </c>
      <c r="C5266" s="78">
        <v>16.02</v>
      </c>
    </row>
    <row r="5267" spans="1:3" ht="25.5">
      <c r="A5267" s="75">
        <v>96811</v>
      </c>
      <c r="B5267" s="73" t="s">
        <v>5964</v>
      </c>
      <c r="C5267" s="78">
        <v>20.350000000000001</v>
      </c>
    </row>
    <row r="5268" spans="1:3" ht="25.5">
      <c r="A5268" s="75">
        <v>96815</v>
      </c>
      <c r="B5268" s="73" t="s">
        <v>5965</v>
      </c>
      <c r="C5268" s="78">
        <v>32.29</v>
      </c>
    </row>
    <row r="5269" spans="1:3" ht="25.5">
      <c r="A5269" s="75">
        <v>96820</v>
      </c>
      <c r="B5269" s="73" t="s">
        <v>5966</v>
      </c>
      <c r="C5269" s="78">
        <v>38.76</v>
      </c>
    </row>
    <row r="5270" spans="1:3" ht="25.5">
      <c r="A5270" s="75">
        <v>96702</v>
      </c>
      <c r="B5270" s="73" t="s">
        <v>5967</v>
      </c>
      <c r="C5270" s="78">
        <v>11.12</v>
      </c>
    </row>
    <row r="5271" spans="1:3" ht="25.5">
      <c r="A5271" s="75">
        <v>96662</v>
      </c>
      <c r="B5271" s="73" t="s">
        <v>5968</v>
      </c>
      <c r="C5271" s="78">
        <v>9.11</v>
      </c>
    </row>
    <row r="5272" spans="1:3" ht="25.5">
      <c r="A5272" s="75">
        <v>96704</v>
      </c>
      <c r="B5272" s="73" t="s">
        <v>5969</v>
      </c>
      <c r="C5272" s="78">
        <v>20.100000000000001</v>
      </c>
    </row>
    <row r="5273" spans="1:3" ht="25.5">
      <c r="A5273" s="75">
        <v>96664</v>
      </c>
      <c r="B5273" s="73" t="s">
        <v>5970</v>
      </c>
      <c r="C5273" s="78">
        <v>17.54</v>
      </c>
    </row>
    <row r="5274" spans="1:3" ht="25.5">
      <c r="A5274" s="75">
        <v>104191</v>
      </c>
      <c r="B5274" s="73" t="s">
        <v>5971</v>
      </c>
      <c r="C5274" s="78">
        <v>9.9700000000000006</v>
      </c>
    </row>
    <row r="5275" spans="1:3" ht="25.5">
      <c r="A5275" s="75">
        <v>96700</v>
      </c>
      <c r="B5275" s="73" t="s">
        <v>5972</v>
      </c>
      <c r="C5275" s="78">
        <v>16.7</v>
      </c>
    </row>
    <row r="5276" spans="1:3" ht="25.5">
      <c r="A5276" s="75">
        <v>96658</v>
      </c>
      <c r="B5276" s="73" t="s">
        <v>5973</v>
      </c>
      <c r="C5276" s="78">
        <v>15.19</v>
      </c>
    </row>
    <row r="5277" spans="1:3" ht="25.5">
      <c r="A5277" s="75">
        <v>96641</v>
      </c>
      <c r="B5277" s="73" t="s">
        <v>5974</v>
      </c>
      <c r="C5277" s="78">
        <v>17.05</v>
      </c>
    </row>
    <row r="5278" spans="1:3" ht="25.5">
      <c r="A5278" s="75">
        <v>96661</v>
      </c>
      <c r="B5278" s="73" t="s">
        <v>5975</v>
      </c>
      <c r="C5278" s="78">
        <v>32.65</v>
      </c>
    </row>
    <row r="5279" spans="1:3" ht="25.5">
      <c r="A5279" s="75">
        <v>96699</v>
      </c>
      <c r="B5279" s="73" t="s">
        <v>5976</v>
      </c>
      <c r="C5279" s="78">
        <v>25.65</v>
      </c>
    </row>
    <row r="5280" spans="1:3" ht="25.5">
      <c r="A5280" s="75">
        <v>96657</v>
      </c>
      <c r="B5280" s="73" t="s">
        <v>5977</v>
      </c>
      <c r="C5280" s="78">
        <v>24.14</v>
      </c>
    </row>
    <row r="5281" spans="1:3" ht="25.5">
      <c r="A5281" s="75">
        <v>96640</v>
      </c>
      <c r="B5281" s="73" t="s">
        <v>5978</v>
      </c>
      <c r="C5281" s="78">
        <v>26</v>
      </c>
    </row>
    <row r="5282" spans="1:3" ht="25.5">
      <c r="A5282" s="75">
        <v>96660</v>
      </c>
      <c r="B5282" s="73" t="s">
        <v>5979</v>
      </c>
      <c r="C5282" s="78">
        <v>32.97</v>
      </c>
    </row>
    <row r="5283" spans="1:3" ht="25.5">
      <c r="A5283" s="75">
        <v>104196</v>
      </c>
      <c r="B5283" s="73" t="s">
        <v>5980</v>
      </c>
      <c r="C5283" s="78">
        <v>15.83</v>
      </c>
    </row>
    <row r="5284" spans="1:3" ht="25.5">
      <c r="A5284" s="75">
        <v>104197</v>
      </c>
      <c r="B5284" s="73" t="s">
        <v>5981</v>
      </c>
      <c r="C5284" s="78">
        <v>29.4</v>
      </c>
    </row>
    <row r="5285" spans="1:3" ht="25.5">
      <c r="A5285" s="75">
        <v>104198</v>
      </c>
      <c r="B5285" s="73" t="s">
        <v>5982</v>
      </c>
      <c r="C5285" s="78">
        <v>7.28</v>
      </c>
    </row>
    <row r="5286" spans="1:3" ht="25.5">
      <c r="A5286" s="75">
        <v>96685</v>
      </c>
      <c r="B5286" s="73" t="s">
        <v>5983</v>
      </c>
      <c r="C5286" s="78">
        <v>11.09</v>
      </c>
    </row>
    <row r="5287" spans="1:3" ht="25.5">
      <c r="A5287" s="75">
        <v>96651</v>
      </c>
      <c r="B5287" s="73" t="s">
        <v>5984</v>
      </c>
      <c r="C5287" s="78">
        <v>8.81</v>
      </c>
    </row>
    <row r="5288" spans="1:3" ht="25.5">
      <c r="A5288" s="75">
        <v>96638</v>
      </c>
      <c r="B5288" s="73" t="s">
        <v>5985</v>
      </c>
      <c r="C5288" s="78">
        <v>15.13</v>
      </c>
    </row>
    <row r="5289" spans="1:3" ht="25.5">
      <c r="A5289" s="75">
        <v>96687</v>
      </c>
      <c r="B5289" s="73" t="s">
        <v>5986</v>
      </c>
      <c r="C5289" s="78">
        <v>17.309999999999999</v>
      </c>
    </row>
    <row r="5290" spans="1:3" ht="25.5">
      <c r="A5290" s="75">
        <v>96653</v>
      </c>
      <c r="B5290" s="73" t="s">
        <v>5987</v>
      </c>
      <c r="C5290" s="78">
        <v>13.57</v>
      </c>
    </row>
    <row r="5291" spans="1:3" ht="25.5">
      <c r="A5291" s="75">
        <v>96689</v>
      </c>
      <c r="B5291" s="73" t="s">
        <v>5988</v>
      </c>
      <c r="C5291" s="78">
        <v>26.58</v>
      </c>
    </row>
    <row r="5292" spans="1:3" ht="25.5">
      <c r="A5292" s="75">
        <v>96655</v>
      </c>
      <c r="B5292" s="73" t="s">
        <v>5989</v>
      </c>
      <c r="C5292" s="78">
        <v>21.18</v>
      </c>
    </row>
    <row r="5293" spans="1:3" ht="25.5">
      <c r="A5293" s="75">
        <v>96691</v>
      </c>
      <c r="B5293" s="73" t="s">
        <v>5990</v>
      </c>
      <c r="C5293" s="78">
        <v>38.409999999999997</v>
      </c>
    </row>
    <row r="5294" spans="1:3" ht="25.5">
      <c r="A5294" s="75">
        <v>96693</v>
      </c>
      <c r="B5294" s="73" t="s">
        <v>5991</v>
      </c>
      <c r="C5294" s="78">
        <v>58.14</v>
      </c>
    </row>
    <row r="5295" spans="1:3" ht="25.5">
      <c r="A5295" s="75">
        <v>96695</v>
      </c>
      <c r="B5295" s="73" t="s">
        <v>5992</v>
      </c>
      <c r="C5295" s="78">
        <v>101.77</v>
      </c>
    </row>
    <row r="5296" spans="1:3" ht="25.5">
      <c r="A5296" s="75">
        <v>104193</v>
      </c>
      <c r="B5296" s="73" t="s">
        <v>5993</v>
      </c>
      <c r="C5296" s="78">
        <v>170.37</v>
      </c>
    </row>
    <row r="5297" spans="1:3" ht="25.5">
      <c r="A5297" s="75">
        <v>96697</v>
      </c>
      <c r="B5297" s="73" t="s">
        <v>5994</v>
      </c>
      <c r="C5297" s="78">
        <v>347.47</v>
      </c>
    </row>
    <row r="5298" spans="1:3" ht="25.5">
      <c r="A5298" s="75">
        <v>104199</v>
      </c>
      <c r="B5298" s="73" t="s">
        <v>5995</v>
      </c>
      <c r="C5298" s="78">
        <v>7.03</v>
      </c>
    </row>
    <row r="5299" spans="1:3" ht="25.5">
      <c r="A5299" s="75">
        <v>96684</v>
      </c>
      <c r="B5299" s="73" t="s">
        <v>5996</v>
      </c>
      <c r="C5299" s="78">
        <v>10.67</v>
      </c>
    </row>
    <row r="5300" spans="1:3" ht="25.5">
      <c r="A5300" s="75">
        <v>96650</v>
      </c>
      <c r="B5300" s="73" t="s">
        <v>5997</v>
      </c>
      <c r="C5300" s="78">
        <v>8.39</v>
      </c>
    </row>
    <row r="5301" spans="1:3" ht="25.5">
      <c r="A5301" s="75">
        <v>96637</v>
      </c>
      <c r="B5301" s="73" t="s">
        <v>5998</v>
      </c>
      <c r="C5301" s="78">
        <v>14.71</v>
      </c>
    </row>
    <row r="5302" spans="1:3" ht="25.5">
      <c r="A5302" s="75">
        <v>96686</v>
      </c>
      <c r="B5302" s="73" t="s">
        <v>5999</v>
      </c>
      <c r="C5302" s="78">
        <v>13.83</v>
      </c>
    </row>
    <row r="5303" spans="1:3" ht="25.5">
      <c r="A5303" s="75">
        <v>96652</v>
      </c>
      <c r="B5303" s="73" t="s">
        <v>6000</v>
      </c>
      <c r="C5303" s="78">
        <v>10.09</v>
      </c>
    </row>
    <row r="5304" spans="1:3" ht="25.5">
      <c r="A5304" s="75">
        <v>96688</v>
      </c>
      <c r="B5304" s="73" t="s">
        <v>6001</v>
      </c>
      <c r="C5304" s="78">
        <v>20.92</v>
      </c>
    </row>
    <row r="5305" spans="1:3" ht="25.5">
      <c r="A5305" s="75">
        <v>96654</v>
      </c>
      <c r="B5305" s="73" t="s">
        <v>6002</v>
      </c>
      <c r="C5305" s="78">
        <v>15.52</v>
      </c>
    </row>
    <row r="5306" spans="1:3" ht="25.5">
      <c r="A5306" s="75">
        <v>96690</v>
      </c>
      <c r="B5306" s="73" t="s">
        <v>6003</v>
      </c>
      <c r="C5306" s="78">
        <v>29.46</v>
      </c>
    </row>
    <row r="5307" spans="1:3" ht="25.5">
      <c r="A5307" s="75">
        <v>96692</v>
      </c>
      <c r="B5307" s="73" t="s">
        <v>6004</v>
      </c>
      <c r="C5307" s="78">
        <v>42.16</v>
      </c>
    </row>
    <row r="5308" spans="1:3" ht="25.5">
      <c r="A5308" s="75">
        <v>96694</v>
      </c>
      <c r="B5308" s="73" t="s">
        <v>6005</v>
      </c>
      <c r="C5308" s="78">
        <v>92.03</v>
      </c>
    </row>
    <row r="5309" spans="1:3" ht="25.5">
      <c r="A5309" s="75">
        <v>96696</v>
      </c>
      <c r="B5309" s="73" t="s">
        <v>6006</v>
      </c>
      <c r="C5309" s="78">
        <v>115.12</v>
      </c>
    </row>
    <row r="5310" spans="1:3" ht="25.5">
      <c r="A5310" s="75">
        <v>96709</v>
      </c>
      <c r="B5310" s="73" t="s">
        <v>6007</v>
      </c>
      <c r="C5310" s="78">
        <v>112.77</v>
      </c>
    </row>
    <row r="5311" spans="1:3" ht="25.5">
      <c r="A5311" s="75">
        <v>104200</v>
      </c>
      <c r="B5311" s="73" t="s">
        <v>6008</v>
      </c>
      <c r="C5311" s="78">
        <v>5.86</v>
      </c>
    </row>
    <row r="5312" spans="1:3" ht="25.5">
      <c r="A5312" s="75">
        <v>96698</v>
      </c>
      <c r="B5312" s="73" t="s">
        <v>6009</v>
      </c>
      <c r="C5312" s="78">
        <v>7.62</v>
      </c>
    </row>
    <row r="5313" spans="1:3" ht="25.5">
      <c r="A5313" s="75">
        <v>96656</v>
      </c>
      <c r="B5313" s="73" t="s">
        <v>6010</v>
      </c>
      <c r="C5313" s="78">
        <v>6.11</v>
      </c>
    </row>
    <row r="5314" spans="1:3" ht="25.5">
      <c r="A5314" s="75">
        <v>96639</v>
      </c>
      <c r="B5314" s="73" t="s">
        <v>6011</v>
      </c>
      <c r="C5314" s="78">
        <v>10.3</v>
      </c>
    </row>
    <row r="5315" spans="1:3" ht="25.5">
      <c r="A5315" s="75">
        <v>96701</v>
      </c>
      <c r="B5315" s="73" t="s">
        <v>6012</v>
      </c>
      <c r="C5315" s="78">
        <v>10.6</v>
      </c>
    </row>
    <row r="5316" spans="1:3" ht="25.5">
      <c r="A5316" s="75">
        <v>96659</v>
      </c>
      <c r="B5316" s="73" t="s">
        <v>6013</v>
      </c>
      <c r="C5316" s="78">
        <v>8.1</v>
      </c>
    </row>
    <row r="5317" spans="1:3" ht="25.5">
      <c r="A5317" s="75">
        <v>96703</v>
      </c>
      <c r="B5317" s="73" t="s">
        <v>6014</v>
      </c>
      <c r="C5317" s="78">
        <v>19.47</v>
      </c>
    </row>
    <row r="5318" spans="1:3" ht="25.5">
      <c r="A5318" s="75">
        <v>96663</v>
      </c>
      <c r="B5318" s="73" t="s">
        <v>6015</v>
      </c>
      <c r="C5318" s="78">
        <v>15.88</v>
      </c>
    </row>
    <row r="5319" spans="1:3" ht="25.5">
      <c r="A5319" s="75">
        <v>96705</v>
      </c>
      <c r="B5319" s="73" t="s">
        <v>6016</v>
      </c>
      <c r="C5319" s="78">
        <v>23.63</v>
      </c>
    </row>
    <row r="5320" spans="1:3" ht="25.5">
      <c r="A5320" s="75">
        <v>96706</v>
      </c>
      <c r="B5320" s="73" t="s">
        <v>6017</v>
      </c>
      <c r="C5320" s="78">
        <v>35.39</v>
      </c>
    </row>
    <row r="5321" spans="1:3" ht="25.5">
      <c r="A5321" s="75">
        <v>96707</v>
      </c>
      <c r="B5321" s="73" t="s">
        <v>6018</v>
      </c>
      <c r="C5321" s="78">
        <v>57.72</v>
      </c>
    </row>
    <row r="5322" spans="1:3" ht="25.5">
      <c r="A5322" s="75">
        <v>96708</v>
      </c>
      <c r="B5322" s="73" t="s">
        <v>6019</v>
      </c>
      <c r="C5322" s="78">
        <v>88.23</v>
      </c>
    </row>
    <row r="5323" spans="1:3" ht="25.5">
      <c r="A5323" s="75">
        <v>96675</v>
      </c>
      <c r="B5323" s="73" t="s">
        <v>6020</v>
      </c>
      <c r="C5323" s="78">
        <v>160.6</v>
      </c>
    </row>
    <row r="5324" spans="1:3" ht="25.5">
      <c r="A5324" s="75">
        <v>96683</v>
      </c>
      <c r="B5324" s="73" t="s">
        <v>6021</v>
      </c>
      <c r="C5324" s="78">
        <v>313.74</v>
      </c>
    </row>
    <row r="5325" spans="1:3" ht="25.5">
      <c r="A5325" s="75">
        <v>104194</v>
      </c>
      <c r="B5325" s="73" t="s">
        <v>6022</v>
      </c>
      <c r="C5325" s="78">
        <v>21.32</v>
      </c>
    </row>
    <row r="5326" spans="1:3" ht="25.5">
      <c r="A5326" s="75">
        <v>104195</v>
      </c>
      <c r="B5326" s="73" t="s">
        <v>6023</v>
      </c>
      <c r="C5326" s="78">
        <v>22.71</v>
      </c>
    </row>
    <row r="5327" spans="1:3" ht="25.5">
      <c r="A5327" s="75">
        <v>96668</v>
      </c>
      <c r="B5327" s="73" t="s">
        <v>6024</v>
      </c>
      <c r="C5327" s="78">
        <v>18.12</v>
      </c>
    </row>
    <row r="5328" spans="1:3" ht="25.5">
      <c r="A5328" s="75">
        <v>96644</v>
      </c>
      <c r="B5328" s="73" t="s">
        <v>6025</v>
      </c>
      <c r="C5328" s="78">
        <v>22.65</v>
      </c>
    </row>
    <row r="5329" spans="1:3" ht="25.5">
      <c r="A5329" s="75">
        <v>96635</v>
      </c>
      <c r="B5329" s="73" t="s">
        <v>6026</v>
      </c>
      <c r="C5329" s="78">
        <v>39.67</v>
      </c>
    </row>
    <row r="5330" spans="1:3" ht="25.5">
      <c r="A5330" s="75">
        <v>96636</v>
      </c>
      <c r="B5330" s="73" t="s">
        <v>6027</v>
      </c>
      <c r="C5330" s="78">
        <v>42.18</v>
      </c>
    </row>
    <row r="5331" spans="1:3" ht="25.5">
      <c r="A5331" s="75">
        <v>96676</v>
      </c>
      <c r="B5331" s="73" t="s">
        <v>6028</v>
      </c>
      <c r="C5331" s="78">
        <v>22.59</v>
      </c>
    </row>
    <row r="5332" spans="1:3" ht="25.5">
      <c r="A5332" s="75">
        <v>96647</v>
      </c>
      <c r="B5332" s="73" t="s">
        <v>6029</v>
      </c>
      <c r="C5332" s="78">
        <v>24.66</v>
      </c>
    </row>
    <row r="5333" spans="1:3" ht="25.5">
      <c r="A5333" s="75">
        <v>96669</v>
      </c>
      <c r="B5333" s="73" t="s">
        <v>6030</v>
      </c>
      <c r="C5333" s="78">
        <v>17.510000000000002</v>
      </c>
    </row>
    <row r="5334" spans="1:3" ht="25.5">
      <c r="A5334" s="75">
        <v>96645</v>
      </c>
      <c r="B5334" s="73" t="s">
        <v>6031</v>
      </c>
      <c r="C5334" s="78">
        <v>19.93</v>
      </c>
    </row>
    <row r="5335" spans="1:3" ht="25.5">
      <c r="A5335" s="75">
        <v>96677</v>
      </c>
      <c r="B5335" s="73" t="s">
        <v>6032</v>
      </c>
      <c r="C5335" s="78">
        <v>29.51</v>
      </c>
    </row>
    <row r="5336" spans="1:3" ht="25.5">
      <c r="A5336" s="75">
        <v>96648</v>
      </c>
      <c r="B5336" s="73" t="s">
        <v>6033</v>
      </c>
      <c r="C5336" s="78">
        <v>30.67</v>
      </c>
    </row>
    <row r="5337" spans="1:3" ht="25.5">
      <c r="A5337" s="75">
        <v>96670</v>
      </c>
      <c r="B5337" s="73" t="s">
        <v>6034</v>
      </c>
      <c r="C5337" s="78">
        <v>22.84</v>
      </c>
    </row>
    <row r="5338" spans="1:3" ht="25.5">
      <c r="A5338" s="75">
        <v>96646</v>
      </c>
      <c r="B5338" s="73" t="s">
        <v>6035</v>
      </c>
      <c r="C5338" s="78">
        <v>24.57</v>
      </c>
    </row>
    <row r="5339" spans="1:3" ht="25.5">
      <c r="A5339" s="75">
        <v>96678</v>
      </c>
      <c r="B5339" s="73" t="s">
        <v>6036</v>
      </c>
      <c r="C5339" s="78">
        <v>40.840000000000003</v>
      </c>
    </row>
    <row r="5340" spans="1:3" ht="25.5">
      <c r="A5340" s="75">
        <v>96649</v>
      </c>
      <c r="B5340" s="73" t="s">
        <v>6037</v>
      </c>
      <c r="C5340" s="78">
        <v>40.96</v>
      </c>
    </row>
    <row r="5341" spans="1:3" ht="25.5">
      <c r="A5341" s="75">
        <v>96671</v>
      </c>
      <c r="B5341" s="73" t="s">
        <v>6038</v>
      </c>
      <c r="C5341" s="78">
        <v>34.89</v>
      </c>
    </row>
    <row r="5342" spans="1:3" ht="25.5">
      <c r="A5342" s="75">
        <v>96679</v>
      </c>
      <c r="B5342" s="73" t="s">
        <v>6039</v>
      </c>
      <c r="C5342" s="78">
        <v>61.25</v>
      </c>
    </row>
    <row r="5343" spans="1:3" ht="25.5">
      <c r="A5343" s="75">
        <v>96672</v>
      </c>
      <c r="B5343" s="73" t="s">
        <v>6040</v>
      </c>
      <c r="C5343" s="78">
        <v>53.52</v>
      </c>
    </row>
    <row r="5344" spans="1:3" ht="25.5">
      <c r="A5344" s="75">
        <v>96680</v>
      </c>
      <c r="B5344" s="73" t="s">
        <v>6041</v>
      </c>
      <c r="C5344" s="78">
        <v>102.01</v>
      </c>
    </row>
    <row r="5345" spans="1:3" ht="25.5">
      <c r="A5345" s="75">
        <v>96673</v>
      </c>
      <c r="B5345" s="73" t="s">
        <v>6042</v>
      </c>
      <c r="C5345" s="78">
        <v>67.63</v>
      </c>
    </row>
    <row r="5346" spans="1:3" ht="25.5">
      <c r="A5346" s="75">
        <v>96681</v>
      </c>
      <c r="B5346" s="73" t="s">
        <v>6043</v>
      </c>
      <c r="C5346" s="78">
        <v>137.63</v>
      </c>
    </row>
    <row r="5347" spans="1:3" ht="25.5">
      <c r="A5347" s="75">
        <v>96674</v>
      </c>
      <c r="B5347" s="73" t="s">
        <v>6044</v>
      </c>
      <c r="C5347" s="78">
        <v>110.12</v>
      </c>
    </row>
    <row r="5348" spans="1:3" ht="25.5">
      <c r="A5348" s="75">
        <v>96682</v>
      </c>
      <c r="B5348" s="73" t="s">
        <v>6045</v>
      </c>
      <c r="C5348" s="78">
        <v>228.22</v>
      </c>
    </row>
    <row r="5349" spans="1:3" ht="25.5">
      <c r="A5349" s="75">
        <v>96643</v>
      </c>
      <c r="B5349" s="73" t="s">
        <v>6046</v>
      </c>
      <c r="C5349" s="78">
        <v>45.36</v>
      </c>
    </row>
    <row r="5350" spans="1:3" ht="25.5">
      <c r="A5350" s="75">
        <v>104201</v>
      </c>
      <c r="B5350" s="73" t="s">
        <v>6047</v>
      </c>
      <c r="C5350" s="78">
        <v>19.48</v>
      </c>
    </row>
    <row r="5351" spans="1:3" ht="25.5">
      <c r="A5351" s="75">
        <v>104192</v>
      </c>
      <c r="B5351" s="73" t="s">
        <v>6048</v>
      </c>
      <c r="C5351" s="78">
        <v>28.45</v>
      </c>
    </row>
    <row r="5352" spans="1:3" ht="25.5">
      <c r="A5352" s="75">
        <v>104202</v>
      </c>
      <c r="B5352" s="73" t="s">
        <v>6049</v>
      </c>
      <c r="C5352" s="78">
        <v>10.54</v>
      </c>
    </row>
    <row r="5353" spans="1:3" ht="25.5">
      <c r="A5353" s="75">
        <v>96717</v>
      </c>
      <c r="B5353" s="73" t="s">
        <v>6050</v>
      </c>
      <c r="C5353" s="78">
        <v>314.23</v>
      </c>
    </row>
    <row r="5354" spans="1:3" ht="25.5">
      <c r="A5354" s="75">
        <v>96710</v>
      </c>
      <c r="B5354" s="73" t="s">
        <v>6051</v>
      </c>
      <c r="C5354" s="78">
        <v>13.95</v>
      </c>
    </row>
    <row r="5355" spans="1:3" ht="25.5">
      <c r="A5355" s="75">
        <v>96665</v>
      </c>
      <c r="B5355" s="73" t="s">
        <v>6052</v>
      </c>
      <c r="C5355" s="78">
        <v>10.92</v>
      </c>
    </row>
    <row r="5356" spans="1:3" ht="25.5">
      <c r="A5356" s="75">
        <v>96642</v>
      </c>
      <c r="B5356" s="73" t="s">
        <v>6053</v>
      </c>
      <c r="C5356" s="78">
        <v>19.329999999999998</v>
      </c>
    </row>
    <row r="5357" spans="1:3" ht="25.5">
      <c r="A5357" s="75">
        <v>96711</v>
      </c>
      <c r="B5357" s="73" t="s">
        <v>6054</v>
      </c>
      <c r="C5357" s="78">
        <v>21.16</v>
      </c>
    </row>
    <row r="5358" spans="1:3" ht="25.5">
      <c r="A5358" s="75">
        <v>96666</v>
      </c>
      <c r="B5358" s="73" t="s">
        <v>6055</v>
      </c>
      <c r="C5358" s="78">
        <v>16.16</v>
      </c>
    </row>
    <row r="5359" spans="1:3" ht="25.5">
      <c r="A5359" s="75">
        <v>96712</v>
      </c>
      <c r="B5359" s="73" t="s">
        <v>6056</v>
      </c>
      <c r="C5359" s="78">
        <v>30.52</v>
      </c>
    </row>
    <row r="5360" spans="1:3" ht="25.5">
      <c r="A5360" s="75">
        <v>96667</v>
      </c>
      <c r="B5360" s="73" t="s">
        <v>6057</v>
      </c>
      <c r="C5360" s="78">
        <v>23.32</v>
      </c>
    </row>
    <row r="5361" spans="1:3" ht="25.5">
      <c r="A5361" s="75">
        <v>96713</v>
      </c>
      <c r="B5361" s="73" t="s">
        <v>6058</v>
      </c>
      <c r="C5361" s="78">
        <v>47.6</v>
      </c>
    </row>
    <row r="5362" spans="1:3" ht="25.5">
      <c r="A5362" s="75">
        <v>96714</v>
      </c>
      <c r="B5362" s="73" t="s">
        <v>6059</v>
      </c>
      <c r="C5362" s="78">
        <v>68.28</v>
      </c>
    </row>
    <row r="5363" spans="1:3" ht="25.5">
      <c r="A5363" s="75">
        <v>96715</v>
      </c>
      <c r="B5363" s="73" t="s">
        <v>6060</v>
      </c>
      <c r="C5363" s="78">
        <v>123.81</v>
      </c>
    </row>
    <row r="5364" spans="1:3" ht="25.5">
      <c r="A5364" s="75">
        <v>96716</v>
      </c>
      <c r="B5364" s="73" t="s">
        <v>6061</v>
      </c>
      <c r="C5364" s="78">
        <v>161.76</v>
      </c>
    </row>
    <row r="5365" spans="1:3" ht="25.5">
      <c r="A5365" s="75">
        <v>104328</v>
      </c>
      <c r="B5365" s="73" t="s">
        <v>6062</v>
      </c>
      <c r="C5365" s="78">
        <v>69.31</v>
      </c>
    </row>
    <row r="5366" spans="1:3" ht="25.5">
      <c r="A5366" s="75">
        <v>104329</v>
      </c>
      <c r="B5366" s="73" t="s">
        <v>6063</v>
      </c>
      <c r="C5366" s="78">
        <v>78.33</v>
      </c>
    </row>
    <row r="5367" spans="1:3" ht="25.5">
      <c r="A5367" s="75">
        <v>89707</v>
      </c>
      <c r="B5367" s="73" t="s">
        <v>6064</v>
      </c>
      <c r="C5367" s="78">
        <v>47.76</v>
      </c>
    </row>
    <row r="5368" spans="1:3" ht="25.5">
      <c r="A5368" s="75">
        <v>89708</v>
      </c>
      <c r="B5368" s="73" t="s">
        <v>6065</v>
      </c>
      <c r="C5368" s="78">
        <v>103.23</v>
      </c>
    </row>
    <row r="5369" spans="1:3" ht="25.5">
      <c r="A5369" s="75">
        <v>104330</v>
      </c>
      <c r="B5369" s="73" t="s">
        <v>6066</v>
      </c>
      <c r="C5369" s="78">
        <v>0</v>
      </c>
    </row>
    <row r="5370" spans="1:3" ht="25.5">
      <c r="A5370" s="75">
        <v>104326</v>
      </c>
      <c r="B5370" s="73" t="s">
        <v>6067</v>
      </c>
      <c r="C5370" s="78">
        <v>19.47</v>
      </c>
    </row>
    <row r="5371" spans="1:3" ht="25.5">
      <c r="A5371" s="75">
        <v>89710</v>
      </c>
      <c r="B5371" s="73" t="s">
        <v>6068</v>
      </c>
      <c r="C5371" s="78">
        <v>17.91</v>
      </c>
    </row>
    <row r="5372" spans="1:3" ht="25.5">
      <c r="A5372" s="75">
        <v>104327</v>
      </c>
      <c r="B5372" s="73" t="s">
        <v>6069</v>
      </c>
      <c r="C5372" s="78">
        <v>18.55</v>
      </c>
    </row>
    <row r="5373" spans="1:3" ht="25.5">
      <c r="A5373" s="75">
        <v>89709</v>
      </c>
      <c r="B5373" s="73" t="s">
        <v>6070</v>
      </c>
      <c r="C5373" s="78">
        <v>20.440000000000001</v>
      </c>
    </row>
    <row r="5374" spans="1:3" ht="38.25">
      <c r="A5374" s="75">
        <v>104341</v>
      </c>
      <c r="B5374" s="73" t="s">
        <v>6071</v>
      </c>
      <c r="C5374" s="78">
        <v>10.7</v>
      </c>
    </row>
    <row r="5375" spans="1:3" ht="25.5">
      <c r="A5375" s="75">
        <v>104357</v>
      </c>
      <c r="B5375" s="73" t="s">
        <v>6072</v>
      </c>
      <c r="C5375" s="78">
        <v>18.93</v>
      </c>
    </row>
    <row r="5376" spans="1:3" ht="25.5">
      <c r="A5376" s="75">
        <v>89811</v>
      </c>
      <c r="B5376" s="73" t="s">
        <v>6073</v>
      </c>
      <c r="C5376" s="78">
        <v>43.47</v>
      </c>
    </row>
    <row r="5377" spans="1:3" ht="25.5">
      <c r="A5377" s="75">
        <v>89748</v>
      </c>
      <c r="B5377" s="73" t="s">
        <v>6074</v>
      </c>
      <c r="C5377" s="78">
        <v>42.35</v>
      </c>
    </row>
    <row r="5378" spans="1:3" ht="25.5">
      <c r="A5378" s="75">
        <v>89852</v>
      </c>
      <c r="B5378" s="73" t="s">
        <v>6075</v>
      </c>
      <c r="C5378" s="78">
        <v>46.22</v>
      </c>
    </row>
    <row r="5379" spans="1:3" ht="25.5">
      <c r="A5379" s="75">
        <v>89728</v>
      </c>
      <c r="B5379" s="73" t="s">
        <v>6076</v>
      </c>
      <c r="C5379" s="78">
        <v>13.02</v>
      </c>
    </row>
    <row r="5380" spans="1:3" ht="25.5">
      <c r="A5380" s="75">
        <v>89803</v>
      </c>
      <c r="B5380" s="73" t="s">
        <v>6077</v>
      </c>
      <c r="C5380" s="78">
        <v>18.3</v>
      </c>
    </row>
    <row r="5381" spans="1:3" ht="25.5">
      <c r="A5381" s="75">
        <v>89733</v>
      </c>
      <c r="B5381" s="73" t="s">
        <v>6078</v>
      </c>
      <c r="C5381" s="78">
        <v>23.05</v>
      </c>
    </row>
    <row r="5382" spans="1:3" ht="25.5">
      <c r="A5382" s="75">
        <v>89807</v>
      </c>
      <c r="B5382" s="73" t="s">
        <v>6079</v>
      </c>
      <c r="C5382" s="78">
        <v>37.68</v>
      </c>
    </row>
    <row r="5383" spans="1:3" ht="25.5">
      <c r="A5383" s="75">
        <v>89742</v>
      </c>
      <c r="B5383" s="73" t="s">
        <v>6080</v>
      </c>
      <c r="C5383" s="78">
        <v>39.49</v>
      </c>
    </row>
    <row r="5384" spans="1:3" ht="25.5">
      <c r="A5384" s="75">
        <v>89812</v>
      </c>
      <c r="B5384" s="73" t="s">
        <v>6081</v>
      </c>
      <c r="C5384" s="78">
        <v>79.349999999999994</v>
      </c>
    </row>
    <row r="5385" spans="1:3" ht="25.5">
      <c r="A5385" s="75">
        <v>89750</v>
      </c>
      <c r="B5385" s="73" t="s">
        <v>6082</v>
      </c>
      <c r="C5385" s="78">
        <v>78.23</v>
      </c>
    </row>
    <row r="5386" spans="1:3" ht="25.5">
      <c r="A5386" s="75">
        <v>89853</v>
      </c>
      <c r="B5386" s="73" t="s">
        <v>6083</v>
      </c>
      <c r="C5386" s="78">
        <v>82.1</v>
      </c>
    </row>
    <row r="5387" spans="1:3" ht="25.5">
      <c r="A5387" s="75">
        <v>89730</v>
      </c>
      <c r="B5387" s="73" t="s">
        <v>6084</v>
      </c>
      <c r="C5387" s="78">
        <v>14.97</v>
      </c>
    </row>
    <row r="5388" spans="1:3" ht="25.5">
      <c r="A5388" s="75">
        <v>89804</v>
      </c>
      <c r="B5388" s="73" t="s">
        <v>6085</v>
      </c>
      <c r="C5388" s="78">
        <v>20.53</v>
      </c>
    </row>
    <row r="5389" spans="1:3" ht="25.5">
      <c r="A5389" s="75">
        <v>89735</v>
      </c>
      <c r="B5389" s="73" t="s">
        <v>6086</v>
      </c>
      <c r="C5389" s="78">
        <v>25.28</v>
      </c>
    </row>
    <row r="5390" spans="1:3" ht="25.5">
      <c r="A5390" s="75">
        <v>89808</v>
      </c>
      <c r="B5390" s="73" t="s">
        <v>6087</v>
      </c>
      <c r="C5390" s="78">
        <v>58.76</v>
      </c>
    </row>
    <row r="5391" spans="1:3" ht="25.5">
      <c r="A5391" s="75">
        <v>89743</v>
      </c>
      <c r="B5391" s="73" t="s">
        <v>6088</v>
      </c>
      <c r="C5391" s="78">
        <v>60.57</v>
      </c>
    </row>
    <row r="5392" spans="1:3" ht="25.5">
      <c r="A5392" s="75">
        <v>89810</v>
      </c>
      <c r="B5392" s="73" t="s">
        <v>6089</v>
      </c>
      <c r="C5392" s="78">
        <v>28.93</v>
      </c>
    </row>
    <row r="5393" spans="1:3" ht="25.5">
      <c r="A5393" s="75">
        <v>89746</v>
      </c>
      <c r="B5393" s="73" t="s">
        <v>6090</v>
      </c>
      <c r="C5393" s="78">
        <v>27.81</v>
      </c>
    </row>
    <row r="5394" spans="1:3" ht="25.5">
      <c r="A5394" s="75">
        <v>89851</v>
      </c>
      <c r="B5394" s="73" t="s">
        <v>6091</v>
      </c>
      <c r="C5394" s="78">
        <v>31.68</v>
      </c>
    </row>
    <row r="5395" spans="1:3" ht="25.5">
      <c r="A5395" s="75">
        <v>89855</v>
      </c>
      <c r="B5395" s="73" t="s">
        <v>6092</v>
      </c>
      <c r="C5395" s="78">
        <v>110.11</v>
      </c>
    </row>
    <row r="5396" spans="1:3" ht="25.5">
      <c r="A5396" s="75">
        <v>89726</v>
      </c>
      <c r="B5396" s="73" t="s">
        <v>6093</v>
      </c>
      <c r="C5396" s="78">
        <v>10.27</v>
      </c>
    </row>
    <row r="5397" spans="1:3" ht="25.5">
      <c r="A5397" s="75">
        <v>89802</v>
      </c>
      <c r="B5397" s="73" t="s">
        <v>6094</v>
      </c>
      <c r="C5397" s="78">
        <v>10.39</v>
      </c>
    </row>
    <row r="5398" spans="1:3" ht="25.5">
      <c r="A5398" s="75">
        <v>89732</v>
      </c>
      <c r="B5398" s="73" t="s">
        <v>6095</v>
      </c>
      <c r="C5398" s="78">
        <v>15.14</v>
      </c>
    </row>
    <row r="5399" spans="1:3" ht="25.5">
      <c r="A5399" s="75">
        <v>89806</v>
      </c>
      <c r="B5399" s="73" t="s">
        <v>6096</v>
      </c>
      <c r="C5399" s="78">
        <v>21.2</v>
      </c>
    </row>
    <row r="5400" spans="1:3" ht="25.5">
      <c r="A5400" s="75">
        <v>89739</v>
      </c>
      <c r="B5400" s="73" t="s">
        <v>6097</v>
      </c>
      <c r="C5400" s="78">
        <v>23.01</v>
      </c>
    </row>
    <row r="5401" spans="1:3" ht="25.5">
      <c r="A5401" s="75">
        <v>89809</v>
      </c>
      <c r="B5401" s="73" t="s">
        <v>6098</v>
      </c>
      <c r="C5401" s="78">
        <v>28.07</v>
      </c>
    </row>
    <row r="5402" spans="1:3" ht="25.5">
      <c r="A5402" s="75">
        <v>89744</v>
      </c>
      <c r="B5402" s="73" t="s">
        <v>6099</v>
      </c>
      <c r="C5402" s="78">
        <v>26.95</v>
      </c>
    </row>
    <row r="5403" spans="1:3" ht="25.5">
      <c r="A5403" s="75">
        <v>89850</v>
      </c>
      <c r="B5403" s="73" t="s">
        <v>6100</v>
      </c>
      <c r="C5403" s="78">
        <v>30.82</v>
      </c>
    </row>
    <row r="5404" spans="1:3" ht="25.5">
      <c r="A5404" s="75">
        <v>89854</v>
      </c>
      <c r="B5404" s="73" t="s">
        <v>6101</v>
      </c>
      <c r="C5404" s="78">
        <v>104.77</v>
      </c>
    </row>
    <row r="5405" spans="1:3" ht="25.5">
      <c r="A5405" s="75">
        <v>89724</v>
      </c>
      <c r="B5405" s="73" t="s">
        <v>6102</v>
      </c>
      <c r="C5405" s="78">
        <v>10.039999999999999</v>
      </c>
    </row>
    <row r="5406" spans="1:3" ht="25.5">
      <c r="A5406" s="75">
        <v>89801</v>
      </c>
      <c r="B5406" s="73" t="s">
        <v>6103</v>
      </c>
      <c r="C5406" s="78">
        <v>9.64</v>
      </c>
    </row>
    <row r="5407" spans="1:3" ht="25.5">
      <c r="A5407" s="75">
        <v>89731</v>
      </c>
      <c r="B5407" s="73" t="s">
        <v>6104</v>
      </c>
      <c r="C5407" s="78">
        <v>14.39</v>
      </c>
    </row>
    <row r="5408" spans="1:3" ht="25.5">
      <c r="A5408" s="75">
        <v>89805</v>
      </c>
      <c r="B5408" s="73" t="s">
        <v>6105</v>
      </c>
      <c r="C5408" s="78">
        <v>20.2</v>
      </c>
    </row>
    <row r="5409" spans="1:3" ht="25.5">
      <c r="A5409" s="75">
        <v>89737</v>
      </c>
      <c r="B5409" s="73" t="s">
        <v>6106</v>
      </c>
      <c r="C5409" s="78">
        <v>22.01</v>
      </c>
    </row>
    <row r="5410" spans="1:3" ht="25.5">
      <c r="A5410" s="75">
        <v>104355</v>
      </c>
      <c r="B5410" s="73" t="s">
        <v>6107</v>
      </c>
      <c r="C5410" s="78">
        <v>47.44</v>
      </c>
    </row>
    <row r="5411" spans="1:3" ht="38.25">
      <c r="A5411" s="75">
        <v>104347</v>
      </c>
      <c r="B5411" s="73" t="s">
        <v>6108</v>
      </c>
      <c r="C5411" s="78">
        <v>47.24</v>
      </c>
    </row>
    <row r="5412" spans="1:3" ht="25.5">
      <c r="A5412" s="75">
        <v>104353</v>
      </c>
      <c r="B5412" s="73" t="s">
        <v>6109</v>
      </c>
      <c r="C5412" s="78">
        <v>41.19</v>
      </c>
    </row>
    <row r="5413" spans="1:3" ht="38.25">
      <c r="A5413" s="75">
        <v>104345</v>
      </c>
      <c r="B5413" s="73" t="s">
        <v>6110</v>
      </c>
      <c r="C5413" s="78">
        <v>42.3</v>
      </c>
    </row>
    <row r="5414" spans="1:3" ht="25.5">
      <c r="A5414" s="75">
        <v>104350</v>
      </c>
      <c r="B5414" s="73" t="s">
        <v>6111</v>
      </c>
      <c r="C5414" s="78">
        <v>29.61</v>
      </c>
    </row>
    <row r="5415" spans="1:3" ht="38.25">
      <c r="A5415" s="75">
        <v>104343</v>
      </c>
      <c r="B5415" s="73" t="s">
        <v>6112</v>
      </c>
      <c r="C5415" s="78">
        <v>33.32</v>
      </c>
    </row>
    <row r="5416" spans="1:3" ht="25.5">
      <c r="A5416" s="75">
        <v>89834</v>
      </c>
      <c r="B5416" s="73" t="s">
        <v>6113</v>
      </c>
      <c r="C5416" s="78">
        <v>52.31</v>
      </c>
    </row>
    <row r="5417" spans="1:3" ht="25.5">
      <c r="A5417" s="75">
        <v>89797</v>
      </c>
      <c r="B5417" s="73" t="s">
        <v>6114</v>
      </c>
      <c r="C5417" s="78">
        <v>50.82</v>
      </c>
    </row>
    <row r="5418" spans="1:3" ht="25.5">
      <c r="A5418" s="75">
        <v>89861</v>
      </c>
      <c r="B5418" s="73" t="s">
        <v>6115</v>
      </c>
      <c r="C5418" s="78">
        <v>55.97</v>
      </c>
    </row>
    <row r="5419" spans="1:3" ht="25.5">
      <c r="A5419" s="75">
        <v>89783</v>
      </c>
      <c r="B5419" s="73" t="s">
        <v>6116</v>
      </c>
      <c r="C5419" s="78">
        <v>14.72</v>
      </c>
    </row>
    <row r="5420" spans="1:3" ht="25.5">
      <c r="A5420" s="75">
        <v>89827</v>
      </c>
      <c r="B5420" s="73" t="s">
        <v>6117</v>
      </c>
      <c r="C5420" s="78">
        <v>19.62</v>
      </c>
    </row>
    <row r="5421" spans="1:3" ht="25.5">
      <c r="A5421" s="75">
        <v>89785</v>
      </c>
      <c r="B5421" s="73" t="s">
        <v>6118</v>
      </c>
      <c r="C5421" s="78">
        <v>25.94</v>
      </c>
    </row>
    <row r="5422" spans="1:3" ht="25.5">
      <c r="A5422" s="75">
        <v>89830</v>
      </c>
      <c r="B5422" s="73" t="s">
        <v>6119</v>
      </c>
      <c r="C5422" s="78">
        <v>37.83</v>
      </c>
    </row>
    <row r="5423" spans="1:3" ht="25.5">
      <c r="A5423" s="75">
        <v>89795</v>
      </c>
      <c r="B5423" s="73" t="s">
        <v>6120</v>
      </c>
      <c r="C5423" s="78">
        <v>40.24</v>
      </c>
    </row>
    <row r="5424" spans="1:3" ht="25.5">
      <c r="A5424" s="75">
        <v>89823</v>
      </c>
      <c r="B5424" s="73" t="s">
        <v>6121</v>
      </c>
      <c r="C5424" s="78">
        <v>35.17</v>
      </c>
    </row>
    <row r="5425" spans="1:3" ht="25.5">
      <c r="A5425" s="75">
        <v>89779</v>
      </c>
      <c r="B5425" s="73" t="s">
        <v>6122</v>
      </c>
      <c r="C5425" s="78">
        <v>34.42</v>
      </c>
    </row>
    <row r="5426" spans="1:3" ht="25.5">
      <c r="A5426" s="75">
        <v>89857</v>
      </c>
      <c r="B5426" s="73" t="s">
        <v>6123</v>
      </c>
      <c r="C5426" s="78">
        <v>37</v>
      </c>
    </row>
    <row r="5427" spans="1:3" ht="25.5">
      <c r="A5427" s="75">
        <v>89814</v>
      </c>
      <c r="B5427" s="73" t="s">
        <v>6124</v>
      </c>
      <c r="C5427" s="78">
        <v>17.53</v>
      </c>
    </row>
    <row r="5428" spans="1:3" ht="25.5">
      <c r="A5428" s="75">
        <v>89754</v>
      </c>
      <c r="B5428" s="73" t="s">
        <v>6125</v>
      </c>
      <c r="C5428" s="78">
        <v>20.69</v>
      </c>
    </row>
    <row r="5429" spans="1:3" ht="25.5">
      <c r="A5429" s="75">
        <v>89819</v>
      </c>
      <c r="B5429" s="73" t="s">
        <v>6126</v>
      </c>
      <c r="C5429" s="78">
        <v>23.98</v>
      </c>
    </row>
    <row r="5430" spans="1:3" ht="25.5">
      <c r="A5430" s="75">
        <v>89776</v>
      </c>
      <c r="B5430" s="73" t="s">
        <v>6127</v>
      </c>
      <c r="C5430" s="78">
        <v>25.18</v>
      </c>
    </row>
    <row r="5431" spans="1:3" ht="25.5">
      <c r="A5431" s="75">
        <v>89821</v>
      </c>
      <c r="B5431" s="73" t="s">
        <v>6128</v>
      </c>
      <c r="C5431" s="78">
        <v>18.68</v>
      </c>
    </row>
    <row r="5432" spans="1:3" ht="25.5">
      <c r="A5432" s="75">
        <v>89778</v>
      </c>
      <c r="B5432" s="73" t="s">
        <v>6129</v>
      </c>
      <c r="C5432" s="78">
        <v>17.93</v>
      </c>
    </row>
    <row r="5433" spans="1:3" ht="25.5">
      <c r="A5433" s="75">
        <v>89856</v>
      </c>
      <c r="B5433" s="73" t="s">
        <v>6130</v>
      </c>
      <c r="C5433" s="78">
        <v>20.52</v>
      </c>
    </row>
    <row r="5434" spans="1:3" ht="25.5">
      <c r="A5434" s="75">
        <v>89752</v>
      </c>
      <c r="B5434" s="73" t="s">
        <v>6131</v>
      </c>
      <c r="C5434" s="78">
        <v>7.56</v>
      </c>
    </row>
    <row r="5435" spans="1:3" ht="25.5">
      <c r="A5435" s="75">
        <v>89813</v>
      </c>
      <c r="B5435" s="73" t="s">
        <v>6132</v>
      </c>
      <c r="C5435" s="78">
        <v>5.95</v>
      </c>
    </row>
    <row r="5436" spans="1:3" ht="25.5">
      <c r="A5436" s="75">
        <v>89753</v>
      </c>
      <c r="B5436" s="73" t="s">
        <v>6133</v>
      </c>
      <c r="C5436" s="78">
        <v>9.2100000000000009</v>
      </c>
    </row>
    <row r="5437" spans="1:3" ht="25.5">
      <c r="A5437" s="75">
        <v>89817</v>
      </c>
      <c r="B5437" s="73" t="s">
        <v>6134</v>
      </c>
      <c r="C5437" s="78">
        <v>14.31</v>
      </c>
    </row>
    <row r="5438" spans="1:3" ht="25.5">
      <c r="A5438" s="75">
        <v>89774</v>
      </c>
      <c r="B5438" s="73" t="s">
        <v>6135</v>
      </c>
      <c r="C5438" s="78">
        <v>15.56</v>
      </c>
    </row>
    <row r="5439" spans="1:3" ht="25.5">
      <c r="A5439" s="75">
        <v>95693</v>
      </c>
      <c r="B5439" s="73" t="s">
        <v>6136</v>
      </c>
      <c r="C5439" s="78">
        <v>51.32</v>
      </c>
    </row>
    <row r="5440" spans="1:3" ht="25.5">
      <c r="A5440" s="75">
        <v>89833</v>
      </c>
      <c r="B5440" s="73" t="s">
        <v>6137</v>
      </c>
      <c r="C5440" s="78">
        <v>44.08</v>
      </c>
    </row>
    <row r="5441" spans="1:3" ht="25.5">
      <c r="A5441" s="75">
        <v>89796</v>
      </c>
      <c r="B5441" s="73" t="s">
        <v>6138</v>
      </c>
      <c r="C5441" s="78">
        <v>42.59</v>
      </c>
    </row>
    <row r="5442" spans="1:3" ht="25.5">
      <c r="A5442" s="75">
        <v>89860</v>
      </c>
      <c r="B5442" s="73" t="s">
        <v>6139</v>
      </c>
      <c r="C5442" s="78">
        <v>47.74</v>
      </c>
    </row>
    <row r="5443" spans="1:3" ht="25.5">
      <c r="A5443" s="75">
        <v>89782</v>
      </c>
      <c r="B5443" s="73" t="s">
        <v>6140</v>
      </c>
      <c r="C5443" s="78">
        <v>14.61</v>
      </c>
    </row>
    <row r="5444" spans="1:3" ht="25.5">
      <c r="A5444" s="75">
        <v>89825</v>
      </c>
      <c r="B5444" s="73" t="s">
        <v>6141</v>
      </c>
      <c r="C5444" s="78">
        <v>17.22</v>
      </c>
    </row>
    <row r="5445" spans="1:3" ht="25.5">
      <c r="A5445" s="75">
        <v>89784</v>
      </c>
      <c r="B5445" s="73" t="s">
        <v>6142</v>
      </c>
      <c r="C5445" s="78">
        <v>23.54</v>
      </c>
    </row>
    <row r="5446" spans="1:3" ht="25.5">
      <c r="A5446" s="75">
        <v>89829</v>
      </c>
      <c r="B5446" s="73" t="s">
        <v>6143</v>
      </c>
      <c r="C5446" s="78">
        <v>35.71</v>
      </c>
    </row>
    <row r="5447" spans="1:3" ht="25.5">
      <c r="A5447" s="75">
        <v>89786</v>
      </c>
      <c r="B5447" s="73" t="s">
        <v>6144</v>
      </c>
      <c r="C5447" s="78">
        <v>38.119999999999997</v>
      </c>
    </row>
    <row r="5448" spans="1:3" ht="25.5">
      <c r="A5448" s="75">
        <v>104352</v>
      </c>
      <c r="B5448" s="73" t="s">
        <v>6145</v>
      </c>
      <c r="C5448" s="78">
        <v>39.07</v>
      </c>
    </row>
    <row r="5449" spans="1:3" ht="25.5">
      <c r="A5449" s="75">
        <v>104344</v>
      </c>
      <c r="B5449" s="73" t="s">
        <v>6146</v>
      </c>
      <c r="C5449" s="78">
        <v>40.18</v>
      </c>
    </row>
    <row r="5450" spans="1:3" ht="25.5">
      <c r="A5450" s="75">
        <v>104354</v>
      </c>
      <c r="B5450" s="73" t="s">
        <v>6147</v>
      </c>
      <c r="C5450" s="78">
        <v>44.7</v>
      </c>
    </row>
    <row r="5451" spans="1:3" ht="25.5">
      <c r="A5451" s="75">
        <v>104346</v>
      </c>
      <c r="B5451" s="73" t="s">
        <v>6148</v>
      </c>
      <c r="C5451" s="78">
        <v>44.5</v>
      </c>
    </row>
    <row r="5452" spans="1:3" ht="25.5">
      <c r="A5452" s="75">
        <v>104356</v>
      </c>
      <c r="B5452" s="73" t="s">
        <v>6149</v>
      </c>
      <c r="C5452" s="78">
        <v>31.14</v>
      </c>
    </row>
    <row r="5453" spans="1:3" ht="25.5">
      <c r="A5453" s="75">
        <v>104348</v>
      </c>
      <c r="B5453" s="73" t="s">
        <v>6150</v>
      </c>
      <c r="C5453" s="78">
        <v>11.39</v>
      </c>
    </row>
    <row r="5454" spans="1:3" ht="25.5">
      <c r="A5454" s="75">
        <v>104351</v>
      </c>
      <c r="B5454" s="73" t="s">
        <v>6151</v>
      </c>
      <c r="C5454" s="78">
        <v>23.51</v>
      </c>
    </row>
    <row r="5455" spans="1:3" ht="25.5">
      <c r="A5455" s="75">
        <v>89800</v>
      </c>
      <c r="B5455" s="73" t="s">
        <v>6152</v>
      </c>
      <c r="C5455" s="78">
        <v>28.19</v>
      </c>
    </row>
    <row r="5456" spans="1:3" ht="25.5">
      <c r="A5456" s="75">
        <v>89714</v>
      </c>
      <c r="B5456" s="73" t="s">
        <v>6153</v>
      </c>
      <c r="C5456" s="78">
        <v>36.5</v>
      </c>
    </row>
    <row r="5457" spans="1:3" ht="25.5">
      <c r="A5457" s="75">
        <v>89848</v>
      </c>
      <c r="B5457" s="73" t="s">
        <v>6154</v>
      </c>
      <c r="C5457" s="78">
        <v>27.1</v>
      </c>
    </row>
    <row r="5458" spans="1:3" ht="25.5">
      <c r="A5458" s="75">
        <v>89849</v>
      </c>
      <c r="B5458" s="73" t="s">
        <v>6155</v>
      </c>
      <c r="C5458" s="78">
        <v>56.43</v>
      </c>
    </row>
    <row r="5459" spans="1:3" ht="25.5">
      <c r="A5459" s="75">
        <v>89711</v>
      </c>
      <c r="B5459" s="73" t="s">
        <v>6156</v>
      </c>
      <c r="C5459" s="78">
        <v>20.47</v>
      </c>
    </row>
    <row r="5460" spans="1:3" ht="25.5">
      <c r="A5460" s="75">
        <v>89798</v>
      </c>
      <c r="B5460" s="73" t="s">
        <v>6157</v>
      </c>
      <c r="C5460" s="78">
        <v>13.58</v>
      </c>
    </row>
    <row r="5461" spans="1:3" ht="25.5">
      <c r="A5461" s="75">
        <v>89712</v>
      </c>
      <c r="B5461" s="73" t="s">
        <v>6158</v>
      </c>
      <c r="C5461" s="78">
        <v>26.22</v>
      </c>
    </row>
    <row r="5462" spans="1:3" ht="25.5">
      <c r="A5462" s="75">
        <v>89799</v>
      </c>
      <c r="B5462" s="73" t="s">
        <v>6159</v>
      </c>
      <c r="C5462" s="78">
        <v>22.24</v>
      </c>
    </row>
    <row r="5463" spans="1:3" ht="25.5">
      <c r="A5463" s="75">
        <v>89713</v>
      </c>
      <c r="B5463" s="73" t="s">
        <v>6160</v>
      </c>
      <c r="C5463" s="78">
        <v>32.74</v>
      </c>
    </row>
    <row r="5464" spans="1:3" ht="25.5">
      <c r="A5464" s="75">
        <v>89376</v>
      </c>
      <c r="B5464" s="73" t="s">
        <v>6161</v>
      </c>
      <c r="C5464" s="78">
        <v>5.42</v>
      </c>
    </row>
    <row r="5465" spans="1:3" ht="25.5">
      <c r="A5465" s="75">
        <v>89429</v>
      </c>
      <c r="B5465" s="73" t="s">
        <v>6162</v>
      </c>
      <c r="C5465" s="78">
        <v>5.86</v>
      </c>
    </row>
    <row r="5466" spans="1:3" ht="25.5">
      <c r="A5466" s="75">
        <v>89383</v>
      </c>
      <c r="B5466" s="73" t="s">
        <v>6163</v>
      </c>
      <c r="C5466" s="78">
        <v>6.33</v>
      </c>
    </row>
    <row r="5467" spans="1:3" ht="25.5">
      <c r="A5467" s="75">
        <v>89553</v>
      </c>
      <c r="B5467" s="73" t="s">
        <v>6164</v>
      </c>
      <c r="C5467" s="78">
        <v>5.62</v>
      </c>
    </row>
    <row r="5468" spans="1:3" ht="25.5">
      <c r="A5468" s="75">
        <v>89436</v>
      </c>
      <c r="B5468" s="73" t="s">
        <v>6165</v>
      </c>
      <c r="C5468" s="78">
        <v>7.83</v>
      </c>
    </row>
    <row r="5469" spans="1:3" ht="25.5">
      <c r="A5469" s="75">
        <v>89391</v>
      </c>
      <c r="B5469" s="73" t="s">
        <v>6166</v>
      </c>
      <c r="C5469" s="78">
        <v>8.3800000000000008</v>
      </c>
    </row>
    <row r="5470" spans="1:3" ht="25.5">
      <c r="A5470" s="75">
        <v>103994</v>
      </c>
      <c r="B5470" s="73" t="s">
        <v>6167</v>
      </c>
      <c r="C5470" s="78">
        <v>13.64</v>
      </c>
    </row>
    <row r="5471" spans="1:3" ht="25.5">
      <c r="A5471" s="75">
        <v>89570</v>
      </c>
      <c r="B5471" s="73" t="s">
        <v>6168</v>
      </c>
      <c r="C5471" s="78">
        <v>11.07</v>
      </c>
    </row>
    <row r="5472" spans="1:3" ht="25.5">
      <c r="A5472" s="75">
        <v>103992</v>
      </c>
      <c r="B5472" s="73" t="s">
        <v>6169</v>
      </c>
      <c r="C5472" s="78">
        <v>11.05</v>
      </c>
    </row>
    <row r="5473" spans="1:3" ht="25.5">
      <c r="A5473" s="75">
        <v>89572</v>
      </c>
      <c r="B5473" s="73" t="s">
        <v>6170</v>
      </c>
      <c r="C5473" s="78">
        <v>8.48</v>
      </c>
    </row>
    <row r="5474" spans="1:3" ht="25.5">
      <c r="A5474" s="75">
        <v>104001</v>
      </c>
      <c r="B5474" s="73" t="s">
        <v>6171</v>
      </c>
      <c r="C5474" s="78">
        <v>13.29</v>
      </c>
    </row>
    <row r="5475" spans="1:3" ht="25.5">
      <c r="A5475" s="75">
        <v>89596</v>
      </c>
      <c r="B5475" s="73" t="s">
        <v>6172</v>
      </c>
      <c r="C5475" s="78">
        <v>10.19</v>
      </c>
    </row>
    <row r="5476" spans="1:3" ht="25.5">
      <c r="A5476" s="75">
        <v>104002</v>
      </c>
      <c r="B5476" s="73" t="s">
        <v>6173</v>
      </c>
      <c r="C5476" s="78">
        <v>16.8</v>
      </c>
    </row>
    <row r="5477" spans="1:3" ht="25.5">
      <c r="A5477" s="75">
        <v>89595</v>
      </c>
      <c r="B5477" s="73" t="s">
        <v>6174</v>
      </c>
      <c r="C5477" s="78">
        <v>13.99</v>
      </c>
    </row>
    <row r="5478" spans="1:3" ht="25.5">
      <c r="A5478" s="75">
        <v>89610</v>
      </c>
      <c r="B5478" s="73" t="s">
        <v>6175</v>
      </c>
      <c r="C5478" s="78">
        <v>18.96</v>
      </c>
    </row>
    <row r="5479" spans="1:3" ht="25.5">
      <c r="A5479" s="75">
        <v>89613</v>
      </c>
      <c r="B5479" s="73" t="s">
        <v>6176</v>
      </c>
      <c r="C5479" s="78">
        <v>29.53</v>
      </c>
    </row>
    <row r="5480" spans="1:3" ht="25.5">
      <c r="A5480" s="75">
        <v>89616</v>
      </c>
      <c r="B5480" s="73" t="s">
        <v>6177</v>
      </c>
      <c r="C5480" s="78">
        <v>39.51</v>
      </c>
    </row>
    <row r="5481" spans="1:3" ht="25.5">
      <c r="A5481" s="75">
        <v>103952</v>
      </c>
      <c r="B5481" s="73" t="s">
        <v>6178</v>
      </c>
      <c r="C5481" s="78">
        <v>5.56</v>
      </c>
    </row>
    <row r="5482" spans="1:3" ht="25.5">
      <c r="A5482" s="75">
        <v>103947</v>
      </c>
      <c r="B5482" s="73" t="s">
        <v>6179</v>
      </c>
      <c r="C5482" s="78">
        <v>6.03</v>
      </c>
    </row>
    <row r="5483" spans="1:3" ht="25.5">
      <c r="A5483" s="75">
        <v>103957</v>
      </c>
      <c r="B5483" s="73" t="s">
        <v>6180</v>
      </c>
      <c r="C5483" s="78">
        <v>4.8</v>
      </c>
    </row>
    <row r="5484" spans="1:3" ht="25.5">
      <c r="A5484" s="75">
        <v>103953</v>
      </c>
      <c r="B5484" s="73" t="s">
        <v>6181</v>
      </c>
      <c r="C5484" s="78">
        <v>7.01</v>
      </c>
    </row>
    <row r="5485" spans="1:3" ht="25.5">
      <c r="A5485" s="75">
        <v>103948</v>
      </c>
      <c r="B5485" s="73" t="s">
        <v>6182</v>
      </c>
      <c r="C5485" s="78">
        <v>7.56</v>
      </c>
    </row>
    <row r="5486" spans="1:3" ht="25.5">
      <c r="A5486" s="75">
        <v>103958</v>
      </c>
      <c r="B5486" s="73" t="s">
        <v>6183</v>
      </c>
      <c r="C5486" s="78">
        <v>9.8000000000000007</v>
      </c>
    </row>
    <row r="5487" spans="1:3" ht="25.5">
      <c r="A5487" s="75">
        <v>104009</v>
      </c>
      <c r="B5487" s="73" t="s">
        <v>6184</v>
      </c>
      <c r="C5487" s="78">
        <v>12.78</v>
      </c>
    </row>
    <row r="5488" spans="1:3" ht="25.5">
      <c r="A5488" s="75">
        <v>103959</v>
      </c>
      <c r="B5488" s="73" t="s">
        <v>6185</v>
      </c>
      <c r="C5488" s="78">
        <v>14.67</v>
      </c>
    </row>
    <row r="5489" spans="1:3" ht="25.5">
      <c r="A5489" s="75">
        <v>103962</v>
      </c>
      <c r="B5489" s="73" t="s">
        <v>6186</v>
      </c>
      <c r="C5489" s="78">
        <v>6.24</v>
      </c>
    </row>
    <row r="5490" spans="1:3" ht="25.5">
      <c r="A5490" s="75">
        <v>103954</v>
      </c>
      <c r="B5490" s="73" t="s">
        <v>6187</v>
      </c>
      <c r="C5490" s="78">
        <v>8.3699999999999992</v>
      </c>
    </row>
    <row r="5491" spans="1:3" ht="25.5">
      <c r="A5491" s="75">
        <v>103949</v>
      </c>
      <c r="B5491" s="73" t="s">
        <v>6188</v>
      </c>
      <c r="C5491" s="78">
        <v>8.89</v>
      </c>
    </row>
    <row r="5492" spans="1:3" ht="25.5">
      <c r="A5492" s="75">
        <v>103964</v>
      </c>
      <c r="B5492" s="73" t="s">
        <v>6189</v>
      </c>
      <c r="C5492" s="78">
        <v>7.94</v>
      </c>
    </row>
    <row r="5493" spans="1:3" ht="25.5">
      <c r="A5493" s="75">
        <v>104014</v>
      </c>
      <c r="B5493" s="73" t="s">
        <v>6190</v>
      </c>
      <c r="C5493" s="78">
        <v>10.35</v>
      </c>
    </row>
    <row r="5494" spans="1:3" ht="25.5">
      <c r="A5494" s="75">
        <v>103966</v>
      </c>
      <c r="B5494" s="73" t="s">
        <v>6191</v>
      </c>
      <c r="C5494" s="78">
        <v>9.43</v>
      </c>
    </row>
    <row r="5495" spans="1:3" ht="25.5">
      <c r="A5495" s="75">
        <v>103999</v>
      </c>
      <c r="B5495" s="73" t="s">
        <v>6192</v>
      </c>
      <c r="C5495" s="78">
        <v>12.05</v>
      </c>
    </row>
    <row r="5496" spans="1:3" ht="25.5">
      <c r="A5496" s="75">
        <v>103967</v>
      </c>
      <c r="B5496" s="73" t="s">
        <v>6193</v>
      </c>
      <c r="C5496" s="78">
        <v>11.32</v>
      </c>
    </row>
    <row r="5497" spans="1:3" ht="25.5">
      <c r="A5497" s="75">
        <v>104003</v>
      </c>
      <c r="B5497" s="73" t="s">
        <v>6194</v>
      </c>
      <c r="C5497" s="78">
        <v>14.13</v>
      </c>
    </row>
    <row r="5498" spans="1:3" ht="25.5">
      <c r="A5498" s="75">
        <v>103968</v>
      </c>
      <c r="B5498" s="73" t="s">
        <v>6195</v>
      </c>
      <c r="C5498" s="78">
        <v>16.13</v>
      </c>
    </row>
    <row r="5499" spans="1:3" ht="25.5">
      <c r="A5499" s="75">
        <v>103969</v>
      </c>
      <c r="B5499" s="73" t="s">
        <v>6196</v>
      </c>
      <c r="C5499" s="78">
        <v>19.03</v>
      </c>
    </row>
    <row r="5500" spans="1:3" ht="25.5">
      <c r="A5500" s="75">
        <v>103971</v>
      </c>
      <c r="B5500" s="73" t="s">
        <v>6197</v>
      </c>
      <c r="C5500" s="78">
        <v>24.21</v>
      </c>
    </row>
    <row r="5501" spans="1:3" ht="25.5">
      <c r="A5501" s="75">
        <v>103972</v>
      </c>
      <c r="B5501" s="73" t="s">
        <v>6198</v>
      </c>
      <c r="C5501" s="78">
        <v>28.13</v>
      </c>
    </row>
    <row r="5502" spans="1:3" ht="25.5">
      <c r="A5502" s="75">
        <v>103993</v>
      </c>
      <c r="B5502" s="73" t="s">
        <v>6199</v>
      </c>
      <c r="C5502" s="78">
        <v>9.4700000000000006</v>
      </c>
    </row>
    <row r="5503" spans="1:3" ht="25.5">
      <c r="A5503" s="75">
        <v>89407</v>
      </c>
      <c r="B5503" s="73" t="s">
        <v>6200</v>
      </c>
      <c r="C5503" s="78">
        <v>8.4499999999999993</v>
      </c>
    </row>
    <row r="5504" spans="1:3" ht="25.5">
      <c r="A5504" s="75">
        <v>89361</v>
      </c>
      <c r="B5504" s="73" t="s">
        <v>6201</v>
      </c>
      <c r="C5504" s="78">
        <v>9.09</v>
      </c>
    </row>
    <row r="5505" spans="1:3" ht="25.5">
      <c r="A5505" s="75">
        <v>89490</v>
      </c>
      <c r="B5505" s="73" t="s">
        <v>6202</v>
      </c>
      <c r="C5505" s="78">
        <v>6.89</v>
      </c>
    </row>
    <row r="5506" spans="1:3" ht="25.5">
      <c r="A5506" s="75">
        <v>89411</v>
      </c>
      <c r="B5506" s="73" t="s">
        <v>6203</v>
      </c>
      <c r="C5506" s="78">
        <v>9.94</v>
      </c>
    </row>
    <row r="5507" spans="1:3" ht="25.5">
      <c r="A5507" s="75">
        <v>89365</v>
      </c>
      <c r="B5507" s="73" t="s">
        <v>6204</v>
      </c>
      <c r="C5507" s="78">
        <v>10.68</v>
      </c>
    </row>
    <row r="5508" spans="1:3" ht="25.5">
      <c r="A5508" s="75">
        <v>89496</v>
      </c>
      <c r="B5508" s="73" t="s">
        <v>6205</v>
      </c>
      <c r="C5508" s="78">
        <v>10.02</v>
      </c>
    </row>
    <row r="5509" spans="1:3" ht="25.5">
      <c r="A5509" s="75">
        <v>89416</v>
      </c>
      <c r="B5509" s="73" t="s">
        <v>6206</v>
      </c>
      <c r="C5509" s="78">
        <v>13.57</v>
      </c>
    </row>
    <row r="5510" spans="1:3" ht="25.5">
      <c r="A5510" s="75">
        <v>89370</v>
      </c>
      <c r="B5510" s="73" t="s">
        <v>6207</v>
      </c>
      <c r="C5510" s="78">
        <v>14.45</v>
      </c>
    </row>
    <row r="5511" spans="1:3" ht="25.5">
      <c r="A5511" s="75">
        <v>89500</v>
      </c>
      <c r="B5511" s="73" t="s">
        <v>6208</v>
      </c>
      <c r="C5511" s="78">
        <v>12.27</v>
      </c>
    </row>
    <row r="5512" spans="1:3" ht="25.5">
      <c r="A5512" s="75">
        <v>103983</v>
      </c>
      <c r="B5512" s="73" t="s">
        <v>6209</v>
      </c>
      <c r="C5512" s="78">
        <v>16.350000000000001</v>
      </c>
    </row>
    <row r="5513" spans="1:3" ht="25.5">
      <c r="A5513" s="75">
        <v>89504</v>
      </c>
      <c r="B5513" s="73" t="s">
        <v>6210</v>
      </c>
      <c r="C5513" s="78">
        <v>18.14</v>
      </c>
    </row>
    <row r="5514" spans="1:3" ht="25.5">
      <c r="A5514" s="75">
        <v>103987</v>
      </c>
      <c r="B5514" s="73" t="s">
        <v>6211</v>
      </c>
      <c r="C5514" s="78">
        <v>22.92</v>
      </c>
    </row>
    <row r="5515" spans="1:3" ht="25.5">
      <c r="A5515" s="75">
        <v>89510</v>
      </c>
      <c r="B5515" s="73" t="s">
        <v>6212</v>
      </c>
      <c r="C5515" s="78">
        <v>25.9</v>
      </c>
    </row>
    <row r="5516" spans="1:3" ht="25.5">
      <c r="A5516" s="75">
        <v>89519</v>
      </c>
      <c r="B5516" s="73" t="s">
        <v>6213</v>
      </c>
      <c r="C5516" s="78">
        <v>45.3</v>
      </c>
    </row>
    <row r="5517" spans="1:3" ht="25.5">
      <c r="A5517" s="75">
        <v>89527</v>
      </c>
      <c r="B5517" s="73" t="s">
        <v>6214</v>
      </c>
      <c r="C5517" s="78">
        <v>54.66</v>
      </c>
    </row>
    <row r="5518" spans="1:3" ht="25.5">
      <c r="A5518" s="75">
        <v>89406</v>
      </c>
      <c r="B5518" s="73" t="s">
        <v>6215</v>
      </c>
      <c r="C5518" s="78">
        <v>8.3800000000000008</v>
      </c>
    </row>
    <row r="5519" spans="1:3" ht="25.5">
      <c r="A5519" s="75">
        <v>89360</v>
      </c>
      <c r="B5519" s="73" t="s">
        <v>6216</v>
      </c>
      <c r="C5519" s="78">
        <v>9.02</v>
      </c>
    </row>
    <row r="5520" spans="1:3" ht="25.5">
      <c r="A5520" s="75">
        <v>89489</v>
      </c>
      <c r="B5520" s="73" t="s">
        <v>6217</v>
      </c>
      <c r="C5520" s="78">
        <v>7.42</v>
      </c>
    </row>
    <row r="5521" spans="1:3" ht="25.5">
      <c r="A5521" s="75">
        <v>89410</v>
      </c>
      <c r="B5521" s="73" t="s">
        <v>6218</v>
      </c>
      <c r="C5521" s="78">
        <v>10.47</v>
      </c>
    </row>
    <row r="5522" spans="1:3" ht="25.5">
      <c r="A5522" s="75">
        <v>89364</v>
      </c>
      <c r="B5522" s="73" t="s">
        <v>6219</v>
      </c>
      <c r="C5522" s="78">
        <v>11.21</v>
      </c>
    </row>
    <row r="5523" spans="1:3" ht="25.5">
      <c r="A5523" s="75">
        <v>89494</v>
      </c>
      <c r="B5523" s="73" t="s">
        <v>6220</v>
      </c>
      <c r="C5523" s="78">
        <v>11.98</v>
      </c>
    </row>
    <row r="5524" spans="1:3" ht="25.5">
      <c r="A5524" s="75">
        <v>89415</v>
      </c>
      <c r="B5524" s="73" t="s">
        <v>6221</v>
      </c>
      <c r="C5524" s="78">
        <v>15.53</v>
      </c>
    </row>
    <row r="5525" spans="1:3" ht="25.5">
      <c r="A5525" s="75">
        <v>89369</v>
      </c>
      <c r="B5525" s="73" t="s">
        <v>6222</v>
      </c>
      <c r="C5525" s="78">
        <v>16.41</v>
      </c>
    </row>
    <row r="5526" spans="1:3" ht="25.5">
      <c r="A5526" s="75">
        <v>89499</v>
      </c>
      <c r="B5526" s="73" t="s">
        <v>6223</v>
      </c>
      <c r="C5526" s="78">
        <v>18.77</v>
      </c>
    </row>
    <row r="5527" spans="1:3" ht="25.5">
      <c r="A5527" s="75">
        <v>103982</v>
      </c>
      <c r="B5527" s="73" t="s">
        <v>6224</v>
      </c>
      <c r="C5527" s="78">
        <v>22.85</v>
      </c>
    </row>
    <row r="5528" spans="1:3" ht="25.5">
      <c r="A5528" s="75">
        <v>89503</v>
      </c>
      <c r="B5528" s="73" t="s">
        <v>6225</v>
      </c>
      <c r="C5528" s="78">
        <v>21.86</v>
      </c>
    </row>
    <row r="5529" spans="1:3" ht="25.5">
      <c r="A5529" s="75">
        <v>103986</v>
      </c>
      <c r="B5529" s="73" t="s">
        <v>6226</v>
      </c>
      <c r="C5529" s="78">
        <v>26.64</v>
      </c>
    </row>
    <row r="5530" spans="1:3" ht="25.5">
      <c r="A5530" s="75">
        <v>89507</v>
      </c>
      <c r="B5530" s="73" t="s">
        <v>6227</v>
      </c>
      <c r="C5530" s="78">
        <v>44.73</v>
      </c>
    </row>
    <row r="5531" spans="1:3" ht="25.5">
      <c r="A5531" s="75">
        <v>89517</v>
      </c>
      <c r="B5531" s="73" t="s">
        <v>6228</v>
      </c>
      <c r="C5531" s="78">
        <v>66.38</v>
      </c>
    </row>
    <row r="5532" spans="1:3" ht="25.5">
      <c r="A5532" s="75">
        <v>89525</v>
      </c>
      <c r="B5532" s="73" t="s">
        <v>6229</v>
      </c>
      <c r="C5532" s="78">
        <v>83.5</v>
      </c>
    </row>
    <row r="5533" spans="1:3" ht="25.5">
      <c r="A5533" s="75">
        <v>89423</v>
      </c>
      <c r="B5533" s="73" t="s">
        <v>6230</v>
      </c>
      <c r="C5533" s="78">
        <v>9.36</v>
      </c>
    </row>
    <row r="5534" spans="1:3" ht="25.5">
      <c r="A5534" s="75">
        <v>89377</v>
      </c>
      <c r="B5534" s="73" t="s">
        <v>6231</v>
      </c>
      <c r="C5534" s="78">
        <v>9.7799999999999994</v>
      </c>
    </row>
    <row r="5535" spans="1:3" ht="25.5">
      <c r="A5535" s="75">
        <v>89540</v>
      </c>
      <c r="B5535" s="73" t="s">
        <v>6232</v>
      </c>
      <c r="C5535" s="78">
        <v>9.98</v>
      </c>
    </row>
    <row r="5536" spans="1:3" ht="25.5">
      <c r="A5536" s="75">
        <v>89430</v>
      </c>
      <c r="B5536" s="73" t="s">
        <v>6233</v>
      </c>
      <c r="C5536" s="78">
        <v>12.03</v>
      </c>
    </row>
    <row r="5537" spans="1:3" ht="25.5">
      <c r="A5537" s="75">
        <v>89384</v>
      </c>
      <c r="B5537" s="73" t="s">
        <v>6234</v>
      </c>
      <c r="C5537" s="78">
        <v>12.53</v>
      </c>
    </row>
    <row r="5538" spans="1:3" ht="25.5">
      <c r="A5538" s="75">
        <v>89555</v>
      </c>
      <c r="B5538" s="73" t="s">
        <v>6235</v>
      </c>
      <c r="C5538" s="78">
        <v>20.58</v>
      </c>
    </row>
    <row r="5539" spans="1:3" ht="25.5">
      <c r="A5539" s="75">
        <v>89437</v>
      </c>
      <c r="B5539" s="73" t="s">
        <v>6236</v>
      </c>
      <c r="C5539" s="78">
        <v>22.95</v>
      </c>
    </row>
    <row r="5540" spans="1:3" ht="25.5">
      <c r="A5540" s="75">
        <v>89392</v>
      </c>
      <c r="B5540" s="73" t="s">
        <v>6237</v>
      </c>
      <c r="C5540" s="78">
        <v>23.54</v>
      </c>
    </row>
    <row r="5541" spans="1:3" ht="25.5">
      <c r="A5541" s="75">
        <v>89405</v>
      </c>
      <c r="B5541" s="73" t="s">
        <v>6238</v>
      </c>
      <c r="C5541" s="78">
        <v>7.41</v>
      </c>
    </row>
    <row r="5542" spans="1:3" ht="25.5">
      <c r="A5542" s="75">
        <v>89359</v>
      </c>
      <c r="B5542" s="73" t="s">
        <v>6239</v>
      </c>
      <c r="C5542" s="78">
        <v>8.0500000000000007</v>
      </c>
    </row>
    <row r="5543" spans="1:3" ht="25.5">
      <c r="A5543" s="75">
        <v>89485</v>
      </c>
      <c r="B5543" s="73" t="s">
        <v>6240</v>
      </c>
      <c r="C5543" s="78">
        <v>5.96</v>
      </c>
    </row>
    <row r="5544" spans="1:3" ht="25.5">
      <c r="A5544" s="75">
        <v>89409</v>
      </c>
      <c r="B5544" s="73" t="s">
        <v>6241</v>
      </c>
      <c r="C5544" s="78">
        <v>9.01</v>
      </c>
    </row>
    <row r="5545" spans="1:3" ht="25.5">
      <c r="A5545" s="75">
        <v>89363</v>
      </c>
      <c r="B5545" s="73" t="s">
        <v>6242</v>
      </c>
      <c r="C5545" s="78">
        <v>9.75</v>
      </c>
    </row>
    <row r="5546" spans="1:3" ht="25.5">
      <c r="A5546" s="75">
        <v>89493</v>
      </c>
      <c r="B5546" s="73" t="s">
        <v>6243</v>
      </c>
      <c r="C5546" s="78">
        <v>9.6999999999999993</v>
      </c>
    </row>
    <row r="5547" spans="1:3" ht="25.5">
      <c r="A5547" s="75">
        <v>89414</v>
      </c>
      <c r="B5547" s="73" t="s">
        <v>6244</v>
      </c>
      <c r="C5547" s="78">
        <v>13.25</v>
      </c>
    </row>
    <row r="5548" spans="1:3" ht="25.5">
      <c r="A5548" s="75">
        <v>89368</v>
      </c>
      <c r="B5548" s="73" t="s">
        <v>6245</v>
      </c>
      <c r="C5548" s="78">
        <v>14.13</v>
      </c>
    </row>
    <row r="5549" spans="1:3" ht="25.5">
      <c r="A5549" s="75">
        <v>89498</v>
      </c>
      <c r="B5549" s="73" t="s">
        <v>6246</v>
      </c>
      <c r="C5549" s="78">
        <v>12.8</v>
      </c>
    </row>
    <row r="5550" spans="1:3" ht="25.5">
      <c r="A5550" s="75">
        <v>103981</v>
      </c>
      <c r="B5550" s="73" t="s">
        <v>6247</v>
      </c>
      <c r="C5550" s="78">
        <v>16.88</v>
      </c>
    </row>
    <row r="5551" spans="1:3" ht="25.5">
      <c r="A5551" s="75">
        <v>89502</v>
      </c>
      <c r="B5551" s="73" t="s">
        <v>6248</v>
      </c>
      <c r="C5551" s="78">
        <v>16.38</v>
      </c>
    </row>
    <row r="5552" spans="1:3" ht="25.5">
      <c r="A5552" s="75">
        <v>103985</v>
      </c>
      <c r="B5552" s="73" t="s">
        <v>6249</v>
      </c>
      <c r="C5552" s="78">
        <v>21.16</v>
      </c>
    </row>
    <row r="5553" spans="1:3" ht="25.5">
      <c r="A5553" s="75">
        <v>89506</v>
      </c>
      <c r="B5553" s="73" t="s">
        <v>6250</v>
      </c>
      <c r="C5553" s="78">
        <v>37.950000000000003</v>
      </c>
    </row>
    <row r="5554" spans="1:3" ht="25.5">
      <c r="A5554" s="75">
        <v>89515</v>
      </c>
      <c r="B5554" s="73" t="s">
        <v>6251</v>
      </c>
      <c r="C5554" s="78">
        <v>79.05</v>
      </c>
    </row>
    <row r="5555" spans="1:3" ht="25.5">
      <c r="A5555" s="75">
        <v>89523</v>
      </c>
      <c r="B5555" s="73" t="s">
        <v>6252</v>
      </c>
      <c r="C5555" s="78">
        <v>96.71</v>
      </c>
    </row>
    <row r="5556" spans="1:3" ht="25.5">
      <c r="A5556" s="75">
        <v>90373</v>
      </c>
      <c r="B5556" s="73" t="s">
        <v>6253</v>
      </c>
      <c r="C5556" s="78">
        <v>12.4</v>
      </c>
    </row>
    <row r="5557" spans="1:3" ht="25.5">
      <c r="A5557" s="75">
        <v>89366</v>
      </c>
      <c r="B5557" s="73" t="s">
        <v>6254</v>
      </c>
      <c r="C5557" s="78">
        <v>15.55</v>
      </c>
    </row>
    <row r="5558" spans="1:3" ht="25.5">
      <c r="A5558" s="75">
        <v>89404</v>
      </c>
      <c r="B5558" s="73" t="s">
        <v>6255</v>
      </c>
      <c r="C5558" s="78">
        <v>6.88</v>
      </c>
    </row>
    <row r="5559" spans="1:3" ht="25.5">
      <c r="A5559" s="75">
        <v>89358</v>
      </c>
      <c r="B5559" s="73" t="s">
        <v>6256</v>
      </c>
      <c r="C5559" s="78">
        <v>7.52</v>
      </c>
    </row>
    <row r="5560" spans="1:3" ht="25.5">
      <c r="A5560" s="75">
        <v>89481</v>
      </c>
      <c r="B5560" s="73" t="s">
        <v>6257</v>
      </c>
      <c r="C5560" s="78">
        <v>5.2</v>
      </c>
    </row>
    <row r="5561" spans="1:3" ht="25.5">
      <c r="A5561" s="75">
        <v>89408</v>
      </c>
      <c r="B5561" s="73" t="s">
        <v>6258</v>
      </c>
      <c r="C5561" s="78">
        <v>8.25</v>
      </c>
    </row>
    <row r="5562" spans="1:3" ht="25.5">
      <c r="A5562" s="75">
        <v>89362</v>
      </c>
      <c r="B5562" s="73" t="s">
        <v>6259</v>
      </c>
      <c r="C5562" s="78">
        <v>8.99</v>
      </c>
    </row>
    <row r="5563" spans="1:3" ht="25.5">
      <c r="A5563" s="75">
        <v>89412</v>
      </c>
      <c r="B5563" s="73" t="s">
        <v>6260</v>
      </c>
      <c r="C5563" s="78">
        <v>9.3000000000000007</v>
      </c>
    </row>
    <row r="5564" spans="1:3" ht="25.5">
      <c r="A5564" s="75">
        <v>89492</v>
      </c>
      <c r="B5564" s="73" t="s">
        <v>6261</v>
      </c>
      <c r="C5564" s="78">
        <v>8.01</v>
      </c>
    </row>
    <row r="5565" spans="1:3" ht="25.5">
      <c r="A5565" s="75">
        <v>89413</v>
      </c>
      <c r="B5565" s="73" t="s">
        <v>6262</v>
      </c>
      <c r="C5565" s="78">
        <v>11.56</v>
      </c>
    </row>
    <row r="5566" spans="1:3" ht="25.5">
      <c r="A5566" s="75">
        <v>89367</v>
      </c>
      <c r="B5566" s="73" t="s">
        <v>6263</v>
      </c>
      <c r="C5566" s="78">
        <v>12.44</v>
      </c>
    </row>
    <row r="5567" spans="1:3" ht="25.5">
      <c r="A5567" s="75">
        <v>89497</v>
      </c>
      <c r="B5567" s="73" t="s">
        <v>6264</v>
      </c>
      <c r="C5567" s="78">
        <v>12.74</v>
      </c>
    </row>
    <row r="5568" spans="1:3" ht="25.5">
      <c r="A5568" s="75">
        <v>103980</v>
      </c>
      <c r="B5568" s="73" t="s">
        <v>6265</v>
      </c>
      <c r="C5568" s="78">
        <v>16.82</v>
      </c>
    </row>
    <row r="5569" spans="1:3" ht="25.5">
      <c r="A5569" s="75">
        <v>89501</v>
      </c>
      <c r="B5569" s="73" t="s">
        <v>6266</v>
      </c>
      <c r="C5569" s="78">
        <v>13.93</v>
      </c>
    </row>
    <row r="5570" spans="1:3" ht="25.5">
      <c r="A5570" s="75">
        <v>103984</v>
      </c>
      <c r="B5570" s="73" t="s">
        <v>6267</v>
      </c>
      <c r="C5570" s="78">
        <v>18.71</v>
      </c>
    </row>
    <row r="5571" spans="1:3" ht="25.5">
      <c r="A5571" s="75">
        <v>89505</v>
      </c>
      <c r="B5571" s="73" t="s">
        <v>6268</v>
      </c>
      <c r="C5571" s="78">
        <v>39.67</v>
      </c>
    </row>
    <row r="5572" spans="1:3" ht="25.5">
      <c r="A5572" s="75">
        <v>89513</v>
      </c>
      <c r="B5572" s="73" t="s">
        <v>6269</v>
      </c>
      <c r="C5572" s="78">
        <v>98.89</v>
      </c>
    </row>
    <row r="5573" spans="1:3" ht="25.5">
      <c r="A5573" s="75">
        <v>89521</v>
      </c>
      <c r="B5573" s="73" t="s">
        <v>6270</v>
      </c>
      <c r="C5573" s="78">
        <v>117.97</v>
      </c>
    </row>
    <row r="5574" spans="1:3" ht="25.5">
      <c r="A5574" s="75">
        <v>103955</v>
      </c>
      <c r="B5574" s="73" t="s">
        <v>6271</v>
      </c>
      <c r="C5574" s="78">
        <v>9.6</v>
      </c>
    </row>
    <row r="5575" spans="1:3" ht="25.5">
      <c r="A5575" s="75">
        <v>103950</v>
      </c>
      <c r="B5575" s="73" t="s">
        <v>6272</v>
      </c>
      <c r="C5575" s="78">
        <v>10.29</v>
      </c>
    </row>
    <row r="5576" spans="1:3" ht="25.5">
      <c r="A5576" s="75">
        <v>103974</v>
      </c>
      <c r="B5576" s="73" t="s">
        <v>6273</v>
      </c>
      <c r="C5576" s="78">
        <v>10.130000000000001</v>
      </c>
    </row>
    <row r="5577" spans="1:3" ht="25.5">
      <c r="A5577" s="75">
        <v>103956</v>
      </c>
      <c r="B5577" s="73" t="s">
        <v>6274</v>
      </c>
      <c r="C5577" s="78">
        <v>13.45</v>
      </c>
    </row>
    <row r="5578" spans="1:3" ht="25.5">
      <c r="A5578" s="75">
        <v>103951</v>
      </c>
      <c r="B5578" s="73" t="s">
        <v>6275</v>
      </c>
      <c r="C5578" s="78">
        <v>14.26</v>
      </c>
    </row>
    <row r="5579" spans="1:3" ht="25.5">
      <c r="A5579" s="75">
        <v>89374</v>
      </c>
      <c r="B5579" s="73" t="s">
        <v>6276</v>
      </c>
      <c r="C5579" s="78">
        <v>9.6999999999999993</v>
      </c>
    </row>
    <row r="5580" spans="1:3" ht="25.5">
      <c r="A5580" s="75">
        <v>89427</v>
      </c>
      <c r="B5580" s="73" t="s">
        <v>6277</v>
      </c>
      <c r="C5580" s="78">
        <v>11.45</v>
      </c>
    </row>
    <row r="5581" spans="1:3" ht="25.5">
      <c r="A5581" s="75">
        <v>89381</v>
      </c>
      <c r="B5581" s="73" t="s">
        <v>6278</v>
      </c>
      <c r="C5581" s="78">
        <v>11.92</v>
      </c>
    </row>
    <row r="5582" spans="1:3" ht="25.5">
      <c r="A5582" s="75">
        <v>95237</v>
      </c>
      <c r="B5582" s="73" t="s">
        <v>6279</v>
      </c>
      <c r="C5582" s="78">
        <v>23.18</v>
      </c>
    </row>
    <row r="5583" spans="1:3" ht="25.5">
      <c r="A5583" s="75">
        <v>89979</v>
      </c>
      <c r="B5583" s="73" t="s">
        <v>6280</v>
      </c>
      <c r="C5583" s="78">
        <v>23.73</v>
      </c>
    </row>
    <row r="5584" spans="1:3" ht="25.5">
      <c r="A5584" s="75">
        <v>103991</v>
      </c>
      <c r="B5584" s="73" t="s">
        <v>6281</v>
      </c>
      <c r="C5584" s="78">
        <v>17.57</v>
      </c>
    </row>
    <row r="5585" spans="1:3" ht="25.5">
      <c r="A5585" s="75">
        <v>89564</v>
      </c>
      <c r="B5585" s="73" t="s">
        <v>6282</v>
      </c>
      <c r="C5585" s="78">
        <v>15</v>
      </c>
    </row>
    <row r="5586" spans="1:3" ht="25.5">
      <c r="A5586" s="75">
        <v>104000</v>
      </c>
      <c r="B5586" s="73" t="s">
        <v>6283</v>
      </c>
      <c r="C5586" s="78">
        <v>26.89</v>
      </c>
    </row>
    <row r="5587" spans="1:3" ht="25.5">
      <c r="A5587" s="75">
        <v>89593</v>
      </c>
      <c r="B5587" s="73" t="s">
        <v>6284</v>
      </c>
      <c r="C5587" s="78">
        <v>23.79</v>
      </c>
    </row>
    <row r="5588" spans="1:3" ht="25.5">
      <c r="A5588" s="75">
        <v>89418</v>
      </c>
      <c r="B5588" s="73" t="s">
        <v>6285</v>
      </c>
      <c r="C5588" s="78">
        <v>14.95</v>
      </c>
    </row>
    <row r="5589" spans="1:3" ht="25.5">
      <c r="A5589" s="75">
        <v>89372</v>
      </c>
      <c r="B5589" s="73" t="s">
        <v>6286</v>
      </c>
      <c r="C5589" s="78">
        <v>15.37</v>
      </c>
    </row>
    <row r="5590" spans="1:3" ht="25.5">
      <c r="A5590" s="75">
        <v>89530</v>
      </c>
      <c r="B5590" s="73" t="s">
        <v>6287</v>
      </c>
      <c r="C5590" s="78">
        <v>15.55</v>
      </c>
    </row>
    <row r="5591" spans="1:3" ht="25.5">
      <c r="A5591" s="75">
        <v>89425</v>
      </c>
      <c r="B5591" s="73" t="s">
        <v>6288</v>
      </c>
      <c r="C5591" s="78">
        <v>17.600000000000001</v>
      </c>
    </row>
    <row r="5592" spans="1:3" ht="25.5">
      <c r="A5592" s="75">
        <v>89379</v>
      </c>
      <c r="B5592" s="73" t="s">
        <v>6289</v>
      </c>
      <c r="C5592" s="78">
        <v>18.100000000000001</v>
      </c>
    </row>
    <row r="5593" spans="1:3" ht="25.5">
      <c r="A5593" s="75">
        <v>89542</v>
      </c>
      <c r="B5593" s="73" t="s">
        <v>6290</v>
      </c>
      <c r="C5593" s="78">
        <v>25.91</v>
      </c>
    </row>
    <row r="5594" spans="1:3" ht="25.5">
      <c r="A5594" s="75">
        <v>89432</v>
      </c>
      <c r="B5594" s="73" t="s">
        <v>6291</v>
      </c>
      <c r="C5594" s="78">
        <v>28.28</v>
      </c>
    </row>
    <row r="5595" spans="1:3" ht="25.5">
      <c r="A5595" s="75">
        <v>89387</v>
      </c>
      <c r="B5595" s="73" t="s">
        <v>6292</v>
      </c>
      <c r="C5595" s="78">
        <v>28.87</v>
      </c>
    </row>
    <row r="5596" spans="1:3" ht="25.5">
      <c r="A5596" s="75">
        <v>89560</v>
      </c>
      <c r="B5596" s="73" t="s">
        <v>6293</v>
      </c>
      <c r="C5596" s="78">
        <v>33.200000000000003</v>
      </c>
    </row>
    <row r="5597" spans="1:3" ht="25.5">
      <c r="A5597" s="75">
        <v>104159</v>
      </c>
      <c r="B5597" s="73" t="s">
        <v>6294</v>
      </c>
      <c r="C5597" s="78">
        <v>35.97</v>
      </c>
    </row>
    <row r="5598" spans="1:3" ht="25.5">
      <c r="A5598" s="75">
        <v>89577</v>
      </c>
      <c r="B5598" s="73" t="s">
        <v>6295</v>
      </c>
      <c r="C5598" s="78">
        <v>35.21</v>
      </c>
    </row>
    <row r="5599" spans="1:3" ht="25.5">
      <c r="A5599" s="75">
        <v>103996</v>
      </c>
      <c r="B5599" s="73" t="s">
        <v>6296</v>
      </c>
      <c r="C5599" s="78">
        <v>38.43</v>
      </c>
    </row>
    <row r="5600" spans="1:3" ht="25.5">
      <c r="A5600" s="75">
        <v>89598</v>
      </c>
      <c r="B5600" s="73" t="s">
        <v>6297</v>
      </c>
      <c r="C5600" s="78">
        <v>47.5</v>
      </c>
    </row>
    <row r="5601" spans="1:3" ht="25.5">
      <c r="A5601" s="75">
        <v>89419</v>
      </c>
      <c r="B5601" s="73" t="s">
        <v>6298</v>
      </c>
      <c r="C5601" s="78">
        <v>6.36</v>
      </c>
    </row>
    <row r="5602" spans="1:3" ht="25.5">
      <c r="A5602" s="75">
        <v>89373</v>
      </c>
      <c r="B5602" s="73" t="s">
        <v>6299</v>
      </c>
      <c r="C5602" s="78">
        <v>6.83</v>
      </c>
    </row>
    <row r="5603" spans="1:3" ht="25.5">
      <c r="A5603" s="75">
        <v>89532</v>
      </c>
      <c r="B5603" s="73" t="s">
        <v>6300</v>
      </c>
      <c r="C5603" s="78">
        <v>6.92</v>
      </c>
    </row>
    <row r="5604" spans="1:3" ht="25.5">
      <c r="A5604" s="75">
        <v>89426</v>
      </c>
      <c r="B5604" s="73" t="s">
        <v>6301</v>
      </c>
      <c r="C5604" s="78">
        <v>9.1300000000000008</v>
      </c>
    </row>
    <row r="5605" spans="1:3" ht="25.5">
      <c r="A5605" s="75">
        <v>89380</v>
      </c>
      <c r="B5605" s="73" t="s">
        <v>6302</v>
      </c>
      <c r="C5605" s="78">
        <v>9.68</v>
      </c>
    </row>
    <row r="5606" spans="1:3" ht="25.5">
      <c r="A5606" s="75">
        <v>89562</v>
      </c>
      <c r="B5606" s="73" t="s">
        <v>6303</v>
      </c>
      <c r="C5606" s="78">
        <v>10.050000000000001</v>
      </c>
    </row>
    <row r="5607" spans="1:3" ht="25.5">
      <c r="A5607" s="75">
        <v>89433</v>
      </c>
      <c r="B5607" s="73" t="s">
        <v>6304</v>
      </c>
      <c r="C5607" s="78">
        <v>12.62</v>
      </c>
    </row>
    <row r="5608" spans="1:3" ht="25.5">
      <c r="A5608" s="75">
        <v>89579</v>
      </c>
      <c r="B5608" s="73" t="s">
        <v>6305</v>
      </c>
      <c r="C5608" s="78">
        <v>11.38</v>
      </c>
    </row>
    <row r="5609" spans="1:3" ht="25.5">
      <c r="A5609" s="75">
        <v>103998</v>
      </c>
      <c r="B5609" s="73" t="s">
        <v>6306</v>
      </c>
      <c r="C5609" s="78">
        <v>14</v>
      </c>
    </row>
    <row r="5610" spans="1:3" ht="25.5">
      <c r="A5610" s="75">
        <v>89605</v>
      </c>
      <c r="B5610" s="73" t="s">
        <v>6307</v>
      </c>
      <c r="C5610" s="78">
        <v>20</v>
      </c>
    </row>
    <row r="5611" spans="1:3" ht="25.5">
      <c r="A5611" s="75">
        <v>89981</v>
      </c>
      <c r="B5611" s="73" t="s">
        <v>6308</v>
      </c>
      <c r="C5611" s="78">
        <v>20.97</v>
      </c>
    </row>
    <row r="5612" spans="1:3" ht="25.5">
      <c r="A5612" s="75">
        <v>89385</v>
      </c>
      <c r="B5612" s="73" t="s">
        <v>6309</v>
      </c>
      <c r="C5612" s="78">
        <v>6.94</v>
      </c>
    </row>
    <row r="5613" spans="1:3" ht="25.5">
      <c r="A5613" s="75">
        <v>89551</v>
      </c>
      <c r="B5613" s="73" t="s">
        <v>6310</v>
      </c>
      <c r="C5613" s="78">
        <v>8.2899999999999991</v>
      </c>
    </row>
    <row r="5614" spans="1:3" ht="25.5">
      <c r="A5614" s="75">
        <v>89434</v>
      </c>
      <c r="B5614" s="73" t="s">
        <v>6311</v>
      </c>
      <c r="C5614" s="78">
        <v>10.5</v>
      </c>
    </row>
    <row r="5615" spans="1:3" ht="25.5">
      <c r="A5615" s="75">
        <v>89389</v>
      </c>
      <c r="B5615" s="73" t="s">
        <v>6312</v>
      </c>
      <c r="C5615" s="78">
        <v>11.05</v>
      </c>
    </row>
    <row r="5616" spans="1:3" ht="25.5">
      <c r="A5616" s="75">
        <v>89417</v>
      </c>
      <c r="B5616" s="73" t="s">
        <v>6313</v>
      </c>
      <c r="C5616" s="78">
        <v>5.27</v>
      </c>
    </row>
    <row r="5617" spans="1:3" ht="25.5">
      <c r="A5617" s="75">
        <v>89371</v>
      </c>
      <c r="B5617" s="73" t="s">
        <v>6314</v>
      </c>
      <c r="C5617" s="78">
        <v>5.69</v>
      </c>
    </row>
    <row r="5618" spans="1:3" ht="25.5">
      <c r="A5618" s="75">
        <v>89528</v>
      </c>
      <c r="B5618" s="73" t="s">
        <v>6315</v>
      </c>
      <c r="C5618" s="78">
        <v>4.21</v>
      </c>
    </row>
    <row r="5619" spans="1:3" ht="25.5">
      <c r="A5619" s="75">
        <v>89424</v>
      </c>
      <c r="B5619" s="73" t="s">
        <v>6316</v>
      </c>
      <c r="C5619" s="78">
        <v>6.26</v>
      </c>
    </row>
    <row r="5620" spans="1:3" ht="25.5">
      <c r="A5620" s="75">
        <v>89378</v>
      </c>
      <c r="B5620" s="73" t="s">
        <v>6317</v>
      </c>
      <c r="C5620" s="78">
        <v>6.76</v>
      </c>
    </row>
    <row r="5621" spans="1:3" ht="25.5">
      <c r="A5621" s="75">
        <v>89541</v>
      </c>
      <c r="B5621" s="73" t="s">
        <v>6318</v>
      </c>
      <c r="C5621" s="78">
        <v>6.3</v>
      </c>
    </row>
    <row r="5622" spans="1:3" ht="25.5">
      <c r="A5622" s="75">
        <v>89431</v>
      </c>
      <c r="B5622" s="73" t="s">
        <v>6319</v>
      </c>
      <c r="C5622" s="78">
        <v>8.67</v>
      </c>
    </row>
    <row r="5623" spans="1:3" ht="25.5">
      <c r="A5623" s="75">
        <v>89386</v>
      </c>
      <c r="B5623" s="73" t="s">
        <v>6320</v>
      </c>
      <c r="C5623" s="78">
        <v>9.26</v>
      </c>
    </row>
    <row r="5624" spans="1:3" ht="25.5">
      <c r="A5624" s="75">
        <v>89558</v>
      </c>
      <c r="B5624" s="73" t="s">
        <v>6321</v>
      </c>
      <c r="C5624" s="78">
        <v>9.5</v>
      </c>
    </row>
    <row r="5625" spans="1:3" ht="25.5">
      <c r="A5625" s="75">
        <v>103988</v>
      </c>
      <c r="B5625" s="73" t="s">
        <v>6322</v>
      </c>
      <c r="C5625" s="78">
        <v>12.27</v>
      </c>
    </row>
    <row r="5626" spans="1:3" ht="25.5">
      <c r="A5626" s="75">
        <v>89575</v>
      </c>
      <c r="B5626" s="73" t="s">
        <v>6323</v>
      </c>
      <c r="C5626" s="78">
        <v>11.37</v>
      </c>
    </row>
    <row r="5627" spans="1:3" ht="25.5">
      <c r="A5627" s="75">
        <v>103995</v>
      </c>
      <c r="B5627" s="73" t="s">
        <v>6324</v>
      </c>
      <c r="C5627" s="78">
        <v>14.59</v>
      </c>
    </row>
    <row r="5628" spans="1:3" ht="25.5">
      <c r="A5628" s="75">
        <v>89597</v>
      </c>
      <c r="B5628" s="73" t="s">
        <v>6325</v>
      </c>
      <c r="C5628" s="78">
        <v>21.99</v>
      </c>
    </row>
    <row r="5629" spans="1:3" ht="25.5">
      <c r="A5629" s="75">
        <v>89611</v>
      </c>
      <c r="B5629" s="73" t="s">
        <v>6326</v>
      </c>
      <c r="C5629" s="78">
        <v>31.22</v>
      </c>
    </row>
    <row r="5630" spans="1:3" ht="25.5">
      <c r="A5630" s="75">
        <v>89614</v>
      </c>
      <c r="B5630" s="73" t="s">
        <v>6327</v>
      </c>
      <c r="C5630" s="78">
        <v>57.46</v>
      </c>
    </row>
    <row r="5631" spans="1:3" ht="25.5">
      <c r="A5631" s="75">
        <v>103975</v>
      </c>
      <c r="B5631" s="73" t="s">
        <v>6328</v>
      </c>
      <c r="C5631" s="78">
        <v>17.190000000000001</v>
      </c>
    </row>
    <row r="5632" spans="1:3" ht="25.5">
      <c r="A5632" s="75">
        <v>104007</v>
      </c>
      <c r="B5632" s="73" t="s">
        <v>6329</v>
      </c>
      <c r="C5632" s="78">
        <v>21.09</v>
      </c>
    </row>
    <row r="5633" spans="1:3" ht="25.5">
      <c r="A5633" s="75">
        <v>103976</v>
      </c>
      <c r="B5633" s="73" t="s">
        <v>6330</v>
      </c>
      <c r="C5633" s="78">
        <v>24.77</v>
      </c>
    </row>
    <row r="5634" spans="1:3" ht="25.5">
      <c r="A5634" s="75">
        <v>104008</v>
      </c>
      <c r="B5634" s="73" t="s">
        <v>6331</v>
      </c>
      <c r="C5634" s="78">
        <v>30.33</v>
      </c>
    </row>
    <row r="5635" spans="1:3" ht="25.5">
      <c r="A5635" s="75">
        <v>89630</v>
      </c>
      <c r="B5635" s="73" t="s">
        <v>6332</v>
      </c>
      <c r="C5635" s="78">
        <v>58.65</v>
      </c>
    </row>
    <row r="5636" spans="1:3" ht="25.5">
      <c r="A5636" s="75">
        <v>89632</v>
      </c>
      <c r="B5636" s="73" t="s">
        <v>6333</v>
      </c>
      <c r="C5636" s="78">
        <v>117.01</v>
      </c>
    </row>
    <row r="5637" spans="1:3" ht="25.5">
      <c r="A5637" s="75">
        <v>89438</v>
      </c>
      <c r="B5637" s="73" t="s">
        <v>6334</v>
      </c>
      <c r="C5637" s="78">
        <v>9.6199999999999992</v>
      </c>
    </row>
    <row r="5638" spans="1:3" ht="25.5">
      <c r="A5638" s="75">
        <v>89393</v>
      </c>
      <c r="B5638" s="73" t="s">
        <v>6335</v>
      </c>
      <c r="C5638" s="78">
        <v>10.47</v>
      </c>
    </row>
    <row r="5639" spans="1:3" ht="25.5">
      <c r="A5639" s="75">
        <v>89617</v>
      </c>
      <c r="B5639" s="73" t="s">
        <v>6336</v>
      </c>
      <c r="C5639" s="78">
        <v>7.36</v>
      </c>
    </row>
    <row r="5640" spans="1:3" ht="25.5">
      <c r="A5640" s="75">
        <v>89440</v>
      </c>
      <c r="B5640" s="73" t="s">
        <v>6337</v>
      </c>
      <c r="C5640" s="78">
        <v>11.43</v>
      </c>
    </row>
    <row r="5641" spans="1:3" ht="25.5">
      <c r="A5641" s="75">
        <v>89395</v>
      </c>
      <c r="B5641" s="73" t="s">
        <v>6338</v>
      </c>
      <c r="C5641" s="78">
        <v>12.43</v>
      </c>
    </row>
    <row r="5642" spans="1:3" ht="25.5">
      <c r="A5642" s="75">
        <v>89620</v>
      </c>
      <c r="B5642" s="73" t="s">
        <v>6339</v>
      </c>
      <c r="C5642" s="78">
        <v>11.53</v>
      </c>
    </row>
    <row r="5643" spans="1:3" ht="25.5">
      <c r="A5643" s="75">
        <v>89443</v>
      </c>
      <c r="B5643" s="73" t="s">
        <v>6340</v>
      </c>
      <c r="C5643" s="78">
        <v>16.239999999999998</v>
      </c>
    </row>
    <row r="5644" spans="1:3" ht="25.5">
      <c r="A5644" s="75">
        <v>89398</v>
      </c>
      <c r="B5644" s="73" t="s">
        <v>6341</v>
      </c>
      <c r="C5644" s="78">
        <v>17.420000000000002</v>
      </c>
    </row>
    <row r="5645" spans="1:3" ht="25.5">
      <c r="A5645" s="75">
        <v>89623</v>
      </c>
      <c r="B5645" s="73" t="s">
        <v>6342</v>
      </c>
      <c r="C5645" s="78">
        <v>18.7</v>
      </c>
    </row>
    <row r="5646" spans="1:3" ht="25.5">
      <c r="A5646" s="75">
        <v>104011</v>
      </c>
      <c r="B5646" s="73" t="s">
        <v>6343</v>
      </c>
      <c r="C5646" s="78">
        <v>24.13</v>
      </c>
    </row>
    <row r="5647" spans="1:3" ht="25.5">
      <c r="A5647" s="75">
        <v>89625</v>
      </c>
      <c r="B5647" s="73" t="s">
        <v>6344</v>
      </c>
      <c r="C5647" s="78">
        <v>22.07</v>
      </c>
    </row>
    <row r="5648" spans="1:3" ht="25.5">
      <c r="A5648" s="75">
        <v>104004</v>
      </c>
      <c r="B5648" s="73" t="s">
        <v>6345</v>
      </c>
      <c r="C5648" s="78">
        <v>28.45</v>
      </c>
    </row>
    <row r="5649" spans="1:3" ht="25.5">
      <c r="A5649" s="75">
        <v>89628</v>
      </c>
      <c r="B5649" s="73" t="s">
        <v>6346</v>
      </c>
      <c r="C5649" s="78">
        <v>46.04</v>
      </c>
    </row>
    <row r="5650" spans="1:3" ht="25.5">
      <c r="A5650" s="75">
        <v>89629</v>
      </c>
      <c r="B5650" s="73" t="s">
        <v>6347</v>
      </c>
      <c r="C5650" s="78">
        <v>77.38</v>
      </c>
    </row>
    <row r="5651" spans="1:3" ht="25.5">
      <c r="A5651" s="75">
        <v>89631</v>
      </c>
      <c r="B5651" s="73" t="s">
        <v>6348</v>
      </c>
      <c r="C5651" s="78">
        <v>101.52</v>
      </c>
    </row>
    <row r="5652" spans="1:3" ht="25.5">
      <c r="A5652" s="75">
        <v>89401</v>
      </c>
      <c r="B5652" s="73" t="s">
        <v>6349</v>
      </c>
      <c r="C5652" s="78">
        <v>10.119999999999999</v>
      </c>
    </row>
    <row r="5653" spans="1:3" ht="25.5">
      <c r="A5653" s="75">
        <v>89355</v>
      </c>
      <c r="B5653" s="73" t="s">
        <v>6350</v>
      </c>
      <c r="C5653" s="78">
        <v>19.010000000000002</v>
      </c>
    </row>
    <row r="5654" spans="1:3" ht="25.5">
      <c r="A5654" s="75">
        <v>89446</v>
      </c>
      <c r="B5654" s="73" t="s">
        <v>6351</v>
      </c>
      <c r="C5654" s="78">
        <v>5.18</v>
      </c>
    </row>
    <row r="5655" spans="1:3" ht="25.5">
      <c r="A5655" s="75">
        <v>89402</v>
      </c>
      <c r="B5655" s="73" t="s">
        <v>6352</v>
      </c>
      <c r="C5655" s="78">
        <v>11.64</v>
      </c>
    </row>
    <row r="5656" spans="1:3" ht="25.5">
      <c r="A5656" s="75">
        <v>89356</v>
      </c>
      <c r="B5656" s="73" t="s">
        <v>6353</v>
      </c>
      <c r="C5656" s="78">
        <v>21.92</v>
      </c>
    </row>
    <row r="5657" spans="1:3" ht="25.5">
      <c r="A5657" s="75">
        <v>89447</v>
      </c>
      <c r="B5657" s="73" t="s">
        <v>6354</v>
      </c>
      <c r="C5657" s="78">
        <v>10.33</v>
      </c>
    </row>
    <row r="5658" spans="1:3" ht="25.5">
      <c r="A5658" s="75">
        <v>89403</v>
      </c>
      <c r="B5658" s="73" t="s">
        <v>6355</v>
      </c>
      <c r="C5658" s="78">
        <v>18.03</v>
      </c>
    </row>
    <row r="5659" spans="1:3" ht="25.5">
      <c r="A5659" s="75">
        <v>89357</v>
      </c>
      <c r="B5659" s="73" t="s">
        <v>6356</v>
      </c>
      <c r="C5659" s="78">
        <v>30.28</v>
      </c>
    </row>
    <row r="5660" spans="1:3" ht="25.5">
      <c r="A5660" s="75">
        <v>89448</v>
      </c>
      <c r="B5660" s="73" t="s">
        <v>6357</v>
      </c>
      <c r="C5660" s="78">
        <v>15.84</v>
      </c>
    </row>
    <row r="5661" spans="1:3" ht="25.5">
      <c r="A5661" s="75">
        <v>103978</v>
      </c>
      <c r="B5661" s="73" t="s">
        <v>6358</v>
      </c>
      <c r="C5661" s="78">
        <v>24.85</v>
      </c>
    </row>
    <row r="5662" spans="1:3" ht="25.5">
      <c r="A5662" s="75">
        <v>89449</v>
      </c>
      <c r="B5662" s="73" t="s">
        <v>6359</v>
      </c>
      <c r="C5662" s="78">
        <v>17.510000000000002</v>
      </c>
    </row>
    <row r="5663" spans="1:3" ht="25.5">
      <c r="A5663" s="75">
        <v>103979</v>
      </c>
      <c r="B5663" s="73" t="s">
        <v>6360</v>
      </c>
      <c r="C5663" s="78">
        <v>28.26</v>
      </c>
    </row>
    <row r="5664" spans="1:3" ht="25.5">
      <c r="A5664" s="75">
        <v>89450</v>
      </c>
      <c r="B5664" s="73" t="s">
        <v>6361</v>
      </c>
      <c r="C5664" s="78">
        <v>28.08</v>
      </c>
    </row>
    <row r="5665" spans="1:3" ht="25.5">
      <c r="A5665" s="75">
        <v>89451</v>
      </c>
      <c r="B5665" s="73" t="s">
        <v>6362</v>
      </c>
      <c r="C5665" s="78">
        <v>45.76</v>
      </c>
    </row>
    <row r="5666" spans="1:3" ht="25.5">
      <c r="A5666" s="75">
        <v>89452</v>
      </c>
      <c r="B5666" s="73" t="s">
        <v>6363</v>
      </c>
      <c r="C5666" s="78">
        <v>63.05</v>
      </c>
    </row>
    <row r="5667" spans="1:3" ht="25.5">
      <c r="A5667" s="75">
        <v>89394</v>
      </c>
      <c r="B5667" s="73" t="s">
        <v>6364</v>
      </c>
      <c r="C5667" s="78">
        <v>17.809999999999999</v>
      </c>
    </row>
    <row r="5668" spans="1:3" ht="25.5">
      <c r="A5668" s="75">
        <v>89396</v>
      </c>
      <c r="B5668" s="73" t="s">
        <v>6365</v>
      </c>
      <c r="C5668" s="78">
        <v>19.55</v>
      </c>
    </row>
    <row r="5669" spans="1:3" ht="25.5">
      <c r="A5669" s="75">
        <v>90374</v>
      </c>
      <c r="B5669" s="73" t="s">
        <v>6366</v>
      </c>
      <c r="C5669" s="78">
        <v>21.19</v>
      </c>
    </row>
    <row r="5670" spans="1:3" ht="25.5">
      <c r="A5670" s="75">
        <v>89444</v>
      </c>
      <c r="B5670" s="73" t="s">
        <v>6367</v>
      </c>
      <c r="C5670" s="78">
        <v>23.19</v>
      </c>
    </row>
    <row r="5671" spans="1:3" ht="25.5">
      <c r="A5671" s="75">
        <v>89399</v>
      </c>
      <c r="B5671" s="73" t="s">
        <v>6368</v>
      </c>
      <c r="C5671" s="78">
        <v>23.76</v>
      </c>
    </row>
    <row r="5672" spans="1:3" ht="25.5">
      <c r="A5672" s="75">
        <v>89442</v>
      </c>
      <c r="B5672" s="73" t="s">
        <v>6369</v>
      </c>
      <c r="C5672" s="78">
        <v>13.2</v>
      </c>
    </row>
    <row r="5673" spans="1:3" ht="25.5">
      <c r="A5673" s="75">
        <v>89397</v>
      </c>
      <c r="B5673" s="73" t="s">
        <v>6370</v>
      </c>
      <c r="C5673" s="78">
        <v>14.12</v>
      </c>
    </row>
    <row r="5674" spans="1:3" ht="25.5">
      <c r="A5674" s="75">
        <v>89622</v>
      </c>
      <c r="B5674" s="73" t="s">
        <v>6371</v>
      </c>
      <c r="C5674" s="78">
        <v>13.59</v>
      </c>
    </row>
    <row r="5675" spans="1:3" ht="25.5">
      <c r="A5675" s="75">
        <v>89445</v>
      </c>
      <c r="B5675" s="73" t="s">
        <v>6372</v>
      </c>
      <c r="C5675" s="78">
        <v>17.98</v>
      </c>
    </row>
    <row r="5676" spans="1:3" ht="25.5">
      <c r="A5676" s="75">
        <v>89400</v>
      </c>
      <c r="B5676" s="73" t="s">
        <v>6373</v>
      </c>
      <c r="C5676" s="78">
        <v>19.079999999999998</v>
      </c>
    </row>
    <row r="5677" spans="1:3" ht="25.5">
      <c r="A5677" s="75">
        <v>89624</v>
      </c>
      <c r="B5677" s="73" t="s">
        <v>6374</v>
      </c>
      <c r="C5677" s="78">
        <v>17.27</v>
      </c>
    </row>
    <row r="5678" spans="1:3" ht="25.5">
      <c r="A5678" s="75">
        <v>104012</v>
      </c>
      <c r="B5678" s="73" t="s">
        <v>6375</v>
      </c>
      <c r="C5678" s="78">
        <v>22.35</v>
      </c>
    </row>
    <row r="5679" spans="1:3" ht="25.5">
      <c r="A5679" s="75">
        <v>89627</v>
      </c>
      <c r="B5679" s="73" t="s">
        <v>6376</v>
      </c>
      <c r="C5679" s="78">
        <v>19.399999999999999</v>
      </c>
    </row>
    <row r="5680" spans="1:3" ht="25.5">
      <c r="A5680" s="75">
        <v>104006</v>
      </c>
      <c r="B5680" s="73" t="s">
        <v>6377</v>
      </c>
      <c r="C5680" s="78">
        <v>24.06</v>
      </c>
    </row>
    <row r="5681" spans="1:3" ht="25.5">
      <c r="A5681" s="75">
        <v>89626</v>
      </c>
      <c r="B5681" s="73" t="s">
        <v>6378</v>
      </c>
      <c r="C5681" s="78">
        <v>28.91</v>
      </c>
    </row>
    <row r="5682" spans="1:3" ht="25.5">
      <c r="A5682" s="75">
        <v>104005</v>
      </c>
      <c r="B5682" s="73" t="s">
        <v>6379</v>
      </c>
      <c r="C5682" s="78">
        <v>34.83</v>
      </c>
    </row>
    <row r="5683" spans="1:3" ht="25.5">
      <c r="A5683" s="75">
        <v>89439</v>
      </c>
      <c r="B5683" s="73" t="s">
        <v>6380</v>
      </c>
      <c r="C5683" s="78">
        <v>11.08</v>
      </c>
    </row>
    <row r="5684" spans="1:3" ht="25.5">
      <c r="A5684" s="75">
        <v>89421</v>
      </c>
      <c r="B5684" s="73" t="s">
        <v>6381</v>
      </c>
      <c r="C5684" s="78">
        <v>11.04</v>
      </c>
    </row>
    <row r="5685" spans="1:3" ht="25.5">
      <c r="A5685" s="75">
        <v>89375</v>
      </c>
      <c r="B5685" s="73" t="s">
        <v>6382</v>
      </c>
      <c r="C5685" s="78">
        <v>11.46</v>
      </c>
    </row>
    <row r="5686" spans="1:3" ht="25.5">
      <c r="A5686" s="75">
        <v>89536</v>
      </c>
      <c r="B5686" s="73" t="s">
        <v>6383</v>
      </c>
      <c r="C5686" s="78">
        <v>11.27</v>
      </c>
    </row>
    <row r="5687" spans="1:3" ht="25.5">
      <c r="A5687" s="75">
        <v>89428</v>
      </c>
      <c r="B5687" s="73" t="s">
        <v>6384</v>
      </c>
      <c r="C5687" s="78">
        <v>13.32</v>
      </c>
    </row>
    <row r="5688" spans="1:3" ht="25.5">
      <c r="A5688" s="75">
        <v>89382</v>
      </c>
      <c r="B5688" s="73" t="s">
        <v>6385</v>
      </c>
      <c r="C5688" s="78">
        <v>13.82</v>
      </c>
    </row>
    <row r="5689" spans="1:3" ht="25.5">
      <c r="A5689" s="75">
        <v>89552</v>
      </c>
      <c r="B5689" s="73" t="s">
        <v>6386</v>
      </c>
      <c r="C5689" s="78">
        <v>17.579999999999998</v>
      </c>
    </row>
    <row r="5690" spans="1:3" ht="25.5">
      <c r="A5690" s="75">
        <v>89435</v>
      </c>
      <c r="B5690" s="73" t="s">
        <v>6387</v>
      </c>
      <c r="C5690" s="78">
        <v>19.95</v>
      </c>
    </row>
    <row r="5691" spans="1:3" ht="25.5">
      <c r="A5691" s="75">
        <v>89390</v>
      </c>
      <c r="B5691" s="73" t="s">
        <v>6388</v>
      </c>
      <c r="C5691" s="78">
        <v>20.54</v>
      </c>
    </row>
    <row r="5692" spans="1:3" ht="25.5">
      <c r="A5692" s="75">
        <v>89568</v>
      </c>
      <c r="B5692" s="73" t="s">
        <v>6389</v>
      </c>
      <c r="C5692" s="78">
        <v>30.8</v>
      </c>
    </row>
    <row r="5693" spans="1:3" ht="25.5">
      <c r="A5693" s="75">
        <v>103990</v>
      </c>
      <c r="B5693" s="73" t="s">
        <v>6390</v>
      </c>
      <c r="C5693" s="78">
        <v>33.57</v>
      </c>
    </row>
    <row r="5694" spans="1:3" ht="25.5">
      <c r="A5694" s="75">
        <v>89594</v>
      </c>
      <c r="B5694" s="73" t="s">
        <v>6391</v>
      </c>
      <c r="C5694" s="78">
        <v>34.29</v>
      </c>
    </row>
    <row r="5695" spans="1:3" ht="25.5">
      <c r="A5695" s="75">
        <v>103997</v>
      </c>
      <c r="B5695" s="73" t="s">
        <v>6392</v>
      </c>
      <c r="C5695" s="78">
        <v>37.51</v>
      </c>
    </row>
    <row r="5696" spans="1:3" ht="25.5">
      <c r="A5696" s="75">
        <v>89609</v>
      </c>
      <c r="B5696" s="73" t="s">
        <v>6393</v>
      </c>
      <c r="C5696" s="78">
        <v>79.64</v>
      </c>
    </row>
    <row r="5697" spans="1:3" ht="25.5">
      <c r="A5697" s="75">
        <v>89612</v>
      </c>
      <c r="B5697" s="73" t="s">
        <v>6394</v>
      </c>
      <c r="C5697" s="78">
        <v>156.18</v>
      </c>
    </row>
    <row r="5698" spans="1:3" ht="25.5">
      <c r="A5698" s="75">
        <v>89615</v>
      </c>
      <c r="B5698" s="73" t="s">
        <v>6395</v>
      </c>
      <c r="C5698" s="78">
        <v>184.53</v>
      </c>
    </row>
    <row r="5699" spans="1:3" ht="25.5">
      <c r="A5699" s="75">
        <v>89747</v>
      </c>
      <c r="B5699" s="73" t="s">
        <v>6396</v>
      </c>
      <c r="C5699" s="78">
        <v>33.119999999999997</v>
      </c>
    </row>
    <row r="5700" spans="1:3" ht="25.5">
      <c r="A5700" s="75">
        <v>89656</v>
      </c>
      <c r="B5700" s="73" t="s">
        <v>6397</v>
      </c>
      <c r="C5700" s="78">
        <v>25.01</v>
      </c>
    </row>
    <row r="5701" spans="1:3" ht="25.5">
      <c r="A5701" s="75">
        <v>89663</v>
      </c>
      <c r="B5701" s="73" t="s">
        <v>6398</v>
      </c>
      <c r="C5701" s="78">
        <v>33.57</v>
      </c>
    </row>
    <row r="5702" spans="1:3" ht="25.5">
      <c r="A5702" s="75">
        <v>89759</v>
      </c>
      <c r="B5702" s="73" t="s">
        <v>6399</v>
      </c>
      <c r="C5702" s="78">
        <v>12.47</v>
      </c>
    </row>
    <row r="5703" spans="1:3" ht="25.5">
      <c r="A5703" s="75">
        <v>89832</v>
      </c>
      <c r="B5703" s="73" t="s">
        <v>6400</v>
      </c>
      <c r="C5703" s="78">
        <v>46.42</v>
      </c>
    </row>
    <row r="5704" spans="1:3" ht="25.5">
      <c r="A5704" s="75">
        <v>89666</v>
      </c>
      <c r="B5704" s="73" t="s">
        <v>6401</v>
      </c>
      <c r="C5704" s="78">
        <v>7.75</v>
      </c>
    </row>
    <row r="5705" spans="1:3" ht="25.5">
      <c r="A5705" s="75">
        <v>89678</v>
      </c>
      <c r="B5705" s="73" t="s">
        <v>6402</v>
      </c>
      <c r="C5705" s="78">
        <v>12.96</v>
      </c>
    </row>
    <row r="5706" spans="1:3" ht="25.5">
      <c r="A5706" s="75">
        <v>89764</v>
      </c>
      <c r="B5706" s="73" t="s">
        <v>6403</v>
      </c>
      <c r="C5706" s="78">
        <v>41.56</v>
      </c>
    </row>
    <row r="5707" spans="1:3" ht="25.5">
      <c r="A5707" s="75">
        <v>89689</v>
      </c>
      <c r="B5707" s="73" t="s">
        <v>6404</v>
      </c>
      <c r="C5707" s="78">
        <v>42.13</v>
      </c>
    </row>
    <row r="5708" spans="1:3" ht="25.5">
      <c r="A5708" s="75">
        <v>89655</v>
      </c>
      <c r="B5708" s="73" t="s">
        <v>6405</v>
      </c>
      <c r="C5708" s="78">
        <v>26.89</v>
      </c>
    </row>
    <row r="5709" spans="1:3" ht="25.5">
      <c r="A5709" s="75">
        <v>89662</v>
      </c>
      <c r="B5709" s="73" t="s">
        <v>6406</v>
      </c>
      <c r="C5709" s="78">
        <v>34.909999999999997</v>
      </c>
    </row>
    <row r="5710" spans="1:3" ht="25.5">
      <c r="A5710" s="75">
        <v>89758</v>
      </c>
      <c r="B5710" s="73" t="s">
        <v>6407</v>
      </c>
      <c r="C5710" s="78">
        <v>41.37</v>
      </c>
    </row>
    <row r="5711" spans="1:3" ht="25.5">
      <c r="A5711" s="75">
        <v>89676</v>
      </c>
      <c r="B5711" s="73" t="s">
        <v>6408</v>
      </c>
      <c r="C5711" s="78">
        <v>41.36</v>
      </c>
    </row>
    <row r="5712" spans="1:3" ht="25.5">
      <c r="A5712" s="75">
        <v>89818</v>
      </c>
      <c r="B5712" s="73" t="s">
        <v>6409</v>
      </c>
      <c r="C5712" s="78">
        <v>60.59</v>
      </c>
    </row>
    <row r="5713" spans="1:3" ht="25.5">
      <c r="A5713" s="75">
        <v>89763</v>
      </c>
      <c r="B5713" s="73" t="s">
        <v>6410</v>
      </c>
      <c r="C5713" s="78">
        <v>62.95</v>
      </c>
    </row>
    <row r="5714" spans="1:3" ht="25.5">
      <c r="A5714" s="75">
        <v>89686</v>
      </c>
      <c r="B5714" s="73" t="s">
        <v>6411</v>
      </c>
      <c r="C5714" s="78">
        <v>63.56</v>
      </c>
    </row>
    <row r="5715" spans="1:3" ht="25.5">
      <c r="A5715" s="75">
        <v>104029</v>
      </c>
      <c r="B5715" s="73" t="s">
        <v>6412</v>
      </c>
      <c r="C5715" s="78">
        <v>75.849999999999994</v>
      </c>
    </row>
    <row r="5716" spans="1:3" ht="25.5">
      <c r="A5716" s="75">
        <v>89831</v>
      </c>
      <c r="B5716" s="73" t="s">
        <v>6413</v>
      </c>
      <c r="C5716" s="78">
        <v>73.260000000000005</v>
      </c>
    </row>
    <row r="5717" spans="1:3" ht="25.5">
      <c r="A5717" s="75">
        <v>89668</v>
      </c>
      <c r="B5717" s="73" t="s">
        <v>6414</v>
      </c>
      <c r="C5717" s="78">
        <v>32.770000000000003</v>
      </c>
    </row>
    <row r="5718" spans="1:3" ht="25.5">
      <c r="A5718" s="75">
        <v>89639</v>
      </c>
      <c r="B5718" s="73" t="s">
        <v>6415</v>
      </c>
      <c r="C5718" s="78">
        <v>12.96</v>
      </c>
    </row>
    <row r="5719" spans="1:3" ht="25.5">
      <c r="A5719" s="75">
        <v>89721</v>
      </c>
      <c r="B5719" s="73" t="s">
        <v>6416</v>
      </c>
      <c r="C5719" s="78">
        <v>17.100000000000001</v>
      </c>
    </row>
    <row r="5720" spans="1:3" ht="25.5">
      <c r="A5720" s="75">
        <v>89643</v>
      </c>
      <c r="B5720" s="73" t="s">
        <v>6417</v>
      </c>
      <c r="C5720" s="78">
        <v>17.78</v>
      </c>
    </row>
    <row r="5721" spans="1:3" ht="25.5">
      <c r="A5721" s="75">
        <v>89727</v>
      </c>
      <c r="B5721" s="73" t="s">
        <v>6418</v>
      </c>
      <c r="C5721" s="78">
        <v>26.43</v>
      </c>
    </row>
    <row r="5722" spans="1:3" ht="25.5">
      <c r="A5722" s="75">
        <v>89648</v>
      </c>
      <c r="B5722" s="73" t="s">
        <v>6419</v>
      </c>
      <c r="C5722" s="78">
        <v>27.22</v>
      </c>
    </row>
    <row r="5723" spans="1:3" ht="25.5">
      <c r="A5723" s="75">
        <v>89749</v>
      </c>
      <c r="B5723" s="73" t="s">
        <v>6420</v>
      </c>
      <c r="C5723" s="78">
        <v>18.399999999999999</v>
      </c>
    </row>
    <row r="5724" spans="1:3" ht="25.5">
      <c r="A5724" s="75">
        <v>89657</v>
      </c>
      <c r="B5724" s="73" t="s">
        <v>6421</v>
      </c>
      <c r="C5724" s="78">
        <v>15.26</v>
      </c>
    </row>
    <row r="5725" spans="1:3" ht="25.5">
      <c r="A5725" s="75">
        <v>89664</v>
      </c>
      <c r="B5725" s="73" t="s">
        <v>6422</v>
      </c>
      <c r="C5725" s="78">
        <v>18.850000000000001</v>
      </c>
    </row>
    <row r="5726" spans="1:3" ht="25.5">
      <c r="A5726" s="75">
        <v>89638</v>
      </c>
      <c r="B5726" s="73" t="s">
        <v>6423</v>
      </c>
      <c r="C5726" s="78">
        <v>12.22</v>
      </c>
    </row>
    <row r="5727" spans="1:3" ht="25.5">
      <c r="A5727" s="75">
        <v>89720</v>
      </c>
      <c r="B5727" s="73" t="s">
        <v>6424</v>
      </c>
      <c r="C5727" s="78">
        <v>15.64</v>
      </c>
    </row>
    <row r="5728" spans="1:3" ht="25.5">
      <c r="A5728" s="75">
        <v>89642</v>
      </c>
      <c r="B5728" s="73" t="s">
        <v>6425</v>
      </c>
      <c r="C5728" s="78">
        <v>16.32</v>
      </c>
    </row>
    <row r="5729" spans="1:3" ht="25.5">
      <c r="A5729" s="75">
        <v>89725</v>
      </c>
      <c r="B5729" s="73" t="s">
        <v>6426</v>
      </c>
      <c r="C5729" s="78">
        <v>20.72</v>
      </c>
    </row>
    <row r="5730" spans="1:3" ht="25.5">
      <c r="A5730" s="75">
        <v>89647</v>
      </c>
      <c r="B5730" s="73" t="s">
        <v>6427</v>
      </c>
      <c r="C5730" s="78">
        <v>21.51</v>
      </c>
    </row>
    <row r="5731" spans="1:3" ht="25.5">
      <c r="A5731" s="75">
        <v>89780</v>
      </c>
      <c r="B5731" s="73" t="s">
        <v>6428</v>
      </c>
      <c r="C5731" s="78">
        <v>26.71</v>
      </c>
    </row>
    <row r="5732" spans="1:3" ht="25.5">
      <c r="A5732" s="75">
        <v>89734</v>
      </c>
      <c r="B5732" s="73" t="s">
        <v>6429</v>
      </c>
      <c r="C5732" s="78">
        <v>30.38</v>
      </c>
    </row>
    <row r="5733" spans="1:3" ht="25.5">
      <c r="A5733" s="75">
        <v>89650</v>
      </c>
      <c r="B5733" s="73" t="s">
        <v>6430</v>
      </c>
      <c r="C5733" s="78">
        <v>31.32</v>
      </c>
    </row>
    <row r="5734" spans="1:3" ht="25.5">
      <c r="A5734" s="75">
        <v>89787</v>
      </c>
      <c r="B5734" s="73" t="s">
        <v>6431</v>
      </c>
      <c r="C5734" s="78">
        <v>40.229999999999997</v>
      </c>
    </row>
    <row r="5735" spans="1:3" ht="25.5">
      <c r="A5735" s="75">
        <v>104024</v>
      </c>
      <c r="B5735" s="73" t="s">
        <v>6432</v>
      </c>
      <c r="C5735" s="78">
        <v>44.35</v>
      </c>
    </row>
    <row r="5736" spans="1:3" ht="25.5">
      <c r="A5736" s="75">
        <v>89789</v>
      </c>
      <c r="B5736" s="73" t="s">
        <v>6433</v>
      </c>
      <c r="C5736" s="78">
        <v>75.569999999999993</v>
      </c>
    </row>
    <row r="5737" spans="1:3" ht="25.5">
      <c r="A5737" s="75">
        <v>89791</v>
      </c>
      <c r="B5737" s="73" t="s">
        <v>6434</v>
      </c>
      <c r="C5737" s="78">
        <v>173.02</v>
      </c>
    </row>
    <row r="5738" spans="1:3" ht="25.5">
      <c r="A5738" s="75">
        <v>89793</v>
      </c>
      <c r="B5738" s="73" t="s">
        <v>6435</v>
      </c>
      <c r="C5738" s="78">
        <v>250.39</v>
      </c>
    </row>
    <row r="5739" spans="1:3" ht="25.5">
      <c r="A5739" s="75">
        <v>89637</v>
      </c>
      <c r="B5739" s="73" t="s">
        <v>6436</v>
      </c>
      <c r="C5739" s="78">
        <v>11.17</v>
      </c>
    </row>
    <row r="5740" spans="1:3" ht="25.5">
      <c r="A5740" s="75">
        <v>89719</v>
      </c>
      <c r="B5740" s="73" t="s">
        <v>6437</v>
      </c>
      <c r="C5740" s="78">
        <v>13.8</v>
      </c>
    </row>
    <row r="5741" spans="1:3" ht="25.5">
      <c r="A5741" s="75">
        <v>89641</v>
      </c>
      <c r="B5741" s="73" t="s">
        <v>6438</v>
      </c>
      <c r="C5741" s="78">
        <v>14.48</v>
      </c>
    </row>
    <row r="5742" spans="1:3" ht="25.5">
      <c r="A5742" s="75">
        <v>89723</v>
      </c>
      <c r="B5742" s="73" t="s">
        <v>6439</v>
      </c>
      <c r="C5742" s="78">
        <v>21.47</v>
      </c>
    </row>
    <row r="5743" spans="1:3" ht="25.5">
      <c r="A5743" s="75">
        <v>89646</v>
      </c>
      <c r="B5743" s="73" t="s">
        <v>6440</v>
      </c>
      <c r="C5743" s="78">
        <v>22.26</v>
      </c>
    </row>
    <row r="5744" spans="1:3" ht="25.5">
      <c r="A5744" s="75">
        <v>89777</v>
      </c>
      <c r="B5744" s="73" t="s">
        <v>6441</v>
      </c>
      <c r="C5744" s="78">
        <v>28.58</v>
      </c>
    </row>
    <row r="5745" spans="1:3" ht="25.5">
      <c r="A5745" s="75">
        <v>89729</v>
      </c>
      <c r="B5745" s="73" t="s">
        <v>6442</v>
      </c>
      <c r="C5745" s="78">
        <v>32.25</v>
      </c>
    </row>
    <row r="5746" spans="1:3" ht="25.5">
      <c r="A5746" s="75">
        <v>89649</v>
      </c>
      <c r="B5746" s="73" t="s">
        <v>6443</v>
      </c>
      <c r="C5746" s="78">
        <v>33.19</v>
      </c>
    </row>
    <row r="5747" spans="1:3" ht="25.5">
      <c r="A5747" s="75">
        <v>89781</v>
      </c>
      <c r="B5747" s="73" t="s">
        <v>6444</v>
      </c>
      <c r="C5747" s="78">
        <v>40.69</v>
      </c>
    </row>
    <row r="5748" spans="1:3" ht="25.5">
      <c r="A5748" s="75">
        <v>104023</v>
      </c>
      <c r="B5748" s="73" t="s">
        <v>6445</v>
      </c>
      <c r="C5748" s="78">
        <v>44.81</v>
      </c>
    </row>
    <row r="5749" spans="1:3" ht="25.5">
      <c r="A5749" s="75">
        <v>89788</v>
      </c>
      <c r="B5749" s="73" t="s">
        <v>6446</v>
      </c>
      <c r="C5749" s="78">
        <v>89.26</v>
      </c>
    </row>
    <row r="5750" spans="1:3" ht="25.5">
      <c r="A5750" s="75">
        <v>89790</v>
      </c>
      <c r="B5750" s="73" t="s">
        <v>6447</v>
      </c>
      <c r="C5750" s="78">
        <v>179.22</v>
      </c>
    </row>
    <row r="5751" spans="1:3" ht="25.5">
      <c r="A5751" s="75">
        <v>89792</v>
      </c>
      <c r="B5751" s="73" t="s">
        <v>6448</v>
      </c>
      <c r="C5751" s="78">
        <v>211.86</v>
      </c>
    </row>
    <row r="5752" spans="1:3" ht="25.5">
      <c r="A5752" s="75">
        <v>89640</v>
      </c>
      <c r="B5752" s="73" t="s">
        <v>6449</v>
      </c>
      <c r="C5752" s="78">
        <v>20.89</v>
      </c>
    </row>
    <row r="5753" spans="1:3" ht="25.5">
      <c r="A5753" s="75">
        <v>89644</v>
      </c>
      <c r="B5753" s="73" t="s">
        <v>6450</v>
      </c>
      <c r="C5753" s="78">
        <v>25.57</v>
      </c>
    </row>
    <row r="5754" spans="1:3" ht="25.5">
      <c r="A5754" s="75">
        <v>89645</v>
      </c>
      <c r="B5754" s="73" t="s">
        <v>6451</v>
      </c>
      <c r="C5754" s="78">
        <v>36.07</v>
      </c>
    </row>
    <row r="5755" spans="1:3" ht="25.5">
      <c r="A5755" s="75">
        <v>89652</v>
      </c>
      <c r="B5755" s="73" t="s">
        <v>6452</v>
      </c>
      <c r="C5755" s="78">
        <v>13.4</v>
      </c>
    </row>
    <row r="5756" spans="1:3" ht="25.5">
      <c r="A5756" s="75">
        <v>89738</v>
      </c>
      <c r="B5756" s="73" t="s">
        <v>6453</v>
      </c>
      <c r="C5756" s="78">
        <v>18.48</v>
      </c>
    </row>
    <row r="5757" spans="1:3" ht="25.5">
      <c r="A5757" s="75">
        <v>89659</v>
      </c>
      <c r="B5757" s="73" t="s">
        <v>6454</v>
      </c>
      <c r="C5757" s="78">
        <v>18.93</v>
      </c>
    </row>
    <row r="5758" spans="1:3" ht="25.5">
      <c r="A5758" s="75">
        <v>89756</v>
      </c>
      <c r="B5758" s="73" t="s">
        <v>6455</v>
      </c>
      <c r="C5758" s="78">
        <v>25.73</v>
      </c>
    </row>
    <row r="5759" spans="1:3" ht="25.5">
      <c r="A5759" s="75">
        <v>89672</v>
      </c>
      <c r="B5759" s="73" t="s">
        <v>6456</v>
      </c>
      <c r="C5759" s="78">
        <v>26.26</v>
      </c>
    </row>
    <row r="5760" spans="1:3" ht="25.5">
      <c r="A5760" s="75">
        <v>89815</v>
      </c>
      <c r="B5760" s="73" t="s">
        <v>6457</v>
      </c>
      <c r="C5760" s="78">
        <v>32.07</v>
      </c>
    </row>
    <row r="5761" spans="1:3" ht="25.5">
      <c r="A5761" s="75">
        <v>89761</v>
      </c>
      <c r="B5761" s="73" t="s">
        <v>6458</v>
      </c>
      <c r="C5761" s="78">
        <v>34.49</v>
      </c>
    </row>
    <row r="5762" spans="1:3" ht="25.5">
      <c r="A5762" s="75">
        <v>89682</v>
      </c>
      <c r="B5762" s="73" t="s">
        <v>6459</v>
      </c>
      <c r="C5762" s="78">
        <v>35.11</v>
      </c>
    </row>
    <row r="5763" spans="1:3" ht="25.5">
      <c r="A5763" s="75">
        <v>89824</v>
      </c>
      <c r="B5763" s="73" t="s">
        <v>6460</v>
      </c>
      <c r="C5763" s="78">
        <v>43.68</v>
      </c>
    </row>
    <row r="5764" spans="1:3" ht="25.5">
      <c r="A5764" s="75">
        <v>104026</v>
      </c>
      <c r="B5764" s="73" t="s">
        <v>6461</v>
      </c>
      <c r="C5764" s="78">
        <v>46.44</v>
      </c>
    </row>
    <row r="5765" spans="1:3" ht="25.5">
      <c r="A5765" s="75">
        <v>89740</v>
      </c>
      <c r="B5765" s="73" t="s">
        <v>6462</v>
      </c>
      <c r="C5765" s="78">
        <v>9.82</v>
      </c>
    </row>
    <row r="5766" spans="1:3" ht="25.5">
      <c r="A5766" s="75">
        <v>89836</v>
      </c>
      <c r="B5766" s="73" t="s">
        <v>6463</v>
      </c>
      <c r="C5766" s="78">
        <v>227.27</v>
      </c>
    </row>
    <row r="5767" spans="1:3" ht="25.5">
      <c r="A5767" s="75">
        <v>89653</v>
      </c>
      <c r="B5767" s="73" t="s">
        <v>6464</v>
      </c>
      <c r="C5767" s="78">
        <v>19.3</v>
      </c>
    </row>
    <row r="5768" spans="1:3" ht="25.5">
      <c r="A5768" s="75">
        <v>89660</v>
      </c>
      <c r="B5768" s="73" t="s">
        <v>6465</v>
      </c>
      <c r="C5768" s="78">
        <v>10.3</v>
      </c>
    </row>
    <row r="5769" spans="1:3" ht="25.5">
      <c r="A5769" s="75">
        <v>104028</v>
      </c>
      <c r="B5769" s="73" t="s">
        <v>6466</v>
      </c>
      <c r="C5769" s="78">
        <v>147</v>
      </c>
    </row>
    <row r="5770" spans="1:3" ht="25.5">
      <c r="A5770" s="75">
        <v>89826</v>
      </c>
      <c r="B5770" s="73" t="s">
        <v>6467</v>
      </c>
      <c r="C5770" s="78">
        <v>144.41</v>
      </c>
    </row>
    <row r="5771" spans="1:3" ht="25.5">
      <c r="A5771" s="75">
        <v>89651</v>
      </c>
      <c r="B5771" s="73" t="s">
        <v>6468</v>
      </c>
      <c r="C5771" s="78">
        <v>7.57</v>
      </c>
    </row>
    <row r="5772" spans="1:3" ht="25.5">
      <c r="A5772" s="75">
        <v>89736</v>
      </c>
      <c r="B5772" s="73" t="s">
        <v>6469</v>
      </c>
      <c r="C5772" s="78">
        <v>9.69</v>
      </c>
    </row>
    <row r="5773" spans="1:3" ht="25.5">
      <c r="A5773" s="75">
        <v>89658</v>
      </c>
      <c r="B5773" s="73" t="s">
        <v>6470</v>
      </c>
      <c r="C5773" s="78">
        <v>10.14</v>
      </c>
    </row>
    <row r="5774" spans="1:3" ht="25.5">
      <c r="A5774" s="75">
        <v>89755</v>
      </c>
      <c r="B5774" s="73" t="s">
        <v>6471</v>
      </c>
      <c r="C5774" s="78">
        <v>14.79</v>
      </c>
    </row>
    <row r="5775" spans="1:3" ht="25.5">
      <c r="A5775" s="75">
        <v>89670</v>
      </c>
      <c r="B5775" s="73" t="s">
        <v>6472</v>
      </c>
      <c r="C5775" s="78">
        <v>15.32</v>
      </c>
    </row>
    <row r="5776" spans="1:3" ht="25.5">
      <c r="A5776" s="75">
        <v>89794</v>
      </c>
      <c r="B5776" s="73" t="s">
        <v>6473</v>
      </c>
      <c r="C5776" s="78">
        <v>21.74</v>
      </c>
    </row>
    <row r="5777" spans="1:3" ht="25.5">
      <c r="A5777" s="75">
        <v>89760</v>
      </c>
      <c r="B5777" s="73" t="s">
        <v>6474</v>
      </c>
      <c r="C5777" s="78">
        <v>24.16</v>
      </c>
    </row>
    <row r="5778" spans="1:3" ht="25.5">
      <c r="A5778" s="75">
        <v>89680</v>
      </c>
      <c r="B5778" s="73" t="s">
        <v>6475</v>
      </c>
      <c r="C5778" s="78">
        <v>24.78</v>
      </c>
    </row>
    <row r="5779" spans="1:3" ht="25.5">
      <c r="A5779" s="75">
        <v>89822</v>
      </c>
      <c r="B5779" s="73" t="s">
        <v>6476</v>
      </c>
      <c r="C5779" s="78">
        <v>28.51</v>
      </c>
    </row>
    <row r="5780" spans="1:3" ht="25.5">
      <c r="A5780" s="75">
        <v>104025</v>
      </c>
      <c r="B5780" s="73" t="s">
        <v>6477</v>
      </c>
      <c r="C5780" s="78">
        <v>31.27</v>
      </c>
    </row>
    <row r="5781" spans="1:3" ht="25.5">
      <c r="A5781" s="75">
        <v>89835</v>
      </c>
      <c r="B5781" s="73" t="s">
        <v>6478</v>
      </c>
      <c r="C5781" s="78">
        <v>49.47</v>
      </c>
    </row>
    <row r="5782" spans="1:3" ht="25.5">
      <c r="A5782" s="75">
        <v>89838</v>
      </c>
      <c r="B5782" s="73" t="s">
        <v>6479</v>
      </c>
      <c r="C5782" s="78">
        <v>173.99</v>
      </c>
    </row>
    <row r="5783" spans="1:3" ht="25.5">
      <c r="A5783" s="75">
        <v>89840</v>
      </c>
      <c r="B5783" s="73" t="s">
        <v>6480</v>
      </c>
      <c r="C5783" s="78">
        <v>205.06</v>
      </c>
    </row>
    <row r="5784" spans="1:3" ht="25.5">
      <c r="A5784" s="75">
        <v>104015</v>
      </c>
      <c r="B5784" s="73" t="s">
        <v>6481</v>
      </c>
      <c r="C5784" s="78">
        <v>17.38</v>
      </c>
    </row>
    <row r="5785" spans="1:3" ht="25.5">
      <c r="A5785" s="75">
        <v>104018</v>
      </c>
      <c r="B5785" s="73" t="s">
        <v>6482</v>
      </c>
      <c r="C5785" s="78">
        <v>22.59</v>
      </c>
    </row>
    <row r="5786" spans="1:3" ht="25.5">
      <c r="A5786" s="75">
        <v>104016</v>
      </c>
      <c r="B5786" s="73" t="s">
        <v>6483</v>
      </c>
      <c r="C5786" s="78">
        <v>23.58</v>
      </c>
    </row>
    <row r="5787" spans="1:3" ht="25.5">
      <c r="A5787" s="75">
        <v>104019</v>
      </c>
      <c r="B5787" s="73" t="s">
        <v>6484</v>
      </c>
      <c r="C5787" s="78">
        <v>48.51</v>
      </c>
    </row>
    <row r="5788" spans="1:3" ht="25.5">
      <c r="A5788" s="75">
        <v>104017</v>
      </c>
      <c r="B5788" s="73" t="s">
        <v>6485</v>
      </c>
      <c r="C5788" s="78">
        <v>49.65</v>
      </c>
    </row>
    <row r="5789" spans="1:3" ht="25.5">
      <c r="A5789" s="75">
        <v>104020</v>
      </c>
      <c r="B5789" s="73" t="s">
        <v>6486</v>
      </c>
      <c r="C5789" s="78">
        <v>62.61</v>
      </c>
    </row>
    <row r="5790" spans="1:3" ht="25.5">
      <c r="A5790" s="75">
        <v>104030</v>
      </c>
      <c r="B5790" s="73" t="s">
        <v>6487</v>
      </c>
      <c r="C5790" s="78">
        <v>67.8</v>
      </c>
    </row>
    <row r="5791" spans="1:3" ht="25.5">
      <c r="A5791" s="75">
        <v>89694</v>
      </c>
      <c r="B5791" s="73" t="s">
        <v>6488</v>
      </c>
      <c r="C5791" s="78">
        <v>21.83</v>
      </c>
    </row>
    <row r="5792" spans="1:3" ht="25.5">
      <c r="A5792" s="75">
        <v>89700</v>
      </c>
      <c r="B5792" s="73" t="s">
        <v>6489</v>
      </c>
      <c r="C5792" s="78">
        <v>24.99</v>
      </c>
    </row>
    <row r="5793" spans="1:3" ht="25.5">
      <c r="A5793" s="75">
        <v>89703</v>
      </c>
      <c r="B5793" s="73" t="s">
        <v>6490</v>
      </c>
      <c r="C5793" s="78">
        <v>53.27</v>
      </c>
    </row>
    <row r="5794" spans="1:3" ht="25.5">
      <c r="A5794" s="75">
        <v>89691</v>
      </c>
      <c r="B5794" s="73" t="s">
        <v>6491</v>
      </c>
      <c r="C5794" s="78">
        <v>14.35</v>
      </c>
    </row>
    <row r="5795" spans="1:3" ht="25.5">
      <c r="A5795" s="75">
        <v>89765</v>
      </c>
      <c r="B5795" s="73" t="s">
        <v>6492</v>
      </c>
      <c r="C5795" s="78">
        <v>17.91</v>
      </c>
    </row>
    <row r="5796" spans="1:3" ht="25.5">
      <c r="A5796" s="75">
        <v>89697</v>
      </c>
      <c r="B5796" s="73" t="s">
        <v>6493</v>
      </c>
      <c r="C5796" s="78">
        <v>18.809999999999999</v>
      </c>
    </row>
    <row r="5797" spans="1:3" ht="25.5">
      <c r="A5797" s="75">
        <v>89844</v>
      </c>
      <c r="B5797" s="73" t="s">
        <v>6494</v>
      </c>
      <c r="C5797" s="78">
        <v>71.13</v>
      </c>
    </row>
    <row r="5798" spans="1:3" ht="25.5">
      <c r="A5798" s="75">
        <v>104022</v>
      </c>
      <c r="B5798" s="73" t="s">
        <v>6495</v>
      </c>
      <c r="C5798" s="78">
        <v>76.63</v>
      </c>
    </row>
    <row r="5799" spans="1:3" ht="25.5">
      <c r="A5799" s="75">
        <v>89633</v>
      </c>
      <c r="B5799" s="73" t="s">
        <v>6496</v>
      </c>
      <c r="C5799" s="78">
        <v>26.85</v>
      </c>
    </row>
    <row r="5800" spans="1:3" ht="25.5">
      <c r="A5800" s="75">
        <v>89716</v>
      </c>
      <c r="B5800" s="73" t="s">
        <v>6497</v>
      </c>
      <c r="C5800" s="78">
        <v>29.42</v>
      </c>
    </row>
    <row r="5801" spans="1:3" ht="25.5">
      <c r="A5801" s="75">
        <v>89634</v>
      </c>
      <c r="B5801" s="73" t="s">
        <v>6498</v>
      </c>
      <c r="C5801" s="78">
        <v>38.72</v>
      </c>
    </row>
    <row r="5802" spans="1:3" ht="25.5">
      <c r="A5802" s="75">
        <v>89717</v>
      </c>
      <c r="B5802" s="73" t="s">
        <v>6499</v>
      </c>
      <c r="C5802" s="78">
        <v>47.06</v>
      </c>
    </row>
    <row r="5803" spans="1:3" ht="25.5">
      <c r="A5803" s="75">
        <v>89635</v>
      </c>
      <c r="B5803" s="73" t="s">
        <v>6500</v>
      </c>
      <c r="C5803" s="78">
        <v>58.02</v>
      </c>
    </row>
    <row r="5804" spans="1:3" ht="25.5">
      <c r="A5804" s="75">
        <v>89770</v>
      </c>
      <c r="B5804" s="73" t="s">
        <v>6501</v>
      </c>
      <c r="C5804" s="78">
        <v>52.35</v>
      </c>
    </row>
    <row r="5805" spans="1:3" ht="25.5">
      <c r="A5805" s="75">
        <v>89718</v>
      </c>
      <c r="B5805" s="73" t="s">
        <v>6502</v>
      </c>
      <c r="C5805" s="78">
        <v>60.47</v>
      </c>
    </row>
    <row r="5806" spans="1:3" ht="25.5">
      <c r="A5806" s="75">
        <v>89636</v>
      </c>
      <c r="B5806" s="73" t="s">
        <v>6503</v>
      </c>
      <c r="C5806" s="78">
        <v>73.36</v>
      </c>
    </row>
    <row r="5807" spans="1:3" ht="25.5">
      <c r="A5807" s="75">
        <v>89771</v>
      </c>
      <c r="B5807" s="73" t="s">
        <v>6504</v>
      </c>
      <c r="C5807" s="78">
        <v>69.930000000000007</v>
      </c>
    </row>
    <row r="5808" spans="1:3" ht="25.5">
      <c r="A5808" s="75">
        <v>104021</v>
      </c>
      <c r="B5808" s="73" t="s">
        <v>6505</v>
      </c>
      <c r="C5808" s="78">
        <v>79.23</v>
      </c>
    </row>
    <row r="5809" spans="1:3" ht="25.5">
      <c r="A5809" s="75">
        <v>89772</v>
      </c>
      <c r="B5809" s="73" t="s">
        <v>6506</v>
      </c>
      <c r="C5809" s="78">
        <v>102.06</v>
      </c>
    </row>
    <row r="5810" spans="1:3" ht="25.5">
      <c r="A5810" s="75">
        <v>89773</v>
      </c>
      <c r="B5810" s="73" t="s">
        <v>6507</v>
      </c>
      <c r="C5810" s="78">
        <v>164.54</v>
      </c>
    </row>
    <row r="5811" spans="1:3" ht="25.5">
      <c r="A5811" s="75">
        <v>89775</v>
      </c>
      <c r="B5811" s="73" t="s">
        <v>6508</v>
      </c>
      <c r="C5811" s="78">
        <v>257.45999999999998</v>
      </c>
    </row>
    <row r="5812" spans="1:3" ht="25.5">
      <c r="A5812" s="75">
        <v>89767</v>
      </c>
      <c r="B5812" s="73" t="s">
        <v>6509</v>
      </c>
      <c r="C5812" s="78">
        <v>22.81</v>
      </c>
    </row>
    <row r="5813" spans="1:3" ht="25.5">
      <c r="A5813" s="75">
        <v>89695</v>
      </c>
      <c r="B5813" s="73" t="s">
        <v>6510</v>
      </c>
      <c r="C5813" s="78">
        <v>18.38</v>
      </c>
    </row>
    <row r="5814" spans="1:3" ht="25.5">
      <c r="A5814" s="75">
        <v>89702</v>
      </c>
      <c r="B5814" s="73" t="s">
        <v>6511</v>
      </c>
      <c r="C5814" s="78">
        <v>23.71</v>
      </c>
    </row>
    <row r="5815" spans="1:3" ht="25.5">
      <c r="A5815" s="75">
        <v>89768</v>
      </c>
      <c r="B5815" s="73" t="s">
        <v>6512</v>
      </c>
      <c r="C5815" s="78">
        <v>26.48</v>
      </c>
    </row>
    <row r="5816" spans="1:3" ht="25.5">
      <c r="A5816" s="75">
        <v>89842</v>
      </c>
      <c r="B5816" s="73" t="s">
        <v>6513</v>
      </c>
      <c r="C5816" s="78">
        <v>56.39</v>
      </c>
    </row>
    <row r="5817" spans="1:3" ht="25.5">
      <c r="A5817" s="75">
        <v>89845</v>
      </c>
      <c r="B5817" s="73" t="s">
        <v>6514</v>
      </c>
      <c r="C5817" s="78">
        <v>112.03</v>
      </c>
    </row>
    <row r="5818" spans="1:3" ht="25.5">
      <c r="A5818" s="75">
        <v>89846</v>
      </c>
      <c r="B5818" s="73" t="s">
        <v>6515</v>
      </c>
      <c r="C5818" s="78">
        <v>241.22</v>
      </c>
    </row>
    <row r="5819" spans="1:3" ht="25.5">
      <c r="A5819" s="75">
        <v>89847</v>
      </c>
      <c r="B5819" s="73" t="s">
        <v>6516</v>
      </c>
      <c r="C5819" s="78">
        <v>288.05</v>
      </c>
    </row>
    <row r="5820" spans="1:3" ht="25.5">
      <c r="A5820" s="75">
        <v>89705</v>
      </c>
      <c r="B5820" s="73" t="s">
        <v>6517</v>
      </c>
      <c r="C5820" s="78">
        <v>27.54</v>
      </c>
    </row>
    <row r="5821" spans="1:3" ht="25.5">
      <c r="A5821" s="75">
        <v>89769</v>
      </c>
      <c r="B5821" s="73" t="s">
        <v>6518</v>
      </c>
      <c r="C5821" s="78">
        <v>61.25</v>
      </c>
    </row>
    <row r="5822" spans="1:3" ht="25.5">
      <c r="A5822" s="75">
        <v>89706</v>
      </c>
      <c r="B5822" s="73" t="s">
        <v>6519</v>
      </c>
      <c r="C5822" s="78">
        <v>62.5</v>
      </c>
    </row>
    <row r="5823" spans="1:3" ht="25.5">
      <c r="A5823" s="75">
        <v>89741</v>
      </c>
      <c r="B5823" s="73" t="s">
        <v>6520</v>
      </c>
      <c r="C5823" s="78">
        <v>25.7</v>
      </c>
    </row>
    <row r="5824" spans="1:3" ht="25.5">
      <c r="A5824" s="75">
        <v>89757</v>
      </c>
      <c r="B5824" s="73" t="s">
        <v>6521</v>
      </c>
      <c r="C5824" s="78">
        <v>33.64</v>
      </c>
    </row>
    <row r="5825" spans="1:3" ht="25.5">
      <c r="A5825" s="75">
        <v>104027</v>
      </c>
      <c r="B5825" s="73" t="s">
        <v>6522</v>
      </c>
      <c r="C5825" s="78">
        <v>71.180000000000007</v>
      </c>
    </row>
    <row r="5826" spans="1:3" ht="25.5">
      <c r="A5826" s="75">
        <v>89837</v>
      </c>
      <c r="B5826" s="73" t="s">
        <v>6523</v>
      </c>
      <c r="C5826" s="78">
        <v>152.05000000000001</v>
      </c>
    </row>
    <row r="5827" spans="1:3" ht="25.5">
      <c r="A5827" s="75">
        <v>89839</v>
      </c>
      <c r="B5827" s="73" t="s">
        <v>6524</v>
      </c>
      <c r="C5827" s="78">
        <v>197.48</v>
      </c>
    </row>
    <row r="5828" spans="1:3" ht="25.5">
      <c r="A5828" s="75">
        <v>89841</v>
      </c>
      <c r="B5828" s="73" t="s">
        <v>6525</v>
      </c>
      <c r="C5828" s="78">
        <v>300.32</v>
      </c>
    </row>
    <row r="5829" spans="1:3" ht="25.5">
      <c r="A5829" s="75">
        <v>89654</v>
      </c>
      <c r="B5829" s="73" t="s">
        <v>6526</v>
      </c>
      <c r="C5829" s="78">
        <v>22.46</v>
      </c>
    </row>
    <row r="5830" spans="1:3" ht="25.5">
      <c r="A5830" s="75">
        <v>89661</v>
      </c>
      <c r="B5830" s="73" t="s">
        <v>6527</v>
      </c>
      <c r="C5830" s="78">
        <v>26.15</v>
      </c>
    </row>
    <row r="5831" spans="1:3" ht="25.5">
      <c r="A5831" s="75">
        <v>89674</v>
      </c>
      <c r="B5831" s="73" t="s">
        <v>6528</v>
      </c>
      <c r="C5831" s="78">
        <v>34.17</v>
      </c>
    </row>
    <row r="5832" spans="1:3" ht="25.5">
      <c r="A5832" s="75">
        <v>89816</v>
      </c>
      <c r="B5832" s="73" t="s">
        <v>6529</v>
      </c>
      <c r="C5832" s="78">
        <v>46.85</v>
      </c>
    </row>
    <row r="5833" spans="1:3" ht="25.5">
      <c r="A5833" s="75">
        <v>89762</v>
      </c>
      <c r="B5833" s="73" t="s">
        <v>6530</v>
      </c>
      <c r="C5833" s="78">
        <v>49.27</v>
      </c>
    </row>
    <row r="5834" spans="1:3" ht="25.5">
      <c r="A5834" s="75">
        <v>89684</v>
      </c>
      <c r="B5834" s="73" t="s">
        <v>6531</v>
      </c>
      <c r="C5834" s="78">
        <v>49.89</v>
      </c>
    </row>
    <row r="5835" spans="1:3" ht="25.5">
      <c r="A5835" s="75">
        <v>89828</v>
      </c>
      <c r="B5835" s="73" t="s">
        <v>6532</v>
      </c>
      <c r="C5835" s="78">
        <v>68.42</v>
      </c>
    </row>
    <row r="5836" spans="1:3" ht="25.5">
      <c r="A5836" s="75">
        <v>89546</v>
      </c>
      <c r="B5836" s="73" t="s">
        <v>6533</v>
      </c>
      <c r="C5836" s="78">
        <v>11.14</v>
      </c>
    </row>
    <row r="5837" spans="1:3" ht="25.5">
      <c r="A5837" s="75">
        <v>89482</v>
      </c>
      <c r="B5837" s="73" t="s">
        <v>6534</v>
      </c>
      <c r="C5837" s="78">
        <v>39.450000000000003</v>
      </c>
    </row>
    <row r="5838" spans="1:3" ht="25.5">
      <c r="A5838" s="75">
        <v>89491</v>
      </c>
      <c r="B5838" s="73" t="s">
        <v>6535</v>
      </c>
      <c r="C5838" s="78">
        <v>100.41</v>
      </c>
    </row>
    <row r="5839" spans="1:3" ht="25.5">
      <c r="A5839" s="75">
        <v>104178</v>
      </c>
      <c r="B5839" s="73" t="s">
        <v>6536</v>
      </c>
      <c r="C5839" s="78">
        <v>21.47</v>
      </c>
    </row>
    <row r="5840" spans="1:3" ht="25.5">
      <c r="A5840" s="75">
        <v>104179</v>
      </c>
      <c r="B5840" s="73" t="s">
        <v>6537</v>
      </c>
      <c r="C5840" s="78">
        <v>82.56</v>
      </c>
    </row>
    <row r="5841" spans="1:3" ht="25.5">
      <c r="A5841" s="75">
        <v>89587</v>
      </c>
      <c r="B5841" s="73" t="s">
        <v>6538</v>
      </c>
      <c r="C5841" s="78">
        <v>48.62</v>
      </c>
    </row>
    <row r="5842" spans="1:3" ht="25.5">
      <c r="A5842" s="75">
        <v>89535</v>
      </c>
      <c r="B5842" s="73" t="s">
        <v>6539</v>
      </c>
      <c r="C5842" s="78">
        <v>42.03</v>
      </c>
    </row>
    <row r="5843" spans="1:3" ht="25.5">
      <c r="A5843" s="75">
        <v>89592</v>
      </c>
      <c r="B5843" s="73" t="s">
        <v>6540</v>
      </c>
      <c r="C5843" s="78">
        <v>155.55000000000001</v>
      </c>
    </row>
    <row r="5844" spans="1:3" ht="25.5">
      <c r="A5844" s="75">
        <v>104169</v>
      </c>
      <c r="B5844" s="73" t="s">
        <v>6541</v>
      </c>
      <c r="C5844" s="78">
        <v>145.88999999999999</v>
      </c>
    </row>
    <row r="5845" spans="1:3" ht="25.5">
      <c r="A5845" s="75">
        <v>89583</v>
      </c>
      <c r="B5845" s="73" t="s">
        <v>6542</v>
      </c>
      <c r="C5845" s="78">
        <v>42.06</v>
      </c>
    </row>
    <row r="5846" spans="1:3" ht="25.5">
      <c r="A5846" s="75">
        <v>89526</v>
      </c>
      <c r="B5846" s="73" t="s">
        <v>6543</v>
      </c>
      <c r="C5846" s="78">
        <v>38.42</v>
      </c>
    </row>
    <row r="5847" spans="1:3" ht="25.5">
      <c r="A5847" s="75">
        <v>95695</v>
      </c>
      <c r="B5847" s="73" t="s">
        <v>6544</v>
      </c>
      <c r="C5847" s="78">
        <v>59.52</v>
      </c>
    </row>
    <row r="5848" spans="1:3" ht="25.5">
      <c r="A5848" s="75">
        <v>95694</v>
      </c>
      <c r="B5848" s="73" t="s">
        <v>6545</v>
      </c>
      <c r="C5848" s="78">
        <v>52.93</v>
      </c>
    </row>
    <row r="5849" spans="1:3" ht="25.5">
      <c r="A5849" s="75">
        <v>89585</v>
      </c>
      <c r="B5849" s="73" t="s">
        <v>6546</v>
      </c>
      <c r="C5849" s="78">
        <v>44.1</v>
      </c>
    </row>
    <row r="5850" spans="1:3" ht="25.5">
      <c r="A5850" s="75">
        <v>89531</v>
      </c>
      <c r="B5850" s="73" t="s">
        <v>6547</v>
      </c>
      <c r="C5850" s="78">
        <v>37.51</v>
      </c>
    </row>
    <row r="5851" spans="1:3" ht="25.5">
      <c r="A5851" s="75">
        <v>89591</v>
      </c>
      <c r="B5851" s="73" t="s">
        <v>6548</v>
      </c>
      <c r="C5851" s="78">
        <v>127.27</v>
      </c>
    </row>
    <row r="5852" spans="1:3" ht="25.5">
      <c r="A5852" s="75">
        <v>104168</v>
      </c>
      <c r="B5852" s="73" t="s">
        <v>6549</v>
      </c>
      <c r="C5852" s="78">
        <v>117.61</v>
      </c>
    </row>
    <row r="5853" spans="1:3" ht="25.5">
      <c r="A5853" s="75">
        <v>89516</v>
      </c>
      <c r="B5853" s="73" t="s">
        <v>6550</v>
      </c>
      <c r="C5853" s="78">
        <v>8.41</v>
      </c>
    </row>
    <row r="5854" spans="1:3" ht="25.5">
      <c r="A5854" s="75">
        <v>89520</v>
      </c>
      <c r="B5854" s="73" t="s">
        <v>6551</v>
      </c>
      <c r="C5854" s="78">
        <v>15.65</v>
      </c>
    </row>
    <row r="5855" spans="1:3" ht="25.5">
      <c r="A5855" s="75">
        <v>89582</v>
      </c>
      <c r="B5855" s="73" t="s">
        <v>6552</v>
      </c>
      <c r="C5855" s="78">
        <v>33.43</v>
      </c>
    </row>
    <row r="5856" spans="1:3" ht="25.5">
      <c r="A5856" s="75">
        <v>89524</v>
      </c>
      <c r="B5856" s="73" t="s">
        <v>6553</v>
      </c>
      <c r="C5856" s="78">
        <v>29.79</v>
      </c>
    </row>
    <row r="5857" spans="1:3" ht="25.5">
      <c r="A5857" s="75">
        <v>89584</v>
      </c>
      <c r="B5857" s="73" t="s">
        <v>6554</v>
      </c>
      <c r="C5857" s="78">
        <v>43.05</v>
      </c>
    </row>
    <row r="5858" spans="1:3" ht="25.5">
      <c r="A5858" s="75">
        <v>89529</v>
      </c>
      <c r="B5858" s="73" t="s">
        <v>6555</v>
      </c>
      <c r="C5858" s="78">
        <v>36.46</v>
      </c>
    </row>
    <row r="5859" spans="1:3" ht="25.5">
      <c r="A5859" s="75">
        <v>89590</v>
      </c>
      <c r="B5859" s="73" t="s">
        <v>6556</v>
      </c>
      <c r="C5859" s="78">
        <v>130.49</v>
      </c>
    </row>
    <row r="5860" spans="1:3" ht="25.5">
      <c r="A5860" s="75">
        <v>104167</v>
      </c>
      <c r="B5860" s="73" t="s">
        <v>6557</v>
      </c>
      <c r="C5860" s="78">
        <v>120.83</v>
      </c>
    </row>
    <row r="5861" spans="1:3" ht="25.5">
      <c r="A5861" s="75">
        <v>89514</v>
      </c>
      <c r="B5861" s="73" t="s">
        <v>6558</v>
      </c>
      <c r="C5861" s="78">
        <v>8.32</v>
      </c>
    </row>
    <row r="5862" spans="1:3" ht="25.5">
      <c r="A5862" s="75">
        <v>89518</v>
      </c>
      <c r="B5862" s="73" t="s">
        <v>6559</v>
      </c>
      <c r="C5862" s="78">
        <v>14.91</v>
      </c>
    </row>
    <row r="5863" spans="1:3" ht="25.5">
      <c r="A5863" s="75">
        <v>89581</v>
      </c>
      <c r="B5863" s="73" t="s">
        <v>6560</v>
      </c>
      <c r="C5863" s="78">
        <v>32.96</v>
      </c>
    </row>
    <row r="5864" spans="1:3" ht="25.5">
      <c r="A5864" s="75">
        <v>89522</v>
      </c>
      <c r="B5864" s="73" t="s">
        <v>6561</v>
      </c>
      <c r="C5864" s="78">
        <v>29.32</v>
      </c>
    </row>
    <row r="5865" spans="1:3" ht="25.5">
      <c r="A5865" s="75">
        <v>89574</v>
      </c>
      <c r="B5865" s="73" t="s">
        <v>6562</v>
      </c>
      <c r="C5865" s="78">
        <v>153.38999999999999</v>
      </c>
    </row>
    <row r="5866" spans="1:3" ht="25.5">
      <c r="A5866" s="75">
        <v>89690</v>
      </c>
      <c r="B5866" s="73" t="s">
        <v>6563</v>
      </c>
      <c r="C5866" s="78">
        <v>88.2</v>
      </c>
    </row>
    <row r="5867" spans="1:3" ht="25.5">
      <c r="A5867" s="75">
        <v>89567</v>
      </c>
      <c r="B5867" s="73" t="s">
        <v>6564</v>
      </c>
      <c r="C5867" s="78">
        <v>79.42</v>
      </c>
    </row>
    <row r="5868" spans="1:3" ht="25.5">
      <c r="A5868" s="75">
        <v>89692</v>
      </c>
      <c r="B5868" s="73" t="s">
        <v>6565</v>
      </c>
      <c r="C5868" s="78">
        <v>100.27</v>
      </c>
    </row>
    <row r="5869" spans="1:3" ht="25.5">
      <c r="A5869" s="75">
        <v>89569</v>
      </c>
      <c r="B5869" s="73" t="s">
        <v>6566</v>
      </c>
      <c r="C5869" s="78">
        <v>92.8</v>
      </c>
    </row>
    <row r="5870" spans="1:3" ht="25.5">
      <c r="A5870" s="75">
        <v>89699</v>
      </c>
      <c r="B5870" s="73" t="s">
        <v>6567</v>
      </c>
      <c r="C5870" s="78">
        <v>197.08</v>
      </c>
    </row>
    <row r="5871" spans="1:3" ht="25.5">
      <c r="A5871" s="75">
        <v>104174</v>
      </c>
      <c r="B5871" s="73" t="s">
        <v>6568</v>
      </c>
      <c r="C5871" s="78">
        <v>186.92</v>
      </c>
    </row>
    <row r="5872" spans="1:3" ht="25.5">
      <c r="A5872" s="75">
        <v>89698</v>
      </c>
      <c r="B5872" s="73" t="s">
        <v>6569</v>
      </c>
      <c r="C5872" s="78">
        <v>261.05</v>
      </c>
    </row>
    <row r="5873" spans="1:3" ht="25.5">
      <c r="A5873" s="75">
        <v>104176</v>
      </c>
      <c r="B5873" s="73" t="s">
        <v>6570</v>
      </c>
      <c r="C5873" s="78">
        <v>248.18</v>
      </c>
    </row>
    <row r="5874" spans="1:3" ht="25.5">
      <c r="A5874" s="75">
        <v>89561</v>
      </c>
      <c r="B5874" s="73" t="s">
        <v>6571</v>
      </c>
      <c r="C5874" s="78">
        <v>14.87</v>
      </c>
    </row>
    <row r="5875" spans="1:3" ht="25.5">
      <c r="A5875" s="75">
        <v>89563</v>
      </c>
      <c r="B5875" s="73" t="s">
        <v>6572</v>
      </c>
      <c r="C5875" s="78">
        <v>34.25</v>
      </c>
    </row>
    <row r="5876" spans="1:3" ht="25.5">
      <c r="A5876" s="75">
        <v>89685</v>
      </c>
      <c r="B5876" s="73" t="s">
        <v>6573</v>
      </c>
      <c r="C5876" s="78">
        <v>60.12</v>
      </c>
    </row>
    <row r="5877" spans="1:3" ht="25.5">
      <c r="A5877" s="75">
        <v>89565</v>
      </c>
      <c r="B5877" s="73" t="s">
        <v>6574</v>
      </c>
      <c r="C5877" s="78">
        <v>55.28</v>
      </c>
    </row>
    <row r="5878" spans="1:3" ht="25.5">
      <c r="A5878" s="75">
        <v>89671</v>
      </c>
      <c r="B5878" s="73" t="s">
        <v>6575</v>
      </c>
      <c r="C5878" s="78">
        <v>44.12</v>
      </c>
    </row>
    <row r="5879" spans="1:3" ht="25.5">
      <c r="A5879" s="75">
        <v>89556</v>
      </c>
      <c r="B5879" s="73" t="s">
        <v>6576</v>
      </c>
      <c r="C5879" s="78">
        <v>39.72</v>
      </c>
    </row>
    <row r="5880" spans="1:3" ht="25.5">
      <c r="A5880" s="75">
        <v>89679</v>
      </c>
      <c r="B5880" s="73" t="s">
        <v>6577</v>
      </c>
      <c r="C5880" s="78">
        <v>121.01</v>
      </c>
    </row>
    <row r="5881" spans="1:3" ht="25.5">
      <c r="A5881" s="75">
        <v>104171</v>
      </c>
      <c r="B5881" s="73" t="s">
        <v>6578</v>
      </c>
      <c r="C5881" s="78">
        <v>95.37</v>
      </c>
    </row>
    <row r="5882" spans="1:3" ht="25.5">
      <c r="A5882" s="75">
        <v>89600</v>
      </c>
      <c r="B5882" s="73" t="s">
        <v>6579</v>
      </c>
      <c r="C5882" s="78">
        <v>25.12</v>
      </c>
    </row>
    <row r="5883" spans="1:3" ht="25.5">
      <c r="A5883" s="75">
        <v>89548</v>
      </c>
      <c r="B5883" s="73" t="s">
        <v>6580</v>
      </c>
      <c r="C5883" s="78">
        <v>22.7</v>
      </c>
    </row>
    <row r="5884" spans="1:3" ht="25.5">
      <c r="A5884" s="75">
        <v>89669</v>
      </c>
      <c r="B5884" s="73" t="s">
        <v>6581</v>
      </c>
      <c r="C5884" s="78">
        <v>33.049999999999997</v>
      </c>
    </row>
    <row r="5885" spans="1:3" ht="25.5">
      <c r="A5885" s="75">
        <v>89554</v>
      </c>
      <c r="B5885" s="73" t="s">
        <v>6582</v>
      </c>
      <c r="C5885" s="78">
        <v>28.61</v>
      </c>
    </row>
    <row r="5886" spans="1:3" ht="25.5">
      <c r="A5886" s="75">
        <v>89677</v>
      </c>
      <c r="B5886" s="73" t="s">
        <v>6583</v>
      </c>
      <c r="C5886" s="78">
        <v>76.38</v>
      </c>
    </row>
    <row r="5887" spans="1:3" ht="25.5">
      <c r="A5887" s="75">
        <v>104170</v>
      </c>
      <c r="B5887" s="73" t="s">
        <v>6584</v>
      </c>
      <c r="C5887" s="78">
        <v>69.680000000000007</v>
      </c>
    </row>
    <row r="5888" spans="1:3" ht="25.5">
      <c r="A5888" s="75">
        <v>89544</v>
      </c>
      <c r="B5888" s="73" t="s">
        <v>6585</v>
      </c>
      <c r="C5888" s="78">
        <v>8.6199999999999992</v>
      </c>
    </row>
    <row r="5889" spans="1:3" ht="25.5">
      <c r="A5889" s="75">
        <v>89545</v>
      </c>
      <c r="B5889" s="73" t="s">
        <v>6586</v>
      </c>
      <c r="C5889" s="78">
        <v>16.78</v>
      </c>
    </row>
    <row r="5890" spans="1:3" ht="25.5">
      <c r="A5890" s="75">
        <v>89599</v>
      </c>
      <c r="B5890" s="73" t="s">
        <v>6587</v>
      </c>
      <c r="C5890" s="78">
        <v>24.9</v>
      </c>
    </row>
    <row r="5891" spans="1:3" ht="25.5">
      <c r="A5891" s="75">
        <v>89547</v>
      </c>
      <c r="B5891" s="73" t="s">
        <v>6588</v>
      </c>
      <c r="C5891" s="78">
        <v>22.47</v>
      </c>
    </row>
    <row r="5892" spans="1:3" ht="25.5">
      <c r="A5892" s="75">
        <v>89495</v>
      </c>
      <c r="B5892" s="73" t="s">
        <v>6589</v>
      </c>
      <c r="C5892" s="78">
        <v>17.940000000000001</v>
      </c>
    </row>
    <row r="5893" spans="1:3" ht="25.5">
      <c r="A5893" s="75">
        <v>89673</v>
      </c>
      <c r="B5893" s="73" t="s">
        <v>6590</v>
      </c>
      <c r="C5893" s="78">
        <v>34.909999999999997</v>
      </c>
    </row>
    <row r="5894" spans="1:3" ht="25.5">
      <c r="A5894" s="75">
        <v>89557</v>
      </c>
      <c r="B5894" s="73" t="s">
        <v>6591</v>
      </c>
      <c r="C5894" s="78">
        <v>31.51</v>
      </c>
    </row>
    <row r="5895" spans="1:3" ht="25.5">
      <c r="A5895" s="75">
        <v>89681</v>
      </c>
      <c r="B5895" s="73" t="s">
        <v>6592</v>
      </c>
      <c r="C5895" s="78">
        <v>88.3</v>
      </c>
    </row>
    <row r="5896" spans="1:3" ht="25.5">
      <c r="A5896" s="75">
        <v>104173</v>
      </c>
      <c r="B5896" s="73" t="s">
        <v>6593</v>
      </c>
      <c r="C5896" s="78">
        <v>83.89</v>
      </c>
    </row>
    <row r="5897" spans="1:3" ht="25.5">
      <c r="A5897" s="75">
        <v>89549</v>
      </c>
      <c r="B5897" s="73" t="s">
        <v>6594</v>
      </c>
      <c r="C5897" s="78">
        <v>18.8</v>
      </c>
    </row>
    <row r="5898" spans="1:3" ht="25.5">
      <c r="A5898" s="75">
        <v>89578</v>
      </c>
      <c r="B5898" s="73" t="s">
        <v>6595</v>
      </c>
      <c r="C5898" s="78">
        <v>33.369999999999997</v>
      </c>
    </row>
    <row r="5899" spans="1:3" ht="25.5">
      <c r="A5899" s="75">
        <v>89512</v>
      </c>
      <c r="B5899" s="73" t="s">
        <v>6596</v>
      </c>
      <c r="C5899" s="78">
        <v>48.25</v>
      </c>
    </row>
    <row r="5900" spans="1:3" ht="25.5">
      <c r="A5900" s="75">
        <v>89580</v>
      </c>
      <c r="B5900" s="73" t="s">
        <v>6597</v>
      </c>
      <c r="C5900" s="78">
        <v>69.150000000000006</v>
      </c>
    </row>
    <row r="5901" spans="1:3" ht="25.5">
      <c r="A5901" s="75">
        <v>104166</v>
      </c>
      <c r="B5901" s="73" t="s">
        <v>6598</v>
      </c>
      <c r="C5901" s="78">
        <v>74.569999999999993</v>
      </c>
    </row>
    <row r="5902" spans="1:3" ht="25.5">
      <c r="A5902" s="75">
        <v>89508</v>
      </c>
      <c r="B5902" s="73" t="s">
        <v>6599</v>
      </c>
      <c r="C5902" s="78">
        <v>16.45</v>
      </c>
    </row>
    <row r="5903" spans="1:3" ht="25.5">
      <c r="A5903" s="75">
        <v>89509</v>
      </c>
      <c r="B5903" s="73" t="s">
        <v>6600</v>
      </c>
      <c r="C5903" s="78">
        <v>22.31</v>
      </c>
    </row>
    <row r="5904" spans="1:3" ht="25.5">
      <c r="A5904" s="75">
        <v>89576</v>
      </c>
      <c r="B5904" s="73" t="s">
        <v>6601</v>
      </c>
      <c r="C5904" s="78">
        <v>26.96</v>
      </c>
    </row>
    <row r="5905" spans="1:3" ht="25.5">
      <c r="A5905" s="75">
        <v>89511</v>
      </c>
      <c r="B5905" s="73" t="s">
        <v>6602</v>
      </c>
      <c r="C5905" s="78">
        <v>38.159999999999997</v>
      </c>
    </row>
    <row r="5906" spans="1:3" ht="25.5">
      <c r="A5906" s="75">
        <v>89675</v>
      </c>
      <c r="B5906" s="73" t="s">
        <v>6603</v>
      </c>
      <c r="C5906" s="78">
        <v>70.849999999999994</v>
      </c>
    </row>
    <row r="5907" spans="1:3" ht="25.5">
      <c r="A5907" s="75">
        <v>89559</v>
      </c>
      <c r="B5907" s="73" t="s">
        <v>6604</v>
      </c>
      <c r="C5907" s="78">
        <v>66.45</v>
      </c>
    </row>
    <row r="5908" spans="1:3" ht="25.5">
      <c r="A5908" s="75">
        <v>104172</v>
      </c>
      <c r="B5908" s="73" t="s">
        <v>6605</v>
      </c>
      <c r="C5908" s="78">
        <v>273.18</v>
      </c>
    </row>
    <row r="5909" spans="1:3" ht="25.5">
      <c r="A5909" s="75">
        <v>89683</v>
      </c>
      <c r="B5909" s="73" t="s">
        <v>6606</v>
      </c>
      <c r="C5909" s="78">
        <v>279.61</v>
      </c>
    </row>
    <row r="5910" spans="1:3" ht="25.5">
      <c r="A5910" s="75">
        <v>89667</v>
      </c>
      <c r="B5910" s="73" t="s">
        <v>6607</v>
      </c>
      <c r="C5910" s="78">
        <v>43.2</v>
      </c>
    </row>
    <row r="5911" spans="1:3" ht="25.5">
      <c r="A5911" s="75">
        <v>89550</v>
      </c>
      <c r="B5911" s="73" t="s">
        <v>6608</v>
      </c>
      <c r="C5911" s="78">
        <v>40.78</v>
      </c>
    </row>
    <row r="5912" spans="1:3" ht="25.5">
      <c r="A5912" s="75">
        <v>89693</v>
      </c>
      <c r="B5912" s="73" t="s">
        <v>6609</v>
      </c>
      <c r="C5912" s="78">
        <v>77.53</v>
      </c>
    </row>
    <row r="5913" spans="1:3" ht="25.5">
      <c r="A5913" s="75">
        <v>89571</v>
      </c>
      <c r="B5913" s="73" t="s">
        <v>6610</v>
      </c>
      <c r="C5913" s="78">
        <v>68.75</v>
      </c>
    </row>
    <row r="5914" spans="1:3" ht="25.5">
      <c r="A5914" s="75">
        <v>89696</v>
      </c>
      <c r="B5914" s="73" t="s">
        <v>6611</v>
      </c>
      <c r="C5914" s="78">
        <v>82.98</v>
      </c>
    </row>
    <row r="5915" spans="1:3" ht="25.5">
      <c r="A5915" s="75">
        <v>89573</v>
      </c>
      <c r="B5915" s="73" t="s">
        <v>6612</v>
      </c>
      <c r="C5915" s="78">
        <v>75.510000000000005</v>
      </c>
    </row>
    <row r="5916" spans="1:3" ht="25.5">
      <c r="A5916" s="75">
        <v>89704</v>
      </c>
      <c r="B5916" s="73" t="s">
        <v>6613</v>
      </c>
      <c r="C5916" s="78">
        <v>148.74</v>
      </c>
    </row>
    <row r="5917" spans="1:3" ht="25.5">
      <c r="A5917" s="75">
        <v>104175</v>
      </c>
      <c r="B5917" s="73" t="s">
        <v>6614</v>
      </c>
      <c r="C5917" s="78">
        <v>138.58000000000001</v>
      </c>
    </row>
    <row r="5918" spans="1:3" ht="25.5">
      <c r="A5918" s="75">
        <v>89701</v>
      </c>
      <c r="B5918" s="73" t="s">
        <v>6615</v>
      </c>
      <c r="C5918" s="78">
        <v>192.49</v>
      </c>
    </row>
    <row r="5919" spans="1:3" ht="25.5">
      <c r="A5919" s="75">
        <v>104177</v>
      </c>
      <c r="B5919" s="73" t="s">
        <v>6616</v>
      </c>
      <c r="C5919" s="78">
        <v>179.62</v>
      </c>
    </row>
    <row r="5920" spans="1:3" ht="25.5">
      <c r="A5920" s="75">
        <v>89566</v>
      </c>
      <c r="B5920" s="73" t="s">
        <v>6617</v>
      </c>
      <c r="C5920" s="78">
        <v>46.8</v>
      </c>
    </row>
    <row r="5921" spans="1:3" ht="25.5">
      <c r="A5921" s="75">
        <v>89687</v>
      </c>
      <c r="B5921" s="73" t="s">
        <v>6618</v>
      </c>
      <c r="C5921" s="78">
        <v>51.64</v>
      </c>
    </row>
    <row r="5922" spans="1:3" ht="25.5">
      <c r="A5922" s="75">
        <v>102237</v>
      </c>
      <c r="B5922" s="73" t="s">
        <v>6619</v>
      </c>
      <c r="C5922" s="78">
        <v>0</v>
      </c>
    </row>
    <row r="5923" spans="1:3" ht="25.5">
      <c r="A5923" s="75">
        <v>102450</v>
      </c>
      <c r="B5923" s="73" t="s">
        <v>6620</v>
      </c>
      <c r="C5923" s="78">
        <v>0</v>
      </c>
    </row>
    <row r="5924" spans="1:3" ht="25.5">
      <c r="A5924" s="75">
        <v>102250</v>
      </c>
      <c r="B5924" s="73" t="s">
        <v>6621</v>
      </c>
      <c r="C5924" s="78">
        <v>0</v>
      </c>
    </row>
    <row r="5925" spans="1:3" ht="25.5">
      <c r="A5925" s="75">
        <v>102240</v>
      </c>
      <c r="B5925" s="73" t="s">
        <v>6622</v>
      </c>
      <c r="C5925" s="78">
        <v>0</v>
      </c>
    </row>
    <row r="5926" spans="1:3" ht="25.5">
      <c r="A5926" s="75">
        <v>102449</v>
      </c>
      <c r="B5926" s="73" t="s">
        <v>6623</v>
      </c>
      <c r="C5926" s="78">
        <v>0</v>
      </c>
    </row>
    <row r="5927" spans="1:3" ht="25.5">
      <c r="A5927" s="75">
        <v>102249</v>
      </c>
      <c r="B5927" s="73" t="s">
        <v>6624</v>
      </c>
      <c r="C5927" s="78">
        <v>0</v>
      </c>
    </row>
    <row r="5928" spans="1:3">
      <c r="A5928" s="75">
        <v>102238</v>
      </c>
      <c r="B5928" s="73" t="s">
        <v>6625</v>
      </c>
      <c r="C5928" s="78">
        <v>0</v>
      </c>
    </row>
    <row r="5929" spans="1:3" ht="25.5">
      <c r="A5929" s="75">
        <v>102448</v>
      </c>
      <c r="B5929" s="73" t="s">
        <v>6626</v>
      </c>
      <c r="C5929" s="78">
        <v>0</v>
      </c>
    </row>
    <row r="5930" spans="1:3">
      <c r="A5930" s="75">
        <v>102248</v>
      </c>
      <c r="B5930" s="73" t="s">
        <v>6627</v>
      </c>
      <c r="C5930" s="78">
        <v>0</v>
      </c>
    </row>
    <row r="5931" spans="1:3" ht="25.5">
      <c r="A5931" s="75">
        <v>102253</v>
      </c>
      <c r="B5931" s="73" t="s">
        <v>6628</v>
      </c>
      <c r="C5931" s="78">
        <v>900.36</v>
      </c>
    </row>
    <row r="5932" spans="1:3" ht="25.5">
      <c r="A5932" s="75">
        <v>102254</v>
      </c>
      <c r="B5932" s="73" t="s">
        <v>6629</v>
      </c>
      <c r="C5932" s="78">
        <v>1078.98</v>
      </c>
    </row>
    <row r="5933" spans="1:3" ht="25.5">
      <c r="A5933" s="75">
        <v>102257</v>
      </c>
      <c r="B5933" s="73" t="s">
        <v>6630</v>
      </c>
      <c r="C5933" s="78">
        <v>347.55</v>
      </c>
    </row>
    <row r="5934" spans="1:3">
      <c r="A5934" s="75">
        <v>102239</v>
      </c>
      <c r="B5934" s="73" t="s">
        <v>6631</v>
      </c>
      <c r="C5934" s="78">
        <v>0</v>
      </c>
    </row>
    <row r="5935" spans="1:3">
      <c r="A5935" s="75">
        <v>102236</v>
      </c>
      <c r="B5935" s="73" t="s">
        <v>6632</v>
      </c>
      <c r="C5935" s="78">
        <v>0</v>
      </c>
    </row>
    <row r="5936" spans="1:3">
      <c r="A5936" s="75">
        <v>102235</v>
      </c>
      <c r="B5936" s="73" t="s">
        <v>6633</v>
      </c>
      <c r="C5936" s="78">
        <v>510.93</v>
      </c>
    </row>
    <row r="5937" spans="1:3" ht="25.5">
      <c r="A5937" s="75">
        <v>102260</v>
      </c>
      <c r="B5937" s="73" t="s">
        <v>6634</v>
      </c>
      <c r="C5937" s="78">
        <v>0</v>
      </c>
    </row>
    <row r="5938" spans="1:3" ht="25.5">
      <c r="A5938" s="75">
        <v>102259</v>
      </c>
      <c r="B5938" s="73" t="s">
        <v>6635</v>
      </c>
      <c r="C5938" s="78">
        <v>0</v>
      </c>
    </row>
    <row r="5939" spans="1:3" ht="25.5">
      <c r="A5939" s="75">
        <v>102262</v>
      </c>
      <c r="B5939" s="73" t="s">
        <v>6636</v>
      </c>
      <c r="C5939" s="78">
        <v>0</v>
      </c>
    </row>
    <row r="5940" spans="1:3" ht="25.5">
      <c r="A5940" s="75">
        <v>102242</v>
      </c>
      <c r="B5940" s="73" t="s">
        <v>6637</v>
      </c>
      <c r="C5940" s="78">
        <v>0</v>
      </c>
    </row>
    <row r="5941" spans="1:3" ht="25.5">
      <c r="A5941" s="75">
        <v>102246</v>
      </c>
      <c r="B5941" s="73" t="s">
        <v>6638</v>
      </c>
      <c r="C5941" s="78">
        <v>0</v>
      </c>
    </row>
    <row r="5942" spans="1:3" ht="25.5">
      <c r="A5942" s="75">
        <v>102251</v>
      </c>
      <c r="B5942" s="73" t="s">
        <v>6639</v>
      </c>
      <c r="C5942" s="78">
        <v>0</v>
      </c>
    </row>
    <row r="5943" spans="1:3" ht="25.5">
      <c r="A5943" s="75">
        <v>102241</v>
      </c>
      <c r="B5943" s="73" t="s">
        <v>6640</v>
      </c>
      <c r="C5943" s="78">
        <v>0</v>
      </c>
    </row>
    <row r="5944" spans="1:3" ht="25.5">
      <c r="A5944" s="75">
        <v>102247</v>
      </c>
      <c r="B5944" s="73" t="s">
        <v>6641</v>
      </c>
      <c r="C5944" s="78">
        <v>0</v>
      </c>
    </row>
    <row r="5945" spans="1:3" ht="25.5">
      <c r="A5945" s="75">
        <v>102252</v>
      </c>
      <c r="B5945" s="73" t="s">
        <v>6642</v>
      </c>
      <c r="C5945" s="78">
        <v>0</v>
      </c>
    </row>
    <row r="5946" spans="1:3" ht="25.5">
      <c r="A5946" s="75">
        <v>102255</v>
      </c>
      <c r="B5946" s="73" t="s">
        <v>6643</v>
      </c>
      <c r="C5946" s="78">
        <v>923.8</v>
      </c>
    </row>
    <row r="5947" spans="1:3" ht="25.5">
      <c r="A5947" s="75">
        <v>102256</v>
      </c>
      <c r="B5947" s="73" t="s">
        <v>6644</v>
      </c>
      <c r="C5947" s="78">
        <v>1093.92</v>
      </c>
    </row>
    <row r="5948" spans="1:3" ht="25.5">
      <c r="A5948" s="75">
        <v>102258</v>
      </c>
      <c r="B5948" s="73" t="s">
        <v>6645</v>
      </c>
      <c r="C5948" s="78">
        <v>389.78</v>
      </c>
    </row>
    <row r="5949" spans="1:3" ht="38.25">
      <c r="A5949" s="75">
        <v>101912</v>
      </c>
      <c r="B5949" s="73" t="s">
        <v>6646</v>
      </c>
      <c r="C5949" s="78">
        <v>2186.85</v>
      </c>
    </row>
    <row r="5950" spans="1:3" ht="38.25">
      <c r="A5950" s="75">
        <v>96765</v>
      </c>
      <c r="B5950" s="73" t="s">
        <v>6647</v>
      </c>
      <c r="C5950" s="78">
        <v>1726.25</v>
      </c>
    </row>
    <row r="5951" spans="1:3" ht="25.5">
      <c r="A5951" s="75">
        <v>97430</v>
      </c>
      <c r="B5951" s="73" t="s">
        <v>6648</v>
      </c>
      <c r="C5951" s="78">
        <v>37.06</v>
      </c>
    </row>
    <row r="5952" spans="1:3" ht="25.5">
      <c r="A5952" s="75">
        <v>97431</v>
      </c>
      <c r="B5952" s="73" t="s">
        <v>6649</v>
      </c>
      <c r="C5952" s="78">
        <v>41.39</v>
      </c>
    </row>
    <row r="5953" spans="1:3" ht="25.5">
      <c r="A5953" s="75">
        <v>97432</v>
      </c>
      <c r="B5953" s="73" t="s">
        <v>6650</v>
      </c>
      <c r="C5953" s="78">
        <v>46.71</v>
      </c>
    </row>
    <row r="5954" spans="1:3">
      <c r="A5954" s="75">
        <v>101913</v>
      </c>
      <c r="B5954" s="73" t="s">
        <v>6651</v>
      </c>
      <c r="C5954" s="78">
        <v>461.6</v>
      </c>
    </row>
    <row r="5955" spans="1:3">
      <c r="A5955" s="75">
        <v>101914</v>
      </c>
      <c r="B5955" s="73" t="s">
        <v>6652</v>
      </c>
      <c r="C5955" s="78">
        <v>586.84</v>
      </c>
    </row>
    <row r="5956" spans="1:3" ht="25.5">
      <c r="A5956" s="75">
        <v>101915</v>
      </c>
      <c r="B5956" s="73" t="s">
        <v>6653</v>
      </c>
      <c r="C5956" s="78">
        <v>486.46</v>
      </c>
    </row>
    <row r="5957" spans="1:3" ht="25.5">
      <c r="A5957" s="75">
        <v>97433</v>
      </c>
      <c r="B5957" s="73" t="s">
        <v>6654</v>
      </c>
      <c r="C5957" s="78">
        <v>83.88</v>
      </c>
    </row>
    <row r="5958" spans="1:3" ht="25.5">
      <c r="A5958" s="75">
        <v>97435</v>
      </c>
      <c r="B5958" s="73" t="s">
        <v>6655</v>
      </c>
      <c r="C5958" s="78">
        <v>98.1</v>
      </c>
    </row>
    <row r="5959" spans="1:3" ht="25.5">
      <c r="A5959" s="75">
        <v>97437</v>
      </c>
      <c r="B5959" s="73" t="s">
        <v>6656</v>
      </c>
      <c r="C5959" s="78">
        <v>112.29</v>
      </c>
    </row>
    <row r="5960" spans="1:3" ht="25.5">
      <c r="A5960" s="75">
        <v>97546</v>
      </c>
      <c r="B5960" s="73" t="s">
        <v>6657</v>
      </c>
      <c r="C5960" s="78">
        <v>33.93</v>
      </c>
    </row>
    <row r="5961" spans="1:3" ht="25.5">
      <c r="A5961" s="75">
        <v>97548</v>
      </c>
      <c r="B5961" s="73" t="s">
        <v>6658</v>
      </c>
      <c r="C5961" s="78">
        <v>49.93</v>
      </c>
    </row>
    <row r="5962" spans="1:3" ht="25.5">
      <c r="A5962" s="75">
        <v>97550</v>
      </c>
      <c r="B5962" s="73" t="s">
        <v>6659</v>
      </c>
      <c r="C5962" s="78">
        <v>82.08</v>
      </c>
    </row>
    <row r="5963" spans="1:3" ht="25.5">
      <c r="A5963" s="75">
        <v>97479</v>
      </c>
      <c r="B5963" s="73" t="s">
        <v>6660</v>
      </c>
      <c r="C5963" s="78">
        <v>57.02</v>
      </c>
    </row>
    <row r="5964" spans="1:3" ht="25.5">
      <c r="A5964" s="75">
        <v>97517</v>
      </c>
      <c r="B5964" s="73" t="s">
        <v>6661</v>
      </c>
      <c r="C5964" s="78">
        <v>53.33</v>
      </c>
    </row>
    <row r="5965" spans="1:3" ht="25.5">
      <c r="A5965" s="75">
        <v>97481</v>
      </c>
      <c r="B5965" s="73" t="s">
        <v>6662</v>
      </c>
      <c r="C5965" s="78">
        <v>83.01</v>
      </c>
    </row>
    <row r="5966" spans="1:3" ht="25.5">
      <c r="A5966" s="75">
        <v>97519</v>
      </c>
      <c r="B5966" s="73" t="s">
        <v>6663</v>
      </c>
      <c r="C5966" s="78">
        <v>76.5</v>
      </c>
    </row>
    <row r="5967" spans="1:3" ht="25.5">
      <c r="A5967" s="75">
        <v>97483</v>
      </c>
      <c r="B5967" s="73" t="s">
        <v>6664</v>
      </c>
      <c r="C5967" s="78">
        <v>116.68</v>
      </c>
    </row>
    <row r="5968" spans="1:3" ht="25.5">
      <c r="A5968" s="75">
        <v>97521</v>
      </c>
      <c r="B5968" s="73" t="s">
        <v>6665</v>
      </c>
      <c r="C5968" s="78">
        <v>107</v>
      </c>
    </row>
    <row r="5969" spans="1:3" ht="25.5">
      <c r="A5969" s="75">
        <v>97452</v>
      </c>
      <c r="B5969" s="73" t="s">
        <v>6666</v>
      </c>
      <c r="C5969" s="78">
        <v>184.19</v>
      </c>
    </row>
    <row r="5970" spans="1:3" ht="25.5">
      <c r="A5970" s="75">
        <v>97485</v>
      </c>
      <c r="B5970" s="73" t="s">
        <v>6667</v>
      </c>
      <c r="C5970" s="78">
        <v>161.35</v>
      </c>
    </row>
    <row r="5971" spans="1:3" ht="25.5">
      <c r="A5971" s="75">
        <v>97523</v>
      </c>
      <c r="B5971" s="73" t="s">
        <v>6668</v>
      </c>
      <c r="C5971" s="78">
        <v>147.69999999999999</v>
      </c>
    </row>
    <row r="5972" spans="1:3" ht="25.5">
      <c r="A5972" s="75">
        <v>97454</v>
      </c>
      <c r="B5972" s="73" t="s">
        <v>6669</v>
      </c>
      <c r="C5972" s="78">
        <v>318.33999999999997</v>
      </c>
    </row>
    <row r="5973" spans="1:3" ht="25.5">
      <c r="A5973" s="75">
        <v>97487</v>
      </c>
      <c r="B5973" s="73" t="s">
        <v>6670</v>
      </c>
      <c r="C5973" s="78">
        <v>299.41000000000003</v>
      </c>
    </row>
    <row r="5974" spans="1:3" ht="25.5">
      <c r="A5974" s="75">
        <v>97525</v>
      </c>
      <c r="B5974" s="73" t="s">
        <v>6671</v>
      </c>
      <c r="C5974" s="78">
        <v>279.69</v>
      </c>
    </row>
    <row r="5975" spans="1:3" ht="25.5">
      <c r="A5975" s="75">
        <v>97456</v>
      </c>
      <c r="B5975" s="73" t="s">
        <v>6672</v>
      </c>
      <c r="C5975" s="78">
        <v>731.66</v>
      </c>
    </row>
    <row r="5976" spans="1:3" ht="25.5">
      <c r="A5976" s="75">
        <v>97489</v>
      </c>
      <c r="B5976" s="73" t="s">
        <v>6673</v>
      </c>
      <c r="C5976" s="78">
        <v>716.57</v>
      </c>
    </row>
    <row r="5977" spans="1:3" ht="25.5">
      <c r="A5977" s="75">
        <v>97527</v>
      </c>
      <c r="B5977" s="73" t="s">
        <v>6674</v>
      </c>
      <c r="C5977" s="78">
        <v>690.84</v>
      </c>
    </row>
    <row r="5978" spans="1:3" ht="25.5">
      <c r="A5978" s="75">
        <v>97434</v>
      </c>
      <c r="B5978" s="73" t="s">
        <v>6675</v>
      </c>
      <c r="C5978" s="78">
        <v>85.42</v>
      </c>
    </row>
    <row r="5979" spans="1:3" ht="25.5">
      <c r="A5979" s="75">
        <v>97436</v>
      </c>
      <c r="B5979" s="73" t="s">
        <v>6676</v>
      </c>
      <c r="C5979" s="78">
        <v>101.08</v>
      </c>
    </row>
    <row r="5980" spans="1:3" ht="25.5">
      <c r="A5980" s="75">
        <v>97438</v>
      </c>
      <c r="B5980" s="73" t="s">
        <v>6677</v>
      </c>
      <c r="C5980" s="78">
        <v>115.48</v>
      </c>
    </row>
    <row r="5981" spans="1:3" ht="25.5">
      <c r="A5981" s="75">
        <v>97547</v>
      </c>
      <c r="B5981" s="73" t="s">
        <v>6678</v>
      </c>
      <c r="C5981" s="78">
        <v>33.93</v>
      </c>
    </row>
    <row r="5982" spans="1:3" ht="25.5">
      <c r="A5982" s="75">
        <v>97549</v>
      </c>
      <c r="B5982" s="73" t="s">
        <v>6679</v>
      </c>
      <c r="C5982" s="78">
        <v>49.93</v>
      </c>
    </row>
    <row r="5983" spans="1:3" ht="25.5">
      <c r="A5983" s="75">
        <v>97551</v>
      </c>
      <c r="B5983" s="73" t="s">
        <v>6680</v>
      </c>
      <c r="C5983" s="78">
        <v>82.08</v>
      </c>
    </row>
    <row r="5984" spans="1:3" ht="25.5">
      <c r="A5984" s="75">
        <v>97480</v>
      </c>
      <c r="B5984" s="73" t="s">
        <v>6681</v>
      </c>
      <c r="C5984" s="78">
        <v>57.02</v>
      </c>
    </row>
    <row r="5985" spans="1:3" ht="25.5">
      <c r="A5985" s="75">
        <v>97518</v>
      </c>
      <c r="B5985" s="73" t="s">
        <v>6682</v>
      </c>
      <c r="C5985" s="78">
        <v>53.33</v>
      </c>
    </row>
    <row r="5986" spans="1:3" ht="25.5">
      <c r="A5986" s="75">
        <v>97482</v>
      </c>
      <c r="B5986" s="73" t="s">
        <v>6683</v>
      </c>
      <c r="C5986" s="78">
        <v>83.01</v>
      </c>
    </row>
    <row r="5987" spans="1:3" ht="25.5">
      <c r="A5987" s="75">
        <v>97520</v>
      </c>
      <c r="B5987" s="73" t="s">
        <v>6684</v>
      </c>
      <c r="C5987" s="78">
        <v>76.5</v>
      </c>
    </row>
    <row r="5988" spans="1:3" ht="25.5">
      <c r="A5988" s="75">
        <v>97484</v>
      </c>
      <c r="B5988" s="73" t="s">
        <v>6685</v>
      </c>
      <c r="C5988" s="78">
        <v>116.68</v>
      </c>
    </row>
    <row r="5989" spans="1:3" ht="25.5">
      <c r="A5989" s="75">
        <v>97522</v>
      </c>
      <c r="B5989" s="73" t="s">
        <v>6686</v>
      </c>
      <c r="C5989" s="78">
        <v>107</v>
      </c>
    </row>
    <row r="5990" spans="1:3" ht="25.5">
      <c r="A5990" s="75">
        <v>97453</v>
      </c>
      <c r="B5990" s="73" t="s">
        <v>6687</v>
      </c>
      <c r="C5990" s="78">
        <v>196.02</v>
      </c>
    </row>
    <row r="5991" spans="1:3" ht="25.5">
      <c r="A5991" s="75">
        <v>97486</v>
      </c>
      <c r="B5991" s="73" t="s">
        <v>6688</v>
      </c>
      <c r="C5991" s="78">
        <v>173.18</v>
      </c>
    </row>
    <row r="5992" spans="1:3" ht="25.5">
      <c r="A5992" s="75">
        <v>97524</v>
      </c>
      <c r="B5992" s="73" t="s">
        <v>6689</v>
      </c>
      <c r="C5992" s="78">
        <v>159.53</v>
      </c>
    </row>
    <row r="5993" spans="1:3" ht="25.5">
      <c r="A5993" s="75">
        <v>97455</v>
      </c>
      <c r="B5993" s="73" t="s">
        <v>6690</v>
      </c>
      <c r="C5993" s="78">
        <v>337.26</v>
      </c>
    </row>
    <row r="5994" spans="1:3" ht="25.5">
      <c r="A5994" s="75">
        <v>97488</v>
      </c>
      <c r="B5994" s="73" t="s">
        <v>6691</v>
      </c>
      <c r="C5994" s="78">
        <v>318.33</v>
      </c>
    </row>
    <row r="5995" spans="1:3" ht="25.5">
      <c r="A5995" s="75">
        <v>97526</v>
      </c>
      <c r="B5995" s="73" t="s">
        <v>6692</v>
      </c>
      <c r="C5995" s="78">
        <v>298.61</v>
      </c>
    </row>
    <row r="5996" spans="1:3" ht="25.5">
      <c r="A5996" s="75">
        <v>97457</v>
      </c>
      <c r="B5996" s="73" t="s">
        <v>6693</v>
      </c>
      <c r="C5996" s="78">
        <v>646.77</v>
      </c>
    </row>
    <row r="5997" spans="1:3" ht="25.5">
      <c r="A5997" s="75">
        <v>97490</v>
      </c>
      <c r="B5997" s="73" t="s">
        <v>6694</v>
      </c>
      <c r="C5997" s="78">
        <v>631.67999999999995</v>
      </c>
    </row>
    <row r="5998" spans="1:3" ht="25.5">
      <c r="A5998" s="75">
        <v>97528</v>
      </c>
      <c r="B5998" s="73" t="s">
        <v>6695</v>
      </c>
      <c r="C5998" s="78">
        <v>605.95000000000005</v>
      </c>
    </row>
    <row r="5999" spans="1:3" ht="25.5">
      <c r="A5999" s="75">
        <v>101906</v>
      </c>
      <c r="B5999" s="73" t="s">
        <v>6696</v>
      </c>
      <c r="C5999" s="78">
        <v>647.45000000000005</v>
      </c>
    </row>
    <row r="6000" spans="1:3" ht="25.5">
      <c r="A6000" s="75">
        <v>101907</v>
      </c>
      <c r="B6000" s="73" t="s">
        <v>6697</v>
      </c>
      <c r="C6000" s="78">
        <v>699.55</v>
      </c>
    </row>
    <row r="6001" spans="1:3" ht="25.5">
      <c r="A6001" s="75">
        <v>101911</v>
      </c>
      <c r="B6001" s="73" t="s">
        <v>6698</v>
      </c>
      <c r="C6001" s="78">
        <v>334.9</v>
      </c>
    </row>
    <row r="6002" spans="1:3" ht="25.5">
      <c r="A6002" s="75">
        <v>101908</v>
      </c>
      <c r="B6002" s="73" t="s">
        <v>6699</v>
      </c>
      <c r="C6002" s="78">
        <v>213.36</v>
      </c>
    </row>
    <row r="6003" spans="1:3" ht="25.5">
      <c r="A6003" s="75">
        <v>101909</v>
      </c>
      <c r="B6003" s="73" t="s">
        <v>6700</v>
      </c>
      <c r="C6003" s="78">
        <v>248.09</v>
      </c>
    </row>
    <row r="6004" spans="1:3" ht="25.5">
      <c r="A6004" s="75">
        <v>101910</v>
      </c>
      <c r="B6004" s="73" t="s">
        <v>6701</v>
      </c>
      <c r="C6004" s="78">
        <v>291.49</v>
      </c>
    </row>
    <row r="6005" spans="1:3" ht="25.5">
      <c r="A6005" s="75">
        <v>101905</v>
      </c>
      <c r="B6005" s="73" t="s">
        <v>6702</v>
      </c>
      <c r="C6005" s="78">
        <v>219.87</v>
      </c>
    </row>
    <row r="6006" spans="1:3" ht="25.5">
      <c r="A6006" s="75">
        <v>101916</v>
      </c>
      <c r="B6006" s="73" t="s">
        <v>6703</v>
      </c>
      <c r="C6006" s="78">
        <v>3447.36</v>
      </c>
    </row>
    <row r="6007" spans="1:3" ht="38.25">
      <c r="A6007" s="75">
        <v>101936</v>
      </c>
      <c r="B6007" s="73" t="s">
        <v>6704</v>
      </c>
      <c r="C6007" s="78">
        <v>7341.81</v>
      </c>
    </row>
    <row r="6008" spans="1:3" ht="38.25">
      <c r="A6008" s="75">
        <v>101937</v>
      </c>
      <c r="B6008" s="73" t="s">
        <v>6705</v>
      </c>
      <c r="C6008" s="78">
        <v>13362.87</v>
      </c>
    </row>
    <row r="6009" spans="1:3" ht="25.5">
      <c r="A6009" s="75">
        <v>92698</v>
      </c>
      <c r="B6009" s="73" t="s">
        <v>6706</v>
      </c>
      <c r="C6009" s="78">
        <v>20.7</v>
      </c>
    </row>
    <row r="6010" spans="1:3" ht="25.5">
      <c r="A6010" s="75">
        <v>92700</v>
      </c>
      <c r="B6010" s="73" t="s">
        <v>6707</v>
      </c>
      <c r="C6010" s="78">
        <v>33.6</v>
      </c>
    </row>
    <row r="6011" spans="1:3" ht="25.5">
      <c r="A6011" s="75">
        <v>92702</v>
      </c>
      <c r="B6011" s="73" t="s">
        <v>6708</v>
      </c>
      <c r="C6011" s="78">
        <v>52.31</v>
      </c>
    </row>
    <row r="6012" spans="1:3" ht="25.5">
      <c r="A6012" s="75">
        <v>92669</v>
      </c>
      <c r="B6012" s="73" t="s">
        <v>6709</v>
      </c>
      <c r="C6012" s="78">
        <v>39.83</v>
      </c>
    </row>
    <row r="6013" spans="1:3" ht="25.5">
      <c r="A6013" s="75">
        <v>92671</v>
      </c>
      <c r="B6013" s="73" t="s">
        <v>6710</v>
      </c>
      <c r="C6013" s="78">
        <v>52.92</v>
      </c>
    </row>
    <row r="6014" spans="1:3" ht="25.5">
      <c r="A6014" s="75">
        <v>92673</v>
      </c>
      <c r="B6014" s="73" t="s">
        <v>6711</v>
      </c>
      <c r="C6014" s="78">
        <v>61.15</v>
      </c>
    </row>
    <row r="6015" spans="1:3" ht="25.5">
      <c r="A6015" s="75">
        <v>92675</v>
      </c>
      <c r="B6015" s="73" t="s">
        <v>6712</v>
      </c>
      <c r="C6015" s="78">
        <v>80.09</v>
      </c>
    </row>
    <row r="6016" spans="1:3" ht="25.5">
      <c r="A6016" s="75">
        <v>92677</v>
      </c>
      <c r="B6016" s="73" t="s">
        <v>6713</v>
      </c>
      <c r="C6016" s="78">
        <v>133.69999999999999</v>
      </c>
    </row>
    <row r="6017" spans="1:3" ht="25.5">
      <c r="A6017" s="75">
        <v>92635</v>
      </c>
      <c r="B6017" s="73" t="s">
        <v>6714</v>
      </c>
      <c r="C6017" s="78">
        <v>212.04</v>
      </c>
    </row>
    <row r="6018" spans="1:3" ht="25.5">
      <c r="A6018" s="75">
        <v>92679</v>
      </c>
      <c r="B6018" s="73" t="s">
        <v>6715</v>
      </c>
      <c r="C6018" s="78">
        <v>185.12</v>
      </c>
    </row>
    <row r="6019" spans="1:3" ht="25.5">
      <c r="A6019" s="75">
        <v>92381</v>
      </c>
      <c r="B6019" s="73" t="s">
        <v>6716</v>
      </c>
      <c r="C6019" s="78">
        <v>52.81</v>
      </c>
    </row>
    <row r="6020" spans="1:3" ht="25.5">
      <c r="A6020" s="75">
        <v>92383</v>
      </c>
      <c r="B6020" s="73" t="s">
        <v>6717</v>
      </c>
      <c r="C6020" s="78">
        <v>67.64</v>
      </c>
    </row>
    <row r="6021" spans="1:3" ht="25.5">
      <c r="A6021" s="75">
        <v>92385</v>
      </c>
      <c r="B6021" s="73" t="s">
        <v>6718</v>
      </c>
      <c r="C6021" s="78">
        <v>77.92</v>
      </c>
    </row>
    <row r="6022" spans="1:3" ht="25.5">
      <c r="A6022" s="75">
        <v>92350</v>
      </c>
      <c r="B6022" s="73" t="s">
        <v>6719</v>
      </c>
      <c r="C6022" s="78">
        <v>99.48</v>
      </c>
    </row>
    <row r="6023" spans="1:3" ht="25.5">
      <c r="A6023" s="75">
        <v>92387</v>
      </c>
      <c r="B6023" s="73" t="s">
        <v>6720</v>
      </c>
      <c r="C6023" s="78">
        <v>99.39</v>
      </c>
    </row>
    <row r="6024" spans="1:3" ht="25.5">
      <c r="A6024" s="75">
        <v>92352</v>
      </c>
      <c r="B6024" s="73" t="s">
        <v>6721</v>
      </c>
      <c r="C6024" s="78">
        <v>154.46</v>
      </c>
    </row>
    <row r="6025" spans="1:3" ht="25.5">
      <c r="A6025" s="75">
        <v>92389</v>
      </c>
      <c r="B6025" s="73" t="s">
        <v>6722</v>
      </c>
      <c r="C6025" s="78">
        <v>156.84</v>
      </c>
    </row>
    <row r="6026" spans="1:3" ht="25.5">
      <c r="A6026" s="75">
        <v>92354</v>
      </c>
      <c r="B6026" s="73" t="s">
        <v>6723</v>
      </c>
      <c r="C6026" s="78">
        <v>207.25</v>
      </c>
    </row>
    <row r="6027" spans="1:3" ht="25.5">
      <c r="A6027" s="75">
        <v>92699</v>
      </c>
      <c r="B6027" s="73" t="s">
        <v>6724</v>
      </c>
      <c r="C6027" s="78">
        <v>19.3</v>
      </c>
    </row>
    <row r="6028" spans="1:3" ht="25.5">
      <c r="A6028" s="75">
        <v>92701</v>
      </c>
      <c r="B6028" s="73" t="s">
        <v>6725</v>
      </c>
      <c r="C6028" s="78">
        <v>31.51</v>
      </c>
    </row>
    <row r="6029" spans="1:3" ht="25.5">
      <c r="A6029" s="75">
        <v>92703</v>
      </c>
      <c r="B6029" s="73" t="s">
        <v>6726</v>
      </c>
      <c r="C6029" s="78">
        <v>49.74</v>
      </c>
    </row>
    <row r="6030" spans="1:3" ht="25.5">
      <c r="A6030" s="75">
        <v>92670</v>
      </c>
      <c r="B6030" s="73" t="s">
        <v>6727</v>
      </c>
      <c r="C6030" s="78">
        <v>37.26</v>
      </c>
    </row>
    <row r="6031" spans="1:3" ht="25.5">
      <c r="A6031" s="75">
        <v>92672</v>
      </c>
      <c r="B6031" s="73" t="s">
        <v>6728</v>
      </c>
      <c r="C6031" s="78">
        <v>47.82</v>
      </c>
    </row>
    <row r="6032" spans="1:3" ht="25.5">
      <c r="A6032" s="75">
        <v>92674</v>
      </c>
      <c r="B6032" s="73" t="s">
        <v>6729</v>
      </c>
      <c r="C6032" s="78">
        <v>57.63</v>
      </c>
    </row>
    <row r="6033" spans="1:3" ht="25.5">
      <c r="A6033" s="75">
        <v>92676</v>
      </c>
      <c r="B6033" s="73" t="s">
        <v>6730</v>
      </c>
      <c r="C6033" s="78">
        <v>77.7</v>
      </c>
    </row>
    <row r="6034" spans="1:3" ht="25.5">
      <c r="A6034" s="75">
        <v>92678</v>
      </c>
      <c r="B6034" s="73" t="s">
        <v>6731</v>
      </c>
      <c r="C6034" s="78">
        <v>123.18</v>
      </c>
    </row>
    <row r="6035" spans="1:3" ht="25.5">
      <c r="A6035" s="75">
        <v>92636</v>
      </c>
      <c r="B6035" s="73" t="s">
        <v>6732</v>
      </c>
      <c r="C6035" s="78">
        <v>191.76</v>
      </c>
    </row>
    <row r="6036" spans="1:3" ht="25.5">
      <c r="A6036" s="75">
        <v>92680</v>
      </c>
      <c r="B6036" s="73" t="s">
        <v>6733</v>
      </c>
      <c r="C6036" s="78">
        <v>164.84</v>
      </c>
    </row>
    <row r="6037" spans="1:3" ht="25.5">
      <c r="A6037" s="75">
        <v>92382</v>
      </c>
      <c r="B6037" s="73" t="s">
        <v>6734</v>
      </c>
      <c r="C6037" s="78">
        <v>50.24</v>
      </c>
    </row>
    <row r="6038" spans="1:3" ht="25.5">
      <c r="A6038" s="75">
        <v>92384</v>
      </c>
      <c r="B6038" s="73" t="s">
        <v>6735</v>
      </c>
      <c r="C6038" s="78">
        <v>62.54</v>
      </c>
    </row>
    <row r="6039" spans="1:3" ht="25.5">
      <c r="A6039" s="75">
        <v>92386</v>
      </c>
      <c r="B6039" s="73" t="s">
        <v>6736</v>
      </c>
      <c r="C6039" s="78">
        <v>74.400000000000006</v>
      </c>
    </row>
    <row r="6040" spans="1:3" ht="25.5">
      <c r="A6040" s="75">
        <v>92351</v>
      </c>
      <c r="B6040" s="73" t="s">
        <v>6737</v>
      </c>
      <c r="C6040" s="78">
        <v>97.09</v>
      </c>
    </row>
    <row r="6041" spans="1:3" ht="25.5">
      <c r="A6041" s="75">
        <v>92388</v>
      </c>
      <c r="B6041" s="73" t="s">
        <v>6738</v>
      </c>
      <c r="C6041" s="78">
        <v>97</v>
      </c>
    </row>
    <row r="6042" spans="1:3" ht="25.5">
      <c r="A6042" s="75">
        <v>92353</v>
      </c>
      <c r="B6042" s="73" t="s">
        <v>6739</v>
      </c>
      <c r="C6042" s="78">
        <v>143.94</v>
      </c>
    </row>
    <row r="6043" spans="1:3" ht="25.5">
      <c r="A6043" s="75">
        <v>92390</v>
      </c>
      <c r="B6043" s="73" t="s">
        <v>6740</v>
      </c>
      <c r="C6043" s="78">
        <v>146.32</v>
      </c>
    </row>
    <row r="6044" spans="1:3" ht="25.5">
      <c r="A6044" s="75">
        <v>92355</v>
      </c>
      <c r="B6044" s="73" t="s">
        <v>6741</v>
      </c>
      <c r="C6044" s="78">
        <v>186.97</v>
      </c>
    </row>
    <row r="6045" spans="1:3" ht="25.5">
      <c r="A6045" s="75">
        <v>101925</v>
      </c>
      <c r="B6045" s="73" t="s">
        <v>6742</v>
      </c>
      <c r="C6045" s="78">
        <v>313.64999999999998</v>
      </c>
    </row>
    <row r="6046" spans="1:3" ht="25.5">
      <c r="A6046" s="75">
        <v>101934</v>
      </c>
      <c r="B6046" s="73" t="s">
        <v>6743</v>
      </c>
      <c r="C6046" s="78">
        <v>321.58999999999997</v>
      </c>
    </row>
    <row r="6047" spans="1:3" ht="25.5">
      <c r="A6047" s="75">
        <v>97541</v>
      </c>
      <c r="B6047" s="73" t="s">
        <v>6744</v>
      </c>
      <c r="C6047" s="78">
        <v>27.25</v>
      </c>
    </row>
    <row r="6048" spans="1:3" ht="25.5">
      <c r="A6048" s="75">
        <v>97462</v>
      </c>
      <c r="B6048" s="73" t="s">
        <v>6745</v>
      </c>
      <c r="C6048" s="78">
        <v>29.17</v>
      </c>
    </row>
    <row r="6049" spans="1:3" ht="25.5">
      <c r="A6049" s="75">
        <v>97544</v>
      </c>
      <c r="B6049" s="73" t="s">
        <v>6746</v>
      </c>
      <c r="C6049" s="78">
        <v>45.86</v>
      </c>
    </row>
    <row r="6050" spans="1:3" ht="25.5">
      <c r="A6050" s="75">
        <v>97500</v>
      </c>
      <c r="B6050" s="73" t="s">
        <v>6747</v>
      </c>
      <c r="C6050" s="78">
        <v>26.71</v>
      </c>
    </row>
    <row r="6051" spans="1:3" ht="25.5">
      <c r="A6051" s="75">
        <v>97465</v>
      </c>
      <c r="B6051" s="73" t="s">
        <v>6748</v>
      </c>
      <c r="C6051" s="78">
        <v>61.24</v>
      </c>
    </row>
    <row r="6052" spans="1:3" ht="25.5">
      <c r="A6052" s="75">
        <v>97503</v>
      </c>
      <c r="B6052" s="73" t="s">
        <v>6749</v>
      </c>
      <c r="C6052" s="78">
        <v>56.9</v>
      </c>
    </row>
    <row r="6053" spans="1:3" ht="25.5">
      <c r="A6053" s="75">
        <v>97468</v>
      </c>
      <c r="B6053" s="73" t="s">
        <v>6750</v>
      </c>
      <c r="C6053" s="78">
        <v>77.88</v>
      </c>
    </row>
    <row r="6054" spans="1:3" ht="25.5">
      <c r="A6054" s="75">
        <v>97506</v>
      </c>
      <c r="B6054" s="73" t="s">
        <v>6751</v>
      </c>
      <c r="C6054" s="78">
        <v>71.459999999999994</v>
      </c>
    </row>
    <row r="6055" spans="1:3" ht="25.5">
      <c r="A6055" s="75">
        <v>97444</v>
      </c>
      <c r="B6055" s="73" t="s">
        <v>6752</v>
      </c>
      <c r="C6055" s="78">
        <v>132.16999999999999</v>
      </c>
    </row>
    <row r="6056" spans="1:3" ht="25.5">
      <c r="A6056" s="75">
        <v>97471</v>
      </c>
      <c r="B6056" s="73" t="s">
        <v>6753</v>
      </c>
      <c r="C6056" s="78">
        <v>116.94</v>
      </c>
    </row>
    <row r="6057" spans="1:3" ht="25.5">
      <c r="A6057" s="75">
        <v>97509</v>
      </c>
      <c r="B6057" s="73" t="s">
        <v>6754</v>
      </c>
      <c r="C6057" s="78">
        <v>107.83</v>
      </c>
    </row>
    <row r="6058" spans="1:3" ht="25.5">
      <c r="A6058" s="75">
        <v>97447</v>
      </c>
      <c r="B6058" s="73" t="s">
        <v>6755</v>
      </c>
      <c r="C6058" s="78">
        <v>232.11</v>
      </c>
    </row>
    <row r="6059" spans="1:3" ht="25.5">
      <c r="A6059" s="75">
        <v>97475</v>
      </c>
      <c r="B6059" s="73" t="s">
        <v>6756</v>
      </c>
      <c r="C6059" s="78">
        <v>219.47</v>
      </c>
    </row>
    <row r="6060" spans="1:3" ht="25.5">
      <c r="A6060" s="75">
        <v>97512</v>
      </c>
      <c r="B6060" s="73" t="s">
        <v>6757</v>
      </c>
      <c r="C6060" s="78">
        <v>206.41</v>
      </c>
    </row>
    <row r="6061" spans="1:3" ht="25.5">
      <c r="A6061" s="75">
        <v>97450</v>
      </c>
      <c r="B6061" s="73" t="s">
        <v>6758</v>
      </c>
      <c r="C6061" s="78">
        <v>303.45</v>
      </c>
    </row>
    <row r="6062" spans="1:3" ht="25.5">
      <c r="A6062" s="75">
        <v>97478</v>
      </c>
      <c r="B6062" s="73" t="s">
        <v>6759</v>
      </c>
      <c r="C6062" s="78">
        <v>293.41000000000003</v>
      </c>
    </row>
    <row r="6063" spans="1:3" ht="25.5">
      <c r="A6063" s="75">
        <v>97515</v>
      </c>
      <c r="B6063" s="73" t="s">
        <v>6760</v>
      </c>
      <c r="C6063" s="78">
        <v>276.22000000000003</v>
      </c>
    </row>
    <row r="6064" spans="1:3" ht="25.5">
      <c r="A6064" s="75">
        <v>92928</v>
      </c>
      <c r="B6064" s="73" t="s">
        <v>6761</v>
      </c>
      <c r="C6064" s="78">
        <v>52.64</v>
      </c>
    </row>
    <row r="6065" spans="1:3" ht="25.5">
      <c r="A6065" s="75">
        <v>92943</v>
      </c>
      <c r="B6065" s="73" t="s">
        <v>6762</v>
      </c>
      <c r="C6065" s="78">
        <v>41.43</v>
      </c>
    </row>
    <row r="6066" spans="1:3" ht="25.5">
      <c r="A6066" s="75">
        <v>92929</v>
      </c>
      <c r="B6066" s="73" t="s">
        <v>6763</v>
      </c>
      <c r="C6066" s="78">
        <v>52.64</v>
      </c>
    </row>
    <row r="6067" spans="1:3" ht="25.5">
      <c r="A6067" s="75">
        <v>92944</v>
      </c>
      <c r="B6067" s="73" t="s">
        <v>6764</v>
      </c>
      <c r="C6067" s="78">
        <v>41.43</v>
      </c>
    </row>
    <row r="6068" spans="1:3" ht="25.5">
      <c r="A6068" s="75">
        <v>92930</v>
      </c>
      <c r="B6068" s="73" t="s">
        <v>6765</v>
      </c>
      <c r="C6068" s="78">
        <v>52.64</v>
      </c>
    </row>
    <row r="6069" spans="1:3" ht="25.5">
      <c r="A6069" s="75">
        <v>92945</v>
      </c>
      <c r="B6069" s="73" t="s">
        <v>6766</v>
      </c>
      <c r="C6069" s="78">
        <v>41.43</v>
      </c>
    </row>
    <row r="6070" spans="1:3" ht="25.5">
      <c r="A6070" s="75">
        <v>92925</v>
      </c>
      <c r="B6070" s="73" t="s">
        <v>6767</v>
      </c>
      <c r="C6070" s="78">
        <v>45.87</v>
      </c>
    </row>
    <row r="6071" spans="1:3" ht="25.5">
      <c r="A6071" s="75">
        <v>92940</v>
      </c>
      <c r="B6071" s="73" t="s">
        <v>6768</v>
      </c>
      <c r="C6071" s="78">
        <v>36.04</v>
      </c>
    </row>
    <row r="6072" spans="1:3" ht="25.5">
      <c r="A6072" s="75">
        <v>92926</v>
      </c>
      <c r="B6072" s="73" t="s">
        <v>6769</v>
      </c>
      <c r="C6072" s="78">
        <v>45.86</v>
      </c>
    </row>
    <row r="6073" spans="1:3" ht="25.5">
      <c r="A6073" s="75">
        <v>92941</v>
      </c>
      <c r="B6073" s="73" t="s">
        <v>6770</v>
      </c>
      <c r="C6073" s="78">
        <v>36.03</v>
      </c>
    </row>
    <row r="6074" spans="1:3" ht="25.5">
      <c r="A6074" s="75">
        <v>92927</v>
      </c>
      <c r="B6074" s="73" t="s">
        <v>6771</v>
      </c>
      <c r="C6074" s="78">
        <v>45.86</v>
      </c>
    </row>
    <row r="6075" spans="1:3" ht="25.5">
      <c r="A6075" s="75">
        <v>92942</v>
      </c>
      <c r="B6075" s="73" t="s">
        <v>6772</v>
      </c>
      <c r="C6075" s="78">
        <v>36.03</v>
      </c>
    </row>
    <row r="6076" spans="1:3" ht="25.5">
      <c r="A6076" s="75">
        <v>92918</v>
      </c>
      <c r="B6076" s="73" t="s">
        <v>6773</v>
      </c>
      <c r="C6076" s="78">
        <v>36.61</v>
      </c>
    </row>
    <row r="6077" spans="1:3" ht="25.5">
      <c r="A6077" s="75">
        <v>92938</v>
      </c>
      <c r="B6077" s="73" t="s">
        <v>6774</v>
      </c>
      <c r="C6077" s="78">
        <v>27.97</v>
      </c>
    </row>
    <row r="6078" spans="1:3" ht="25.5">
      <c r="A6078" s="75">
        <v>92920</v>
      </c>
      <c r="B6078" s="73" t="s">
        <v>6775</v>
      </c>
      <c r="C6078" s="78">
        <v>36.869999999999997</v>
      </c>
    </row>
    <row r="6079" spans="1:3" ht="25.5">
      <c r="A6079" s="75">
        <v>92939</v>
      </c>
      <c r="B6079" s="73" t="s">
        <v>6776</v>
      </c>
      <c r="C6079" s="78">
        <v>28.23</v>
      </c>
    </row>
    <row r="6080" spans="1:3" ht="25.5">
      <c r="A6080" s="75">
        <v>92910</v>
      </c>
      <c r="B6080" s="73" t="s">
        <v>6777</v>
      </c>
      <c r="C6080" s="78">
        <v>104.5</v>
      </c>
    </row>
    <row r="6081" spans="1:3" ht="25.5">
      <c r="A6081" s="75">
        <v>92934</v>
      </c>
      <c r="B6081" s="73" t="s">
        <v>6778</v>
      </c>
      <c r="C6081" s="78">
        <v>106.06</v>
      </c>
    </row>
    <row r="6082" spans="1:3" ht="25.5">
      <c r="A6082" s="75">
        <v>92949</v>
      </c>
      <c r="B6082" s="73" t="s">
        <v>6779</v>
      </c>
      <c r="C6082" s="78">
        <v>90.61</v>
      </c>
    </row>
    <row r="6083" spans="1:3" ht="25.5">
      <c r="A6083" s="75">
        <v>92911</v>
      </c>
      <c r="B6083" s="73" t="s">
        <v>6780</v>
      </c>
      <c r="C6083" s="78">
        <v>104.5</v>
      </c>
    </row>
    <row r="6084" spans="1:3" ht="25.5">
      <c r="A6084" s="75">
        <v>92935</v>
      </c>
      <c r="B6084" s="73" t="s">
        <v>6781</v>
      </c>
      <c r="C6084" s="78">
        <v>106.06</v>
      </c>
    </row>
    <row r="6085" spans="1:3" ht="25.5">
      <c r="A6085" s="75">
        <v>92950</v>
      </c>
      <c r="B6085" s="73" t="s">
        <v>6782</v>
      </c>
      <c r="C6085" s="78">
        <v>90.61</v>
      </c>
    </row>
    <row r="6086" spans="1:3" ht="25.5">
      <c r="A6086" s="75">
        <v>92907</v>
      </c>
      <c r="B6086" s="73" t="s">
        <v>6783</v>
      </c>
      <c r="C6086" s="78">
        <v>70.97</v>
      </c>
    </row>
    <row r="6087" spans="1:3" ht="25.5">
      <c r="A6087" s="75">
        <v>92931</v>
      </c>
      <c r="B6087" s="73" t="s">
        <v>6784</v>
      </c>
      <c r="C6087" s="78">
        <v>70.92</v>
      </c>
    </row>
    <row r="6088" spans="1:3" ht="25.5">
      <c r="A6088" s="75">
        <v>92946</v>
      </c>
      <c r="B6088" s="73" t="s">
        <v>6785</v>
      </c>
      <c r="C6088" s="78">
        <v>58.03</v>
      </c>
    </row>
    <row r="6089" spans="1:3" ht="25.5">
      <c r="A6089" s="75">
        <v>92908</v>
      </c>
      <c r="B6089" s="73" t="s">
        <v>6786</v>
      </c>
      <c r="C6089" s="78">
        <v>70.97</v>
      </c>
    </row>
    <row r="6090" spans="1:3" ht="25.5">
      <c r="A6090" s="75">
        <v>92932</v>
      </c>
      <c r="B6090" s="73" t="s">
        <v>6787</v>
      </c>
      <c r="C6090" s="78">
        <v>70.92</v>
      </c>
    </row>
    <row r="6091" spans="1:3" ht="25.5">
      <c r="A6091" s="75">
        <v>92947</v>
      </c>
      <c r="B6091" s="73" t="s">
        <v>6788</v>
      </c>
      <c r="C6091" s="78">
        <v>58.03</v>
      </c>
    </row>
    <row r="6092" spans="1:3" ht="25.5">
      <c r="A6092" s="75">
        <v>92909</v>
      </c>
      <c r="B6092" s="73" t="s">
        <v>6789</v>
      </c>
      <c r="C6092" s="78">
        <v>70.97</v>
      </c>
    </row>
    <row r="6093" spans="1:3" ht="25.5">
      <c r="A6093" s="75">
        <v>92933</v>
      </c>
      <c r="B6093" s="73" t="s">
        <v>6790</v>
      </c>
      <c r="C6093" s="78">
        <v>70.92</v>
      </c>
    </row>
    <row r="6094" spans="1:3" ht="25.5">
      <c r="A6094" s="75">
        <v>92948</v>
      </c>
      <c r="B6094" s="73" t="s">
        <v>6791</v>
      </c>
      <c r="C6094" s="78">
        <v>58.03</v>
      </c>
    </row>
    <row r="6095" spans="1:3" ht="25.5">
      <c r="A6095" s="75">
        <v>92912</v>
      </c>
      <c r="B6095" s="73" t="s">
        <v>6792</v>
      </c>
      <c r="C6095" s="78">
        <v>141.99</v>
      </c>
    </row>
    <row r="6096" spans="1:3" ht="25.5">
      <c r="A6096" s="75">
        <v>92913</v>
      </c>
      <c r="B6096" s="73" t="s">
        <v>6793</v>
      </c>
      <c r="C6096" s="78">
        <v>144.69999999999999</v>
      </c>
    </row>
    <row r="6097" spans="1:3" ht="25.5">
      <c r="A6097" s="75">
        <v>92936</v>
      </c>
      <c r="B6097" s="73" t="s">
        <v>6794</v>
      </c>
      <c r="C6097" s="78">
        <v>147.9</v>
      </c>
    </row>
    <row r="6098" spans="1:3" ht="25.5">
      <c r="A6098" s="75">
        <v>92951</v>
      </c>
      <c r="B6098" s="73" t="s">
        <v>6795</v>
      </c>
      <c r="C6098" s="78">
        <v>129.93</v>
      </c>
    </row>
    <row r="6099" spans="1:3" ht="25.5">
      <c r="A6099" s="75">
        <v>92914</v>
      </c>
      <c r="B6099" s="73" t="s">
        <v>6796</v>
      </c>
      <c r="C6099" s="78">
        <v>144.69999999999999</v>
      </c>
    </row>
    <row r="6100" spans="1:3" ht="25.5">
      <c r="A6100" s="75">
        <v>92937</v>
      </c>
      <c r="B6100" s="73" t="s">
        <v>6797</v>
      </c>
      <c r="C6100" s="78">
        <v>147.9</v>
      </c>
    </row>
    <row r="6101" spans="1:3" ht="25.5">
      <c r="A6101" s="75">
        <v>92952</v>
      </c>
      <c r="B6101" s="73" t="s">
        <v>6798</v>
      </c>
      <c r="C6101" s="78">
        <v>129.93</v>
      </c>
    </row>
    <row r="6102" spans="1:3" ht="25.5">
      <c r="A6102" s="75">
        <v>92953</v>
      </c>
      <c r="B6102" s="73" t="s">
        <v>6799</v>
      </c>
      <c r="C6102" s="78">
        <v>23.91</v>
      </c>
    </row>
    <row r="6103" spans="1:3" ht="25.5">
      <c r="A6103" s="75">
        <v>101921</v>
      </c>
      <c r="B6103" s="73" t="s">
        <v>6800</v>
      </c>
      <c r="C6103" s="78">
        <v>227.95</v>
      </c>
    </row>
    <row r="6104" spans="1:3" ht="25.5">
      <c r="A6104" s="75">
        <v>101930</v>
      </c>
      <c r="B6104" s="73" t="s">
        <v>6801</v>
      </c>
      <c r="C6104" s="78">
        <v>233.24</v>
      </c>
    </row>
    <row r="6105" spans="1:3" ht="25.5">
      <c r="A6105" s="75">
        <v>101922</v>
      </c>
      <c r="B6105" s="73" t="s">
        <v>6802</v>
      </c>
      <c r="C6105" s="78">
        <v>227.95</v>
      </c>
    </row>
    <row r="6106" spans="1:3" ht="25.5">
      <c r="A6106" s="75">
        <v>101931</v>
      </c>
      <c r="B6106" s="73" t="s">
        <v>6803</v>
      </c>
      <c r="C6106" s="78">
        <v>233.24</v>
      </c>
    </row>
    <row r="6107" spans="1:3" ht="25.5">
      <c r="A6107" s="75">
        <v>101923</v>
      </c>
      <c r="B6107" s="73" t="s">
        <v>6804</v>
      </c>
      <c r="C6107" s="78">
        <v>227.95</v>
      </c>
    </row>
    <row r="6108" spans="1:3" ht="25.5">
      <c r="A6108" s="75">
        <v>101932</v>
      </c>
      <c r="B6108" s="73" t="s">
        <v>6805</v>
      </c>
      <c r="C6108" s="78">
        <v>233.24</v>
      </c>
    </row>
    <row r="6109" spans="1:3" ht="25.5">
      <c r="A6109" s="75">
        <v>97537</v>
      </c>
      <c r="B6109" s="73" t="s">
        <v>6806</v>
      </c>
      <c r="C6109" s="78">
        <v>24.34</v>
      </c>
    </row>
    <row r="6110" spans="1:3" ht="25.5">
      <c r="A6110" s="75">
        <v>97540</v>
      </c>
      <c r="B6110" s="73" t="s">
        <v>6807</v>
      </c>
      <c r="C6110" s="78">
        <v>32.29</v>
      </c>
    </row>
    <row r="6111" spans="1:3" ht="25.5">
      <c r="A6111" s="75">
        <v>97543</v>
      </c>
      <c r="B6111" s="73" t="s">
        <v>6808</v>
      </c>
      <c r="C6111" s="78">
        <v>51.94</v>
      </c>
    </row>
    <row r="6112" spans="1:3" ht="25.5">
      <c r="A6112" s="75">
        <v>97461</v>
      </c>
      <c r="B6112" s="73" t="s">
        <v>6809</v>
      </c>
      <c r="C6112" s="78">
        <v>35.25</v>
      </c>
    </row>
    <row r="6113" spans="1:3" ht="25.5">
      <c r="A6113" s="75">
        <v>97499</v>
      </c>
      <c r="B6113" s="73" t="s">
        <v>6810</v>
      </c>
      <c r="C6113" s="78">
        <v>32.79</v>
      </c>
    </row>
    <row r="6114" spans="1:3" ht="25.5">
      <c r="A6114" s="75">
        <v>97464</v>
      </c>
      <c r="B6114" s="73" t="s">
        <v>6811</v>
      </c>
      <c r="C6114" s="78">
        <v>51</v>
      </c>
    </row>
    <row r="6115" spans="1:3" ht="25.5">
      <c r="A6115" s="75">
        <v>97502</v>
      </c>
      <c r="B6115" s="73" t="s">
        <v>6812</v>
      </c>
      <c r="C6115" s="78">
        <v>46.43</v>
      </c>
    </row>
    <row r="6116" spans="1:3" ht="25.5">
      <c r="A6116" s="75">
        <v>97467</v>
      </c>
      <c r="B6116" s="73" t="s">
        <v>6813</v>
      </c>
      <c r="C6116" s="78">
        <v>64.77</v>
      </c>
    </row>
    <row r="6117" spans="1:3" ht="25.5">
      <c r="A6117" s="75">
        <v>97505</v>
      </c>
      <c r="B6117" s="73" t="s">
        <v>6814</v>
      </c>
      <c r="C6117" s="78">
        <v>58.35</v>
      </c>
    </row>
    <row r="6118" spans="1:3" ht="25.5">
      <c r="A6118" s="75">
        <v>97443</v>
      </c>
      <c r="B6118" s="73" t="s">
        <v>6815</v>
      </c>
      <c r="C6118" s="78">
        <v>111.44</v>
      </c>
    </row>
    <row r="6119" spans="1:3" ht="25.5">
      <c r="A6119" s="75">
        <v>97470</v>
      </c>
      <c r="B6119" s="73" t="s">
        <v>6816</v>
      </c>
      <c r="C6119" s="78">
        <v>96.21</v>
      </c>
    </row>
    <row r="6120" spans="1:3" ht="25.5">
      <c r="A6120" s="75">
        <v>97508</v>
      </c>
      <c r="B6120" s="73" t="s">
        <v>6817</v>
      </c>
      <c r="C6120" s="78">
        <v>87.1</v>
      </c>
    </row>
    <row r="6121" spans="1:3" ht="25.5">
      <c r="A6121" s="75">
        <v>97446</v>
      </c>
      <c r="B6121" s="73" t="s">
        <v>6818</v>
      </c>
      <c r="C6121" s="78">
        <v>232.11</v>
      </c>
    </row>
    <row r="6122" spans="1:3" ht="25.5">
      <c r="A6122" s="75">
        <v>97474</v>
      </c>
      <c r="B6122" s="73" t="s">
        <v>6819</v>
      </c>
      <c r="C6122" s="78">
        <v>177.57</v>
      </c>
    </row>
    <row r="6123" spans="1:3" ht="25.5">
      <c r="A6123" s="75">
        <v>97511</v>
      </c>
      <c r="B6123" s="73" t="s">
        <v>6820</v>
      </c>
      <c r="C6123" s="78">
        <v>164.51</v>
      </c>
    </row>
    <row r="6124" spans="1:3" ht="25.5">
      <c r="A6124" s="75">
        <v>97449</v>
      </c>
      <c r="B6124" s="73" t="s">
        <v>6821</v>
      </c>
      <c r="C6124" s="78">
        <v>247.01</v>
      </c>
    </row>
    <row r="6125" spans="1:3" ht="25.5">
      <c r="A6125" s="75">
        <v>97477</v>
      </c>
      <c r="B6125" s="73" t="s">
        <v>6822</v>
      </c>
      <c r="C6125" s="78">
        <v>236.97</v>
      </c>
    </row>
    <row r="6126" spans="1:3" ht="25.5">
      <c r="A6126" s="75">
        <v>97514</v>
      </c>
      <c r="B6126" s="73" t="s">
        <v>6823</v>
      </c>
      <c r="C6126" s="78">
        <v>219.78</v>
      </c>
    </row>
    <row r="6127" spans="1:3" ht="25.5">
      <c r="A6127" s="75">
        <v>101920</v>
      </c>
      <c r="B6127" s="73" t="s">
        <v>6824</v>
      </c>
      <c r="C6127" s="78">
        <v>199.1</v>
      </c>
    </row>
    <row r="6128" spans="1:3" ht="25.5">
      <c r="A6128" s="75">
        <v>101929</v>
      </c>
      <c r="B6128" s="73" t="s">
        <v>6825</v>
      </c>
      <c r="C6128" s="78">
        <v>204.39</v>
      </c>
    </row>
    <row r="6129" spans="1:3" ht="25.5">
      <c r="A6129" s="75">
        <v>92693</v>
      </c>
      <c r="B6129" s="73" t="s">
        <v>6826</v>
      </c>
      <c r="C6129" s="78">
        <v>14.46</v>
      </c>
    </row>
    <row r="6130" spans="1:3" ht="25.5">
      <c r="A6130" s="75">
        <v>92695</v>
      </c>
      <c r="B6130" s="73" t="s">
        <v>6827</v>
      </c>
      <c r="C6130" s="78">
        <v>22.51</v>
      </c>
    </row>
    <row r="6131" spans="1:3" ht="25.5">
      <c r="A6131" s="75">
        <v>92697</v>
      </c>
      <c r="B6131" s="73" t="s">
        <v>6828</v>
      </c>
      <c r="C6131" s="78">
        <v>36.4</v>
      </c>
    </row>
    <row r="6132" spans="1:3" ht="25.5">
      <c r="A6132" s="75">
        <v>92658</v>
      </c>
      <c r="B6132" s="73" t="s">
        <v>6829</v>
      </c>
      <c r="C6132" s="78">
        <v>28.13</v>
      </c>
    </row>
    <row r="6133" spans="1:3" ht="25.5">
      <c r="A6133" s="75">
        <v>92660</v>
      </c>
      <c r="B6133" s="73" t="s">
        <v>6830</v>
      </c>
      <c r="C6133" s="78">
        <v>34.6</v>
      </c>
    </row>
    <row r="6134" spans="1:3" ht="25.5">
      <c r="A6134" s="75">
        <v>92662</v>
      </c>
      <c r="B6134" s="73" t="s">
        <v>6831</v>
      </c>
      <c r="C6134" s="78">
        <v>39.94</v>
      </c>
    </row>
    <row r="6135" spans="1:3" ht="25.5">
      <c r="A6135" s="75">
        <v>92664</v>
      </c>
      <c r="B6135" s="73" t="s">
        <v>6832</v>
      </c>
      <c r="C6135" s="78">
        <v>53.97</v>
      </c>
    </row>
    <row r="6136" spans="1:3" ht="25.5">
      <c r="A6136" s="75">
        <v>92666</v>
      </c>
      <c r="B6136" s="73" t="s">
        <v>6833</v>
      </c>
      <c r="C6136" s="78">
        <v>86.07</v>
      </c>
    </row>
    <row r="6137" spans="1:3" ht="25.5">
      <c r="A6137" s="75">
        <v>92668</v>
      </c>
      <c r="B6137" s="73" t="s">
        <v>6834</v>
      </c>
      <c r="C6137" s="78">
        <v>122</v>
      </c>
    </row>
    <row r="6138" spans="1:3" ht="25.5">
      <c r="A6138" s="75">
        <v>92370</v>
      </c>
      <c r="B6138" s="73" t="s">
        <v>6835</v>
      </c>
      <c r="C6138" s="78">
        <v>36.770000000000003</v>
      </c>
    </row>
    <row r="6139" spans="1:3" ht="25.5">
      <c r="A6139" s="75">
        <v>92372</v>
      </c>
      <c r="B6139" s="73" t="s">
        <v>6836</v>
      </c>
      <c r="C6139" s="78">
        <v>44.43</v>
      </c>
    </row>
    <row r="6140" spans="1:3" ht="25.5">
      <c r="A6140" s="75">
        <v>92374</v>
      </c>
      <c r="B6140" s="73" t="s">
        <v>6837</v>
      </c>
      <c r="C6140" s="78">
        <v>51.15</v>
      </c>
    </row>
    <row r="6141" spans="1:3" ht="25.5">
      <c r="A6141" s="75">
        <v>92345</v>
      </c>
      <c r="B6141" s="73" t="s">
        <v>6838</v>
      </c>
      <c r="C6141" s="78">
        <v>66.91</v>
      </c>
    </row>
    <row r="6142" spans="1:3" ht="25.5">
      <c r="A6142" s="75">
        <v>92376</v>
      </c>
      <c r="B6142" s="73" t="s">
        <v>6839</v>
      </c>
      <c r="C6142" s="78">
        <v>66.86</v>
      </c>
    </row>
    <row r="6143" spans="1:3" ht="25.5">
      <c r="A6143" s="75">
        <v>92347</v>
      </c>
      <c r="B6143" s="73" t="s">
        <v>6840</v>
      </c>
      <c r="C6143" s="78">
        <v>99.96</v>
      </c>
    </row>
    <row r="6144" spans="1:3" ht="25.5">
      <c r="A6144" s="75">
        <v>92378</v>
      </c>
      <c r="B6144" s="73" t="s">
        <v>6841</v>
      </c>
      <c r="C6144" s="78">
        <v>101.52</v>
      </c>
    </row>
    <row r="6145" spans="1:3" ht="25.5">
      <c r="A6145" s="75">
        <v>92349</v>
      </c>
      <c r="B6145" s="73" t="s">
        <v>6842</v>
      </c>
      <c r="C6145" s="78">
        <v>136.77000000000001</v>
      </c>
    </row>
    <row r="6146" spans="1:3" ht="25.5">
      <c r="A6146" s="75">
        <v>92380</v>
      </c>
      <c r="B6146" s="73" t="s">
        <v>6843</v>
      </c>
      <c r="C6146" s="78">
        <v>139.97</v>
      </c>
    </row>
    <row r="6147" spans="1:3">
      <c r="A6147" s="75">
        <v>101917</v>
      </c>
      <c r="B6147" s="73" t="s">
        <v>6844</v>
      </c>
      <c r="C6147" s="78">
        <v>170.98</v>
      </c>
    </row>
    <row r="6148" spans="1:3" ht="25.5">
      <c r="A6148" s="75">
        <v>101924</v>
      </c>
      <c r="B6148" s="73" t="s">
        <v>6845</v>
      </c>
      <c r="C6148" s="78">
        <v>187.04</v>
      </c>
    </row>
    <row r="6149" spans="1:3" ht="25.5">
      <c r="A6149" s="75">
        <v>101933</v>
      </c>
      <c r="B6149" s="73" t="s">
        <v>6846</v>
      </c>
      <c r="C6149" s="78">
        <v>192.33</v>
      </c>
    </row>
    <row r="6150" spans="1:3" ht="25.5">
      <c r="A6150" s="75">
        <v>92692</v>
      </c>
      <c r="B6150" s="73" t="s">
        <v>6847</v>
      </c>
      <c r="C6150" s="78">
        <v>14.03</v>
      </c>
    </row>
    <row r="6151" spans="1:3" ht="25.5">
      <c r="A6151" s="75">
        <v>92694</v>
      </c>
      <c r="B6151" s="73" t="s">
        <v>6848</v>
      </c>
      <c r="C6151" s="78">
        <v>22.08</v>
      </c>
    </row>
    <row r="6152" spans="1:3" ht="25.5">
      <c r="A6152" s="75">
        <v>92696</v>
      </c>
      <c r="B6152" s="73" t="s">
        <v>6849</v>
      </c>
      <c r="C6152" s="78">
        <v>34.46</v>
      </c>
    </row>
    <row r="6153" spans="1:3" ht="25.5">
      <c r="A6153" s="75">
        <v>92657</v>
      </c>
      <c r="B6153" s="73" t="s">
        <v>6850</v>
      </c>
      <c r="C6153" s="78">
        <v>26.19</v>
      </c>
    </row>
    <row r="6154" spans="1:3" ht="25.5">
      <c r="A6154" s="75">
        <v>92659</v>
      </c>
      <c r="B6154" s="73" t="s">
        <v>6851</v>
      </c>
      <c r="C6154" s="78">
        <v>32.799999999999997</v>
      </c>
    </row>
    <row r="6155" spans="1:3" ht="25.5">
      <c r="A6155" s="75">
        <v>92661</v>
      </c>
      <c r="B6155" s="73" t="s">
        <v>6852</v>
      </c>
      <c r="C6155" s="78">
        <v>39.590000000000003</v>
      </c>
    </row>
    <row r="6156" spans="1:3" ht="25.5">
      <c r="A6156" s="75">
        <v>92663</v>
      </c>
      <c r="B6156" s="73" t="s">
        <v>6853</v>
      </c>
      <c r="C6156" s="78">
        <v>54</v>
      </c>
    </row>
    <row r="6157" spans="1:3" ht="25.5">
      <c r="A6157" s="75">
        <v>92665</v>
      </c>
      <c r="B6157" s="73" t="s">
        <v>6854</v>
      </c>
      <c r="C6157" s="78">
        <v>75.319999999999993</v>
      </c>
    </row>
    <row r="6158" spans="1:3" ht="25.5">
      <c r="A6158" s="75">
        <v>92667</v>
      </c>
      <c r="B6158" s="73" t="s">
        <v>6855</v>
      </c>
      <c r="C6158" s="78">
        <v>112.43</v>
      </c>
    </row>
    <row r="6159" spans="1:3" ht="25.5">
      <c r="A6159" s="75">
        <v>92369</v>
      </c>
      <c r="B6159" s="73" t="s">
        <v>6856</v>
      </c>
      <c r="C6159" s="78">
        <v>34.83</v>
      </c>
    </row>
    <row r="6160" spans="1:3" ht="25.5">
      <c r="A6160" s="75">
        <v>92371</v>
      </c>
      <c r="B6160" s="73" t="s">
        <v>6857</v>
      </c>
      <c r="C6160" s="78">
        <v>42.63</v>
      </c>
    </row>
    <row r="6161" spans="1:3" ht="25.5">
      <c r="A6161" s="75">
        <v>92373</v>
      </c>
      <c r="B6161" s="73" t="s">
        <v>6858</v>
      </c>
      <c r="C6161" s="78">
        <v>50.8</v>
      </c>
    </row>
    <row r="6162" spans="1:3" ht="25.5">
      <c r="A6162" s="75">
        <v>92344</v>
      </c>
      <c r="B6162" s="73" t="s">
        <v>6859</v>
      </c>
      <c r="C6162" s="78">
        <v>66.94</v>
      </c>
    </row>
    <row r="6163" spans="1:3" ht="25.5">
      <c r="A6163" s="75">
        <v>92375</v>
      </c>
      <c r="B6163" s="73" t="s">
        <v>6860</v>
      </c>
      <c r="C6163" s="78">
        <v>66.89</v>
      </c>
    </row>
    <row r="6164" spans="1:3" ht="25.5">
      <c r="A6164" s="75">
        <v>92346</v>
      </c>
      <c r="B6164" s="73" t="s">
        <v>6861</v>
      </c>
      <c r="C6164" s="78">
        <v>89.21</v>
      </c>
    </row>
    <row r="6165" spans="1:3" ht="25.5">
      <c r="A6165" s="75">
        <v>92377</v>
      </c>
      <c r="B6165" s="73" t="s">
        <v>6862</v>
      </c>
      <c r="C6165" s="78">
        <v>90.77</v>
      </c>
    </row>
    <row r="6166" spans="1:3" ht="25.5">
      <c r="A6166" s="75">
        <v>92348</v>
      </c>
      <c r="B6166" s="73" t="s">
        <v>6863</v>
      </c>
      <c r="C6166" s="78">
        <v>127.2</v>
      </c>
    </row>
    <row r="6167" spans="1:3" ht="25.5">
      <c r="A6167" s="75">
        <v>92379</v>
      </c>
      <c r="B6167" s="73" t="s">
        <v>6864</v>
      </c>
      <c r="C6167" s="78">
        <v>130.4</v>
      </c>
    </row>
    <row r="6168" spans="1:3" ht="25.5">
      <c r="A6168" s="75">
        <v>95696</v>
      </c>
      <c r="B6168" s="73" t="s">
        <v>6865</v>
      </c>
      <c r="C6168" s="78">
        <v>65.05</v>
      </c>
    </row>
    <row r="6169" spans="1:3" ht="25.5">
      <c r="A6169" s="75">
        <v>92335</v>
      </c>
      <c r="B6169" s="73" t="s">
        <v>6866</v>
      </c>
      <c r="C6169" s="78">
        <v>89.35</v>
      </c>
    </row>
    <row r="6170" spans="1:3" ht="25.5">
      <c r="A6170" s="75">
        <v>92336</v>
      </c>
      <c r="B6170" s="73" t="s">
        <v>6867</v>
      </c>
      <c r="C6170" s="78">
        <v>109.81</v>
      </c>
    </row>
    <row r="6171" spans="1:3" ht="25.5">
      <c r="A6171" s="75">
        <v>92337</v>
      </c>
      <c r="B6171" s="73" t="s">
        <v>6868</v>
      </c>
      <c r="C6171" s="78">
        <v>144.77000000000001</v>
      </c>
    </row>
    <row r="6172" spans="1:3" ht="25.5">
      <c r="A6172" s="75">
        <v>92687</v>
      </c>
      <c r="B6172" s="73" t="s">
        <v>6869</v>
      </c>
      <c r="C6172" s="78">
        <v>27.38</v>
      </c>
    </row>
    <row r="6173" spans="1:3" ht="25.5">
      <c r="A6173" s="75">
        <v>92688</v>
      </c>
      <c r="B6173" s="73" t="s">
        <v>6870</v>
      </c>
      <c r="C6173" s="78">
        <v>38.200000000000003</v>
      </c>
    </row>
    <row r="6174" spans="1:3" ht="25.5">
      <c r="A6174" s="75">
        <v>97536</v>
      </c>
      <c r="B6174" s="73" t="s">
        <v>6871</v>
      </c>
      <c r="C6174" s="78">
        <v>58.62</v>
      </c>
    </row>
    <row r="6175" spans="1:3" ht="25.5">
      <c r="A6175" s="75">
        <v>97535</v>
      </c>
      <c r="B6175" s="73" t="s">
        <v>6872</v>
      </c>
      <c r="C6175" s="78">
        <v>48.43</v>
      </c>
    </row>
    <row r="6176" spans="1:3" ht="25.5">
      <c r="A6176" s="75">
        <v>92652</v>
      </c>
      <c r="B6176" s="73" t="s">
        <v>6873</v>
      </c>
      <c r="C6176" s="78">
        <v>58.66</v>
      </c>
    </row>
    <row r="6177" spans="1:3" ht="25.5">
      <c r="A6177" s="75">
        <v>92653</v>
      </c>
      <c r="B6177" s="73" t="s">
        <v>6874</v>
      </c>
      <c r="C6177" s="78">
        <v>66.89</v>
      </c>
    </row>
    <row r="6178" spans="1:3" ht="25.5">
      <c r="A6178" s="75">
        <v>92654</v>
      </c>
      <c r="B6178" s="73" t="s">
        <v>6875</v>
      </c>
      <c r="C6178" s="78">
        <v>91.52</v>
      </c>
    </row>
    <row r="6179" spans="1:3" ht="25.5">
      <c r="A6179" s="75">
        <v>92655</v>
      </c>
      <c r="B6179" s="73" t="s">
        <v>6876</v>
      </c>
      <c r="C6179" s="78">
        <v>111.59</v>
      </c>
    </row>
    <row r="6180" spans="1:3" ht="25.5">
      <c r="A6180" s="75">
        <v>92656</v>
      </c>
      <c r="B6180" s="73" t="s">
        <v>6877</v>
      </c>
      <c r="C6180" s="78">
        <v>146.13999999999999</v>
      </c>
    </row>
    <row r="6181" spans="1:3" ht="25.5">
      <c r="A6181" s="75">
        <v>101918</v>
      </c>
      <c r="B6181" s="73" t="s">
        <v>6878</v>
      </c>
      <c r="C6181" s="78">
        <v>206.01</v>
      </c>
    </row>
    <row r="6182" spans="1:3" ht="25.5">
      <c r="A6182" s="75">
        <v>101927</v>
      </c>
      <c r="B6182" s="73" t="s">
        <v>6879</v>
      </c>
      <c r="C6182" s="78">
        <v>192.19</v>
      </c>
    </row>
    <row r="6183" spans="1:3" ht="25.5">
      <c r="A6183" s="75">
        <v>97498</v>
      </c>
      <c r="B6183" s="73" t="s">
        <v>6880</v>
      </c>
      <c r="C6183" s="78">
        <v>44</v>
      </c>
    </row>
    <row r="6184" spans="1:3" ht="25.5">
      <c r="A6184" s="75">
        <v>92364</v>
      </c>
      <c r="B6184" s="73" t="s">
        <v>6881</v>
      </c>
      <c r="C6184" s="78">
        <v>54.23</v>
      </c>
    </row>
    <row r="6185" spans="1:3" ht="25.5">
      <c r="A6185" s="75">
        <v>92365</v>
      </c>
      <c r="B6185" s="73" t="s">
        <v>6882</v>
      </c>
      <c r="C6185" s="78">
        <v>62.41</v>
      </c>
    </row>
    <row r="6186" spans="1:3" ht="25.5">
      <c r="A6186" s="75">
        <v>92341</v>
      </c>
      <c r="B6186" s="73" t="s">
        <v>6883</v>
      </c>
      <c r="C6186" s="78">
        <v>99.06</v>
      </c>
    </row>
    <row r="6187" spans="1:3" ht="25.5">
      <c r="A6187" s="75">
        <v>92366</v>
      </c>
      <c r="B6187" s="73" t="s">
        <v>6884</v>
      </c>
      <c r="C6187" s="78">
        <v>87.04</v>
      </c>
    </row>
    <row r="6188" spans="1:3" ht="25.5">
      <c r="A6188" s="75">
        <v>92342</v>
      </c>
      <c r="B6188" s="73" t="s">
        <v>6885</v>
      </c>
      <c r="C6188" s="78">
        <v>119.6</v>
      </c>
    </row>
    <row r="6189" spans="1:3" ht="25.5">
      <c r="A6189" s="75">
        <v>92367</v>
      </c>
      <c r="B6189" s="73" t="s">
        <v>6886</v>
      </c>
      <c r="C6189" s="78">
        <v>107.02</v>
      </c>
    </row>
    <row r="6190" spans="1:3" ht="25.5">
      <c r="A6190" s="75">
        <v>92343</v>
      </c>
      <c r="B6190" s="73" t="s">
        <v>6887</v>
      </c>
      <c r="C6190" s="78">
        <v>154.65</v>
      </c>
    </row>
    <row r="6191" spans="1:3" ht="25.5">
      <c r="A6191" s="75">
        <v>92368</v>
      </c>
      <c r="B6191" s="73" t="s">
        <v>6888</v>
      </c>
      <c r="C6191" s="78">
        <v>141.57</v>
      </c>
    </row>
    <row r="6192" spans="1:3" ht="25.5">
      <c r="A6192" s="75">
        <v>92689</v>
      </c>
      <c r="B6192" s="73" t="s">
        <v>6889</v>
      </c>
      <c r="C6192" s="78">
        <v>51.5</v>
      </c>
    </row>
    <row r="6193" spans="1:3" ht="25.5">
      <c r="A6193" s="75">
        <v>92690</v>
      </c>
      <c r="B6193" s="73" t="s">
        <v>6890</v>
      </c>
      <c r="C6193" s="78">
        <v>73.19</v>
      </c>
    </row>
    <row r="6194" spans="1:3" ht="25.5">
      <c r="A6194" s="75">
        <v>92691</v>
      </c>
      <c r="B6194" s="73" t="s">
        <v>6891</v>
      </c>
      <c r="C6194" s="78">
        <v>94.03</v>
      </c>
    </row>
    <row r="6195" spans="1:3" ht="25.5">
      <c r="A6195" s="75">
        <v>92359</v>
      </c>
      <c r="B6195" s="73" t="s">
        <v>6892</v>
      </c>
      <c r="C6195" s="78">
        <v>70.06</v>
      </c>
    </row>
    <row r="6196" spans="1:3" ht="25.5">
      <c r="A6196" s="75">
        <v>92645</v>
      </c>
      <c r="B6196" s="73" t="s">
        <v>6893</v>
      </c>
      <c r="C6196" s="78">
        <v>73.67</v>
      </c>
    </row>
    <row r="6197" spans="1:3" ht="25.5">
      <c r="A6197" s="75">
        <v>92360</v>
      </c>
      <c r="B6197" s="73" t="s">
        <v>6894</v>
      </c>
      <c r="C6197" s="78">
        <v>93.67</v>
      </c>
    </row>
    <row r="6198" spans="1:3" ht="25.5">
      <c r="A6198" s="75">
        <v>92646</v>
      </c>
      <c r="B6198" s="73" t="s">
        <v>6895</v>
      </c>
      <c r="C6198" s="78">
        <v>97.28</v>
      </c>
    </row>
    <row r="6199" spans="1:3" ht="25.5">
      <c r="A6199" s="75">
        <v>95697</v>
      </c>
      <c r="B6199" s="73" t="s">
        <v>6896</v>
      </c>
      <c r="C6199" s="78">
        <v>102.82</v>
      </c>
    </row>
    <row r="6200" spans="1:3" ht="25.5">
      <c r="A6200" s="75">
        <v>92648</v>
      </c>
      <c r="B6200" s="73" t="s">
        <v>6897</v>
      </c>
      <c r="C6200" s="78">
        <v>106.42</v>
      </c>
    </row>
    <row r="6201" spans="1:3" ht="25.5">
      <c r="A6201" s="75">
        <v>92338</v>
      </c>
      <c r="B6201" s="73" t="s">
        <v>6898</v>
      </c>
      <c r="C6201" s="78">
        <v>146.38999999999999</v>
      </c>
    </row>
    <row r="6202" spans="1:3" ht="25.5">
      <c r="A6202" s="75">
        <v>92361</v>
      </c>
      <c r="B6202" s="73" t="s">
        <v>6899</v>
      </c>
      <c r="C6202" s="78">
        <v>126.31</v>
      </c>
    </row>
    <row r="6203" spans="1:3" ht="25.5">
      <c r="A6203" s="75">
        <v>92649</v>
      </c>
      <c r="B6203" s="73" t="s">
        <v>6900</v>
      </c>
      <c r="C6203" s="78">
        <v>129.91999999999999</v>
      </c>
    </row>
    <row r="6204" spans="1:3" ht="25.5">
      <c r="A6204" s="75">
        <v>92339</v>
      </c>
      <c r="B6204" s="73" t="s">
        <v>6901</v>
      </c>
      <c r="C6204" s="78">
        <v>223.21</v>
      </c>
    </row>
    <row r="6205" spans="1:3" ht="25.5">
      <c r="A6205" s="75">
        <v>92362</v>
      </c>
      <c r="B6205" s="73" t="s">
        <v>6902</v>
      </c>
      <c r="C6205" s="78">
        <v>202.33</v>
      </c>
    </row>
    <row r="6206" spans="1:3" ht="25.5">
      <c r="A6206" s="75">
        <v>92650</v>
      </c>
      <c r="B6206" s="73" t="s">
        <v>6903</v>
      </c>
      <c r="C6206" s="78">
        <v>205.95</v>
      </c>
    </row>
    <row r="6207" spans="1:3" ht="25.5">
      <c r="A6207" s="75">
        <v>97439</v>
      </c>
      <c r="B6207" s="73" t="s">
        <v>6904</v>
      </c>
      <c r="C6207" s="78">
        <v>126.67</v>
      </c>
    </row>
    <row r="6208" spans="1:3" ht="25.5">
      <c r="A6208" s="75">
        <v>97440</v>
      </c>
      <c r="B6208" s="73" t="s">
        <v>6905</v>
      </c>
      <c r="C6208" s="78">
        <v>151.81</v>
      </c>
    </row>
    <row r="6209" spans="1:3" ht="25.5">
      <c r="A6209" s="75">
        <v>97442</v>
      </c>
      <c r="B6209" s="73" t="s">
        <v>6906</v>
      </c>
      <c r="C6209" s="78">
        <v>167.64</v>
      </c>
    </row>
    <row r="6210" spans="1:3" ht="25.5">
      <c r="A6210" s="75">
        <v>97552</v>
      </c>
      <c r="B6210" s="73" t="s">
        <v>6907</v>
      </c>
      <c r="C6210" s="78">
        <v>49.65</v>
      </c>
    </row>
    <row r="6211" spans="1:3" ht="25.5">
      <c r="A6211" s="75">
        <v>97553</v>
      </c>
      <c r="B6211" s="73" t="s">
        <v>6908</v>
      </c>
      <c r="C6211" s="78">
        <v>70.959999999999994</v>
      </c>
    </row>
    <row r="6212" spans="1:3" ht="25.5">
      <c r="A6212" s="75">
        <v>97554</v>
      </c>
      <c r="B6212" s="73" t="s">
        <v>6909</v>
      </c>
      <c r="C6212" s="78">
        <v>122.07</v>
      </c>
    </row>
    <row r="6213" spans="1:3" ht="25.5">
      <c r="A6213" s="75">
        <v>97491</v>
      </c>
      <c r="B6213" s="73" t="s">
        <v>6910</v>
      </c>
      <c r="C6213" s="78">
        <v>88.56</v>
      </c>
    </row>
    <row r="6214" spans="1:3" ht="25.5">
      <c r="A6214" s="75">
        <v>97529</v>
      </c>
      <c r="B6214" s="73" t="s">
        <v>6911</v>
      </c>
      <c r="C6214" s="78">
        <v>83.72</v>
      </c>
    </row>
    <row r="6215" spans="1:3" ht="25.5">
      <c r="A6215" s="75">
        <v>97492</v>
      </c>
      <c r="B6215" s="73" t="s">
        <v>6912</v>
      </c>
      <c r="C6215" s="78">
        <v>130.47</v>
      </c>
    </row>
    <row r="6216" spans="1:3" ht="25.5">
      <c r="A6216" s="75">
        <v>97530</v>
      </c>
      <c r="B6216" s="73" t="s">
        <v>6913</v>
      </c>
      <c r="C6216" s="78">
        <v>121.8</v>
      </c>
    </row>
    <row r="6217" spans="1:3" ht="25.5">
      <c r="A6217" s="75">
        <v>97493</v>
      </c>
      <c r="B6217" s="73" t="s">
        <v>6914</v>
      </c>
      <c r="C6217" s="78">
        <v>168.39</v>
      </c>
    </row>
    <row r="6218" spans="1:3" ht="25.5">
      <c r="A6218" s="75">
        <v>97531</v>
      </c>
      <c r="B6218" s="73" t="s">
        <v>6915</v>
      </c>
      <c r="C6218" s="78">
        <v>155.46</v>
      </c>
    </row>
    <row r="6219" spans="1:3" ht="25.5">
      <c r="A6219" s="75">
        <v>97458</v>
      </c>
      <c r="B6219" s="73" t="s">
        <v>6916</v>
      </c>
      <c r="C6219" s="78">
        <v>293.11</v>
      </c>
    </row>
    <row r="6220" spans="1:3" ht="25.5">
      <c r="A6220" s="75">
        <v>97494</v>
      </c>
      <c r="B6220" s="73" t="s">
        <v>6917</v>
      </c>
      <c r="C6220" s="78">
        <v>262.62</v>
      </c>
    </row>
    <row r="6221" spans="1:3" ht="25.5">
      <c r="A6221" s="75">
        <v>97532</v>
      </c>
      <c r="B6221" s="73" t="s">
        <v>6918</v>
      </c>
      <c r="C6221" s="78">
        <v>244.42</v>
      </c>
    </row>
    <row r="6222" spans="1:3" ht="25.5">
      <c r="A6222" s="75">
        <v>97459</v>
      </c>
      <c r="B6222" s="73" t="s">
        <v>6919</v>
      </c>
      <c r="C6222" s="78">
        <v>509.43</v>
      </c>
    </row>
    <row r="6223" spans="1:3" ht="25.5">
      <c r="A6223" s="75">
        <v>97495</v>
      </c>
      <c r="B6223" s="73" t="s">
        <v>6920</v>
      </c>
      <c r="C6223" s="78">
        <v>484.15</v>
      </c>
    </row>
    <row r="6224" spans="1:3" ht="25.5">
      <c r="A6224" s="75">
        <v>97533</v>
      </c>
      <c r="B6224" s="73" t="s">
        <v>6921</v>
      </c>
      <c r="C6224" s="78">
        <v>461.76</v>
      </c>
    </row>
    <row r="6225" spans="1:3" ht="25.5">
      <c r="A6225" s="75">
        <v>97460</v>
      </c>
      <c r="B6225" s="73" t="s">
        <v>6922</v>
      </c>
      <c r="C6225" s="78">
        <v>788.27</v>
      </c>
    </row>
    <row r="6226" spans="1:3" ht="25.5">
      <c r="A6226" s="75">
        <v>97496</v>
      </c>
      <c r="B6226" s="73" t="s">
        <v>6923</v>
      </c>
      <c r="C6226" s="78">
        <v>768.19</v>
      </c>
    </row>
    <row r="6227" spans="1:3" ht="25.5">
      <c r="A6227" s="75">
        <v>97534</v>
      </c>
      <c r="B6227" s="73" t="s">
        <v>6924</v>
      </c>
      <c r="C6227" s="78">
        <v>733.89</v>
      </c>
    </row>
    <row r="6228" spans="1:3" ht="25.5">
      <c r="A6228" s="75">
        <v>101926</v>
      </c>
      <c r="B6228" s="73" t="s">
        <v>6925</v>
      </c>
      <c r="C6228" s="78">
        <v>404.04</v>
      </c>
    </row>
    <row r="6229" spans="1:3" ht="25.5">
      <c r="A6229" s="75">
        <v>101935</v>
      </c>
      <c r="B6229" s="73" t="s">
        <v>6926</v>
      </c>
      <c r="C6229" s="78">
        <v>414.64</v>
      </c>
    </row>
    <row r="6230" spans="1:3" ht="25.5">
      <c r="A6230" s="75">
        <v>92704</v>
      </c>
      <c r="B6230" s="73" t="s">
        <v>6927</v>
      </c>
      <c r="C6230" s="78">
        <v>26.02</v>
      </c>
    </row>
    <row r="6231" spans="1:3" ht="25.5">
      <c r="A6231" s="75">
        <v>92705</v>
      </c>
      <c r="B6231" s="73" t="s">
        <v>6928</v>
      </c>
      <c r="C6231" s="78">
        <v>41.59</v>
      </c>
    </row>
    <row r="6232" spans="1:3" ht="25.5">
      <c r="A6232" s="75">
        <v>92706</v>
      </c>
      <c r="B6232" s="73" t="s">
        <v>6929</v>
      </c>
      <c r="C6232" s="78">
        <v>67.27</v>
      </c>
    </row>
    <row r="6233" spans="1:3" ht="25.5">
      <c r="A6233" s="75">
        <v>92637</v>
      </c>
      <c r="B6233" s="73" t="s">
        <v>6930</v>
      </c>
      <c r="C6233" s="78">
        <v>67.95</v>
      </c>
    </row>
    <row r="6234" spans="1:3" ht="25.5">
      <c r="A6234" s="75">
        <v>92681</v>
      </c>
      <c r="B6234" s="73" t="s">
        <v>6931</v>
      </c>
      <c r="C6234" s="78">
        <v>50.62</v>
      </c>
    </row>
    <row r="6235" spans="1:3" ht="25.5">
      <c r="A6235" s="75">
        <v>92638</v>
      </c>
      <c r="B6235" s="73" t="s">
        <v>6932</v>
      </c>
      <c r="C6235" s="78">
        <v>84.02</v>
      </c>
    </row>
    <row r="6236" spans="1:3" ht="25.5">
      <c r="A6236" s="75">
        <v>92682</v>
      </c>
      <c r="B6236" s="73" t="s">
        <v>6933</v>
      </c>
      <c r="C6236" s="78">
        <v>64.319999999999993</v>
      </c>
    </row>
    <row r="6237" spans="1:3" ht="25.5">
      <c r="A6237" s="75">
        <v>92639</v>
      </c>
      <c r="B6237" s="73" t="s">
        <v>6934</v>
      </c>
      <c r="C6237" s="78">
        <v>97.84</v>
      </c>
    </row>
    <row r="6238" spans="1:3" ht="25.5">
      <c r="A6238" s="75">
        <v>92683</v>
      </c>
      <c r="B6238" s="73" t="s">
        <v>6935</v>
      </c>
      <c r="C6238" s="78">
        <v>75.48</v>
      </c>
    </row>
    <row r="6239" spans="1:3" ht="25.5">
      <c r="A6239" s="75">
        <v>92640</v>
      </c>
      <c r="B6239" s="73" t="s">
        <v>6936</v>
      </c>
      <c r="C6239" s="78">
        <v>129.27000000000001</v>
      </c>
    </row>
    <row r="6240" spans="1:3" ht="25.5">
      <c r="A6240" s="75">
        <v>92684</v>
      </c>
      <c r="B6240" s="73" t="s">
        <v>6937</v>
      </c>
      <c r="C6240" s="78">
        <v>103.53</v>
      </c>
    </row>
    <row r="6241" spans="1:3" ht="25.5">
      <c r="A6241" s="75">
        <v>92642</v>
      </c>
      <c r="B6241" s="73" t="s">
        <v>6938</v>
      </c>
      <c r="C6241" s="78">
        <v>200.32</v>
      </c>
    </row>
    <row r="6242" spans="1:3" ht="25.5">
      <c r="A6242" s="75">
        <v>92685</v>
      </c>
      <c r="B6242" s="73" t="s">
        <v>6939</v>
      </c>
      <c r="C6242" s="78">
        <v>169.5</v>
      </c>
    </row>
    <row r="6243" spans="1:3" ht="25.5">
      <c r="A6243" s="75">
        <v>92644</v>
      </c>
      <c r="B6243" s="73" t="s">
        <v>6940</v>
      </c>
      <c r="C6243" s="78">
        <v>253.73</v>
      </c>
    </row>
    <row r="6244" spans="1:3" ht="25.5">
      <c r="A6244" s="75">
        <v>92686</v>
      </c>
      <c r="B6244" s="73" t="s">
        <v>6941</v>
      </c>
      <c r="C6244" s="78">
        <v>217.8</v>
      </c>
    </row>
    <row r="6245" spans="1:3" ht="25.5">
      <c r="A6245" s="75">
        <v>92356</v>
      </c>
      <c r="B6245" s="73" t="s">
        <v>6942</v>
      </c>
      <c r="C6245" s="78">
        <v>129.41</v>
      </c>
    </row>
    <row r="6246" spans="1:3" ht="25.5">
      <c r="A6246" s="75">
        <v>92357</v>
      </c>
      <c r="B6246" s="73" t="s">
        <v>6943</v>
      </c>
      <c r="C6246" s="78">
        <v>197.21</v>
      </c>
    </row>
    <row r="6247" spans="1:3" ht="25.5">
      <c r="A6247" s="75">
        <v>92358</v>
      </c>
      <c r="B6247" s="73" t="s">
        <v>6944</v>
      </c>
      <c r="C6247" s="78">
        <v>247.34</v>
      </c>
    </row>
    <row r="6248" spans="1:3" ht="25.5">
      <c r="A6248" s="75">
        <v>101919</v>
      </c>
      <c r="B6248" s="73" t="s">
        <v>6945</v>
      </c>
      <c r="C6248" s="78">
        <v>423.1</v>
      </c>
    </row>
    <row r="6249" spans="1:3" ht="25.5">
      <c r="A6249" s="75">
        <v>101928</v>
      </c>
      <c r="B6249" s="73" t="s">
        <v>6946</v>
      </c>
      <c r="C6249" s="78">
        <v>428.39</v>
      </c>
    </row>
    <row r="6250" spans="1:3" ht="25.5">
      <c r="A6250" s="75">
        <v>92904</v>
      </c>
      <c r="B6250" s="73" t="s">
        <v>6947</v>
      </c>
      <c r="C6250" s="78">
        <v>33.53</v>
      </c>
    </row>
    <row r="6251" spans="1:3" ht="25.5">
      <c r="A6251" s="75">
        <v>92905</v>
      </c>
      <c r="B6251" s="73" t="s">
        <v>6948</v>
      </c>
      <c r="C6251" s="78">
        <v>47.54</v>
      </c>
    </row>
    <row r="6252" spans="1:3" ht="25.5">
      <c r="A6252" s="75">
        <v>92906</v>
      </c>
      <c r="B6252" s="73" t="s">
        <v>6949</v>
      </c>
      <c r="C6252" s="78">
        <v>57.18</v>
      </c>
    </row>
    <row r="6253" spans="1:3" ht="25.5">
      <c r="A6253" s="75">
        <v>92898</v>
      </c>
      <c r="B6253" s="73" t="s">
        <v>6950</v>
      </c>
      <c r="C6253" s="78">
        <v>48.91</v>
      </c>
    </row>
    <row r="6254" spans="1:3" ht="25.5">
      <c r="A6254" s="75">
        <v>92899</v>
      </c>
      <c r="B6254" s="73" t="s">
        <v>6951</v>
      </c>
      <c r="C6254" s="78">
        <v>73.23</v>
      </c>
    </row>
    <row r="6255" spans="1:3" ht="25.5">
      <c r="A6255" s="75">
        <v>92900</v>
      </c>
      <c r="B6255" s="73" t="s">
        <v>6952</v>
      </c>
      <c r="C6255" s="78">
        <v>88.42</v>
      </c>
    </row>
    <row r="6256" spans="1:3" ht="25.5">
      <c r="A6256" s="75">
        <v>92901</v>
      </c>
      <c r="B6256" s="73" t="s">
        <v>6953</v>
      </c>
      <c r="C6256" s="78">
        <v>123.8</v>
      </c>
    </row>
    <row r="6257" spans="1:3" ht="25.5">
      <c r="A6257" s="75">
        <v>92902</v>
      </c>
      <c r="B6257" s="73" t="s">
        <v>6954</v>
      </c>
      <c r="C6257" s="78">
        <v>195.35</v>
      </c>
    </row>
    <row r="6258" spans="1:3" ht="25.5">
      <c r="A6258" s="75">
        <v>92903</v>
      </c>
      <c r="B6258" s="73" t="s">
        <v>6955</v>
      </c>
      <c r="C6258" s="78">
        <v>294.02999999999997</v>
      </c>
    </row>
    <row r="6259" spans="1:3" ht="25.5">
      <c r="A6259" s="75">
        <v>92892</v>
      </c>
      <c r="B6259" s="73" t="s">
        <v>6956</v>
      </c>
      <c r="C6259" s="78">
        <v>57.55</v>
      </c>
    </row>
    <row r="6260" spans="1:3" ht="25.5">
      <c r="A6260" s="75">
        <v>92893</v>
      </c>
      <c r="B6260" s="73" t="s">
        <v>6957</v>
      </c>
      <c r="C6260" s="78">
        <v>83.06</v>
      </c>
    </row>
    <row r="6261" spans="1:3" ht="25.5">
      <c r="A6261" s="75">
        <v>92894</v>
      </c>
      <c r="B6261" s="73" t="s">
        <v>6958</v>
      </c>
      <c r="C6261" s="78">
        <v>99.63</v>
      </c>
    </row>
    <row r="6262" spans="1:3" ht="25.5">
      <c r="A6262" s="75">
        <v>92889</v>
      </c>
      <c r="B6262" s="73" t="s">
        <v>6959</v>
      </c>
      <c r="C6262" s="78">
        <v>136.74</v>
      </c>
    </row>
    <row r="6263" spans="1:3" ht="25.5">
      <c r="A6263" s="75">
        <v>92895</v>
      </c>
      <c r="B6263" s="73" t="s">
        <v>6960</v>
      </c>
      <c r="C6263" s="78">
        <v>136.69</v>
      </c>
    </row>
    <row r="6264" spans="1:3" ht="25.5">
      <c r="A6264" s="75">
        <v>92890</v>
      </c>
      <c r="B6264" s="73" t="s">
        <v>6961</v>
      </c>
      <c r="C6264" s="78">
        <v>209.24</v>
      </c>
    </row>
    <row r="6265" spans="1:3" ht="25.5">
      <c r="A6265" s="75">
        <v>92896</v>
      </c>
      <c r="B6265" s="73" t="s">
        <v>6962</v>
      </c>
      <c r="C6265" s="78">
        <v>210.8</v>
      </c>
    </row>
    <row r="6266" spans="1:3" ht="25.5">
      <c r="A6266" s="75">
        <v>92891</v>
      </c>
      <c r="B6266" s="73" t="s">
        <v>6963</v>
      </c>
      <c r="C6266" s="78">
        <v>308.8</v>
      </c>
    </row>
    <row r="6267" spans="1:3" ht="25.5">
      <c r="A6267" s="75">
        <v>92897</v>
      </c>
      <c r="B6267" s="73" t="s">
        <v>6964</v>
      </c>
      <c r="C6267" s="78">
        <v>312</v>
      </c>
    </row>
    <row r="6268" spans="1:3" ht="25.5">
      <c r="A6268" s="75">
        <v>100822</v>
      </c>
      <c r="B6268" s="73" t="s">
        <v>6965</v>
      </c>
      <c r="C6268" s="78">
        <v>0</v>
      </c>
    </row>
    <row r="6269" spans="1:3" ht="25.5">
      <c r="A6269" s="75">
        <v>100823</v>
      </c>
      <c r="B6269" s="73" t="s">
        <v>6966</v>
      </c>
      <c r="C6269" s="78">
        <v>0</v>
      </c>
    </row>
    <row r="6270" spans="1:3" ht="25.5">
      <c r="A6270" s="75">
        <v>100824</v>
      </c>
      <c r="B6270" s="73" t="s">
        <v>6967</v>
      </c>
      <c r="C6270" s="78">
        <v>0</v>
      </c>
    </row>
    <row r="6271" spans="1:3" ht="25.5">
      <c r="A6271" s="75">
        <v>100825</v>
      </c>
      <c r="B6271" s="73" t="s">
        <v>6968</v>
      </c>
      <c r="C6271" s="78">
        <v>0</v>
      </c>
    </row>
    <row r="6272" spans="1:3" ht="25.5">
      <c r="A6272" s="75">
        <v>100818</v>
      </c>
      <c r="B6272" s="73" t="s">
        <v>6969</v>
      </c>
      <c r="C6272" s="78">
        <v>0</v>
      </c>
    </row>
    <row r="6273" spans="1:3" ht="25.5">
      <c r="A6273" s="75">
        <v>100819</v>
      </c>
      <c r="B6273" s="73" t="s">
        <v>6970</v>
      </c>
      <c r="C6273" s="78">
        <v>0</v>
      </c>
    </row>
    <row r="6274" spans="1:3" ht="25.5">
      <c r="A6274" s="75">
        <v>100820</v>
      </c>
      <c r="B6274" s="73" t="s">
        <v>6971</v>
      </c>
      <c r="C6274" s="78">
        <v>0</v>
      </c>
    </row>
    <row r="6275" spans="1:3" ht="25.5">
      <c r="A6275" s="75">
        <v>100821</v>
      </c>
      <c r="B6275" s="73" t="s">
        <v>6972</v>
      </c>
      <c r="C6275" s="78">
        <v>0</v>
      </c>
    </row>
    <row r="6276" spans="1:3" ht="38.25">
      <c r="A6276" s="75">
        <v>100846</v>
      </c>
      <c r="B6276" s="73" t="s">
        <v>6973</v>
      </c>
      <c r="C6276" s="78">
        <v>0</v>
      </c>
    </row>
    <row r="6277" spans="1:3" ht="25.5">
      <c r="A6277" s="75">
        <v>100834</v>
      </c>
      <c r="B6277" s="73" t="s">
        <v>6974</v>
      </c>
      <c r="C6277" s="78">
        <v>0</v>
      </c>
    </row>
    <row r="6278" spans="1:3" ht="25.5">
      <c r="A6278" s="75">
        <v>100835</v>
      </c>
      <c r="B6278" s="73" t="s">
        <v>6975</v>
      </c>
      <c r="C6278" s="78">
        <v>0</v>
      </c>
    </row>
    <row r="6279" spans="1:3" ht="25.5">
      <c r="A6279" s="75">
        <v>100836</v>
      </c>
      <c r="B6279" s="73" t="s">
        <v>6976</v>
      </c>
      <c r="C6279" s="78">
        <v>0</v>
      </c>
    </row>
    <row r="6280" spans="1:3" ht="25.5">
      <c r="A6280" s="75">
        <v>100837</v>
      </c>
      <c r="B6280" s="73" t="s">
        <v>6977</v>
      </c>
      <c r="C6280" s="78">
        <v>0</v>
      </c>
    </row>
    <row r="6281" spans="1:3" ht="25.5">
      <c r="A6281" s="75">
        <v>100826</v>
      </c>
      <c r="B6281" s="73" t="s">
        <v>6978</v>
      </c>
      <c r="C6281" s="78">
        <v>0</v>
      </c>
    </row>
    <row r="6282" spans="1:3" ht="25.5">
      <c r="A6282" s="75">
        <v>100827</v>
      </c>
      <c r="B6282" s="73" t="s">
        <v>6979</v>
      </c>
      <c r="C6282" s="78">
        <v>0</v>
      </c>
    </row>
    <row r="6283" spans="1:3" ht="25.5">
      <c r="A6283" s="75">
        <v>100828</v>
      </c>
      <c r="B6283" s="73" t="s">
        <v>6980</v>
      </c>
      <c r="C6283" s="78">
        <v>0</v>
      </c>
    </row>
    <row r="6284" spans="1:3" ht="25.5">
      <c r="A6284" s="75">
        <v>100829</v>
      </c>
      <c r="B6284" s="73" t="s">
        <v>6981</v>
      </c>
      <c r="C6284" s="78">
        <v>0</v>
      </c>
    </row>
    <row r="6285" spans="1:3" ht="25.5">
      <c r="A6285" s="75">
        <v>100830</v>
      </c>
      <c r="B6285" s="73" t="s">
        <v>6982</v>
      </c>
      <c r="C6285" s="78">
        <v>0</v>
      </c>
    </row>
    <row r="6286" spans="1:3" ht="25.5">
      <c r="A6286" s="75">
        <v>100831</v>
      </c>
      <c r="B6286" s="73" t="s">
        <v>6983</v>
      </c>
      <c r="C6286" s="78">
        <v>0</v>
      </c>
    </row>
    <row r="6287" spans="1:3" ht="25.5">
      <c r="A6287" s="75">
        <v>100832</v>
      </c>
      <c r="B6287" s="73" t="s">
        <v>6984</v>
      </c>
      <c r="C6287" s="78">
        <v>0</v>
      </c>
    </row>
    <row r="6288" spans="1:3" ht="25.5">
      <c r="A6288" s="75">
        <v>100833</v>
      </c>
      <c r="B6288" s="73" t="s">
        <v>6985</v>
      </c>
      <c r="C6288" s="78">
        <v>0</v>
      </c>
    </row>
    <row r="6289" spans="1:3" ht="25.5">
      <c r="A6289" s="75">
        <v>100790</v>
      </c>
      <c r="B6289" s="73" t="s">
        <v>6986</v>
      </c>
      <c r="C6289" s="78">
        <v>0</v>
      </c>
    </row>
    <row r="6290" spans="1:3" ht="25.5">
      <c r="A6290" s="75">
        <v>100789</v>
      </c>
      <c r="B6290" s="73" t="s">
        <v>6987</v>
      </c>
      <c r="C6290" s="78">
        <v>0</v>
      </c>
    </row>
    <row r="6291" spans="1:3" ht="25.5">
      <c r="A6291" s="75">
        <v>100788</v>
      </c>
      <c r="B6291" s="73" t="s">
        <v>6988</v>
      </c>
      <c r="C6291" s="78">
        <v>617.89</v>
      </c>
    </row>
    <row r="6292" spans="1:3" ht="25.5">
      <c r="A6292" s="75">
        <v>100811</v>
      </c>
      <c r="B6292" s="73" t="s">
        <v>6989</v>
      </c>
      <c r="C6292" s="78">
        <v>0</v>
      </c>
    </row>
    <row r="6293" spans="1:3" ht="25.5">
      <c r="A6293" s="75">
        <v>100812</v>
      </c>
      <c r="B6293" s="73" t="s">
        <v>6990</v>
      </c>
      <c r="C6293" s="78">
        <v>0</v>
      </c>
    </row>
    <row r="6294" spans="1:3" ht="25.5">
      <c r="A6294" s="75">
        <v>100813</v>
      </c>
      <c r="B6294" s="73" t="s">
        <v>6991</v>
      </c>
      <c r="C6294" s="78">
        <v>0</v>
      </c>
    </row>
    <row r="6295" spans="1:3" ht="25.5">
      <c r="A6295" s="75">
        <v>100814</v>
      </c>
      <c r="B6295" s="73" t="s">
        <v>6992</v>
      </c>
      <c r="C6295" s="78">
        <v>0</v>
      </c>
    </row>
    <row r="6296" spans="1:3" ht="25.5">
      <c r="A6296" s="75">
        <v>100815</v>
      </c>
      <c r="B6296" s="73" t="s">
        <v>6993</v>
      </c>
      <c r="C6296" s="78">
        <v>0</v>
      </c>
    </row>
    <row r="6297" spans="1:3" ht="25.5">
      <c r="A6297" s="75">
        <v>100816</v>
      </c>
      <c r="B6297" s="73" t="s">
        <v>6994</v>
      </c>
      <c r="C6297" s="78">
        <v>0</v>
      </c>
    </row>
    <row r="6298" spans="1:3" ht="25.5">
      <c r="A6298" s="75">
        <v>100817</v>
      </c>
      <c r="B6298" s="73" t="s">
        <v>6995</v>
      </c>
      <c r="C6298" s="78">
        <v>0</v>
      </c>
    </row>
    <row r="6299" spans="1:3" ht="25.5">
      <c r="A6299" s="75">
        <v>100795</v>
      </c>
      <c r="B6299" s="73" t="s">
        <v>6996</v>
      </c>
      <c r="C6299" s="78">
        <v>0</v>
      </c>
    </row>
    <row r="6300" spans="1:3" ht="25.5">
      <c r="A6300" s="75">
        <v>100842</v>
      </c>
      <c r="B6300" s="73" t="s">
        <v>6997</v>
      </c>
      <c r="C6300" s="78">
        <v>0</v>
      </c>
    </row>
    <row r="6301" spans="1:3" ht="25.5">
      <c r="A6301" s="75">
        <v>100796</v>
      </c>
      <c r="B6301" s="73" t="s">
        <v>6998</v>
      </c>
      <c r="C6301" s="78">
        <v>0</v>
      </c>
    </row>
    <row r="6302" spans="1:3" ht="25.5">
      <c r="A6302" s="75">
        <v>100843</v>
      </c>
      <c r="B6302" s="73" t="s">
        <v>6999</v>
      </c>
      <c r="C6302" s="78">
        <v>0</v>
      </c>
    </row>
    <row r="6303" spans="1:3" ht="25.5">
      <c r="A6303" s="75">
        <v>100844</v>
      </c>
      <c r="B6303" s="73" t="s">
        <v>7000</v>
      </c>
      <c r="C6303" s="78">
        <v>0</v>
      </c>
    </row>
    <row r="6304" spans="1:3" ht="25.5">
      <c r="A6304" s="75">
        <v>100797</v>
      </c>
      <c r="B6304" s="73" t="s">
        <v>7001</v>
      </c>
      <c r="C6304" s="78">
        <v>0</v>
      </c>
    </row>
    <row r="6305" spans="1:3" ht="25.5">
      <c r="A6305" s="75">
        <v>100798</v>
      </c>
      <c r="B6305" s="73" t="s">
        <v>7002</v>
      </c>
      <c r="C6305" s="78">
        <v>0</v>
      </c>
    </row>
    <row r="6306" spans="1:3" ht="25.5">
      <c r="A6306" s="75">
        <v>100845</v>
      </c>
      <c r="B6306" s="73" t="s">
        <v>7003</v>
      </c>
      <c r="C6306" s="78">
        <v>0</v>
      </c>
    </row>
    <row r="6307" spans="1:3" ht="25.5">
      <c r="A6307" s="75">
        <v>100799</v>
      </c>
      <c r="B6307" s="73" t="s">
        <v>7004</v>
      </c>
      <c r="C6307" s="78">
        <v>16.57</v>
      </c>
    </row>
    <row r="6308" spans="1:3" ht="25.5">
      <c r="A6308" s="75">
        <v>100807</v>
      </c>
      <c r="B6308" s="73" t="s">
        <v>7005</v>
      </c>
      <c r="C6308" s="78">
        <v>21.85</v>
      </c>
    </row>
    <row r="6309" spans="1:3" ht="25.5">
      <c r="A6309" s="75">
        <v>100800</v>
      </c>
      <c r="B6309" s="73" t="s">
        <v>7006</v>
      </c>
      <c r="C6309" s="78">
        <v>23.66</v>
      </c>
    </row>
    <row r="6310" spans="1:3" ht="25.5">
      <c r="A6310" s="75">
        <v>100808</v>
      </c>
      <c r="B6310" s="73" t="s">
        <v>7007</v>
      </c>
      <c r="C6310" s="78">
        <v>29.91</v>
      </c>
    </row>
    <row r="6311" spans="1:3" ht="25.5">
      <c r="A6311" s="75">
        <v>100801</v>
      </c>
      <c r="B6311" s="73" t="s">
        <v>7008</v>
      </c>
      <c r="C6311" s="78">
        <v>30.98</v>
      </c>
    </row>
    <row r="6312" spans="1:3" ht="25.5">
      <c r="A6312" s="75">
        <v>100809</v>
      </c>
      <c r="B6312" s="73" t="s">
        <v>7009</v>
      </c>
      <c r="C6312" s="78">
        <v>38.47</v>
      </c>
    </row>
    <row r="6313" spans="1:3" ht="25.5">
      <c r="A6313" s="75">
        <v>100802</v>
      </c>
      <c r="B6313" s="73" t="s">
        <v>7010</v>
      </c>
      <c r="C6313" s="78">
        <v>41.37</v>
      </c>
    </row>
    <row r="6314" spans="1:3" ht="25.5">
      <c r="A6314" s="75">
        <v>100810</v>
      </c>
      <c r="B6314" s="73" t="s">
        <v>7011</v>
      </c>
      <c r="C6314" s="78">
        <v>50.58</v>
      </c>
    </row>
    <row r="6315" spans="1:3" ht="25.5">
      <c r="A6315" s="75">
        <v>100791</v>
      </c>
      <c r="B6315" s="73" t="s">
        <v>7012</v>
      </c>
      <c r="C6315" s="78">
        <v>16.12</v>
      </c>
    </row>
    <row r="6316" spans="1:3" ht="25.5">
      <c r="A6316" s="75">
        <v>100803</v>
      </c>
      <c r="B6316" s="73" t="s">
        <v>7013</v>
      </c>
      <c r="C6316" s="78">
        <v>15.2</v>
      </c>
    </row>
    <row r="6317" spans="1:3" ht="25.5">
      <c r="A6317" s="75">
        <v>100792</v>
      </c>
      <c r="B6317" s="73" t="s">
        <v>7014</v>
      </c>
      <c r="C6317" s="78">
        <v>23.21</v>
      </c>
    </row>
    <row r="6318" spans="1:3" ht="25.5">
      <c r="A6318" s="75">
        <v>100804</v>
      </c>
      <c r="B6318" s="73" t="s">
        <v>7015</v>
      </c>
      <c r="C6318" s="78">
        <v>22.11</v>
      </c>
    </row>
    <row r="6319" spans="1:3" ht="25.5">
      <c r="A6319" s="75">
        <v>100793</v>
      </c>
      <c r="B6319" s="73" t="s">
        <v>7016</v>
      </c>
      <c r="C6319" s="78">
        <v>30.53</v>
      </c>
    </row>
    <row r="6320" spans="1:3" ht="25.5">
      <c r="A6320" s="75">
        <v>100805</v>
      </c>
      <c r="B6320" s="73" t="s">
        <v>7017</v>
      </c>
      <c r="C6320" s="78">
        <v>29.22</v>
      </c>
    </row>
    <row r="6321" spans="1:3" ht="25.5">
      <c r="A6321" s="75">
        <v>100794</v>
      </c>
      <c r="B6321" s="73" t="s">
        <v>7018</v>
      </c>
      <c r="C6321" s="78">
        <v>40.92</v>
      </c>
    </row>
    <row r="6322" spans="1:3" ht="25.5">
      <c r="A6322" s="75">
        <v>100806</v>
      </c>
      <c r="B6322" s="73" t="s">
        <v>7019</v>
      </c>
      <c r="C6322" s="78">
        <v>39.31</v>
      </c>
    </row>
    <row r="6323" spans="1:3" ht="25.5">
      <c r="A6323" s="75">
        <v>100838</v>
      </c>
      <c r="B6323" s="73" t="s">
        <v>7020</v>
      </c>
      <c r="C6323" s="78">
        <v>0</v>
      </c>
    </row>
    <row r="6324" spans="1:3" ht="25.5">
      <c r="A6324" s="75">
        <v>100839</v>
      </c>
      <c r="B6324" s="73" t="s">
        <v>7021</v>
      </c>
      <c r="C6324" s="78">
        <v>0</v>
      </c>
    </row>
    <row r="6325" spans="1:3" ht="25.5">
      <c r="A6325" s="75">
        <v>100840</v>
      </c>
      <c r="B6325" s="73" t="s">
        <v>7022</v>
      </c>
      <c r="C6325" s="78">
        <v>0</v>
      </c>
    </row>
    <row r="6326" spans="1:3" ht="25.5">
      <c r="A6326" s="75">
        <v>100841</v>
      </c>
      <c r="B6326" s="73" t="s">
        <v>7023</v>
      </c>
      <c r="C6326" s="78">
        <v>0</v>
      </c>
    </row>
    <row r="6327" spans="1:3">
      <c r="A6327" s="75">
        <v>103283</v>
      </c>
      <c r="B6327" s="73" t="s">
        <v>7024</v>
      </c>
      <c r="C6327" s="78">
        <v>0</v>
      </c>
    </row>
    <row r="6328" spans="1:3">
      <c r="A6328" s="75">
        <v>103284</v>
      </c>
      <c r="B6328" s="73" t="s">
        <v>7025</v>
      </c>
      <c r="C6328" s="78">
        <v>0</v>
      </c>
    </row>
    <row r="6329" spans="1:3">
      <c r="A6329" s="75">
        <v>103282</v>
      </c>
      <c r="B6329" s="73" t="s">
        <v>7026</v>
      </c>
      <c r="C6329" s="78">
        <v>0</v>
      </c>
    </row>
    <row r="6330" spans="1:3" ht="25.5">
      <c r="A6330" s="75">
        <v>103279</v>
      </c>
      <c r="B6330" s="73" t="s">
        <v>7027</v>
      </c>
      <c r="C6330" s="78">
        <v>0</v>
      </c>
    </row>
    <row r="6331" spans="1:3" ht="25.5">
      <c r="A6331" s="75">
        <v>103280</v>
      </c>
      <c r="B6331" s="73" t="s">
        <v>7028</v>
      </c>
      <c r="C6331" s="78">
        <v>0</v>
      </c>
    </row>
    <row r="6332" spans="1:3" ht="25.5">
      <c r="A6332" s="75">
        <v>103281</v>
      </c>
      <c r="B6332" s="73" t="s">
        <v>7029</v>
      </c>
      <c r="C6332" s="78">
        <v>0</v>
      </c>
    </row>
    <row r="6333" spans="1:3" ht="25.5">
      <c r="A6333" s="75">
        <v>103247</v>
      </c>
      <c r="B6333" s="73" t="s">
        <v>7030</v>
      </c>
      <c r="C6333" s="78">
        <v>2748.23</v>
      </c>
    </row>
    <row r="6334" spans="1:3" ht="25.5">
      <c r="A6334" s="75">
        <v>103250</v>
      </c>
      <c r="B6334" s="73" t="s">
        <v>7031</v>
      </c>
      <c r="C6334" s="78">
        <v>3997.82</v>
      </c>
    </row>
    <row r="6335" spans="1:3" ht="25.5">
      <c r="A6335" s="75">
        <v>103253</v>
      </c>
      <c r="B6335" s="73" t="s">
        <v>7032</v>
      </c>
      <c r="C6335" s="78">
        <v>5455</v>
      </c>
    </row>
    <row r="6336" spans="1:3" ht="25.5">
      <c r="A6336" s="75">
        <v>103244</v>
      </c>
      <c r="B6336" s="73" t="s">
        <v>7033</v>
      </c>
      <c r="C6336" s="78">
        <v>2474.64</v>
      </c>
    </row>
    <row r="6337" spans="1:3" ht="25.5">
      <c r="A6337" s="75">
        <v>103256</v>
      </c>
      <c r="B6337" s="73" t="s">
        <v>7034</v>
      </c>
      <c r="C6337" s="78">
        <v>10139.41</v>
      </c>
    </row>
    <row r="6338" spans="1:3" ht="25.5">
      <c r="A6338" s="75">
        <v>103258</v>
      </c>
      <c r="B6338" s="73" t="s">
        <v>7035</v>
      </c>
      <c r="C6338" s="78">
        <v>11337.57</v>
      </c>
    </row>
    <row r="6339" spans="1:3" ht="25.5">
      <c r="A6339" s="75">
        <v>103260</v>
      </c>
      <c r="B6339" s="73" t="s">
        <v>7036</v>
      </c>
      <c r="C6339" s="78">
        <v>6266.21</v>
      </c>
    </row>
    <row r="6340" spans="1:3" ht="25.5">
      <c r="A6340" s="75">
        <v>103261</v>
      </c>
      <c r="B6340" s="73" t="s">
        <v>7037</v>
      </c>
      <c r="C6340" s="78">
        <v>12790.88</v>
      </c>
    </row>
    <row r="6341" spans="1:3" ht="25.5">
      <c r="A6341" s="75">
        <v>103263</v>
      </c>
      <c r="B6341" s="73" t="s">
        <v>7038</v>
      </c>
      <c r="C6341" s="78">
        <v>17768.53</v>
      </c>
    </row>
    <row r="6342" spans="1:3" ht="25.5">
      <c r="A6342" s="75">
        <v>103265</v>
      </c>
      <c r="B6342" s="73" t="s">
        <v>7039</v>
      </c>
      <c r="C6342" s="78">
        <v>21426.15</v>
      </c>
    </row>
    <row r="6343" spans="1:3" ht="25.5">
      <c r="A6343" s="75">
        <v>103268</v>
      </c>
      <c r="B6343" s="73" t="s">
        <v>7040</v>
      </c>
      <c r="C6343" s="78">
        <v>7514.88</v>
      </c>
    </row>
    <row r="6344" spans="1:3" ht="25.5">
      <c r="A6344" s="75">
        <v>103270</v>
      </c>
      <c r="B6344" s="73" t="s">
        <v>7041</v>
      </c>
      <c r="C6344" s="78">
        <v>8077.74</v>
      </c>
    </row>
    <row r="6345" spans="1:3" ht="25.5">
      <c r="A6345" s="75">
        <v>103272</v>
      </c>
      <c r="B6345" s="73" t="s">
        <v>7042</v>
      </c>
      <c r="C6345" s="78">
        <v>11827.42</v>
      </c>
    </row>
    <row r="6346" spans="1:3" ht="25.5">
      <c r="A6346" s="75">
        <v>103274</v>
      </c>
      <c r="B6346" s="73" t="s">
        <v>7043</v>
      </c>
      <c r="C6346" s="78">
        <v>13939.14</v>
      </c>
    </row>
    <row r="6347" spans="1:3" ht="25.5">
      <c r="A6347" s="75">
        <v>103276</v>
      </c>
      <c r="B6347" s="73" t="s">
        <v>7044</v>
      </c>
      <c r="C6347" s="78">
        <v>14552.8</v>
      </c>
    </row>
    <row r="6348" spans="1:3" ht="25.5">
      <c r="A6348" s="75">
        <v>103267</v>
      </c>
      <c r="B6348" s="73" t="s">
        <v>7045</v>
      </c>
      <c r="C6348" s="78">
        <v>6327.63</v>
      </c>
    </row>
    <row r="6349" spans="1:3" ht="25.5">
      <c r="A6349" s="75">
        <v>103269</v>
      </c>
      <c r="B6349" s="73" t="s">
        <v>7046</v>
      </c>
      <c r="C6349" s="78">
        <v>7781.15</v>
      </c>
    </row>
    <row r="6350" spans="1:3" ht="25.5">
      <c r="A6350" s="75">
        <v>103271</v>
      </c>
      <c r="B6350" s="73" t="s">
        <v>7047</v>
      </c>
      <c r="C6350" s="78">
        <v>11450.25</v>
      </c>
    </row>
    <row r="6351" spans="1:3" ht="25.5">
      <c r="A6351" s="75">
        <v>103273</v>
      </c>
      <c r="B6351" s="73" t="s">
        <v>7048</v>
      </c>
      <c r="C6351" s="78">
        <v>12165.26</v>
      </c>
    </row>
    <row r="6352" spans="1:3" ht="25.5">
      <c r="A6352" s="75">
        <v>103275</v>
      </c>
      <c r="B6352" s="73" t="s">
        <v>7049</v>
      </c>
      <c r="C6352" s="78">
        <v>13866.72</v>
      </c>
    </row>
    <row r="6353" spans="1:3" ht="25.5">
      <c r="A6353" s="75">
        <v>103248</v>
      </c>
      <c r="B6353" s="73" t="s">
        <v>7050</v>
      </c>
      <c r="C6353" s="78">
        <v>2242.9899999999998</v>
      </c>
    </row>
    <row r="6354" spans="1:3" ht="25.5">
      <c r="A6354" s="75">
        <v>103249</v>
      </c>
      <c r="B6354" s="73" t="s">
        <v>7051</v>
      </c>
      <c r="C6354" s="78">
        <v>2410.87</v>
      </c>
    </row>
    <row r="6355" spans="1:3" ht="25.5">
      <c r="A6355" s="75">
        <v>103251</v>
      </c>
      <c r="B6355" s="73" t="s">
        <v>7052</v>
      </c>
      <c r="C6355" s="78">
        <v>3153.97</v>
      </c>
    </row>
    <row r="6356" spans="1:3" ht="25.5">
      <c r="A6356" s="75">
        <v>103252</v>
      </c>
      <c r="B6356" s="73" t="s">
        <v>7053</v>
      </c>
      <c r="C6356" s="78">
        <v>3494.28</v>
      </c>
    </row>
    <row r="6357" spans="1:3" ht="25.5">
      <c r="A6357" s="75">
        <v>103254</v>
      </c>
      <c r="B6357" s="73" t="s">
        <v>7054</v>
      </c>
      <c r="C6357" s="78">
        <v>4075.41</v>
      </c>
    </row>
    <row r="6358" spans="1:3" ht="25.5">
      <c r="A6358" s="75">
        <v>103255</v>
      </c>
      <c r="B6358" s="73" t="s">
        <v>7055</v>
      </c>
      <c r="C6358" s="78">
        <v>4562.16</v>
      </c>
    </row>
    <row r="6359" spans="1:3" ht="25.5">
      <c r="A6359" s="75">
        <v>103245</v>
      </c>
      <c r="B6359" s="73" t="s">
        <v>7056</v>
      </c>
      <c r="C6359" s="78">
        <v>1948.61</v>
      </c>
    </row>
    <row r="6360" spans="1:3" ht="25.5">
      <c r="A6360" s="75">
        <v>103246</v>
      </c>
      <c r="B6360" s="73" t="s">
        <v>7057</v>
      </c>
      <c r="C6360" s="78">
        <v>2126.5100000000002</v>
      </c>
    </row>
    <row r="6361" spans="1:3" ht="25.5">
      <c r="A6361" s="75">
        <v>103257</v>
      </c>
      <c r="B6361" s="73" t="s">
        <v>7058</v>
      </c>
      <c r="C6361" s="78">
        <v>5783.96</v>
      </c>
    </row>
    <row r="6362" spans="1:3" ht="25.5">
      <c r="A6362" s="75">
        <v>103259</v>
      </c>
      <c r="B6362" s="73" t="s">
        <v>7059</v>
      </c>
      <c r="C6362" s="78">
        <v>6099.52</v>
      </c>
    </row>
    <row r="6363" spans="1:3" ht="25.5">
      <c r="A6363" s="75">
        <v>103262</v>
      </c>
      <c r="B6363" s="73" t="s">
        <v>7060</v>
      </c>
      <c r="C6363" s="78">
        <v>8018.31</v>
      </c>
    </row>
    <row r="6364" spans="1:3" ht="25.5">
      <c r="A6364" s="75">
        <v>103264</v>
      </c>
      <c r="B6364" s="73" t="s">
        <v>7061</v>
      </c>
      <c r="C6364" s="78">
        <v>9954.4599999999991</v>
      </c>
    </row>
    <row r="6365" spans="1:3" ht="25.5">
      <c r="A6365" s="75">
        <v>103266</v>
      </c>
      <c r="B6365" s="73" t="s">
        <v>7062</v>
      </c>
      <c r="C6365" s="78">
        <v>11120.04</v>
      </c>
    </row>
    <row r="6366" spans="1:3">
      <c r="A6366" s="75">
        <v>103277</v>
      </c>
      <c r="B6366" s="73" t="s">
        <v>7063</v>
      </c>
      <c r="C6366" s="78">
        <v>26888.23</v>
      </c>
    </row>
    <row r="6367" spans="1:3">
      <c r="A6367" s="75">
        <v>103278</v>
      </c>
      <c r="B6367" s="73" t="s">
        <v>7064</v>
      </c>
      <c r="C6367" s="78">
        <v>34424.76</v>
      </c>
    </row>
    <row r="6368" spans="1:3" ht="25.5">
      <c r="A6368" s="75">
        <v>103285</v>
      </c>
      <c r="B6368" s="73" t="s">
        <v>7065</v>
      </c>
      <c r="C6368" s="78">
        <v>0</v>
      </c>
    </row>
    <row r="6369" spans="1:3">
      <c r="A6369" s="75">
        <v>103286</v>
      </c>
      <c r="B6369" s="73" t="s">
        <v>7066</v>
      </c>
      <c r="C6369" s="78">
        <v>0</v>
      </c>
    </row>
    <row r="6370" spans="1:3">
      <c r="A6370" s="75">
        <v>103287</v>
      </c>
      <c r="B6370" s="73" t="s">
        <v>7067</v>
      </c>
      <c r="C6370" s="78">
        <v>0</v>
      </c>
    </row>
    <row r="6371" spans="1:3" ht="25.5">
      <c r="A6371" s="75">
        <v>103288</v>
      </c>
      <c r="B6371" s="73" t="s">
        <v>7068</v>
      </c>
      <c r="C6371" s="78">
        <v>13.9</v>
      </c>
    </row>
    <row r="6372" spans="1:3" ht="25.5">
      <c r="A6372" s="75">
        <v>103291</v>
      </c>
      <c r="B6372" s="73" t="s">
        <v>7069</v>
      </c>
      <c r="C6372" s="78">
        <v>62.42</v>
      </c>
    </row>
    <row r="6373" spans="1:3" ht="25.5">
      <c r="A6373" s="75">
        <v>103289</v>
      </c>
      <c r="B6373" s="73" t="s">
        <v>7070</v>
      </c>
      <c r="C6373" s="78">
        <v>32.19</v>
      </c>
    </row>
    <row r="6374" spans="1:3" ht="25.5">
      <c r="A6374" s="75">
        <v>103290</v>
      </c>
      <c r="B6374" s="73" t="s">
        <v>7071</v>
      </c>
      <c r="C6374" s="78">
        <v>49.65</v>
      </c>
    </row>
    <row r="6375" spans="1:3" ht="25.5">
      <c r="A6375" s="75">
        <v>103292</v>
      </c>
      <c r="B6375" s="73" t="s">
        <v>7072</v>
      </c>
      <c r="C6375" s="78">
        <v>75.400000000000006</v>
      </c>
    </row>
    <row r="6376" spans="1:3" ht="25.5">
      <c r="A6376" s="75">
        <v>97333</v>
      </c>
      <c r="B6376" s="73" t="s">
        <v>7073</v>
      </c>
      <c r="C6376" s="78">
        <v>57.81</v>
      </c>
    </row>
    <row r="6377" spans="1:3" ht="25.5">
      <c r="A6377" s="75">
        <v>97329</v>
      </c>
      <c r="B6377" s="73" t="s">
        <v>7074</v>
      </c>
      <c r="C6377" s="78">
        <v>57.36</v>
      </c>
    </row>
    <row r="6378" spans="1:3" ht="25.5">
      <c r="A6378" s="75">
        <v>97331</v>
      </c>
      <c r="B6378" s="73" t="s">
        <v>7075</v>
      </c>
      <c r="C6378" s="78">
        <v>27.58</v>
      </c>
    </row>
    <row r="6379" spans="1:3" ht="25.5">
      <c r="A6379" s="75">
        <v>97327</v>
      </c>
      <c r="B6379" s="73" t="s">
        <v>7076</v>
      </c>
      <c r="C6379" s="78">
        <v>27.26</v>
      </c>
    </row>
    <row r="6380" spans="1:3" ht="25.5">
      <c r="A6380" s="75">
        <v>97332</v>
      </c>
      <c r="B6380" s="73" t="s">
        <v>7077</v>
      </c>
      <c r="C6380" s="78">
        <v>45.04</v>
      </c>
    </row>
    <row r="6381" spans="1:3" ht="25.5">
      <c r="A6381" s="75">
        <v>97328</v>
      </c>
      <c r="B6381" s="73" t="s">
        <v>7078</v>
      </c>
      <c r="C6381" s="78">
        <v>44.67</v>
      </c>
    </row>
    <row r="6382" spans="1:3" ht="25.5">
      <c r="A6382" s="75">
        <v>97334</v>
      </c>
      <c r="B6382" s="73" t="s">
        <v>7079</v>
      </c>
      <c r="C6382" s="78">
        <v>70.790000000000006</v>
      </c>
    </row>
    <row r="6383" spans="1:3" ht="25.5">
      <c r="A6383" s="75">
        <v>97330</v>
      </c>
      <c r="B6383" s="73" t="s">
        <v>7080</v>
      </c>
      <c r="C6383" s="78">
        <v>70.290000000000006</v>
      </c>
    </row>
    <row r="6384" spans="1:3" ht="25.5">
      <c r="A6384" s="75">
        <v>93085</v>
      </c>
      <c r="B6384" s="73" t="s">
        <v>7081</v>
      </c>
      <c r="C6384" s="78">
        <v>15.03</v>
      </c>
    </row>
    <row r="6385" spans="1:3" ht="25.5">
      <c r="A6385" s="75">
        <v>103892</v>
      </c>
      <c r="B6385" s="73" t="s">
        <v>7082</v>
      </c>
      <c r="C6385" s="78">
        <v>16</v>
      </c>
    </row>
    <row r="6386" spans="1:3" ht="25.5">
      <c r="A6386" s="75">
        <v>103823</v>
      </c>
      <c r="B6386" s="73" t="s">
        <v>7083</v>
      </c>
      <c r="C6386" s="78">
        <v>17.89</v>
      </c>
    </row>
    <row r="6387" spans="1:3" ht="25.5">
      <c r="A6387" s="75">
        <v>103856</v>
      </c>
      <c r="B6387" s="73" t="s">
        <v>7084</v>
      </c>
      <c r="C6387" s="78">
        <v>16.05</v>
      </c>
    </row>
    <row r="6388" spans="1:3" ht="25.5">
      <c r="A6388" s="75">
        <v>93108</v>
      </c>
      <c r="B6388" s="73" t="s">
        <v>7085</v>
      </c>
      <c r="C6388" s="78">
        <v>13.62</v>
      </c>
    </row>
    <row r="6389" spans="1:3" ht="25.5">
      <c r="A6389" s="75">
        <v>93091</v>
      </c>
      <c r="B6389" s="73" t="s">
        <v>7086</v>
      </c>
      <c r="C6389" s="78">
        <v>16.98</v>
      </c>
    </row>
    <row r="6390" spans="1:3" ht="25.5">
      <c r="A6390" s="75">
        <v>103900</v>
      </c>
      <c r="B6390" s="73" t="s">
        <v>7087</v>
      </c>
      <c r="C6390" s="78">
        <v>20.86</v>
      </c>
    </row>
    <row r="6391" spans="1:3" ht="25.5">
      <c r="A6391" s="75">
        <v>103831</v>
      </c>
      <c r="B6391" s="73" t="s">
        <v>7088</v>
      </c>
      <c r="C6391" s="78">
        <v>26.69</v>
      </c>
    </row>
    <row r="6392" spans="1:3" ht="25.5">
      <c r="A6392" s="75">
        <v>103864</v>
      </c>
      <c r="B6392" s="73" t="s">
        <v>7089</v>
      </c>
      <c r="C6392" s="78">
        <v>22.02</v>
      </c>
    </row>
    <row r="6393" spans="1:3" ht="25.5">
      <c r="A6393" s="75">
        <v>93133</v>
      </c>
      <c r="B6393" s="73" t="s">
        <v>7090</v>
      </c>
      <c r="C6393" s="78">
        <v>19.68</v>
      </c>
    </row>
    <row r="6394" spans="1:3" ht="25.5">
      <c r="A6394" s="75">
        <v>93057</v>
      </c>
      <c r="B6394" s="73" t="s">
        <v>7091</v>
      </c>
      <c r="C6394" s="78">
        <v>14.48</v>
      </c>
    </row>
    <row r="6395" spans="1:3" ht="25.5">
      <c r="A6395" s="75">
        <v>93062</v>
      </c>
      <c r="B6395" s="73" t="s">
        <v>7092</v>
      </c>
      <c r="C6395" s="78">
        <v>28.12</v>
      </c>
    </row>
    <row r="6396" spans="1:3" ht="25.5">
      <c r="A6396" s="75">
        <v>93065</v>
      </c>
      <c r="B6396" s="73" t="s">
        <v>7093</v>
      </c>
      <c r="C6396" s="78">
        <v>46.18</v>
      </c>
    </row>
    <row r="6397" spans="1:3" ht="25.5">
      <c r="A6397" s="75">
        <v>93068</v>
      </c>
      <c r="B6397" s="73" t="s">
        <v>7094</v>
      </c>
      <c r="C6397" s="78">
        <v>65.14</v>
      </c>
    </row>
    <row r="6398" spans="1:3" ht="25.5">
      <c r="A6398" s="75">
        <v>93071</v>
      </c>
      <c r="B6398" s="73" t="s">
        <v>7095</v>
      </c>
      <c r="C6398" s="78">
        <v>179</v>
      </c>
    </row>
    <row r="6399" spans="1:3" ht="25.5">
      <c r="A6399" s="75">
        <v>93081</v>
      </c>
      <c r="B6399" s="73" t="s">
        <v>7096</v>
      </c>
      <c r="C6399" s="78">
        <v>19.23</v>
      </c>
    </row>
    <row r="6400" spans="1:3" ht="25.5">
      <c r="A6400" s="75">
        <v>103887</v>
      </c>
      <c r="B6400" s="73" t="s">
        <v>7097</v>
      </c>
      <c r="C6400" s="78">
        <v>20.7</v>
      </c>
    </row>
    <row r="6401" spans="1:3" ht="25.5">
      <c r="A6401" s="75">
        <v>103818</v>
      </c>
      <c r="B6401" s="73" t="s">
        <v>7098</v>
      </c>
      <c r="C6401" s="78">
        <v>20.7</v>
      </c>
    </row>
    <row r="6402" spans="1:3" ht="25.5">
      <c r="A6402" s="75">
        <v>103851</v>
      </c>
      <c r="B6402" s="73" t="s">
        <v>7099</v>
      </c>
      <c r="C6402" s="78">
        <v>20.48</v>
      </c>
    </row>
    <row r="6403" spans="1:3" ht="25.5">
      <c r="A6403" s="75">
        <v>93104</v>
      </c>
      <c r="B6403" s="73" t="s">
        <v>7100</v>
      </c>
      <c r="C6403" s="78">
        <v>19.309999999999999</v>
      </c>
    </row>
    <row r="6404" spans="1:3" ht="25.5">
      <c r="A6404" s="75">
        <v>98602</v>
      </c>
      <c r="B6404" s="73" t="s">
        <v>7101</v>
      </c>
      <c r="C6404" s="78">
        <v>18.84</v>
      </c>
    </row>
    <row r="6405" spans="1:3" ht="25.5">
      <c r="A6405" s="75">
        <v>93087</v>
      </c>
      <c r="B6405" s="73" t="s">
        <v>7102</v>
      </c>
      <c r="C6405" s="78">
        <v>20.13</v>
      </c>
    </row>
    <row r="6406" spans="1:3" ht="25.5">
      <c r="A6406" s="75">
        <v>103893</v>
      </c>
      <c r="B6406" s="73" t="s">
        <v>7103</v>
      </c>
      <c r="C6406" s="78">
        <v>21.93</v>
      </c>
    </row>
    <row r="6407" spans="1:3" ht="25.5">
      <c r="A6407" s="75">
        <v>103824</v>
      </c>
      <c r="B6407" s="73" t="s">
        <v>7104</v>
      </c>
      <c r="C6407" s="78">
        <v>23.98</v>
      </c>
    </row>
    <row r="6408" spans="1:3" ht="25.5">
      <c r="A6408" s="75">
        <v>103857</v>
      </c>
      <c r="B6408" s="73" t="s">
        <v>7105</v>
      </c>
      <c r="C6408" s="78">
        <v>22.22</v>
      </c>
    </row>
    <row r="6409" spans="1:3" ht="25.5">
      <c r="A6409" s="75">
        <v>93110</v>
      </c>
      <c r="B6409" s="73" t="s">
        <v>7106</v>
      </c>
      <c r="C6409" s="78">
        <v>21.11</v>
      </c>
    </row>
    <row r="6410" spans="1:3" ht="25.5">
      <c r="A6410" s="75">
        <v>93054</v>
      </c>
      <c r="B6410" s="73" t="s">
        <v>7107</v>
      </c>
      <c r="C6410" s="78">
        <v>23.34</v>
      </c>
    </row>
    <row r="6411" spans="1:3" ht="25.5">
      <c r="A6411" s="75">
        <v>93088</v>
      </c>
      <c r="B6411" s="73" t="s">
        <v>7108</v>
      </c>
      <c r="C6411" s="78">
        <v>24.95</v>
      </c>
    </row>
    <row r="6412" spans="1:3" ht="25.5">
      <c r="A6412" s="75">
        <v>103894</v>
      </c>
      <c r="B6412" s="73" t="s">
        <v>7109</v>
      </c>
      <c r="C6412" s="78">
        <v>26.42</v>
      </c>
    </row>
    <row r="6413" spans="1:3" ht="25.5">
      <c r="A6413" s="75">
        <v>103825</v>
      </c>
      <c r="B6413" s="73" t="s">
        <v>7110</v>
      </c>
      <c r="C6413" s="78">
        <v>28.47</v>
      </c>
    </row>
    <row r="6414" spans="1:3" ht="25.5">
      <c r="A6414" s="75">
        <v>103858</v>
      </c>
      <c r="B6414" s="73" t="s">
        <v>7111</v>
      </c>
      <c r="C6414" s="78">
        <v>26.72</v>
      </c>
    </row>
    <row r="6415" spans="1:3" ht="25.5">
      <c r="A6415" s="75">
        <v>93111</v>
      </c>
      <c r="B6415" s="73" t="s">
        <v>7112</v>
      </c>
      <c r="C6415" s="78">
        <v>25.61</v>
      </c>
    </row>
    <row r="6416" spans="1:3" ht="25.5">
      <c r="A6416" s="75">
        <v>93059</v>
      </c>
      <c r="B6416" s="73" t="s">
        <v>7113</v>
      </c>
      <c r="C6416" s="78">
        <v>30.68</v>
      </c>
    </row>
    <row r="6417" spans="1:3" ht="25.5">
      <c r="A6417" s="75">
        <v>93093</v>
      </c>
      <c r="B6417" s="73" t="s">
        <v>7114</v>
      </c>
      <c r="C6417" s="78">
        <v>31.88</v>
      </c>
    </row>
    <row r="6418" spans="1:3" ht="25.5">
      <c r="A6418" s="75">
        <v>103899</v>
      </c>
      <c r="B6418" s="73" t="s">
        <v>7115</v>
      </c>
      <c r="C6418" s="78">
        <v>33.97</v>
      </c>
    </row>
    <row r="6419" spans="1:3" ht="25.5">
      <c r="A6419" s="75">
        <v>103830</v>
      </c>
      <c r="B6419" s="73" t="s">
        <v>7116</v>
      </c>
      <c r="C6419" s="78">
        <v>37.5</v>
      </c>
    </row>
    <row r="6420" spans="1:3" ht="25.5">
      <c r="A6420" s="75">
        <v>103863</v>
      </c>
      <c r="B6420" s="73" t="s">
        <v>7117</v>
      </c>
      <c r="C6420" s="78">
        <v>34.68</v>
      </c>
    </row>
    <row r="6421" spans="1:3" ht="25.5">
      <c r="A6421" s="75">
        <v>93114</v>
      </c>
      <c r="B6421" s="73" t="s">
        <v>7118</v>
      </c>
      <c r="C6421" s="78">
        <v>33.619999999999997</v>
      </c>
    </row>
    <row r="6422" spans="1:3" ht="38.25">
      <c r="A6422" s="75">
        <v>93075</v>
      </c>
      <c r="B6422" s="73" t="s">
        <v>7119</v>
      </c>
      <c r="C6422" s="78">
        <v>20.27</v>
      </c>
    </row>
    <row r="6423" spans="1:3" ht="38.25">
      <c r="A6423" s="75">
        <v>103876</v>
      </c>
      <c r="B6423" s="73" t="s">
        <v>7120</v>
      </c>
      <c r="C6423" s="78">
        <v>22.47</v>
      </c>
    </row>
    <row r="6424" spans="1:3" ht="25.5">
      <c r="A6424" s="75">
        <v>103807</v>
      </c>
      <c r="B6424" s="73" t="s">
        <v>7121</v>
      </c>
      <c r="C6424" s="78">
        <v>22.46</v>
      </c>
    </row>
    <row r="6425" spans="1:3" ht="25.5">
      <c r="A6425" s="75">
        <v>103840</v>
      </c>
      <c r="B6425" s="73" t="s">
        <v>7122</v>
      </c>
      <c r="C6425" s="78">
        <v>22.12</v>
      </c>
    </row>
    <row r="6426" spans="1:3" ht="38.25">
      <c r="A6426" s="75">
        <v>93098</v>
      </c>
      <c r="B6426" s="73" t="s">
        <v>7123</v>
      </c>
      <c r="C6426" s="78">
        <v>20.39</v>
      </c>
    </row>
    <row r="6427" spans="1:3" ht="25.5">
      <c r="A6427" s="75">
        <v>93120</v>
      </c>
      <c r="B6427" s="73" t="s">
        <v>7124</v>
      </c>
      <c r="C6427" s="78">
        <v>26.96</v>
      </c>
    </row>
    <row r="6428" spans="1:3" ht="38.25">
      <c r="A6428" s="75">
        <v>93077</v>
      </c>
      <c r="B6428" s="73" t="s">
        <v>7125</v>
      </c>
      <c r="C6428" s="78">
        <v>28.88</v>
      </c>
    </row>
    <row r="6429" spans="1:3" ht="38.25">
      <c r="A6429" s="75">
        <v>103879</v>
      </c>
      <c r="B6429" s="73" t="s">
        <v>7126</v>
      </c>
      <c r="C6429" s="78">
        <v>31.57</v>
      </c>
    </row>
    <row r="6430" spans="1:3" ht="25.5">
      <c r="A6430" s="75">
        <v>103810</v>
      </c>
      <c r="B6430" s="73" t="s">
        <v>7127</v>
      </c>
      <c r="C6430" s="78">
        <v>34.590000000000003</v>
      </c>
    </row>
    <row r="6431" spans="1:3" ht="25.5">
      <c r="A6431" s="75">
        <v>103843</v>
      </c>
      <c r="B6431" s="73" t="s">
        <v>7128</v>
      </c>
      <c r="C6431" s="78">
        <v>31.98</v>
      </c>
    </row>
    <row r="6432" spans="1:3" ht="38.25">
      <c r="A6432" s="75">
        <v>93100</v>
      </c>
      <c r="B6432" s="73" t="s">
        <v>7129</v>
      </c>
      <c r="C6432" s="78">
        <v>30.33</v>
      </c>
    </row>
    <row r="6433" spans="1:3" ht="25.5">
      <c r="A6433" s="75">
        <v>93121</v>
      </c>
      <c r="B6433" s="73" t="s">
        <v>7130</v>
      </c>
      <c r="C6433" s="78">
        <v>30.55</v>
      </c>
    </row>
    <row r="6434" spans="1:3" ht="38.25">
      <c r="A6434" s="75">
        <v>93078</v>
      </c>
      <c r="B6434" s="73" t="s">
        <v>7131</v>
      </c>
      <c r="C6434" s="78">
        <v>32.479999999999997</v>
      </c>
    </row>
    <row r="6435" spans="1:3" ht="38.25">
      <c r="A6435" s="75">
        <v>103880</v>
      </c>
      <c r="B6435" s="73" t="s">
        <v>7132</v>
      </c>
      <c r="C6435" s="78">
        <v>35.17</v>
      </c>
    </row>
    <row r="6436" spans="1:3" ht="25.5">
      <c r="A6436" s="75">
        <v>103811</v>
      </c>
      <c r="B6436" s="73" t="s">
        <v>7133</v>
      </c>
      <c r="C6436" s="78">
        <v>38.19</v>
      </c>
    </row>
    <row r="6437" spans="1:3" ht="25.5">
      <c r="A6437" s="75">
        <v>103844</v>
      </c>
      <c r="B6437" s="73" t="s">
        <v>7134</v>
      </c>
      <c r="C6437" s="78">
        <v>35.57</v>
      </c>
    </row>
    <row r="6438" spans="1:3" ht="38.25">
      <c r="A6438" s="75">
        <v>93101</v>
      </c>
      <c r="B6438" s="73" t="s">
        <v>7135</v>
      </c>
      <c r="C6438" s="78">
        <v>33.92</v>
      </c>
    </row>
    <row r="6439" spans="1:3" ht="25.5">
      <c r="A6439" s="75">
        <v>92311</v>
      </c>
      <c r="B6439" s="73" t="s">
        <v>7136</v>
      </c>
      <c r="C6439" s="78">
        <v>12.95</v>
      </c>
    </row>
    <row r="6440" spans="1:3" ht="25.5">
      <c r="A6440" s="75">
        <v>103874</v>
      </c>
      <c r="B6440" s="73" t="s">
        <v>7137</v>
      </c>
      <c r="C6440" s="78">
        <v>17.73</v>
      </c>
    </row>
    <row r="6441" spans="1:3" ht="25.5">
      <c r="A6441" s="75">
        <v>103805</v>
      </c>
      <c r="B6441" s="73" t="s">
        <v>7138</v>
      </c>
      <c r="C6441" s="78">
        <v>17.7</v>
      </c>
    </row>
    <row r="6442" spans="1:3" ht="25.5">
      <c r="A6442" s="75">
        <v>103838</v>
      </c>
      <c r="B6442" s="73" t="s">
        <v>7139</v>
      </c>
      <c r="C6442" s="78">
        <v>17.04</v>
      </c>
    </row>
    <row r="6443" spans="1:3" ht="25.5">
      <c r="A6443" s="75">
        <v>92326</v>
      </c>
      <c r="B6443" s="73" t="s">
        <v>7140</v>
      </c>
      <c r="C6443" s="78">
        <v>13.57</v>
      </c>
    </row>
    <row r="6444" spans="1:3" ht="25.5">
      <c r="A6444" s="75">
        <v>92287</v>
      </c>
      <c r="B6444" s="73" t="s">
        <v>7141</v>
      </c>
      <c r="C6444" s="78">
        <v>18.09</v>
      </c>
    </row>
    <row r="6445" spans="1:3" ht="25.5">
      <c r="A6445" s="75">
        <v>92312</v>
      </c>
      <c r="B6445" s="73" t="s">
        <v>7142</v>
      </c>
      <c r="C6445" s="78">
        <v>21.95</v>
      </c>
    </row>
    <row r="6446" spans="1:3" ht="25.5">
      <c r="A6446" s="75">
        <v>103877</v>
      </c>
      <c r="B6446" s="73" t="s">
        <v>7143</v>
      </c>
      <c r="C6446" s="78">
        <v>27.33</v>
      </c>
    </row>
    <row r="6447" spans="1:3" ht="25.5">
      <c r="A6447" s="75">
        <v>103808</v>
      </c>
      <c r="B6447" s="73" t="s">
        <v>7144</v>
      </c>
      <c r="C6447" s="78">
        <v>33.35</v>
      </c>
    </row>
    <row r="6448" spans="1:3" ht="25.5">
      <c r="A6448" s="75">
        <v>103841</v>
      </c>
      <c r="B6448" s="73" t="s">
        <v>7145</v>
      </c>
      <c r="C6448" s="78">
        <v>28.13</v>
      </c>
    </row>
    <row r="6449" spans="1:3" ht="25.5">
      <c r="A6449" s="75">
        <v>92327</v>
      </c>
      <c r="B6449" s="73" t="s">
        <v>7146</v>
      </c>
      <c r="C6449" s="78">
        <v>24.83</v>
      </c>
    </row>
    <row r="6450" spans="1:3" ht="25.5">
      <c r="A6450" s="75">
        <v>92288</v>
      </c>
      <c r="B6450" s="73" t="s">
        <v>7147</v>
      </c>
      <c r="C6450" s="78">
        <v>28.7</v>
      </c>
    </row>
    <row r="6451" spans="1:3" ht="25.5">
      <c r="A6451" s="75">
        <v>92313</v>
      </c>
      <c r="B6451" s="73" t="s">
        <v>7148</v>
      </c>
      <c r="C6451" s="78">
        <v>32.28</v>
      </c>
    </row>
    <row r="6452" spans="1:3" ht="25.5">
      <c r="A6452" s="75">
        <v>103881</v>
      </c>
      <c r="B6452" s="73" t="s">
        <v>7149</v>
      </c>
      <c r="C6452" s="78">
        <v>38.5</v>
      </c>
    </row>
    <row r="6453" spans="1:3" ht="25.5">
      <c r="A6453" s="75">
        <v>103812</v>
      </c>
      <c r="B6453" s="73" t="s">
        <v>7150</v>
      </c>
      <c r="C6453" s="78">
        <v>49.7</v>
      </c>
    </row>
    <row r="6454" spans="1:3" ht="25.5">
      <c r="A6454" s="75">
        <v>103845</v>
      </c>
      <c r="B6454" s="73" t="s">
        <v>7151</v>
      </c>
      <c r="C6454" s="78">
        <v>40.57</v>
      </c>
    </row>
    <row r="6455" spans="1:3" ht="25.5">
      <c r="A6455" s="75">
        <v>92328</v>
      </c>
      <c r="B6455" s="73" t="s">
        <v>7152</v>
      </c>
      <c r="C6455" s="78">
        <v>37.4</v>
      </c>
    </row>
    <row r="6456" spans="1:3" ht="25.5">
      <c r="A6456" s="75">
        <v>92289</v>
      </c>
      <c r="B6456" s="73" t="s">
        <v>7153</v>
      </c>
      <c r="C6456" s="78">
        <v>51.28</v>
      </c>
    </row>
    <row r="6457" spans="1:3" ht="25.5">
      <c r="A6457" s="75">
        <v>92290</v>
      </c>
      <c r="B6457" s="73" t="s">
        <v>7154</v>
      </c>
      <c r="C6457" s="78">
        <v>78</v>
      </c>
    </row>
    <row r="6458" spans="1:3" ht="25.5">
      <c r="A6458" s="75">
        <v>92291</v>
      </c>
      <c r="B6458" s="73" t="s">
        <v>7155</v>
      </c>
      <c r="C6458" s="78">
        <v>121.18</v>
      </c>
    </row>
    <row r="6459" spans="1:3" ht="25.5">
      <c r="A6459" s="75">
        <v>92292</v>
      </c>
      <c r="B6459" s="73" t="s">
        <v>7156</v>
      </c>
      <c r="C6459" s="78">
        <v>378.44</v>
      </c>
    </row>
    <row r="6460" spans="1:3" ht="38.25">
      <c r="A6460" s="75">
        <v>93082</v>
      </c>
      <c r="B6460" s="73" t="s">
        <v>7157</v>
      </c>
      <c r="C6460" s="78">
        <v>24.97</v>
      </c>
    </row>
    <row r="6461" spans="1:3" ht="38.25">
      <c r="A6461" s="75">
        <v>103885</v>
      </c>
      <c r="B6461" s="73" t="s">
        <v>7158</v>
      </c>
      <c r="C6461" s="78">
        <v>27.91</v>
      </c>
    </row>
    <row r="6462" spans="1:3" ht="25.5">
      <c r="A6462" s="75">
        <v>103816</v>
      </c>
      <c r="B6462" s="73" t="s">
        <v>7159</v>
      </c>
      <c r="C6462" s="78">
        <v>27.91</v>
      </c>
    </row>
    <row r="6463" spans="1:3" ht="25.5">
      <c r="A6463" s="75">
        <v>103849</v>
      </c>
      <c r="B6463" s="73" t="s">
        <v>7160</v>
      </c>
      <c r="C6463" s="78">
        <v>27.47</v>
      </c>
    </row>
    <row r="6464" spans="1:3" ht="38.25">
      <c r="A6464" s="75">
        <v>93105</v>
      </c>
      <c r="B6464" s="73" t="s">
        <v>7161</v>
      </c>
      <c r="C6464" s="78">
        <v>25.14</v>
      </c>
    </row>
    <row r="6465" spans="1:3" ht="25.5">
      <c r="A6465" s="75">
        <v>93055</v>
      </c>
      <c r="B6465" s="73" t="s">
        <v>7162</v>
      </c>
      <c r="C6465" s="78">
        <v>47.46</v>
      </c>
    </row>
    <row r="6466" spans="1:3" ht="38.25">
      <c r="A6466" s="75">
        <v>93089</v>
      </c>
      <c r="B6466" s="73" t="s">
        <v>7163</v>
      </c>
      <c r="C6466" s="78">
        <v>50.05</v>
      </c>
    </row>
    <row r="6467" spans="1:3" ht="38.25">
      <c r="A6467" s="75">
        <v>103891</v>
      </c>
      <c r="B6467" s="73" t="s">
        <v>7164</v>
      </c>
      <c r="C6467" s="78">
        <v>53.65</v>
      </c>
    </row>
    <row r="6468" spans="1:3" ht="25.5">
      <c r="A6468" s="75">
        <v>103822</v>
      </c>
      <c r="B6468" s="73" t="s">
        <v>7165</v>
      </c>
      <c r="C6468" s="78">
        <v>57.73</v>
      </c>
    </row>
    <row r="6469" spans="1:3" ht="25.5">
      <c r="A6469" s="75">
        <v>103855</v>
      </c>
      <c r="B6469" s="73" t="s">
        <v>7166</v>
      </c>
      <c r="C6469" s="78">
        <v>54.23</v>
      </c>
    </row>
    <row r="6470" spans="1:3" ht="38.25">
      <c r="A6470" s="75">
        <v>93112</v>
      </c>
      <c r="B6470" s="73" t="s">
        <v>7167</v>
      </c>
      <c r="C6470" s="78">
        <v>52</v>
      </c>
    </row>
    <row r="6471" spans="1:3" ht="25.5">
      <c r="A6471" s="75">
        <v>93060</v>
      </c>
      <c r="B6471" s="73" t="s">
        <v>7168</v>
      </c>
      <c r="C6471" s="78">
        <v>83.34</v>
      </c>
    </row>
    <row r="6472" spans="1:3" ht="38.25">
      <c r="A6472" s="75">
        <v>93094</v>
      </c>
      <c r="B6472" s="73" t="s">
        <v>7169</v>
      </c>
      <c r="C6472" s="78">
        <v>85.73</v>
      </c>
    </row>
    <row r="6473" spans="1:3" ht="38.25">
      <c r="A6473" s="75">
        <v>103897</v>
      </c>
      <c r="B6473" s="73" t="s">
        <v>7170</v>
      </c>
      <c r="C6473" s="78">
        <v>89.89</v>
      </c>
    </row>
    <row r="6474" spans="1:3" ht="25.5">
      <c r="A6474" s="75">
        <v>103828</v>
      </c>
      <c r="B6474" s="73" t="s">
        <v>7171</v>
      </c>
      <c r="C6474" s="78">
        <v>96.96</v>
      </c>
    </row>
    <row r="6475" spans="1:3" ht="25.5">
      <c r="A6475" s="75">
        <v>103861</v>
      </c>
      <c r="B6475" s="73" t="s">
        <v>7172</v>
      </c>
      <c r="C6475" s="78">
        <v>91.33</v>
      </c>
    </row>
    <row r="6476" spans="1:3" ht="38.25">
      <c r="A6476" s="75">
        <v>93115</v>
      </c>
      <c r="B6476" s="73" t="s">
        <v>7173</v>
      </c>
      <c r="C6476" s="78">
        <v>89.19</v>
      </c>
    </row>
    <row r="6477" spans="1:3" ht="25.5">
      <c r="A6477" s="75">
        <v>93074</v>
      </c>
      <c r="B6477" s="73" t="s">
        <v>7174</v>
      </c>
      <c r="C6477" s="78">
        <v>13.32</v>
      </c>
    </row>
    <row r="6478" spans="1:3" ht="25.5">
      <c r="A6478" s="75">
        <v>103875</v>
      </c>
      <c r="B6478" s="73" t="s">
        <v>7175</v>
      </c>
      <c r="C6478" s="78">
        <v>17.7</v>
      </c>
    </row>
    <row r="6479" spans="1:3" ht="25.5">
      <c r="A6479" s="75">
        <v>103806</v>
      </c>
      <c r="B6479" s="73" t="s">
        <v>7176</v>
      </c>
      <c r="C6479" s="78">
        <v>17.670000000000002</v>
      </c>
    </row>
    <row r="6480" spans="1:3" ht="25.5">
      <c r="A6480" s="75">
        <v>103839</v>
      </c>
      <c r="B6480" s="73" t="s">
        <v>7177</v>
      </c>
      <c r="C6480" s="78">
        <v>17.010000000000002</v>
      </c>
    </row>
    <row r="6481" spans="1:3" ht="25.5">
      <c r="A6481" s="75">
        <v>93097</v>
      </c>
      <c r="B6481" s="73" t="s">
        <v>7178</v>
      </c>
      <c r="C6481" s="78">
        <v>13.55</v>
      </c>
    </row>
    <row r="6482" spans="1:3" ht="25.5">
      <c r="A6482" s="75">
        <v>93119</v>
      </c>
      <c r="B6482" s="73" t="s">
        <v>7179</v>
      </c>
      <c r="C6482" s="78">
        <v>17.78</v>
      </c>
    </row>
    <row r="6483" spans="1:3" ht="25.5">
      <c r="A6483" s="75">
        <v>93076</v>
      </c>
      <c r="B6483" s="73" t="s">
        <v>7180</v>
      </c>
      <c r="C6483" s="78">
        <v>21.64</v>
      </c>
    </row>
    <row r="6484" spans="1:3" ht="25.5">
      <c r="A6484" s="75">
        <v>103878</v>
      </c>
      <c r="B6484" s="73" t="s">
        <v>7181</v>
      </c>
      <c r="C6484" s="78">
        <v>27.02</v>
      </c>
    </row>
    <row r="6485" spans="1:3" ht="25.5">
      <c r="A6485" s="75">
        <v>103809</v>
      </c>
      <c r="B6485" s="73" t="s">
        <v>7182</v>
      </c>
      <c r="C6485" s="78">
        <v>33.04</v>
      </c>
    </row>
    <row r="6486" spans="1:3" ht="25.5">
      <c r="A6486" s="75">
        <v>103842</v>
      </c>
      <c r="B6486" s="73" t="s">
        <v>7183</v>
      </c>
      <c r="C6486" s="78">
        <v>27.82</v>
      </c>
    </row>
    <row r="6487" spans="1:3" ht="25.5">
      <c r="A6487" s="75">
        <v>93099</v>
      </c>
      <c r="B6487" s="73" t="s">
        <v>7184</v>
      </c>
      <c r="C6487" s="78">
        <v>24.52</v>
      </c>
    </row>
    <row r="6488" spans="1:3" ht="25.5">
      <c r="A6488" s="75">
        <v>93122</v>
      </c>
      <c r="B6488" s="73" t="s">
        <v>7185</v>
      </c>
      <c r="C6488" s="78">
        <v>26.82</v>
      </c>
    </row>
    <row r="6489" spans="1:3" ht="25.5">
      <c r="A6489" s="75">
        <v>93079</v>
      </c>
      <c r="B6489" s="73" t="s">
        <v>7186</v>
      </c>
      <c r="C6489" s="78">
        <v>30.4</v>
      </c>
    </row>
    <row r="6490" spans="1:3" ht="25.5">
      <c r="A6490" s="75">
        <v>103882</v>
      </c>
      <c r="B6490" s="73" t="s">
        <v>7187</v>
      </c>
      <c r="C6490" s="78">
        <v>36.619999999999997</v>
      </c>
    </row>
    <row r="6491" spans="1:3" ht="25.5">
      <c r="A6491" s="75">
        <v>103813</v>
      </c>
      <c r="B6491" s="73" t="s">
        <v>7188</v>
      </c>
      <c r="C6491" s="78">
        <v>47.82</v>
      </c>
    </row>
    <row r="6492" spans="1:3" ht="25.5">
      <c r="A6492" s="75">
        <v>103846</v>
      </c>
      <c r="B6492" s="73" t="s">
        <v>7189</v>
      </c>
      <c r="C6492" s="78">
        <v>38.69</v>
      </c>
    </row>
    <row r="6493" spans="1:3" ht="25.5">
      <c r="A6493" s="75">
        <v>93102</v>
      </c>
      <c r="B6493" s="73" t="s">
        <v>7190</v>
      </c>
      <c r="C6493" s="78">
        <v>35.520000000000003</v>
      </c>
    </row>
    <row r="6494" spans="1:3" ht="25.5">
      <c r="A6494" s="75">
        <v>93123</v>
      </c>
      <c r="B6494" s="73" t="s">
        <v>7191</v>
      </c>
      <c r="C6494" s="78">
        <v>60.52</v>
      </c>
    </row>
    <row r="6495" spans="1:3" ht="25.5">
      <c r="A6495" s="75">
        <v>93124</v>
      </c>
      <c r="B6495" s="73" t="s">
        <v>7192</v>
      </c>
      <c r="C6495" s="78">
        <v>95.35</v>
      </c>
    </row>
    <row r="6496" spans="1:3" ht="25.5">
      <c r="A6496" s="75">
        <v>93125</v>
      </c>
      <c r="B6496" s="73" t="s">
        <v>7193</v>
      </c>
      <c r="C6496" s="78">
        <v>140.4</v>
      </c>
    </row>
    <row r="6497" spans="1:3" ht="25.5">
      <c r="A6497" s="75">
        <v>93126</v>
      </c>
      <c r="B6497" s="73" t="s">
        <v>7194</v>
      </c>
      <c r="C6497" s="78">
        <v>311.61</v>
      </c>
    </row>
    <row r="6498" spans="1:3" ht="25.5">
      <c r="A6498" s="75">
        <v>93063</v>
      </c>
      <c r="B6498" s="73" t="s">
        <v>7195</v>
      </c>
      <c r="C6498" s="78">
        <v>696.62</v>
      </c>
    </row>
    <row r="6499" spans="1:3" ht="25.5">
      <c r="A6499" s="75">
        <v>93066</v>
      </c>
      <c r="B6499" s="73" t="s">
        <v>7196</v>
      </c>
      <c r="C6499" s="78">
        <v>874.26</v>
      </c>
    </row>
    <row r="6500" spans="1:3" ht="25.5">
      <c r="A6500" s="75">
        <v>93069</v>
      </c>
      <c r="B6500" s="73" t="s">
        <v>7197</v>
      </c>
      <c r="C6500" s="78">
        <v>1211.93</v>
      </c>
    </row>
    <row r="6501" spans="1:3" ht="25.5">
      <c r="A6501" s="75">
        <v>93072</v>
      </c>
      <c r="B6501" s="73" t="s">
        <v>7198</v>
      </c>
      <c r="C6501" s="78">
        <v>1599.52</v>
      </c>
    </row>
    <row r="6502" spans="1:3" ht="25.5">
      <c r="A6502" s="75">
        <v>93083</v>
      </c>
      <c r="B6502" s="73" t="s">
        <v>7199</v>
      </c>
      <c r="C6502" s="78">
        <v>478.3</v>
      </c>
    </row>
    <row r="6503" spans="1:3" ht="25.5">
      <c r="A6503" s="75">
        <v>103886</v>
      </c>
      <c r="B6503" s="73" t="s">
        <v>7200</v>
      </c>
      <c r="C6503" s="78">
        <v>481.24</v>
      </c>
    </row>
    <row r="6504" spans="1:3" ht="25.5">
      <c r="A6504" s="75">
        <v>103817</v>
      </c>
      <c r="B6504" s="73" t="s">
        <v>7201</v>
      </c>
      <c r="C6504" s="78">
        <v>481.24</v>
      </c>
    </row>
    <row r="6505" spans="1:3" ht="25.5">
      <c r="A6505" s="75">
        <v>103850</v>
      </c>
      <c r="B6505" s="73" t="s">
        <v>7202</v>
      </c>
      <c r="C6505" s="78">
        <v>480.8</v>
      </c>
    </row>
    <row r="6506" spans="1:3" ht="25.5">
      <c r="A6506" s="75">
        <v>93106</v>
      </c>
      <c r="B6506" s="73" t="s">
        <v>7203</v>
      </c>
      <c r="C6506" s="78">
        <v>478.47</v>
      </c>
    </row>
    <row r="6507" spans="1:3" ht="25.5">
      <c r="A6507" s="75">
        <v>93052</v>
      </c>
      <c r="B6507" s="73" t="s">
        <v>7204</v>
      </c>
      <c r="C6507" s="78">
        <v>552.69000000000005</v>
      </c>
    </row>
    <row r="6508" spans="1:3" ht="25.5">
      <c r="A6508" s="75">
        <v>93086</v>
      </c>
      <c r="B6508" s="73" t="s">
        <v>7205</v>
      </c>
      <c r="C6508" s="78">
        <v>555.28</v>
      </c>
    </row>
    <row r="6509" spans="1:3" ht="25.5">
      <c r="A6509" s="75">
        <v>103890</v>
      </c>
      <c r="B6509" s="73" t="s">
        <v>7206</v>
      </c>
      <c r="C6509" s="78">
        <v>558.88</v>
      </c>
    </row>
    <row r="6510" spans="1:3" ht="25.5">
      <c r="A6510" s="75">
        <v>103821</v>
      </c>
      <c r="B6510" s="73" t="s">
        <v>7207</v>
      </c>
      <c r="C6510" s="78">
        <v>562.96</v>
      </c>
    </row>
    <row r="6511" spans="1:3" ht="25.5">
      <c r="A6511" s="75">
        <v>103854</v>
      </c>
      <c r="B6511" s="73" t="s">
        <v>7208</v>
      </c>
      <c r="C6511" s="78">
        <v>559.46</v>
      </c>
    </row>
    <row r="6512" spans="1:3" ht="25.5">
      <c r="A6512" s="75">
        <v>93109</v>
      </c>
      <c r="B6512" s="73" t="s">
        <v>7209</v>
      </c>
      <c r="C6512" s="78">
        <v>557.23</v>
      </c>
    </row>
    <row r="6513" spans="1:3" ht="25.5">
      <c r="A6513" s="75">
        <v>93058</v>
      </c>
      <c r="B6513" s="73" t="s">
        <v>7210</v>
      </c>
      <c r="C6513" s="78">
        <v>607.97</v>
      </c>
    </row>
    <row r="6514" spans="1:3" ht="25.5">
      <c r="A6514" s="75">
        <v>93092</v>
      </c>
      <c r="B6514" s="73" t="s">
        <v>7211</v>
      </c>
      <c r="C6514" s="78">
        <v>610.36</v>
      </c>
    </row>
    <row r="6515" spans="1:3" ht="25.5">
      <c r="A6515" s="75">
        <v>103898</v>
      </c>
      <c r="B6515" s="73" t="s">
        <v>7212</v>
      </c>
      <c r="C6515" s="78">
        <v>614.52</v>
      </c>
    </row>
    <row r="6516" spans="1:3" ht="25.5">
      <c r="A6516" s="75">
        <v>103829</v>
      </c>
      <c r="B6516" s="73" t="s">
        <v>7213</v>
      </c>
      <c r="C6516" s="78">
        <v>621.59</v>
      </c>
    </row>
    <row r="6517" spans="1:3" ht="25.5">
      <c r="A6517" s="75">
        <v>103862</v>
      </c>
      <c r="B6517" s="73" t="s">
        <v>7214</v>
      </c>
      <c r="C6517" s="78">
        <v>615.96</v>
      </c>
    </row>
    <row r="6518" spans="1:3" ht="25.5">
      <c r="A6518" s="75">
        <v>93116</v>
      </c>
      <c r="B6518" s="73" t="s">
        <v>7215</v>
      </c>
      <c r="C6518" s="78">
        <v>613.82000000000005</v>
      </c>
    </row>
    <row r="6519" spans="1:3" ht="25.5">
      <c r="A6519" s="75">
        <v>92314</v>
      </c>
      <c r="B6519" s="73" t="s">
        <v>7216</v>
      </c>
      <c r="C6519" s="78">
        <v>8.6300000000000008</v>
      </c>
    </row>
    <row r="6520" spans="1:3" ht="25.5">
      <c r="A6520" s="75">
        <v>103883</v>
      </c>
      <c r="B6520" s="73" t="s">
        <v>7217</v>
      </c>
      <c r="C6520" s="78">
        <v>11.57</v>
      </c>
    </row>
    <row r="6521" spans="1:3" ht="25.5">
      <c r="A6521" s="75">
        <v>103814</v>
      </c>
      <c r="B6521" s="73" t="s">
        <v>7218</v>
      </c>
      <c r="C6521" s="78">
        <v>11.57</v>
      </c>
    </row>
    <row r="6522" spans="1:3" ht="25.5">
      <c r="A6522" s="75">
        <v>103847</v>
      </c>
      <c r="B6522" s="73" t="s">
        <v>7219</v>
      </c>
      <c r="C6522" s="78">
        <v>11.13</v>
      </c>
    </row>
    <row r="6523" spans="1:3" ht="25.5">
      <c r="A6523" s="75">
        <v>92329</v>
      </c>
      <c r="B6523" s="73" t="s">
        <v>7220</v>
      </c>
      <c r="C6523" s="78">
        <v>8.8000000000000007</v>
      </c>
    </row>
    <row r="6524" spans="1:3" ht="25.5">
      <c r="A6524" s="75">
        <v>92293</v>
      </c>
      <c r="B6524" s="73" t="s">
        <v>7221</v>
      </c>
      <c r="C6524" s="78">
        <v>10.220000000000001</v>
      </c>
    </row>
    <row r="6525" spans="1:3" ht="25.5">
      <c r="A6525" s="75">
        <v>92315</v>
      </c>
      <c r="B6525" s="73" t="s">
        <v>7222</v>
      </c>
      <c r="C6525" s="78">
        <v>12.81</v>
      </c>
    </row>
    <row r="6526" spans="1:3" ht="25.5">
      <c r="A6526" s="75">
        <v>103888</v>
      </c>
      <c r="B6526" s="73" t="s">
        <v>7223</v>
      </c>
      <c r="C6526" s="78">
        <v>16.41</v>
      </c>
    </row>
    <row r="6527" spans="1:3" ht="25.5">
      <c r="A6527" s="75">
        <v>103819</v>
      </c>
      <c r="B6527" s="73" t="s">
        <v>7224</v>
      </c>
      <c r="C6527" s="78">
        <v>20.49</v>
      </c>
    </row>
    <row r="6528" spans="1:3" ht="25.5">
      <c r="A6528" s="75">
        <v>103852</v>
      </c>
      <c r="B6528" s="73" t="s">
        <v>7225</v>
      </c>
      <c r="C6528" s="78">
        <v>16.989999999999998</v>
      </c>
    </row>
    <row r="6529" spans="1:3" ht="25.5">
      <c r="A6529" s="75">
        <v>92330</v>
      </c>
      <c r="B6529" s="73" t="s">
        <v>7226</v>
      </c>
      <c r="C6529" s="78">
        <v>14.76</v>
      </c>
    </row>
    <row r="6530" spans="1:3" ht="25.5">
      <c r="A6530" s="75">
        <v>92294</v>
      </c>
      <c r="B6530" s="73" t="s">
        <v>7227</v>
      </c>
      <c r="C6530" s="78">
        <v>17.46</v>
      </c>
    </row>
    <row r="6531" spans="1:3" ht="25.5">
      <c r="A6531" s="75">
        <v>92316</v>
      </c>
      <c r="B6531" s="73" t="s">
        <v>7228</v>
      </c>
      <c r="C6531" s="78">
        <v>19.850000000000001</v>
      </c>
    </row>
    <row r="6532" spans="1:3" ht="25.5">
      <c r="A6532" s="75">
        <v>103895</v>
      </c>
      <c r="B6532" s="73" t="s">
        <v>7229</v>
      </c>
      <c r="C6532" s="78">
        <v>24.01</v>
      </c>
    </row>
    <row r="6533" spans="1:3" ht="25.5">
      <c r="A6533" s="75">
        <v>103826</v>
      </c>
      <c r="B6533" s="73" t="s">
        <v>7230</v>
      </c>
      <c r="C6533" s="78">
        <v>31.08</v>
      </c>
    </row>
    <row r="6534" spans="1:3" ht="25.5">
      <c r="A6534" s="75">
        <v>103859</v>
      </c>
      <c r="B6534" s="73" t="s">
        <v>7231</v>
      </c>
      <c r="C6534" s="78">
        <v>25.45</v>
      </c>
    </row>
    <row r="6535" spans="1:3" ht="25.5">
      <c r="A6535" s="75">
        <v>92331</v>
      </c>
      <c r="B6535" s="73" t="s">
        <v>7232</v>
      </c>
      <c r="C6535" s="78">
        <v>23.31</v>
      </c>
    </row>
    <row r="6536" spans="1:3" ht="25.5">
      <c r="A6536" s="75">
        <v>92295</v>
      </c>
      <c r="B6536" s="73" t="s">
        <v>7233</v>
      </c>
      <c r="C6536" s="78">
        <v>33.24</v>
      </c>
    </row>
    <row r="6537" spans="1:3" ht="25.5">
      <c r="A6537" s="75">
        <v>92296</v>
      </c>
      <c r="B6537" s="73" t="s">
        <v>7234</v>
      </c>
      <c r="C6537" s="78">
        <v>44.13</v>
      </c>
    </row>
    <row r="6538" spans="1:3" ht="25.5">
      <c r="A6538" s="75">
        <v>92297</v>
      </c>
      <c r="B6538" s="73" t="s">
        <v>7235</v>
      </c>
      <c r="C6538" s="78">
        <v>68.69</v>
      </c>
    </row>
    <row r="6539" spans="1:3" ht="25.5">
      <c r="A6539" s="75">
        <v>92298</v>
      </c>
      <c r="B6539" s="73" t="s">
        <v>7236</v>
      </c>
      <c r="C6539" s="78">
        <v>194.69</v>
      </c>
    </row>
    <row r="6540" spans="1:3" ht="25.5">
      <c r="A6540" s="75">
        <v>93080</v>
      </c>
      <c r="B6540" s="73" t="s">
        <v>7237</v>
      </c>
      <c r="C6540" s="78">
        <v>8.66</v>
      </c>
    </row>
    <row r="6541" spans="1:3" ht="25.5">
      <c r="A6541" s="75">
        <v>103884</v>
      </c>
      <c r="B6541" s="73" t="s">
        <v>7238</v>
      </c>
      <c r="C6541" s="78">
        <v>11.6</v>
      </c>
    </row>
    <row r="6542" spans="1:3" ht="25.5">
      <c r="A6542" s="75">
        <v>103815</v>
      </c>
      <c r="B6542" s="73" t="s">
        <v>7239</v>
      </c>
      <c r="C6542" s="78">
        <v>11.6</v>
      </c>
    </row>
    <row r="6543" spans="1:3" ht="25.5">
      <c r="A6543" s="75">
        <v>103848</v>
      </c>
      <c r="B6543" s="73" t="s">
        <v>7240</v>
      </c>
      <c r="C6543" s="78">
        <v>11.16</v>
      </c>
    </row>
    <row r="6544" spans="1:3" ht="25.5">
      <c r="A6544" s="75">
        <v>93103</v>
      </c>
      <c r="B6544" s="73" t="s">
        <v>7241</v>
      </c>
      <c r="C6544" s="78">
        <v>8.83</v>
      </c>
    </row>
    <row r="6545" spans="1:3" ht="25.5">
      <c r="A6545" s="75">
        <v>93050</v>
      </c>
      <c r="B6545" s="73" t="s">
        <v>7242</v>
      </c>
      <c r="C6545" s="78">
        <v>11.62</v>
      </c>
    </row>
    <row r="6546" spans="1:3" ht="25.5">
      <c r="A6546" s="75">
        <v>93084</v>
      </c>
      <c r="B6546" s="73" t="s">
        <v>7243</v>
      </c>
      <c r="C6546" s="78">
        <v>14.21</v>
      </c>
    </row>
    <row r="6547" spans="1:3" ht="25.5">
      <c r="A6547" s="75">
        <v>103889</v>
      </c>
      <c r="B6547" s="73" t="s">
        <v>7244</v>
      </c>
      <c r="C6547" s="78">
        <v>17.809999999999999</v>
      </c>
    </row>
    <row r="6548" spans="1:3" ht="25.5">
      <c r="A6548" s="75">
        <v>103820</v>
      </c>
      <c r="B6548" s="73" t="s">
        <v>7245</v>
      </c>
      <c r="C6548" s="78">
        <v>21.89</v>
      </c>
    </row>
    <row r="6549" spans="1:3" ht="25.5">
      <c r="A6549" s="75">
        <v>103853</v>
      </c>
      <c r="B6549" s="73" t="s">
        <v>7246</v>
      </c>
      <c r="C6549" s="78">
        <v>18.39</v>
      </c>
    </row>
    <row r="6550" spans="1:3" ht="25.5">
      <c r="A6550" s="75">
        <v>93107</v>
      </c>
      <c r="B6550" s="73" t="s">
        <v>7247</v>
      </c>
      <c r="C6550" s="78">
        <v>16.16</v>
      </c>
    </row>
    <row r="6551" spans="1:3" ht="25.5">
      <c r="A6551" s="75">
        <v>93056</v>
      </c>
      <c r="B6551" s="73" t="s">
        <v>7248</v>
      </c>
      <c r="C6551" s="78">
        <v>17.46</v>
      </c>
    </row>
    <row r="6552" spans="1:3" ht="25.5">
      <c r="A6552" s="75">
        <v>93090</v>
      </c>
      <c r="B6552" s="73" t="s">
        <v>7249</v>
      </c>
      <c r="C6552" s="78">
        <v>19.850000000000001</v>
      </c>
    </row>
    <row r="6553" spans="1:3" ht="25.5">
      <c r="A6553" s="75">
        <v>103896</v>
      </c>
      <c r="B6553" s="73" t="s">
        <v>7250</v>
      </c>
      <c r="C6553" s="78">
        <v>24.01</v>
      </c>
    </row>
    <row r="6554" spans="1:3" ht="25.5">
      <c r="A6554" s="75">
        <v>103827</v>
      </c>
      <c r="B6554" s="73" t="s">
        <v>7251</v>
      </c>
      <c r="C6554" s="78">
        <v>31.08</v>
      </c>
    </row>
    <row r="6555" spans="1:3" ht="25.5">
      <c r="A6555" s="75">
        <v>103860</v>
      </c>
      <c r="B6555" s="73" t="s">
        <v>7252</v>
      </c>
      <c r="C6555" s="78">
        <v>25.45</v>
      </c>
    </row>
    <row r="6556" spans="1:3" ht="25.5">
      <c r="A6556" s="75">
        <v>93113</v>
      </c>
      <c r="B6556" s="73" t="s">
        <v>7253</v>
      </c>
      <c r="C6556" s="78">
        <v>23.31</v>
      </c>
    </row>
    <row r="6557" spans="1:3" ht="25.5">
      <c r="A6557" s="75">
        <v>93061</v>
      </c>
      <c r="B6557" s="73" t="s">
        <v>7254</v>
      </c>
      <c r="C6557" s="78">
        <v>33.380000000000003</v>
      </c>
    </row>
    <row r="6558" spans="1:3" ht="25.5">
      <c r="A6558" s="75">
        <v>93064</v>
      </c>
      <c r="B6558" s="73" t="s">
        <v>7255</v>
      </c>
      <c r="C6558" s="78">
        <v>51.44</v>
      </c>
    </row>
    <row r="6559" spans="1:3" ht="25.5">
      <c r="A6559" s="75">
        <v>93067</v>
      </c>
      <c r="B6559" s="73" t="s">
        <v>7256</v>
      </c>
      <c r="C6559" s="78">
        <v>76.650000000000006</v>
      </c>
    </row>
    <row r="6560" spans="1:3" ht="25.5">
      <c r="A6560" s="75">
        <v>93070</v>
      </c>
      <c r="B6560" s="73" t="s">
        <v>7257</v>
      </c>
      <c r="C6560" s="78">
        <v>194.69</v>
      </c>
    </row>
    <row r="6561" spans="1:3" ht="38.25">
      <c r="A6561" s="75">
        <v>93117</v>
      </c>
      <c r="B6561" s="73" t="s">
        <v>7258</v>
      </c>
      <c r="C6561" s="78">
        <v>60.92</v>
      </c>
    </row>
    <row r="6562" spans="1:3" ht="38.25">
      <c r="A6562" s="75">
        <v>93118</v>
      </c>
      <c r="B6562" s="73" t="s">
        <v>7259</v>
      </c>
      <c r="C6562" s="78">
        <v>89.75</v>
      </c>
    </row>
    <row r="6563" spans="1:3" ht="25.5">
      <c r="A6563" s="75">
        <v>92317</v>
      </c>
      <c r="B6563" s="73" t="s">
        <v>7260</v>
      </c>
      <c r="C6563" s="78">
        <v>18.14</v>
      </c>
    </row>
    <row r="6564" spans="1:3" ht="25.5">
      <c r="A6564" s="75">
        <v>92332</v>
      </c>
      <c r="B6564" s="73" t="s">
        <v>7261</v>
      </c>
      <c r="C6564" s="78">
        <v>18.45</v>
      </c>
    </row>
    <row r="6565" spans="1:3" ht="25.5">
      <c r="A6565" s="75">
        <v>92299</v>
      </c>
      <c r="B6565" s="73" t="s">
        <v>7262</v>
      </c>
      <c r="C6565" s="78">
        <v>23.8</v>
      </c>
    </row>
    <row r="6566" spans="1:3" ht="25.5">
      <c r="A6566" s="75">
        <v>92318</v>
      </c>
      <c r="B6566" s="73" t="s">
        <v>7263</v>
      </c>
      <c r="C6566" s="78">
        <v>28.97</v>
      </c>
    </row>
    <row r="6567" spans="1:3" ht="25.5">
      <c r="A6567" s="75">
        <v>103833</v>
      </c>
      <c r="B6567" s="73" t="s">
        <v>7264</v>
      </c>
      <c r="C6567" s="78">
        <v>44.21</v>
      </c>
    </row>
    <row r="6568" spans="1:3" ht="25.5">
      <c r="A6568" s="75">
        <v>92333</v>
      </c>
      <c r="B6568" s="73" t="s">
        <v>7265</v>
      </c>
      <c r="C6568" s="78">
        <v>32.81</v>
      </c>
    </row>
    <row r="6569" spans="1:3" ht="25.5">
      <c r="A6569" s="75">
        <v>92300</v>
      </c>
      <c r="B6569" s="73" t="s">
        <v>7266</v>
      </c>
      <c r="C6569" s="78">
        <v>36.450000000000003</v>
      </c>
    </row>
    <row r="6570" spans="1:3" ht="25.5">
      <c r="A6570" s="75">
        <v>92319</v>
      </c>
      <c r="B6570" s="73" t="s">
        <v>7267</v>
      </c>
      <c r="C6570" s="78">
        <v>41.22</v>
      </c>
    </row>
    <row r="6571" spans="1:3" ht="25.5">
      <c r="A6571" s="75">
        <v>92334</v>
      </c>
      <c r="B6571" s="73" t="s">
        <v>7268</v>
      </c>
      <c r="C6571" s="78">
        <v>48.07</v>
      </c>
    </row>
    <row r="6572" spans="1:3" ht="25.5">
      <c r="A6572" s="75">
        <v>92301</v>
      </c>
      <c r="B6572" s="73" t="s">
        <v>7269</v>
      </c>
      <c r="C6572" s="78">
        <v>72.92</v>
      </c>
    </row>
    <row r="6573" spans="1:3" ht="25.5">
      <c r="A6573" s="75">
        <v>92302</v>
      </c>
      <c r="B6573" s="73" t="s">
        <v>7270</v>
      </c>
      <c r="C6573" s="78">
        <v>96.5</v>
      </c>
    </row>
    <row r="6574" spans="1:3" ht="25.5">
      <c r="A6574" s="75">
        <v>92303</v>
      </c>
      <c r="B6574" s="73" t="s">
        <v>7271</v>
      </c>
      <c r="C6574" s="78">
        <v>178.03</v>
      </c>
    </row>
    <row r="6575" spans="1:3" ht="25.5">
      <c r="A6575" s="75">
        <v>92304</v>
      </c>
      <c r="B6575" s="73" t="s">
        <v>7272</v>
      </c>
      <c r="C6575" s="78">
        <v>465.13</v>
      </c>
    </row>
    <row r="6576" spans="1:3" ht="25.5">
      <c r="A6576" s="75">
        <v>103835</v>
      </c>
      <c r="B6576" s="73" t="s">
        <v>7273</v>
      </c>
      <c r="C6576" s="78">
        <v>64.95</v>
      </c>
    </row>
    <row r="6577" spans="1:3" ht="25.5">
      <c r="A6577" s="75">
        <v>92308</v>
      </c>
      <c r="B6577" s="73" t="s">
        <v>7274</v>
      </c>
      <c r="C6577" s="78">
        <v>53.78</v>
      </c>
    </row>
    <row r="6578" spans="1:3" ht="25.5">
      <c r="A6578" s="75">
        <v>103871</v>
      </c>
      <c r="B6578" s="73" t="s">
        <v>7275</v>
      </c>
      <c r="C6578" s="78">
        <v>62.3</v>
      </c>
    </row>
    <row r="6579" spans="1:3" ht="25.5">
      <c r="A6579" s="75">
        <v>92323</v>
      </c>
      <c r="B6579" s="73" t="s">
        <v>7276</v>
      </c>
      <c r="C6579" s="78">
        <v>61.83</v>
      </c>
    </row>
    <row r="6580" spans="1:3" ht="25.5">
      <c r="A6580" s="75">
        <v>92305</v>
      </c>
      <c r="B6580" s="73" t="s">
        <v>7277</v>
      </c>
      <c r="C6580" s="78">
        <v>39.58</v>
      </c>
    </row>
    <row r="6581" spans="1:3" ht="25.5">
      <c r="A6581" s="75">
        <v>103868</v>
      </c>
      <c r="B6581" s="73" t="s">
        <v>7278</v>
      </c>
      <c r="C6581" s="78">
        <v>50.75</v>
      </c>
    </row>
    <row r="6582" spans="1:3" ht="25.5">
      <c r="A6582" s="75">
        <v>103802</v>
      </c>
      <c r="B6582" s="73" t="s">
        <v>7279</v>
      </c>
      <c r="C6582" s="78">
        <v>41.6</v>
      </c>
    </row>
    <row r="6583" spans="1:3" ht="25.5">
      <c r="A6583" s="75">
        <v>92320</v>
      </c>
      <c r="B6583" s="73" t="s">
        <v>7280</v>
      </c>
      <c r="C6583" s="78">
        <v>50.17</v>
      </c>
    </row>
    <row r="6584" spans="1:3" ht="25.5">
      <c r="A6584" s="75">
        <v>97335</v>
      </c>
      <c r="B6584" s="73" t="s">
        <v>7281</v>
      </c>
      <c r="C6584" s="78">
        <v>85.59</v>
      </c>
    </row>
    <row r="6585" spans="1:3" ht="25.5">
      <c r="A6585" s="75">
        <v>103836</v>
      </c>
      <c r="B6585" s="73" t="s">
        <v>7282</v>
      </c>
      <c r="C6585" s="78">
        <v>101.31</v>
      </c>
    </row>
    <row r="6586" spans="1:3" ht="25.5">
      <c r="A6586" s="75">
        <v>92281</v>
      </c>
      <c r="B6586" s="73" t="s">
        <v>7283</v>
      </c>
      <c r="C6586" s="78">
        <v>113.17</v>
      </c>
    </row>
    <row r="6587" spans="1:3" ht="25.5">
      <c r="A6587" s="75">
        <v>92309</v>
      </c>
      <c r="B6587" s="73" t="s">
        <v>7284</v>
      </c>
      <c r="C6587" s="78">
        <v>120.9</v>
      </c>
    </row>
    <row r="6588" spans="1:3" ht="25.5">
      <c r="A6588" s="75">
        <v>103872</v>
      </c>
      <c r="B6588" s="73" t="s">
        <v>7285</v>
      </c>
      <c r="C6588" s="78">
        <v>131.6</v>
      </c>
    </row>
    <row r="6589" spans="1:3" ht="25.5">
      <c r="A6589" s="75">
        <v>92324</v>
      </c>
      <c r="B6589" s="73" t="s">
        <v>7286</v>
      </c>
      <c r="C6589" s="78">
        <v>136.6</v>
      </c>
    </row>
    <row r="6590" spans="1:3" ht="25.5">
      <c r="A6590" s="75">
        <v>92275</v>
      </c>
      <c r="B6590" s="73" t="s">
        <v>7287</v>
      </c>
      <c r="C6590" s="78">
        <v>59.4</v>
      </c>
    </row>
    <row r="6591" spans="1:3" ht="25.5">
      <c r="A6591" s="75">
        <v>92306</v>
      </c>
      <c r="B6591" s="73" t="s">
        <v>7288</v>
      </c>
      <c r="C6591" s="78">
        <v>64.569999999999993</v>
      </c>
    </row>
    <row r="6592" spans="1:3" ht="25.5">
      <c r="A6592" s="75">
        <v>103869</v>
      </c>
      <c r="B6592" s="73" t="s">
        <v>7289</v>
      </c>
      <c r="C6592" s="78">
        <v>77.930000000000007</v>
      </c>
    </row>
    <row r="6593" spans="1:3" ht="25.5">
      <c r="A6593" s="75">
        <v>103803</v>
      </c>
      <c r="B6593" s="73" t="s">
        <v>7290</v>
      </c>
      <c r="C6593" s="78">
        <v>71.53</v>
      </c>
    </row>
    <row r="6594" spans="1:3" ht="25.5">
      <c r="A6594" s="75">
        <v>92321</v>
      </c>
      <c r="B6594" s="73" t="s">
        <v>7291</v>
      </c>
      <c r="C6594" s="78">
        <v>82.81</v>
      </c>
    </row>
    <row r="6595" spans="1:3" ht="25.5">
      <c r="A6595" s="75">
        <v>97336</v>
      </c>
      <c r="B6595" s="73" t="s">
        <v>7292</v>
      </c>
      <c r="C6595" s="78">
        <v>108.94</v>
      </c>
    </row>
    <row r="6596" spans="1:3" ht="25.5">
      <c r="A6596" s="75">
        <v>103837</v>
      </c>
      <c r="B6596" s="73" t="s">
        <v>7293</v>
      </c>
      <c r="C6596" s="78">
        <v>127.87</v>
      </c>
    </row>
    <row r="6597" spans="1:3" ht="25.5">
      <c r="A6597" s="75">
        <v>92282</v>
      </c>
      <c r="B6597" s="73" t="s">
        <v>7294</v>
      </c>
      <c r="C6597" s="78">
        <v>131.38999999999999</v>
      </c>
    </row>
    <row r="6598" spans="1:3" ht="25.5">
      <c r="A6598" s="75">
        <v>92310</v>
      </c>
      <c r="B6598" s="73" t="s">
        <v>7295</v>
      </c>
      <c r="C6598" s="78">
        <v>139.36000000000001</v>
      </c>
    </row>
    <row r="6599" spans="1:3" ht="25.5">
      <c r="A6599" s="75">
        <v>103873</v>
      </c>
      <c r="B6599" s="73" t="s">
        <v>7296</v>
      </c>
      <c r="C6599" s="78">
        <v>151.94</v>
      </c>
    </row>
    <row r="6600" spans="1:3" ht="25.5">
      <c r="A6600" s="75">
        <v>92325</v>
      </c>
      <c r="B6600" s="73" t="s">
        <v>7297</v>
      </c>
      <c r="C6600" s="78">
        <v>161.62</v>
      </c>
    </row>
    <row r="6601" spans="1:3" ht="25.5">
      <c r="A6601" s="75">
        <v>92276</v>
      </c>
      <c r="B6601" s="73" t="s">
        <v>7298</v>
      </c>
      <c r="C6601" s="78">
        <v>75.44</v>
      </c>
    </row>
    <row r="6602" spans="1:3" ht="25.5">
      <c r="A6602" s="75">
        <v>92307</v>
      </c>
      <c r="B6602" s="73" t="s">
        <v>7299</v>
      </c>
      <c r="C6602" s="78">
        <v>80.84</v>
      </c>
    </row>
    <row r="6603" spans="1:3" ht="25.5">
      <c r="A6603" s="75">
        <v>103870</v>
      </c>
      <c r="B6603" s="73" t="s">
        <v>7300</v>
      </c>
      <c r="C6603" s="78">
        <v>96.08</v>
      </c>
    </row>
    <row r="6604" spans="1:3" ht="25.5">
      <c r="A6604" s="75">
        <v>103804</v>
      </c>
      <c r="B6604" s="73" t="s">
        <v>7301</v>
      </c>
      <c r="C6604" s="78">
        <v>86.98</v>
      </c>
    </row>
    <row r="6605" spans="1:3" ht="25.5">
      <c r="A6605" s="75">
        <v>92322</v>
      </c>
      <c r="B6605" s="73" t="s">
        <v>7302</v>
      </c>
      <c r="C6605" s="78">
        <v>105.65</v>
      </c>
    </row>
    <row r="6606" spans="1:3" ht="25.5">
      <c r="A6606" s="75">
        <v>97337</v>
      </c>
      <c r="B6606" s="73" t="s">
        <v>7303</v>
      </c>
      <c r="C6606" s="78">
        <v>163.9</v>
      </c>
    </row>
    <row r="6607" spans="1:3" ht="25.5">
      <c r="A6607" s="75">
        <v>92283</v>
      </c>
      <c r="B6607" s="73" t="s">
        <v>7304</v>
      </c>
      <c r="C6607" s="78">
        <v>179.68</v>
      </c>
    </row>
    <row r="6608" spans="1:3" ht="25.5">
      <c r="A6608" s="75">
        <v>92277</v>
      </c>
      <c r="B6608" s="73" t="s">
        <v>7305</v>
      </c>
      <c r="C6608" s="78">
        <v>109.06</v>
      </c>
    </row>
    <row r="6609" spans="1:3" ht="25.5">
      <c r="A6609" s="75">
        <v>97338</v>
      </c>
      <c r="B6609" s="73" t="s">
        <v>7306</v>
      </c>
      <c r="C6609" s="78">
        <v>197.21</v>
      </c>
    </row>
    <row r="6610" spans="1:3" ht="25.5">
      <c r="A6610" s="75">
        <v>92284</v>
      </c>
      <c r="B6610" s="73" t="s">
        <v>7307</v>
      </c>
      <c r="C6610" s="78">
        <v>227.3</v>
      </c>
    </row>
    <row r="6611" spans="1:3" ht="25.5">
      <c r="A6611" s="75">
        <v>92278</v>
      </c>
      <c r="B6611" s="73" t="s">
        <v>7308</v>
      </c>
      <c r="C6611" s="78">
        <v>146.82</v>
      </c>
    </row>
    <row r="6612" spans="1:3" ht="25.5">
      <c r="A6612" s="75">
        <v>97339</v>
      </c>
      <c r="B6612" s="73" t="s">
        <v>7309</v>
      </c>
      <c r="C6612" s="78">
        <v>212.31</v>
      </c>
    </row>
    <row r="6613" spans="1:3" ht="25.5">
      <c r="A6613" s="75">
        <v>92285</v>
      </c>
      <c r="B6613" s="73" t="s">
        <v>7310</v>
      </c>
      <c r="C6613" s="78">
        <v>308.44</v>
      </c>
    </row>
    <row r="6614" spans="1:3" ht="25.5">
      <c r="A6614" s="75">
        <v>92279</v>
      </c>
      <c r="B6614" s="73" t="s">
        <v>7311</v>
      </c>
      <c r="C6614" s="78">
        <v>212.31</v>
      </c>
    </row>
    <row r="6615" spans="1:3" ht="25.5">
      <c r="A6615" s="75">
        <v>97340</v>
      </c>
      <c r="B6615" s="73" t="s">
        <v>7312</v>
      </c>
      <c r="C6615" s="78">
        <v>213.47</v>
      </c>
    </row>
    <row r="6616" spans="1:3" ht="25.5">
      <c r="A6616" s="75">
        <v>92286</v>
      </c>
      <c r="B6616" s="73" t="s">
        <v>7313</v>
      </c>
      <c r="C6616" s="78">
        <v>395.65</v>
      </c>
    </row>
    <row r="6617" spans="1:3" ht="25.5">
      <c r="A6617" s="75">
        <v>92280</v>
      </c>
      <c r="B6617" s="73" t="s">
        <v>7314</v>
      </c>
      <c r="C6617" s="78">
        <v>298.18</v>
      </c>
    </row>
    <row r="6618" spans="1:3" ht="25.5">
      <c r="A6618" s="75">
        <v>103901</v>
      </c>
      <c r="B6618" s="73" t="s">
        <v>7315</v>
      </c>
      <c r="C6618" s="78">
        <v>23.99</v>
      </c>
    </row>
    <row r="6619" spans="1:3" ht="25.5">
      <c r="A6619" s="75">
        <v>103832</v>
      </c>
      <c r="B6619" s="73" t="s">
        <v>7316</v>
      </c>
      <c r="C6619" s="78">
        <v>23.96</v>
      </c>
    </row>
    <row r="6620" spans="1:3" ht="25.5">
      <c r="A6620" s="75">
        <v>103865</v>
      </c>
      <c r="B6620" s="73" t="s">
        <v>7317</v>
      </c>
      <c r="C6620" s="78">
        <v>23.07</v>
      </c>
    </row>
    <row r="6621" spans="1:3" ht="25.5">
      <c r="A6621" s="75">
        <v>103902</v>
      </c>
      <c r="B6621" s="73" t="s">
        <v>7318</v>
      </c>
      <c r="C6621" s="78">
        <v>36.14</v>
      </c>
    </row>
    <row r="6622" spans="1:3" ht="25.5">
      <c r="A6622" s="75">
        <v>103866</v>
      </c>
      <c r="B6622" s="73" t="s">
        <v>7319</v>
      </c>
      <c r="C6622" s="78">
        <v>37.22</v>
      </c>
    </row>
    <row r="6623" spans="1:3" ht="25.5">
      <c r="A6623" s="75">
        <v>103903</v>
      </c>
      <c r="B6623" s="73" t="s">
        <v>7320</v>
      </c>
      <c r="C6623" s="78">
        <v>49.52</v>
      </c>
    </row>
    <row r="6624" spans="1:3" ht="25.5">
      <c r="A6624" s="75">
        <v>103834</v>
      </c>
      <c r="B6624" s="73" t="s">
        <v>7321</v>
      </c>
      <c r="C6624" s="78">
        <v>64.53</v>
      </c>
    </row>
    <row r="6625" spans="1:3" ht="25.5">
      <c r="A6625" s="75">
        <v>103867</v>
      </c>
      <c r="B6625" s="73" t="s">
        <v>7322</v>
      </c>
      <c r="C6625" s="78">
        <v>52.32</v>
      </c>
    </row>
    <row r="6626" spans="1:3" ht="25.5">
      <c r="A6626" s="75">
        <v>105113</v>
      </c>
      <c r="B6626" s="73" t="s">
        <v>7323</v>
      </c>
      <c r="C6626" s="78">
        <v>8478.17</v>
      </c>
    </row>
    <row r="6627" spans="1:3" ht="25.5">
      <c r="A6627" s="75">
        <v>98461</v>
      </c>
      <c r="B6627" s="73" t="s">
        <v>7324</v>
      </c>
      <c r="C6627" s="78">
        <v>6390.58</v>
      </c>
    </row>
    <row r="6628" spans="1:3" ht="25.5">
      <c r="A6628" s="75">
        <v>98462</v>
      </c>
      <c r="B6628" s="73" t="s">
        <v>7325</v>
      </c>
      <c r="C6628" s="78">
        <v>11030.78</v>
      </c>
    </row>
    <row r="6629" spans="1:3">
      <c r="A6629" s="75">
        <v>105130</v>
      </c>
      <c r="B6629" s="73" t="s">
        <v>7326</v>
      </c>
      <c r="C6629" s="78">
        <v>24.98</v>
      </c>
    </row>
    <row r="6630" spans="1:3">
      <c r="A6630" s="75">
        <v>105114</v>
      </c>
      <c r="B6630" s="73" t="s">
        <v>7327</v>
      </c>
      <c r="C6630" s="78">
        <v>1649.14</v>
      </c>
    </row>
    <row r="6631" spans="1:3">
      <c r="A6631" s="75">
        <v>105129</v>
      </c>
      <c r="B6631" s="73" t="s">
        <v>7328</v>
      </c>
      <c r="C6631" s="78">
        <v>0</v>
      </c>
    </row>
    <row r="6632" spans="1:3">
      <c r="A6632" s="75">
        <v>105127</v>
      </c>
      <c r="B6632" s="73" t="s">
        <v>7329</v>
      </c>
      <c r="C6632" s="78">
        <v>24.96</v>
      </c>
    </row>
    <row r="6633" spans="1:3">
      <c r="A6633" s="75">
        <v>105128</v>
      </c>
      <c r="B6633" s="73" t="s">
        <v>7330</v>
      </c>
      <c r="C6633" s="78">
        <v>83.17</v>
      </c>
    </row>
    <row r="6634" spans="1:3">
      <c r="A6634" s="75">
        <v>105126</v>
      </c>
      <c r="B6634" s="73" t="s">
        <v>7331</v>
      </c>
      <c r="C6634" s="78">
        <v>28.01</v>
      </c>
    </row>
    <row r="6635" spans="1:3">
      <c r="A6635" s="75">
        <v>105116</v>
      </c>
      <c r="B6635" s="73" t="s">
        <v>7332</v>
      </c>
      <c r="C6635" s="78">
        <v>10.6</v>
      </c>
    </row>
    <row r="6636" spans="1:3" ht="25.5">
      <c r="A6636" s="75">
        <v>105115</v>
      </c>
      <c r="B6636" s="73" t="s">
        <v>7333</v>
      </c>
      <c r="C6636" s="78">
        <v>118.89</v>
      </c>
    </row>
    <row r="6637" spans="1:3" ht="25.5">
      <c r="A6637" s="75">
        <v>98453</v>
      </c>
      <c r="B6637" s="73" t="s">
        <v>7334</v>
      </c>
      <c r="C6637" s="78">
        <v>156.62</v>
      </c>
    </row>
    <row r="6638" spans="1:3" ht="25.5">
      <c r="A6638" s="75">
        <v>98454</v>
      </c>
      <c r="B6638" s="73" t="s">
        <v>7335</v>
      </c>
      <c r="C6638" s="78">
        <v>190.5</v>
      </c>
    </row>
    <row r="6639" spans="1:3" ht="25.5">
      <c r="A6639" s="75">
        <v>98449</v>
      </c>
      <c r="B6639" s="73" t="s">
        <v>7336</v>
      </c>
      <c r="C6639" s="78">
        <v>138.49</v>
      </c>
    </row>
    <row r="6640" spans="1:3" ht="25.5">
      <c r="A6640" s="75">
        <v>98455</v>
      </c>
      <c r="B6640" s="73" t="s">
        <v>7337</v>
      </c>
      <c r="C6640" s="78">
        <v>131.81</v>
      </c>
    </row>
    <row r="6641" spans="1:3" ht="25.5">
      <c r="A6641" s="75">
        <v>98456</v>
      </c>
      <c r="B6641" s="73" t="s">
        <v>7338</v>
      </c>
      <c r="C6641" s="78">
        <v>160.58000000000001</v>
      </c>
    </row>
    <row r="6642" spans="1:3" ht="25.5">
      <c r="A6642" s="75">
        <v>98451</v>
      </c>
      <c r="B6642" s="73" t="s">
        <v>7339</v>
      </c>
      <c r="C6642" s="78">
        <v>117.46</v>
      </c>
    </row>
    <row r="6643" spans="1:3" ht="25.5">
      <c r="A6643" s="75">
        <v>98445</v>
      </c>
      <c r="B6643" s="73" t="s">
        <v>7340</v>
      </c>
      <c r="C6643" s="78">
        <v>108.23</v>
      </c>
    </row>
    <row r="6644" spans="1:3" ht="25.5">
      <c r="A6644" s="75">
        <v>98446</v>
      </c>
      <c r="B6644" s="73" t="s">
        <v>7341</v>
      </c>
      <c r="C6644" s="78">
        <v>135.11000000000001</v>
      </c>
    </row>
    <row r="6645" spans="1:3" ht="25.5">
      <c r="A6645" s="75">
        <v>98441</v>
      </c>
      <c r="B6645" s="73" t="s">
        <v>7342</v>
      </c>
      <c r="C6645" s="78">
        <v>93.76</v>
      </c>
    </row>
    <row r="6646" spans="1:3" ht="25.5">
      <c r="A6646" s="75">
        <v>98447</v>
      </c>
      <c r="B6646" s="73" t="s">
        <v>7343</v>
      </c>
      <c r="C6646" s="78">
        <v>86.63</v>
      </c>
    </row>
    <row r="6647" spans="1:3" ht="25.5">
      <c r="A6647" s="75">
        <v>98448</v>
      </c>
      <c r="B6647" s="73" t="s">
        <v>7344</v>
      </c>
      <c r="C6647" s="78">
        <v>108.02</v>
      </c>
    </row>
    <row r="6648" spans="1:3" ht="25.5">
      <c r="A6648" s="75">
        <v>98443</v>
      </c>
      <c r="B6648" s="73" t="s">
        <v>7345</v>
      </c>
      <c r="C6648" s="78">
        <v>75.25</v>
      </c>
    </row>
    <row r="6649" spans="1:3" ht="25.5">
      <c r="A6649" s="75">
        <v>105122</v>
      </c>
      <c r="B6649" s="73" t="s">
        <v>7346</v>
      </c>
      <c r="C6649" s="78">
        <v>0</v>
      </c>
    </row>
    <row r="6650" spans="1:3" ht="25.5">
      <c r="A6650" s="75">
        <v>105125</v>
      </c>
      <c r="B6650" s="73" t="s">
        <v>7347</v>
      </c>
      <c r="C6650" s="78">
        <v>0</v>
      </c>
    </row>
    <row r="6651" spans="1:3" ht="25.5">
      <c r="A6651" s="75">
        <v>105133</v>
      </c>
      <c r="B6651" s="73" t="s">
        <v>7348</v>
      </c>
      <c r="C6651" s="78">
        <v>0</v>
      </c>
    </row>
    <row r="6652" spans="1:3" ht="25.5">
      <c r="A6652" s="75">
        <v>105123</v>
      </c>
      <c r="B6652" s="73" t="s">
        <v>7349</v>
      </c>
      <c r="C6652" s="78">
        <v>0</v>
      </c>
    </row>
    <row r="6653" spans="1:3" ht="25.5">
      <c r="A6653" s="75">
        <v>105124</v>
      </c>
      <c r="B6653" s="73" t="s">
        <v>7350</v>
      </c>
      <c r="C6653" s="78">
        <v>0</v>
      </c>
    </row>
    <row r="6654" spans="1:3" ht="25.5">
      <c r="A6654" s="75">
        <v>105134</v>
      </c>
      <c r="B6654" s="73" t="s">
        <v>7351</v>
      </c>
      <c r="C6654" s="78">
        <v>0</v>
      </c>
    </row>
    <row r="6655" spans="1:3" ht="25.5">
      <c r="A6655" s="75">
        <v>105117</v>
      </c>
      <c r="B6655" s="73" t="s">
        <v>7352</v>
      </c>
      <c r="C6655" s="78">
        <v>0</v>
      </c>
    </row>
    <row r="6656" spans="1:3" ht="25.5">
      <c r="A6656" s="75">
        <v>105119</v>
      </c>
      <c r="B6656" s="73" t="s">
        <v>7353</v>
      </c>
      <c r="C6656" s="78">
        <v>0</v>
      </c>
    </row>
    <row r="6657" spans="1:3" ht="25.5">
      <c r="A6657" s="75">
        <v>105131</v>
      </c>
      <c r="B6657" s="73" t="s">
        <v>7354</v>
      </c>
      <c r="C6657" s="78">
        <v>0</v>
      </c>
    </row>
    <row r="6658" spans="1:3" ht="25.5">
      <c r="A6658" s="75">
        <v>105120</v>
      </c>
      <c r="B6658" s="73" t="s">
        <v>7355</v>
      </c>
      <c r="C6658" s="78">
        <v>0</v>
      </c>
    </row>
    <row r="6659" spans="1:3" ht="25.5">
      <c r="A6659" s="75">
        <v>105121</v>
      </c>
      <c r="B6659" s="73" t="s">
        <v>7356</v>
      </c>
      <c r="C6659" s="78">
        <v>0</v>
      </c>
    </row>
    <row r="6660" spans="1:3" ht="25.5">
      <c r="A6660" s="75">
        <v>105132</v>
      </c>
      <c r="B6660" s="73" t="s">
        <v>7357</v>
      </c>
      <c r="C6660" s="78">
        <v>0</v>
      </c>
    </row>
    <row r="6661" spans="1:3">
      <c r="A6661" s="75">
        <v>98460</v>
      </c>
      <c r="B6661" s="73" t="s">
        <v>7358</v>
      </c>
      <c r="C6661" s="78">
        <v>58.42</v>
      </c>
    </row>
    <row r="6662" spans="1:3">
      <c r="A6662" s="75">
        <v>98457</v>
      </c>
      <c r="B6662" s="73" t="s">
        <v>7359</v>
      </c>
      <c r="C6662" s="78">
        <v>0</v>
      </c>
    </row>
    <row r="6663" spans="1:3">
      <c r="A6663" s="75">
        <v>98458</v>
      </c>
      <c r="B6663" s="73" t="s">
        <v>7360</v>
      </c>
      <c r="C6663" s="78">
        <v>94.02</v>
      </c>
    </row>
    <row r="6664" spans="1:3">
      <c r="A6664" s="75">
        <v>98459</v>
      </c>
      <c r="B6664" s="73" t="s">
        <v>7361</v>
      </c>
      <c r="C6664" s="78">
        <v>81.53</v>
      </c>
    </row>
    <row r="6665" spans="1:3">
      <c r="A6665" s="75">
        <v>105118</v>
      </c>
      <c r="B6665" s="73" t="s">
        <v>7362</v>
      </c>
      <c r="C6665" s="78">
        <v>0</v>
      </c>
    </row>
    <row r="6666" spans="1:3" ht="25.5">
      <c r="A6666" s="75">
        <v>101956</v>
      </c>
      <c r="B6666" s="73" t="s">
        <v>7363</v>
      </c>
      <c r="C6666" s="78">
        <v>0</v>
      </c>
    </row>
    <row r="6667" spans="1:3" ht="25.5">
      <c r="A6667" s="75">
        <v>104690</v>
      </c>
      <c r="B6667" s="73" t="s">
        <v>7364</v>
      </c>
      <c r="C6667" s="78">
        <v>0</v>
      </c>
    </row>
    <row r="6668" spans="1:3" ht="25.5">
      <c r="A6668" s="75">
        <v>101958</v>
      </c>
      <c r="B6668" s="73" t="s">
        <v>7365</v>
      </c>
      <c r="C6668" s="78">
        <v>0</v>
      </c>
    </row>
    <row r="6669" spans="1:3" ht="25.5">
      <c r="A6669" s="75">
        <v>101955</v>
      </c>
      <c r="B6669" s="73" t="s">
        <v>7366</v>
      </c>
      <c r="C6669" s="78">
        <v>0</v>
      </c>
    </row>
    <row r="6670" spans="1:3" ht="25.5">
      <c r="A6670" s="75">
        <v>101948</v>
      </c>
      <c r="B6670" s="73" t="s">
        <v>7367</v>
      </c>
      <c r="C6670" s="78">
        <v>0</v>
      </c>
    </row>
    <row r="6671" spans="1:3" ht="25.5">
      <c r="A6671" s="75">
        <v>101949</v>
      </c>
      <c r="B6671" s="73" t="s">
        <v>7368</v>
      </c>
      <c r="C6671" s="78">
        <v>0</v>
      </c>
    </row>
    <row r="6672" spans="1:3" ht="25.5">
      <c r="A6672" s="75">
        <v>101950</v>
      </c>
      <c r="B6672" s="73" t="s">
        <v>7369</v>
      </c>
      <c r="C6672" s="78">
        <v>0</v>
      </c>
    </row>
    <row r="6673" spans="1:3" ht="25.5">
      <c r="A6673" s="75">
        <v>101947</v>
      </c>
      <c r="B6673" s="73" t="s">
        <v>7370</v>
      </c>
      <c r="C6673" s="78">
        <v>0</v>
      </c>
    </row>
    <row r="6674" spans="1:3" ht="25.5">
      <c r="A6674" s="75">
        <v>101960</v>
      </c>
      <c r="B6674" s="73" t="s">
        <v>7371</v>
      </c>
      <c r="C6674" s="78">
        <v>0</v>
      </c>
    </row>
    <row r="6675" spans="1:3" ht="25.5">
      <c r="A6675" s="75">
        <v>101961</v>
      </c>
      <c r="B6675" s="73" t="s">
        <v>7372</v>
      </c>
      <c r="C6675" s="78">
        <v>0</v>
      </c>
    </row>
    <row r="6676" spans="1:3" ht="25.5">
      <c r="A6676" s="75">
        <v>101962</v>
      </c>
      <c r="B6676" s="73" t="s">
        <v>7373</v>
      </c>
      <c r="C6676" s="78">
        <v>0</v>
      </c>
    </row>
    <row r="6677" spans="1:3" ht="25.5">
      <c r="A6677" s="75">
        <v>101959</v>
      </c>
      <c r="B6677" s="73" t="s">
        <v>7374</v>
      </c>
      <c r="C6677" s="78">
        <v>0</v>
      </c>
    </row>
    <row r="6678" spans="1:3" ht="25.5">
      <c r="A6678" s="75">
        <v>101952</v>
      </c>
      <c r="B6678" s="73" t="s">
        <v>7375</v>
      </c>
      <c r="C6678" s="78">
        <v>0</v>
      </c>
    </row>
    <row r="6679" spans="1:3" ht="25.5">
      <c r="A6679" s="75">
        <v>101953</v>
      </c>
      <c r="B6679" s="73" t="s">
        <v>7376</v>
      </c>
      <c r="C6679" s="78">
        <v>0</v>
      </c>
    </row>
    <row r="6680" spans="1:3" ht="25.5">
      <c r="A6680" s="75">
        <v>101954</v>
      </c>
      <c r="B6680" s="73" t="s">
        <v>7377</v>
      </c>
      <c r="C6680" s="78">
        <v>0</v>
      </c>
    </row>
    <row r="6681" spans="1:3" ht="25.5">
      <c r="A6681" s="75">
        <v>101951</v>
      </c>
      <c r="B6681" s="73" t="s">
        <v>7378</v>
      </c>
      <c r="C6681" s="78">
        <v>0</v>
      </c>
    </row>
    <row r="6682" spans="1:3" ht="25.5">
      <c r="A6682" s="75">
        <v>101964</v>
      </c>
      <c r="B6682" s="73" t="s">
        <v>647</v>
      </c>
      <c r="C6682" s="78">
        <v>171</v>
      </c>
    </row>
    <row r="6683" spans="1:3" ht="25.5">
      <c r="A6683" s="75">
        <v>101963</v>
      </c>
      <c r="B6683" s="73" t="s">
        <v>7379</v>
      </c>
      <c r="C6683" s="78">
        <v>183.65</v>
      </c>
    </row>
    <row r="6684" spans="1:3" ht="25.5">
      <c r="A6684" s="75">
        <v>100323</v>
      </c>
      <c r="B6684" s="73" t="s">
        <v>7380</v>
      </c>
      <c r="C6684" s="78">
        <v>154.08000000000001</v>
      </c>
    </row>
    <row r="6685" spans="1:3" ht="25.5">
      <c r="A6685" s="75">
        <v>100324</v>
      </c>
      <c r="B6685" s="73" t="s">
        <v>7381</v>
      </c>
      <c r="C6685" s="78">
        <v>172.09</v>
      </c>
    </row>
    <row r="6686" spans="1:3" ht="25.5">
      <c r="A6686" s="75">
        <v>96624</v>
      </c>
      <c r="B6686" s="73" t="s">
        <v>7382</v>
      </c>
      <c r="C6686" s="78">
        <v>172.4</v>
      </c>
    </row>
    <row r="6687" spans="1:3" ht="25.5">
      <c r="A6687" s="75">
        <v>100322</v>
      </c>
      <c r="B6687" s="73" t="s">
        <v>7383</v>
      </c>
      <c r="C6687" s="78">
        <v>165.26</v>
      </c>
    </row>
    <row r="6688" spans="1:3" ht="25.5">
      <c r="A6688" s="75">
        <v>96623</v>
      </c>
      <c r="B6688" s="73" t="s">
        <v>7384</v>
      </c>
      <c r="C6688" s="78">
        <v>186.03</v>
      </c>
    </row>
    <row r="6689" spans="1:3" ht="25.5">
      <c r="A6689" s="75">
        <v>96622</v>
      </c>
      <c r="B6689" s="73" t="s">
        <v>7385</v>
      </c>
      <c r="C6689" s="78">
        <v>203.36</v>
      </c>
    </row>
    <row r="6690" spans="1:3" ht="25.5">
      <c r="A6690" s="75">
        <v>96621</v>
      </c>
      <c r="B6690" s="73" t="s">
        <v>7386</v>
      </c>
      <c r="C6690" s="78">
        <v>216.98</v>
      </c>
    </row>
    <row r="6691" spans="1:3" ht="25.5">
      <c r="A6691" s="75">
        <v>96617</v>
      </c>
      <c r="B6691" s="73" t="s">
        <v>7387</v>
      </c>
      <c r="C6691" s="78">
        <v>18.75</v>
      </c>
    </row>
    <row r="6692" spans="1:3" ht="25.5">
      <c r="A6692" s="75">
        <v>96619</v>
      </c>
      <c r="B6692" s="73" t="s">
        <v>7388</v>
      </c>
      <c r="C6692" s="78">
        <v>37.549999999999997</v>
      </c>
    </row>
    <row r="6693" spans="1:3">
      <c r="A6693" s="75">
        <v>96616</v>
      </c>
      <c r="B6693" s="73" t="s">
        <v>7389</v>
      </c>
      <c r="C6693" s="78">
        <v>751.27</v>
      </c>
    </row>
    <row r="6694" spans="1:3" ht="25.5">
      <c r="A6694" s="75">
        <v>95240</v>
      </c>
      <c r="B6694" s="73" t="s">
        <v>7390</v>
      </c>
      <c r="C6694" s="78">
        <v>18.02</v>
      </c>
    </row>
    <row r="6695" spans="1:3" ht="25.5">
      <c r="A6695" s="75">
        <v>95241</v>
      </c>
      <c r="B6695" s="73" t="s">
        <v>7391</v>
      </c>
      <c r="C6695" s="78">
        <v>34.72</v>
      </c>
    </row>
    <row r="6696" spans="1:3">
      <c r="A6696" s="75">
        <v>96620</v>
      </c>
      <c r="B6696" s="73" t="s">
        <v>7392</v>
      </c>
      <c r="C6696" s="78">
        <v>694.79</v>
      </c>
    </row>
    <row r="6697" spans="1:3" ht="25.5">
      <c r="A6697" s="75">
        <v>104043</v>
      </c>
      <c r="B6697" s="73" t="s">
        <v>7393</v>
      </c>
      <c r="C6697" s="78">
        <v>7.4</v>
      </c>
    </row>
    <row r="6698" spans="1:3" ht="25.5">
      <c r="A6698" s="75">
        <v>104044</v>
      </c>
      <c r="B6698" s="73" t="s">
        <v>7394</v>
      </c>
      <c r="C6698" s="78">
        <v>7.81</v>
      </c>
    </row>
    <row r="6699" spans="1:3" ht="25.5">
      <c r="A6699" s="75">
        <v>104045</v>
      </c>
      <c r="B6699" s="73" t="s">
        <v>7395</v>
      </c>
      <c r="C6699" s="78">
        <v>12.51</v>
      </c>
    </row>
    <row r="6700" spans="1:3" ht="25.5">
      <c r="A6700" s="75">
        <v>104049</v>
      </c>
      <c r="B6700" s="73" t="s">
        <v>7396</v>
      </c>
      <c r="C6700" s="78">
        <v>4.93</v>
      </c>
    </row>
    <row r="6701" spans="1:3" ht="25.5">
      <c r="A6701" s="75">
        <v>104050</v>
      </c>
      <c r="B6701" s="73" t="s">
        <v>7397</v>
      </c>
      <c r="C6701" s="78">
        <v>7.51</v>
      </c>
    </row>
    <row r="6702" spans="1:3">
      <c r="A6702" s="75">
        <v>104084</v>
      </c>
      <c r="B6702" s="73" t="s">
        <v>7398</v>
      </c>
      <c r="C6702" s="78">
        <v>82.1</v>
      </c>
    </row>
    <row r="6703" spans="1:3" ht="25.5">
      <c r="A6703" s="75">
        <v>104037</v>
      </c>
      <c r="B6703" s="73" t="s">
        <v>7399</v>
      </c>
      <c r="C6703" s="78">
        <v>0</v>
      </c>
    </row>
    <row r="6704" spans="1:3" ht="25.5">
      <c r="A6704" s="75">
        <v>104035</v>
      </c>
      <c r="B6704" s="73" t="s">
        <v>7400</v>
      </c>
      <c r="C6704" s="78">
        <v>32.950000000000003</v>
      </c>
    </row>
    <row r="6705" spans="1:3" ht="25.5">
      <c r="A6705" s="75">
        <v>104036</v>
      </c>
      <c r="B6705" s="73" t="s">
        <v>7401</v>
      </c>
      <c r="C6705" s="78">
        <v>33.99</v>
      </c>
    </row>
    <row r="6706" spans="1:3" ht="25.5">
      <c r="A6706" s="75">
        <v>104034</v>
      </c>
      <c r="B6706" s="73" t="s">
        <v>7402</v>
      </c>
      <c r="C6706" s="78">
        <v>24.03</v>
      </c>
    </row>
    <row r="6707" spans="1:3" ht="25.5">
      <c r="A6707" s="75">
        <v>104031</v>
      </c>
      <c r="B6707" s="73" t="s">
        <v>7403</v>
      </c>
      <c r="C6707" s="78">
        <v>16.02</v>
      </c>
    </row>
    <row r="6708" spans="1:3" ht="25.5">
      <c r="A6708" s="75">
        <v>104032</v>
      </c>
      <c r="B6708" s="73" t="s">
        <v>7404</v>
      </c>
      <c r="C6708" s="78">
        <v>20.190000000000001</v>
      </c>
    </row>
    <row r="6709" spans="1:3" ht="25.5">
      <c r="A6709" s="75">
        <v>104033</v>
      </c>
      <c r="B6709" s="73" t="s">
        <v>7405</v>
      </c>
      <c r="C6709" s="78">
        <v>18.39</v>
      </c>
    </row>
    <row r="6710" spans="1:3" ht="25.5">
      <c r="A6710" s="75">
        <v>104038</v>
      </c>
      <c r="B6710" s="73" t="s">
        <v>7406</v>
      </c>
      <c r="C6710" s="78">
        <v>0</v>
      </c>
    </row>
    <row r="6711" spans="1:3" ht="25.5">
      <c r="A6711" s="75">
        <v>104051</v>
      </c>
      <c r="B6711" s="73" t="s">
        <v>7407</v>
      </c>
      <c r="C6711" s="78">
        <v>6.56</v>
      </c>
    </row>
    <row r="6712" spans="1:3" ht="25.5">
      <c r="A6712" s="75">
        <v>104052</v>
      </c>
      <c r="B6712" s="73" t="s">
        <v>7408</v>
      </c>
      <c r="C6712" s="78">
        <v>9.2100000000000009</v>
      </c>
    </row>
    <row r="6713" spans="1:3" ht="25.5">
      <c r="A6713" s="75">
        <v>104046</v>
      </c>
      <c r="B6713" s="73" t="s">
        <v>7409</v>
      </c>
      <c r="C6713" s="78">
        <v>7.04</v>
      </c>
    </row>
    <row r="6714" spans="1:3" ht="25.5">
      <c r="A6714" s="75">
        <v>104047</v>
      </c>
      <c r="B6714" s="73" t="s">
        <v>7410</v>
      </c>
      <c r="C6714" s="78">
        <v>8.17</v>
      </c>
    </row>
    <row r="6715" spans="1:3" ht="25.5">
      <c r="A6715" s="75">
        <v>104048</v>
      </c>
      <c r="B6715" s="73" t="s">
        <v>7411</v>
      </c>
      <c r="C6715" s="78">
        <v>12.19</v>
      </c>
    </row>
    <row r="6716" spans="1:3" ht="25.5">
      <c r="A6716" s="75">
        <v>104063</v>
      </c>
      <c r="B6716" s="73" t="s">
        <v>7412</v>
      </c>
      <c r="C6716" s="78">
        <v>68.010000000000005</v>
      </c>
    </row>
    <row r="6717" spans="1:3" ht="25.5">
      <c r="A6717" s="75">
        <v>104065</v>
      </c>
      <c r="B6717" s="73" t="s">
        <v>7413</v>
      </c>
      <c r="C6717" s="78">
        <v>148.94</v>
      </c>
    </row>
    <row r="6718" spans="1:3" ht="25.5">
      <c r="A6718" s="75">
        <v>104062</v>
      </c>
      <c r="B6718" s="73" t="s">
        <v>7414</v>
      </c>
      <c r="C6718" s="78">
        <v>71.63</v>
      </c>
    </row>
    <row r="6719" spans="1:3" ht="25.5">
      <c r="A6719" s="75">
        <v>104064</v>
      </c>
      <c r="B6719" s="73" t="s">
        <v>7415</v>
      </c>
      <c r="C6719" s="78">
        <v>176.14</v>
      </c>
    </row>
    <row r="6720" spans="1:3">
      <c r="A6720" s="75">
        <v>104059</v>
      </c>
      <c r="B6720" s="73" t="s">
        <v>7416</v>
      </c>
      <c r="C6720" s="78">
        <v>9.4600000000000009</v>
      </c>
    </row>
    <row r="6721" spans="1:3">
      <c r="A6721" s="75">
        <v>104058</v>
      </c>
      <c r="B6721" s="73" t="s">
        <v>7417</v>
      </c>
      <c r="C6721" s="78">
        <v>6.48</v>
      </c>
    </row>
    <row r="6722" spans="1:3">
      <c r="A6722" s="75">
        <v>104082</v>
      </c>
      <c r="B6722" s="73" t="s">
        <v>7418</v>
      </c>
      <c r="C6722" s="78">
        <v>29.33</v>
      </c>
    </row>
    <row r="6723" spans="1:3">
      <c r="A6723" s="75">
        <v>104083</v>
      </c>
      <c r="B6723" s="73" t="s">
        <v>7419</v>
      </c>
      <c r="C6723" s="78">
        <v>71.84</v>
      </c>
    </row>
    <row r="6724" spans="1:3">
      <c r="A6724" s="75">
        <v>104057</v>
      </c>
      <c r="B6724" s="73" t="s">
        <v>7420</v>
      </c>
      <c r="C6724" s="78">
        <v>0</v>
      </c>
    </row>
    <row r="6725" spans="1:3">
      <c r="A6725" s="75">
        <v>104056</v>
      </c>
      <c r="B6725" s="73" t="s">
        <v>7421</v>
      </c>
      <c r="C6725" s="78">
        <v>21.19</v>
      </c>
    </row>
    <row r="6726" spans="1:3" ht="25.5">
      <c r="A6726" s="75">
        <v>104055</v>
      </c>
      <c r="B6726" s="73" t="s">
        <v>7422</v>
      </c>
      <c r="C6726" s="78">
        <v>13.99</v>
      </c>
    </row>
    <row r="6727" spans="1:3" ht="25.5">
      <c r="A6727" s="75">
        <v>104076</v>
      </c>
      <c r="B6727" s="73" t="s">
        <v>7423</v>
      </c>
      <c r="C6727" s="78">
        <v>44.03</v>
      </c>
    </row>
    <row r="6728" spans="1:3">
      <c r="A6728" s="75">
        <v>104060</v>
      </c>
      <c r="B6728" s="73" t="s">
        <v>7424</v>
      </c>
      <c r="C6728" s="78">
        <v>8.4700000000000006</v>
      </c>
    </row>
    <row r="6729" spans="1:3">
      <c r="A6729" s="75">
        <v>104061</v>
      </c>
      <c r="B6729" s="73" t="s">
        <v>7425</v>
      </c>
      <c r="C6729" s="78">
        <v>15.41</v>
      </c>
    </row>
    <row r="6730" spans="1:3">
      <c r="A6730" s="75">
        <v>104085</v>
      </c>
      <c r="B6730" s="73" t="s">
        <v>7426</v>
      </c>
      <c r="C6730" s="78">
        <v>52.76</v>
      </c>
    </row>
    <row r="6731" spans="1:3">
      <c r="A6731" s="75">
        <v>104086</v>
      </c>
      <c r="B6731" s="73" t="s">
        <v>7427</v>
      </c>
      <c r="C6731" s="78">
        <v>95.7</v>
      </c>
    </row>
    <row r="6732" spans="1:3" ht="25.5">
      <c r="A6732" s="75">
        <v>104073</v>
      </c>
      <c r="B6732" s="73" t="s">
        <v>7428</v>
      </c>
      <c r="C6732" s="78">
        <v>0</v>
      </c>
    </row>
    <row r="6733" spans="1:3" ht="25.5">
      <c r="A6733" s="75">
        <v>104074</v>
      </c>
      <c r="B6733" s="73" t="s">
        <v>7429</v>
      </c>
      <c r="C6733" s="78">
        <v>0</v>
      </c>
    </row>
    <row r="6734" spans="1:3" ht="25.5">
      <c r="A6734" s="75">
        <v>104075</v>
      </c>
      <c r="B6734" s="73" t="s">
        <v>7430</v>
      </c>
      <c r="C6734" s="78">
        <v>0</v>
      </c>
    </row>
    <row r="6735" spans="1:3" ht="25.5">
      <c r="A6735" s="75">
        <v>104039</v>
      </c>
      <c r="B6735" s="73" t="s">
        <v>7431</v>
      </c>
      <c r="C6735" s="78">
        <v>66.069999999999993</v>
      </c>
    </row>
    <row r="6736" spans="1:3" ht="25.5">
      <c r="A6736" s="75">
        <v>104040</v>
      </c>
      <c r="B6736" s="73" t="s">
        <v>7432</v>
      </c>
      <c r="C6736" s="78">
        <v>0</v>
      </c>
    </row>
    <row r="6737" spans="1:3" ht="25.5">
      <c r="A6737" s="75">
        <v>104041</v>
      </c>
      <c r="B6737" s="73" t="s">
        <v>7433</v>
      </c>
      <c r="C6737" s="78">
        <v>0</v>
      </c>
    </row>
    <row r="6738" spans="1:3" ht="25.5">
      <c r="A6738" s="75">
        <v>104042</v>
      </c>
      <c r="B6738" s="73" t="s">
        <v>7434</v>
      </c>
      <c r="C6738" s="78">
        <v>0</v>
      </c>
    </row>
    <row r="6739" spans="1:3">
      <c r="A6739" s="75">
        <v>104072</v>
      </c>
      <c r="B6739" s="73" t="s">
        <v>7435</v>
      </c>
      <c r="C6739" s="78">
        <v>273.63</v>
      </c>
    </row>
    <row r="6740" spans="1:3">
      <c r="A6740" s="75">
        <v>104053</v>
      </c>
      <c r="B6740" s="73" t="s">
        <v>7436</v>
      </c>
      <c r="C6740" s="78">
        <v>7.72</v>
      </c>
    </row>
    <row r="6741" spans="1:3">
      <c r="A6741" s="75">
        <v>104054</v>
      </c>
      <c r="B6741" s="73" t="s">
        <v>7437</v>
      </c>
      <c r="C6741" s="78">
        <v>15.61</v>
      </c>
    </row>
    <row r="6742" spans="1:3" ht="25.5">
      <c r="A6742" s="75">
        <v>99818</v>
      </c>
      <c r="B6742" s="73" t="s">
        <v>7438</v>
      </c>
      <c r="C6742" s="78">
        <v>5.16</v>
      </c>
    </row>
    <row r="6743" spans="1:3">
      <c r="A6743" s="75">
        <v>99819</v>
      </c>
      <c r="B6743" s="73" t="s">
        <v>7439</v>
      </c>
      <c r="C6743" s="78">
        <v>16.28</v>
      </c>
    </row>
    <row r="6744" spans="1:3">
      <c r="A6744" s="75">
        <v>99811</v>
      </c>
      <c r="B6744" s="73" t="s">
        <v>7440</v>
      </c>
      <c r="C6744" s="78">
        <v>3.42</v>
      </c>
    </row>
    <row r="6745" spans="1:3">
      <c r="A6745" s="75">
        <v>99826</v>
      </c>
      <c r="B6745" s="73" t="s">
        <v>7441</v>
      </c>
      <c r="C6745" s="78">
        <v>1.49</v>
      </c>
    </row>
    <row r="6746" spans="1:3">
      <c r="A6746" s="75">
        <v>99821</v>
      </c>
      <c r="B6746" s="73" t="s">
        <v>7442</v>
      </c>
      <c r="C6746" s="78">
        <v>2.88</v>
      </c>
    </row>
    <row r="6747" spans="1:3">
      <c r="A6747" s="75">
        <v>99820</v>
      </c>
      <c r="B6747" s="73" t="s">
        <v>7443</v>
      </c>
      <c r="C6747" s="78">
        <v>1.86</v>
      </c>
    </row>
    <row r="6748" spans="1:3">
      <c r="A6748" s="75">
        <v>99812</v>
      </c>
      <c r="B6748" s="73" t="s">
        <v>7444</v>
      </c>
      <c r="C6748" s="78">
        <v>1.0900000000000001</v>
      </c>
    </row>
    <row r="6749" spans="1:3" ht="25.5">
      <c r="A6749" s="75">
        <v>99817</v>
      </c>
      <c r="B6749" s="73" t="s">
        <v>7445</v>
      </c>
      <c r="C6749" s="78">
        <v>5.16</v>
      </c>
    </row>
    <row r="6750" spans="1:3" ht="25.5">
      <c r="A6750" s="75">
        <v>99813</v>
      </c>
      <c r="B6750" s="73" t="s">
        <v>7446</v>
      </c>
      <c r="C6750" s="78">
        <v>0.93</v>
      </c>
    </row>
    <row r="6751" spans="1:3">
      <c r="A6751" s="75">
        <v>99815</v>
      </c>
      <c r="B6751" s="73" t="s">
        <v>7447</v>
      </c>
      <c r="C6751" s="78">
        <v>8.25</v>
      </c>
    </row>
    <row r="6752" spans="1:3">
      <c r="A6752" s="75">
        <v>99805</v>
      </c>
      <c r="B6752" s="73" t="s">
        <v>7448</v>
      </c>
      <c r="C6752" s="78">
        <v>10.83</v>
      </c>
    </row>
    <row r="6753" spans="1:3">
      <c r="A6753" s="75">
        <v>99803</v>
      </c>
      <c r="B6753" s="73" t="s">
        <v>7449</v>
      </c>
      <c r="C6753" s="78">
        <v>2.0099999999999998</v>
      </c>
    </row>
    <row r="6754" spans="1:3">
      <c r="A6754" s="75">
        <v>99802</v>
      </c>
      <c r="B6754" s="73" t="s">
        <v>7450</v>
      </c>
      <c r="C6754" s="78">
        <v>0.51</v>
      </c>
    </row>
    <row r="6755" spans="1:3" ht="25.5">
      <c r="A6755" s="75">
        <v>99804</v>
      </c>
      <c r="B6755" s="73" t="s">
        <v>7451</v>
      </c>
      <c r="C6755" s="78">
        <v>5.2</v>
      </c>
    </row>
    <row r="6756" spans="1:3">
      <c r="A6756" s="75">
        <v>99809</v>
      </c>
      <c r="B6756" s="73" t="s">
        <v>7452</v>
      </c>
      <c r="C6756" s="78">
        <v>5.72</v>
      </c>
    </row>
    <row r="6757" spans="1:3" ht="25.5">
      <c r="A6757" s="75">
        <v>99810</v>
      </c>
      <c r="B6757" s="73" t="s">
        <v>7453</v>
      </c>
      <c r="C6757" s="78">
        <v>7.11</v>
      </c>
    </row>
    <row r="6758" spans="1:3">
      <c r="A6758" s="75">
        <v>99801</v>
      </c>
      <c r="B6758" s="73" t="s">
        <v>7454</v>
      </c>
      <c r="C6758" s="78">
        <v>0</v>
      </c>
    </row>
    <row r="6759" spans="1:3">
      <c r="A6759" s="75">
        <v>99822</v>
      </c>
      <c r="B6759" s="73" t="s">
        <v>7455</v>
      </c>
      <c r="C6759" s="78">
        <v>0.97</v>
      </c>
    </row>
    <row r="6760" spans="1:3">
      <c r="A6760" s="75">
        <v>99825</v>
      </c>
      <c r="B6760" s="73" t="s">
        <v>7456</v>
      </c>
      <c r="C6760" s="78">
        <v>3.38</v>
      </c>
    </row>
    <row r="6761" spans="1:3">
      <c r="A6761" s="75">
        <v>99824</v>
      </c>
      <c r="B6761" s="73" t="s">
        <v>7457</v>
      </c>
      <c r="C6761" s="78">
        <v>2.4</v>
      </c>
    </row>
    <row r="6762" spans="1:3">
      <c r="A6762" s="75">
        <v>99823</v>
      </c>
      <c r="B6762" s="73" t="s">
        <v>7458</v>
      </c>
      <c r="C6762" s="78">
        <v>2.19</v>
      </c>
    </row>
    <row r="6763" spans="1:3">
      <c r="A6763" s="75">
        <v>99806</v>
      </c>
      <c r="B6763" s="73" t="s">
        <v>7459</v>
      </c>
      <c r="C6763" s="78">
        <v>0.82</v>
      </c>
    </row>
    <row r="6764" spans="1:3" ht="25.5">
      <c r="A6764" s="75">
        <v>99807</v>
      </c>
      <c r="B6764" s="73" t="s">
        <v>7460</v>
      </c>
      <c r="C6764" s="78">
        <v>1.57</v>
      </c>
    </row>
    <row r="6765" spans="1:3">
      <c r="A6765" s="75">
        <v>99808</v>
      </c>
      <c r="B6765" s="73" t="s">
        <v>7461</v>
      </c>
      <c r="C6765" s="78">
        <v>3.78</v>
      </c>
    </row>
    <row r="6766" spans="1:3">
      <c r="A6766" s="75">
        <v>99814</v>
      </c>
      <c r="B6766" s="73" t="s">
        <v>7462</v>
      </c>
      <c r="C6766" s="78">
        <v>1.91</v>
      </c>
    </row>
    <row r="6767" spans="1:3" ht="25.5">
      <c r="A6767" s="75">
        <v>99816</v>
      </c>
      <c r="B6767" s="73" t="s">
        <v>7463</v>
      </c>
      <c r="C6767" s="78">
        <v>8.77</v>
      </c>
    </row>
    <row r="6768" spans="1:3">
      <c r="A6768" s="75">
        <v>88238</v>
      </c>
      <c r="B6768" s="73" t="s">
        <v>7464</v>
      </c>
      <c r="C6768" s="78">
        <v>21.24</v>
      </c>
    </row>
    <row r="6769" spans="1:3">
      <c r="A6769" s="75">
        <v>101374</v>
      </c>
      <c r="B6769" s="73" t="s">
        <v>7464</v>
      </c>
      <c r="C6769" s="78">
        <v>3796.06</v>
      </c>
    </row>
    <row r="6770" spans="1:3">
      <c r="A6770" s="75">
        <v>88239</v>
      </c>
      <c r="B6770" s="73" t="s">
        <v>7465</v>
      </c>
      <c r="C6770" s="78">
        <v>21.06</v>
      </c>
    </row>
    <row r="6771" spans="1:3">
      <c r="A6771" s="75">
        <v>101375</v>
      </c>
      <c r="B6771" s="73" t="s">
        <v>7466</v>
      </c>
      <c r="C6771" s="78">
        <v>3851.28</v>
      </c>
    </row>
    <row r="6772" spans="1:3">
      <c r="A6772" s="75">
        <v>88240</v>
      </c>
      <c r="B6772" s="73" t="s">
        <v>7467</v>
      </c>
      <c r="C6772" s="78">
        <v>20.05</v>
      </c>
    </row>
    <row r="6773" spans="1:3">
      <c r="A6773" s="75">
        <v>101376</v>
      </c>
      <c r="B6773" s="73" t="s">
        <v>7468</v>
      </c>
      <c r="C6773" s="78">
        <v>3569.04</v>
      </c>
    </row>
    <row r="6774" spans="1:3">
      <c r="A6774" s="75">
        <v>88241</v>
      </c>
      <c r="B6774" s="73" t="s">
        <v>7469</v>
      </c>
      <c r="C6774" s="78">
        <v>21.7</v>
      </c>
    </row>
    <row r="6775" spans="1:3">
      <c r="A6775" s="75">
        <v>101377</v>
      </c>
      <c r="B6775" s="73" t="s">
        <v>7469</v>
      </c>
      <c r="C6775" s="78">
        <v>3877.31</v>
      </c>
    </row>
    <row r="6776" spans="1:3">
      <c r="A6776" s="75">
        <v>88242</v>
      </c>
      <c r="B6776" s="73" t="s">
        <v>7470</v>
      </c>
      <c r="C6776" s="78">
        <v>21.28</v>
      </c>
    </row>
    <row r="6777" spans="1:3">
      <c r="A6777" s="75">
        <v>100301</v>
      </c>
      <c r="B6777" s="73" t="s">
        <v>7471</v>
      </c>
      <c r="C6777" s="78">
        <v>23.09</v>
      </c>
    </row>
    <row r="6778" spans="1:3">
      <c r="A6778" s="75">
        <v>101378</v>
      </c>
      <c r="B6778" s="73" t="s">
        <v>7471</v>
      </c>
      <c r="C6778" s="78">
        <v>4143.1400000000003</v>
      </c>
    </row>
    <row r="6779" spans="1:3">
      <c r="A6779" s="75">
        <v>101379</v>
      </c>
      <c r="B6779" s="73" t="s">
        <v>7472</v>
      </c>
      <c r="C6779" s="78">
        <v>3796.06</v>
      </c>
    </row>
    <row r="6780" spans="1:3">
      <c r="A6780" s="75">
        <v>88243</v>
      </c>
      <c r="B6780" s="73" t="s">
        <v>7473</v>
      </c>
      <c r="C6780" s="78">
        <v>21.61</v>
      </c>
    </row>
    <row r="6781" spans="1:3">
      <c r="A6781" s="75">
        <v>101380</v>
      </c>
      <c r="B6781" s="73" t="s">
        <v>7473</v>
      </c>
      <c r="C6781" s="78">
        <v>3859.03</v>
      </c>
    </row>
    <row r="6782" spans="1:3">
      <c r="A6782" s="75">
        <v>90766</v>
      </c>
      <c r="B6782" s="73" t="s">
        <v>598</v>
      </c>
      <c r="C6782" s="78">
        <v>23.35</v>
      </c>
    </row>
    <row r="6783" spans="1:3">
      <c r="A6783" s="75">
        <v>93563</v>
      </c>
      <c r="B6783" s="73" t="s">
        <v>598</v>
      </c>
      <c r="C6783" s="78">
        <v>4111.96</v>
      </c>
    </row>
    <row r="6784" spans="1:3">
      <c r="A6784" s="75">
        <v>90767</v>
      </c>
      <c r="B6784" s="73" t="s">
        <v>7474</v>
      </c>
      <c r="C6784" s="78">
        <v>22.88</v>
      </c>
    </row>
    <row r="6785" spans="1:3">
      <c r="A6785" s="75">
        <v>93564</v>
      </c>
      <c r="B6785" s="73" t="s">
        <v>7474</v>
      </c>
      <c r="C6785" s="78">
        <v>4017.19</v>
      </c>
    </row>
    <row r="6786" spans="1:3">
      <c r="A6786" s="75">
        <v>88245</v>
      </c>
      <c r="B6786" s="73" t="s">
        <v>7475</v>
      </c>
      <c r="C6786" s="78">
        <v>25.57</v>
      </c>
    </row>
    <row r="6787" spans="1:3">
      <c r="A6787" s="75">
        <v>101381</v>
      </c>
      <c r="B6787" s="73" t="s">
        <v>7475</v>
      </c>
      <c r="C6787" s="78">
        <v>4547.3599999999997</v>
      </c>
    </row>
    <row r="6788" spans="1:3">
      <c r="A6788" s="75">
        <v>90768</v>
      </c>
      <c r="B6788" s="73" t="s">
        <v>7476</v>
      </c>
      <c r="C6788" s="78">
        <v>122.72</v>
      </c>
    </row>
    <row r="6789" spans="1:3">
      <c r="A6789" s="75">
        <v>90769</v>
      </c>
      <c r="B6789" s="73" t="s">
        <v>637</v>
      </c>
      <c r="C6789" s="78">
        <v>129.88</v>
      </c>
    </row>
    <row r="6790" spans="1:3">
      <c r="A6790" s="75">
        <v>90770</v>
      </c>
      <c r="B6790" s="73" t="s">
        <v>7477</v>
      </c>
      <c r="C6790" s="78">
        <v>136.01</v>
      </c>
    </row>
    <row r="6791" spans="1:3">
      <c r="A6791" s="75">
        <v>93569</v>
      </c>
      <c r="B6791" s="73" t="s">
        <v>7478</v>
      </c>
      <c r="C6791" s="78">
        <v>21436.09</v>
      </c>
    </row>
    <row r="6792" spans="1:3">
      <c r="A6792" s="75">
        <v>93570</v>
      </c>
      <c r="B6792" s="73" t="s">
        <v>7479</v>
      </c>
      <c r="C6792" s="78">
        <v>22683.68</v>
      </c>
    </row>
    <row r="6793" spans="1:3">
      <c r="A6793" s="75">
        <v>93571</v>
      </c>
      <c r="B6793" s="73" t="s">
        <v>7480</v>
      </c>
      <c r="C6793" s="78">
        <v>23752.36</v>
      </c>
    </row>
    <row r="6794" spans="1:3">
      <c r="A6794" s="75">
        <v>101382</v>
      </c>
      <c r="B6794" s="73" t="s">
        <v>7481</v>
      </c>
      <c r="C6794" s="78">
        <v>3307.64</v>
      </c>
    </row>
    <row r="6795" spans="1:3">
      <c r="A6795" s="75">
        <v>88246</v>
      </c>
      <c r="B6795" s="73" t="s">
        <v>7482</v>
      </c>
      <c r="C6795" s="78">
        <v>18.559999999999999</v>
      </c>
    </row>
    <row r="6796" spans="1:3">
      <c r="A6796" s="75">
        <v>100303</v>
      </c>
      <c r="B6796" s="73" t="s">
        <v>7483</v>
      </c>
      <c r="C6796" s="78">
        <v>20.68</v>
      </c>
    </row>
    <row r="6797" spans="1:3">
      <c r="A6797" s="75">
        <v>101383</v>
      </c>
      <c r="B6797" s="73" t="s">
        <v>7483</v>
      </c>
      <c r="C6797" s="78">
        <v>3696.16</v>
      </c>
    </row>
    <row r="6798" spans="1:3">
      <c r="A6798" s="75">
        <v>88247</v>
      </c>
      <c r="B6798" s="73" t="s">
        <v>646</v>
      </c>
      <c r="C6798" s="78">
        <v>21.65</v>
      </c>
    </row>
    <row r="6799" spans="1:3">
      <c r="A6799" s="75">
        <v>88248</v>
      </c>
      <c r="B6799" s="73" t="s">
        <v>7484</v>
      </c>
      <c r="C6799" s="78">
        <v>20.68</v>
      </c>
    </row>
    <row r="6800" spans="1:3">
      <c r="A6800" s="75">
        <v>101384</v>
      </c>
      <c r="B6800" s="73" t="s">
        <v>7484</v>
      </c>
      <c r="C6800" s="78">
        <v>3685.14</v>
      </c>
    </row>
    <row r="6801" spans="1:3">
      <c r="A6801" s="75">
        <v>90772</v>
      </c>
      <c r="B6801" s="73" t="s">
        <v>7485</v>
      </c>
      <c r="C6801" s="78">
        <v>20.27</v>
      </c>
    </row>
    <row r="6802" spans="1:3">
      <c r="A6802" s="75">
        <v>93566</v>
      </c>
      <c r="B6802" s="73" t="s">
        <v>7485</v>
      </c>
      <c r="C6802" s="78">
        <v>3576.86</v>
      </c>
    </row>
    <row r="6803" spans="1:3">
      <c r="A6803" s="75">
        <v>101385</v>
      </c>
      <c r="B6803" s="73" t="s">
        <v>7486</v>
      </c>
      <c r="C6803" s="78">
        <v>5038.38</v>
      </c>
    </row>
    <row r="6804" spans="1:3">
      <c r="A6804" s="75">
        <v>88249</v>
      </c>
      <c r="B6804" s="73" t="s">
        <v>7487</v>
      </c>
      <c r="C6804" s="78">
        <v>28.67</v>
      </c>
    </row>
    <row r="6805" spans="1:3">
      <c r="A6805" s="75">
        <v>88250</v>
      </c>
      <c r="B6805" s="73" t="s">
        <v>7488</v>
      </c>
      <c r="C6805" s="78">
        <v>20.05</v>
      </c>
    </row>
    <row r="6806" spans="1:3">
      <c r="A6806" s="75">
        <v>101386</v>
      </c>
      <c r="B6806" s="73" t="s">
        <v>7488</v>
      </c>
      <c r="C6806" s="78">
        <v>3569.04</v>
      </c>
    </row>
    <row r="6807" spans="1:3">
      <c r="A6807" s="75">
        <v>101387</v>
      </c>
      <c r="B6807" s="73" t="s">
        <v>7489</v>
      </c>
      <c r="C6807" s="78">
        <v>3802.37</v>
      </c>
    </row>
    <row r="6808" spans="1:3">
      <c r="A6808" s="75">
        <v>88251</v>
      </c>
      <c r="B6808" s="73" t="s">
        <v>7490</v>
      </c>
      <c r="C6808" s="78">
        <v>21.24</v>
      </c>
    </row>
    <row r="6809" spans="1:3">
      <c r="A6809" s="75">
        <v>88252</v>
      </c>
      <c r="B6809" s="73" t="s">
        <v>7491</v>
      </c>
      <c r="C6809" s="78">
        <v>20.6</v>
      </c>
    </row>
    <row r="6810" spans="1:3">
      <c r="A6810" s="75">
        <v>101388</v>
      </c>
      <c r="B6810" s="73" t="s">
        <v>7491</v>
      </c>
      <c r="C6810" s="78">
        <v>3680.63</v>
      </c>
    </row>
    <row r="6811" spans="1:3">
      <c r="A6811" s="75">
        <v>88253</v>
      </c>
      <c r="B6811" s="73" t="s">
        <v>7492</v>
      </c>
      <c r="C6811" s="78">
        <v>13.04</v>
      </c>
    </row>
    <row r="6812" spans="1:3">
      <c r="A6812" s="75">
        <v>101389</v>
      </c>
      <c r="B6812" s="73" t="s">
        <v>7492</v>
      </c>
      <c r="C6812" s="78">
        <v>2311.4499999999998</v>
      </c>
    </row>
    <row r="6813" spans="1:3">
      <c r="A6813" s="75">
        <v>101390</v>
      </c>
      <c r="B6813" s="73" t="s">
        <v>7493</v>
      </c>
      <c r="C6813" s="78">
        <v>4805.1400000000003</v>
      </c>
    </row>
    <row r="6814" spans="1:3">
      <c r="A6814" s="75">
        <v>88255</v>
      </c>
      <c r="B6814" s="73" t="s">
        <v>7494</v>
      </c>
      <c r="C6814" s="78">
        <v>27.35</v>
      </c>
    </row>
    <row r="6815" spans="1:3">
      <c r="A6815" s="75">
        <v>101391</v>
      </c>
      <c r="B6815" s="73" t="s">
        <v>7495</v>
      </c>
      <c r="C6815" s="78">
        <v>4555.49</v>
      </c>
    </row>
    <row r="6816" spans="1:3">
      <c r="A6816" s="75">
        <v>88256</v>
      </c>
      <c r="B6816" s="73" t="s">
        <v>7496</v>
      </c>
      <c r="C6816" s="78">
        <v>25.63</v>
      </c>
    </row>
    <row r="6817" spans="1:3">
      <c r="A6817" s="75">
        <v>88257</v>
      </c>
      <c r="B6817" s="73" t="s">
        <v>7497</v>
      </c>
      <c r="C6817" s="78">
        <v>24.14</v>
      </c>
    </row>
    <row r="6818" spans="1:3">
      <c r="A6818" s="75">
        <v>101392</v>
      </c>
      <c r="B6818" s="73" t="s">
        <v>7498</v>
      </c>
      <c r="C6818" s="78">
        <v>4274.08</v>
      </c>
    </row>
    <row r="6819" spans="1:3">
      <c r="A6819" s="75">
        <v>88260</v>
      </c>
      <c r="B6819" s="73" t="s">
        <v>7499</v>
      </c>
      <c r="C6819" s="78">
        <v>23.73</v>
      </c>
    </row>
    <row r="6820" spans="1:3">
      <c r="A6820" s="75">
        <v>101394</v>
      </c>
      <c r="B6820" s="73" t="s">
        <v>7499</v>
      </c>
      <c r="C6820" s="78">
        <v>4229.53</v>
      </c>
    </row>
    <row r="6821" spans="1:3">
      <c r="A6821" s="75">
        <v>101395</v>
      </c>
      <c r="B6821" s="73" t="s">
        <v>7500</v>
      </c>
      <c r="C6821" s="78">
        <v>3760.21</v>
      </c>
    </row>
    <row r="6822" spans="1:3">
      <c r="A6822" s="75">
        <v>88261</v>
      </c>
      <c r="B6822" s="73" t="s">
        <v>7501</v>
      </c>
      <c r="C6822" s="78">
        <v>24.27</v>
      </c>
    </row>
    <row r="6823" spans="1:3">
      <c r="A6823" s="75">
        <v>101396</v>
      </c>
      <c r="B6823" s="73" t="s">
        <v>7502</v>
      </c>
      <c r="C6823" s="78">
        <v>4316.1000000000004</v>
      </c>
    </row>
    <row r="6824" spans="1:3">
      <c r="A6824" s="75">
        <v>88262</v>
      </c>
      <c r="B6824" s="73" t="s">
        <v>7503</v>
      </c>
      <c r="C6824" s="78">
        <v>25.35</v>
      </c>
    </row>
    <row r="6825" spans="1:3">
      <c r="A6825" s="75">
        <v>101397</v>
      </c>
      <c r="B6825" s="73" t="s">
        <v>7503</v>
      </c>
      <c r="C6825" s="78">
        <v>4505.2</v>
      </c>
    </row>
    <row r="6826" spans="1:3">
      <c r="A6826" s="75">
        <v>101398</v>
      </c>
      <c r="B6826" s="73" t="s">
        <v>7504</v>
      </c>
      <c r="C6826" s="78">
        <v>4048.48</v>
      </c>
    </row>
    <row r="6827" spans="1:3">
      <c r="A6827" s="75">
        <v>88263</v>
      </c>
      <c r="B6827" s="73" t="s">
        <v>7505</v>
      </c>
      <c r="C6827" s="78">
        <v>22.8</v>
      </c>
    </row>
    <row r="6828" spans="1:3">
      <c r="A6828" s="75">
        <v>95308</v>
      </c>
      <c r="B6828" s="73" t="s">
        <v>7506</v>
      </c>
      <c r="C6828" s="78">
        <v>0.17</v>
      </c>
    </row>
    <row r="6829" spans="1:3">
      <c r="A6829" s="75">
        <v>101286</v>
      </c>
      <c r="B6829" s="73" t="s">
        <v>7507</v>
      </c>
      <c r="C6829" s="78">
        <v>22.57</v>
      </c>
    </row>
    <row r="6830" spans="1:3">
      <c r="A6830" s="75">
        <v>95309</v>
      </c>
      <c r="B6830" s="73" t="s">
        <v>7508</v>
      </c>
      <c r="C6830" s="78">
        <v>0.21</v>
      </c>
    </row>
    <row r="6831" spans="1:3" ht="25.5">
      <c r="A6831" s="75">
        <v>101287</v>
      </c>
      <c r="B6831" s="73" t="s">
        <v>7509</v>
      </c>
      <c r="C6831" s="78">
        <v>73.02</v>
      </c>
    </row>
    <row r="6832" spans="1:3" ht="25.5">
      <c r="A6832" s="75">
        <v>95310</v>
      </c>
      <c r="B6832" s="73" t="s">
        <v>7510</v>
      </c>
      <c r="C6832" s="78">
        <v>0.17</v>
      </c>
    </row>
    <row r="6833" spans="1:3" ht="25.5">
      <c r="A6833" s="75">
        <v>101288</v>
      </c>
      <c r="B6833" s="73" t="s">
        <v>7511</v>
      </c>
      <c r="C6833" s="78">
        <v>22.57</v>
      </c>
    </row>
    <row r="6834" spans="1:3" ht="25.5">
      <c r="A6834" s="75">
        <v>95311</v>
      </c>
      <c r="B6834" s="73" t="s">
        <v>7512</v>
      </c>
      <c r="C6834" s="78">
        <v>0.17</v>
      </c>
    </row>
    <row r="6835" spans="1:3" ht="25.5">
      <c r="A6835" s="75">
        <v>101289</v>
      </c>
      <c r="B6835" s="73" t="s">
        <v>7513</v>
      </c>
      <c r="C6835" s="78">
        <v>23.27</v>
      </c>
    </row>
    <row r="6836" spans="1:3">
      <c r="A6836" s="75">
        <v>95312</v>
      </c>
      <c r="B6836" s="73" t="s">
        <v>7514</v>
      </c>
      <c r="C6836" s="78">
        <v>0.21</v>
      </c>
    </row>
    <row r="6837" spans="1:3">
      <c r="A6837" s="75">
        <v>100291</v>
      </c>
      <c r="B6837" s="73" t="s">
        <v>7515</v>
      </c>
      <c r="C6837" s="78">
        <v>0.21</v>
      </c>
    </row>
    <row r="6838" spans="1:3">
      <c r="A6838" s="75">
        <v>101290</v>
      </c>
      <c r="B6838" s="73" t="s">
        <v>7516</v>
      </c>
      <c r="C6838" s="78">
        <v>28.88</v>
      </c>
    </row>
    <row r="6839" spans="1:3" ht="25.5">
      <c r="A6839" s="75">
        <v>101291</v>
      </c>
      <c r="B6839" s="73" t="s">
        <v>7517</v>
      </c>
      <c r="C6839" s="78">
        <v>22.57</v>
      </c>
    </row>
    <row r="6840" spans="1:3">
      <c r="A6840" s="75">
        <v>95313</v>
      </c>
      <c r="B6840" s="73" t="s">
        <v>7518</v>
      </c>
      <c r="C6840" s="78">
        <v>0.17</v>
      </c>
    </row>
    <row r="6841" spans="1:3" ht="25.5">
      <c r="A6841" s="75">
        <v>101292</v>
      </c>
      <c r="B6841" s="73" t="s">
        <v>7519</v>
      </c>
      <c r="C6841" s="78">
        <v>23.27</v>
      </c>
    </row>
    <row r="6842" spans="1:3">
      <c r="A6842" s="75">
        <v>95392</v>
      </c>
      <c r="B6842" s="73" t="s">
        <v>7520</v>
      </c>
      <c r="C6842" s="78">
        <v>0.1</v>
      </c>
    </row>
    <row r="6843" spans="1:3">
      <c r="A6843" s="75">
        <v>95413</v>
      </c>
      <c r="B6843" s="73" t="s">
        <v>7521</v>
      </c>
      <c r="C6843" s="78">
        <v>13.96</v>
      </c>
    </row>
    <row r="6844" spans="1:3" ht="25.5">
      <c r="A6844" s="75">
        <v>95393</v>
      </c>
      <c r="B6844" s="73" t="s">
        <v>7522</v>
      </c>
      <c r="C6844" s="78">
        <v>0.42</v>
      </c>
    </row>
    <row r="6845" spans="1:3" ht="25.5">
      <c r="A6845" s="75">
        <v>95414</v>
      </c>
      <c r="B6845" s="73" t="s">
        <v>7523</v>
      </c>
      <c r="C6845" s="78">
        <v>56.06</v>
      </c>
    </row>
    <row r="6846" spans="1:3">
      <c r="A6846" s="75">
        <v>95314</v>
      </c>
      <c r="B6846" s="73" t="s">
        <v>7524</v>
      </c>
      <c r="C6846" s="78">
        <v>0.22</v>
      </c>
    </row>
    <row r="6847" spans="1:3">
      <c r="A6847" s="75">
        <v>101293</v>
      </c>
      <c r="B6847" s="73" t="s">
        <v>7525</v>
      </c>
      <c r="C6847" s="78">
        <v>29.04</v>
      </c>
    </row>
    <row r="6848" spans="1:3">
      <c r="A6848" s="75">
        <v>95394</v>
      </c>
      <c r="B6848" s="73" t="s">
        <v>7526</v>
      </c>
      <c r="C6848" s="78">
        <v>0.99</v>
      </c>
    </row>
    <row r="6849" spans="1:3">
      <c r="A6849" s="75">
        <v>95395</v>
      </c>
      <c r="B6849" s="73" t="s">
        <v>7527</v>
      </c>
      <c r="C6849" s="78">
        <v>1.05</v>
      </c>
    </row>
    <row r="6850" spans="1:3">
      <c r="A6850" s="75">
        <v>95396</v>
      </c>
      <c r="B6850" s="73" t="s">
        <v>7528</v>
      </c>
      <c r="C6850" s="78">
        <v>1.1000000000000001</v>
      </c>
    </row>
    <row r="6851" spans="1:3">
      <c r="A6851" s="75">
        <v>95419</v>
      </c>
      <c r="B6851" s="73" t="s">
        <v>7529</v>
      </c>
      <c r="C6851" s="78">
        <v>130.65</v>
      </c>
    </row>
    <row r="6852" spans="1:3">
      <c r="A6852" s="75">
        <v>95420</v>
      </c>
      <c r="B6852" s="73" t="s">
        <v>7530</v>
      </c>
      <c r="C6852" s="78">
        <v>138.41</v>
      </c>
    </row>
    <row r="6853" spans="1:3">
      <c r="A6853" s="75">
        <v>95421</v>
      </c>
      <c r="B6853" s="73" t="s">
        <v>7531</v>
      </c>
      <c r="C6853" s="78">
        <v>145.06</v>
      </c>
    </row>
    <row r="6854" spans="1:3" ht="25.5">
      <c r="A6854" s="75">
        <v>101294</v>
      </c>
      <c r="B6854" s="73" t="s">
        <v>7532</v>
      </c>
      <c r="C6854" s="78">
        <v>25.94</v>
      </c>
    </row>
    <row r="6855" spans="1:3">
      <c r="A6855" s="75">
        <v>95315</v>
      </c>
      <c r="B6855" s="73" t="s">
        <v>7533</v>
      </c>
      <c r="C6855" s="78">
        <v>0.19</v>
      </c>
    </row>
    <row r="6856" spans="1:3">
      <c r="A6856" s="75">
        <v>100293</v>
      </c>
      <c r="B6856" s="73" t="s">
        <v>7534</v>
      </c>
      <c r="C6856" s="78">
        <v>0.21</v>
      </c>
    </row>
    <row r="6857" spans="1:3">
      <c r="A6857" s="75">
        <v>101295</v>
      </c>
      <c r="B6857" s="73" t="s">
        <v>7535</v>
      </c>
      <c r="C6857" s="78">
        <v>27.72</v>
      </c>
    </row>
    <row r="6858" spans="1:3">
      <c r="A6858" s="75">
        <v>95316</v>
      </c>
      <c r="B6858" s="73" t="s">
        <v>7536</v>
      </c>
      <c r="C6858" s="78">
        <v>0.55000000000000004</v>
      </c>
    </row>
    <row r="6859" spans="1:3" ht="25.5">
      <c r="A6859" s="75">
        <v>95317</v>
      </c>
      <c r="B6859" s="73" t="s">
        <v>7537</v>
      </c>
      <c r="C6859" s="78">
        <v>0.26</v>
      </c>
    </row>
    <row r="6860" spans="1:3" ht="25.5">
      <c r="A6860" s="75">
        <v>101296</v>
      </c>
      <c r="B6860" s="73" t="s">
        <v>7538</v>
      </c>
      <c r="C6860" s="78">
        <v>35.17</v>
      </c>
    </row>
    <row r="6861" spans="1:3">
      <c r="A6861" s="75">
        <v>95398</v>
      </c>
      <c r="B6861" s="73" t="s">
        <v>7539</v>
      </c>
      <c r="C6861" s="78">
        <v>0.09</v>
      </c>
    </row>
    <row r="6862" spans="1:3">
      <c r="A6862" s="75">
        <v>95416</v>
      </c>
      <c r="B6862" s="73" t="s">
        <v>7540</v>
      </c>
      <c r="C6862" s="78">
        <v>11.92</v>
      </c>
    </row>
    <row r="6863" spans="1:3" ht="25.5">
      <c r="A6863" s="75">
        <v>101297</v>
      </c>
      <c r="B6863" s="73" t="s">
        <v>7541</v>
      </c>
      <c r="C6863" s="78">
        <v>28.54</v>
      </c>
    </row>
    <row r="6864" spans="1:3">
      <c r="A6864" s="75">
        <v>95318</v>
      </c>
      <c r="B6864" s="73" t="s">
        <v>7542</v>
      </c>
      <c r="C6864" s="78">
        <v>0.21</v>
      </c>
    </row>
    <row r="6865" spans="1:3">
      <c r="A6865" s="75">
        <v>101298</v>
      </c>
      <c r="B6865" s="73" t="s">
        <v>7543</v>
      </c>
      <c r="C6865" s="78">
        <v>22.57</v>
      </c>
    </row>
    <row r="6866" spans="1:3">
      <c r="A6866" s="75">
        <v>95319</v>
      </c>
      <c r="B6866" s="73" t="s">
        <v>7544</v>
      </c>
      <c r="C6866" s="78">
        <v>0.17</v>
      </c>
    </row>
    <row r="6867" spans="1:3">
      <c r="A6867" s="75">
        <v>101299</v>
      </c>
      <c r="B6867" s="73" t="s">
        <v>7545</v>
      </c>
      <c r="C6867" s="78">
        <v>28.88</v>
      </c>
    </row>
    <row r="6868" spans="1:3">
      <c r="A6868" s="75">
        <v>95320</v>
      </c>
      <c r="B6868" s="73" t="s">
        <v>7546</v>
      </c>
      <c r="C6868" s="78">
        <v>0.17</v>
      </c>
    </row>
    <row r="6869" spans="1:3" ht="25.5">
      <c r="A6869" s="75">
        <v>95321</v>
      </c>
      <c r="B6869" s="73" t="s">
        <v>7547</v>
      </c>
      <c r="C6869" s="78">
        <v>0.16</v>
      </c>
    </row>
    <row r="6870" spans="1:3" ht="25.5">
      <c r="A6870" s="75">
        <v>101300</v>
      </c>
      <c r="B6870" s="73" t="s">
        <v>7548</v>
      </c>
      <c r="C6870" s="78">
        <v>21.73</v>
      </c>
    </row>
    <row r="6871" spans="1:3">
      <c r="A6871" s="75">
        <v>95322</v>
      </c>
      <c r="B6871" s="73" t="s">
        <v>7549</v>
      </c>
      <c r="C6871" s="78">
        <v>0.08</v>
      </c>
    </row>
    <row r="6872" spans="1:3">
      <c r="A6872" s="75">
        <v>101301</v>
      </c>
      <c r="B6872" s="73" t="s">
        <v>7550</v>
      </c>
      <c r="C6872" s="78">
        <v>11.67</v>
      </c>
    </row>
    <row r="6873" spans="1:3" ht="25.5">
      <c r="A6873" s="75">
        <v>95323</v>
      </c>
      <c r="B6873" s="73" t="s">
        <v>7551</v>
      </c>
      <c r="C6873" s="78">
        <v>0.2</v>
      </c>
    </row>
    <row r="6874" spans="1:3" ht="25.5">
      <c r="A6874" s="75">
        <v>101302</v>
      </c>
      <c r="B6874" s="73" t="s">
        <v>7552</v>
      </c>
      <c r="C6874" s="78">
        <v>27.19</v>
      </c>
    </row>
    <row r="6875" spans="1:3">
      <c r="A6875" s="75">
        <v>95324</v>
      </c>
      <c r="B6875" s="73" t="s">
        <v>7553</v>
      </c>
      <c r="C6875" s="78">
        <v>0.28000000000000003</v>
      </c>
    </row>
    <row r="6876" spans="1:3" ht="25.5">
      <c r="A6876" s="75">
        <v>101304</v>
      </c>
      <c r="B6876" s="73" t="s">
        <v>7554</v>
      </c>
      <c r="C6876" s="78">
        <v>37.17</v>
      </c>
    </row>
    <row r="6877" spans="1:3" ht="25.5">
      <c r="A6877" s="75">
        <v>95325</v>
      </c>
      <c r="B6877" s="73" t="s">
        <v>7555</v>
      </c>
      <c r="C6877" s="78">
        <v>0.33</v>
      </c>
    </row>
    <row r="6878" spans="1:3" ht="25.5">
      <c r="A6878" s="75">
        <v>101305</v>
      </c>
      <c r="B6878" s="73" t="s">
        <v>7556</v>
      </c>
      <c r="C6878" s="78">
        <v>44.42</v>
      </c>
    </row>
    <row r="6879" spans="1:3">
      <c r="A6879" s="75">
        <v>95328</v>
      </c>
      <c r="B6879" s="73" t="s">
        <v>7557</v>
      </c>
      <c r="C6879" s="78">
        <v>0.19</v>
      </c>
    </row>
    <row r="6880" spans="1:3">
      <c r="A6880" s="75">
        <v>101307</v>
      </c>
      <c r="B6880" s="73" t="s">
        <v>7558</v>
      </c>
      <c r="C6880" s="78">
        <v>26.31</v>
      </c>
    </row>
    <row r="6881" spans="1:3">
      <c r="A6881" s="75">
        <v>101309</v>
      </c>
      <c r="B6881" s="73" t="s">
        <v>7559</v>
      </c>
      <c r="C6881" s="78">
        <v>28.88</v>
      </c>
    </row>
    <row r="6882" spans="1:3">
      <c r="A6882" s="75">
        <v>95329</v>
      </c>
      <c r="B6882" s="73" t="s">
        <v>7560</v>
      </c>
      <c r="C6882" s="78">
        <v>0.26</v>
      </c>
    </row>
    <row r="6883" spans="1:3" ht="25.5">
      <c r="A6883" s="75">
        <v>101310</v>
      </c>
      <c r="B6883" s="73" t="s">
        <v>7561</v>
      </c>
      <c r="C6883" s="78">
        <v>35</v>
      </c>
    </row>
    <row r="6884" spans="1:3" ht="25.5">
      <c r="A6884" s="75">
        <v>101311</v>
      </c>
      <c r="B6884" s="73" t="s">
        <v>7562</v>
      </c>
      <c r="C6884" s="78">
        <v>29.04</v>
      </c>
    </row>
    <row r="6885" spans="1:3">
      <c r="A6885" s="75">
        <v>95330</v>
      </c>
      <c r="B6885" s="73" t="s">
        <v>7563</v>
      </c>
      <c r="C6885" s="78">
        <v>0.22</v>
      </c>
    </row>
    <row r="6886" spans="1:3" ht="25.5">
      <c r="A6886" s="75">
        <v>101312</v>
      </c>
      <c r="B6886" s="73" t="s">
        <v>7564</v>
      </c>
      <c r="C6886" s="78">
        <v>26.7</v>
      </c>
    </row>
    <row r="6887" spans="1:3" ht="25.5">
      <c r="A6887" s="75">
        <v>95331</v>
      </c>
      <c r="B6887" s="73" t="s">
        <v>7565</v>
      </c>
      <c r="C6887" s="78">
        <v>0.2</v>
      </c>
    </row>
    <row r="6888" spans="1:3">
      <c r="A6888" s="75">
        <v>95400</v>
      </c>
      <c r="B6888" s="73" t="s">
        <v>7566</v>
      </c>
      <c r="C6888" s="78">
        <v>7.0000000000000007E-2</v>
      </c>
    </row>
    <row r="6889" spans="1:3">
      <c r="A6889" s="75">
        <v>95411</v>
      </c>
      <c r="B6889" s="73" t="s">
        <v>7567</v>
      </c>
      <c r="C6889" s="78">
        <v>10.33</v>
      </c>
    </row>
    <row r="6890" spans="1:3">
      <c r="A6890" s="75">
        <v>95332</v>
      </c>
      <c r="B6890" s="73" t="s">
        <v>7568</v>
      </c>
      <c r="C6890" s="78">
        <v>0.82</v>
      </c>
    </row>
    <row r="6891" spans="1:3">
      <c r="A6891" s="75">
        <v>101313</v>
      </c>
      <c r="B6891" s="73" t="s">
        <v>7569</v>
      </c>
      <c r="C6891" s="78">
        <v>108.03</v>
      </c>
    </row>
    <row r="6892" spans="1:3">
      <c r="A6892" s="75">
        <v>95334</v>
      </c>
      <c r="B6892" s="73" t="s">
        <v>7570</v>
      </c>
      <c r="C6892" s="78">
        <v>0.76</v>
      </c>
    </row>
    <row r="6893" spans="1:3">
      <c r="A6893" s="75">
        <v>101315</v>
      </c>
      <c r="B6893" s="73" t="s">
        <v>7571</v>
      </c>
      <c r="C6893" s="78">
        <v>100.31</v>
      </c>
    </row>
    <row r="6894" spans="1:3" ht="25.5">
      <c r="A6894" s="75">
        <v>95335</v>
      </c>
      <c r="B6894" s="73" t="s">
        <v>7572</v>
      </c>
      <c r="C6894" s="78">
        <v>0.34</v>
      </c>
    </row>
    <row r="6895" spans="1:3" ht="25.5">
      <c r="A6895" s="75">
        <v>101316</v>
      </c>
      <c r="B6895" s="73" t="s">
        <v>7573</v>
      </c>
      <c r="C6895" s="78">
        <v>45.26</v>
      </c>
    </row>
    <row r="6896" spans="1:3">
      <c r="A6896" s="75">
        <v>95401</v>
      </c>
      <c r="B6896" s="73" t="s">
        <v>7574</v>
      </c>
      <c r="C6896" s="78">
        <v>0.55000000000000004</v>
      </c>
    </row>
    <row r="6897" spans="1:3" ht="25.5">
      <c r="A6897" s="75">
        <v>95422</v>
      </c>
      <c r="B6897" s="73" t="s">
        <v>7575</v>
      </c>
      <c r="C6897" s="78">
        <v>72.599999999999994</v>
      </c>
    </row>
    <row r="6898" spans="1:3" ht="25.5">
      <c r="A6898" s="75">
        <v>95402</v>
      </c>
      <c r="B6898" s="73" t="s">
        <v>7576</v>
      </c>
      <c r="C6898" s="78">
        <v>1.79</v>
      </c>
    </row>
    <row r="6899" spans="1:3" ht="25.5">
      <c r="A6899" s="75">
        <v>95415</v>
      </c>
      <c r="B6899" s="73" t="s">
        <v>7577</v>
      </c>
      <c r="C6899" s="78">
        <v>236.45</v>
      </c>
    </row>
    <row r="6900" spans="1:3" ht="25.5">
      <c r="A6900" s="75">
        <v>95403</v>
      </c>
      <c r="B6900" s="73" t="s">
        <v>7578</v>
      </c>
      <c r="C6900" s="78">
        <v>1.89</v>
      </c>
    </row>
    <row r="6901" spans="1:3" ht="25.5">
      <c r="A6901" s="75">
        <v>95417</v>
      </c>
      <c r="B6901" s="73" t="s">
        <v>7579</v>
      </c>
      <c r="C6901" s="78">
        <v>249.64</v>
      </c>
    </row>
    <row r="6902" spans="1:3" ht="25.5">
      <c r="A6902" s="75">
        <v>95404</v>
      </c>
      <c r="B6902" s="73" t="s">
        <v>7580</v>
      </c>
      <c r="C6902" s="78">
        <v>2.2599999999999998</v>
      </c>
    </row>
    <row r="6903" spans="1:3" ht="25.5">
      <c r="A6903" s="75">
        <v>95418</v>
      </c>
      <c r="B6903" s="73" t="s">
        <v>7581</v>
      </c>
      <c r="C6903" s="78">
        <v>297.72000000000003</v>
      </c>
    </row>
    <row r="6904" spans="1:3">
      <c r="A6904" s="75">
        <v>95337</v>
      </c>
      <c r="B6904" s="73" t="s">
        <v>7582</v>
      </c>
      <c r="C6904" s="78">
        <v>0.24</v>
      </c>
    </row>
    <row r="6905" spans="1:3">
      <c r="A6905" s="75">
        <v>101322</v>
      </c>
      <c r="B6905" s="73" t="s">
        <v>7583</v>
      </c>
      <c r="C6905" s="78">
        <v>32.75</v>
      </c>
    </row>
    <row r="6906" spans="1:3">
      <c r="A6906" s="75">
        <v>95338</v>
      </c>
      <c r="B6906" s="73" t="s">
        <v>7584</v>
      </c>
      <c r="C6906" s="78">
        <v>0.4</v>
      </c>
    </row>
    <row r="6907" spans="1:3">
      <c r="A6907" s="75">
        <v>101323</v>
      </c>
      <c r="B6907" s="73" t="s">
        <v>7585</v>
      </c>
      <c r="C6907" s="78">
        <v>52.91</v>
      </c>
    </row>
    <row r="6908" spans="1:3" ht="25.5">
      <c r="A6908" s="75">
        <v>102918</v>
      </c>
      <c r="B6908" s="73" t="s">
        <v>7586</v>
      </c>
      <c r="C6908" s="78">
        <v>0</v>
      </c>
    </row>
    <row r="6909" spans="1:3" ht="25.5">
      <c r="A6909" s="75">
        <v>101325</v>
      </c>
      <c r="B6909" s="73" t="s">
        <v>7587</v>
      </c>
      <c r="C6909" s="78">
        <v>40.98</v>
      </c>
    </row>
    <row r="6910" spans="1:3">
      <c r="A6910" s="75">
        <v>95390</v>
      </c>
      <c r="B6910" s="73" t="s">
        <v>7588</v>
      </c>
      <c r="C6910" s="78">
        <v>0.09</v>
      </c>
    </row>
    <row r="6911" spans="1:3">
      <c r="A6911" s="75">
        <v>101326</v>
      </c>
      <c r="B6911" s="73" t="s">
        <v>7589</v>
      </c>
      <c r="C6911" s="78">
        <v>12.24</v>
      </c>
    </row>
    <row r="6912" spans="1:3">
      <c r="A6912" s="75">
        <v>95340</v>
      </c>
      <c r="B6912" s="73" t="s">
        <v>7590</v>
      </c>
      <c r="C6912" s="78">
        <v>0.26</v>
      </c>
    </row>
    <row r="6913" spans="1:3">
      <c r="A6913" s="75">
        <v>101330</v>
      </c>
      <c r="B6913" s="73" t="s">
        <v>7591</v>
      </c>
      <c r="C6913" s="78">
        <v>34.450000000000003</v>
      </c>
    </row>
    <row r="6914" spans="1:3" ht="25.5">
      <c r="A6914" s="75">
        <v>101331</v>
      </c>
      <c r="B6914" s="73" t="s">
        <v>7592</v>
      </c>
      <c r="C6914" s="78">
        <v>37.17</v>
      </c>
    </row>
    <row r="6915" spans="1:3">
      <c r="A6915" s="75">
        <v>95341</v>
      </c>
      <c r="B6915" s="73" t="s">
        <v>7593</v>
      </c>
      <c r="C6915" s="78">
        <v>0.28000000000000003</v>
      </c>
    </row>
    <row r="6916" spans="1:3">
      <c r="A6916" s="75">
        <v>95339</v>
      </c>
      <c r="B6916" s="73" t="s">
        <v>7594</v>
      </c>
      <c r="C6916" s="78">
        <v>0.33</v>
      </c>
    </row>
    <row r="6917" spans="1:3">
      <c r="A6917" s="75">
        <v>101329</v>
      </c>
      <c r="B6917" s="73" t="s">
        <v>7595</v>
      </c>
      <c r="C6917" s="78">
        <v>44.12</v>
      </c>
    </row>
    <row r="6918" spans="1:3" ht="25.5">
      <c r="A6918" s="75">
        <v>95342</v>
      </c>
      <c r="B6918" s="73" t="s">
        <v>7596</v>
      </c>
      <c r="C6918" s="78">
        <v>0.26</v>
      </c>
    </row>
    <row r="6919" spans="1:3" ht="25.5">
      <c r="A6919" s="75">
        <v>101333</v>
      </c>
      <c r="B6919" s="73" t="s">
        <v>7597</v>
      </c>
      <c r="C6919" s="78">
        <v>34.51</v>
      </c>
    </row>
    <row r="6920" spans="1:3" ht="25.5">
      <c r="A6920" s="75">
        <v>100298</v>
      </c>
      <c r="B6920" s="73" t="s">
        <v>7598</v>
      </c>
      <c r="C6920" s="78">
        <v>0.61</v>
      </c>
    </row>
    <row r="6921" spans="1:3" ht="25.5">
      <c r="A6921" s="75">
        <v>101334</v>
      </c>
      <c r="B6921" s="73" t="s">
        <v>7599</v>
      </c>
      <c r="C6921" s="78">
        <v>81.36</v>
      </c>
    </row>
    <row r="6922" spans="1:3">
      <c r="A6922" s="75">
        <v>95405</v>
      </c>
      <c r="B6922" s="73" t="s">
        <v>7600</v>
      </c>
      <c r="C6922" s="78">
        <v>0.71</v>
      </c>
    </row>
    <row r="6923" spans="1:3">
      <c r="A6923" s="75">
        <v>95423</v>
      </c>
      <c r="B6923" s="73" t="s">
        <v>7601</v>
      </c>
      <c r="C6923" s="78">
        <v>94.29</v>
      </c>
    </row>
    <row r="6924" spans="1:3" ht="25.5">
      <c r="A6924" s="75">
        <v>100295</v>
      </c>
      <c r="B6924" s="73" t="s">
        <v>7602</v>
      </c>
      <c r="C6924" s="78">
        <v>0.56999999999999995</v>
      </c>
    </row>
    <row r="6925" spans="1:3" ht="25.5">
      <c r="A6925" s="75">
        <v>101303</v>
      </c>
      <c r="B6925" s="73" t="s">
        <v>7603</v>
      </c>
      <c r="C6925" s="78">
        <v>75.67</v>
      </c>
    </row>
    <row r="6926" spans="1:3" ht="25.5">
      <c r="A6926" s="75">
        <v>95344</v>
      </c>
      <c r="B6926" s="73" t="s">
        <v>7604</v>
      </c>
      <c r="C6926" s="78">
        <v>0.26</v>
      </c>
    </row>
    <row r="6927" spans="1:3" ht="25.5">
      <c r="A6927" s="75">
        <v>101308</v>
      </c>
      <c r="B6927" s="73" t="s">
        <v>7605</v>
      </c>
      <c r="C6927" s="78">
        <v>35.06</v>
      </c>
    </row>
    <row r="6928" spans="1:3" ht="25.5">
      <c r="A6928" s="75">
        <v>105536</v>
      </c>
      <c r="B6928" s="73" t="s">
        <v>7606</v>
      </c>
      <c r="C6928" s="78">
        <v>0</v>
      </c>
    </row>
    <row r="6929" spans="1:3" ht="25.5">
      <c r="A6929" s="75">
        <v>101320</v>
      </c>
      <c r="B6929" s="73" t="s">
        <v>7607</v>
      </c>
      <c r="C6929" s="78">
        <v>27.6</v>
      </c>
    </row>
    <row r="6930" spans="1:3" ht="25.5">
      <c r="A6930" s="75">
        <v>95343</v>
      </c>
      <c r="B6930" s="73" t="s">
        <v>7608</v>
      </c>
      <c r="C6930" s="78">
        <v>0.31</v>
      </c>
    </row>
    <row r="6931" spans="1:3" ht="25.5">
      <c r="A6931" s="75">
        <v>95345</v>
      </c>
      <c r="B6931" s="73" t="s">
        <v>7609</v>
      </c>
      <c r="C6931" s="78">
        <v>0.77</v>
      </c>
    </row>
    <row r="6932" spans="1:3">
      <c r="A6932" s="75">
        <v>95346</v>
      </c>
      <c r="B6932" s="73" t="s">
        <v>7610</v>
      </c>
      <c r="C6932" s="78">
        <v>0.1</v>
      </c>
    </row>
    <row r="6933" spans="1:3" ht="25.5">
      <c r="A6933" s="75">
        <v>101324</v>
      </c>
      <c r="B6933" s="73" t="s">
        <v>7611</v>
      </c>
      <c r="C6933" s="78">
        <v>13.3</v>
      </c>
    </row>
    <row r="6934" spans="1:3" ht="25.5">
      <c r="A6934" s="75">
        <v>101328</v>
      </c>
      <c r="B6934" s="73" t="s">
        <v>7612</v>
      </c>
      <c r="C6934" s="78">
        <v>15.92</v>
      </c>
    </row>
    <row r="6935" spans="1:3">
      <c r="A6935" s="75">
        <v>95347</v>
      </c>
      <c r="B6935" s="73" t="s">
        <v>7613</v>
      </c>
      <c r="C6935" s="78">
        <v>0.09</v>
      </c>
    </row>
    <row r="6936" spans="1:3" ht="25.5">
      <c r="A6936" s="75">
        <v>95408</v>
      </c>
      <c r="B6936" s="73" t="s">
        <v>7614</v>
      </c>
      <c r="C6936" s="78">
        <v>12.8</v>
      </c>
    </row>
    <row r="6937" spans="1:3" ht="25.5">
      <c r="A6937" s="75">
        <v>95348</v>
      </c>
      <c r="B6937" s="73" t="s">
        <v>7615</v>
      </c>
      <c r="C6937" s="78">
        <v>0.12</v>
      </c>
    </row>
    <row r="6938" spans="1:3" ht="25.5">
      <c r="A6938" s="75">
        <v>101332</v>
      </c>
      <c r="B6938" s="73" t="s">
        <v>7616</v>
      </c>
      <c r="C6938" s="78">
        <v>12.19</v>
      </c>
    </row>
    <row r="6939" spans="1:3" ht="25.5">
      <c r="A6939" s="75">
        <v>95349</v>
      </c>
      <c r="B6939" s="73" t="s">
        <v>7617</v>
      </c>
      <c r="C6939" s="78">
        <v>0.09</v>
      </c>
    </row>
    <row r="6940" spans="1:3" ht="25.5">
      <c r="A6940" s="75">
        <v>101336</v>
      </c>
      <c r="B6940" s="73" t="s">
        <v>7618</v>
      </c>
      <c r="C6940" s="78">
        <v>43.92</v>
      </c>
    </row>
    <row r="6941" spans="1:3" ht="25.5">
      <c r="A6941" s="75">
        <v>95351</v>
      </c>
      <c r="B6941" s="73" t="s">
        <v>7619</v>
      </c>
      <c r="C6941" s="78">
        <v>0.33</v>
      </c>
    </row>
    <row r="6942" spans="1:3">
      <c r="A6942" s="75">
        <v>95352</v>
      </c>
      <c r="B6942" s="73" t="s">
        <v>7620</v>
      </c>
      <c r="C6942" s="78">
        <v>0.12</v>
      </c>
    </row>
    <row r="6943" spans="1:3">
      <c r="A6943" s="75">
        <v>101337</v>
      </c>
      <c r="B6943" s="73" t="s">
        <v>7621</v>
      </c>
      <c r="C6943" s="78">
        <v>16.260000000000002</v>
      </c>
    </row>
    <row r="6944" spans="1:3" ht="25.5">
      <c r="A6944" s="75">
        <v>101338</v>
      </c>
      <c r="B6944" s="73" t="s">
        <v>7622</v>
      </c>
      <c r="C6944" s="78">
        <v>23.42</v>
      </c>
    </row>
    <row r="6945" spans="1:3" ht="25.5">
      <c r="A6945" s="75">
        <v>95354</v>
      </c>
      <c r="B6945" s="73" t="s">
        <v>7623</v>
      </c>
      <c r="C6945" s="78">
        <v>0.19</v>
      </c>
    </row>
    <row r="6946" spans="1:3" ht="25.5">
      <c r="A6946" s="75">
        <v>101339</v>
      </c>
      <c r="B6946" s="73" t="s">
        <v>7624</v>
      </c>
      <c r="C6946" s="78">
        <v>25.6</v>
      </c>
    </row>
    <row r="6947" spans="1:3" ht="25.5">
      <c r="A6947" s="75">
        <v>101340</v>
      </c>
      <c r="B6947" s="73" t="s">
        <v>7625</v>
      </c>
      <c r="C6947" s="78">
        <v>22.48</v>
      </c>
    </row>
    <row r="6948" spans="1:3" ht="25.5">
      <c r="A6948" s="75">
        <v>95389</v>
      </c>
      <c r="B6948" s="73" t="s">
        <v>7626</v>
      </c>
      <c r="C6948" s="78">
        <v>0.17</v>
      </c>
    </row>
    <row r="6949" spans="1:3" ht="25.5">
      <c r="A6949" s="75">
        <v>101341</v>
      </c>
      <c r="B6949" s="73" t="s">
        <v>7627</v>
      </c>
      <c r="C6949" s="78">
        <v>19.829999999999998</v>
      </c>
    </row>
    <row r="6950" spans="1:3" ht="25.5">
      <c r="A6950" s="75">
        <v>95355</v>
      </c>
      <c r="B6950" s="73" t="s">
        <v>7628</v>
      </c>
      <c r="C6950" s="78">
        <v>0.15</v>
      </c>
    </row>
    <row r="6951" spans="1:3" ht="25.5">
      <c r="A6951" s="75">
        <v>95356</v>
      </c>
      <c r="B6951" s="73" t="s">
        <v>7629</v>
      </c>
      <c r="C6951" s="78">
        <v>0.19</v>
      </c>
    </row>
    <row r="6952" spans="1:3" ht="25.5">
      <c r="A6952" s="75">
        <v>101342</v>
      </c>
      <c r="B6952" s="73" t="s">
        <v>7630</v>
      </c>
      <c r="C6952" s="78">
        <v>25.6</v>
      </c>
    </row>
    <row r="6953" spans="1:3" ht="25.5">
      <c r="A6953" s="75">
        <v>95357</v>
      </c>
      <c r="B6953" s="73" t="s">
        <v>7631</v>
      </c>
      <c r="C6953" s="78">
        <v>0.3</v>
      </c>
    </row>
    <row r="6954" spans="1:3" ht="25.5">
      <c r="A6954" s="75">
        <v>101343</v>
      </c>
      <c r="B6954" s="73" t="s">
        <v>7632</v>
      </c>
      <c r="C6954" s="78">
        <v>40.1</v>
      </c>
    </row>
    <row r="6955" spans="1:3">
      <c r="A6955" s="75">
        <v>95358</v>
      </c>
      <c r="B6955" s="73" t="s">
        <v>7633</v>
      </c>
      <c r="C6955" s="78">
        <v>0.36</v>
      </c>
    </row>
    <row r="6956" spans="1:3" ht="25.5">
      <c r="A6956" s="75">
        <v>101344</v>
      </c>
      <c r="B6956" s="73" t="s">
        <v>7634</v>
      </c>
      <c r="C6956" s="78">
        <v>47.54</v>
      </c>
    </row>
    <row r="6957" spans="1:3">
      <c r="A6957" s="75">
        <v>95359</v>
      </c>
      <c r="B6957" s="73" t="s">
        <v>7635</v>
      </c>
      <c r="C6957" s="78">
        <v>0.44</v>
      </c>
    </row>
    <row r="6958" spans="1:3" ht="25.5">
      <c r="A6958" s="75">
        <v>101345</v>
      </c>
      <c r="B6958" s="73" t="s">
        <v>7636</v>
      </c>
      <c r="C6958" s="78">
        <v>59.17</v>
      </c>
    </row>
    <row r="6959" spans="1:3" ht="25.5">
      <c r="A6959" s="75">
        <v>101346</v>
      </c>
      <c r="B6959" s="73" t="s">
        <v>7637</v>
      </c>
      <c r="C6959" s="78">
        <v>29.25</v>
      </c>
    </row>
    <row r="6960" spans="1:3" ht="25.5">
      <c r="A6960" s="75">
        <v>101347</v>
      </c>
      <c r="B6960" s="73" t="s">
        <v>7638</v>
      </c>
      <c r="C6960" s="78">
        <v>35.64</v>
      </c>
    </row>
    <row r="6961" spans="1:3" ht="25.5">
      <c r="A6961" s="75">
        <v>95361</v>
      </c>
      <c r="B6961" s="73" t="s">
        <v>7639</v>
      </c>
      <c r="C6961" s="78">
        <v>0.16</v>
      </c>
    </row>
    <row r="6962" spans="1:3" ht="25.5">
      <c r="A6962" s="75">
        <v>101348</v>
      </c>
      <c r="B6962" s="73" t="s">
        <v>7640</v>
      </c>
      <c r="C6962" s="78">
        <v>21.62</v>
      </c>
    </row>
    <row r="6963" spans="1:3" ht="25.5">
      <c r="A6963" s="75">
        <v>101349</v>
      </c>
      <c r="B6963" s="73" t="s">
        <v>7641</v>
      </c>
      <c r="C6963" s="78">
        <v>37.700000000000003</v>
      </c>
    </row>
    <row r="6964" spans="1:3" ht="25.5">
      <c r="A6964" s="75">
        <v>95362</v>
      </c>
      <c r="B6964" s="73" t="s">
        <v>7642</v>
      </c>
      <c r="C6964" s="78">
        <v>0.28000000000000003</v>
      </c>
    </row>
    <row r="6965" spans="1:3" ht="25.5">
      <c r="A6965" s="75">
        <v>95363</v>
      </c>
      <c r="B6965" s="73" t="s">
        <v>7643</v>
      </c>
      <c r="C6965" s="78">
        <v>0.28000000000000003</v>
      </c>
    </row>
    <row r="6966" spans="1:3" ht="25.5">
      <c r="A6966" s="75">
        <v>101350</v>
      </c>
      <c r="B6966" s="73" t="s">
        <v>7644</v>
      </c>
      <c r="C6966" s="78">
        <v>37.700000000000003</v>
      </c>
    </row>
    <row r="6967" spans="1:3" ht="25.5">
      <c r="A6967" s="75">
        <v>95360</v>
      </c>
      <c r="B6967" s="73" t="s">
        <v>7645</v>
      </c>
      <c r="C6967" s="78">
        <v>0.27</v>
      </c>
    </row>
    <row r="6968" spans="1:3" ht="25.5">
      <c r="A6968" s="75">
        <v>101351</v>
      </c>
      <c r="B6968" s="73" t="s">
        <v>7646</v>
      </c>
      <c r="C6968" s="78">
        <v>25.6</v>
      </c>
    </row>
    <row r="6969" spans="1:3" ht="25.5">
      <c r="A6969" s="75">
        <v>95365</v>
      </c>
      <c r="B6969" s="73" t="s">
        <v>7647</v>
      </c>
      <c r="C6969" s="78">
        <v>0.19</v>
      </c>
    </row>
    <row r="6970" spans="1:3" ht="25.5">
      <c r="A6970" s="75">
        <v>101352</v>
      </c>
      <c r="B6970" s="73" t="s">
        <v>7648</v>
      </c>
      <c r="C6970" s="78">
        <v>25.6</v>
      </c>
    </row>
    <row r="6971" spans="1:3" ht="25.5">
      <c r="A6971" s="75">
        <v>95364</v>
      </c>
      <c r="B6971" s="73" t="s">
        <v>7649</v>
      </c>
      <c r="C6971" s="78">
        <v>0.19</v>
      </c>
    </row>
    <row r="6972" spans="1:3" ht="25.5">
      <c r="A6972" s="75">
        <v>95366</v>
      </c>
      <c r="B6972" s="73" t="s">
        <v>7650</v>
      </c>
      <c r="C6972" s="78">
        <v>0.17</v>
      </c>
    </row>
    <row r="6973" spans="1:3" ht="25.5">
      <c r="A6973" s="75">
        <v>101353</v>
      </c>
      <c r="B6973" s="73" t="s">
        <v>7651</v>
      </c>
      <c r="C6973" s="78">
        <v>23.12</v>
      </c>
    </row>
    <row r="6974" spans="1:3" ht="25.5">
      <c r="A6974" s="75">
        <v>95367</v>
      </c>
      <c r="B6974" s="73" t="s">
        <v>7652</v>
      </c>
      <c r="C6974" s="78">
        <v>0.28000000000000003</v>
      </c>
    </row>
    <row r="6975" spans="1:3" ht="25.5">
      <c r="A6975" s="75">
        <v>101355</v>
      </c>
      <c r="B6975" s="73" t="s">
        <v>7653</v>
      </c>
      <c r="C6975" s="78">
        <v>37.700000000000003</v>
      </c>
    </row>
    <row r="6976" spans="1:3" ht="25.5">
      <c r="A6976" s="75">
        <v>95368</v>
      </c>
      <c r="B6976" s="73" t="s">
        <v>7654</v>
      </c>
      <c r="C6976" s="78">
        <v>0.22</v>
      </c>
    </row>
    <row r="6977" spans="1:3" ht="25.5">
      <c r="A6977" s="75">
        <v>95369</v>
      </c>
      <c r="B6977" s="73" t="s">
        <v>7655</v>
      </c>
      <c r="C6977" s="78">
        <v>0.17</v>
      </c>
    </row>
    <row r="6978" spans="1:3">
      <c r="A6978" s="75">
        <v>95370</v>
      </c>
      <c r="B6978" s="73" t="s">
        <v>7656</v>
      </c>
      <c r="C6978" s="78">
        <v>0.28000000000000003</v>
      </c>
    </row>
    <row r="6979" spans="1:3">
      <c r="A6979" s="75">
        <v>101356</v>
      </c>
      <c r="B6979" s="73" t="s">
        <v>7657</v>
      </c>
      <c r="C6979" s="78">
        <v>37.17</v>
      </c>
    </row>
    <row r="6980" spans="1:3">
      <c r="A6980" s="75">
        <v>95371</v>
      </c>
      <c r="B6980" s="73" t="s">
        <v>7658</v>
      </c>
      <c r="C6980" s="78">
        <v>0.4</v>
      </c>
    </row>
    <row r="6981" spans="1:3">
      <c r="A6981" s="75">
        <v>101357</v>
      </c>
      <c r="B6981" s="73" t="s">
        <v>7659</v>
      </c>
      <c r="C6981" s="78">
        <v>53.38</v>
      </c>
    </row>
    <row r="6982" spans="1:3">
      <c r="A6982" s="75">
        <v>95372</v>
      </c>
      <c r="B6982" s="73" t="s">
        <v>7660</v>
      </c>
      <c r="C6982" s="78">
        <v>0.28000000000000003</v>
      </c>
    </row>
    <row r="6983" spans="1:3">
      <c r="A6983" s="75">
        <v>101358</v>
      </c>
      <c r="B6983" s="73" t="s">
        <v>7661</v>
      </c>
      <c r="C6983" s="78">
        <v>37.17</v>
      </c>
    </row>
    <row r="6984" spans="1:3">
      <c r="A6984" s="75">
        <v>95373</v>
      </c>
      <c r="B6984" s="73" t="s">
        <v>7662</v>
      </c>
      <c r="C6984" s="78">
        <v>0.27</v>
      </c>
    </row>
    <row r="6985" spans="1:3">
      <c r="A6985" s="75">
        <v>101359</v>
      </c>
      <c r="B6985" s="73" t="s">
        <v>7663</v>
      </c>
      <c r="C6985" s="78">
        <v>36.090000000000003</v>
      </c>
    </row>
    <row r="6986" spans="1:3" ht="25.5">
      <c r="A6986" s="75">
        <v>101360</v>
      </c>
      <c r="B6986" s="73" t="s">
        <v>7664</v>
      </c>
      <c r="C6986" s="78">
        <v>37.17</v>
      </c>
    </row>
    <row r="6987" spans="1:3">
      <c r="A6987" s="75">
        <v>95374</v>
      </c>
      <c r="B6987" s="73" t="s">
        <v>7665</v>
      </c>
      <c r="C6987" s="78">
        <v>0.28000000000000003</v>
      </c>
    </row>
    <row r="6988" spans="1:3">
      <c r="A6988" s="75">
        <v>95375</v>
      </c>
      <c r="B6988" s="73" t="s">
        <v>7666</v>
      </c>
      <c r="C6988" s="78">
        <v>0.46</v>
      </c>
    </row>
    <row r="6989" spans="1:3" ht="25.5">
      <c r="A6989" s="75">
        <v>101361</v>
      </c>
      <c r="B6989" s="73" t="s">
        <v>7667</v>
      </c>
      <c r="C6989" s="78">
        <v>60.92</v>
      </c>
    </row>
    <row r="6990" spans="1:3">
      <c r="A6990" s="75">
        <v>95376</v>
      </c>
      <c r="B6990" s="73" t="s">
        <v>7668</v>
      </c>
      <c r="C6990" s="78">
        <v>0.08</v>
      </c>
    </row>
    <row r="6991" spans="1:3">
      <c r="A6991" s="75">
        <v>95377</v>
      </c>
      <c r="B6991" s="73" t="s">
        <v>7669</v>
      </c>
      <c r="C6991" s="78">
        <v>0.22</v>
      </c>
    </row>
    <row r="6992" spans="1:3">
      <c r="A6992" s="75">
        <v>101363</v>
      </c>
      <c r="B6992" s="73" t="s">
        <v>7670</v>
      </c>
      <c r="C6992" s="78">
        <v>29.74</v>
      </c>
    </row>
    <row r="6993" spans="1:3">
      <c r="A6993" s="75">
        <v>95378</v>
      </c>
      <c r="B6993" s="73" t="s">
        <v>7671</v>
      </c>
      <c r="C6993" s="78">
        <v>0.3</v>
      </c>
    </row>
    <row r="6994" spans="1:3">
      <c r="A6994" s="75">
        <v>101364</v>
      </c>
      <c r="B6994" s="73" t="s">
        <v>7672</v>
      </c>
      <c r="C6994" s="78">
        <v>39.950000000000003</v>
      </c>
    </row>
    <row r="6995" spans="1:3">
      <c r="A6995" s="75">
        <v>95379</v>
      </c>
      <c r="B6995" s="73" t="s">
        <v>7673</v>
      </c>
      <c r="C6995" s="78">
        <v>0.22</v>
      </c>
    </row>
    <row r="6996" spans="1:3">
      <c r="A6996" s="75">
        <v>101365</v>
      </c>
      <c r="B6996" s="73" t="s">
        <v>7674</v>
      </c>
      <c r="C6996" s="78">
        <v>29.04</v>
      </c>
    </row>
    <row r="6997" spans="1:3" ht="25.5">
      <c r="A6997" s="75">
        <v>95380</v>
      </c>
      <c r="B6997" s="73" t="s">
        <v>7675</v>
      </c>
      <c r="C6997" s="78">
        <v>0.25</v>
      </c>
    </row>
    <row r="6998" spans="1:3">
      <c r="A6998" s="75">
        <v>101366</v>
      </c>
      <c r="B6998" s="73" t="s">
        <v>7676</v>
      </c>
      <c r="C6998" s="78">
        <v>34.130000000000003</v>
      </c>
    </row>
    <row r="6999" spans="1:3">
      <c r="A6999" s="75">
        <v>100535</v>
      </c>
      <c r="B6999" s="73" t="s">
        <v>7677</v>
      </c>
      <c r="C6999" s="78">
        <v>0.33</v>
      </c>
    </row>
    <row r="7000" spans="1:3" ht="25.5">
      <c r="A7000" s="75">
        <v>100536</v>
      </c>
      <c r="B7000" s="73" t="s">
        <v>7678</v>
      </c>
      <c r="C7000" s="78">
        <v>44.33</v>
      </c>
    </row>
    <row r="7001" spans="1:3" ht="25.5">
      <c r="A7001" s="75">
        <v>101368</v>
      </c>
      <c r="B7001" s="73" t="s">
        <v>7679</v>
      </c>
      <c r="C7001" s="78">
        <v>34.39</v>
      </c>
    </row>
    <row r="7002" spans="1:3">
      <c r="A7002" s="75">
        <v>101369</v>
      </c>
      <c r="B7002" s="73" t="s">
        <v>7680</v>
      </c>
      <c r="C7002" s="78">
        <v>70.12</v>
      </c>
    </row>
    <row r="7003" spans="1:3">
      <c r="A7003" s="75">
        <v>95385</v>
      </c>
      <c r="B7003" s="73" t="s">
        <v>7681</v>
      </c>
      <c r="C7003" s="78">
        <v>0.21</v>
      </c>
    </row>
    <row r="7004" spans="1:3">
      <c r="A7004" s="75">
        <v>101370</v>
      </c>
      <c r="B7004" s="73" t="s">
        <v>7682</v>
      </c>
      <c r="C7004" s="78">
        <v>28.7</v>
      </c>
    </row>
    <row r="7005" spans="1:3">
      <c r="A7005" s="75">
        <v>95406</v>
      </c>
      <c r="B7005" s="73" t="s">
        <v>7683</v>
      </c>
      <c r="C7005" s="78">
        <v>0.19</v>
      </c>
    </row>
    <row r="7006" spans="1:3">
      <c r="A7006" s="75">
        <v>95424</v>
      </c>
      <c r="B7006" s="73" t="s">
        <v>7684</v>
      </c>
      <c r="C7006" s="78">
        <v>25.94</v>
      </c>
    </row>
    <row r="7007" spans="1:3">
      <c r="A7007" s="75">
        <v>95386</v>
      </c>
      <c r="B7007" s="73" t="s">
        <v>7685</v>
      </c>
      <c r="C7007" s="78">
        <v>0.27</v>
      </c>
    </row>
    <row r="7008" spans="1:3">
      <c r="A7008" s="75">
        <v>95383</v>
      </c>
      <c r="B7008" s="73" t="s">
        <v>7686</v>
      </c>
      <c r="C7008" s="78">
        <v>0.26</v>
      </c>
    </row>
    <row r="7009" spans="1:3">
      <c r="A7009" s="75">
        <v>95384</v>
      </c>
      <c r="B7009" s="73" t="s">
        <v>7687</v>
      </c>
      <c r="C7009" s="78">
        <v>0.53</v>
      </c>
    </row>
    <row r="7010" spans="1:3" ht="25.5">
      <c r="A7010" s="75">
        <v>100299</v>
      </c>
      <c r="B7010" s="73" t="s">
        <v>7688</v>
      </c>
      <c r="C7010" s="78">
        <v>0.54</v>
      </c>
    </row>
    <row r="7011" spans="1:3" ht="25.5">
      <c r="A7011" s="75">
        <v>100315</v>
      </c>
      <c r="B7011" s="73" t="s">
        <v>7689</v>
      </c>
      <c r="C7011" s="78">
        <v>71.52</v>
      </c>
    </row>
    <row r="7012" spans="1:3">
      <c r="A7012" s="75">
        <v>95387</v>
      </c>
      <c r="B7012" s="73" t="s">
        <v>7690</v>
      </c>
      <c r="C7012" s="78">
        <v>0.24</v>
      </c>
    </row>
    <row r="7013" spans="1:3">
      <c r="A7013" s="75">
        <v>101371</v>
      </c>
      <c r="B7013" s="73" t="s">
        <v>7691</v>
      </c>
      <c r="C7013" s="78">
        <v>32.049999999999997</v>
      </c>
    </row>
    <row r="7014" spans="1:3">
      <c r="A7014" s="75">
        <v>100288</v>
      </c>
      <c r="B7014" s="73" t="s">
        <v>7692</v>
      </c>
      <c r="C7014" s="78">
        <v>7.0000000000000007E-2</v>
      </c>
    </row>
    <row r="7015" spans="1:3">
      <c r="A7015" s="75">
        <v>101372</v>
      </c>
      <c r="B7015" s="73" t="s">
        <v>7693</v>
      </c>
      <c r="C7015" s="78">
        <v>9.58</v>
      </c>
    </row>
    <row r="7016" spans="1:3">
      <c r="A7016" s="75">
        <v>90775</v>
      </c>
      <c r="B7016" s="73" t="s">
        <v>7694</v>
      </c>
      <c r="C7016" s="78">
        <v>17.8</v>
      </c>
    </row>
    <row r="7017" spans="1:3">
      <c r="A7017" s="75">
        <v>93561</v>
      </c>
      <c r="B7017" s="73" t="s">
        <v>7694</v>
      </c>
      <c r="C7017" s="78">
        <v>3143.48</v>
      </c>
    </row>
    <row r="7018" spans="1:3">
      <c r="A7018" s="75">
        <v>88264</v>
      </c>
      <c r="B7018" s="73" t="s">
        <v>7695</v>
      </c>
      <c r="C7018" s="78">
        <v>29.06</v>
      </c>
    </row>
    <row r="7019" spans="1:3">
      <c r="A7019" s="75">
        <v>101399</v>
      </c>
      <c r="B7019" s="73" t="s">
        <v>7695</v>
      </c>
      <c r="C7019" s="78">
        <v>5131.45</v>
      </c>
    </row>
    <row r="7020" spans="1:3">
      <c r="A7020" s="75">
        <v>88266</v>
      </c>
      <c r="B7020" s="73" t="s">
        <v>7696</v>
      </c>
      <c r="C7020" s="78">
        <v>31.7</v>
      </c>
    </row>
    <row r="7021" spans="1:3">
      <c r="A7021" s="75">
        <v>101401</v>
      </c>
      <c r="B7021" s="73" t="s">
        <v>7696</v>
      </c>
      <c r="C7021" s="78">
        <v>5595.08</v>
      </c>
    </row>
    <row r="7022" spans="1:3">
      <c r="A7022" s="75">
        <v>88267</v>
      </c>
      <c r="B7022" s="73" t="s">
        <v>7697</v>
      </c>
      <c r="C7022" s="78">
        <v>25.04</v>
      </c>
    </row>
    <row r="7023" spans="1:3">
      <c r="A7023" s="75">
        <v>101402</v>
      </c>
      <c r="B7023" s="73" t="s">
        <v>7697</v>
      </c>
      <c r="C7023" s="78">
        <v>4440.0600000000004</v>
      </c>
    </row>
    <row r="7024" spans="1:3">
      <c r="A7024" s="75">
        <v>90776</v>
      </c>
      <c r="B7024" s="73" t="s">
        <v>7698</v>
      </c>
      <c r="C7024" s="78">
        <v>29.44</v>
      </c>
    </row>
    <row r="7025" spans="1:3">
      <c r="A7025" s="75">
        <v>93572</v>
      </c>
      <c r="B7025" s="73" t="s">
        <v>7699</v>
      </c>
      <c r="C7025" s="78">
        <v>5162.5200000000004</v>
      </c>
    </row>
    <row r="7026" spans="1:3">
      <c r="A7026" s="75">
        <v>90777</v>
      </c>
      <c r="B7026" s="73" t="s">
        <v>7700</v>
      </c>
      <c r="C7026" s="78">
        <v>125.79</v>
      </c>
    </row>
    <row r="7027" spans="1:3">
      <c r="A7027" s="75">
        <v>93565</v>
      </c>
      <c r="B7027" s="73" t="s">
        <v>7700</v>
      </c>
      <c r="C7027" s="78">
        <v>21934.91</v>
      </c>
    </row>
    <row r="7028" spans="1:3">
      <c r="A7028" s="75">
        <v>90778</v>
      </c>
      <c r="B7028" s="73" t="s">
        <v>638</v>
      </c>
      <c r="C7028" s="78">
        <v>132.66999999999999</v>
      </c>
    </row>
    <row r="7029" spans="1:3">
      <c r="A7029" s="75">
        <v>93567</v>
      </c>
      <c r="B7029" s="73" t="s">
        <v>638</v>
      </c>
      <c r="C7029" s="78">
        <v>23134.16</v>
      </c>
    </row>
    <row r="7030" spans="1:3">
      <c r="A7030" s="75">
        <v>90779</v>
      </c>
      <c r="B7030" s="73" t="s">
        <v>7701</v>
      </c>
      <c r="C7030" s="78">
        <v>157.78</v>
      </c>
    </row>
    <row r="7031" spans="1:3">
      <c r="A7031" s="75">
        <v>93568</v>
      </c>
      <c r="B7031" s="73" t="s">
        <v>7701</v>
      </c>
      <c r="C7031" s="78">
        <v>27505.95</v>
      </c>
    </row>
    <row r="7032" spans="1:3">
      <c r="A7032" s="75">
        <v>88269</v>
      </c>
      <c r="B7032" s="73" t="s">
        <v>7702</v>
      </c>
      <c r="C7032" s="78">
        <v>28.02</v>
      </c>
    </row>
    <row r="7033" spans="1:3">
      <c r="A7033" s="75">
        <v>101407</v>
      </c>
      <c r="B7033" s="73" t="s">
        <v>7702</v>
      </c>
      <c r="C7033" s="78">
        <v>4977.13</v>
      </c>
    </row>
    <row r="7034" spans="1:3">
      <c r="A7034" s="75">
        <v>88270</v>
      </c>
      <c r="B7034" s="73" t="s">
        <v>7703</v>
      </c>
      <c r="C7034" s="78">
        <v>25.56</v>
      </c>
    </row>
    <row r="7035" spans="1:3">
      <c r="A7035" s="75">
        <v>101408</v>
      </c>
      <c r="B7035" s="73" t="s">
        <v>7703</v>
      </c>
      <c r="C7035" s="78">
        <v>4541.76</v>
      </c>
    </row>
    <row r="7036" spans="1:3">
      <c r="A7036" s="75">
        <v>102919</v>
      </c>
      <c r="B7036" s="73" t="s">
        <v>7704</v>
      </c>
      <c r="C7036" s="78">
        <v>0</v>
      </c>
    </row>
    <row r="7037" spans="1:3">
      <c r="A7037" s="75">
        <v>101409</v>
      </c>
      <c r="B7037" s="73" t="s">
        <v>7705</v>
      </c>
      <c r="C7037" s="78">
        <v>4675</v>
      </c>
    </row>
    <row r="7038" spans="1:3">
      <c r="A7038" s="75">
        <v>88441</v>
      </c>
      <c r="B7038" s="73" t="s">
        <v>7706</v>
      </c>
      <c r="C7038" s="78">
        <v>24.59</v>
      </c>
    </row>
    <row r="7039" spans="1:3">
      <c r="A7039" s="75">
        <v>101410</v>
      </c>
      <c r="B7039" s="73" t="s">
        <v>7706</v>
      </c>
      <c r="C7039" s="78">
        <v>4385.3500000000004</v>
      </c>
    </row>
    <row r="7040" spans="1:3">
      <c r="A7040" s="75">
        <v>88272</v>
      </c>
      <c r="B7040" s="73" t="s">
        <v>7707</v>
      </c>
      <c r="C7040" s="78">
        <v>26.12</v>
      </c>
    </row>
    <row r="7041" spans="1:3">
      <c r="A7041" s="75">
        <v>88273</v>
      </c>
      <c r="B7041" s="73" t="s">
        <v>7708</v>
      </c>
      <c r="C7041" s="78">
        <v>23.98</v>
      </c>
    </row>
    <row r="7042" spans="1:3">
      <c r="A7042" s="75">
        <v>101413</v>
      </c>
      <c r="B7042" s="73" t="s">
        <v>7708</v>
      </c>
      <c r="C7042" s="78">
        <v>4265.8599999999997</v>
      </c>
    </row>
    <row r="7043" spans="1:3">
      <c r="A7043" s="75">
        <v>101414</v>
      </c>
      <c r="B7043" s="73" t="s">
        <v>7709</v>
      </c>
      <c r="C7043" s="78">
        <v>4555.49</v>
      </c>
    </row>
    <row r="7044" spans="1:3">
      <c r="A7044" s="75">
        <v>88274</v>
      </c>
      <c r="B7044" s="73" t="s">
        <v>7710</v>
      </c>
      <c r="C7044" s="78">
        <v>25.63</v>
      </c>
    </row>
    <row r="7045" spans="1:3">
      <c r="A7045" s="75">
        <v>101412</v>
      </c>
      <c r="B7045" s="73" t="s">
        <v>7711</v>
      </c>
      <c r="C7045" s="78">
        <v>4655.09</v>
      </c>
    </row>
    <row r="7046" spans="1:3">
      <c r="A7046" s="75">
        <v>101415</v>
      </c>
      <c r="B7046" s="73" t="s">
        <v>7712</v>
      </c>
      <c r="C7046" s="78">
        <v>6496.13</v>
      </c>
    </row>
    <row r="7047" spans="1:3">
      <c r="A7047" s="75">
        <v>100308</v>
      </c>
      <c r="B7047" s="73" t="s">
        <v>7713</v>
      </c>
      <c r="C7047" s="78">
        <v>29.2</v>
      </c>
    </row>
    <row r="7048" spans="1:3">
      <c r="A7048" s="75">
        <v>101416</v>
      </c>
      <c r="B7048" s="73" t="s">
        <v>7713</v>
      </c>
      <c r="C7048" s="78">
        <v>5169.91</v>
      </c>
    </row>
    <row r="7049" spans="1:3">
      <c r="A7049" s="75">
        <v>88275</v>
      </c>
      <c r="B7049" s="73" t="s">
        <v>7714</v>
      </c>
      <c r="C7049" s="78">
        <v>36.83</v>
      </c>
    </row>
    <row r="7050" spans="1:3">
      <c r="A7050" s="75">
        <v>90780</v>
      </c>
      <c r="B7050" s="73" t="s">
        <v>597</v>
      </c>
      <c r="C7050" s="78">
        <v>37.36</v>
      </c>
    </row>
    <row r="7051" spans="1:3">
      <c r="A7051" s="75">
        <v>94295</v>
      </c>
      <c r="B7051" s="73" t="s">
        <v>597</v>
      </c>
      <c r="C7051" s="78">
        <v>6541.98</v>
      </c>
    </row>
    <row r="7052" spans="1:3">
      <c r="A7052" s="75">
        <v>88277</v>
      </c>
      <c r="B7052" s="73" t="s">
        <v>7715</v>
      </c>
      <c r="C7052" s="78">
        <v>26.42</v>
      </c>
    </row>
    <row r="7053" spans="1:3">
      <c r="A7053" s="75">
        <v>101417</v>
      </c>
      <c r="B7053" s="73" t="s">
        <v>7716</v>
      </c>
      <c r="C7053" s="78">
        <v>4510.72</v>
      </c>
    </row>
    <row r="7054" spans="1:3">
      <c r="A7054" s="75">
        <v>100307</v>
      </c>
      <c r="B7054" s="73" t="s">
        <v>645</v>
      </c>
      <c r="C7054" s="78">
        <v>25.43</v>
      </c>
    </row>
    <row r="7055" spans="1:3">
      <c r="A7055" s="75">
        <v>88278</v>
      </c>
      <c r="B7055" s="73" t="s">
        <v>7717</v>
      </c>
      <c r="C7055" s="78">
        <v>28.38</v>
      </c>
    </row>
    <row r="7056" spans="1:3">
      <c r="A7056" s="75">
        <v>101418</v>
      </c>
      <c r="B7056" s="73" t="s">
        <v>7718</v>
      </c>
      <c r="C7056" s="78">
        <v>5019.16</v>
      </c>
    </row>
    <row r="7057" spans="1:3">
      <c r="A7057" s="75">
        <v>105535</v>
      </c>
      <c r="B7057" s="73" t="s">
        <v>7719</v>
      </c>
      <c r="C7057" s="78">
        <v>0</v>
      </c>
    </row>
    <row r="7058" spans="1:3">
      <c r="A7058" s="75">
        <v>101419</v>
      </c>
      <c r="B7058" s="73" t="s">
        <v>7720</v>
      </c>
      <c r="C7058" s="78">
        <v>5618.38</v>
      </c>
    </row>
    <row r="7059" spans="1:3">
      <c r="A7059" s="75">
        <v>88279</v>
      </c>
      <c r="B7059" s="73" t="s">
        <v>7721</v>
      </c>
      <c r="C7059" s="78">
        <v>32.25</v>
      </c>
    </row>
    <row r="7060" spans="1:3">
      <c r="A7060" s="75">
        <v>88281</v>
      </c>
      <c r="B7060" s="73" t="s">
        <v>7722</v>
      </c>
      <c r="C7060" s="78">
        <v>25.01</v>
      </c>
    </row>
    <row r="7061" spans="1:3">
      <c r="A7061" s="75">
        <v>93558</v>
      </c>
      <c r="B7061" s="73" t="s">
        <v>7723</v>
      </c>
      <c r="C7061" s="78">
        <v>4304.1000000000004</v>
      </c>
    </row>
    <row r="7062" spans="1:3">
      <c r="A7062" s="75">
        <v>101420</v>
      </c>
      <c r="B7062" s="73" t="s">
        <v>7724</v>
      </c>
      <c r="C7062" s="78">
        <v>4435.6499999999996</v>
      </c>
    </row>
    <row r="7063" spans="1:3">
      <c r="A7063" s="75">
        <v>101421</v>
      </c>
      <c r="B7063" s="73" t="s">
        <v>7725</v>
      </c>
      <c r="C7063" s="78">
        <v>5122.2700000000004</v>
      </c>
    </row>
    <row r="7064" spans="1:3">
      <c r="A7064" s="75">
        <v>88282</v>
      </c>
      <c r="B7064" s="73" t="s">
        <v>7726</v>
      </c>
      <c r="C7064" s="78">
        <v>24.25</v>
      </c>
    </row>
    <row r="7065" spans="1:3">
      <c r="A7065" s="75">
        <v>88283</v>
      </c>
      <c r="B7065" s="73" t="s">
        <v>7727</v>
      </c>
      <c r="C7065" s="78">
        <v>28.93</v>
      </c>
    </row>
    <row r="7066" spans="1:3">
      <c r="A7066" s="75">
        <v>101422</v>
      </c>
      <c r="B7066" s="73" t="s">
        <v>7728</v>
      </c>
      <c r="C7066" s="78">
        <v>4144.3900000000003</v>
      </c>
    </row>
    <row r="7067" spans="1:3">
      <c r="A7067" s="75">
        <v>88284</v>
      </c>
      <c r="B7067" s="73" t="s">
        <v>7729</v>
      </c>
      <c r="C7067" s="78">
        <v>23.34</v>
      </c>
    </row>
    <row r="7068" spans="1:3">
      <c r="A7068" s="75">
        <v>101424</v>
      </c>
      <c r="B7068" s="73" t="s">
        <v>7730</v>
      </c>
      <c r="C7068" s="78">
        <v>4555.0600000000004</v>
      </c>
    </row>
    <row r="7069" spans="1:3">
      <c r="A7069" s="75">
        <v>88286</v>
      </c>
      <c r="B7069" s="73" t="s">
        <v>7731</v>
      </c>
      <c r="C7069" s="78">
        <v>25.73</v>
      </c>
    </row>
    <row r="7070" spans="1:3">
      <c r="A7070" s="75">
        <v>88288</v>
      </c>
      <c r="B7070" s="73" t="s">
        <v>7732</v>
      </c>
      <c r="C7070" s="78">
        <v>17.27</v>
      </c>
    </row>
    <row r="7071" spans="1:3">
      <c r="A7071" s="75">
        <v>101425</v>
      </c>
      <c r="B7071" s="73" t="s">
        <v>7732</v>
      </c>
      <c r="C7071" s="78">
        <v>3049.07</v>
      </c>
    </row>
    <row r="7072" spans="1:3">
      <c r="A7072" s="75">
        <v>101426</v>
      </c>
      <c r="B7072" s="73" t="s">
        <v>7733</v>
      </c>
      <c r="C7072" s="78">
        <v>4714.21</v>
      </c>
    </row>
    <row r="7073" spans="1:3">
      <c r="A7073" s="75">
        <v>88291</v>
      </c>
      <c r="B7073" s="73" t="s">
        <v>7734</v>
      </c>
      <c r="C7073" s="78">
        <v>28.62</v>
      </c>
    </row>
    <row r="7074" spans="1:3">
      <c r="A7074" s="75">
        <v>101427</v>
      </c>
      <c r="B7074" s="73" t="s">
        <v>7734</v>
      </c>
      <c r="C7074" s="78">
        <v>5064.83</v>
      </c>
    </row>
    <row r="7075" spans="1:3">
      <c r="A7075" s="75">
        <v>101428</v>
      </c>
      <c r="B7075" s="73" t="s">
        <v>7735</v>
      </c>
      <c r="C7075" s="78">
        <v>4563.32</v>
      </c>
    </row>
    <row r="7076" spans="1:3">
      <c r="A7076" s="75">
        <v>88377</v>
      </c>
      <c r="B7076" s="73" t="s">
        <v>7736</v>
      </c>
      <c r="C7076" s="78">
        <v>25.74</v>
      </c>
    </row>
    <row r="7077" spans="1:3">
      <c r="A7077" s="75">
        <v>101429</v>
      </c>
      <c r="B7077" s="73" t="s">
        <v>7737</v>
      </c>
      <c r="C7077" s="78">
        <v>4136.16</v>
      </c>
    </row>
    <row r="7078" spans="1:3">
      <c r="A7078" s="75">
        <v>88292</v>
      </c>
      <c r="B7078" s="73" t="s">
        <v>7738</v>
      </c>
      <c r="C7078" s="78">
        <v>23.29</v>
      </c>
    </row>
    <row r="7079" spans="1:3">
      <c r="A7079" s="75">
        <v>88293</v>
      </c>
      <c r="B7079" s="73" t="s">
        <v>7739</v>
      </c>
      <c r="C7079" s="78">
        <v>28.62</v>
      </c>
    </row>
    <row r="7080" spans="1:3">
      <c r="A7080" s="75">
        <v>101430</v>
      </c>
      <c r="B7080" s="73" t="s">
        <v>7740</v>
      </c>
      <c r="C7080" s="78">
        <v>5064.83</v>
      </c>
    </row>
    <row r="7081" spans="1:3">
      <c r="A7081" s="75">
        <v>88294</v>
      </c>
      <c r="B7081" s="73" t="s">
        <v>7741</v>
      </c>
      <c r="C7081" s="78">
        <v>31.74</v>
      </c>
    </row>
    <row r="7082" spans="1:3">
      <c r="A7082" s="75">
        <v>101431</v>
      </c>
      <c r="B7082" s="73" t="s">
        <v>7741</v>
      </c>
      <c r="C7082" s="78">
        <v>5603.98</v>
      </c>
    </row>
    <row r="7083" spans="1:3">
      <c r="A7083" s="75">
        <v>88295</v>
      </c>
      <c r="B7083" s="73" t="s">
        <v>7742</v>
      </c>
      <c r="C7083" s="78">
        <v>27.44</v>
      </c>
    </row>
    <row r="7084" spans="1:3">
      <c r="A7084" s="75">
        <v>101432</v>
      </c>
      <c r="B7084" s="73" t="s">
        <v>7743</v>
      </c>
      <c r="C7084" s="78">
        <v>4852.03</v>
      </c>
    </row>
    <row r="7085" spans="1:3">
      <c r="A7085" s="75">
        <v>88296</v>
      </c>
      <c r="B7085" s="73" t="s">
        <v>7744</v>
      </c>
      <c r="C7085" s="78">
        <v>32.92</v>
      </c>
    </row>
    <row r="7086" spans="1:3">
      <c r="A7086" s="75">
        <v>101433</v>
      </c>
      <c r="B7086" s="73" t="s">
        <v>7744</v>
      </c>
      <c r="C7086" s="78">
        <v>5807.28</v>
      </c>
    </row>
    <row r="7087" spans="1:3">
      <c r="A7087" s="75">
        <v>101434</v>
      </c>
      <c r="B7087" s="73" t="s">
        <v>7745</v>
      </c>
      <c r="C7087" s="78">
        <v>4344.4399999999996</v>
      </c>
    </row>
    <row r="7088" spans="1:3">
      <c r="A7088" s="75">
        <v>88298</v>
      </c>
      <c r="B7088" s="73" t="s">
        <v>7746</v>
      </c>
      <c r="C7088" s="78">
        <v>24.94</v>
      </c>
    </row>
    <row r="7089" spans="1:3">
      <c r="A7089" s="75">
        <v>101436</v>
      </c>
      <c r="B7089" s="73" t="s">
        <v>7746</v>
      </c>
      <c r="C7089" s="78">
        <v>4424.01</v>
      </c>
    </row>
    <row r="7090" spans="1:3">
      <c r="A7090" s="75">
        <v>101437</v>
      </c>
      <c r="B7090" s="73" t="s">
        <v>7747</v>
      </c>
      <c r="C7090" s="78">
        <v>7008.73</v>
      </c>
    </row>
    <row r="7091" spans="1:3">
      <c r="A7091" s="75">
        <v>88299</v>
      </c>
      <c r="B7091" s="73" t="s">
        <v>7748</v>
      </c>
      <c r="C7091" s="78">
        <v>39.770000000000003</v>
      </c>
    </row>
    <row r="7092" spans="1:3">
      <c r="A7092" s="75">
        <v>88300</v>
      </c>
      <c r="B7092" s="73" t="s">
        <v>7749</v>
      </c>
      <c r="C7092" s="78">
        <v>39.770000000000003</v>
      </c>
    </row>
    <row r="7093" spans="1:3">
      <c r="A7093" s="75">
        <v>101438</v>
      </c>
      <c r="B7093" s="73" t="s">
        <v>7749</v>
      </c>
      <c r="C7093" s="78">
        <v>7008.73</v>
      </c>
    </row>
    <row r="7094" spans="1:3">
      <c r="A7094" s="75">
        <v>88297</v>
      </c>
      <c r="B7094" s="73" t="s">
        <v>7750</v>
      </c>
      <c r="C7094" s="78">
        <v>28.77</v>
      </c>
    </row>
    <row r="7095" spans="1:3">
      <c r="A7095" s="75">
        <v>101435</v>
      </c>
      <c r="B7095" s="73" t="s">
        <v>7751</v>
      </c>
      <c r="C7095" s="78">
        <v>5085.8900000000003</v>
      </c>
    </row>
    <row r="7096" spans="1:3">
      <c r="A7096" s="75">
        <v>101440</v>
      </c>
      <c r="B7096" s="73" t="s">
        <v>7752</v>
      </c>
      <c r="C7096" s="78">
        <v>5064.83</v>
      </c>
    </row>
    <row r="7097" spans="1:3">
      <c r="A7097" s="75">
        <v>88302</v>
      </c>
      <c r="B7097" s="73" t="s">
        <v>7753</v>
      </c>
      <c r="C7097" s="78">
        <v>28.62</v>
      </c>
    </row>
    <row r="7098" spans="1:3">
      <c r="A7098" s="75">
        <v>88301</v>
      </c>
      <c r="B7098" s="73" t="s">
        <v>7754</v>
      </c>
      <c r="C7098" s="78">
        <v>28.62</v>
      </c>
    </row>
    <row r="7099" spans="1:3">
      <c r="A7099" s="75">
        <v>101439</v>
      </c>
      <c r="B7099" s="73" t="s">
        <v>7754</v>
      </c>
      <c r="C7099" s="78">
        <v>5064.83</v>
      </c>
    </row>
    <row r="7100" spans="1:3">
      <c r="A7100" s="75">
        <v>88303</v>
      </c>
      <c r="B7100" s="73" t="s">
        <v>7755</v>
      </c>
      <c r="C7100" s="78">
        <v>26.32</v>
      </c>
    </row>
    <row r="7101" spans="1:3">
      <c r="A7101" s="75">
        <v>101441</v>
      </c>
      <c r="B7101" s="73" t="s">
        <v>7755</v>
      </c>
      <c r="C7101" s="78">
        <v>4665.3900000000003</v>
      </c>
    </row>
    <row r="7102" spans="1:3">
      <c r="A7102" s="75">
        <v>88304</v>
      </c>
      <c r="B7102" s="73" t="s">
        <v>7756</v>
      </c>
      <c r="C7102" s="78">
        <v>39.770000000000003</v>
      </c>
    </row>
    <row r="7103" spans="1:3">
      <c r="A7103" s="75">
        <v>101443</v>
      </c>
      <c r="B7103" s="73" t="s">
        <v>7756</v>
      </c>
      <c r="C7103" s="78">
        <v>7008.73</v>
      </c>
    </row>
    <row r="7104" spans="1:3">
      <c r="A7104" s="75">
        <v>88306</v>
      </c>
      <c r="B7104" s="73" t="s">
        <v>7757</v>
      </c>
      <c r="C7104" s="78">
        <v>24.5</v>
      </c>
    </row>
    <row r="7105" spans="1:3">
      <c r="A7105" s="75">
        <v>88307</v>
      </c>
      <c r="B7105" s="73" t="s">
        <v>7758</v>
      </c>
      <c r="C7105" s="78">
        <v>26.61</v>
      </c>
    </row>
    <row r="7106" spans="1:3">
      <c r="A7106" s="75">
        <v>88308</v>
      </c>
      <c r="B7106" s="73" t="s">
        <v>7759</v>
      </c>
      <c r="C7106" s="78">
        <v>25.63</v>
      </c>
    </row>
    <row r="7107" spans="1:3">
      <c r="A7107" s="75">
        <v>101444</v>
      </c>
      <c r="B7107" s="73" t="s">
        <v>7759</v>
      </c>
      <c r="C7107" s="78">
        <v>4555.49</v>
      </c>
    </row>
    <row r="7108" spans="1:3">
      <c r="A7108" s="75">
        <v>88309</v>
      </c>
      <c r="B7108" s="73" t="s">
        <v>7760</v>
      </c>
      <c r="C7108" s="78">
        <v>25.75</v>
      </c>
    </row>
    <row r="7109" spans="1:3">
      <c r="A7109" s="75">
        <v>101445</v>
      </c>
      <c r="B7109" s="73" t="s">
        <v>7760</v>
      </c>
      <c r="C7109" s="78">
        <v>4571.7</v>
      </c>
    </row>
    <row r="7110" spans="1:3">
      <c r="A7110" s="75">
        <v>88310</v>
      </c>
      <c r="B7110" s="73" t="s">
        <v>7761</v>
      </c>
      <c r="C7110" s="78">
        <v>27.44</v>
      </c>
    </row>
    <row r="7111" spans="1:3">
      <c r="A7111" s="75">
        <v>101446</v>
      </c>
      <c r="B7111" s="73" t="s">
        <v>7761</v>
      </c>
      <c r="C7111" s="78">
        <v>4896.26</v>
      </c>
    </row>
    <row r="7112" spans="1:3">
      <c r="A7112" s="75">
        <v>88311</v>
      </c>
      <c r="B7112" s="73" t="s">
        <v>7762</v>
      </c>
      <c r="C7112" s="78">
        <v>26.87</v>
      </c>
    </row>
    <row r="7113" spans="1:3">
      <c r="A7113" s="75">
        <v>101447</v>
      </c>
      <c r="B7113" s="73" t="s">
        <v>7762</v>
      </c>
      <c r="C7113" s="78">
        <v>4798.46</v>
      </c>
    </row>
    <row r="7114" spans="1:3">
      <c r="A7114" s="75">
        <v>88312</v>
      </c>
      <c r="B7114" s="73" t="s">
        <v>7763</v>
      </c>
      <c r="C7114" s="78">
        <v>27.44</v>
      </c>
    </row>
    <row r="7115" spans="1:3">
      <c r="A7115" s="75">
        <v>101448</v>
      </c>
      <c r="B7115" s="73" t="s">
        <v>7763</v>
      </c>
      <c r="C7115" s="78">
        <v>4896.26</v>
      </c>
    </row>
    <row r="7116" spans="1:3">
      <c r="A7116" s="75">
        <v>101449</v>
      </c>
      <c r="B7116" s="73" t="s">
        <v>7764</v>
      </c>
      <c r="C7116" s="78">
        <v>4824.17</v>
      </c>
    </row>
    <row r="7117" spans="1:3">
      <c r="A7117" s="75">
        <v>88313</v>
      </c>
      <c r="B7117" s="73" t="s">
        <v>7765</v>
      </c>
      <c r="C7117" s="78">
        <v>27.32</v>
      </c>
    </row>
    <row r="7118" spans="1:3">
      <c r="A7118" s="75">
        <v>88314</v>
      </c>
      <c r="B7118" s="73" t="s">
        <v>7766</v>
      </c>
      <c r="C7118" s="78">
        <v>22.43</v>
      </c>
    </row>
    <row r="7119" spans="1:3">
      <c r="A7119" s="75">
        <v>88315</v>
      </c>
      <c r="B7119" s="73" t="s">
        <v>7767</v>
      </c>
      <c r="C7119" s="78">
        <v>26.02</v>
      </c>
    </row>
    <row r="7120" spans="1:3">
      <c r="A7120" s="75">
        <v>101451</v>
      </c>
      <c r="B7120" s="73" t="s">
        <v>7767</v>
      </c>
      <c r="C7120" s="78">
        <v>4628.07</v>
      </c>
    </row>
    <row r="7121" spans="1:3">
      <c r="A7121" s="75">
        <v>88316</v>
      </c>
      <c r="B7121" s="73" t="s">
        <v>7768</v>
      </c>
      <c r="C7121" s="78">
        <v>20.74</v>
      </c>
    </row>
    <row r="7122" spans="1:3">
      <c r="A7122" s="75">
        <v>101452</v>
      </c>
      <c r="B7122" s="73" t="s">
        <v>7769</v>
      </c>
      <c r="C7122" s="78">
        <v>3698.85</v>
      </c>
    </row>
    <row r="7123" spans="1:3" ht="25.5">
      <c r="A7123" s="75">
        <v>95967</v>
      </c>
      <c r="B7123" s="73" t="s">
        <v>7770</v>
      </c>
      <c r="C7123" s="78">
        <v>162.11000000000001</v>
      </c>
    </row>
    <row r="7124" spans="1:3">
      <c r="A7124" s="75">
        <v>88318</v>
      </c>
      <c r="B7124" s="73" t="s">
        <v>7771</v>
      </c>
      <c r="C7124" s="78">
        <v>29.88</v>
      </c>
    </row>
    <row r="7125" spans="1:3">
      <c r="A7125" s="75">
        <v>88317</v>
      </c>
      <c r="B7125" s="73" t="s">
        <v>7772</v>
      </c>
      <c r="C7125" s="78">
        <v>26.51</v>
      </c>
    </row>
    <row r="7126" spans="1:3">
      <c r="A7126" s="75">
        <v>101453</v>
      </c>
      <c r="B7126" s="73" t="s">
        <v>7772</v>
      </c>
      <c r="C7126" s="78">
        <v>4724.13</v>
      </c>
    </row>
    <row r="7127" spans="1:3">
      <c r="A7127" s="75">
        <v>101454</v>
      </c>
      <c r="B7127" s="73" t="s">
        <v>7773</v>
      </c>
      <c r="C7127" s="78">
        <v>5314.62</v>
      </c>
    </row>
    <row r="7128" spans="1:3">
      <c r="A7128" s="75">
        <v>100533</v>
      </c>
      <c r="B7128" s="73" t="s">
        <v>7774</v>
      </c>
      <c r="C7128" s="78">
        <v>21.36</v>
      </c>
    </row>
    <row r="7129" spans="1:3">
      <c r="A7129" s="75">
        <v>100534</v>
      </c>
      <c r="B7129" s="73" t="s">
        <v>7774</v>
      </c>
      <c r="C7129" s="78">
        <v>3769.3</v>
      </c>
    </row>
    <row r="7130" spans="1:3">
      <c r="A7130" s="75">
        <v>88323</v>
      </c>
      <c r="B7130" s="73" t="s">
        <v>7775</v>
      </c>
      <c r="C7130" s="78">
        <v>25.11</v>
      </c>
    </row>
    <row r="7131" spans="1:3">
      <c r="A7131" s="75">
        <v>101458</v>
      </c>
      <c r="B7131" s="73" t="s">
        <v>7776</v>
      </c>
      <c r="C7131" s="78">
        <v>4465.12</v>
      </c>
    </row>
    <row r="7132" spans="1:3">
      <c r="A7132" s="75">
        <v>90781</v>
      </c>
      <c r="B7132" s="73" t="s">
        <v>7777</v>
      </c>
      <c r="C7132" s="78">
        <v>26.2</v>
      </c>
    </row>
    <row r="7133" spans="1:3">
      <c r="A7133" s="75">
        <v>94296</v>
      </c>
      <c r="B7133" s="73" t="s">
        <v>7777</v>
      </c>
      <c r="C7133" s="78">
        <v>4604.84</v>
      </c>
    </row>
    <row r="7134" spans="1:3">
      <c r="A7134" s="75">
        <v>88324</v>
      </c>
      <c r="B7134" s="73" t="s">
        <v>7778</v>
      </c>
      <c r="C7134" s="78">
        <v>28.77</v>
      </c>
    </row>
    <row r="7135" spans="1:3">
      <c r="A7135" s="75">
        <v>88321</v>
      </c>
      <c r="B7135" s="73" t="s">
        <v>7779</v>
      </c>
      <c r="C7135" s="78">
        <v>34.07</v>
      </c>
    </row>
    <row r="7136" spans="1:3">
      <c r="A7136" s="75">
        <v>101456</v>
      </c>
      <c r="B7136" s="73" t="s">
        <v>7780</v>
      </c>
      <c r="C7136" s="78">
        <v>5978.87</v>
      </c>
    </row>
    <row r="7137" spans="1:3">
      <c r="A7137" s="75">
        <v>88322</v>
      </c>
      <c r="B7137" s="73" t="s">
        <v>7781</v>
      </c>
      <c r="C7137" s="78">
        <v>49.11</v>
      </c>
    </row>
    <row r="7138" spans="1:3">
      <c r="A7138" s="75">
        <v>100309</v>
      </c>
      <c r="B7138" s="73" t="s">
        <v>639</v>
      </c>
      <c r="C7138" s="78">
        <v>33.15</v>
      </c>
    </row>
    <row r="7139" spans="1:3">
      <c r="A7139" s="75">
        <v>100321</v>
      </c>
      <c r="B7139" s="73" t="s">
        <v>639</v>
      </c>
      <c r="C7139" s="78">
        <v>5804.7</v>
      </c>
    </row>
    <row r="7140" spans="1:3">
      <c r="A7140" s="75">
        <v>101457</v>
      </c>
      <c r="B7140" s="73" t="s">
        <v>7782</v>
      </c>
      <c r="C7140" s="78">
        <v>9088.41</v>
      </c>
    </row>
    <row r="7141" spans="1:3">
      <c r="A7141" s="75">
        <v>88325</v>
      </c>
      <c r="B7141" s="73" t="s">
        <v>7783</v>
      </c>
      <c r="C7141" s="78">
        <v>22.95</v>
      </c>
    </row>
    <row r="7142" spans="1:3">
      <c r="A7142" s="75">
        <v>101459</v>
      </c>
      <c r="B7142" s="73" t="s">
        <v>7783</v>
      </c>
      <c r="C7142" s="78">
        <v>4090</v>
      </c>
    </row>
    <row r="7143" spans="1:3">
      <c r="A7143" s="75">
        <v>100289</v>
      </c>
      <c r="B7143" s="73" t="s">
        <v>7784</v>
      </c>
      <c r="C7143" s="78">
        <v>20.51</v>
      </c>
    </row>
    <row r="7144" spans="1:3">
      <c r="A7144" s="75">
        <v>101460</v>
      </c>
      <c r="B7144" s="73" t="s">
        <v>7784</v>
      </c>
      <c r="C7144" s="78">
        <v>3668.48</v>
      </c>
    </row>
    <row r="7145" spans="1:3">
      <c r="A7145" s="75">
        <v>105011</v>
      </c>
      <c r="B7145" s="73" t="s">
        <v>7785</v>
      </c>
      <c r="C7145" s="78">
        <v>0.56999999999999995</v>
      </c>
    </row>
    <row r="7146" spans="1:3">
      <c r="A7146" s="75">
        <v>99061</v>
      </c>
      <c r="B7146" s="73" t="s">
        <v>7786</v>
      </c>
      <c r="C7146" s="78">
        <v>109.28</v>
      </c>
    </row>
    <row r="7147" spans="1:3">
      <c r="A7147" s="75">
        <v>99060</v>
      </c>
      <c r="B7147" s="73" t="s">
        <v>7787</v>
      </c>
      <c r="C7147" s="78">
        <v>178.09</v>
      </c>
    </row>
    <row r="7148" spans="1:3">
      <c r="A7148" s="75">
        <v>105008</v>
      </c>
      <c r="B7148" s="73" t="s">
        <v>7788</v>
      </c>
      <c r="C7148" s="78">
        <v>0</v>
      </c>
    </row>
    <row r="7149" spans="1:3" ht="25.5">
      <c r="A7149" s="75">
        <v>105009</v>
      </c>
      <c r="B7149" s="73" t="s">
        <v>7789</v>
      </c>
      <c r="C7149" s="78">
        <v>73.760000000000005</v>
      </c>
    </row>
    <row r="7150" spans="1:3" ht="25.5">
      <c r="A7150" s="75">
        <v>99059</v>
      </c>
      <c r="B7150" s="73" t="s">
        <v>7790</v>
      </c>
      <c r="C7150" s="78">
        <v>60.23</v>
      </c>
    </row>
    <row r="7151" spans="1:3">
      <c r="A7151" s="75">
        <v>105137</v>
      </c>
      <c r="B7151" s="73" t="s">
        <v>7791</v>
      </c>
      <c r="C7151" s="78">
        <v>0</v>
      </c>
    </row>
    <row r="7152" spans="1:3">
      <c r="A7152" s="75">
        <v>105136</v>
      </c>
      <c r="B7152" s="73" t="s">
        <v>7792</v>
      </c>
      <c r="C7152" s="78">
        <v>0</v>
      </c>
    </row>
    <row r="7153" spans="1:3">
      <c r="A7153" s="75">
        <v>105007</v>
      </c>
      <c r="B7153" s="73" t="s">
        <v>7793</v>
      </c>
      <c r="C7153" s="78">
        <v>34.51</v>
      </c>
    </row>
    <row r="7154" spans="1:3">
      <c r="A7154" s="75">
        <v>99063</v>
      </c>
      <c r="B7154" s="73" t="s">
        <v>7794</v>
      </c>
      <c r="C7154" s="78">
        <v>8.6199999999999992</v>
      </c>
    </row>
    <row r="7155" spans="1:3">
      <c r="A7155" s="75">
        <v>105010</v>
      </c>
      <c r="B7155" s="73" t="s">
        <v>7795</v>
      </c>
      <c r="C7155" s="78">
        <v>0</v>
      </c>
    </row>
    <row r="7156" spans="1:3">
      <c r="A7156" s="75">
        <v>99062</v>
      </c>
      <c r="B7156" s="73" t="s">
        <v>7796</v>
      </c>
      <c r="C7156" s="78">
        <v>1.87</v>
      </c>
    </row>
    <row r="7157" spans="1:3">
      <c r="A7157" s="75">
        <v>100857</v>
      </c>
      <c r="B7157" s="73" t="s">
        <v>7797</v>
      </c>
      <c r="C7157" s="78">
        <v>558.54999999999995</v>
      </c>
    </row>
    <row r="7158" spans="1:3" ht="25.5">
      <c r="A7158" s="75">
        <v>86905</v>
      </c>
      <c r="B7158" s="73" t="s">
        <v>7798</v>
      </c>
      <c r="C7158" s="78">
        <v>429.69</v>
      </c>
    </row>
    <row r="7159" spans="1:3" ht="25.5">
      <c r="A7159" s="75">
        <v>86908</v>
      </c>
      <c r="B7159" s="73" t="s">
        <v>7799</v>
      </c>
      <c r="C7159" s="78">
        <v>515.52</v>
      </c>
    </row>
    <row r="7160" spans="1:3">
      <c r="A7160" s="75">
        <v>100849</v>
      </c>
      <c r="B7160" s="73" t="s">
        <v>7800</v>
      </c>
      <c r="C7160" s="78">
        <v>44.79</v>
      </c>
    </row>
    <row r="7161" spans="1:3">
      <c r="A7161" s="75">
        <v>100851</v>
      </c>
      <c r="B7161" s="73" t="s">
        <v>7801</v>
      </c>
      <c r="C7161" s="78">
        <v>89.85</v>
      </c>
    </row>
    <row r="7162" spans="1:3">
      <c r="A7162" s="75">
        <v>100850</v>
      </c>
      <c r="B7162" s="73" t="s">
        <v>7802</v>
      </c>
      <c r="C7162" s="78">
        <v>0</v>
      </c>
    </row>
    <row r="7163" spans="1:3" ht="25.5">
      <c r="A7163" s="75">
        <v>86895</v>
      </c>
      <c r="B7163" s="73" t="s">
        <v>7803</v>
      </c>
      <c r="C7163" s="78">
        <v>378.66</v>
      </c>
    </row>
    <row r="7164" spans="1:3" ht="25.5">
      <c r="A7164" s="75">
        <v>86889</v>
      </c>
      <c r="B7164" s="73" t="s">
        <v>7804</v>
      </c>
      <c r="C7164" s="78">
        <v>802.96</v>
      </c>
    </row>
    <row r="7165" spans="1:3" ht="25.5">
      <c r="A7165" s="75">
        <v>86899</v>
      </c>
      <c r="B7165" s="73" t="s">
        <v>7805</v>
      </c>
      <c r="C7165" s="78">
        <v>397.52</v>
      </c>
    </row>
    <row r="7166" spans="1:3" ht="25.5">
      <c r="A7166" s="75">
        <v>86893</v>
      </c>
      <c r="B7166" s="73" t="s">
        <v>7806</v>
      </c>
      <c r="C7166" s="78">
        <v>853.22</v>
      </c>
    </row>
    <row r="7167" spans="1:3" ht="38.25">
      <c r="A7167" s="75">
        <v>86934</v>
      </c>
      <c r="B7167" s="73" t="s">
        <v>7807</v>
      </c>
      <c r="C7167" s="78">
        <v>485.64</v>
      </c>
    </row>
    <row r="7168" spans="1:3" ht="38.25">
      <c r="A7168" s="75">
        <v>86933</v>
      </c>
      <c r="B7168" s="73" t="s">
        <v>7808</v>
      </c>
      <c r="C7168" s="78">
        <v>495.99</v>
      </c>
    </row>
    <row r="7169" spans="1:3" ht="25.5">
      <c r="A7169" s="75">
        <v>86894</v>
      </c>
      <c r="B7169" s="73" t="s">
        <v>7809</v>
      </c>
      <c r="C7169" s="78">
        <v>353.63</v>
      </c>
    </row>
    <row r="7170" spans="1:3" ht="38.25">
      <c r="A7170" s="75">
        <v>93441</v>
      </c>
      <c r="B7170" s="73" t="s">
        <v>7810</v>
      </c>
      <c r="C7170" s="78">
        <v>1249.79</v>
      </c>
    </row>
    <row r="7171" spans="1:3" ht="38.25">
      <c r="A7171" s="75">
        <v>93396</v>
      </c>
      <c r="B7171" s="73" t="s">
        <v>7811</v>
      </c>
      <c r="C7171" s="78">
        <v>743.44</v>
      </c>
    </row>
    <row r="7172" spans="1:3" ht="38.25">
      <c r="A7172" s="75">
        <v>93442</v>
      </c>
      <c r="B7172" s="73" t="s">
        <v>7812</v>
      </c>
      <c r="C7172" s="78">
        <v>1675.09</v>
      </c>
    </row>
    <row r="7173" spans="1:3" ht="38.25">
      <c r="A7173" s="75">
        <v>86947</v>
      </c>
      <c r="B7173" s="73" t="s">
        <v>7813</v>
      </c>
      <c r="C7173" s="78">
        <v>1609.18</v>
      </c>
    </row>
    <row r="7174" spans="1:3" ht="25.5">
      <c r="A7174" s="75">
        <v>100875</v>
      </c>
      <c r="B7174" s="73" t="s">
        <v>7814</v>
      </c>
      <c r="C7174" s="78">
        <v>1075.03</v>
      </c>
    </row>
    <row r="7175" spans="1:3" ht="25.5">
      <c r="A7175" s="75">
        <v>100863</v>
      </c>
      <c r="B7175" s="73" t="s">
        <v>7815</v>
      </c>
      <c r="C7175" s="78">
        <v>608.48</v>
      </c>
    </row>
    <row r="7176" spans="1:3" ht="25.5">
      <c r="A7176" s="75">
        <v>100864</v>
      </c>
      <c r="B7176" s="73" t="s">
        <v>7816</v>
      </c>
      <c r="C7176" s="78">
        <v>666.1</v>
      </c>
    </row>
    <row r="7177" spans="1:3" ht="25.5">
      <c r="A7177" s="75">
        <v>100865</v>
      </c>
      <c r="B7177" s="73" t="s">
        <v>7817</v>
      </c>
      <c r="C7177" s="78">
        <v>581.55999999999995</v>
      </c>
    </row>
    <row r="7178" spans="1:3" ht="25.5">
      <c r="A7178" s="75">
        <v>100866</v>
      </c>
      <c r="B7178" s="73" t="s">
        <v>7818</v>
      </c>
      <c r="C7178" s="78">
        <v>317.31</v>
      </c>
    </row>
    <row r="7179" spans="1:3" ht="25.5">
      <c r="A7179" s="75">
        <v>100867</v>
      </c>
      <c r="B7179" s="73" t="s">
        <v>7819</v>
      </c>
      <c r="C7179" s="78">
        <v>336.31</v>
      </c>
    </row>
    <row r="7180" spans="1:3" ht="25.5">
      <c r="A7180" s="75">
        <v>100868</v>
      </c>
      <c r="B7180" s="73" t="s">
        <v>7820</v>
      </c>
      <c r="C7180" s="78">
        <v>348.95</v>
      </c>
    </row>
    <row r="7181" spans="1:3" ht="25.5">
      <c r="A7181" s="75">
        <v>100869</v>
      </c>
      <c r="B7181" s="73" t="s">
        <v>7821</v>
      </c>
      <c r="C7181" s="78">
        <v>358.65</v>
      </c>
    </row>
    <row r="7182" spans="1:3" ht="25.5">
      <c r="A7182" s="75">
        <v>100870</v>
      </c>
      <c r="B7182" s="73" t="s">
        <v>7822</v>
      </c>
      <c r="C7182" s="78">
        <v>318.76</v>
      </c>
    </row>
    <row r="7183" spans="1:3" ht="25.5">
      <c r="A7183" s="75">
        <v>100871</v>
      </c>
      <c r="B7183" s="73" t="s">
        <v>7823</v>
      </c>
      <c r="C7183" s="78">
        <v>344.18</v>
      </c>
    </row>
    <row r="7184" spans="1:3" ht="25.5">
      <c r="A7184" s="75">
        <v>100872</v>
      </c>
      <c r="B7184" s="73" t="s">
        <v>7824</v>
      </c>
      <c r="C7184" s="78">
        <v>360.4</v>
      </c>
    </row>
    <row r="7185" spans="1:3" ht="25.5">
      <c r="A7185" s="75">
        <v>100873</v>
      </c>
      <c r="B7185" s="73" t="s">
        <v>7825</v>
      </c>
      <c r="C7185" s="78">
        <v>370.53</v>
      </c>
    </row>
    <row r="7186" spans="1:3">
      <c r="A7186" s="75">
        <v>100860</v>
      </c>
      <c r="B7186" s="73" t="s">
        <v>7826</v>
      </c>
      <c r="C7186" s="78">
        <v>109.14</v>
      </c>
    </row>
    <row r="7187" spans="1:3" ht="25.5">
      <c r="A7187" s="75">
        <v>86936</v>
      </c>
      <c r="B7187" s="73" t="s">
        <v>7827</v>
      </c>
      <c r="C7187" s="78">
        <v>673.28</v>
      </c>
    </row>
    <row r="7188" spans="1:3" ht="25.5">
      <c r="A7188" s="75">
        <v>86935</v>
      </c>
      <c r="B7188" s="73" t="s">
        <v>7828</v>
      </c>
      <c r="C7188" s="78">
        <v>343.24</v>
      </c>
    </row>
    <row r="7189" spans="1:3" ht="25.5">
      <c r="A7189" s="75">
        <v>86901</v>
      </c>
      <c r="B7189" s="73" t="s">
        <v>7829</v>
      </c>
      <c r="C7189" s="78">
        <v>151.84</v>
      </c>
    </row>
    <row r="7190" spans="1:3" ht="25.5">
      <c r="A7190" s="75">
        <v>86938</v>
      </c>
      <c r="B7190" s="73" t="s">
        <v>7830</v>
      </c>
      <c r="C7190" s="78">
        <v>604.75</v>
      </c>
    </row>
    <row r="7191" spans="1:3" ht="25.5">
      <c r="A7191" s="75">
        <v>86937</v>
      </c>
      <c r="B7191" s="73" t="s">
        <v>7831</v>
      </c>
      <c r="C7191" s="78">
        <v>274.70999999999998</v>
      </c>
    </row>
    <row r="7192" spans="1:3" ht="25.5">
      <c r="A7192" s="75">
        <v>86900</v>
      </c>
      <c r="B7192" s="73" t="s">
        <v>7832</v>
      </c>
      <c r="C7192" s="78">
        <v>211.38</v>
      </c>
    </row>
    <row r="7193" spans="1:3" ht="25.5">
      <c r="A7193" s="75">
        <v>100852</v>
      </c>
      <c r="B7193" s="73" t="s">
        <v>7833</v>
      </c>
      <c r="C7193" s="78">
        <v>231.6</v>
      </c>
    </row>
    <row r="7194" spans="1:3">
      <c r="A7194" s="75">
        <v>86886</v>
      </c>
      <c r="B7194" s="73" t="s">
        <v>7834</v>
      </c>
      <c r="C7194" s="78">
        <v>81.38</v>
      </c>
    </row>
    <row r="7195" spans="1:3">
      <c r="A7195" s="75">
        <v>86887</v>
      </c>
      <c r="B7195" s="73" t="s">
        <v>7835</v>
      </c>
      <c r="C7195" s="78">
        <v>88.61</v>
      </c>
    </row>
    <row r="7196" spans="1:3">
      <c r="A7196" s="75">
        <v>86884</v>
      </c>
      <c r="B7196" s="73" t="s">
        <v>7836</v>
      </c>
      <c r="C7196" s="78">
        <v>10.6</v>
      </c>
    </row>
    <row r="7197" spans="1:3">
      <c r="A7197" s="75">
        <v>86885</v>
      </c>
      <c r="B7197" s="73" t="s">
        <v>7837</v>
      </c>
      <c r="C7197" s="78">
        <v>12.09</v>
      </c>
    </row>
    <row r="7198" spans="1:3">
      <c r="A7198" s="75">
        <v>95546</v>
      </c>
      <c r="B7198" s="73" t="s">
        <v>7838</v>
      </c>
      <c r="C7198" s="78">
        <v>126.32</v>
      </c>
    </row>
    <row r="7199" spans="1:3" ht="25.5">
      <c r="A7199" s="75">
        <v>86902</v>
      </c>
      <c r="B7199" s="73" t="s">
        <v>7839</v>
      </c>
      <c r="C7199" s="78">
        <v>332.04</v>
      </c>
    </row>
    <row r="7200" spans="1:3" ht="38.25">
      <c r="A7200" s="75">
        <v>86939</v>
      </c>
      <c r="B7200" s="73" t="s">
        <v>7840</v>
      </c>
      <c r="C7200" s="78">
        <v>443.93</v>
      </c>
    </row>
    <row r="7201" spans="1:3" ht="25.5">
      <c r="A7201" s="75">
        <v>86903</v>
      </c>
      <c r="B7201" s="73" t="s">
        <v>7841</v>
      </c>
      <c r="C7201" s="78">
        <v>373.36</v>
      </c>
    </row>
    <row r="7202" spans="1:3" ht="38.25">
      <c r="A7202" s="75">
        <v>86940</v>
      </c>
      <c r="B7202" s="73" t="s">
        <v>7842</v>
      </c>
      <c r="C7202" s="78">
        <v>1433.18</v>
      </c>
    </row>
    <row r="7203" spans="1:3" ht="38.25">
      <c r="A7203" s="75">
        <v>86941</v>
      </c>
      <c r="B7203" s="73" t="s">
        <v>7843</v>
      </c>
      <c r="C7203" s="78">
        <v>1067.24</v>
      </c>
    </row>
    <row r="7204" spans="1:3" ht="25.5">
      <c r="A7204" s="75">
        <v>86904</v>
      </c>
      <c r="B7204" s="73" t="s">
        <v>7844</v>
      </c>
      <c r="C7204" s="78">
        <v>155.94</v>
      </c>
    </row>
    <row r="7205" spans="1:3" ht="38.25">
      <c r="A7205" s="75">
        <v>86943</v>
      </c>
      <c r="B7205" s="73" t="s">
        <v>7845</v>
      </c>
      <c r="C7205" s="78">
        <v>267.83</v>
      </c>
    </row>
    <row r="7206" spans="1:3" ht="38.25">
      <c r="A7206" s="75">
        <v>86942</v>
      </c>
      <c r="B7206" s="73" t="s">
        <v>7846</v>
      </c>
      <c r="C7206" s="78">
        <v>278.18</v>
      </c>
    </row>
    <row r="7207" spans="1:3">
      <c r="A7207" s="75">
        <v>100856</v>
      </c>
      <c r="B7207" s="73" t="s">
        <v>7847</v>
      </c>
      <c r="C7207" s="78">
        <v>40.17</v>
      </c>
    </row>
    <row r="7208" spans="1:3">
      <c r="A7208" s="75">
        <v>100858</v>
      </c>
      <c r="B7208" s="73" t="s">
        <v>7848</v>
      </c>
      <c r="C7208" s="78">
        <v>629.35</v>
      </c>
    </row>
    <row r="7209" spans="1:3" ht="25.5">
      <c r="A7209" s="75">
        <v>100859</v>
      </c>
      <c r="B7209" s="73" t="s">
        <v>7849</v>
      </c>
      <c r="C7209" s="78">
        <v>1068.24</v>
      </c>
    </row>
    <row r="7210" spans="1:3">
      <c r="A7210" s="75">
        <v>95544</v>
      </c>
      <c r="B7210" s="73" t="s">
        <v>7850</v>
      </c>
      <c r="C7210" s="78">
        <v>35.82</v>
      </c>
    </row>
    <row r="7211" spans="1:3">
      <c r="A7211" s="75">
        <v>95543</v>
      </c>
      <c r="B7211" s="73" t="s">
        <v>7851</v>
      </c>
      <c r="C7211" s="78">
        <v>50.71</v>
      </c>
    </row>
    <row r="7212" spans="1:3">
      <c r="A7212" s="75">
        <v>95542</v>
      </c>
      <c r="B7212" s="73" t="s">
        <v>7852</v>
      </c>
      <c r="C7212" s="78">
        <v>29.71</v>
      </c>
    </row>
    <row r="7213" spans="1:3">
      <c r="A7213" s="75">
        <v>100874</v>
      </c>
      <c r="B7213" s="73" t="s">
        <v>7853</v>
      </c>
      <c r="C7213" s="78">
        <v>317.31</v>
      </c>
    </row>
    <row r="7214" spans="1:3">
      <c r="A7214" s="75">
        <v>95545</v>
      </c>
      <c r="B7214" s="73" t="s">
        <v>7854</v>
      </c>
      <c r="C7214" s="78">
        <v>35.17</v>
      </c>
    </row>
    <row r="7215" spans="1:3" ht="25.5">
      <c r="A7215" s="75">
        <v>95547</v>
      </c>
      <c r="B7215" s="73" t="s">
        <v>7855</v>
      </c>
      <c r="C7215" s="78">
        <v>60.87</v>
      </c>
    </row>
    <row r="7216" spans="1:3">
      <c r="A7216" s="75">
        <v>86883</v>
      </c>
      <c r="B7216" s="73" t="s">
        <v>7856</v>
      </c>
      <c r="C7216" s="78">
        <v>12.24</v>
      </c>
    </row>
    <row r="7217" spans="1:3">
      <c r="A7217" s="75">
        <v>86881</v>
      </c>
      <c r="B7217" s="73" t="s">
        <v>7857</v>
      </c>
      <c r="C7217" s="78">
        <v>342.28</v>
      </c>
    </row>
    <row r="7218" spans="1:3">
      <c r="A7218" s="75">
        <v>86882</v>
      </c>
      <c r="B7218" s="73" t="s">
        <v>7858</v>
      </c>
      <c r="C7218" s="78">
        <v>22.59</v>
      </c>
    </row>
    <row r="7219" spans="1:3" ht="25.5">
      <c r="A7219" s="75">
        <v>100862</v>
      </c>
      <c r="B7219" s="73" t="s">
        <v>7859</v>
      </c>
      <c r="C7219" s="78">
        <v>38.42</v>
      </c>
    </row>
    <row r="7220" spans="1:3" ht="25.5">
      <c r="A7220" s="75">
        <v>100861</v>
      </c>
      <c r="B7220" s="73" t="s">
        <v>7860</v>
      </c>
      <c r="C7220" s="78">
        <v>34.700000000000003</v>
      </c>
    </row>
    <row r="7221" spans="1:3" ht="25.5">
      <c r="A7221" s="75">
        <v>86872</v>
      </c>
      <c r="B7221" s="73" t="s">
        <v>7861</v>
      </c>
      <c r="C7221" s="78">
        <v>761.43</v>
      </c>
    </row>
    <row r="7222" spans="1:3" ht="38.25">
      <c r="A7222" s="75">
        <v>86919</v>
      </c>
      <c r="B7222" s="73" t="s">
        <v>7862</v>
      </c>
      <c r="C7222" s="78">
        <v>988.64</v>
      </c>
    </row>
    <row r="7223" spans="1:3" ht="38.25">
      <c r="A7223" s="75">
        <v>86920</v>
      </c>
      <c r="B7223" s="73" t="s">
        <v>7863</v>
      </c>
      <c r="C7223" s="78">
        <v>841.25</v>
      </c>
    </row>
    <row r="7224" spans="1:3" ht="25.5">
      <c r="A7224" s="75">
        <v>86921</v>
      </c>
      <c r="B7224" s="73" t="s">
        <v>7864</v>
      </c>
      <c r="C7224" s="78">
        <v>806.25</v>
      </c>
    </row>
    <row r="7225" spans="1:3" ht="25.5">
      <c r="A7225" s="75">
        <v>86874</v>
      </c>
      <c r="B7225" s="73" t="s">
        <v>7865</v>
      </c>
      <c r="C7225" s="78">
        <v>534.29</v>
      </c>
    </row>
    <row r="7226" spans="1:3" ht="38.25">
      <c r="A7226" s="75">
        <v>86922</v>
      </c>
      <c r="B7226" s="73" t="s">
        <v>7866</v>
      </c>
      <c r="C7226" s="78">
        <v>1091.54</v>
      </c>
    </row>
    <row r="7227" spans="1:3" ht="38.25">
      <c r="A7227" s="75">
        <v>86923</v>
      </c>
      <c r="B7227" s="73" t="s">
        <v>7867</v>
      </c>
      <c r="C7227" s="78">
        <v>624.46</v>
      </c>
    </row>
    <row r="7228" spans="1:3" ht="25.5">
      <c r="A7228" s="75">
        <v>86924</v>
      </c>
      <c r="B7228" s="73" t="s">
        <v>7868</v>
      </c>
      <c r="C7228" s="78">
        <v>589.46</v>
      </c>
    </row>
    <row r="7229" spans="1:3" ht="25.5">
      <c r="A7229" s="75">
        <v>86875</v>
      </c>
      <c r="B7229" s="73" t="s">
        <v>7869</v>
      </c>
      <c r="C7229" s="78">
        <v>638.70000000000005</v>
      </c>
    </row>
    <row r="7230" spans="1:3" ht="38.25">
      <c r="A7230" s="75">
        <v>86925</v>
      </c>
      <c r="B7230" s="73" t="s">
        <v>7870</v>
      </c>
      <c r="C7230" s="78">
        <v>718.52</v>
      </c>
    </row>
    <row r="7231" spans="1:3" ht="25.5">
      <c r="A7231" s="75">
        <v>86926</v>
      </c>
      <c r="B7231" s="73" t="s">
        <v>7871</v>
      </c>
      <c r="C7231" s="78">
        <v>683.52</v>
      </c>
    </row>
    <row r="7232" spans="1:3" ht="25.5">
      <c r="A7232" s="75">
        <v>86876</v>
      </c>
      <c r="B7232" s="73" t="s">
        <v>7872</v>
      </c>
      <c r="C7232" s="78">
        <v>362.14</v>
      </c>
    </row>
    <row r="7233" spans="1:3" ht="38.25">
      <c r="A7233" s="75">
        <v>86929</v>
      </c>
      <c r="B7233" s="73" t="s">
        <v>7873</v>
      </c>
      <c r="C7233" s="78">
        <v>441.96</v>
      </c>
    </row>
    <row r="7234" spans="1:3" ht="25.5">
      <c r="A7234" s="75">
        <v>86930</v>
      </c>
      <c r="B7234" s="73" t="s">
        <v>7874</v>
      </c>
      <c r="C7234" s="78">
        <v>406.96</v>
      </c>
    </row>
    <row r="7235" spans="1:3" ht="38.25">
      <c r="A7235" s="75">
        <v>86927</v>
      </c>
      <c r="B7235" s="73" t="s">
        <v>7875</v>
      </c>
      <c r="C7235" s="78">
        <v>452.31</v>
      </c>
    </row>
    <row r="7236" spans="1:3" ht="25.5">
      <c r="A7236" s="75">
        <v>86928</v>
      </c>
      <c r="B7236" s="73" t="s">
        <v>7876</v>
      </c>
      <c r="C7236" s="78">
        <v>417.31</v>
      </c>
    </row>
    <row r="7237" spans="1:3" ht="25.5">
      <c r="A7237" s="75">
        <v>86914</v>
      </c>
      <c r="B7237" s="73" t="s">
        <v>7877</v>
      </c>
      <c r="C7237" s="78">
        <v>104.34</v>
      </c>
    </row>
    <row r="7238" spans="1:3" ht="25.5">
      <c r="A7238" s="75">
        <v>86913</v>
      </c>
      <c r="B7238" s="73" t="s">
        <v>7878</v>
      </c>
      <c r="C7238" s="78">
        <v>58</v>
      </c>
    </row>
    <row r="7239" spans="1:3">
      <c r="A7239" s="75">
        <v>100853</v>
      </c>
      <c r="B7239" s="73" t="s">
        <v>7879</v>
      </c>
      <c r="C7239" s="78">
        <v>364.98</v>
      </c>
    </row>
    <row r="7240" spans="1:3">
      <c r="A7240" s="75">
        <v>100854</v>
      </c>
      <c r="B7240" s="73" t="s">
        <v>7880</v>
      </c>
      <c r="C7240" s="78">
        <v>1907.44</v>
      </c>
    </row>
    <row r="7241" spans="1:3" ht="25.5">
      <c r="A7241" s="75">
        <v>86915</v>
      </c>
      <c r="B7241" s="73" t="s">
        <v>7881</v>
      </c>
      <c r="C7241" s="78">
        <v>152.36000000000001</v>
      </c>
    </row>
    <row r="7242" spans="1:3" ht="25.5">
      <c r="A7242" s="75">
        <v>86906</v>
      </c>
      <c r="B7242" s="73" t="s">
        <v>7882</v>
      </c>
      <c r="C7242" s="78">
        <v>79.47</v>
      </c>
    </row>
    <row r="7243" spans="1:3" ht="25.5">
      <c r="A7243" s="75">
        <v>86911</v>
      </c>
      <c r="B7243" s="73" t="s">
        <v>7883</v>
      </c>
      <c r="C7243" s="78">
        <v>92.99</v>
      </c>
    </row>
    <row r="7244" spans="1:3" ht="25.5">
      <c r="A7244" s="75">
        <v>86909</v>
      </c>
      <c r="B7244" s="73" t="s">
        <v>7884</v>
      </c>
      <c r="C7244" s="78">
        <v>137.99</v>
      </c>
    </row>
    <row r="7245" spans="1:3" ht="25.5">
      <c r="A7245" s="75">
        <v>86910</v>
      </c>
      <c r="B7245" s="73" t="s">
        <v>7885</v>
      </c>
      <c r="C7245" s="78">
        <v>136</v>
      </c>
    </row>
    <row r="7246" spans="1:3">
      <c r="A7246" s="75">
        <v>86916</v>
      </c>
      <c r="B7246" s="73" t="s">
        <v>7886</v>
      </c>
      <c r="C7246" s="78">
        <v>23</v>
      </c>
    </row>
    <row r="7247" spans="1:3" ht="25.5">
      <c r="A7247" s="75">
        <v>95469</v>
      </c>
      <c r="B7247" s="73" t="s">
        <v>7887</v>
      </c>
      <c r="C7247" s="78">
        <v>314.52</v>
      </c>
    </row>
    <row r="7248" spans="1:3" ht="25.5">
      <c r="A7248" s="75">
        <v>95470</v>
      </c>
      <c r="B7248" s="73" t="s">
        <v>7888</v>
      </c>
      <c r="C7248" s="78">
        <v>323.7</v>
      </c>
    </row>
    <row r="7249" spans="1:3" ht="25.5">
      <c r="A7249" s="75">
        <v>95471</v>
      </c>
      <c r="B7249" s="73" t="s">
        <v>7889</v>
      </c>
      <c r="C7249" s="78">
        <v>811.78</v>
      </c>
    </row>
    <row r="7250" spans="1:3" ht="38.25">
      <c r="A7250" s="75">
        <v>95472</v>
      </c>
      <c r="B7250" s="73" t="s">
        <v>7890</v>
      </c>
      <c r="C7250" s="78">
        <v>820.96</v>
      </c>
    </row>
    <row r="7251" spans="1:3">
      <c r="A7251" s="75">
        <v>100848</v>
      </c>
      <c r="B7251" s="73" t="s">
        <v>7891</v>
      </c>
      <c r="C7251" s="78">
        <v>584.46</v>
      </c>
    </row>
    <row r="7252" spans="1:3" ht="25.5">
      <c r="A7252" s="75">
        <v>86888</v>
      </c>
      <c r="B7252" s="73" t="s">
        <v>7892</v>
      </c>
      <c r="C7252" s="78">
        <v>516.44000000000005</v>
      </c>
    </row>
    <row r="7253" spans="1:3" ht="25.5">
      <c r="A7253" s="75">
        <v>86932</v>
      </c>
      <c r="B7253" s="73" t="s">
        <v>7893</v>
      </c>
      <c r="C7253" s="78">
        <v>605.04999999999995</v>
      </c>
    </row>
    <row r="7254" spans="1:3" ht="25.5">
      <c r="A7254" s="75">
        <v>86931</v>
      </c>
      <c r="B7254" s="73" t="s">
        <v>7894</v>
      </c>
      <c r="C7254" s="78">
        <v>528.53</v>
      </c>
    </row>
    <row r="7255" spans="1:3" ht="25.5">
      <c r="A7255" s="75">
        <v>100878</v>
      </c>
      <c r="B7255" s="73" t="s">
        <v>7895</v>
      </c>
      <c r="C7255" s="78">
        <v>692.74</v>
      </c>
    </row>
    <row r="7256" spans="1:3" ht="25.5">
      <c r="A7256" s="75">
        <v>86877</v>
      </c>
      <c r="B7256" s="73" t="s">
        <v>7896</v>
      </c>
      <c r="C7256" s="78">
        <v>110.63</v>
      </c>
    </row>
    <row r="7257" spans="1:3" ht="25.5">
      <c r="A7257" s="75">
        <v>86878</v>
      </c>
      <c r="B7257" s="73" t="s">
        <v>7897</v>
      </c>
      <c r="C7257" s="78">
        <v>119.62</v>
      </c>
    </row>
    <row r="7258" spans="1:3" ht="25.5">
      <c r="A7258" s="75">
        <v>86879</v>
      </c>
      <c r="B7258" s="73" t="s">
        <v>7898</v>
      </c>
      <c r="C7258" s="78">
        <v>9.58</v>
      </c>
    </row>
    <row r="7259" spans="1:3" ht="25.5">
      <c r="A7259" s="75">
        <v>86880</v>
      </c>
      <c r="B7259" s="73" t="s">
        <v>7899</v>
      </c>
      <c r="C7259" s="78">
        <v>26.78</v>
      </c>
    </row>
    <row r="7260" spans="1:3" ht="25.5">
      <c r="A7260" s="75">
        <v>101663</v>
      </c>
      <c r="B7260" s="73" t="s">
        <v>7900</v>
      </c>
      <c r="C7260" s="78">
        <v>25.13</v>
      </c>
    </row>
    <row r="7261" spans="1:3" ht="25.5">
      <c r="A7261" s="75">
        <v>101664</v>
      </c>
      <c r="B7261" s="73" t="s">
        <v>7901</v>
      </c>
      <c r="C7261" s="78">
        <v>26.44</v>
      </c>
    </row>
    <row r="7262" spans="1:3" ht="25.5">
      <c r="A7262" s="75">
        <v>101665</v>
      </c>
      <c r="B7262" s="73" t="s">
        <v>7902</v>
      </c>
      <c r="C7262" s="78">
        <v>32.04</v>
      </c>
    </row>
    <row r="7263" spans="1:3" ht="25.5">
      <c r="A7263" s="75">
        <v>101634</v>
      </c>
      <c r="B7263" s="73" t="s">
        <v>7903</v>
      </c>
      <c r="C7263" s="78">
        <v>0</v>
      </c>
    </row>
    <row r="7264" spans="1:3" ht="25.5">
      <c r="A7264" s="75">
        <v>101635</v>
      </c>
      <c r="B7264" s="73" t="s">
        <v>7904</v>
      </c>
      <c r="C7264" s="78">
        <v>0</v>
      </c>
    </row>
    <row r="7265" spans="1:3" ht="25.5">
      <c r="A7265" s="75">
        <v>101636</v>
      </c>
      <c r="B7265" s="73" t="s">
        <v>7905</v>
      </c>
      <c r="C7265" s="78">
        <v>140.24</v>
      </c>
    </row>
    <row r="7266" spans="1:3" ht="25.5">
      <c r="A7266" s="75">
        <v>101637</v>
      </c>
      <c r="B7266" s="73" t="s">
        <v>7906</v>
      </c>
      <c r="C7266" s="78">
        <v>134.62</v>
      </c>
    </row>
    <row r="7267" spans="1:3" ht="25.5">
      <c r="A7267" s="75">
        <v>101638</v>
      </c>
      <c r="B7267" s="73" t="s">
        <v>7907</v>
      </c>
      <c r="C7267" s="78">
        <v>0</v>
      </c>
    </row>
    <row r="7268" spans="1:3" ht="25.5">
      <c r="A7268" s="75">
        <v>101639</v>
      </c>
      <c r="B7268" s="73" t="s">
        <v>7908</v>
      </c>
      <c r="C7268" s="78">
        <v>0</v>
      </c>
    </row>
    <row r="7269" spans="1:3">
      <c r="A7269" s="75">
        <v>105919</v>
      </c>
      <c r="B7269" s="73" t="s">
        <v>7909</v>
      </c>
      <c r="C7269" s="78">
        <v>0</v>
      </c>
    </row>
    <row r="7270" spans="1:3" ht="25.5">
      <c r="A7270" s="75">
        <v>101658</v>
      </c>
      <c r="B7270" s="73" t="s">
        <v>7910</v>
      </c>
      <c r="C7270" s="78">
        <v>481.91</v>
      </c>
    </row>
    <row r="7271" spans="1:3" ht="25.5">
      <c r="A7271" s="75">
        <v>101659</v>
      </c>
      <c r="B7271" s="73" t="s">
        <v>7911</v>
      </c>
      <c r="C7271" s="78">
        <v>548.69000000000005</v>
      </c>
    </row>
    <row r="7272" spans="1:3" ht="25.5">
      <c r="A7272" s="75">
        <v>101660</v>
      </c>
      <c r="B7272" s="73" t="s">
        <v>7912</v>
      </c>
      <c r="C7272" s="78">
        <v>863.94</v>
      </c>
    </row>
    <row r="7273" spans="1:3" ht="25.5">
      <c r="A7273" s="75">
        <v>101654</v>
      </c>
      <c r="B7273" s="73" t="s">
        <v>7913</v>
      </c>
      <c r="C7273" s="78">
        <v>192.81</v>
      </c>
    </row>
    <row r="7274" spans="1:3" ht="25.5">
      <c r="A7274" s="75">
        <v>101655</v>
      </c>
      <c r="B7274" s="73" t="s">
        <v>7914</v>
      </c>
      <c r="C7274" s="78">
        <v>297.8</v>
      </c>
    </row>
    <row r="7275" spans="1:3" ht="25.5">
      <c r="A7275" s="75">
        <v>101656</v>
      </c>
      <c r="B7275" s="73" t="s">
        <v>7915</v>
      </c>
      <c r="C7275" s="78">
        <v>322.31</v>
      </c>
    </row>
    <row r="7276" spans="1:3" ht="25.5">
      <c r="A7276" s="75">
        <v>101657</v>
      </c>
      <c r="B7276" s="73" t="s">
        <v>7916</v>
      </c>
      <c r="C7276" s="78">
        <v>374.53</v>
      </c>
    </row>
    <row r="7277" spans="1:3" ht="25.5">
      <c r="A7277" s="75">
        <v>105923</v>
      </c>
      <c r="B7277" s="73" t="s">
        <v>7917</v>
      </c>
      <c r="C7277" s="78">
        <v>0</v>
      </c>
    </row>
    <row r="7278" spans="1:3" ht="25.5">
      <c r="A7278" s="75">
        <v>105921</v>
      </c>
      <c r="B7278" s="73" t="s">
        <v>7918</v>
      </c>
      <c r="C7278" s="78">
        <v>0</v>
      </c>
    </row>
    <row r="7279" spans="1:3">
      <c r="A7279" s="75">
        <v>105920</v>
      </c>
      <c r="B7279" s="73" t="s">
        <v>7919</v>
      </c>
      <c r="C7279" s="78">
        <v>0</v>
      </c>
    </row>
    <row r="7280" spans="1:3" ht="25.5">
      <c r="A7280" s="75">
        <v>105922</v>
      </c>
      <c r="B7280" s="73" t="s">
        <v>7920</v>
      </c>
      <c r="C7280" s="78">
        <v>0</v>
      </c>
    </row>
    <row r="7281" spans="1:3" ht="25.5">
      <c r="A7281" s="75">
        <v>101632</v>
      </c>
      <c r="B7281" s="73" t="s">
        <v>7921</v>
      </c>
      <c r="C7281" s="78">
        <v>36.28</v>
      </c>
    </row>
    <row r="7282" spans="1:3" ht="25.5">
      <c r="A7282" s="75">
        <v>101661</v>
      </c>
      <c r="B7282" s="73" t="s">
        <v>7922</v>
      </c>
      <c r="C7282" s="78">
        <v>119.9</v>
      </c>
    </row>
    <row r="7283" spans="1:3" ht="25.5">
      <c r="A7283" s="75">
        <v>105924</v>
      </c>
      <c r="B7283" s="73" t="s">
        <v>7923</v>
      </c>
      <c r="C7283" s="78">
        <v>11.8</v>
      </c>
    </row>
    <row r="7284" spans="1:3">
      <c r="A7284" s="75">
        <v>101651</v>
      </c>
      <c r="B7284" s="73" t="s">
        <v>7924</v>
      </c>
      <c r="C7284" s="78">
        <v>60.65</v>
      </c>
    </row>
    <row r="7285" spans="1:3">
      <c r="A7285" s="75">
        <v>101630</v>
      </c>
      <c r="B7285" s="73" t="s">
        <v>7925</v>
      </c>
      <c r="C7285" s="78">
        <v>70.31</v>
      </c>
    </row>
    <row r="7286" spans="1:3" ht="25.5">
      <c r="A7286" s="75">
        <v>101633</v>
      </c>
      <c r="B7286" s="73" t="s">
        <v>7926</v>
      </c>
      <c r="C7286" s="78">
        <v>94.69</v>
      </c>
    </row>
    <row r="7287" spans="1:3" ht="38.25">
      <c r="A7287" s="75">
        <v>104219</v>
      </c>
      <c r="B7287" s="73" t="s">
        <v>7927</v>
      </c>
      <c r="C7287" s="78">
        <v>88.13</v>
      </c>
    </row>
    <row r="7288" spans="1:3" ht="38.25">
      <c r="A7288" s="75">
        <v>104223</v>
      </c>
      <c r="B7288" s="73" t="s">
        <v>7928</v>
      </c>
      <c r="C7288" s="78">
        <v>115.82</v>
      </c>
    </row>
    <row r="7289" spans="1:3" ht="38.25">
      <c r="A7289" s="75">
        <v>104227</v>
      </c>
      <c r="B7289" s="73" t="s">
        <v>7929</v>
      </c>
      <c r="C7289" s="78">
        <v>136.38999999999999</v>
      </c>
    </row>
    <row r="7290" spans="1:3" ht="38.25">
      <c r="A7290" s="75">
        <v>104231</v>
      </c>
      <c r="B7290" s="73" t="s">
        <v>7930</v>
      </c>
      <c r="C7290" s="78">
        <v>150.30000000000001</v>
      </c>
    </row>
    <row r="7291" spans="1:3" ht="38.25">
      <c r="A7291" s="75">
        <v>104235</v>
      </c>
      <c r="B7291" s="73" t="s">
        <v>7931</v>
      </c>
      <c r="C7291" s="78">
        <v>74.290000000000006</v>
      </c>
    </row>
    <row r="7292" spans="1:3" ht="38.25">
      <c r="A7292" s="75">
        <v>104239</v>
      </c>
      <c r="B7292" s="73" t="s">
        <v>7932</v>
      </c>
      <c r="C7292" s="78">
        <v>100.66</v>
      </c>
    </row>
    <row r="7293" spans="1:3" ht="38.25">
      <c r="A7293" s="75">
        <v>104243</v>
      </c>
      <c r="B7293" s="73" t="s">
        <v>7933</v>
      </c>
      <c r="C7293" s="78">
        <v>119.89</v>
      </c>
    </row>
    <row r="7294" spans="1:3" ht="38.25">
      <c r="A7294" s="75">
        <v>104247</v>
      </c>
      <c r="B7294" s="73" t="s">
        <v>7934</v>
      </c>
      <c r="C7294" s="78">
        <v>128.94999999999999</v>
      </c>
    </row>
    <row r="7295" spans="1:3" ht="38.25">
      <c r="A7295" s="75">
        <v>87795</v>
      </c>
      <c r="B7295" s="73" t="s">
        <v>7935</v>
      </c>
      <c r="C7295" s="78">
        <v>76.28</v>
      </c>
    </row>
    <row r="7296" spans="1:3" ht="38.25">
      <c r="A7296" s="75">
        <v>87800</v>
      </c>
      <c r="B7296" s="73" t="s">
        <v>7936</v>
      </c>
      <c r="C7296" s="78">
        <v>103.55</v>
      </c>
    </row>
    <row r="7297" spans="1:3" ht="38.25">
      <c r="A7297" s="75">
        <v>87804</v>
      </c>
      <c r="B7297" s="73" t="s">
        <v>7937</v>
      </c>
      <c r="C7297" s="78">
        <v>122.78</v>
      </c>
    </row>
    <row r="7298" spans="1:3" ht="38.25">
      <c r="A7298" s="75">
        <v>87808</v>
      </c>
      <c r="B7298" s="73" t="s">
        <v>7938</v>
      </c>
      <c r="C7298" s="78">
        <v>131.75</v>
      </c>
    </row>
    <row r="7299" spans="1:3" ht="38.25">
      <c r="A7299" s="75">
        <v>87778</v>
      </c>
      <c r="B7299" s="73" t="s">
        <v>7939</v>
      </c>
      <c r="C7299" s="78">
        <v>91.38</v>
      </c>
    </row>
    <row r="7300" spans="1:3" ht="38.25">
      <c r="A7300" s="75">
        <v>87783</v>
      </c>
      <c r="B7300" s="73" t="s">
        <v>7940</v>
      </c>
      <c r="C7300" s="78">
        <v>120.05</v>
      </c>
    </row>
    <row r="7301" spans="1:3" ht="38.25">
      <c r="A7301" s="75">
        <v>87787</v>
      </c>
      <c r="B7301" s="73" t="s">
        <v>7941</v>
      </c>
      <c r="C7301" s="78">
        <v>140.62</v>
      </c>
    </row>
    <row r="7302" spans="1:3" ht="38.25">
      <c r="A7302" s="75">
        <v>87791</v>
      </c>
      <c r="B7302" s="73" t="s">
        <v>7942</v>
      </c>
      <c r="C7302" s="78">
        <v>154.96</v>
      </c>
    </row>
    <row r="7303" spans="1:3" ht="38.25">
      <c r="A7303" s="75">
        <v>87832</v>
      </c>
      <c r="B7303" s="73" t="s">
        <v>7943</v>
      </c>
      <c r="C7303" s="78">
        <v>143.24</v>
      </c>
    </row>
    <row r="7304" spans="1:3" ht="38.25">
      <c r="A7304" s="75">
        <v>87812</v>
      </c>
      <c r="B7304" s="73" t="s">
        <v>7944</v>
      </c>
      <c r="C7304" s="78">
        <v>107.7</v>
      </c>
    </row>
    <row r="7305" spans="1:3" ht="38.25">
      <c r="A7305" s="75">
        <v>87816</v>
      </c>
      <c r="B7305" s="73" t="s">
        <v>7945</v>
      </c>
      <c r="C7305" s="78">
        <v>135.01</v>
      </c>
    </row>
    <row r="7306" spans="1:3" ht="38.25">
      <c r="A7306" s="75">
        <v>87820</v>
      </c>
      <c r="B7306" s="73" t="s">
        <v>7946</v>
      </c>
      <c r="C7306" s="78">
        <v>154.24</v>
      </c>
    </row>
    <row r="7307" spans="1:3" ht="38.25">
      <c r="A7307" s="75">
        <v>87824</v>
      </c>
      <c r="B7307" s="73" t="s">
        <v>7947</v>
      </c>
      <c r="C7307" s="78">
        <v>177.71</v>
      </c>
    </row>
    <row r="7308" spans="1:3" ht="38.25">
      <c r="A7308" s="75">
        <v>87828</v>
      </c>
      <c r="B7308" s="73" t="s">
        <v>7948</v>
      </c>
      <c r="C7308" s="78">
        <v>112.9</v>
      </c>
    </row>
    <row r="7309" spans="1:3" ht="38.25">
      <c r="A7309" s="75">
        <v>104251</v>
      </c>
      <c r="B7309" s="73" t="s">
        <v>7949</v>
      </c>
      <c r="C7309" s="78">
        <v>101.84</v>
      </c>
    </row>
    <row r="7310" spans="1:3" ht="38.25">
      <c r="A7310" s="75">
        <v>104255</v>
      </c>
      <c r="B7310" s="73" t="s">
        <v>7950</v>
      </c>
      <c r="C7310" s="78">
        <v>128.22</v>
      </c>
    </row>
    <row r="7311" spans="1:3" ht="38.25">
      <c r="A7311" s="75">
        <v>104259</v>
      </c>
      <c r="B7311" s="73" t="s">
        <v>7951</v>
      </c>
      <c r="C7311" s="78">
        <v>147.44999999999999</v>
      </c>
    </row>
    <row r="7312" spans="1:3" ht="38.25">
      <c r="A7312" s="75">
        <v>104263</v>
      </c>
      <c r="B7312" s="73" t="s">
        <v>7952</v>
      </c>
      <c r="C7312" s="78">
        <v>169.35</v>
      </c>
    </row>
    <row r="7313" spans="1:3" ht="25.5">
      <c r="A7313" s="75">
        <v>87794</v>
      </c>
      <c r="B7313" s="73" t="s">
        <v>7953</v>
      </c>
      <c r="C7313" s="78">
        <v>41.9</v>
      </c>
    </row>
    <row r="7314" spans="1:3" ht="25.5">
      <c r="A7314" s="75">
        <v>87799</v>
      </c>
      <c r="B7314" s="73" t="s">
        <v>7954</v>
      </c>
      <c r="C7314" s="78">
        <v>57.68</v>
      </c>
    </row>
    <row r="7315" spans="1:3" ht="25.5">
      <c r="A7315" s="75">
        <v>87803</v>
      </c>
      <c r="B7315" s="73" t="s">
        <v>7955</v>
      </c>
      <c r="C7315" s="78">
        <v>64.58</v>
      </c>
    </row>
    <row r="7316" spans="1:3" ht="38.25">
      <c r="A7316" s="75">
        <v>87807</v>
      </c>
      <c r="B7316" s="73" t="s">
        <v>7956</v>
      </c>
      <c r="C7316" s="78">
        <v>70.59</v>
      </c>
    </row>
    <row r="7317" spans="1:3" ht="38.25">
      <c r="A7317" s="75">
        <v>104218</v>
      </c>
      <c r="B7317" s="73" t="s">
        <v>7957</v>
      </c>
      <c r="C7317" s="78">
        <v>51.95</v>
      </c>
    </row>
    <row r="7318" spans="1:3" ht="25.5">
      <c r="A7318" s="75">
        <v>87777</v>
      </c>
      <c r="B7318" s="73" t="s">
        <v>7958</v>
      </c>
      <c r="C7318" s="78">
        <v>55.58</v>
      </c>
    </row>
    <row r="7319" spans="1:3" ht="38.25">
      <c r="A7319" s="75">
        <v>104222</v>
      </c>
      <c r="B7319" s="73" t="s">
        <v>7959</v>
      </c>
      <c r="C7319" s="78">
        <v>67.14</v>
      </c>
    </row>
    <row r="7320" spans="1:3" ht="25.5">
      <c r="A7320" s="75">
        <v>87781</v>
      </c>
      <c r="B7320" s="73" t="s">
        <v>7960</v>
      </c>
      <c r="C7320" s="78">
        <v>71.790000000000006</v>
      </c>
    </row>
    <row r="7321" spans="1:3" ht="38.25">
      <c r="A7321" s="75">
        <v>104226</v>
      </c>
      <c r="B7321" s="73" t="s">
        <v>7961</v>
      </c>
      <c r="C7321" s="78">
        <v>74.53</v>
      </c>
    </row>
    <row r="7322" spans="1:3" ht="25.5">
      <c r="A7322" s="75">
        <v>87786</v>
      </c>
      <c r="B7322" s="73" t="s">
        <v>7962</v>
      </c>
      <c r="C7322" s="78">
        <v>79.180000000000007</v>
      </c>
    </row>
    <row r="7323" spans="1:3" ht="38.25">
      <c r="A7323" s="75">
        <v>104230</v>
      </c>
      <c r="B7323" s="73" t="s">
        <v>7963</v>
      </c>
      <c r="C7323" s="78">
        <v>87.12</v>
      </c>
    </row>
    <row r="7324" spans="1:3" ht="38.25">
      <c r="A7324" s="75">
        <v>104234</v>
      </c>
      <c r="B7324" s="73" t="s">
        <v>7964</v>
      </c>
      <c r="C7324" s="78">
        <v>39.75</v>
      </c>
    </row>
    <row r="7325" spans="1:3" ht="38.25">
      <c r="A7325" s="75">
        <v>104238</v>
      </c>
      <c r="B7325" s="73" t="s">
        <v>7965</v>
      </c>
      <c r="C7325" s="78">
        <v>54.51</v>
      </c>
    </row>
    <row r="7326" spans="1:3" ht="38.25">
      <c r="A7326" s="75">
        <v>104242</v>
      </c>
      <c r="B7326" s="73" t="s">
        <v>7966</v>
      </c>
      <c r="C7326" s="78">
        <v>61.41</v>
      </c>
    </row>
    <row r="7327" spans="1:3" ht="38.25">
      <c r="A7327" s="75">
        <v>104246</v>
      </c>
      <c r="B7327" s="73" t="s">
        <v>7967</v>
      </c>
      <c r="C7327" s="78">
        <v>67.099999999999994</v>
      </c>
    </row>
    <row r="7328" spans="1:3" ht="38.25">
      <c r="A7328" s="75">
        <v>104250</v>
      </c>
      <c r="B7328" s="73" t="s">
        <v>7968</v>
      </c>
      <c r="C7328" s="78">
        <v>70.239999999999995</v>
      </c>
    </row>
    <row r="7329" spans="1:3" ht="38.25">
      <c r="A7329" s="75">
        <v>87811</v>
      </c>
      <c r="B7329" s="73" t="s">
        <v>7969</v>
      </c>
      <c r="C7329" s="78">
        <v>76.75</v>
      </c>
    </row>
    <row r="7330" spans="1:3" ht="38.25">
      <c r="A7330" s="75">
        <v>104254</v>
      </c>
      <c r="B7330" s="73" t="s">
        <v>7970</v>
      </c>
      <c r="C7330" s="78">
        <v>85</v>
      </c>
    </row>
    <row r="7331" spans="1:3" ht="38.25">
      <c r="A7331" s="75">
        <v>87815</v>
      </c>
      <c r="B7331" s="73" t="s">
        <v>7971</v>
      </c>
      <c r="C7331" s="78">
        <v>92.54</v>
      </c>
    </row>
    <row r="7332" spans="1:3" ht="38.25">
      <c r="A7332" s="75">
        <v>104258</v>
      </c>
      <c r="B7332" s="73" t="s">
        <v>7972</v>
      </c>
      <c r="C7332" s="78">
        <v>91.9</v>
      </c>
    </row>
    <row r="7333" spans="1:3" ht="38.25">
      <c r="A7333" s="75">
        <v>87819</v>
      </c>
      <c r="B7333" s="73" t="s">
        <v>7973</v>
      </c>
      <c r="C7333" s="78">
        <v>99.44</v>
      </c>
    </row>
    <row r="7334" spans="1:3" ht="38.25">
      <c r="A7334" s="75">
        <v>104262</v>
      </c>
      <c r="B7334" s="73" t="s">
        <v>7974</v>
      </c>
      <c r="C7334" s="78">
        <v>117.58</v>
      </c>
    </row>
    <row r="7335" spans="1:3" ht="38.25">
      <c r="A7335" s="75">
        <v>87823</v>
      </c>
      <c r="B7335" s="73" t="s">
        <v>7975</v>
      </c>
      <c r="C7335" s="78">
        <v>127.85</v>
      </c>
    </row>
    <row r="7336" spans="1:3" ht="38.25">
      <c r="A7336" s="75">
        <v>87827</v>
      </c>
      <c r="B7336" s="73" t="s">
        <v>7976</v>
      </c>
      <c r="C7336" s="78">
        <v>72.98</v>
      </c>
    </row>
    <row r="7337" spans="1:3" ht="38.25">
      <c r="A7337" s="75">
        <v>87831</v>
      </c>
      <c r="B7337" s="73" t="s">
        <v>7977</v>
      </c>
      <c r="C7337" s="78">
        <v>88.99</v>
      </c>
    </row>
    <row r="7338" spans="1:3" ht="38.25">
      <c r="A7338" s="75">
        <v>104220</v>
      </c>
      <c r="B7338" s="73" t="s">
        <v>7978</v>
      </c>
      <c r="C7338" s="78">
        <v>52.49</v>
      </c>
    </row>
    <row r="7339" spans="1:3" ht="38.25">
      <c r="A7339" s="75">
        <v>104203</v>
      </c>
      <c r="B7339" s="73" t="s">
        <v>7979</v>
      </c>
      <c r="C7339" s="78">
        <v>56.33</v>
      </c>
    </row>
    <row r="7340" spans="1:3" ht="38.25">
      <c r="A7340" s="75">
        <v>104224</v>
      </c>
      <c r="B7340" s="73" t="s">
        <v>7980</v>
      </c>
      <c r="C7340" s="78">
        <v>67.849999999999994</v>
      </c>
    </row>
    <row r="7341" spans="1:3" ht="38.25">
      <c r="A7341" s="75">
        <v>104204</v>
      </c>
      <c r="B7341" s="73" t="s">
        <v>7981</v>
      </c>
      <c r="C7341" s="78">
        <v>72.849999999999994</v>
      </c>
    </row>
    <row r="7342" spans="1:3" ht="38.25">
      <c r="A7342" s="75">
        <v>104228</v>
      </c>
      <c r="B7342" s="73" t="s">
        <v>7982</v>
      </c>
      <c r="C7342" s="78">
        <v>74.819999999999993</v>
      </c>
    </row>
    <row r="7343" spans="1:3" ht="38.25">
      <c r="A7343" s="75">
        <v>104205</v>
      </c>
      <c r="B7343" s="73" t="s">
        <v>7983</v>
      </c>
      <c r="C7343" s="78">
        <v>79.819999999999993</v>
      </c>
    </row>
    <row r="7344" spans="1:3" ht="38.25">
      <c r="A7344" s="75">
        <v>104232</v>
      </c>
      <c r="B7344" s="73" t="s">
        <v>7984</v>
      </c>
      <c r="C7344" s="78">
        <v>82.65</v>
      </c>
    </row>
    <row r="7345" spans="1:3" ht="38.25">
      <c r="A7345" s="75">
        <v>104206</v>
      </c>
      <c r="B7345" s="73" t="s">
        <v>7985</v>
      </c>
      <c r="C7345" s="78">
        <v>88.16</v>
      </c>
    </row>
    <row r="7346" spans="1:3" ht="38.25">
      <c r="A7346" s="75">
        <v>104236</v>
      </c>
      <c r="B7346" s="73" t="s">
        <v>7986</v>
      </c>
      <c r="C7346" s="78">
        <v>39.61</v>
      </c>
    </row>
    <row r="7347" spans="1:3" ht="38.25">
      <c r="A7347" s="75">
        <v>104207</v>
      </c>
      <c r="B7347" s="73" t="s">
        <v>7987</v>
      </c>
      <c r="C7347" s="78">
        <v>41.96</v>
      </c>
    </row>
    <row r="7348" spans="1:3" ht="38.25">
      <c r="A7348" s="75">
        <v>104240</v>
      </c>
      <c r="B7348" s="73" t="s">
        <v>7988</v>
      </c>
      <c r="C7348" s="78">
        <v>54.6</v>
      </c>
    </row>
    <row r="7349" spans="1:3" ht="38.25">
      <c r="A7349" s="75">
        <v>104208</v>
      </c>
      <c r="B7349" s="73" t="s">
        <v>7989</v>
      </c>
      <c r="C7349" s="78">
        <v>58.01</v>
      </c>
    </row>
    <row r="7350" spans="1:3" ht="38.25">
      <c r="A7350" s="75">
        <v>104244</v>
      </c>
      <c r="B7350" s="73" t="s">
        <v>7990</v>
      </c>
      <c r="C7350" s="78">
        <v>61.15</v>
      </c>
    </row>
    <row r="7351" spans="1:3" ht="38.25">
      <c r="A7351" s="75">
        <v>104209</v>
      </c>
      <c r="B7351" s="73" t="s">
        <v>7991</v>
      </c>
      <c r="C7351" s="78">
        <v>64.569999999999993</v>
      </c>
    </row>
    <row r="7352" spans="1:3" ht="38.25">
      <c r="A7352" s="75">
        <v>104248</v>
      </c>
      <c r="B7352" s="73" t="s">
        <v>7992</v>
      </c>
      <c r="C7352" s="78">
        <v>63.76</v>
      </c>
    </row>
    <row r="7353" spans="1:3" ht="38.25">
      <c r="A7353" s="75">
        <v>104210</v>
      </c>
      <c r="B7353" s="73" t="s">
        <v>7993</v>
      </c>
      <c r="C7353" s="78">
        <v>67.069999999999993</v>
      </c>
    </row>
    <row r="7354" spans="1:3" ht="38.25">
      <c r="A7354" s="75">
        <v>104252</v>
      </c>
      <c r="B7354" s="73" t="s">
        <v>7994</v>
      </c>
      <c r="C7354" s="78">
        <v>72.66</v>
      </c>
    </row>
    <row r="7355" spans="1:3" ht="38.25">
      <c r="A7355" s="75">
        <v>104211</v>
      </c>
      <c r="B7355" s="73" t="s">
        <v>7995</v>
      </c>
      <c r="C7355" s="78">
        <v>79.58</v>
      </c>
    </row>
    <row r="7356" spans="1:3" ht="38.25">
      <c r="A7356" s="75">
        <v>104212</v>
      </c>
      <c r="B7356" s="73" t="s">
        <v>7996</v>
      </c>
      <c r="C7356" s="78">
        <v>95.68</v>
      </c>
    </row>
    <row r="7357" spans="1:3" ht="38.25">
      <c r="A7357" s="75">
        <v>104213</v>
      </c>
      <c r="B7357" s="73" t="s">
        <v>7997</v>
      </c>
      <c r="C7357" s="78">
        <v>102.24</v>
      </c>
    </row>
    <row r="7358" spans="1:3" ht="38.25">
      <c r="A7358" s="75">
        <v>104214</v>
      </c>
      <c r="B7358" s="73" t="s">
        <v>7998</v>
      </c>
      <c r="C7358" s="78">
        <v>121.88</v>
      </c>
    </row>
    <row r="7359" spans="1:3" ht="38.25">
      <c r="A7359" s="75">
        <v>104215</v>
      </c>
      <c r="B7359" s="73" t="s">
        <v>7999</v>
      </c>
      <c r="C7359" s="78">
        <v>74.61</v>
      </c>
    </row>
    <row r="7360" spans="1:3" ht="38.25">
      <c r="A7360" s="75">
        <v>104216</v>
      </c>
      <c r="B7360" s="73" t="s">
        <v>8000</v>
      </c>
      <c r="C7360" s="78">
        <v>90.58</v>
      </c>
    </row>
    <row r="7361" spans="1:3" ht="38.25">
      <c r="A7361" s="75">
        <v>104217</v>
      </c>
      <c r="B7361" s="73" t="s">
        <v>8001</v>
      </c>
      <c r="C7361" s="78">
        <v>48.71</v>
      </c>
    </row>
    <row r="7362" spans="1:3" ht="38.25">
      <c r="A7362" s="75">
        <v>104221</v>
      </c>
      <c r="B7362" s="73" t="s">
        <v>8002</v>
      </c>
      <c r="C7362" s="78">
        <v>62.81</v>
      </c>
    </row>
    <row r="7363" spans="1:3" ht="38.25">
      <c r="A7363" s="75">
        <v>104225</v>
      </c>
      <c r="B7363" s="73" t="s">
        <v>8003</v>
      </c>
      <c r="C7363" s="78">
        <v>69.099999999999994</v>
      </c>
    </row>
    <row r="7364" spans="1:3" ht="38.25">
      <c r="A7364" s="75">
        <v>104229</v>
      </c>
      <c r="B7364" s="73" t="s">
        <v>8004</v>
      </c>
      <c r="C7364" s="78">
        <v>81.14</v>
      </c>
    </row>
    <row r="7365" spans="1:3" ht="38.25">
      <c r="A7365" s="75">
        <v>104233</v>
      </c>
      <c r="B7365" s="73" t="s">
        <v>8005</v>
      </c>
      <c r="C7365" s="78">
        <v>36.729999999999997</v>
      </c>
    </row>
    <row r="7366" spans="1:3" ht="38.25">
      <c r="A7366" s="75">
        <v>104237</v>
      </c>
      <c r="B7366" s="73" t="s">
        <v>8006</v>
      </c>
      <c r="C7366" s="78">
        <v>50.46</v>
      </c>
    </row>
    <row r="7367" spans="1:3" ht="38.25">
      <c r="A7367" s="75">
        <v>104241</v>
      </c>
      <c r="B7367" s="73" t="s">
        <v>8007</v>
      </c>
      <c r="C7367" s="78">
        <v>56.34</v>
      </c>
    </row>
    <row r="7368" spans="1:3" ht="38.25">
      <c r="A7368" s="75">
        <v>104245</v>
      </c>
      <c r="B7368" s="73" t="s">
        <v>8008</v>
      </c>
      <c r="C7368" s="78">
        <v>61.51</v>
      </c>
    </row>
    <row r="7369" spans="1:3" ht="38.25">
      <c r="A7369" s="75">
        <v>104249</v>
      </c>
      <c r="B7369" s="73" t="s">
        <v>8009</v>
      </c>
      <c r="C7369" s="78">
        <v>67.22</v>
      </c>
    </row>
    <row r="7370" spans="1:3" ht="38.25">
      <c r="A7370" s="75">
        <v>104253</v>
      </c>
      <c r="B7370" s="73" t="s">
        <v>8010</v>
      </c>
      <c r="C7370" s="78">
        <v>80.95</v>
      </c>
    </row>
    <row r="7371" spans="1:3" ht="38.25">
      <c r="A7371" s="75">
        <v>104256</v>
      </c>
      <c r="B7371" s="73" t="s">
        <v>8011</v>
      </c>
      <c r="C7371" s="78">
        <v>87.66</v>
      </c>
    </row>
    <row r="7372" spans="1:3" ht="38.25">
      <c r="A7372" s="75">
        <v>104260</v>
      </c>
      <c r="B7372" s="73" t="s">
        <v>8012</v>
      </c>
      <c r="C7372" s="78">
        <v>94.21</v>
      </c>
    </row>
    <row r="7373" spans="1:3" ht="38.25">
      <c r="A7373" s="75">
        <v>104264</v>
      </c>
      <c r="B7373" s="73" t="s">
        <v>8013</v>
      </c>
      <c r="C7373" s="78">
        <v>111.99</v>
      </c>
    </row>
    <row r="7374" spans="1:3" ht="38.25">
      <c r="A7374" s="75">
        <v>87792</v>
      </c>
      <c r="B7374" s="73" t="s">
        <v>8014</v>
      </c>
      <c r="C7374" s="78">
        <v>38.880000000000003</v>
      </c>
    </row>
    <row r="7375" spans="1:3" ht="38.25">
      <c r="A7375" s="75">
        <v>87797</v>
      </c>
      <c r="B7375" s="73" t="s">
        <v>8015</v>
      </c>
      <c r="C7375" s="78">
        <v>53.63</v>
      </c>
    </row>
    <row r="7376" spans="1:3" ht="38.25">
      <c r="A7376" s="75">
        <v>87801</v>
      </c>
      <c r="B7376" s="73" t="s">
        <v>8016</v>
      </c>
      <c r="C7376" s="78">
        <v>59.51</v>
      </c>
    </row>
    <row r="7377" spans="1:3" ht="38.25">
      <c r="A7377" s="75">
        <v>87805</v>
      </c>
      <c r="B7377" s="73" t="s">
        <v>8017</v>
      </c>
      <c r="C7377" s="78">
        <v>65</v>
      </c>
    </row>
    <row r="7378" spans="1:3" ht="38.25">
      <c r="A7378" s="75">
        <v>87775</v>
      </c>
      <c r="B7378" s="73" t="s">
        <v>8018</v>
      </c>
      <c r="C7378" s="78">
        <v>52.34</v>
      </c>
    </row>
    <row r="7379" spans="1:3" ht="38.25">
      <c r="A7379" s="75">
        <v>87779</v>
      </c>
      <c r="B7379" s="73" t="s">
        <v>8019</v>
      </c>
      <c r="C7379" s="78">
        <v>67.459999999999994</v>
      </c>
    </row>
    <row r="7380" spans="1:3" ht="38.25">
      <c r="A7380" s="75">
        <v>87784</v>
      </c>
      <c r="B7380" s="73" t="s">
        <v>8020</v>
      </c>
      <c r="C7380" s="78">
        <v>73.75</v>
      </c>
    </row>
    <row r="7381" spans="1:3" ht="38.25">
      <c r="A7381" s="75">
        <v>87788</v>
      </c>
      <c r="B7381" s="73" t="s">
        <v>8021</v>
      </c>
      <c r="C7381" s="78">
        <v>86.9</v>
      </c>
    </row>
    <row r="7382" spans="1:3" ht="38.25">
      <c r="A7382" s="75">
        <v>87809</v>
      </c>
      <c r="B7382" s="73" t="s">
        <v>8022</v>
      </c>
      <c r="C7382" s="78">
        <v>73.73</v>
      </c>
    </row>
    <row r="7383" spans="1:3" ht="38.25">
      <c r="A7383" s="75">
        <v>87813</v>
      </c>
      <c r="B7383" s="73" t="s">
        <v>8023</v>
      </c>
      <c r="C7383" s="78">
        <v>88.49</v>
      </c>
    </row>
    <row r="7384" spans="1:3" ht="38.25">
      <c r="A7384" s="75">
        <v>104257</v>
      </c>
      <c r="B7384" s="73" t="s">
        <v>8024</v>
      </c>
      <c r="C7384" s="78">
        <v>86.83</v>
      </c>
    </row>
    <row r="7385" spans="1:3" ht="38.25">
      <c r="A7385" s="75">
        <v>87817</v>
      </c>
      <c r="B7385" s="73" t="s">
        <v>8025</v>
      </c>
      <c r="C7385" s="78">
        <v>94.37</v>
      </c>
    </row>
    <row r="7386" spans="1:3" ht="38.25">
      <c r="A7386" s="75">
        <v>104261</v>
      </c>
      <c r="B7386" s="73" t="s">
        <v>8026</v>
      </c>
      <c r="C7386" s="78">
        <v>111.99</v>
      </c>
    </row>
    <row r="7387" spans="1:3" ht="38.25">
      <c r="A7387" s="75">
        <v>87821</v>
      </c>
      <c r="B7387" s="73" t="s">
        <v>8027</v>
      </c>
      <c r="C7387" s="78">
        <v>122.26</v>
      </c>
    </row>
    <row r="7388" spans="1:3" ht="38.25">
      <c r="A7388" s="75">
        <v>87825</v>
      </c>
      <c r="B7388" s="73" t="s">
        <v>8028</v>
      </c>
      <c r="C7388" s="78">
        <v>69.290000000000006</v>
      </c>
    </row>
    <row r="7389" spans="1:3" ht="38.25">
      <c r="A7389" s="75">
        <v>87829</v>
      </c>
      <c r="B7389" s="73" t="s">
        <v>8029</v>
      </c>
      <c r="C7389" s="78">
        <v>84.04</v>
      </c>
    </row>
    <row r="7390" spans="1:3" ht="25.5">
      <c r="A7390" s="75">
        <v>87557</v>
      </c>
      <c r="B7390" s="73" t="s">
        <v>8030</v>
      </c>
      <c r="C7390" s="78">
        <v>45.72</v>
      </c>
    </row>
    <row r="7391" spans="1:3" ht="25.5">
      <c r="A7391" s="75">
        <v>87539</v>
      </c>
      <c r="B7391" s="73" t="s">
        <v>8031</v>
      </c>
      <c r="C7391" s="78">
        <v>69.52</v>
      </c>
    </row>
    <row r="7392" spans="1:3" ht="38.25">
      <c r="A7392" s="75">
        <v>104972</v>
      </c>
      <c r="B7392" s="73" t="s">
        <v>8032</v>
      </c>
      <c r="C7392" s="78">
        <v>32.79</v>
      </c>
    </row>
    <row r="7393" spans="1:3" ht="38.25">
      <c r="A7393" s="75">
        <v>104954</v>
      </c>
      <c r="B7393" s="73" t="s">
        <v>8033</v>
      </c>
      <c r="C7393" s="78">
        <v>45.61</v>
      </c>
    </row>
    <row r="7394" spans="1:3" ht="38.25">
      <c r="A7394" s="75">
        <v>104976</v>
      </c>
      <c r="B7394" s="73" t="s">
        <v>8034</v>
      </c>
      <c r="C7394" s="78">
        <v>29.08</v>
      </c>
    </row>
    <row r="7395" spans="1:3" ht="38.25">
      <c r="A7395" s="75">
        <v>104966</v>
      </c>
      <c r="B7395" s="73" t="s">
        <v>8035</v>
      </c>
      <c r="C7395" s="78">
        <v>41.89</v>
      </c>
    </row>
    <row r="7396" spans="1:3" ht="38.25">
      <c r="A7396" s="75">
        <v>104968</v>
      </c>
      <c r="B7396" s="73" t="s">
        <v>8036</v>
      </c>
      <c r="C7396" s="78">
        <v>39.01</v>
      </c>
    </row>
    <row r="7397" spans="1:3" ht="38.25">
      <c r="A7397" s="75">
        <v>104962</v>
      </c>
      <c r="B7397" s="73" t="s">
        <v>8037</v>
      </c>
      <c r="C7397" s="78">
        <v>51.84</v>
      </c>
    </row>
    <row r="7398" spans="1:3" ht="25.5">
      <c r="A7398" s="75">
        <v>87550</v>
      </c>
      <c r="B7398" s="73" t="s">
        <v>8038</v>
      </c>
      <c r="C7398" s="78">
        <v>25.91</v>
      </c>
    </row>
    <row r="7399" spans="1:3" ht="25.5">
      <c r="A7399" s="75">
        <v>87532</v>
      </c>
      <c r="B7399" s="73" t="s">
        <v>8039</v>
      </c>
      <c r="C7399" s="78">
        <v>36.869999999999997</v>
      </c>
    </row>
    <row r="7400" spans="1:3" ht="25.5">
      <c r="A7400" s="75">
        <v>87554</v>
      </c>
      <c r="B7400" s="73" t="s">
        <v>8040</v>
      </c>
      <c r="C7400" s="78">
        <v>23.51</v>
      </c>
    </row>
    <row r="7401" spans="1:3" ht="25.5">
      <c r="A7401" s="75">
        <v>87536</v>
      </c>
      <c r="B7401" s="73" t="s">
        <v>8041</v>
      </c>
      <c r="C7401" s="78">
        <v>34.479999999999997</v>
      </c>
    </row>
    <row r="7402" spans="1:3" ht="25.5">
      <c r="A7402" s="75">
        <v>87528</v>
      </c>
      <c r="B7402" s="73" t="s">
        <v>8042</v>
      </c>
      <c r="C7402" s="78">
        <v>40.880000000000003</v>
      </c>
    </row>
    <row r="7403" spans="1:3" ht="25.5">
      <c r="A7403" s="75">
        <v>87546</v>
      </c>
      <c r="B7403" s="73" t="s">
        <v>8043</v>
      </c>
      <c r="C7403" s="78">
        <v>29.92</v>
      </c>
    </row>
    <row r="7404" spans="1:3" ht="38.25">
      <c r="A7404" s="75">
        <v>104971</v>
      </c>
      <c r="B7404" s="73" t="s">
        <v>8044</v>
      </c>
      <c r="C7404" s="78">
        <v>30.79</v>
      </c>
    </row>
    <row r="7405" spans="1:3" ht="38.25">
      <c r="A7405" s="75">
        <v>104965</v>
      </c>
      <c r="B7405" s="73" t="s">
        <v>8045</v>
      </c>
      <c r="C7405" s="78">
        <v>42.49</v>
      </c>
    </row>
    <row r="7406" spans="1:3" ht="38.25">
      <c r="A7406" s="75">
        <v>104975</v>
      </c>
      <c r="B7406" s="73" t="s">
        <v>8046</v>
      </c>
      <c r="C7406" s="78">
        <v>27.08</v>
      </c>
    </row>
    <row r="7407" spans="1:3" ht="38.25">
      <c r="A7407" s="75">
        <v>104957</v>
      </c>
      <c r="B7407" s="73" t="s">
        <v>8047</v>
      </c>
      <c r="C7407" s="78">
        <v>38.770000000000003</v>
      </c>
    </row>
    <row r="7408" spans="1:3" ht="38.25">
      <c r="A7408" s="75">
        <v>104967</v>
      </c>
      <c r="B7408" s="73" t="s">
        <v>8048</v>
      </c>
      <c r="C7408" s="78">
        <v>37.01</v>
      </c>
    </row>
    <row r="7409" spans="1:3" ht="38.25">
      <c r="A7409" s="75">
        <v>104961</v>
      </c>
      <c r="B7409" s="73" t="s">
        <v>8049</v>
      </c>
      <c r="C7409" s="78">
        <v>48.72</v>
      </c>
    </row>
    <row r="7410" spans="1:3" ht="25.5">
      <c r="A7410" s="75">
        <v>87549</v>
      </c>
      <c r="B7410" s="73" t="s">
        <v>8050</v>
      </c>
      <c r="C7410" s="78">
        <v>23.91</v>
      </c>
    </row>
    <row r="7411" spans="1:3" ht="25.5">
      <c r="A7411" s="75">
        <v>87531</v>
      </c>
      <c r="B7411" s="73" t="s">
        <v>8051</v>
      </c>
      <c r="C7411" s="78">
        <v>33.75</v>
      </c>
    </row>
    <row r="7412" spans="1:3" ht="25.5">
      <c r="A7412" s="75">
        <v>87553</v>
      </c>
      <c r="B7412" s="73" t="s">
        <v>8052</v>
      </c>
      <c r="C7412" s="78">
        <v>21.51</v>
      </c>
    </row>
    <row r="7413" spans="1:3" ht="25.5">
      <c r="A7413" s="75">
        <v>87535</v>
      </c>
      <c r="B7413" s="73" t="s">
        <v>8053</v>
      </c>
      <c r="C7413" s="78">
        <v>31.36</v>
      </c>
    </row>
    <row r="7414" spans="1:3" ht="25.5">
      <c r="A7414" s="75">
        <v>87527</v>
      </c>
      <c r="B7414" s="73" t="s">
        <v>8054</v>
      </c>
      <c r="C7414" s="78">
        <v>37.76</v>
      </c>
    </row>
    <row r="7415" spans="1:3" ht="25.5">
      <c r="A7415" s="75">
        <v>87545</v>
      </c>
      <c r="B7415" s="73" t="s">
        <v>8055</v>
      </c>
      <c r="C7415" s="78">
        <v>27.92</v>
      </c>
    </row>
    <row r="7416" spans="1:3" ht="38.25">
      <c r="A7416" s="75">
        <v>104960</v>
      </c>
      <c r="B7416" s="73" t="s">
        <v>8056</v>
      </c>
      <c r="C7416" s="78">
        <v>44.32</v>
      </c>
    </row>
    <row r="7417" spans="1:3" ht="38.25">
      <c r="A7417" s="75">
        <v>87561</v>
      </c>
      <c r="B7417" s="73" t="s">
        <v>8057</v>
      </c>
      <c r="C7417" s="78">
        <v>45.2</v>
      </c>
    </row>
    <row r="7418" spans="1:3" ht="38.25">
      <c r="A7418" s="75">
        <v>104953</v>
      </c>
      <c r="B7418" s="73" t="s">
        <v>8058</v>
      </c>
      <c r="C7418" s="78">
        <v>68.11</v>
      </c>
    </row>
    <row r="7419" spans="1:3" ht="25.5">
      <c r="A7419" s="75">
        <v>87543</v>
      </c>
      <c r="B7419" s="73" t="s">
        <v>8059</v>
      </c>
      <c r="C7419" s="78">
        <v>26.15</v>
      </c>
    </row>
    <row r="7420" spans="1:3" ht="25.5">
      <c r="A7420" s="75">
        <v>104959</v>
      </c>
      <c r="B7420" s="73" t="s">
        <v>8060</v>
      </c>
      <c r="C7420" s="78">
        <v>24.11</v>
      </c>
    </row>
    <row r="7421" spans="1:3" ht="25.5">
      <c r="A7421" s="75">
        <v>104958</v>
      </c>
      <c r="B7421" s="73" t="s">
        <v>8061</v>
      </c>
      <c r="C7421" s="78">
        <v>22.11</v>
      </c>
    </row>
    <row r="7422" spans="1:3" ht="38.25">
      <c r="A7422" s="75">
        <v>104970</v>
      </c>
      <c r="B7422" s="73" t="s">
        <v>8062</v>
      </c>
      <c r="C7422" s="78">
        <v>34.58</v>
      </c>
    </row>
    <row r="7423" spans="1:3" ht="38.25">
      <c r="A7423" s="75">
        <v>104964</v>
      </c>
      <c r="B7423" s="73" t="s">
        <v>8063</v>
      </c>
      <c r="C7423" s="78">
        <v>47.4</v>
      </c>
    </row>
    <row r="7424" spans="1:3" ht="38.25">
      <c r="A7424" s="75">
        <v>104956</v>
      </c>
      <c r="B7424" s="73" t="s">
        <v>8064</v>
      </c>
      <c r="C7424" s="78">
        <v>42.83</v>
      </c>
    </row>
    <row r="7425" spans="1:3" ht="38.25">
      <c r="A7425" s="75">
        <v>104974</v>
      </c>
      <c r="B7425" s="73" t="s">
        <v>8065</v>
      </c>
      <c r="C7425" s="78">
        <v>30.01</v>
      </c>
    </row>
    <row r="7426" spans="1:3" ht="25.5">
      <c r="A7426" s="75">
        <v>87548</v>
      </c>
      <c r="B7426" s="73" t="s">
        <v>8066</v>
      </c>
      <c r="C7426" s="78">
        <v>27.06</v>
      </c>
    </row>
    <row r="7427" spans="1:3" ht="25.5">
      <c r="A7427" s="75">
        <v>87530</v>
      </c>
      <c r="B7427" s="73" t="s">
        <v>8067</v>
      </c>
      <c r="C7427" s="78">
        <v>38.03</v>
      </c>
    </row>
    <row r="7428" spans="1:3" ht="25.5">
      <c r="A7428" s="75">
        <v>104952</v>
      </c>
      <c r="B7428" s="73" t="s">
        <v>8068</v>
      </c>
      <c r="C7428" s="78">
        <v>35.08</v>
      </c>
    </row>
    <row r="7429" spans="1:3" ht="38.25">
      <c r="A7429" s="75">
        <v>104969</v>
      </c>
      <c r="B7429" s="73" t="s">
        <v>8069</v>
      </c>
      <c r="C7429" s="78">
        <v>32.58</v>
      </c>
    </row>
    <row r="7430" spans="1:3" ht="38.25">
      <c r="A7430" s="75">
        <v>104963</v>
      </c>
      <c r="B7430" s="73" t="s">
        <v>8070</v>
      </c>
      <c r="C7430" s="78">
        <v>44.28</v>
      </c>
    </row>
    <row r="7431" spans="1:3" ht="38.25">
      <c r="A7431" s="75">
        <v>104955</v>
      </c>
      <c r="B7431" s="73" t="s">
        <v>8071</v>
      </c>
      <c r="C7431" s="78">
        <v>39.71</v>
      </c>
    </row>
    <row r="7432" spans="1:3" ht="38.25">
      <c r="A7432" s="75">
        <v>104973</v>
      </c>
      <c r="B7432" s="73" t="s">
        <v>8072</v>
      </c>
      <c r="C7432" s="78">
        <v>28.01</v>
      </c>
    </row>
    <row r="7433" spans="1:3" ht="25.5">
      <c r="A7433" s="75">
        <v>87547</v>
      </c>
      <c r="B7433" s="73" t="s">
        <v>8073</v>
      </c>
      <c r="C7433" s="78">
        <v>25.06</v>
      </c>
    </row>
    <row r="7434" spans="1:3" ht="38.25">
      <c r="A7434" s="75">
        <v>87529</v>
      </c>
      <c r="B7434" s="73" t="s">
        <v>8074</v>
      </c>
      <c r="C7434" s="78">
        <v>34.909999999999997</v>
      </c>
    </row>
    <row r="7435" spans="1:3" ht="25.5">
      <c r="A7435" s="75">
        <v>104951</v>
      </c>
      <c r="B7435" s="73" t="s">
        <v>8075</v>
      </c>
      <c r="C7435" s="78">
        <v>31.96</v>
      </c>
    </row>
    <row r="7436" spans="1:3" ht="25.5">
      <c r="A7436" s="75">
        <v>104978</v>
      </c>
      <c r="B7436" s="73" t="s">
        <v>8076</v>
      </c>
      <c r="C7436" s="78">
        <v>34.85</v>
      </c>
    </row>
    <row r="7437" spans="1:3" ht="25.5">
      <c r="A7437" s="75">
        <v>104977</v>
      </c>
      <c r="B7437" s="73" t="s">
        <v>8077</v>
      </c>
      <c r="C7437" s="78">
        <v>46.39</v>
      </c>
    </row>
    <row r="7438" spans="1:3" ht="25.5">
      <c r="A7438" s="75">
        <v>90408</v>
      </c>
      <c r="B7438" s="73" t="s">
        <v>8078</v>
      </c>
      <c r="C7438" s="78">
        <v>30.62</v>
      </c>
    </row>
    <row r="7439" spans="1:3" ht="25.5">
      <c r="A7439" s="75">
        <v>90406</v>
      </c>
      <c r="B7439" s="73" t="s">
        <v>8079</v>
      </c>
      <c r="C7439" s="78">
        <v>41.24</v>
      </c>
    </row>
    <row r="7440" spans="1:3" ht="38.25">
      <c r="A7440" s="75">
        <v>103313</v>
      </c>
      <c r="B7440" s="73" t="s">
        <v>8080</v>
      </c>
      <c r="C7440" s="78">
        <v>0</v>
      </c>
    </row>
    <row r="7441" spans="1:3" ht="38.25">
      <c r="A7441" s="75">
        <v>103309</v>
      </c>
      <c r="B7441" s="73" t="s">
        <v>8081</v>
      </c>
      <c r="C7441" s="78">
        <v>0</v>
      </c>
    </row>
    <row r="7442" spans="1:3" ht="25.5">
      <c r="A7442" s="75">
        <v>103312</v>
      </c>
      <c r="B7442" s="73" t="s">
        <v>8082</v>
      </c>
      <c r="C7442" s="78">
        <v>0</v>
      </c>
    </row>
    <row r="7443" spans="1:3" ht="25.5">
      <c r="A7443" s="75">
        <v>103296</v>
      </c>
      <c r="B7443" s="73" t="s">
        <v>8083</v>
      </c>
      <c r="C7443" s="78">
        <v>0</v>
      </c>
    </row>
    <row r="7444" spans="1:3" ht="25.5">
      <c r="A7444" s="75">
        <v>103300</v>
      </c>
      <c r="B7444" s="73" t="s">
        <v>8084</v>
      </c>
      <c r="C7444" s="78">
        <v>0</v>
      </c>
    </row>
    <row r="7445" spans="1:3" ht="25.5">
      <c r="A7445" s="75">
        <v>103301</v>
      </c>
      <c r="B7445" s="73" t="s">
        <v>8085</v>
      </c>
      <c r="C7445" s="78">
        <v>0</v>
      </c>
    </row>
    <row r="7446" spans="1:3" ht="25.5">
      <c r="A7446" s="75">
        <v>103304</v>
      </c>
      <c r="B7446" s="73" t="s">
        <v>8086</v>
      </c>
      <c r="C7446" s="78">
        <v>1246.2</v>
      </c>
    </row>
    <row r="7447" spans="1:3" ht="38.25">
      <c r="A7447" s="75">
        <v>103305</v>
      </c>
      <c r="B7447" s="73" t="s">
        <v>8087</v>
      </c>
      <c r="C7447" s="78">
        <v>0</v>
      </c>
    </row>
    <row r="7448" spans="1:3" ht="25.5">
      <c r="A7448" s="75">
        <v>103294</v>
      </c>
      <c r="B7448" s="73" t="s">
        <v>8088</v>
      </c>
      <c r="C7448" s="78">
        <v>0</v>
      </c>
    </row>
    <row r="7449" spans="1:3" ht="25.5">
      <c r="A7449" s="75">
        <v>103298</v>
      </c>
      <c r="B7449" s="73" t="s">
        <v>8089</v>
      </c>
      <c r="C7449" s="78">
        <v>0</v>
      </c>
    </row>
    <row r="7450" spans="1:3" ht="25.5">
      <c r="A7450" s="75">
        <v>103293</v>
      </c>
      <c r="B7450" s="73" t="s">
        <v>8090</v>
      </c>
      <c r="C7450" s="78">
        <v>0</v>
      </c>
    </row>
    <row r="7451" spans="1:3" ht="25.5">
      <c r="A7451" s="75">
        <v>103297</v>
      </c>
      <c r="B7451" s="73" t="s">
        <v>8091</v>
      </c>
      <c r="C7451" s="78">
        <v>0</v>
      </c>
    </row>
    <row r="7452" spans="1:3" ht="25.5">
      <c r="A7452" s="75">
        <v>103311</v>
      </c>
      <c r="B7452" s="73" t="s">
        <v>8092</v>
      </c>
      <c r="C7452" s="78">
        <v>0</v>
      </c>
    </row>
    <row r="7453" spans="1:3" ht="38.25">
      <c r="A7453" s="75">
        <v>103306</v>
      </c>
      <c r="B7453" s="73" t="s">
        <v>8093</v>
      </c>
      <c r="C7453" s="78">
        <v>0</v>
      </c>
    </row>
    <row r="7454" spans="1:3" ht="38.25">
      <c r="A7454" s="75">
        <v>103308</v>
      </c>
      <c r="B7454" s="73" t="s">
        <v>8094</v>
      </c>
      <c r="C7454" s="78">
        <v>0</v>
      </c>
    </row>
    <row r="7455" spans="1:3" ht="25.5">
      <c r="A7455" s="75">
        <v>103295</v>
      </c>
      <c r="B7455" s="73" t="s">
        <v>8095</v>
      </c>
      <c r="C7455" s="78">
        <v>0</v>
      </c>
    </row>
    <row r="7456" spans="1:3" ht="25.5">
      <c r="A7456" s="75">
        <v>103299</v>
      </c>
      <c r="B7456" s="73" t="s">
        <v>8096</v>
      </c>
      <c r="C7456" s="78">
        <v>0</v>
      </c>
    </row>
    <row r="7457" spans="1:3" ht="25.5">
      <c r="A7457" s="75">
        <v>103302</v>
      </c>
      <c r="B7457" s="73" t="s">
        <v>8097</v>
      </c>
      <c r="C7457" s="78">
        <v>0</v>
      </c>
    </row>
    <row r="7458" spans="1:3" ht="25.5">
      <c r="A7458" s="75">
        <v>103307</v>
      </c>
      <c r="B7458" s="73" t="s">
        <v>8098</v>
      </c>
      <c r="C7458" s="78">
        <v>1333.24</v>
      </c>
    </row>
    <row r="7459" spans="1:3" ht="25.5">
      <c r="A7459" s="75">
        <v>103310</v>
      </c>
      <c r="B7459" s="73" t="s">
        <v>8099</v>
      </c>
      <c r="C7459" s="78">
        <v>1284.1199999999999</v>
      </c>
    </row>
    <row r="7460" spans="1:3">
      <c r="A7460" s="75">
        <v>103303</v>
      </c>
      <c r="B7460" s="73" t="s">
        <v>8100</v>
      </c>
      <c r="C7460" s="78">
        <v>0</v>
      </c>
    </row>
    <row r="7461" spans="1:3" ht="25.5">
      <c r="A7461" s="75">
        <v>103314</v>
      </c>
      <c r="B7461" s="73" t="s">
        <v>8101</v>
      </c>
      <c r="C7461" s="78">
        <v>267.86</v>
      </c>
    </row>
    <row r="7462" spans="1:3" ht="25.5">
      <c r="A7462" s="75">
        <v>103315</v>
      </c>
      <c r="B7462" s="73" t="s">
        <v>8102</v>
      </c>
      <c r="C7462" s="78">
        <v>259.64</v>
      </c>
    </row>
    <row r="7463" spans="1:3" ht="38.25">
      <c r="A7463" s="75">
        <v>105188</v>
      </c>
      <c r="B7463" s="73" t="s">
        <v>8103</v>
      </c>
      <c r="C7463" s="78">
        <v>158.65</v>
      </c>
    </row>
    <row r="7464" spans="1:3" ht="25.5">
      <c r="A7464" s="75">
        <v>87841</v>
      </c>
      <c r="B7464" s="73" t="s">
        <v>8104</v>
      </c>
      <c r="C7464" s="78">
        <v>144.01</v>
      </c>
    </row>
    <row r="7465" spans="1:3" ht="25.5">
      <c r="A7465" s="75">
        <v>87853</v>
      </c>
      <c r="B7465" s="73" t="s">
        <v>8105</v>
      </c>
      <c r="C7465" s="78">
        <v>160.69999999999999</v>
      </c>
    </row>
    <row r="7466" spans="1:3" ht="38.25">
      <c r="A7466" s="75">
        <v>105187</v>
      </c>
      <c r="B7466" s="73" t="s">
        <v>8106</v>
      </c>
      <c r="C7466" s="78">
        <v>217.37</v>
      </c>
    </row>
    <row r="7467" spans="1:3" ht="25.5">
      <c r="A7467" s="75">
        <v>87840</v>
      </c>
      <c r="B7467" s="73" t="s">
        <v>8107</v>
      </c>
      <c r="C7467" s="78">
        <v>202.73</v>
      </c>
    </row>
    <row r="7468" spans="1:3" ht="25.5">
      <c r="A7468" s="75">
        <v>87852</v>
      </c>
      <c r="B7468" s="73" t="s">
        <v>8108</v>
      </c>
      <c r="C7468" s="78">
        <v>219.42</v>
      </c>
    </row>
    <row r="7469" spans="1:3" ht="25.5">
      <c r="A7469" s="75">
        <v>105186</v>
      </c>
      <c r="B7469" s="73" t="s">
        <v>8109</v>
      </c>
      <c r="C7469" s="78">
        <v>164.02</v>
      </c>
    </row>
    <row r="7470" spans="1:3" ht="25.5">
      <c r="A7470" s="75">
        <v>87839</v>
      </c>
      <c r="B7470" s="73" t="s">
        <v>8110</v>
      </c>
      <c r="C7470" s="78">
        <v>149.63</v>
      </c>
    </row>
    <row r="7471" spans="1:3" ht="25.5">
      <c r="A7471" s="75">
        <v>87851</v>
      </c>
      <c r="B7471" s="73" t="s">
        <v>8111</v>
      </c>
      <c r="C7471" s="78">
        <v>166.69</v>
      </c>
    </row>
    <row r="7472" spans="1:3" ht="25.5">
      <c r="A7472" s="75">
        <v>105185</v>
      </c>
      <c r="B7472" s="73" t="s">
        <v>8112</v>
      </c>
      <c r="C7472" s="78">
        <v>223.09</v>
      </c>
    </row>
    <row r="7473" spans="1:3" ht="25.5">
      <c r="A7473" s="75">
        <v>87838</v>
      </c>
      <c r="B7473" s="73" t="s">
        <v>8113</v>
      </c>
      <c r="C7473" s="78">
        <v>208.74</v>
      </c>
    </row>
    <row r="7474" spans="1:3" ht="25.5">
      <c r="A7474" s="75">
        <v>87850</v>
      </c>
      <c r="B7474" s="73" t="s">
        <v>8114</v>
      </c>
      <c r="C7474" s="78">
        <v>225.81</v>
      </c>
    </row>
    <row r="7475" spans="1:3">
      <c r="A7475" s="75">
        <v>105110</v>
      </c>
      <c r="B7475" s="73" t="s">
        <v>8115</v>
      </c>
      <c r="C7475" s="78">
        <v>187.12</v>
      </c>
    </row>
    <row r="7476" spans="1:3">
      <c r="A7476" s="75">
        <v>105105</v>
      </c>
      <c r="B7476" s="73" t="s">
        <v>8116</v>
      </c>
      <c r="C7476" s="78">
        <v>61.73</v>
      </c>
    </row>
    <row r="7477" spans="1:3">
      <c r="A7477" s="75">
        <v>105103</v>
      </c>
      <c r="B7477" s="73" t="s">
        <v>8117</v>
      </c>
      <c r="C7477" s="78">
        <v>87.9</v>
      </c>
    </row>
    <row r="7478" spans="1:3">
      <c r="A7478" s="75">
        <v>105112</v>
      </c>
      <c r="B7478" s="73" t="s">
        <v>8118</v>
      </c>
      <c r="C7478" s="78">
        <v>156.27000000000001</v>
      </c>
    </row>
    <row r="7479" spans="1:3" ht="25.5">
      <c r="A7479" s="75">
        <v>105109</v>
      </c>
      <c r="B7479" s="73" t="s">
        <v>8119</v>
      </c>
      <c r="C7479" s="78">
        <v>0</v>
      </c>
    </row>
    <row r="7480" spans="1:3">
      <c r="A7480" s="75">
        <v>105108</v>
      </c>
      <c r="B7480" s="73" t="s">
        <v>8120</v>
      </c>
      <c r="C7480" s="78">
        <v>0</v>
      </c>
    </row>
    <row r="7481" spans="1:3">
      <c r="A7481" s="75">
        <v>105104</v>
      </c>
      <c r="B7481" s="73" t="s">
        <v>8121</v>
      </c>
      <c r="C7481" s="78">
        <v>4318.46</v>
      </c>
    </row>
    <row r="7482" spans="1:3" ht="25.5">
      <c r="A7482" s="75">
        <v>105107</v>
      </c>
      <c r="B7482" s="73" t="s">
        <v>8122</v>
      </c>
      <c r="C7482" s="78">
        <v>2954.66</v>
      </c>
    </row>
    <row r="7483" spans="1:3" ht="25.5">
      <c r="A7483" s="75">
        <v>105106</v>
      </c>
      <c r="B7483" s="73" t="s">
        <v>8123</v>
      </c>
      <c r="C7483" s="78">
        <v>2001</v>
      </c>
    </row>
    <row r="7484" spans="1:3" ht="25.5">
      <c r="A7484" s="75">
        <v>105111</v>
      </c>
      <c r="B7484" s="73" t="s">
        <v>8124</v>
      </c>
      <c r="C7484" s="78">
        <v>17549.759999999998</v>
      </c>
    </row>
    <row r="7485" spans="1:3">
      <c r="A7485" s="75">
        <v>98520</v>
      </c>
      <c r="B7485" s="73" t="s">
        <v>8125</v>
      </c>
      <c r="C7485" s="78">
        <v>7.47</v>
      </c>
    </row>
    <row r="7486" spans="1:3">
      <c r="A7486" s="75">
        <v>98521</v>
      </c>
      <c r="B7486" s="73" t="s">
        <v>8126</v>
      </c>
      <c r="C7486" s="78">
        <v>0.32</v>
      </c>
    </row>
    <row r="7487" spans="1:3">
      <c r="A7487" s="75">
        <v>105521</v>
      </c>
      <c r="B7487" s="73" t="s">
        <v>8127</v>
      </c>
      <c r="C7487" s="78">
        <v>4.8499999999999996</v>
      </c>
    </row>
    <row r="7488" spans="1:3">
      <c r="A7488" s="75">
        <v>98509</v>
      </c>
      <c r="B7488" s="73" t="s">
        <v>8128</v>
      </c>
      <c r="C7488" s="78">
        <v>45.38</v>
      </c>
    </row>
    <row r="7489" spans="1:3" ht="25.5">
      <c r="A7489" s="75">
        <v>98507</v>
      </c>
      <c r="B7489" s="73" t="s">
        <v>8129</v>
      </c>
      <c r="C7489" s="78">
        <v>0</v>
      </c>
    </row>
    <row r="7490" spans="1:3" ht="25.5">
      <c r="A7490" s="75">
        <v>98508</v>
      </c>
      <c r="B7490" s="73" t="s">
        <v>8130</v>
      </c>
      <c r="C7490" s="78">
        <v>0</v>
      </c>
    </row>
    <row r="7491" spans="1:3" ht="25.5">
      <c r="A7491" s="75">
        <v>98506</v>
      </c>
      <c r="B7491" s="73" t="s">
        <v>8131</v>
      </c>
      <c r="C7491" s="78">
        <v>0</v>
      </c>
    </row>
    <row r="7492" spans="1:3">
      <c r="A7492" s="75">
        <v>98505</v>
      </c>
      <c r="B7492" s="73" t="s">
        <v>8132</v>
      </c>
      <c r="C7492" s="78">
        <v>68.239999999999995</v>
      </c>
    </row>
    <row r="7493" spans="1:3">
      <c r="A7493" s="75">
        <v>98504</v>
      </c>
      <c r="B7493" s="73" t="s">
        <v>8133</v>
      </c>
      <c r="C7493" s="78">
        <v>11.22</v>
      </c>
    </row>
    <row r="7494" spans="1:3">
      <c r="A7494" s="75">
        <v>98503</v>
      </c>
      <c r="B7494" s="73" t="s">
        <v>8134</v>
      </c>
      <c r="C7494" s="78">
        <v>23.14</v>
      </c>
    </row>
    <row r="7495" spans="1:3">
      <c r="A7495" s="75">
        <v>103946</v>
      </c>
      <c r="B7495" s="73" t="s">
        <v>8135</v>
      </c>
      <c r="C7495" s="78">
        <v>14.3</v>
      </c>
    </row>
    <row r="7496" spans="1:3" ht="25.5">
      <c r="A7496" s="75">
        <v>98517</v>
      </c>
      <c r="B7496" s="73" t="s">
        <v>8136</v>
      </c>
      <c r="C7496" s="78">
        <v>0</v>
      </c>
    </row>
    <row r="7497" spans="1:3">
      <c r="A7497" s="75">
        <v>98518</v>
      </c>
      <c r="B7497" s="73" t="s">
        <v>8137</v>
      </c>
      <c r="C7497" s="78">
        <v>0</v>
      </c>
    </row>
    <row r="7498" spans="1:3">
      <c r="A7498" s="75">
        <v>98516</v>
      </c>
      <c r="B7498" s="73" t="s">
        <v>8138</v>
      </c>
      <c r="C7498" s="78">
        <v>293.05</v>
      </c>
    </row>
    <row r="7499" spans="1:3" ht="25.5">
      <c r="A7499" s="75">
        <v>98514</v>
      </c>
      <c r="B7499" s="73" t="s">
        <v>8139</v>
      </c>
      <c r="C7499" s="78">
        <v>0</v>
      </c>
    </row>
    <row r="7500" spans="1:3">
      <c r="A7500" s="75">
        <v>98515</v>
      </c>
      <c r="B7500" s="73" t="s">
        <v>8140</v>
      </c>
      <c r="C7500" s="78">
        <v>0</v>
      </c>
    </row>
    <row r="7501" spans="1:3">
      <c r="A7501" s="75">
        <v>98513</v>
      </c>
      <c r="B7501" s="73" t="s">
        <v>8141</v>
      </c>
      <c r="C7501" s="78">
        <v>0</v>
      </c>
    </row>
    <row r="7502" spans="1:3" ht="25.5">
      <c r="A7502" s="75">
        <v>98511</v>
      </c>
      <c r="B7502" s="73" t="s">
        <v>8142</v>
      </c>
      <c r="C7502" s="78">
        <v>138.93</v>
      </c>
    </row>
    <row r="7503" spans="1:3">
      <c r="A7503" s="75">
        <v>98512</v>
      </c>
      <c r="B7503" s="73" t="s">
        <v>8143</v>
      </c>
      <c r="C7503" s="78">
        <v>0</v>
      </c>
    </row>
    <row r="7504" spans="1:3">
      <c r="A7504" s="75">
        <v>98510</v>
      </c>
      <c r="B7504" s="73" t="s">
        <v>8144</v>
      </c>
      <c r="C7504" s="78">
        <v>79.67</v>
      </c>
    </row>
    <row r="7505" spans="1:3">
      <c r="A7505" s="75">
        <v>98519</v>
      </c>
      <c r="B7505" s="73" t="s">
        <v>8145</v>
      </c>
      <c r="C7505" s="78">
        <v>3.58</v>
      </c>
    </row>
    <row r="7506" spans="1:3" ht="25.5">
      <c r="A7506" s="75">
        <v>91599</v>
      </c>
      <c r="B7506" s="73" t="s">
        <v>8146</v>
      </c>
      <c r="C7506" s="78">
        <v>8.0399999999999991</v>
      </c>
    </row>
    <row r="7507" spans="1:3" ht="25.5">
      <c r="A7507" s="75">
        <v>100065</v>
      </c>
      <c r="B7507" s="73" t="s">
        <v>8147</v>
      </c>
      <c r="C7507" s="78">
        <v>0</v>
      </c>
    </row>
    <row r="7508" spans="1:3" ht="25.5">
      <c r="A7508" s="75">
        <v>100069</v>
      </c>
      <c r="B7508" s="73" t="s">
        <v>8148</v>
      </c>
      <c r="C7508" s="78">
        <v>0</v>
      </c>
    </row>
    <row r="7509" spans="1:3" ht="25.5">
      <c r="A7509" s="75">
        <v>100063</v>
      </c>
      <c r="B7509" s="73" t="s">
        <v>8149</v>
      </c>
      <c r="C7509" s="78">
        <v>0</v>
      </c>
    </row>
    <row r="7510" spans="1:3" ht="25.5">
      <c r="A7510" s="75">
        <v>91597</v>
      </c>
      <c r="B7510" s="73" t="s">
        <v>8150</v>
      </c>
      <c r="C7510" s="78">
        <v>7.7</v>
      </c>
    </row>
    <row r="7511" spans="1:3" ht="25.5">
      <c r="A7511" s="75">
        <v>91598</v>
      </c>
      <c r="B7511" s="73" t="s">
        <v>8151</v>
      </c>
      <c r="C7511" s="78">
        <v>9.9700000000000006</v>
      </c>
    </row>
    <row r="7512" spans="1:3" ht="25.5">
      <c r="A7512" s="75">
        <v>91596</v>
      </c>
      <c r="B7512" s="73" t="s">
        <v>8152</v>
      </c>
      <c r="C7512" s="78">
        <v>10.28</v>
      </c>
    </row>
    <row r="7513" spans="1:3" ht="25.5">
      <c r="A7513" s="75">
        <v>100064</v>
      </c>
      <c r="B7513" s="73" t="s">
        <v>8153</v>
      </c>
      <c r="C7513" s="78">
        <v>10.210000000000001</v>
      </c>
    </row>
    <row r="7514" spans="1:3" ht="25.5">
      <c r="A7514" s="75">
        <v>100066</v>
      </c>
      <c r="B7514" s="73" t="s">
        <v>8154</v>
      </c>
      <c r="C7514" s="78">
        <v>10.23</v>
      </c>
    </row>
    <row r="7515" spans="1:3" ht="25.5">
      <c r="A7515" s="75">
        <v>91603</v>
      </c>
      <c r="B7515" s="73" t="s">
        <v>8155</v>
      </c>
      <c r="C7515" s="78">
        <v>10.29</v>
      </c>
    </row>
    <row r="7516" spans="1:3" ht="25.5">
      <c r="A7516" s="75">
        <v>100068</v>
      </c>
      <c r="B7516" s="73" t="s">
        <v>8156</v>
      </c>
      <c r="C7516" s="78">
        <v>8.84</v>
      </c>
    </row>
    <row r="7517" spans="1:3" ht="25.5">
      <c r="A7517" s="75">
        <v>100067</v>
      </c>
      <c r="B7517" s="73" t="s">
        <v>8157</v>
      </c>
      <c r="C7517" s="78">
        <v>11.85</v>
      </c>
    </row>
    <row r="7518" spans="1:3" ht="25.5">
      <c r="A7518" s="75">
        <v>91601</v>
      </c>
      <c r="B7518" s="73" t="s">
        <v>8158</v>
      </c>
      <c r="C7518" s="78">
        <v>12.28</v>
      </c>
    </row>
    <row r="7519" spans="1:3" ht="25.5">
      <c r="A7519" s="75">
        <v>91602</v>
      </c>
      <c r="B7519" s="73" t="s">
        <v>8159</v>
      </c>
      <c r="C7519" s="78">
        <v>11.47</v>
      </c>
    </row>
    <row r="7520" spans="1:3" ht="25.5">
      <c r="A7520" s="75">
        <v>91593</v>
      </c>
      <c r="B7520" s="73" t="s">
        <v>8160</v>
      </c>
      <c r="C7520" s="78">
        <v>10.29</v>
      </c>
    </row>
    <row r="7521" spans="1:3" ht="25.5">
      <c r="A7521" s="75">
        <v>105814</v>
      </c>
      <c r="B7521" s="73" t="s">
        <v>8161</v>
      </c>
      <c r="C7521" s="78">
        <v>10.039999999999999</v>
      </c>
    </row>
    <row r="7522" spans="1:3" ht="25.5">
      <c r="A7522" s="75">
        <v>91594</v>
      </c>
      <c r="B7522" s="73" t="s">
        <v>8162</v>
      </c>
      <c r="C7522" s="78">
        <v>10.32</v>
      </c>
    </row>
    <row r="7523" spans="1:3" ht="25.5">
      <c r="A7523" s="75">
        <v>91595</v>
      </c>
      <c r="B7523" s="73" t="s">
        <v>8163</v>
      </c>
      <c r="C7523" s="78">
        <v>10.57</v>
      </c>
    </row>
    <row r="7524" spans="1:3" ht="25.5">
      <c r="A7524" s="75">
        <v>105815</v>
      </c>
      <c r="B7524" s="73" t="s">
        <v>8164</v>
      </c>
      <c r="C7524" s="78">
        <v>0</v>
      </c>
    </row>
    <row r="7525" spans="1:3" ht="25.5">
      <c r="A7525" s="75">
        <v>91600</v>
      </c>
      <c r="B7525" s="73" t="s">
        <v>8165</v>
      </c>
      <c r="C7525" s="78">
        <v>11.4</v>
      </c>
    </row>
    <row r="7526" spans="1:3" ht="25.5">
      <c r="A7526" s="75">
        <v>99235</v>
      </c>
      <c r="B7526" s="73" t="s">
        <v>8166</v>
      </c>
      <c r="C7526" s="78">
        <v>712.7</v>
      </c>
    </row>
    <row r="7527" spans="1:3" ht="38.25">
      <c r="A7527" s="75">
        <v>105539</v>
      </c>
      <c r="B7527" s="73" t="s">
        <v>8167</v>
      </c>
      <c r="C7527" s="78">
        <v>0</v>
      </c>
    </row>
    <row r="7528" spans="1:3" ht="38.25">
      <c r="A7528" s="75">
        <v>99439</v>
      </c>
      <c r="B7528" s="73" t="s">
        <v>8168</v>
      </c>
      <c r="C7528" s="78">
        <v>783.54</v>
      </c>
    </row>
    <row r="7529" spans="1:3" ht="38.25">
      <c r="A7529" s="75">
        <v>105540</v>
      </c>
      <c r="B7529" s="73" t="s">
        <v>8169</v>
      </c>
      <c r="C7529" s="78">
        <v>0</v>
      </c>
    </row>
    <row r="7530" spans="1:3" ht="38.25">
      <c r="A7530" s="75">
        <v>103184</v>
      </c>
      <c r="B7530" s="73" t="s">
        <v>8170</v>
      </c>
      <c r="C7530" s="78">
        <v>731.97</v>
      </c>
    </row>
    <row r="7531" spans="1:3" ht="38.25">
      <c r="A7531" s="75">
        <v>103183</v>
      </c>
      <c r="B7531" s="73" t="s">
        <v>8171</v>
      </c>
      <c r="C7531" s="78">
        <v>850.79</v>
      </c>
    </row>
    <row r="7532" spans="1:3" ht="38.25">
      <c r="A7532" s="75">
        <v>99434</v>
      </c>
      <c r="B7532" s="73" t="s">
        <v>8172</v>
      </c>
      <c r="C7532" s="78">
        <v>796.94</v>
      </c>
    </row>
    <row r="7533" spans="1:3" ht="38.25">
      <c r="A7533" s="75">
        <v>99431</v>
      </c>
      <c r="B7533" s="73" t="s">
        <v>8173</v>
      </c>
      <c r="C7533" s="78">
        <v>793.56</v>
      </c>
    </row>
    <row r="7534" spans="1:3" ht="38.25">
      <c r="A7534" s="75">
        <v>99435</v>
      </c>
      <c r="B7534" s="73" t="s">
        <v>8174</v>
      </c>
      <c r="C7534" s="78">
        <v>778.29</v>
      </c>
    </row>
    <row r="7535" spans="1:3" ht="38.25">
      <c r="A7535" s="75">
        <v>99432</v>
      </c>
      <c r="B7535" s="73" t="s">
        <v>8175</v>
      </c>
      <c r="C7535" s="78">
        <v>775.86</v>
      </c>
    </row>
    <row r="7536" spans="1:3" ht="38.25">
      <c r="A7536" s="75">
        <v>99438</v>
      </c>
      <c r="B7536" s="73" t="s">
        <v>8176</v>
      </c>
      <c r="C7536" s="78">
        <v>763.62</v>
      </c>
    </row>
    <row r="7537" spans="1:3" ht="38.25">
      <c r="A7537" s="75">
        <v>105538</v>
      </c>
      <c r="B7537" s="73" t="s">
        <v>8177</v>
      </c>
      <c r="C7537" s="78">
        <v>0</v>
      </c>
    </row>
    <row r="7538" spans="1:3" ht="38.25">
      <c r="A7538" s="75">
        <v>99436</v>
      </c>
      <c r="B7538" s="73" t="s">
        <v>8178</v>
      </c>
      <c r="C7538" s="78">
        <v>858.47</v>
      </c>
    </row>
    <row r="7539" spans="1:3" ht="38.25">
      <c r="A7539" s="75">
        <v>99437</v>
      </c>
      <c r="B7539" s="73" t="s">
        <v>8179</v>
      </c>
      <c r="C7539" s="78">
        <v>757.27</v>
      </c>
    </row>
    <row r="7540" spans="1:3" ht="38.25">
      <c r="A7540" s="75">
        <v>105537</v>
      </c>
      <c r="B7540" s="73" t="s">
        <v>8180</v>
      </c>
      <c r="C7540" s="78">
        <v>0</v>
      </c>
    </row>
    <row r="7541" spans="1:3" ht="38.25">
      <c r="A7541" s="75">
        <v>99433</v>
      </c>
      <c r="B7541" s="73" t="s">
        <v>8181</v>
      </c>
      <c r="C7541" s="78">
        <v>839.15</v>
      </c>
    </row>
    <row r="7542" spans="1:3" ht="38.25">
      <c r="A7542" s="75">
        <v>104422</v>
      </c>
      <c r="B7542" s="73" t="s">
        <v>8182</v>
      </c>
      <c r="C7542" s="78">
        <v>10.09</v>
      </c>
    </row>
    <row r="7543" spans="1:3" ht="38.25">
      <c r="A7543" s="75">
        <v>105824</v>
      </c>
      <c r="B7543" s="73" t="s">
        <v>8183</v>
      </c>
      <c r="C7543" s="78">
        <v>12.59</v>
      </c>
    </row>
    <row r="7544" spans="1:3" ht="38.25">
      <c r="A7544" s="75">
        <v>105825</v>
      </c>
      <c r="B7544" s="73" t="s">
        <v>8184</v>
      </c>
      <c r="C7544" s="78">
        <v>6.02</v>
      </c>
    </row>
    <row r="7545" spans="1:3" ht="38.25">
      <c r="A7545" s="75">
        <v>104421</v>
      </c>
      <c r="B7545" s="73" t="s">
        <v>8185</v>
      </c>
      <c r="C7545" s="78">
        <v>14.87</v>
      </c>
    </row>
    <row r="7546" spans="1:3" ht="38.25">
      <c r="A7546" s="75">
        <v>105822</v>
      </c>
      <c r="B7546" s="73" t="s">
        <v>8186</v>
      </c>
      <c r="C7546" s="78">
        <v>17.37</v>
      </c>
    </row>
    <row r="7547" spans="1:3" ht="38.25">
      <c r="A7547" s="75">
        <v>105823</v>
      </c>
      <c r="B7547" s="73" t="s">
        <v>8187</v>
      </c>
      <c r="C7547" s="78">
        <v>10.8</v>
      </c>
    </row>
    <row r="7548" spans="1:3" ht="38.25">
      <c r="A7548" s="75">
        <v>104423</v>
      </c>
      <c r="B7548" s="73" t="s">
        <v>8188</v>
      </c>
      <c r="C7548" s="78">
        <v>13.44</v>
      </c>
    </row>
    <row r="7549" spans="1:3" ht="38.25">
      <c r="A7549" s="75">
        <v>105826</v>
      </c>
      <c r="B7549" s="73" t="s">
        <v>8189</v>
      </c>
      <c r="C7549" s="78">
        <v>15.94</v>
      </c>
    </row>
    <row r="7550" spans="1:3" ht="38.25">
      <c r="A7550" s="75">
        <v>105827</v>
      </c>
      <c r="B7550" s="73" t="s">
        <v>8190</v>
      </c>
      <c r="C7550" s="78">
        <v>9.3699999999999992</v>
      </c>
    </row>
    <row r="7551" spans="1:3" ht="25.5">
      <c r="A7551" s="75">
        <v>104425</v>
      </c>
      <c r="B7551" s="73" t="s">
        <v>8191</v>
      </c>
      <c r="C7551" s="78">
        <v>8.64</v>
      </c>
    </row>
    <row r="7552" spans="1:3" ht="38.25">
      <c r="A7552" s="75">
        <v>105828</v>
      </c>
      <c r="B7552" s="73" t="s">
        <v>8192</v>
      </c>
      <c r="C7552" s="78">
        <v>11.14</v>
      </c>
    </row>
    <row r="7553" spans="1:3" ht="38.25">
      <c r="A7553" s="75">
        <v>105829</v>
      </c>
      <c r="B7553" s="73" t="s">
        <v>8193</v>
      </c>
      <c r="C7553" s="78">
        <v>4.57</v>
      </c>
    </row>
    <row r="7554" spans="1:3" ht="38.25">
      <c r="A7554" s="75">
        <v>91525</v>
      </c>
      <c r="B7554" s="73" t="s">
        <v>8194</v>
      </c>
      <c r="C7554" s="78">
        <v>7.01</v>
      </c>
    </row>
    <row r="7555" spans="1:3" ht="38.25">
      <c r="A7555" s="75">
        <v>105818</v>
      </c>
      <c r="B7555" s="73" t="s">
        <v>8195</v>
      </c>
      <c r="C7555" s="78">
        <v>11.37</v>
      </c>
    </row>
    <row r="7556" spans="1:3" ht="38.25">
      <c r="A7556" s="75">
        <v>105819</v>
      </c>
      <c r="B7556" s="73" t="s">
        <v>8196</v>
      </c>
      <c r="C7556" s="78">
        <v>4.83</v>
      </c>
    </row>
    <row r="7557" spans="1:3" ht="38.25">
      <c r="A7557" s="75">
        <v>104414</v>
      </c>
      <c r="B7557" s="73" t="s">
        <v>8197</v>
      </c>
      <c r="C7557" s="78">
        <v>6.26</v>
      </c>
    </row>
    <row r="7558" spans="1:3" ht="38.25">
      <c r="A7558" s="75">
        <v>105816</v>
      </c>
      <c r="B7558" s="73" t="s">
        <v>8198</v>
      </c>
      <c r="C7558" s="78">
        <v>10.62</v>
      </c>
    </row>
    <row r="7559" spans="1:3" ht="38.25">
      <c r="A7559" s="75">
        <v>105817</v>
      </c>
      <c r="B7559" s="73" t="s">
        <v>8199</v>
      </c>
      <c r="C7559" s="78">
        <v>4.08</v>
      </c>
    </row>
    <row r="7560" spans="1:3" ht="38.25">
      <c r="A7560" s="75">
        <v>104415</v>
      </c>
      <c r="B7560" s="73" t="s">
        <v>8200</v>
      </c>
      <c r="C7560" s="78">
        <v>10.97</v>
      </c>
    </row>
    <row r="7561" spans="1:3" ht="38.25">
      <c r="A7561" s="75">
        <v>105820</v>
      </c>
      <c r="B7561" s="73" t="s">
        <v>8201</v>
      </c>
      <c r="C7561" s="78">
        <v>15.33</v>
      </c>
    </row>
    <row r="7562" spans="1:3" ht="38.25">
      <c r="A7562" s="75">
        <v>105821</v>
      </c>
      <c r="B7562" s="73" t="s">
        <v>8202</v>
      </c>
      <c r="C7562" s="78">
        <v>8.7899999999999991</v>
      </c>
    </row>
    <row r="7563" spans="1:3" ht="38.25">
      <c r="A7563" s="75">
        <v>104418</v>
      </c>
      <c r="B7563" s="73" t="s">
        <v>8203</v>
      </c>
      <c r="C7563" s="78">
        <v>2.4500000000000002</v>
      </c>
    </row>
    <row r="7564" spans="1:3" ht="38.25">
      <c r="A7564" s="75">
        <v>91515</v>
      </c>
      <c r="B7564" s="73" t="s">
        <v>8204</v>
      </c>
      <c r="C7564" s="78">
        <v>4.45</v>
      </c>
    </row>
    <row r="7565" spans="1:3" ht="38.25">
      <c r="A7565" s="75">
        <v>104419</v>
      </c>
      <c r="B7565" s="73" t="s">
        <v>8205</v>
      </c>
      <c r="C7565" s="78">
        <v>3.86</v>
      </c>
    </row>
    <row r="7566" spans="1:3" ht="25.5">
      <c r="A7566" s="75">
        <v>91519</v>
      </c>
      <c r="B7566" s="73" t="s">
        <v>8206</v>
      </c>
      <c r="C7566" s="78">
        <v>1.89</v>
      </c>
    </row>
    <row r="7567" spans="1:3" ht="38.25">
      <c r="A7567" s="75">
        <v>91520</v>
      </c>
      <c r="B7567" s="73" t="s">
        <v>8207</v>
      </c>
      <c r="C7567" s="78">
        <v>1.88</v>
      </c>
    </row>
    <row r="7568" spans="1:3" ht="38.25">
      <c r="A7568" s="75">
        <v>104416</v>
      </c>
      <c r="B7568" s="73" t="s">
        <v>8208</v>
      </c>
      <c r="C7568" s="78">
        <v>1.56</v>
      </c>
    </row>
    <row r="7569" spans="1:3" ht="38.25">
      <c r="A7569" s="75">
        <v>104417</v>
      </c>
      <c r="B7569" s="73" t="s">
        <v>8209</v>
      </c>
      <c r="C7569" s="78">
        <v>3.5</v>
      </c>
    </row>
    <row r="7570" spans="1:3" ht="25.5">
      <c r="A7570" s="75">
        <v>91522</v>
      </c>
      <c r="B7570" s="73" t="s">
        <v>8210</v>
      </c>
      <c r="C7570" s="78">
        <v>3.15</v>
      </c>
    </row>
    <row r="7571" spans="1:3" ht="25.5">
      <c r="A7571" s="75">
        <v>104412</v>
      </c>
      <c r="B7571" s="73" t="s">
        <v>8211</v>
      </c>
      <c r="C7571" s="78">
        <v>2.83</v>
      </c>
    </row>
    <row r="7572" spans="1:3" ht="25.5">
      <c r="A7572" s="75">
        <v>104413</v>
      </c>
      <c r="B7572" s="73" t="s">
        <v>8212</v>
      </c>
      <c r="C7572" s="78">
        <v>4.8</v>
      </c>
    </row>
    <row r="7573" spans="1:3" ht="25.5">
      <c r="A7573" s="75">
        <v>102569</v>
      </c>
      <c r="B7573" s="73" t="s">
        <v>8213</v>
      </c>
      <c r="C7573" s="78">
        <v>0</v>
      </c>
    </row>
    <row r="7574" spans="1:3" ht="25.5">
      <c r="A7574" s="75">
        <v>102574</v>
      </c>
      <c r="B7574" s="73" t="s">
        <v>8214</v>
      </c>
      <c r="C7574" s="78">
        <v>0</v>
      </c>
    </row>
    <row r="7575" spans="1:3" ht="25.5">
      <c r="A7575" s="75">
        <v>102573</v>
      </c>
      <c r="B7575" s="73" t="s">
        <v>8215</v>
      </c>
      <c r="C7575" s="78">
        <v>0</v>
      </c>
    </row>
    <row r="7576" spans="1:3" ht="25.5">
      <c r="A7576" s="75">
        <v>102577</v>
      </c>
      <c r="B7576" s="73" t="s">
        <v>8216</v>
      </c>
      <c r="C7576" s="78">
        <v>0</v>
      </c>
    </row>
    <row r="7577" spans="1:3" ht="25.5">
      <c r="A7577" s="75">
        <v>102576</v>
      </c>
      <c r="B7577" s="73" t="s">
        <v>8217</v>
      </c>
      <c r="C7577" s="78">
        <v>0</v>
      </c>
    </row>
    <row r="7578" spans="1:3" ht="25.5">
      <c r="A7578" s="75">
        <v>103083</v>
      </c>
      <c r="B7578" s="73" t="s">
        <v>8218</v>
      </c>
      <c r="C7578" s="78">
        <v>0</v>
      </c>
    </row>
    <row r="7579" spans="1:3" ht="25.5">
      <c r="A7579" s="75">
        <v>103081</v>
      </c>
      <c r="B7579" s="73" t="s">
        <v>8219</v>
      </c>
      <c r="C7579" s="78">
        <v>0</v>
      </c>
    </row>
    <row r="7580" spans="1:3" ht="25.5">
      <c r="A7580" s="75">
        <v>103082</v>
      </c>
      <c r="B7580" s="73" t="s">
        <v>8220</v>
      </c>
      <c r="C7580" s="78">
        <v>0</v>
      </c>
    </row>
    <row r="7581" spans="1:3" ht="25.5">
      <c r="A7581" s="75">
        <v>103086</v>
      </c>
      <c r="B7581" s="73" t="s">
        <v>8221</v>
      </c>
      <c r="C7581" s="78">
        <v>0</v>
      </c>
    </row>
    <row r="7582" spans="1:3" ht="25.5">
      <c r="A7582" s="75">
        <v>103085</v>
      </c>
      <c r="B7582" s="73" t="s">
        <v>8222</v>
      </c>
      <c r="C7582" s="78">
        <v>0</v>
      </c>
    </row>
    <row r="7583" spans="1:3">
      <c r="A7583" s="75">
        <v>104726</v>
      </c>
      <c r="B7583" s="73" t="s">
        <v>8223</v>
      </c>
      <c r="C7583" s="78">
        <v>0</v>
      </c>
    </row>
    <row r="7584" spans="1:3">
      <c r="A7584" s="75">
        <v>104725</v>
      </c>
      <c r="B7584" s="73" t="s">
        <v>8224</v>
      </c>
      <c r="C7584" s="78">
        <v>0</v>
      </c>
    </row>
    <row r="7585" spans="1:3">
      <c r="A7585" s="75">
        <v>96374</v>
      </c>
      <c r="B7585" s="73" t="s">
        <v>8225</v>
      </c>
      <c r="C7585" s="78">
        <v>30.89</v>
      </c>
    </row>
    <row r="7586" spans="1:3">
      <c r="A7586" s="75">
        <v>96373</v>
      </c>
      <c r="B7586" s="73" t="s">
        <v>8226</v>
      </c>
      <c r="C7586" s="78">
        <v>11.51</v>
      </c>
    </row>
    <row r="7587" spans="1:3" ht="25.5">
      <c r="A7587" s="75">
        <v>96368</v>
      </c>
      <c r="B7587" s="73" t="s">
        <v>8227</v>
      </c>
      <c r="C7587" s="78">
        <v>183.16</v>
      </c>
    </row>
    <row r="7588" spans="1:3" ht="25.5">
      <c r="A7588" s="75">
        <v>96364</v>
      </c>
      <c r="B7588" s="73" t="s">
        <v>8228</v>
      </c>
      <c r="C7588" s="78">
        <v>153.88999999999999</v>
      </c>
    </row>
    <row r="7589" spans="1:3" ht="38.25">
      <c r="A7589" s="75">
        <v>96369</v>
      </c>
      <c r="B7589" s="73" t="s">
        <v>8229</v>
      </c>
      <c r="C7589" s="78">
        <v>205.43</v>
      </c>
    </row>
    <row r="7590" spans="1:3" ht="38.25">
      <c r="A7590" s="75">
        <v>104723</v>
      </c>
      <c r="B7590" s="73" t="s">
        <v>8230</v>
      </c>
      <c r="C7590" s="78">
        <v>244.86</v>
      </c>
    </row>
    <row r="7591" spans="1:3" ht="38.25">
      <c r="A7591" s="75">
        <v>96367</v>
      </c>
      <c r="B7591" s="73" t="s">
        <v>8231</v>
      </c>
      <c r="C7591" s="78">
        <v>167.93</v>
      </c>
    </row>
    <row r="7592" spans="1:3" ht="38.25">
      <c r="A7592" s="75">
        <v>104722</v>
      </c>
      <c r="B7592" s="73" t="s">
        <v>8232</v>
      </c>
      <c r="C7592" s="78">
        <v>190.54</v>
      </c>
    </row>
    <row r="7593" spans="1:3" ht="25.5">
      <c r="A7593" s="75">
        <v>96366</v>
      </c>
      <c r="B7593" s="73" t="s">
        <v>8233</v>
      </c>
      <c r="C7593" s="78">
        <v>155.54</v>
      </c>
    </row>
    <row r="7594" spans="1:3" ht="38.25">
      <c r="A7594" s="75">
        <v>96361</v>
      </c>
      <c r="B7594" s="73" t="s">
        <v>8234</v>
      </c>
      <c r="C7594" s="78">
        <v>145.65</v>
      </c>
    </row>
    <row r="7595" spans="1:3" ht="38.25">
      <c r="A7595" s="75">
        <v>104719</v>
      </c>
      <c r="B7595" s="73" t="s">
        <v>8235</v>
      </c>
      <c r="C7595" s="78">
        <v>182.55</v>
      </c>
    </row>
    <row r="7596" spans="1:3" ht="25.5">
      <c r="A7596" s="75">
        <v>96360</v>
      </c>
      <c r="B7596" s="73" t="s">
        <v>8236</v>
      </c>
      <c r="C7596" s="78">
        <v>124.64</v>
      </c>
    </row>
    <row r="7597" spans="1:3" ht="38.25">
      <c r="A7597" s="75">
        <v>96359</v>
      </c>
      <c r="B7597" s="73" t="s">
        <v>8237</v>
      </c>
      <c r="C7597" s="78">
        <v>108.17</v>
      </c>
    </row>
    <row r="7598" spans="1:3" ht="38.25">
      <c r="A7598" s="75">
        <v>104718</v>
      </c>
      <c r="B7598" s="73" t="s">
        <v>8238</v>
      </c>
      <c r="C7598" s="78">
        <v>128.22999999999999</v>
      </c>
    </row>
    <row r="7599" spans="1:3" ht="25.5">
      <c r="A7599" s="75">
        <v>96358</v>
      </c>
      <c r="B7599" s="73" t="s">
        <v>8239</v>
      </c>
      <c r="C7599" s="78">
        <v>97.04</v>
      </c>
    </row>
    <row r="7600" spans="1:3" ht="38.25">
      <c r="A7600" s="75">
        <v>96371</v>
      </c>
      <c r="B7600" s="73" t="s">
        <v>8240</v>
      </c>
      <c r="C7600" s="78">
        <v>74.11</v>
      </c>
    </row>
    <row r="7601" spans="1:3" ht="38.25">
      <c r="A7601" s="75">
        <v>104724</v>
      </c>
      <c r="B7601" s="73" t="s">
        <v>8241</v>
      </c>
      <c r="C7601" s="78">
        <v>92.9</v>
      </c>
    </row>
    <row r="7602" spans="1:3" ht="25.5">
      <c r="A7602" s="75">
        <v>96370</v>
      </c>
      <c r="B7602" s="73" t="s">
        <v>8242</v>
      </c>
      <c r="C7602" s="78">
        <v>63.65</v>
      </c>
    </row>
    <row r="7603" spans="1:3" ht="38.25">
      <c r="A7603" s="75">
        <v>96365</v>
      </c>
      <c r="B7603" s="73" t="s">
        <v>8243</v>
      </c>
      <c r="C7603" s="78">
        <v>175.55</v>
      </c>
    </row>
    <row r="7604" spans="1:3" ht="38.25">
      <c r="A7604" s="75">
        <v>104721</v>
      </c>
      <c r="B7604" s="73" t="s">
        <v>8244</v>
      </c>
      <c r="C7604" s="78">
        <v>213.69</v>
      </c>
    </row>
    <row r="7605" spans="1:3" ht="38.25">
      <c r="A7605" s="75">
        <v>96363</v>
      </c>
      <c r="B7605" s="73" t="s">
        <v>8245</v>
      </c>
      <c r="C7605" s="78">
        <v>138.05000000000001</v>
      </c>
    </row>
    <row r="7606" spans="1:3" ht="38.25">
      <c r="A7606" s="75">
        <v>104720</v>
      </c>
      <c r="B7606" s="73" t="s">
        <v>8246</v>
      </c>
      <c r="C7606" s="78">
        <v>159.38</v>
      </c>
    </row>
    <row r="7607" spans="1:3" ht="25.5">
      <c r="A7607" s="75">
        <v>96362</v>
      </c>
      <c r="B7607" s="73" t="s">
        <v>8247</v>
      </c>
      <c r="C7607" s="78">
        <v>126.28</v>
      </c>
    </row>
    <row r="7608" spans="1:3" ht="38.25">
      <c r="A7608" s="75">
        <v>103191</v>
      </c>
      <c r="B7608" s="73" t="s">
        <v>8248</v>
      </c>
      <c r="C7608" s="78">
        <v>2375.73</v>
      </c>
    </row>
    <row r="7609" spans="1:3" ht="38.25">
      <c r="A7609" s="75">
        <v>103206</v>
      </c>
      <c r="B7609" s="73" t="s">
        <v>8249</v>
      </c>
      <c r="C7609" s="78">
        <v>2390.91</v>
      </c>
    </row>
    <row r="7610" spans="1:3" ht="25.5">
      <c r="A7610" s="75">
        <v>103211</v>
      </c>
      <c r="B7610" s="73" t="s">
        <v>8250</v>
      </c>
      <c r="C7610" s="78">
        <v>0</v>
      </c>
    </row>
    <row r="7611" spans="1:3" ht="25.5">
      <c r="A7611" s="75">
        <v>103196</v>
      </c>
      <c r="B7611" s="73" t="s">
        <v>8251</v>
      </c>
      <c r="C7611" s="78">
        <v>0</v>
      </c>
    </row>
    <row r="7612" spans="1:3" ht="25.5">
      <c r="A7612" s="75">
        <v>103212</v>
      </c>
      <c r="B7612" s="73" t="s">
        <v>8252</v>
      </c>
      <c r="C7612" s="78">
        <v>0</v>
      </c>
    </row>
    <row r="7613" spans="1:3" ht="25.5">
      <c r="A7613" s="75">
        <v>103197</v>
      </c>
      <c r="B7613" s="73" t="s">
        <v>8253</v>
      </c>
      <c r="C7613" s="78">
        <v>0</v>
      </c>
    </row>
    <row r="7614" spans="1:3" ht="25.5">
      <c r="A7614" s="75">
        <v>103217</v>
      </c>
      <c r="B7614" s="73" t="s">
        <v>8254</v>
      </c>
      <c r="C7614" s="78">
        <v>0</v>
      </c>
    </row>
    <row r="7615" spans="1:3" ht="25.5">
      <c r="A7615" s="75">
        <v>103202</v>
      </c>
      <c r="B7615" s="73" t="s">
        <v>8255</v>
      </c>
      <c r="C7615" s="78">
        <v>0</v>
      </c>
    </row>
    <row r="7616" spans="1:3" ht="25.5">
      <c r="A7616" s="75">
        <v>103215</v>
      </c>
      <c r="B7616" s="73" t="s">
        <v>8256</v>
      </c>
      <c r="C7616" s="78">
        <v>0</v>
      </c>
    </row>
    <row r="7617" spans="1:3">
      <c r="A7617" s="75">
        <v>103200</v>
      </c>
      <c r="B7617" s="73" t="s">
        <v>8257</v>
      </c>
      <c r="C7617" s="78">
        <v>0</v>
      </c>
    </row>
    <row r="7618" spans="1:3" ht="25.5">
      <c r="A7618" s="75">
        <v>103216</v>
      </c>
      <c r="B7618" s="73" t="s">
        <v>8258</v>
      </c>
      <c r="C7618" s="78">
        <v>0</v>
      </c>
    </row>
    <row r="7619" spans="1:3" ht="25.5">
      <c r="A7619" s="75">
        <v>103201</v>
      </c>
      <c r="B7619" s="73" t="s">
        <v>8259</v>
      </c>
      <c r="C7619" s="78">
        <v>0</v>
      </c>
    </row>
    <row r="7620" spans="1:3" ht="38.25">
      <c r="A7620" s="75">
        <v>103185</v>
      </c>
      <c r="B7620" s="73" t="s">
        <v>8260</v>
      </c>
      <c r="C7620" s="78">
        <v>6146.19</v>
      </c>
    </row>
    <row r="7621" spans="1:3" ht="25.5">
      <c r="A7621" s="75">
        <v>103218</v>
      </c>
      <c r="B7621" s="73" t="s">
        <v>8261</v>
      </c>
      <c r="C7621" s="78">
        <v>0</v>
      </c>
    </row>
    <row r="7622" spans="1:3" ht="25.5">
      <c r="A7622" s="75">
        <v>103203</v>
      </c>
      <c r="B7622" s="73" t="s">
        <v>8262</v>
      </c>
      <c r="C7622" s="78">
        <v>0</v>
      </c>
    </row>
    <row r="7623" spans="1:3" ht="25.5">
      <c r="A7623" s="75">
        <v>103213</v>
      </c>
      <c r="B7623" s="73" t="s">
        <v>8263</v>
      </c>
      <c r="C7623" s="78">
        <v>0</v>
      </c>
    </row>
    <row r="7624" spans="1:3">
      <c r="A7624" s="75">
        <v>103198</v>
      </c>
      <c r="B7624" s="73" t="s">
        <v>8264</v>
      </c>
      <c r="C7624" s="78">
        <v>0</v>
      </c>
    </row>
    <row r="7625" spans="1:3" ht="25.5">
      <c r="A7625" s="75">
        <v>103214</v>
      </c>
      <c r="B7625" s="73" t="s">
        <v>8265</v>
      </c>
      <c r="C7625" s="78">
        <v>0</v>
      </c>
    </row>
    <row r="7626" spans="1:3" ht="25.5">
      <c r="A7626" s="75">
        <v>103199</v>
      </c>
      <c r="B7626" s="73" t="s">
        <v>8266</v>
      </c>
      <c r="C7626" s="78">
        <v>0</v>
      </c>
    </row>
    <row r="7627" spans="1:3" ht="25.5">
      <c r="A7627" s="75">
        <v>103219</v>
      </c>
      <c r="B7627" s="73" t="s">
        <v>8267</v>
      </c>
      <c r="C7627" s="78">
        <v>0</v>
      </c>
    </row>
    <row r="7628" spans="1:3" ht="25.5">
      <c r="A7628" s="75">
        <v>103204</v>
      </c>
      <c r="B7628" s="73" t="s">
        <v>8268</v>
      </c>
      <c r="C7628" s="78">
        <v>0</v>
      </c>
    </row>
    <row r="7629" spans="1:3" ht="38.25">
      <c r="A7629" s="75">
        <v>103186</v>
      </c>
      <c r="B7629" s="73" t="s">
        <v>8269</v>
      </c>
      <c r="C7629" s="78">
        <v>6483.83</v>
      </c>
    </row>
    <row r="7630" spans="1:3" ht="38.25">
      <c r="A7630" s="75">
        <v>103210</v>
      </c>
      <c r="B7630" s="73" t="s">
        <v>8270</v>
      </c>
      <c r="C7630" s="78">
        <v>2293.0300000000002</v>
      </c>
    </row>
    <row r="7631" spans="1:3" ht="38.25">
      <c r="A7631" s="75">
        <v>103195</v>
      </c>
      <c r="B7631" s="73" t="s">
        <v>8271</v>
      </c>
      <c r="C7631" s="78">
        <v>2190.2199999999998</v>
      </c>
    </row>
    <row r="7632" spans="1:3" ht="38.25">
      <c r="A7632" s="75">
        <v>103205</v>
      </c>
      <c r="B7632" s="73" t="s">
        <v>8272</v>
      </c>
      <c r="C7632" s="78">
        <v>4092.88</v>
      </c>
    </row>
    <row r="7633" spans="1:3" ht="38.25">
      <c r="A7633" s="75">
        <v>103190</v>
      </c>
      <c r="B7633" s="73" t="s">
        <v>8273</v>
      </c>
      <c r="C7633" s="78">
        <v>4077.69</v>
      </c>
    </row>
    <row r="7634" spans="1:3" ht="38.25">
      <c r="A7634" s="75">
        <v>103207</v>
      </c>
      <c r="B7634" s="73" t="s">
        <v>8274</v>
      </c>
      <c r="C7634" s="78">
        <v>2544.5500000000002</v>
      </c>
    </row>
    <row r="7635" spans="1:3" ht="38.25">
      <c r="A7635" s="75">
        <v>103192</v>
      </c>
      <c r="B7635" s="73" t="s">
        <v>8275</v>
      </c>
      <c r="C7635" s="78">
        <v>2529.37</v>
      </c>
    </row>
    <row r="7636" spans="1:3" ht="38.25">
      <c r="A7636" s="75">
        <v>103208</v>
      </c>
      <c r="B7636" s="73" t="s">
        <v>8276</v>
      </c>
      <c r="C7636" s="78">
        <v>1963.28</v>
      </c>
    </row>
    <row r="7637" spans="1:3" ht="38.25">
      <c r="A7637" s="75">
        <v>103193</v>
      </c>
      <c r="B7637" s="73" t="s">
        <v>8277</v>
      </c>
      <c r="C7637" s="78">
        <v>1948.1</v>
      </c>
    </row>
    <row r="7638" spans="1:3" ht="38.25">
      <c r="A7638" s="75">
        <v>103187</v>
      </c>
      <c r="B7638" s="73" t="s">
        <v>8278</v>
      </c>
      <c r="C7638" s="78">
        <v>4872.01</v>
      </c>
    </row>
    <row r="7639" spans="1:3" ht="38.25">
      <c r="A7639" s="75">
        <v>103188</v>
      </c>
      <c r="B7639" s="73" t="s">
        <v>8279</v>
      </c>
      <c r="C7639" s="78">
        <v>5239.1000000000004</v>
      </c>
    </row>
    <row r="7640" spans="1:3" ht="38.25">
      <c r="A7640" s="75">
        <v>103189</v>
      </c>
      <c r="B7640" s="73" t="s">
        <v>8280</v>
      </c>
      <c r="C7640" s="78">
        <v>2625.34</v>
      </c>
    </row>
    <row r="7641" spans="1:3" ht="38.25">
      <c r="A7641" s="75">
        <v>103209</v>
      </c>
      <c r="B7641" s="73" t="s">
        <v>8281</v>
      </c>
      <c r="C7641" s="78">
        <v>2821.25</v>
      </c>
    </row>
    <row r="7642" spans="1:3" ht="25.5">
      <c r="A7642" s="75">
        <v>103194</v>
      </c>
      <c r="B7642" s="73" t="s">
        <v>8282</v>
      </c>
      <c r="C7642" s="78">
        <v>2806.07</v>
      </c>
    </row>
    <row r="7643" spans="1:3" ht="25.5">
      <c r="A7643" s="75">
        <v>95001</v>
      </c>
      <c r="B7643" s="73" t="s">
        <v>8283</v>
      </c>
      <c r="C7643" s="78">
        <v>0</v>
      </c>
    </row>
    <row r="7644" spans="1:3" ht="25.5">
      <c r="A7644" s="75">
        <v>95000</v>
      </c>
      <c r="B7644" s="73" t="s">
        <v>8284</v>
      </c>
      <c r="C7644" s="78">
        <v>0</v>
      </c>
    </row>
    <row r="7645" spans="1:3" ht="25.5">
      <c r="A7645" s="75">
        <v>95005</v>
      </c>
      <c r="B7645" s="73" t="s">
        <v>8285</v>
      </c>
      <c r="C7645" s="78">
        <v>0</v>
      </c>
    </row>
    <row r="7646" spans="1:3" ht="25.5">
      <c r="A7646" s="75">
        <v>95004</v>
      </c>
      <c r="B7646" s="73" t="s">
        <v>8286</v>
      </c>
      <c r="C7646" s="78">
        <v>0</v>
      </c>
    </row>
    <row r="7647" spans="1:3" ht="25.5">
      <c r="A7647" s="75">
        <v>95003</v>
      </c>
      <c r="B7647" s="73" t="s">
        <v>8287</v>
      </c>
      <c r="C7647" s="78">
        <v>0</v>
      </c>
    </row>
    <row r="7648" spans="1:3" ht="25.5">
      <c r="A7648" s="75">
        <v>95002</v>
      </c>
      <c r="B7648" s="73" t="s">
        <v>8288</v>
      </c>
      <c r="C7648" s="78">
        <v>0</v>
      </c>
    </row>
    <row r="7649" spans="1:3" ht="25.5">
      <c r="A7649" s="75">
        <v>95007</v>
      </c>
      <c r="B7649" s="73" t="s">
        <v>8289</v>
      </c>
      <c r="C7649" s="78">
        <v>0</v>
      </c>
    </row>
    <row r="7650" spans="1:3" ht="25.5">
      <c r="A7650" s="75">
        <v>95006</v>
      </c>
      <c r="B7650" s="73" t="s">
        <v>8290</v>
      </c>
      <c r="C7650" s="78">
        <v>0</v>
      </c>
    </row>
    <row r="7651" spans="1:3" ht="25.5">
      <c r="A7651" s="75">
        <v>104313</v>
      </c>
      <c r="B7651" s="73" t="s">
        <v>8291</v>
      </c>
      <c r="C7651" s="78">
        <v>0</v>
      </c>
    </row>
    <row r="7652" spans="1:3" ht="25.5">
      <c r="A7652" s="75">
        <v>104312</v>
      </c>
      <c r="B7652" s="73" t="s">
        <v>8292</v>
      </c>
      <c r="C7652" s="78">
        <v>0</v>
      </c>
    </row>
    <row r="7653" spans="1:3" ht="25.5">
      <c r="A7653" s="75">
        <v>94992</v>
      </c>
      <c r="B7653" s="73" t="s">
        <v>8293</v>
      </c>
      <c r="C7653" s="78">
        <v>76.23</v>
      </c>
    </row>
    <row r="7654" spans="1:3" ht="25.5">
      <c r="A7654" s="75">
        <v>94994</v>
      </c>
      <c r="B7654" s="73" t="s">
        <v>8294</v>
      </c>
      <c r="C7654" s="78">
        <v>91.59</v>
      </c>
    </row>
    <row r="7655" spans="1:3" ht="25.5">
      <c r="A7655" s="75">
        <v>94990</v>
      </c>
      <c r="B7655" s="73" t="s">
        <v>8295</v>
      </c>
      <c r="C7655" s="78">
        <v>749.85</v>
      </c>
    </row>
    <row r="7656" spans="1:3" ht="25.5">
      <c r="A7656" s="75">
        <v>94991</v>
      </c>
      <c r="B7656" s="73" t="s">
        <v>8296</v>
      </c>
      <c r="C7656" s="78">
        <v>770.46</v>
      </c>
    </row>
    <row r="7657" spans="1:3" ht="25.5">
      <c r="A7657" s="75">
        <v>104626</v>
      </c>
      <c r="B7657" s="73" t="s">
        <v>8297</v>
      </c>
      <c r="C7657" s="78">
        <v>789.2</v>
      </c>
    </row>
    <row r="7658" spans="1:3" ht="25.5">
      <c r="A7658" s="75">
        <v>94993</v>
      </c>
      <c r="B7658" s="73" t="s">
        <v>8298</v>
      </c>
      <c r="C7658" s="78">
        <v>77.48</v>
      </c>
    </row>
    <row r="7659" spans="1:3" ht="25.5">
      <c r="A7659" s="75">
        <v>94995</v>
      </c>
      <c r="B7659" s="73" t="s">
        <v>8299</v>
      </c>
      <c r="C7659" s="78">
        <v>93.24</v>
      </c>
    </row>
    <row r="7660" spans="1:3" ht="25.5">
      <c r="A7660" s="75">
        <v>101169</v>
      </c>
      <c r="B7660" s="73" t="s">
        <v>8300</v>
      </c>
      <c r="C7660" s="78">
        <v>208.3</v>
      </c>
    </row>
    <row r="7661" spans="1:3" ht="25.5">
      <c r="A7661" s="75">
        <v>104383</v>
      </c>
      <c r="B7661" s="73" t="s">
        <v>8301</v>
      </c>
      <c r="C7661" s="78">
        <v>0</v>
      </c>
    </row>
    <row r="7662" spans="1:3">
      <c r="A7662" s="75">
        <v>101167</v>
      </c>
      <c r="B7662" s="73" t="s">
        <v>8302</v>
      </c>
      <c r="C7662" s="78">
        <v>193.85</v>
      </c>
    </row>
    <row r="7663" spans="1:3" ht="25.5">
      <c r="A7663" s="75">
        <v>101172</v>
      </c>
      <c r="B7663" s="73" t="s">
        <v>8303</v>
      </c>
      <c r="C7663" s="78">
        <v>69.91</v>
      </c>
    </row>
    <row r="7664" spans="1:3" ht="25.5">
      <c r="A7664" s="75">
        <v>104384</v>
      </c>
      <c r="B7664" s="73" t="s">
        <v>8304</v>
      </c>
      <c r="C7664" s="78">
        <v>0</v>
      </c>
    </row>
    <row r="7665" spans="1:3">
      <c r="A7665" s="75">
        <v>101170</v>
      </c>
      <c r="B7665" s="73" t="s">
        <v>8305</v>
      </c>
      <c r="C7665" s="78">
        <v>44.27</v>
      </c>
    </row>
    <row r="7666" spans="1:3" ht="25.5">
      <c r="A7666" s="75">
        <v>104438</v>
      </c>
      <c r="B7666" s="73" t="s">
        <v>8306</v>
      </c>
      <c r="C7666" s="78">
        <v>0</v>
      </c>
    </row>
    <row r="7667" spans="1:3" ht="25.5">
      <c r="A7667" s="75">
        <v>92402</v>
      </c>
      <c r="B7667" s="73" t="s">
        <v>8307</v>
      </c>
      <c r="C7667" s="78">
        <v>89.45</v>
      </c>
    </row>
    <row r="7668" spans="1:3" ht="25.5">
      <c r="A7668" s="75">
        <v>104429</v>
      </c>
      <c r="B7668" s="73" t="s">
        <v>8308</v>
      </c>
      <c r="C7668" s="78">
        <v>0</v>
      </c>
    </row>
    <row r="7669" spans="1:3" ht="25.5">
      <c r="A7669" s="75">
        <v>104426</v>
      </c>
      <c r="B7669" s="73" t="s">
        <v>8309</v>
      </c>
      <c r="C7669" s="78">
        <v>0</v>
      </c>
    </row>
    <row r="7670" spans="1:3" ht="25.5">
      <c r="A7670" s="75">
        <v>104436</v>
      </c>
      <c r="B7670" s="73" t="s">
        <v>8310</v>
      </c>
      <c r="C7670" s="78">
        <v>0</v>
      </c>
    </row>
    <row r="7671" spans="1:3" ht="25.5">
      <c r="A7671" s="75">
        <v>104434</v>
      </c>
      <c r="B7671" s="73" t="s">
        <v>8311</v>
      </c>
      <c r="C7671" s="78">
        <v>0</v>
      </c>
    </row>
    <row r="7672" spans="1:3" ht="25.5">
      <c r="A7672" s="75">
        <v>104432</v>
      </c>
      <c r="B7672" s="73" t="s">
        <v>8312</v>
      </c>
      <c r="C7672" s="78">
        <v>112.69</v>
      </c>
    </row>
    <row r="7673" spans="1:3" ht="25.5">
      <c r="A7673" s="75">
        <v>93679</v>
      </c>
      <c r="B7673" s="73" t="s">
        <v>8313</v>
      </c>
      <c r="C7673" s="78">
        <v>109.32</v>
      </c>
    </row>
    <row r="7674" spans="1:3" ht="25.5">
      <c r="A7674" s="75">
        <v>92396</v>
      </c>
      <c r="B7674" s="73" t="s">
        <v>8314</v>
      </c>
      <c r="C7674" s="78">
        <v>91.34</v>
      </c>
    </row>
    <row r="7675" spans="1:3" ht="25.5">
      <c r="A7675" s="75">
        <v>104439</v>
      </c>
      <c r="B7675" s="73" t="s">
        <v>8315</v>
      </c>
      <c r="C7675" s="78">
        <v>0</v>
      </c>
    </row>
    <row r="7676" spans="1:3" ht="25.5">
      <c r="A7676" s="75">
        <v>104440</v>
      </c>
      <c r="B7676" s="73" t="s">
        <v>8316</v>
      </c>
      <c r="C7676" s="78">
        <v>0</v>
      </c>
    </row>
    <row r="7677" spans="1:3" ht="25.5">
      <c r="A7677" s="75">
        <v>92406</v>
      </c>
      <c r="B7677" s="73" t="s">
        <v>8317</v>
      </c>
      <c r="C7677" s="78">
        <v>158.91999999999999</v>
      </c>
    </row>
    <row r="7678" spans="1:3" ht="25.5">
      <c r="A7678" s="75">
        <v>92403</v>
      </c>
      <c r="B7678" s="73" t="s">
        <v>8318</v>
      </c>
      <c r="C7678" s="78">
        <v>79.14</v>
      </c>
    </row>
    <row r="7679" spans="1:3" ht="25.5">
      <c r="A7679" s="75">
        <v>92404</v>
      </c>
      <c r="B7679" s="73" t="s">
        <v>8319</v>
      </c>
      <c r="C7679" s="78">
        <v>91.3</v>
      </c>
    </row>
    <row r="7680" spans="1:3" ht="25.5">
      <c r="A7680" s="75">
        <v>104430</v>
      </c>
      <c r="B7680" s="73" t="s">
        <v>8320</v>
      </c>
      <c r="C7680" s="78">
        <v>0</v>
      </c>
    </row>
    <row r="7681" spans="1:3" ht="25.5">
      <c r="A7681" s="75">
        <v>104431</v>
      </c>
      <c r="B7681" s="73" t="s">
        <v>8321</v>
      </c>
      <c r="C7681" s="78">
        <v>0</v>
      </c>
    </row>
    <row r="7682" spans="1:3" ht="25.5">
      <c r="A7682" s="75">
        <v>104427</v>
      </c>
      <c r="B7682" s="73" t="s">
        <v>8322</v>
      </c>
      <c r="C7682" s="78">
        <v>0</v>
      </c>
    </row>
    <row r="7683" spans="1:3" ht="25.5">
      <c r="A7683" s="75">
        <v>104428</v>
      </c>
      <c r="B7683" s="73" t="s">
        <v>8323</v>
      </c>
      <c r="C7683" s="78">
        <v>0</v>
      </c>
    </row>
    <row r="7684" spans="1:3" ht="25.5">
      <c r="A7684" s="75">
        <v>92391</v>
      </c>
      <c r="B7684" s="73" t="s">
        <v>8324</v>
      </c>
      <c r="C7684" s="78">
        <v>86.97</v>
      </c>
    </row>
    <row r="7685" spans="1:3" ht="25.5">
      <c r="A7685" s="75">
        <v>92392</v>
      </c>
      <c r="B7685" s="73" t="s">
        <v>8325</v>
      </c>
      <c r="C7685" s="78">
        <v>95.29</v>
      </c>
    </row>
    <row r="7686" spans="1:3" ht="25.5">
      <c r="A7686" s="75">
        <v>104437</v>
      </c>
      <c r="B7686" s="73" t="s">
        <v>8326</v>
      </c>
      <c r="C7686" s="78">
        <v>0</v>
      </c>
    </row>
    <row r="7687" spans="1:3" ht="25.5">
      <c r="A7687" s="75">
        <v>104435</v>
      </c>
      <c r="B7687" s="73" t="s">
        <v>8327</v>
      </c>
      <c r="C7687" s="78">
        <v>0</v>
      </c>
    </row>
    <row r="7688" spans="1:3" ht="25.5">
      <c r="A7688" s="75">
        <v>104433</v>
      </c>
      <c r="B7688" s="73" t="s">
        <v>8328</v>
      </c>
      <c r="C7688" s="78">
        <v>101.12</v>
      </c>
    </row>
    <row r="7689" spans="1:3" ht="25.5">
      <c r="A7689" s="75">
        <v>93680</v>
      </c>
      <c r="B7689" s="73" t="s">
        <v>8329</v>
      </c>
      <c r="C7689" s="78">
        <v>98.95</v>
      </c>
    </row>
    <row r="7690" spans="1:3" ht="25.5">
      <c r="A7690" s="75">
        <v>93681</v>
      </c>
      <c r="B7690" s="73" t="s">
        <v>8330</v>
      </c>
      <c r="C7690" s="78">
        <v>118.11</v>
      </c>
    </row>
    <row r="7691" spans="1:3" ht="25.5">
      <c r="A7691" s="75">
        <v>92397</v>
      </c>
      <c r="B7691" s="73" t="s">
        <v>8331</v>
      </c>
      <c r="C7691" s="78">
        <v>81.430000000000007</v>
      </c>
    </row>
    <row r="7692" spans="1:3" ht="25.5">
      <c r="A7692" s="75">
        <v>92398</v>
      </c>
      <c r="B7692" s="73" t="s">
        <v>8332</v>
      </c>
      <c r="C7692" s="78">
        <v>93.58</v>
      </c>
    </row>
    <row r="7693" spans="1:3" ht="25.5">
      <c r="A7693" s="75">
        <v>92400</v>
      </c>
      <c r="B7693" s="73" t="s">
        <v>8333</v>
      </c>
      <c r="C7693" s="78">
        <v>109.23</v>
      </c>
    </row>
    <row r="7694" spans="1:3" ht="25.5">
      <c r="A7694" s="75">
        <v>92395</v>
      </c>
      <c r="B7694" s="73" t="s">
        <v>8334</v>
      </c>
      <c r="C7694" s="78">
        <v>136.25</v>
      </c>
    </row>
    <row r="7695" spans="1:3" ht="25.5">
      <c r="A7695" s="75">
        <v>92393</v>
      </c>
      <c r="B7695" s="73" t="s">
        <v>8335</v>
      </c>
      <c r="C7695" s="78">
        <v>86.93</v>
      </c>
    </row>
    <row r="7696" spans="1:3" ht="25.5">
      <c r="A7696" s="75">
        <v>92394</v>
      </c>
      <c r="B7696" s="73" t="s">
        <v>8336</v>
      </c>
      <c r="C7696" s="78">
        <v>104.15</v>
      </c>
    </row>
    <row r="7697" spans="1:3" ht="25.5">
      <c r="A7697" s="75">
        <v>97115</v>
      </c>
      <c r="B7697" s="73" t="s">
        <v>8337</v>
      </c>
      <c r="C7697" s="78">
        <v>57.78</v>
      </c>
    </row>
    <row r="7698" spans="1:3">
      <c r="A7698" s="75">
        <v>97113</v>
      </c>
      <c r="B7698" s="73" t="s">
        <v>8338</v>
      </c>
      <c r="C7698" s="78">
        <v>3.55</v>
      </c>
    </row>
    <row r="7699" spans="1:3" ht="25.5">
      <c r="A7699" s="75">
        <v>97120</v>
      </c>
      <c r="B7699" s="73" t="s">
        <v>8339</v>
      </c>
      <c r="C7699" s="78">
        <v>9.77</v>
      </c>
    </row>
    <row r="7700" spans="1:3" ht="25.5">
      <c r="A7700" s="75">
        <v>97116</v>
      </c>
      <c r="B7700" s="73" t="s">
        <v>8340</v>
      </c>
      <c r="C7700" s="78">
        <v>21.98</v>
      </c>
    </row>
    <row r="7701" spans="1:3" ht="25.5">
      <c r="A7701" s="75">
        <v>97117</v>
      </c>
      <c r="B7701" s="73" t="s">
        <v>8341</v>
      </c>
      <c r="C7701" s="78">
        <v>19.52</v>
      </c>
    </row>
    <row r="7702" spans="1:3" ht="25.5">
      <c r="A7702" s="75">
        <v>97118</v>
      </c>
      <c r="B7702" s="73" t="s">
        <v>8342</v>
      </c>
      <c r="C7702" s="78">
        <v>16.350000000000001</v>
      </c>
    </row>
    <row r="7703" spans="1:3" ht="25.5">
      <c r="A7703" s="75">
        <v>97119</v>
      </c>
      <c r="B7703" s="73" t="s">
        <v>8343</v>
      </c>
      <c r="C7703" s="78">
        <v>14.9</v>
      </c>
    </row>
    <row r="7704" spans="1:3">
      <c r="A7704" s="75">
        <v>97114</v>
      </c>
      <c r="B7704" s="73" t="s">
        <v>8344</v>
      </c>
      <c r="C7704" s="78">
        <v>0.36</v>
      </c>
    </row>
    <row r="7705" spans="1:3" ht="25.5">
      <c r="A7705" s="75">
        <v>97111</v>
      </c>
      <c r="B7705" s="73" t="s">
        <v>8345</v>
      </c>
      <c r="C7705" s="78">
        <v>215.56</v>
      </c>
    </row>
    <row r="7706" spans="1:3" ht="25.5">
      <c r="A7706" s="75">
        <v>97112</v>
      </c>
      <c r="B7706" s="73" t="s">
        <v>8346</v>
      </c>
      <c r="C7706" s="78">
        <v>224.42</v>
      </c>
    </row>
    <row r="7707" spans="1:3" ht="25.5">
      <c r="A7707" s="75">
        <v>103904</v>
      </c>
      <c r="B7707" s="73" t="s">
        <v>8347</v>
      </c>
      <c r="C7707" s="78">
        <v>136.61000000000001</v>
      </c>
    </row>
    <row r="7708" spans="1:3" ht="25.5">
      <c r="A7708" s="75">
        <v>103905</v>
      </c>
      <c r="B7708" s="73" t="s">
        <v>8348</v>
      </c>
      <c r="C7708" s="78">
        <v>144.27000000000001</v>
      </c>
    </row>
    <row r="7709" spans="1:3" ht="25.5">
      <c r="A7709" s="75">
        <v>103907</v>
      </c>
      <c r="B7709" s="73" t="s">
        <v>8349</v>
      </c>
      <c r="C7709" s="78">
        <v>151.22999999999999</v>
      </c>
    </row>
    <row r="7710" spans="1:3" ht="25.5">
      <c r="A7710" s="75">
        <v>103911</v>
      </c>
      <c r="B7710" s="73" t="s">
        <v>8350</v>
      </c>
      <c r="C7710" s="78">
        <v>223.03</v>
      </c>
    </row>
    <row r="7711" spans="1:3" ht="25.5">
      <c r="A7711" s="75">
        <v>97104</v>
      </c>
      <c r="B7711" s="73" t="s">
        <v>8351</v>
      </c>
      <c r="C7711" s="78">
        <v>140.66999999999999</v>
      </c>
    </row>
    <row r="7712" spans="1:3" ht="25.5">
      <c r="A7712" s="75">
        <v>103906</v>
      </c>
      <c r="B7712" s="73" t="s">
        <v>8352</v>
      </c>
      <c r="C7712" s="78">
        <v>173.36</v>
      </c>
    </row>
    <row r="7713" spans="1:3" ht="25.5">
      <c r="A7713" s="75">
        <v>97105</v>
      </c>
      <c r="B7713" s="73" t="s">
        <v>8353</v>
      </c>
      <c r="C7713" s="78">
        <v>159.36000000000001</v>
      </c>
    </row>
    <row r="7714" spans="1:3" ht="25.5">
      <c r="A7714" s="75">
        <v>97106</v>
      </c>
      <c r="B7714" s="73" t="s">
        <v>8354</v>
      </c>
      <c r="C7714" s="78">
        <v>177.23</v>
      </c>
    </row>
    <row r="7715" spans="1:3" ht="25.5">
      <c r="A7715" s="75">
        <v>97107</v>
      </c>
      <c r="B7715" s="73" t="s">
        <v>8355</v>
      </c>
      <c r="C7715" s="78">
        <v>201.78</v>
      </c>
    </row>
    <row r="7716" spans="1:3" ht="25.5">
      <c r="A7716" s="75">
        <v>97108</v>
      </c>
      <c r="B7716" s="73" t="s">
        <v>8356</v>
      </c>
      <c r="C7716" s="78">
        <v>229.81</v>
      </c>
    </row>
    <row r="7717" spans="1:3" ht="25.5">
      <c r="A7717" s="75">
        <v>97109</v>
      </c>
      <c r="B7717" s="73" t="s">
        <v>8357</v>
      </c>
      <c r="C7717" s="78">
        <v>253.82</v>
      </c>
    </row>
    <row r="7718" spans="1:3" ht="25.5">
      <c r="A7718" s="75">
        <v>103913</v>
      </c>
      <c r="B7718" s="73" t="s">
        <v>8358</v>
      </c>
      <c r="C7718" s="78">
        <v>126.28</v>
      </c>
    </row>
    <row r="7719" spans="1:3" ht="25.5">
      <c r="A7719" s="75">
        <v>103914</v>
      </c>
      <c r="B7719" s="73" t="s">
        <v>8359</v>
      </c>
      <c r="C7719" s="78">
        <v>147.19999999999999</v>
      </c>
    </row>
    <row r="7720" spans="1:3" ht="25.5">
      <c r="A7720" s="75">
        <v>103915</v>
      </c>
      <c r="B7720" s="73" t="s">
        <v>8360</v>
      </c>
      <c r="C7720" s="78">
        <v>160.11000000000001</v>
      </c>
    </row>
    <row r="7721" spans="1:3" ht="25.5">
      <c r="A7721" s="75">
        <v>103916</v>
      </c>
      <c r="B7721" s="73" t="s">
        <v>8361</v>
      </c>
      <c r="C7721" s="78">
        <v>184.46</v>
      </c>
    </row>
    <row r="7722" spans="1:3" ht="25.5">
      <c r="A7722" s="75">
        <v>103917</v>
      </c>
      <c r="B7722" s="73" t="s">
        <v>8362</v>
      </c>
      <c r="C7722" s="78">
        <v>211.03</v>
      </c>
    </row>
    <row r="7723" spans="1:3" ht="25.5">
      <c r="A7723" s="75">
        <v>103918</v>
      </c>
      <c r="B7723" s="73" t="s">
        <v>8363</v>
      </c>
      <c r="C7723" s="78">
        <v>223.86</v>
      </c>
    </row>
    <row r="7724" spans="1:3" ht="25.5">
      <c r="A7724" s="75">
        <v>103919</v>
      </c>
      <c r="B7724" s="73" t="s">
        <v>8364</v>
      </c>
      <c r="C7724" s="78">
        <v>0</v>
      </c>
    </row>
    <row r="7725" spans="1:3" ht="25.5">
      <c r="A7725" s="75">
        <v>103920</v>
      </c>
      <c r="B7725" s="73" t="s">
        <v>8365</v>
      </c>
      <c r="C7725" s="78">
        <v>0</v>
      </c>
    </row>
    <row r="7726" spans="1:3" ht="25.5">
      <c r="A7726" s="75">
        <v>103921</v>
      </c>
      <c r="B7726" s="73" t="s">
        <v>8366</v>
      </c>
      <c r="C7726" s="78">
        <v>0</v>
      </c>
    </row>
    <row r="7727" spans="1:3" ht="25.5">
      <c r="A7727" s="75">
        <v>103922</v>
      </c>
      <c r="B7727" s="73" t="s">
        <v>8367</v>
      </c>
      <c r="C7727" s="78">
        <v>0</v>
      </c>
    </row>
    <row r="7728" spans="1:3" ht="25.5">
      <c r="A7728" s="75">
        <v>103923</v>
      </c>
      <c r="B7728" s="73" t="s">
        <v>8368</v>
      </c>
      <c r="C7728" s="78">
        <v>0</v>
      </c>
    </row>
    <row r="7729" spans="1:3" ht="25.5">
      <c r="A7729" s="75">
        <v>103908</v>
      </c>
      <c r="B7729" s="73" t="s">
        <v>8369</v>
      </c>
      <c r="C7729" s="78">
        <v>171.81</v>
      </c>
    </row>
    <row r="7730" spans="1:3" ht="25.5">
      <c r="A7730" s="75">
        <v>103909</v>
      </c>
      <c r="B7730" s="73" t="s">
        <v>8370</v>
      </c>
      <c r="C7730" s="78">
        <v>195.68</v>
      </c>
    </row>
    <row r="7731" spans="1:3" ht="25.5">
      <c r="A7731" s="75">
        <v>103912</v>
      </c>
      <c r="B7731" s="73" t="s">
        <v>8371</v>
      </c>
      <c r="C7731" s="78">
        <v>246.36</v>
      </c>
    </row>
    <row r="7732" spans="1:3">
      <c r="A7732" s="75">
        <v>101979</v>
      </c>
      <c r="B7732" s="73" t="s">
        <v>8372</v>
      </c>
      <c r="C7732" s="78">
        <v>37.450000000000003</v>
      </c>
    </row>
    <row r="7733" spans="1:3" ht="25.5">
      <c r="A7733" s="75">
        <v>101970</v>
      </c>
      <c r="B7733" s="73" t="s">
        <v>8373</v>
      </c>
      <c r="C7733" s="78">
        <v>0</v>
      </c>
    </row>
    <row r="7734" spans="1:3" ht="25.5">
      <c r="A7734" s="75">
        <v>101972</v>
      </c>
      <c r="B7734" s="73" t="s">
        <v>8374</v>
      </c>
      <c r="C7734" s="78">
        <v>0</v>
      </c>
    </row>
    <row r="7735" spans="1:3" ht="25.5">
      <c r="A7735" s="75">
        <v>101966</v>
      </c>
      <c r="B7735" s="73" t="s">
        <v>8375</v>
      </c>
      <c r="C7735" s="78">
        <v>234.24</v>
      </c>
    </row>
    <row r="7736" spans="1:3" ht="25.5">
      <c r="A7736" s="75">
        <v>101976</v>
      </c>
      <c r="B7736" s="73" t="s">
        <v>8376</v>
      </c>
      <c r="C7736" s="78">
        <v>0</v>
      </c>
    </row>
    <row r="7737" spans="1:3" ht="25.5">
      <c r="A7737" s="75">
        <v>101978</v>
      </c>
      <c r="B7737" s="73" t="s">
        <v>8377</v>
      </c>
      <c r="C7737" s="78">
        <v>0</v>
      </c>
    </row>
    <row r="7738" spans="1:3" ht="25.5">
      <c r="A7738" s="75">
        <v>101967</v>
      </c>
      <c r="B7738" s="73" t="s">
        <v>8378</v>
      </c>
      <c r="C7738" s="78">
        <v>0</v>
      </c>
    </row>
    <row r="7739" spans="1:3" ht="25.5">
      <c r="A7739" s="75">
        <v>101968</v>
      </c>
      <c r="B7739" s="73" t="s">
        <v>8379</v>
      </c>
      <c r="C7739" s="78">
        <v>0</v>
      </c>
    </row>
    <row r="7740" spans="1:3" ht="25.5">
      <c r="A7740" s="75">
        <v>101965</v>
      </c>
      <c r="B7740" s="73" t="s">
        <v>8380</v>
      </c>
      <c r="C7740" s="78">
        <v>177.24</v>
      </c>
    </row>
    <row r="7741" spans="1:3" ht="25.5">
      <c r="A7741" s="75">
        <v>104100</v>
      </c>
      <c r="B7741" s="73" t="s">
        <v>8381</v>
      </c>
      <c r="C7741" s="78">
        <v>0</v>
      </c>
    </row>
    <row r="7742" spans="1:3" ht="25.5">
      <c r="A7742" s="75">
        <v>104099</v>
      </c>
      <c r="B7742" s="73" t="s">
        <v>8382</v>
      </c>
      <c r="C7742" s="78">
        <v>0</v>
      </c>
    </row>
    <row r="7743" spans="1:3" ht="25.5">
      <c r="A7743" s="75">
        <v>104102</v>
      </c>
      <c r="B7743" s="73" t="s">
        <v>8383</v>
      </c>
      <c r="C7743" s="78">
        <v>0</v>
      </c>
    </row>
    <row r="7744" spans="1:3" ht="25.5">
      <c r="A7744" s="75">
        <v>104101</v>
      </c>
      <c r="B7744" s="73" t="s">
        <v>8384</v>
      </c>
      <c r="C7744" s="78">
        <v>0</v>
      </c>
    </row>
    <row r="7745" spans="1:3" ht="25.5">
      <c r="A7745" s="75">
        <v>104103</v>
      </c>
      <c r="B7745" s="73" t="s">
        <v>8385</v>
      </c>
      <c r="C7745" s="78">
        <v>0</v>
      </c>
    </row>
    <row r="7746" spans="1:3">
      <c r="A7746" s="75">
        <v>92123</v>
      </c>
      <c r="B7746" s="73" t="s">
        <v>8386</v>
      </c>
      <c r="C7746" s="78">
        <v>51.27</v>
      </c>
    </row>
    <row r="7747" spans="1:3">
      <c r="A7747" s="75">
        <v>92121</v>
      </c>
      <c r="B7747" s="73" t="s">
        <v>8387</v>
      </c>
      <c r="C7747" s="78">
        <v>29.87</v>
      </c>
    </row>
    <row r="7748" spans="1:3">
      <c r="A7748" s="75">
        <v>92122</v>
      </c>
      <c r="B7748" s="73" t="s">
        <v>8388</v>
      </c>
      <c r="C7748" s="78">
        <v>49.73</v>
      </c>
    </row>
    <row r="7749" spans="1:3" ht="25.5">
      <c r="A7749" s="75">
        <v>103615</v>
      </c>
      <c r="B7749" s="73" t="s">
        <v>8389</v>
      </c>
      <c r="C7749" s="78">
        <v>0</v>
      </c>
    </row>
    <row r="7750" spans="1:3" ht="25.5">
      <c r="A7750" s="75">
        <v>103637</v>
      </c>
      <c r="B7750" s="73" t="s">
        <v>8390</v>
      </c>
      <c r="C7750" s="78">
        <v>0</v>
      </c>
    </row>
    <row r="7751" spans="1:3" ht="25.5">
      <c r="A7751" s="75">
        <v>103593</v>
      </c>
      <c r="B7751" s="73" t="s">
        <v>8391</v>
      </c>
      <c r="C7751" s="78">
        <v>0</v>
      </c>
    </row>
    <row r="7752" spans="1:3" ht="25.5">
      <c r="A7752" s="75">
        <v>103616</v>
      </c>
      <c r="B7752" s="73" t="s">
        <v>8392</v>
      </c>
      <c r="C7752" s="78">
        <v>0</v>
      </c>
    </row>
    <row r="7753" spans="1:3" ht="25.5">
      <c r="A7753" s="75">
        <v>103638</v>
      </c>
      <c r="B7753" s="73" t="s">
        <v>8393</v>
      </c>
      <c r="C7753" s="78">
        <v>0</v>
      </c>
    </row>
    <row r="7754" spans="1:3" ht="25.5">
      <c r="A7754" s="75">
        <v>103594</v>
      </c>
      <c r="B7754" s="73" t="s">
        <v>8394</v>
      </c>
      <c r="C7754" s="78">
        <v>0</v>
      </c>
    </row>
    <row r="7755" spans="1:3" ht="25.5">
      <c r="A7755" s="75">
        <v>103617</v>
      </c>
      <c r="B7755" s="73" t="s">
        <v>8395</v>
      </c>
      <c r="C7755" s="78">
        <v>0</v>
      </c>
    </row>
    <row r="7756" spans="1:3" ht="25.5">
      <c r="A7756" s="75">
        <v>103639</v>
      </c>
      <c r="B7756" s="73" t="s">
        <v>8396</v>
      </c>
      <c r="C7756" s="78">
        <v>0</v>
      </c>
    </row>
    <row r="7757" spans="1:3" ht="25.5">
      <c r="A7757" s="75">
        <v>103595</v>
      </c>
      <c r="B7757" s="73" t="s">
        <v>8397</v>
      </c>
      <c r="C7757" s="78">
        <v>0</v>
      </c>
    </row>
    <row r="7758" spans="1:3" ht="25.5">
      <c r="A7758" s="75">
        <v>103609</v>
      </c>
      <c r="B7758" s="73" t="s">
        <v>8398</v>
      </c>
      <c r="C7758" s="78">
        <v>0</v>
      </c>
    </row>
    <row r="7759" spans="1:3" ht="25.5">
      <c r="A7759" s="75">
        <v>103631</v>
      </c>
      <c r="B7759" s="73" t="s">
        <v>8399</v>
      </c>
      <c r="C7759" s="78">
        <v>0</v>
      </c>
    </row>
    <row r="7760" spans="1:3" ht="25.5">
      <c r="A7760" s="75">
        <v>103587</v>
      </c>
      <c r="B7760" s="73" t="s">
        <v>8400</v>
      </c>
      <c r="C7760" s="78">
        <v>0</v>
      </c>
    </row>
    <row r="7761" spans="1:3" ht="25.5">
      <c r="A7761" s="75">
        <v>103618</v>
      </c>
      <c r="B7761" s="73" t="s">
        <v>8401</v>
      </c>
      <c r="C7761" s="78">
        <v>0</v>
      </c>
    </row>
    <row r="7762" spans="1:3" ht="25.5">
      <c r="A7762" s="75">
        <v>103640</v>
      </c>
      <c r="B7762" s="73" t="s">
        <v>8402</v>
      </c>
      <c r="C7762" s="78">
        <v>0</v>
      </c>
    </row>
    <row r="7763" spans="1:3" ht="25.5">
      <c r="A7763" s="75">
        <v>103596</v>
      </c>
      <c r="B7763" s="73" t="s">
        <v>8403</v>
      </c>
      <c r="C7763" s="78">
        <v>0</v>
      </c>
    </row>
    <row r="7764" spans="1:3" ht="25.5">
      <c r="A7764" s="75">
        <v>103619</v>
      </c>
      <c r="B7764" s="73" t="s">
        <v>8404</v>
      </c>
      <c r="C7764" s="78">
        <v>0</v>
      </c>
    </row>
    <row r="7765" spans="1:3" ht="25.5">
      <c r="A7765" s="75">
        <v>103641</v>
      </c>
      <c r="B7765" s="73" t="s">
        <v>8405</v>
      </c>
      <c r="C7765" s="78">
        <v>0</v>
      </c>
    </row>
    <row r="7766" spans="1:3" ht="25.5">
      <c r="A7766" s="75">
        <v>103597</v>
      </c>
      <c r="B7766" s="73" t="s">
        <v>8406</v>
      </c>
      <c r="C7766" s="78">
        <v>0</v>
      </c>
    </row>
    <row r="7767" spans="1:3" ht="25.5">
      <c r="A7767" s="75">
        <v>103620</v>
      </c>
      <c r="B7767" s="73" t="s">
        <v>8407</v>
      </c>
      <c r="C7767" s="78">
        <v>0</v>
      </c>
    </row>
    <row r="7768" spans="1:3" ht="25.5">
      <c r="A7768" s="75">
        <v>103642</v>
      </c>
      <c r="B7768" s="73" t="s">
        <v>8408</v>
      </c>
      <c r="C7768" s="78">
        <v>0</v>
      </c>
    </row>
    <row r="7769" spans="1:3" ht="25.5">
      <c r="A7769" s="75">
        <v>103598</v>
      </c>
      <c r="B7769" s="73" t="s">
        <v>8409</v>
      </c>
      <c r="C7769" s="78">
        <v>0</v>
      </c>
    </row>
    <row r="7770" spans="1:3" ht="25.5">
      <c r="A7770" s="75">
        <v>103621</v>
      </c>
      <c r="B7770" s="73" t="s">
        <v>8410</v>
      </c>
      <c r="C7770" s="78">
        <v>0</v>
      </c>
    </row>
    <row r="7771" spans="1:3" ht="25.5">
      <c r="A7771" s="75">
        <v>103643</v>
      </c>
      <c r="B7771" s="73" t="s">
        <v>8411</v>
      </c>
      <c r="C7771" s="78">
        <v>0</v>
      </c>
    </row>
    <row r="7772" spans="1:3" ht="25.5">
      <c r="A7772" s="75">
        <v>103599</v>
      </c>
      <c r="B7772" s="73" t="s">
        <v>8412</v>
      </c>
      <c r="C7772" s="78">
        <v>0</v>
      </c>
    </row>
    <row r="7773" spans="1:3" ht="25.5">
      <c r="A7773" s="75">
        <v>103622</v>
      </c>
      <c r="B7773" s="73" t="s">
        <v>8413</v>
      </c>
      <c r="C7773" s="78">
        <v>0</v>
      </c>
    </row>
    <row r="7774" spans="1:3" ht="25.5">
      <c r="A7774" s="75">
        <v>103644</v>
      </c>
      <c r="B7774" s="73" t="s">
        <v>8414</v>
      </c>
      <c r="C7774" s="78">
        <v>0</v>
      </c>
    </row>
    <row r="7775" spans="1:3" ht="25.5">
      <c r="A7775" s="75">
        <v>103600</v>
      </c>
      <c r="B7775" s="73" t="s">
        <v>8415</v>
      </c>
      <c r="C7775" s="78">
        <v>0</v>
      </c>
    </row>
    <row r="7776" spans="1:3" ht="25.5">
      <c r="A7776" s="75">
        <v>103610</v>
      </c>
      <c r="B7776" s="73" t="s">
        <v>8416</v>
      </c>
      <c r="C7776" s="78">
        <v>0</v>
      </c>
    </row>
    <row r="7777" spans="1:3" ht="25.5">
      <c r="A7777" s="75">
        <v>103632</v>
      </c>
      <c r="B7777" s="73" t="s">
        <v>8417</v>
      </c>
      <c r="C7777" s="78">
        <v>0</v>
      </c>
    </row>
    <row r="7778" spans="1:3" ht="25.5">
      <c r="A7778" s="75">
        <v>103588</v>
      </c>
      <c r="B7778" s="73" t="s">
        <v>8418</v>
      </c>
      <c r="C7778" s="78">
        <v>0</v>
      </c>
    </row>
    <row r="7779" spans="1:3" ht="25.5">
      <c r="A7779" s="75">
        <v>103623</v>
      </c>
      <c r="B7779" s="73" t="s">
        <v>8419</v>
      </c>
      <c r="C7779" s="78">
        <v>0</v>
      </c>
    </row>
    <row r="7780" spans="1:3" ht="25.5">
      <c r="A7780" s="75">
        <v>103645</v>
      </c>
      <c r="B7780" s="73" t="s">
        <v>8420</v>
      </c>
      <c r="C7780" s="78">
        <v>0</v>
      </c>
    </row>
    <row r="7781" spans="1:3" ht="25.5">
      <c r="A7781" s="75">
        <v>103601</v>
      </c>
      <c r="B7781" s="73" t="s">
        <v>8421</v>
      </c>
      <c r="C7781" s="78">
        <v>0</v>
      </c>
    </row>
    <row r="7782" spans="1:3" ht="25.5">
      <c r="A7782" s="75">
        <v>103624</v>
      </c>
      <c r="B7782" s="73" t="s">
        <v>8422</v>
      </c>
      <c r="C7782" s="78">
        <v>0</v>
      </c>
    </row>
    <row r="7783" spans="1:3" ht="25.5">
      <c r="A7783" s="75">
        <v>103646</v>
      </c>
      <c r="B7783" s="73" t="s">
        <v>8423</v>
      </c>
      <c r="C7783" s="78">
        <v>0</v>
      </c>
    </row>
    <row r="7784" spans="1:3" ht="25.5">
      <c r="A7784" s="75">
        <v>103602</v>
      </c>
      <c r="B7784" s="73" t="s">
        <v>8424</v>
      </c>
      <c r="C7784" s="78">
        <v>0</v>
      </c>
    </row>
    <row r="7785" spans="1:3" ht="25.5">
      <c r="A7785" s="75">
        <v>103625</v>
      </c>
      <c r="B7785" s="73" t="s">
        <v>8425</v>
      </c>
      <c r="C7785" s="78">
        <v>0</v>
      </c>
    </row>
    <row r="7786" spans="1:3" ht="25.5">
      <c r="A7786" s="75">
        <v>103647</v>
      </c>
      <c r="B7786" s="73" t="s">
        <v>8426</v>
      </c>
      <c r="C7786" s="78">
        <v>0</v>
      </c>
    </row>
    <row r="7787" spans="1:3" ht="25.5">
      <c r="A7787" s="75">
        <v>103603</v>
      </c>
      <c r="B7787" s="73" t="s">
        <v>8427</v>
      </c>
      <c r="C7787" s="78">
        <v>0</v>
      </c>
    </row>
    <row r="7788" spans="1:3" ht="25.5">
      <c r="A7788" s="75">
        <v>103611</v>
      </c>
      <c r="B7788" s="73" t="s">
        <v>8428</v>
      </c>
      <c r="C7788" s="78">
        <v>0</v>
      </c>
    </row>
    <row r="7789" spans="1:3" ht="25.5">
      <c r="A7789" s="75">
        <v>103633</v>
      </c>
      <c r="B7789" s="73" t="s">
        <v>8429</v>
      </c>
      <c r="C7789" s="78">
        <v>0</v>
      </c>
    </row>
    <row r="7790" spans="1:3" ht="25.5">
      <c r="A7790" s="75">
        <v>103589</v>
      </c>
      <c r="B7790" s="73" t="s">
        <v>8430</v>
      </c>
      <c r="C7790" s="78">
        <v>0</v>
      </c>
    </row>
    <row r="7791" spans="1:3" ht="25.5">
      <c r="A7791" s="75">
        <v>103626</v>
      </c>
      <c r="B7791" s="73" t="s">
        <v>8431</v>
      </c>
      <c r="C7791" s="78">
        <v>0</v>
      </c>
    </row>
    <row r="7792" spans="1:3" ht="25.5">
      <c r="A7792" s="75">
        <v>103648</v>
      </c>
      <c r="B7792" s="73" t="s">
        <v>8432</v>
      </c>
      <c r="C7792" s="78">
        <v>0</v>
      </c>
    </row>
    <row r="7793" spans="1:3" ht="25.5">
      <c r="A7793" s="75">
        <v>103604</v>
      </c>
      <c r="B7793" s="73" t="s">
        <v>8433</v>
      </c>
      <c r="C7793" s="78">
        <v>0</v>
      </c>
    </row>
    <row r="7794" spans="1:3" ht="25.5">
      <c r="A7794" s="75">
        <v>103627</v>
      </c>
      <c r="B7794" s="73" t="s">
        <v>8434</v>
      </c>
      <c r="C7794" s="78">
        <v>0</v>
      </c>
    </row>
    <row r="7795" spans="1:3" ht="25.5">
      <c r="A7795" s="75">
        <v>103649</v>
      </c>
      <c r="B7795" s="73" t="s">
        <v>8435</v>
      </c>
      <c r="C7795" s="78">
        <v>0</v>
      </c>
    </row>
    <row r="7796" spans="1:3" ht="25.5">
      <c r="A7796" s="75">
        <v>103605</v>
      </c>
      <c r="B7796" s="73" t="s">
        <v>8436</v>
      </c>
      <c r="C7796" s="78">
        <v>0</v>
      </c>
    </row>
    <row r="7797" spans="1:3" ht="25.5">
      <c r="A7797" s="75">
        <v>103612</v>
      </c>
      <c r="B7797" s="73" t="s">
        <v>8437</v>
      </c>
      <c r="C7797" s="78">
        <v>0</v>
      </c>
    </row>
    <row r="7798" spans="1:3" ht="25.5">
      <c r="A7798" s="75">
        <v>103634</v>
      </c>
      <c r="B7798" s="73" t="s">
        <v>8438</v>
      </c>
      <c r="C7798" s="78">
        <v>0</v>
      </c>
    </row>
    <row r="7799" spans="1:3" ht="25.5">
      <c r="A7799" s="75">
        <v>103590</v>
      </c>
      <c r="B7799" s="73" t="s">
        <v>8439</v>
      </c>
      <c r="C7799" s="78">
        <v>0</v>
      </c>
    </row>
    <row r="7800" spans="1:3" ht="25.5">
      <c r="A7800" s="75">
        <v>103628</v>
      </c>
      <c r="B7800" s="73" t="s">
        <v>8440</v>
      </c>
      <c r="C7800" s="78">
        <v>0</v>
      </c>
    </row>
    <row r="7801" spans="1:3" ht="25.5">
      <c r="A7801" s="75">
        <v>103650</v>
      </c>
      <c r="B7801" s="73" t="s">
        <v>8441</v>
      </c>
      <c r="C7801" s="78">
        <v>0</v>
      </c>
    </row>
    <row r="7802" spans="1:3" ht="25.5">
      <c r="A7802" s="75">
        <v>103606</v>
      </c>
      <c r="B7802" s="73" t="s">
        <v>8442</v>
      </c>
      <c r="C7802" s="78">
        <v>0</v>
      </c>
    </row>
    <row r="7803" spans="1:3" ht="25.5">
      <c r="A7803" s="75">
        <v>103629</v>
      </c>
      <c r="B7803" s="73" t="s">
        <v>8443</v>
      </c>
      <c r="C7803" s="78">
        <v>0</v>
      </c>
    </row>
    <row r="7804" spans="1:3" ht="25.5">
      <c r="A7804" s="75">
        <v>103651</v>
      </c>
      <c r="B7804" s="73" t="s">
        <v>8444</v>
      </c>
      <c r="C7804" s="78">
        <v>0</v>
      </c>
    </row>
    <row r="7805" spans="1:3" ht="25.5">
      <c r="A7805" s="75">
        <v>103607</v>
      </c>
      <c r="B7805" s="73" t="s">
        <v>8445</v>
      </c>
      <c r="C7805" s="78">
        <v>0</v>
      </c>
    </row>
    <row r="7806" spans="1:3" ht="25.5">
      <c r="A7806" s="75">
        <v>103613</v>
      </c>
      <c r="B7806" s="73" t="s">
        <v>8446</v>
      </c>
      <c r="C7806" s="78">
        <v>0</v>
      </c>
    </row>
    <row r="7807" spans="1:3" ht="25.5">
      <c r="A7807" s="75">
        <v>103635</v>
      </c>
      <c r="B7807" s="73" t="s">
        <v>8447</v>
      </c>
      <c r="C7807" s="78">
        <v>0</v>
      </c>
    </row>
    <row r="7808" spans="1:3" ht="25.5">
      <c r="A7808" s="75">
        <v>103591</v>
      </c>
      <c r="B7808" s="73" t="s">
        <v>8448</v>
      </c>
      <c r="C7808" s="78">
        <v>0</v>
      </c>
    </row>
    <row r="7809" spans="1:3" ht="25.5">
      <c r="A7809" s="75">
        <v>103630</v>
      </c>
      <c r="B7809" s="73" t="s">
        <v>8449</v>
      </c>
      <c r="C7809" s="78">
        <v>0</v>
      </c>
    </row>
    <row r="7810" spans="1:3" ht="25.5">
      <c r="A7810" s="75">
        <v>103652</v>
      </c>
      <c r="B7810" s="73" t="s">
        <v>8450</v>
      </c>
      <c r="C7810" s="78">
        <v>0</v>
      </c>
    </row>
    <row r="7811" spans="1:3" ht="25.5">
      <c r="A7811" s="75">
        <v>103608</v>
      </c>
      <c r="B7811" s="73" t="s">
        <v>8451</v>
      </c>
      <c r="C7811" s="78">
        <v>0</v>
      </c>
    </row>
    <row r="7812" spans="1:3" ht="25.5">
      <c r="A7812" s="75">
        <v>103614</v>
      </c>
      <c r="B7812" s="73" t="s">
        <v>8452</v>
      </c>
      <c r="C7812" s="78">
        <v>0</v>
      </c>
    </row>
    <row r="7813" spans="1:3" ht="25.5">
      <c r="A7813" s="75">
        <v>103636</v>
      </c>
      <c r="B7813" s="73" t="s">
        <v>8453</v>
      </c>
      <c r="C7813" s="78">
        <v>0</v>
      </c>
    </row>
    <row r="7814" spans="1:3" ht="25.5">
      <c r="A7814" s="75">
        <v>103592</v>
      </c>
      <c r="B7814" s="73" t="s">
        <v>8454</v>
      </c>
      <c r="C7814" s="78">
        <v>0</v>
      </c>
    </row>
    <row r="7815" spans="1:3" ht="25.5">
      <c r="A7815" s="75">
        <v>88412</v>
      </c>
      <c r="B7815" s="73" t="s">
        <v>8455</v>
      </c>
      <c r="C7815" s="78">
        <v>3.63</v>
      </c>
    </row>
    <row r="7816" spans="1:3" ht="25.5">
      <c r="A7816" s="75">
        <v>88411</v>
      </c>
      <c r="B7816" s="73" t="s">
        <v>8456</v>
      </c>
      <c r="C7816" s="78">
        <v>4.43</v>
      </c>
    </row>
    <row r="7817" spans="1:3">
      <c r="A7817" s="75">
        <v>88415</v>
      </c>
      <c r="B7817" s="73" t="s">
        <v>8457</v>
      </c>
      <c r="C7817" s="78">
        <v>4.5</v>
      </c>
    </row>
    <row r="7818" spans="1:3" ht="25.5">
      <c r="A7818" s="75">
        <v>88413</v>
      </c>
      <c r="B7818" s="73" t="s">
        <v>8458</v>
      </c>
      <c r="C7818" s="78">
        <v>5.45</v>
      </c>
    </row>
    <row r="7819" spans="1:3" ht="25.5">
      <c r="A7819" s="75">
        <v>88414</v>
      </c>
      <c r="B7819" s="73" t="s">
        <v>8459</v>
      </c>
      <c r="C7819" s="78">
        <v>6.48</v>
      </c>
    </row>
    <row r="7820" spans="1:3" ht="25.5">
      <c r="A7820" s="75">
        <v>96131</v>
      </c>
      <c r="B7820" s="73" t="s">
        <v>8460</v>
      </c>
      <c r="C7820" s="78">
        <v>26.73</v>
      </c>
    </row>
    <row r="7821" spans="1:3" ht="25.5">
      <c r="A7821" s="75">
        <v>96126</v>
      </c>
      <c r="B7821" s="73" t="s">
        <v>8461</v>
      </c>
      <c r="C7821" s="78">
        <v>16.91</v>
      </c>
    </row>
    <row r="7822" spans="1:3" ht="25.5">
      <c r="A7822" s="75">
        <v>96132</v>
      </c>
      <c r="B7822" s="73" t="s">
        <v>8462</v>
      </c>
      <c r="C7822" s="78">
        <v>17.95</v>
      </c>
    </row>
    <row r="7823" spans="1:3" ht="25.5">
      <c r="A7823" s="75">
        <v>96127</v>
      </c>
      <c r="B7823" s="73" t="s">
        <v>8463</v>
      </c>
      <c r="C7823" s="78">
        <v>11</v>
      </c>
    </row>
    <row r="7824" spans="1:3" ht="25.5">
      <c r="A7824" s="75">
        <v>96135</v>
      </c>
      <c r="B7824" s="73" t="s">
        <v>8464</v>
      </c>
      <c r="C7824" s="78">
        <v>28.61</v>
      </c>
    </row>
    <row r="7825" spans="1:3">
      <c r="A7825" s="75">
        <v>96130</v>
      </c>
      <c r="B7825" s="73" t="s">
        <v>8465</v>
      </c>
      <c r="C7825" s="78">
        <v>18.239999999999998</v>
      </c>
    </row>
    <row r="7826" spans="1:3" ht="25.5">
      <c r="A7826" s="75">
        <v>96133</v>
      </c>
      <c r="B7826" s="73" t="s">
        <v>8466</v>
      </c>
      <c r="C7826" s="78">
        <v>42.36</v>
      </c>
    </row>
    <row r="7827" spans="1:3" ht="25.5">
      <c r="A7827" s="75">
        <v>96128</v>
      </c>
      <c r="B7827" s="73" t="s">
        <v>8467</v>
      </c>
      <c r="C7827" s="78">
        <v>27.64</v>
      </c>
    </row>
    <row r="7828" spans="1:3" ht="25.5">
      <c r="A7828" s="75">
        <v>96134</v>
      </c>
      <c r="B7828" s="73" t="s">
        <v>8468</v>
      </c>
      <c r="C7828" s="78">
        <v>49.92</v>
      </c>
    </row>
    <row r="7829" spans="1:3" ht="25.5">
      <c r="A7829" s="75">
        <v>96129</v>
      </c>
      <c r="B7829" s="73" t="s">
        <v>8469</v>
      </c>
      <c r="C7829" s="78">
        <v>32.520000000000003</v>
      </c>
    </row>
    <row r="7830" spans="1:3">
      <c r="A7830" s="75">
        <v>88432</v>
      </c>
      <c r="B7830" s="73" t="s">
        <v>8470</v>
      </c>
      <c r="C7830" s="78">
        <v>29.38</v>
      </c>
    </row>
    <row r="7831" spans="1:3" ht="25.5">
      <c r="A7831" s="75">
        <v>88426</v>
      </c>
      <c r="B7831" s="73" t="s">
        <v>8471</v>
      </c>
      <c r="C7831" s="78">
        <v>18.579999999999998</v>
      </c>
    </row>
    <row r="7832" spans="1:3" ht="25.5">
      <c r="A7832" s="75">
        <v>88417</v>
      </c>
      <c r="B7832" s="73" t="s">
        <v>8472</v>
      </c>
      <c r="C7832" s="78">
        <v>16.809999999999999</v>
      </c>
    </row>
    <row r="7833" spans="1:3" ht="25.5">
      <c r="A7833" s="75">
        <v>88424</v>
      </c>
      <c r="B7833" s="73" t="s">
        <v>8473</v>
      </c>
      <c r="C7833" s="78">
        <v>23.06</v>
      </c>
    </row>
    <row r="7834" spans="1:3" ht="25.5">
      <c r="A7834" s="75">
        <v>88416</v>
      </c>
      <c r="B7834" s="73" t="s">
        <v>8474</v>
      </c>
      <c r="C7834" s="78">
        <v>19.8</v>
      </c>
    </row>
    <row r="7835" spans="1:3" ht="25.5">
      <c r="A7835" s="75">
        <v>88431</v>
      </c>
      <c r="B7835" s="73" t="s">
        <v>8475</v>
      </c>
      <c r="C7835" s="78">
        <v>23.47</v>
      </c>
    </row>
    <row r="7836" spans="1:3" ht="25.5">
      <c r="A7836" s="75">
        <v>88423</v>
      </c>
      <c r="B7836" s="73" t="s">
        <v>8476</v>
      </c>
      <c r="C7836" s="78">
        <v>19.79</v>
      </c>
    </row>
    <row r="7837" spans="1:3" ht="25.5">
      <c r="A7837" s="75">
        <v>88428</v>
      </c>
      <c r="B7837" s="73" t="s">
        <v>8477</v>
      </c>
      <c r="C7837" s="78">
        <v>28.86</v>
      </c>
    </row>
    <row r="7838" spans="1:3" ht="25.5">
      <c r="A7838" s="75">
        <v>88420</v>
      </c>
      <c r="B7838" s="73" t="s">
        <v>8478</v>
      </c>
      <c r="C7838" s="78">
        <v>22.59</v>
      </c>
    </row>
    <row r="7839" spans="1:3" ht="25.5">
      <c r="A7839" s="75">
        <v>88429</v>
      </c>
      <c r="B7839" s="73" t="s">
        <v>8479</v>
      </c>
      <c r="C7839" s="78">
        <v>34.57</v>
      </c>
    </row>
    <row r="7840" spans="1:3" ht="25.5">
      <c r="A7840" s="75">
        <v>88421</v>
      </c>
      <c r="B7840" s="73" t="s">
        <v>8480</v>
      </c>
      <c r="C7840" s="78">
        <v>27.27</v>
      </c>
    </row>
    <row r="7841" spans="1:3" ht="25.5">
      <c r="A7841" s="75">
        <v>95622</v>
      </c>
      <c r="B7841" s="73" t="s">
        <v>8481</v>
      </c>
      <c r="C7841" s="78">
        <v>13.8</v>
      </c>
    </row>
    <row r="7842" spans="1:3" ht="25.5">
      <c r="A7842" s="75">
        <v>95623</v>
      </c>
      <c r="B7842" s="73" t="s">
        <v>8482</v>
      </c>
      <c r="C7842" s="78">
        <v>9.7200000000000006</v>
      </c>
    </row>
    <row r="7843" spans="1:3" ht="25.5">
      <c r="A7843" s="75">
        <v>95626</v>
      </c>
      <c r="B7843" s="73" t="s">
        <v>8483</v>
      </c>
      <c r="C7843" s="78">
        <v>14.6</v>
      </c>
    </row>
    <row r="7844" spans="1:3" ht="25.5">
      <c r="A7844" s="75">
        <v>95624</v>
      </c>
      <c r="B7844" s="73" t="s">
        <v>8484</v>
      </c>
      <c r="C7844" s="78">
        <v>20.74</v>
      </c>
    </row>
    <row r="7845" spans="1:3" ht="25.5">
      <c r="A7845" s="75">
        <v>95625</v>
      </c>
      <c r="B7845" s="73" t="s">
        <v>8485</v>
      </c>
      <c r="C7845" s="78">
        <v>24.53</v>
      </c>
    </row>
    <row r="7846" spans="1:3" ht="25.5">
      <c r="A7846" s="75">
        <v>88497</v>
      </c>
      <c r="B7846" s="73" t="s">
        <v>8486</v>
      </c>
      <c r="C7846" s="78">
        <v>17.3</v>
      </c>
    </row>
    <row r="7847" spans="1:3" ht="25.5">
      <c r="A7847" s="75">
        <v>104648</v>
      </c>
      <c r="B7847" s="73" t="s">
        <v>8487</v>
      </c>
      <c r="C7847" s="78">
        <v>0</v>
      </c>
    </row>
    <row r="7848" spans="1:3" ht="25.5">
      <c r="A7848" s="75">
        <v>88495</v>
      </c>
      <c r="B7848" s="73" t="s">
        <v>8488</v>
      </c>
      <c r="C7848" s="78">
        <v>11.1</v>
      </c>
    </row>
    <row r="7849" spans="1:3" ht="25.5">
      <c r="A7849" s="75">
        <v>104646</v>
      </c>
      <c r="B7849" s="73" t="s">
        <v>8489</v>
      </c>
      <c r="C7849" s="78">
        <v>0</v>
      </c>
    </row>
    <row r="7850" spans="1:3" ht="25.5">
      <c r="A7850" s="75">
        <v>88496</v>
      </c>
      <c r="B7850" s="73" t="s">
        <v>8490</v>
      </c>
      <c r="C7850" s="78">
        <v>30.38</v>
      </c>
    </row>
    <row r="7851" spans="1:3" ht="25.5">
      <c r="A7851" s="75">
        <v>104647</v>
      </c>
      <c r="B7851" s="73" t="s">
        <v>8491</v>
      </c>
      <c r="C7851" s="78">
        <v>0</v>
      </c>
    </row>
    <row r="7852" spans="1:3">
      <c r="A7852" s="75">
        <v>88494</v>
      </c>
      <c r="B7852" s="73" t="s">
        <v>8492</v>
      </c>
      <c r="C7852" s="78">
        <v>20.010000000000002</v>
      </c>
    </row>
    <row r="7853" spans="1:3" ht="25.5">
      <c r="A7853" s="75">
        <v>104645</v>
      </c>
      <c r="B7853" s="73" t="s">
        <v>8493</v>
      </c>
      <c r="C7853" s="78">
        <v>0</v>
      </c>
    </row>
    <row r="7854" spans="1:3">
      <c r="A7854" s="75">
        <v>88485</v>
      </c>
      <c r="B7854" s="73" t="s">
        <v>8494</v>
      </c>
      <c r="C7854" s="78">
        <v>3.84</v>
      </c>
    </row>
    <row r="7855" spans="1:3">
      <c r="A7855" s="75">
        <v>88484</v>
      </c>
      <c r="B7855" s="73" t="s">
        <v>8495</v>
      </c>
      <c r="C7855" s="78">
        <v>4.74</v>
      </c>
    </row>
    <row r="7856" spans="1:3">
      <c r="A7856" s="75">
        <v>104638</v>
      </c>
      <c r="B7856" s="73" t="s">
        <v>8496</v>
      </c>
      <c r="C7856" s="78">
        <v>0</v>
      </c>
    </row>
    <row r="7857" spans="1:3">
      <c r="A7857" s="75">
        <v>104637</v>
      </c>
      <c r="B7857" s="73" t="s">
        <v>8497</v>
      </c>
      <c r="C7857" s="78">
        <v>0</v>
      </c>
    </row>
    <row r="7858" spans="1:3">
      <c r="A7858" s="75">
        <v>104641</v>
      </c>
      <c r="B7858" s="73" t="s">
        <v>8498</v>
      </c>
      <c r="C7858" s="78">
        <v>8.7100000000000009</v>
      </c>
    </row>
    <row r="7859" spans="1:3">
      <c r="A7859" s="75">
        <v>104639</v>
      </c>
      <c r="B7859" s="73" t="s">
        <v>8499</v>
      </c>
      <c r="C7859" s="78">
        <v>10.91</v>
      </c>
    </row>
    <row r="7860" spans="1:3">
      <c r="A7860" s="75">
        <v>104644</v>
      </c>
      <c r="B7860" s="73" t="s">
        <v>8500</v>
      </c>
      <c r="C7860" s="78">
        <v>0</v>
      </c>
    </row>
    <row r="7861" spans="1:3">
      <c r="A7861" s="75">
        <v>104643</v>
      </c>
      <c r="B7861" s="73" t="s">
        <v>8501</v>
      </c>
      <c r="C7861" s="78">
        <v>0</v>
      </c>
    </row>
    <row r="7862" spans="1:3">
      <c r="A7862" s="75">
        <v>88489</v>
      </c>
      <c r="B7862" s="73" t="s">
        <v>8502</v>
      </c>
      <c r="C7862" s="78">
        <v>11.98</v>
      </c>
    </row>
    <row r="7863" spans="1:3">
      <c r="A7863" s="75">
        <v>88488</v>
      </c>
      <c r="B7863" s="73" t="s">
        <v>8503</v>
      </c>
      <c r="C7863" s="78">
        <v>14.18</v>
      </c>
    </row>
    <row r="7864" spans="1:3">
      <c r="A7864" s="75">
        <v>104642</v>
      </c>
      <c r="B7864" s="73" t="s">
        <v>8504</v>
      </c>
      <c r="C7864" s="78">
        <v>9.92</v>
      </c>
    </row>
    <row r="7865" spans="1:3">
      <c r="A7865" s="75">
        <v>104640</v>
      </c>
      <c r="B7865" s="73" t="s">
        <v>8505</v>
      </c>
      <c r="C7865" s="78">
        <v>12.12</v>
      </c>
    </row>
    <row r="7866" spans="1:3">
      <c r="A7866" s="75">
        <v>95305</v>
      </c>
      <c r="B7866" s="73" t="s">
        <v>8506</v>
      </c>
      <c r="C7866" s="78">
        <v>12.67</v>
      </c>
    </row>
    <row r="7867" spans="1:3">
      <c r="A7867" s="75">
        <v>95306</v>
      </c>
      <c r="B7867" s="73" t="s">
        <v>8507</v>
      </c>
      <c r="C7867" s="78">
        <v>14.75</v>
      </c>
    </row>
    <row r="7868" spans="1:3" ht="25.5">
      <c r="A7868" s="75">
        <v>102201</v>
      </c>
      <c r="B7868" s="73" t="s">
        <v>8508</v>
      </c>
      <c r="C7868" s="78">
        <v>18.45</v>
      </c>
    </row>
    <row r="7869" spans="1:3" ht="25.5">
      <c r="A7869" s="75">
        <v>102200</v>
      </c>
      <c r="B7869" s="73" t="s">
        <v>8509</v>
      </c>
      <c r="C7869" s="78">
        <v>20.309999999999999</v>
      </c>
    </row>
    <row r="7870" spans="1:3" ht="25.5">
      <c r="A7870" s="75">
        <v>102202</v>
      </c>
      <c r="B7870" s="73" t="s">
        <v>8510</v>
      </c>
      <c r="C7870" s="78">
        <v>50.5</v>
      </c>
    </row>
    <row r="7871" spans="1:3">
      <c r="A7871" s="75">
        <v>102193</v>
      </c>
      <c r="B7871" s="73" t="s">
        <v>8511</v>
      </c>
      <c r="C7871" s="78">
        <v>1.96</v>
      </c>
    </row>
    <row r="7872" spans="1:3">
      <c r="A7872" s="75">
        <v>102194</v>
      </c>
      <c r="B7872" s="73" t="s">
        <v>8512</v>
      </c>
      <c r="C7872" s="78">
        <v>7.75</v>
      </c>
    </row>
    <row r="7873" spans="1:3">
      <c r="A7873" s="75">
        <v>102198</v>
      </c>
      <c r="B7873" s="73" t="s">
        <v>8513</v>
      </c>
      <c r="C7873" s="78">
        <v>0</v>
      </c>
    </row>
    <row r="7874" spans="1:3">
      <c r="A7874" s="75">
        <v>102197</v>
      </c>
      <c r="B7874" s="73" t="s">
        <v>8514</v>
      </c>
      <c r="C7874" s="78">
        <v>26.24</v>
      </c>
    </row>
    <row r="7875" spans="1:3">
      <c r="A7875" s="75">
        <v>102195</v>
      </c>
      <c r="B7875" s="73" t="s">
        <v>8515</v>
      </c>
      <c r="C7875" s="78">
        <v>0</v>
      </c>
    </row>
    <row r="7876" spans="1:3">
      <c r="A7876" s="75">
        <v>102199</v>
      </c>
      <c r="B7876" s="73" t="s">
        <v>8516</v>
      </c>
      <c r="C7876" s="78">
        <v>0</v>
      </c>
    </row>
    <row r="7877" spans="1:3">
      <c r="A7877" s="75">
        <v>102196</v>
      </c>
      <c r="B7877" s="73" t="s">
        <v>8517</v>
      </c>
      <c r="C7877" s="78">
        <v>0</v>
      </c>
    </row>
    <row r="7878" spans="1:3">
      <c r="A7878" s="75">
        <v>102233</v>
      </c>
      <c r="B7878" s="73" t="s">
        <v>8518</v>
      </c>
      <c r="C7878" s="78">
        <v>11.25</v>
      </c>
    </row>
    <row r="7879" spans="1:3">
      <c r="A7879" s="75">
        <v>102234</v>
      </c>
      <c r="B7879" s="73" t="s">
        <v>8519</v>
      </c>
      <c r="C7879" s="78">
        <v>22.5</v>
      </c>
    </row>
    <row r="7880" spans="1:3">
      <c r="A7880" s="75">
        <v>102207</v>
      </c>
      <c r="B7880" s="73" t="s">
        <v>8520</v>
      </c>
      <c r="C7880" s="78">
        <v>8.25</v>
      </c>
    </row>
    <row r="7881" spans="1:3">
      <c r="A7881" s="75">
        <v>102217</v>
      </c>
      <c r="B7881" s="73" t="s">
        <v>8521</v>
      </c>
      <c r="C7881" s="78">
        <v>16.510000000000002</v>
      </c>
    </row>
    <row r="7882" spans="1:3">
      <c r="A7882" s="75">
        <v>102227</v>
      </c>
      <c r="B7882" s="73" t="s">
        <v>8522</v>
      </c>
      <c r="C7882" s="78">
        <v>24.76</v>
      </c>
    </row>
    <row r="7883" spans="1:3" ht="25.5">
      <c r="A7883" s="75">
        <v>102211</v>
      </c>
      <c r="B7883" s="73" t="s">
        <v>8523</v>
      </c>
      <c r="C7883" s="78">
        <v>0</v>
      </c>
    </row>
    <row r="7884" spans="1:3" ht="25.5">
      <c r="A7884" s="75">
        <v>102221</v>
      </c>
      <c r="B7884" s="73" t="s">
        <v>8524</v>
      </c>
      <c r="C7884" s="78">
        <v>0</v>
      </c>
    </row>
    <row r="7885" spans="1:3" ht="25.5">
      <c r="A7885" s="75">
        <v>102231</v>
      </c>
      <c r="B7885" s="73" t="s">
        <v>8525</v>
      </c>
      <c r="C7885" s="78">
        <v>0</v>
      </c>
    </row>
    <row r="7886" spans="1:3" ht="25.5">
      <c r="A7886" s="75">
        <v>102209</v>
      </c>
      <c r="B7886" s="73" t="s">
        <v>8526</v>
      </c>
      <c r="C7886" s="78">
        <v>8.11</v>
      </c>
    </row>
    <row r="7887" spans="1:3" ht="25.5">
      <c r="A7887" s="75">
        <v>102219</v>
      </c>
      <c r="B7887" s="73" t="s">
        <v>8527</v>
      </c>
      <c r="C7887" s="78">
        <v>16.239999999999998</v>
      </c>
    </row>
    <row r="7888" spans="1:3" ht="25.5">
      <c r="A7888" s="75">
        <v>102229</v>
      </c>
      <c r="B7888" s="73" t="s">
        <v>8528</v>
      </c>
      <c r="C7888" s="78">
        <v>24.37</v>
      </c>
    </row>
    <row r="7889" spans="1:3" ht="25.5">
      <c r="A7889" s="75">
        <v>102210</v>
      </c>
      <c r="B7889" s="73" t="s">
        <v>8529</v>
      </c>
      <c r="C7889" s="78">
        <v>7.73</v>
      </c>
    </row>
    <row r="7890" spans="1:3" ht="25.5">
      <c r="A7890" s="75">
        <v>102220</v>
      </c>
      <c r="B7890" s="73" t="s">
        <v>8530</v>
      </c>
      <c r="C7890" s="78">
        <v>15.47</v>
      </c>
    </row>
    <row r="7891" spans="1:3" ht="25.5">
      <c r="A7891" s="75">
        <v>102230</v>
      </c>
      <c r="B7891" s="73" t="s">
        <v>8531</v>
      </c>
      <c r="C7891" s="78">
        <v>23.2</v>
      </c>
    </row>
    <row r="7892" spans="1:3" ht="25.5">
      <c r="A7892" s="75">
        <v>102208</v>
      </c>
      <c r="B7892" s="73" t="s">
        <v>8532</v>
      </c>
      <c r="C7892" s="78">
        <v>7.87</v>
      </c>
    </row>
    <row r="7893" spans="1:3" ht="25.5">
      <c r="A7893" s="75">
        <v>102218</v>
      </c>
      <c r="B7893" s="73" t="s">
        <v>8533</v>
      </c>
      <c r="C7893" s="78">
        <v>15.73</v>
      </c>
    </row>
    <row r="7894" spans="1:3" ht="25.5">
      <c r="A7894" s="75">
        <v>102228</v>
      </c>
      <c r="B7894" s="73" t="s">
        <v>8534</v>
      </c>
      <c r="C7894" s="78">
        <v>23.61</v>
      </c>
    </row>
    <row r="7895" spans="1:3">
      <c r="A7895" s="75">
        <v>102212</v>
      </c>
      <c r="B7895" s="73" t="s">
        <v>8535</v>
      </c>
      <c r="C7895" s="78">
        <v>0</v>
      </c>
    </row>
    <row r="7896" spans="1:3">
      <c r="A7896" s="75">
        <v>102222</v>
      </c>
      <c r="B7896" s="73" t="s">
        <v>8536</v>
      </c>
      <c r="C7896" s="78">
        <v>0</v>
      </c>
    </row>
    <row r="7897" spans="1:3">
      <c r="A7897" s="75">
        <v>102232</v>
      </c>
      <c r="B7897" s="73" t="s">
        <v>8537</v>
      </c>
      <c r="C7897" s="78">
        <v>0</v>
      </c>
    </row>
    <row r="7898" spans="1:3">
      <c r="A7898" s="75">
        <v>102203</v>
      </c>
      <c r="B7898" s="73" t="s">
        <v>8538</v>
      </c>
      <c r="C7898" s="78">
        <v>10.17</v>
      </c>
    </row>
    <row r="7899" spans="1:3">
      <c r="A7899" s="75">
        <v>102213</v>
      </c>
      <c r="B7899" s="73" t="s">
        <v>8539</v>
      </c>
      <c r="C7899" s="78">
        <v>20.37</v>
      </c>
    </row>
    <row r="7900" spans="1:3">
      <c r="A7900" s="75">
        <v>102223</v>
      </c>
      <c r="B7900" s="73" t="s">
        <v>8540</v>
      </c>
      <c r="C7900" s="78">
        <v>30.56</v>
      </c>
    </row>
    <row r="7901" spans="1:3">
      <c r="A7901" s="75">
        <v>102204</v>
      </c>
      <c r="B7901" s="73" t="s">
        <v>8541</v>
      </c>
      <c r="C7901" s="78">
        <v>10.52</v>
      </c>
    </row>
    <row r="7902" spans="1:3">
      <c r="A7902" s="75">
        <v>102214</v>
      </c>
      <c r="B7902" s="73" t="s">
        <v>8542</v>
      </c>
      <c r="C7902" s="78">
        <v>21.05</v>
      </c>
    </row>
    <row r="7903" spans="1:3">
      <c r="A7903" s="75">
        <v>102224</v>
      </c>
      <c r="B7903" s="73" t="s">
        <v>8543</v>
      </c>
      <c r="C7903" s="78">
        <v>31.57</v>
      </c>
    </row>
    <row r="7904" spans="1:3" ht="25.5">
      <c r="A7904" s="75">
        <v>102205</v>
      </c>
      <c r="B7904" s="73" t="s">
        <v>8544</v>
      </c>
      <c r="C7904" s="78">
        <v>9.4600000000000009</v>
      </c>
    </row>
    <row r="7905" spans="1:3" ht="25.5">
      <c r="A7905" s="75">
        <v>102215</v>
      </c>
      <c r="B7905" s="73" t="s">
        <v>8545</v>
      </c>
      <c r="C7905" s="78">
        <v>18.920000000000002</v>
      </c>
    </row>
    <row r="7906" spans="1:3" ht="25.5">
      <c r="A7906" s="75">
        <v>102225</v>
      </c>
      <c r="B7906" s="73" t="s">
        <v>8546</v>
      </c>
      <c r="C7906" s="78">
        <v>28.38</v>
      </c>
    </row>
    <row r="7907" spans="1:3">
      <c r="A7907" s="75">
        <v>102206</v>
      </c>
      <c r="B7907" s="73" t="s">
        <v>8547</v>
      </c>
      <c r="C7907" s="78">
        <v>0</v>
      </c>
    </row>
    <row r="7908" spans="1:3" ht="25.5">
      <c r="A7908" s="75">
        <v>102216</v>
      </c>
      <c r="B7908" s="73" t="s">
        <v>8548</v>
      </c>
      <c r="C7908" s="78">
        <v>0</v>
      </c>
    </row>
    <row r="7909" spans="1:3" ht="25.5">
      <c r="A7909" s="75">
        <v>102226</v>
      </c>
      <c r="B7909" s="73" t="s">
        <v>8549</v>
      </c>
      <c r="C7909" s="78">
        <v>0</v>
      </c>
    </row>
    <row r="7910" spans="1:3">
      <c r="A7910" s="75">
        <v>100718</v>
      </c>
      <c r="B7910" s="73" t="s">
        <v>8550</v>
      </c>
      <c r="C7910" s="78">
        <v>1.5</v>
      </c>
    </row>
    <row r="7911" spans="1:3">
      <c r="A7911" s="75">
        <v>100716</v>
      </c>
      <c r="B7911" s="73" t="s">
        <v>8551</v>
      </c>
      <c r="C7911" s="78">
        <v>24.26</v>
      </c>
    </row>
    <row r="7912" spans="1:3">
      <c r="A7912" s="75">
        <v>100717</v>
      </c>
      <c r="B7912" s="73" t="s">
        <v>8552</v>
      </c>
      <c r="C7912" s="78">
        <v>9.27</v>
      </c>
    </row>
    <row r="7913" spans="1:3" ht="25.5">
      <c r="A7913" s="75">
        <v>100754</v>
      </c>
      <c r="B7913" s="73" t="s">
        <v>8553</v>
      </c>
      <c r="C7913" s="78">
        <v>28.2</v>
      </c>
    </row>
    <row r="7914" spans="1:3" ht="25.5">
      <c r="A7914" s="75">
        <v>100736</v>
      </c>
      <c r="B7914" s="73" t="s">
        <v>8554</v>
      </c>
      <c r="C7914" s="78">
        <v>14.09</v>
      </c>
    </row>
    <row r="7915" spans="1:3" ht="25.5">
      <c r="A7915" s="75">
        <v>100753</v>
      </c>
      <c r="B7915" s="73" t="s">
        <v>8555</v>
      </c>
      <c r="C7915" s="78">
        <v>21.35</v>
      </c>
    </row>
    <row r="7916" spans="1:3" ht="25.5">
      <c r="A7916" s="75">
        <v>100735</v>
      </c>
      <c r="B7916" s="73" t="s">
        <v>8556</v>
      </c>
      <c r="C7916" s="78">
        <v>10.67</v>
      </c>
    </row>
    <row r="7917" spans="1:3" ht="25.5">
      <c r="A7917" s="75">
        <v>100734</v>
      </c>
      <c r="B7917" s="73" t="s">
        <v>8557</v>
      </c>
      <c r="C7917" s="78">
        <v>15.07</v>
      </c>
    </row>
    <row r="7918" spans="1:3" ht="25.5">
      <c r="A7918" s="75">
        <v>100733</v>
      </c>
      <c r="B7918" s="73" t="s">
        <v>8558</v>
      </c>
      <c r="C7918" s="78">
        <v>11.8</v>
      </c>
    </row>
    <row r="7919" spans="1:3" ht="25.5">
      <c r="A7919" s="75">
        <v>100740</v>
      </c>
      <c r="B7919" s="73" t="s">
        <v>8559</v>
      </c>
      <c r="C7919" s="78">
        <v>11.02</v>
      </c>
    </row>
    <row r="7920" spans="1:3" ht="38.25">
      <c r="A7920" s="75">
        <v>100758</v>
      </c>
      <c r="B7920" s="73" t="s">
        <v>8560</v>
      </c>
      <c r="C7920" s="78">
        <v>47.76</v>
      </c>
    </row>
    <row r="7921" spans="1:3" ht="38.25">
      <c r="A7921" s="75">
        <v>100742</v>
      </c>
      <c r="B7921" s="73" t="s">
        <v>8561</v>
      </c>
      <c r="C7921" s="78">
        <v>23.87</v>
      </c>
    </row>
    <row r="7922" spans="1:3" ht="25.5">
      <c r="A7922" s="75">
        <v>100739</v>
      </c>
      <c r="B7922" s="73" t="s">
        <v>8562</v>
      </c>
      <c r="C7922" s="78">
        <v>10.51</v>
      </c>
    </row>
    <row r="7923" spans="1:3" ht="25.5">
      <c r="A7923" s="75">
        <v>100757</v>
      </c>
      <c r="B7923" s="73" t="s">
        <v>8563</v>
      </c>
      <c r="C7923" s="78">
        <v>47.55</v>
      </c>
    </row>
    <row r="7924" spans="1:3" ht="25.5">
      <c r="A7924" s="75">
        <v>100741</v>
      </c>
      <c r="B7924" s="73" t="s">
        <v>8564</v>
      </c>
      <c r="C7924" s="78">
        <v>23.76</v>
      </c>
    </row>
    <row r="7925" spans="1:3" ht="25.5">
      <c r="A7925" s="75">
        <v>100744</v>
      </c>
      <c r="B7925" s="73" t="s">
        <v>8565</v>
      </c>
      <c r="C7925" s="78">
        <v>10.87</v>
      </c>
    </row>
    <row r="7926" spans="1:3" ht="38.25">
      <c r="A7926" s="75">
        <v>100760</v>
      </c>
      <c r="B7926" s="73" t="s">
        <v>8566</v>
      </c>
      <c r="C7926" s="78">
        <v>47.44</v>
      </c>
    </row>
    <row r="7927" spans="1:3" ht="38.25">
      <c r="A7927" s="75">
        <v>100746</v>
      </c>
      <c r="B7927" s="73" t="s">
        <v>8567</v>
      </c>
      <c r="C7927" s="78">
        <v>23.71</v>
      </c>
    </row>
    <row r="7928" spans="1:3" ht="25.5">
      <c r="A7928" s="75">
        <v>100743</v>
      </c>
      <c r="B7928" s="73" t="s">
        <v>8568</v>
      </c>
      <c r="C7928" s="78">
        <v>10.26</v>
      </c>
    </row>
    <row r="7929" spans="1:3" ht="25.5">
      <c r="A7929" s="75">
        <v>100759</v>
      </c>
      <c r="B7929" s="73" t="s">
        <v>8569</v>
      </c>
      <c r="C7929" s="78">
        <v>47.02</v>
      </c>
    </row>
    <row r="7930" spans="1:3" ht="25.5">
      <c r="A7930" s="75">
        <v>100745</v>
      </c>
      <c r="B7930" s="73" t="s">
        <v>8570</v>
      </c>
      <c r="C7930" s="78">
        <v>23.5</v>
      </c>
    </row>
    <row r="7931" spans="1:3" ht="25.5">
      <c r="A7931" s="75">
        <v>100748</v>
      </c>
      <c r="B7931" s="73" t="s">
        <v>8571</v>
      </c>
      <c r="C7931" s="78">
        <v>10.93</v>
      </c>
    </row>
    <row r="7932" spans="1:3" ht="38.25">
      <c r="A7932" s="75">
        <v>100762</v>
      </c>
      <c r="B7932" s="73" t="s">
        <v>8572</v>
      </c>
      <c r="C7932" s="78">
        <v>47.57</v>
      </c>
    </row>
    <row r="7933" spans="1:3" ht="38.25">
      <c r="A7933" s="75">
        <v>100750</v>
      </c>
      <c r="B7933" s="73" t="s">
        <v>8573</v>
      </c>
      <c r="C7933" s="78">
        <v>23.78</v>
      </c>
    </row>
    <row r="7934" spans="1:3" ht="25.5">
      <c r="A7934" s="75">
        <v>100747</v>
      </c>
      <c r="B7934" s="73" t="s">
        <v>8574</v>
      </c>
      <c r="C7934" s="78">
        <v>10.37</v>
      </c>
    </row>
    <row r="7935" spans="1:3" ht="25.5">
      <c r="A7935" s="75">
        <v>100761</v>
      </c>
      <c r="B7935" s="73" t="s">
        <v>8575</v>
      </c>
      <c r="C7935" s="78">
        <v>47.24</v>
      </c>
    </row>
    <row r="7936" spans="1:3" ht="25.5">
      <c r="A7936" s="75">
        <v>100749</v>
      </c>
      <c r="B7936" s="73" t="s">
        <v>8576</v>
      </c>
      <c r="C7936" s="78">
        <v>23.61</v>
      </c>
    </row>
    <row r="7937" spans="1:3" ht="25.5">
      <c r="A7937" s="75">
        <v>100720</v>
      </c>
      <c r="B7937" s="73" t="s">
        <v>8577</v>
      </c>
      <c r="C7937" s="78">
        <v>10.47</v>
      </c>
    </row>
    <row r="7938" spans="1:3" ht="25.5">
      <c r="A7938" s="75">
        <v>100722</v>
      </c>
      <c r="B7938" s="73" t="s">
        <v>8578</v>
      </c>
      <c r="C7938" s="78">
        <v>23.34</v>
      </c>
    </row>
    <row r="7939" spans="1:3" ht="25.5">
      <c r="A7939" s="75">
        <v>100719</v>
      </c>
      <c r="B7939" s="73" t="s">
        <v>8579</v>
      </c>
      <c r="C7939" s="78">
        <v>10.68</v>
      </c>
    </row>
    <row r="7940" spans="1:3" ht="25.5">
      <c r="A7940" s="75">
        <v>100721</v>
      </c>
      <c r="B7940" s="73" t="s">
        <v>8580</v>
      </c>
      <c r="C7940" s="78">
        <v>24.13</v>
      </c>
    </row>
    <row r="7941" spans="1:3" ht="25.5">
      <c r="A7941" s="75">
        <v>100724</v>
      </c>
      <c r="B7941" s="73" t="s">
        <v>8581</v>
      </c>
      <c r="C7941" s="78">
        <v>13.68</v>
      </c>
    </row>
    <row r="7942" spans="1:3" ht="38.25">
      <c r="A7942" s="75">
        <v>100726</v>
      </c>
      <c r="B7942" s="73" t="s">
        <v>8582</v>
      </c>
      <c r="C7942" s="78">
        <v>26.45</v>
      </c>
    </row>
    <row r="7943" spans="1:3" ht="25.5">
      <c r="A7943" s="75">
        <v>100723</v>
      </c>
      <c r="B7943" s="73" t="s">
        <v>8583</v>
      </c>
      <c r="C7943" s="78">
        <v>11.47</v>
      </c>
    </row>
    <row r="7944" spans="1:3" ht="25.5">
      <c r="A7944" s="75">
        <v>100725</v>
      </c>
      <c r="B7944" s="73" t="s">
        <v>8584</v>
      </c>
      <c r="C7944" s="78">
        <v>24.4</v>
      </c>
    </row>
    <row r="7945" spans="1:3" ht="25.5">
      <c r="A7945" s="75">
        <v>100752</v>
      </c>
      <c r="B7945" s="73" t="s">
        <v>8585</v>
      </c>
      <c r="C7945" s="78">
        <v>46.28</v>
      </c>
    </row>
    <row r="7946" spans="1:3" ht="25.5">
      <c r="A7946" s="75">
        <v>100730</v>
      </c>
      <c r="B7946" s="73" t="s">
        <v>8586</v>
      </c>
      <c r="C7946" s="78">
        <v>23.13</v>
      </c>
    </row>
    <row r="7947" spans="1:3" ht="25.5">
      <c r="A7947" s="75">
        <v>100751</v>
      </c>
      <c r="B7947" s="73" t="s">
        <v>8587</v>
      </c>
      <c r="C7947" s="78">
        <v>39.78</v>
      </c>
    </row>
    <row r="7948" spans="1:3" ht="25.5">
      <c r="A7948" s="75">
        <v>100729</v>
      </c>
      <c r="B7948" s="73" t="s">
        <v>8588</v>
      </c>
      <c r="C7948" s="78">
        <v>19.89</v>
      </c>
    </row>
    <row r="7949" spans="1:3" ht="25.5">
      <c r="A7949" s="75">
        <v>100728</v>
      </c>
      <c r="B7949" s="73" t="s">
        <v>8589</v>
      </c>
      <c r="C7949" s="78">
        <v>23.58</v>
      </c>
    </row>
    <row r="7950" spans="1:3" ht="25.5">
      <c r="A7950" s="75">
        <v>100732</v>
      </c>
      <c r="B7950" s="73" t="s">
        <v>8590</v>
      </c>
      <c r="C7950" s="78">
        <v>0</v>
      </c>
    </row>
    <row r="7951" spans="1:3" ht="25.5">
      <c r="A7951" s="75">
        <v>100731</v>
      </c>
      <c r="B7951" s="73" t="s">
        <v>8591</v>
      </c>
      <c r="C7951" s="78">
        <v>0</v>
      </c>
    </row>
    <row r="7952" spans="1:3" ht="25.5">
      <c r="A7952" s="75">
        <v>100727</v>
      </c>
      <c r="B7952" s="73" t="s">
        <v>8592</v>
      </c>
      <c r="C7952" s="78">
        <v>26.47</v>
      </c>
    </row>
    <row r="7953" spans="1:3" ht="25.5">
      <c r="A7953" s="75">
        <v>100756</v>
      </c>
      <c r="B7953" s="73" t="s">
        <v>8593</v>
      </c>
      <c r="C7953" s="78">
        <v>0</v>
      </c>
    </row>
    <row r="7954" spans="1:3" ht="25.5">
      <c r="A7954" s="75">
        <v>100738</v>
      </c>
      <c r="B7954" s="73" t="s">
        <v>8594</v>
      </c>
      <c r="C7954" s="78">
        <v>0</v>
      </c>
    </row>
    <row r="7955" spans="1:3" ht="25.5">
      <c r="A7955" s="75">
        <v>100755</v>
      </c>
      <c r="B7955" s="73" t="s">
        <v>8595</v>
      </c>
      <c r="C7955" s="78">
        <v>0</v>
      </c>
    </row>
    <row r="7956" spans="1:3" ht="25.5">
      <c r="A7956" s="75">
        <v>100737</v>
      </c>
      <c r="B7956" s="73" t="s">
        <v>8596</v>
      </c>
      <c r="C7956" s="78">
        <v>0</v>
      </c>
    </row>
    <row r="7957" spans="1:3">
      <c r="A7957" s="75">
        <v>102499</v>
      </c>
      <c r="B7957" s="73" t="s">
        <v>8597</v>
      </c>
      <c r="C7957" s="78">
        <v>2.99</v>
      </c>
    </row>
    <row r="7958" spans="1:3" ht="25.5">
      <c r="A7958" s="75">
        <v>102505</v>
      </c>
      <c r="B7958" s="73" t="s">
        <v>8598</v>
      </c>
      <c r="C7958" s="78">
        <v>10.18</v>
      </c>
    </row>
    <row r="7959" spans="1:3" ht="25.5">
      <c r="A7959" s="75">
        <v>102504</v>
      </c>
      <c r="B7959" s="73" t="s">
        <v>8599</v>
      </c>
      <c r="C7959" s="78">
        <v>9.75</v>
      </c>
    </row>
    <row r="7960" spans="1:3" ht="25.5">
      <c r="A7960" s="75">
        <v>102506</v>
      </c>
      <c r="B7960" s="73" t="s">
        <v>8600</v>
      </c>
      <c r="C7960" s="78">
        <v>10.74</v>
      </c>
    </row>
    <row r="7961" spans="1:3">
      <c r="A7961" s="75">
        <v>102500</v>
      </c>
      <c r="B7961" s="73" t="s">
        <v>8601</v>
      </c>
      <c r="C7961" s="78">
        <v>4.53</v>
      </c>
    </row>
    <row r="7962" spans="1:3" ht="25.5">
      <c r="A7962" s="75">
        <v>102502</v>
      </c>
      <c r="B7962" s="73" t="s">
        <v>8602</v>
      </c>
      <c r="C7962" s="78">
        <v>0</v>
      </c>
    </row>
    <row r="7963" spans="1:3">
      <c r="A7963" s="75">
        <v>102507</v>
      </c>
      <c r="B7963" s="73" t="s">
        <v>8603</v>
      </c>
      <c r="C7963" s="78">
        <v>6.51</v>
      </c>
    </row>
    <row r="7964" spans="1:3" ht="38.25">
      <c r="A7964" s="75">
        <v>102510</v>
      </c>
      <c r="B7964" s="73" t="s">
        <v>8604</v>
      </c>
      <c r="C7964" s="78">
        <v>0</v>
      </c>
    </row>
    <row r="7965" spans="1:3" ht="38.25">
      <c r="A7965" s="75">
        <v>102512</v>
      </c>
      <c r="B7965" s="73" t="s">
        <v>8605</v>
      </c>
      <c r="C7965" s="78">
        <v>6.23</v>
      </c>
    </row>
    <row r="7966" spans="1:3" ht="25.5">
      <c r="A7966" s="75">
        <v>102501</v>
      </c>
      <c r="B7966" s="73" t="s">
        <v>8606</v>
      </c>
      <c r="C7966" s="78">
        <v>23.81</v>
      </c>
    </row>
    <row r="7967" spans="1:3" ht="25.5">
      <c r="A7967" s="75">
        <v>102503</v>
      </c>
      <c r="B7967" s="73" t="s">
        <v>8607</v>
      </c>
      <c r="C7967" s="78">
        <v>0</v>
      </c>
    </row>
    <row r="7968" spans="1:3" ht="25.5">
      <c r="A7968" s="75">
        <v>102508</v>
      </c>
      <c r="B7968" s="73" t="s">
        <v>8608</v>
      </c>
      <c r="C7968" s="78">
        <v>43.96</v>
      </c>
    </row>
    <row r="7969" spans="1:3" ht="38.25">
      <c r="A7969" s="75">
        <v>102511</v>
      </c>
      <c r="B7969" s="73" t="s">
        <v>8609</v>
      </c>
      <c r="C7969" s="78">
        <v>0</v>
      </c>
    </row>
    <row r="7970" spans="1:3" ht="25.5">
      <c r="A7970" s="75">
        <v>102509</v>
      </c>
      <c r="B7970" s="73" t="s">
        <v>8610</v>
      </c>
      <c r="C7970" s="78">
        <v>30.84</v>
      </c>
    </row>
    <row r="7971" spans="1:3">
      <c r="A7971" s="75">
        <v>102498</v>
      </c>
      <c r="B7971" s="73" t="s">
        <v>8611</v>
      </c>
      <c r="C7971" s="78">
        <v>1.55</v>
      </c>
    </row>
    <row r="7972" spans="1:3" ht="25.5">
      <c r="A7972" s="75">
        <v>102519</v>
      </c>
      <c r="B7972" s="73" t="s">
        <v>8612</v>
      </c>
      <c r="C7972" s="78">
        <v>0</v>
      </c>
    </row>
    <row r="7973" spans="1:3" ht="25.5">
      <c r="A7973" s="75">
        <v>102491</v>
      </c>
      <c r="B7973" s="73" t="s">
        <v>8613</v>
      </c>
      <c r="C7973" s="78">
        <v>19.61</v>
      </c>
    </row>
    <row r="7974" spans="1:3" ht="25.5">
      <c r="A7974" s="75">
        <v>102492</v>
      </c>
      <c r="B7974" s="73" t="s">
        <v>8614</v>
      </c>
      <c r="C7974" s="78">
        <v>24.86</v>
      </c>
    </row>
    <row r="7975" spans="1:3" ht="25.5">
      <c r="A7975" s="75">
        <v>102804</v>
      </c>
      <c r="B7975" s="73" t="s">
        <v>8615</v>
      </c>
      <c r="C7975" s="78">
        <v>0</v>
      </c>
    </row>
    <row r="7976" spans="1:3">
      <c r="A7976" s="75">
        <v>102494</v>
      </c>
      <c r="B7976" s="73" t="s">
        <v>8616</v>
      </c>
      <c r="C7976" s="78">
        <v>62.27</v>
      </c>
    </row>
    <row r="7977" spans="1:3">
      <c r="A7977" s="75">
        <v>102805</v>
      </c>
      <c r="B7977" s="73" t="s">
        <v>8617</v>
      </c>
      <c r="C7977" s="78">
        <v>0</v>
      </c>
    </row>
    <row r="7978" spans="1:3" ht="25.5">
      <c r="A7978" s="75">
        <v>102490</v>
      </c>
      <c r="B7978" s="73" t="s">
        <v>8618</v>
      </c>
      <c r="C7978" s="78">
        <v>0</v>
      </c>
    </row>
    <row r="7979" spans="1:3" ht="25.5">
      <c r="A7979" s="75">
        <v>102496</v>
      </c>
      <c r="B7979" s="73" t="s">
        <v>8619</v>
      </c>
      <c r="C7979" s="78">
        <v>13.12</v>
      </c>
    </row>
    <row r="7980" spans="1:3" ht="25.5">
      <c r="A7980" s="75">
        <v>102497</v>
      </c>
      <c r="B7980" s="73" t="s">
        <v>8620</v>
      </c>
      <c r="C7980" s="78">
        <v>5.0999999999999996</v>
      </c>
    </row>
    <row r="7981" spans="1:3" ht="25.5">
      <c r="A7981" s="75">
        <v>102520</v>
      </c>
      <c r="B7981" s="73" t="s">
        <v>8621</v>
      </c>
      <c r="C7981" s="78">
        <v>79.23</v>
      </c>
    </row>
    <row r="7982" spans="1:3" ht="25.5">
      <c r="A7982" s="75">
        <v>102518</v>
      </c>
      <c r="B7982" s="73" t="s">
        <v>8622</v>
      </c>
      <c r="C7982" s="78">
        <v>0</v>
      </c>
    </row>
    <row r="7983" spans="1:3" ht="25.5">
      <c r="A7983" s="75">
        <v>102514</v>
      </c>
      <c r="B7983" s="73" t="s">
        <v>8623</v>
      </c>
      <c r="C7983" s="78">
        <v>0</v>
      </c>
    </row>
    <row r="7984" spans="1:3" ht="25.5">
      <c r="A7984" s="75">
        <v>102516</v>
      </c>
      <c r="B7984" s="73" t="s">
        <v>8624</v>
      </c>
      <c r="C7984" s="78">
        <v>0</v>
      </c>
    </row>
    <row r="7985" spans="1:3" ht="25.5">
      <c r="A7985" s="75">
        <v>102515</v>
      </c>
      <c r="B7985" s="73" t="s">
        <v>8625</v>
      </c>
      <c r="C7985" s="78">
        <v>0</v>
      </c>
    </row>
    <row r="7986" spans="1:3" ht="25.5">
      <c r="A7986" s="75">
        <v>102517</v>
      </c>
      <c r="B7986" s="73" t="s">
        <v>8626</v>
      </c>
      <c r="C7986" s="78">
        <v>0</v>
      </c>
    </row>
    <row r="7987" spans="1:3" ht="25.5">
      <c r="A7987" s="75">
        <v>102513</v>
      </c>
      <c r="B7987" s="73" t="s">
        <v>8627</v>
      </c>
      <c r="C7987" s="78">
        <v>46.9</v>
      </c>
    </row>
    <row r="7988" spans="1:3">
      <c r="A7988" s="75">
        <v>102489</v>
      </c>
      <c r="B7988" s="73" t="s">
        <v>8628</v>
      </c>
      <c r="C7988" s="78">
        <v>27.31</v>
      </c>
    </row>
    <row r="7989" spans="1:3">
      <c r="A7989" s="75">
        <v>102488</v>
      </c>
      <c r="B7989" s="73" t="s">
        <v>8629</v>
      </c>
      <c r="C7989" s="78">
        <v>3.39</v>
      </c>
    </row>
    <row r="7990" spans="1:3">
      <c r="A7990" s="75">
        <v>101730</v>
      </c>
      <c r="B7990" s="73" t="s">
        <v>8630</v>
      </c>
      <c r="C7990" s="78">
        <v>0</v>
      </c>
    </row>
    <row r="7991" spans="1:3">
      <c r="A7991" s="75">
        <v>101746</v>
      </c>
      <c r="B7991" s="73" t="s">
        <v>630</v>
      </c>
      <c r="C7991" s="78">
        <v>486.26</v>
      </c>
    </row>
    <row r="7992" spans="1:3" ht="25.5">
      <c r="A7992" s="75">
        <v>98679</v>
      </c>
      <c r="B7992" s="73" t="s">
        <v>8631</v>
      </c>
      <c r="C7992" s="78">
        <v>36.56</v>
      </c>
    </row>
    <row r="7993" spans="1:3" ht="25.5">
      <c r="A7993" s="75">
        <v>98680</v>
      </c>
      <c r="B7993" s="73" t="s">
        <v>8632</v>
      </c>
      <c r="C7993" s="78">
        <v>46.09</v>
      </c>
    </row>
    <row r="7994" spans="1:3" ht="25.5">
      <c r="A7994" s="75">
        <v>101749</v>
      </c>
      <c r="B7994" s="73" t="s">
        <v>8633</v>
      </c>
      <c r="C7994" s="78">
        <v>53.89</v>
      </c>
    </row>
    <row r="7995" spans="1:3" ht="25.5">
      <c r="A7995" s="75">
        <v>98681</v>
      </c>
      <c r="B7995" s="73" t="s">
        <v>8634</v>
      </c>
      <c r="C7995" s="78">
        <v>34.14</v>
      </c>
    </row>
    <row r="7996" spans="1:3" ht="25.5">
      <c r="A7996" s="75">
        <v>98682</v>
      </c>
      <c r="B7996" s="73" t="s">
        <v>8635</v>
      </c>
      <c r="C7996" s="78">
        <v>43.67</v>
      </c>
    </row>
    <row r="7997" spans="1:3" ht="25.5">
      <c r="A7997" s="75">
        <v>101750</v>
      </c>
      <c r="B7997" s="73" t="s">
        <v>8636</v>
      </c>
      <c r="C7997" s="78">
        <v>51.47</v>
      </c>
    </row>
    <row r="7998" spans="1:3">
      <c r="A7998" s="75">
        <v>101737</v>
      </c>
      <c r="B7998" s="73" t="s">
        <v>8637</v>
      </c>
      <c r="C7998" s="78">
        <v>119.26</v>
      </c>
    </row>
    <row r="7999" spans="1:3">
      <c r="A7999" s="75">
        <v>101735</v>
      </c>
      <c r="B7999" s="73" t="s">
        <v>8638</v>
      </c>
      <c r="C7999" s="78">
        <v>400.86</v>
      </c>
    </row>
    <row r="8000" spans="1:3">
      <c r="A8000" s="75">
        <v>101734</v>
      </c>
      <c r="B8000" s="73" t="s">
        <v>8639</v>
      </c>
      <c r="C8000" s="78">
        <v>391.19</v>
      </c>
    </row>
    <row r="8001" spans="1:3">
      <c r="A8001" s="75">
        <v>101736</v>
      </c>
      <c r="B8001" s="73" t="s">
        <v>650</v>
      </c>
      <c r="C8001" s="78">
        <v>100.16</v>
      </c>
    </row>
    <row r="8002" spans="1:3" ht="25.5">
      <c r="A8002" s="75">
        <v>101733</v>
      </c>
      <c r="B8002" s="73" t="s">
        <v>8640</v>
      </c>
      <c r="C8002" s="78">
        <v>258.07</v>
      </c>
    </row>
    <row r="8003" spans="1:3">
      <c r="A8003" s="75">
        <v>98678</v>
      </c>
      <c r="B8003" s="73" t="s">
        <v>8641</v>
      </c>
      <c r="C8003" s="78">
        <v>517.37</v>
      </c>
    </row>
    <row r="8004" spans="1:3">
      <c r="A8004" s="75">
        <v>98677</v>
      </c>
      <c r="B8004" s="73" t="s">
        <v>8642</v>
      </c>
      <c r="C8004" s="78">
        <v>0</v>
      </c>
    </row>
    <row r="8005" spans="1:3">
      <c r="A8005" s="75">
        <v>98676</v>
      </c>
      <c r="B8005" s="73" t="s">
        <v>8643</v>
      </c>
      <c r="C8005" s="78">
        <v>0</v>
      </c>
    </row>
    <row r="8006" spans="1:3">
      <c r="A8006" s="75">
        <v>98675</v>
      </c>
      <c r="B8006" s="73" t="s">
        <v>8644</v>
      </c>
      <c r="C8006" s="78">
        <v>0</v>
      </c>
    </row>
    <row r="8007" spans="1:3">
      <c r="A8007" s="75">
        <v>101747</v>
      </c>
      <c r="B8007" s="73" t="s">
        <v>8645</v>
      </c>
      <c r="C8007" s="78">
        <v>83.58</v>
      </c>
    </row>
    <row r="8008" spans="1:3" ht="38.25">
      <c r="A8008" s="75">
        <v>104162</v>
      </c>
      <c r="B8008" s="73" t="s">
        <v>648</v>
      </c>
      <c r="C8008" s="78">
        <v>101.59</v>
      </c>
    </row>
    <row r="8009" spans="1:3">
      <c r="A8009" s="75">
        <v>98671</v>
      </c>
      <c r="B8009" s="73" t="s">
        <v>8646</v>
      </c>
      <c r="C8009" s="78">
        <v>456.31</v>
      </c>
    </row>
    <row r="8010" spans="1:3">
      <c r="A8010" s="75">
        <v>101092</v>
      </c>
      <c r="B8010" s="73" t="s">
        <v>8647</v>
      </c>
      <c r="C8010" s="78">
        <v>466.66</v>
      </c>
    </row>
    <row r="8011" spans="1:3">
      <c r="A8011" s="75">
        <v>101091</v>
      </c>
      <c r="B8011" s="73" t="s">
        <v>8648</v>
      </c>
      <c r="C8011" s="78">
        <v>170.36</v>
      </c>
    </row>
    <row r="8012" spans="1:3" ht="25.5">
      <c r="A8012" s="75">
        <v>101726</v>
      </c>
      <c r="B8012" s="73" t="s">
        <v>8649</v>
      </c>
      <c r="C8012" s="78">
        <v>209.81</v>
      </c>
    </row>
    <row r="8013" spans="1:3" ht="25.5">
      <c r="A8013" s="75">
        <v>101725</v>
      </c>
      <c r="B8013" s="73" t="s">
        <v>8650</v>
      </c>
      <c r="C8013" s="78">
        <v>296.01</v>
      </c>
    </row>
    <row r="8014" spans="1:3">
      <c r="A8014" s="75">
        <v>98672</v>
      </c>
      <c r="B8014" s="73" t="s">
        <v>8651</v>
      </c>
      <c r="C8014" s="78">
        <v>762.74</v>
      </c>
    </row>
    <row r="8015" spans="1:3">
      <c r="A8015" s="75">
        <v>101093</v>
      </c>
      <c r="B8015" s="73" t="s">
        <v>8652</v>
      </c>
      <c r="C8015" s="78">
        <v>773.09</v>
      </c>
    </row>
    <row r="8016" spans="1:3">
      <c r="A8016" s="75">
        <v>101732</v>
      </c>
      <c r="B8016" s="73" t="s">
        <v>8653</v>
      </c>
      <c r="C8016" s="78">
        <v>100.67</v>
      </c>
    </row>
    <row r="8017" spans="1:3">
      <c r="A8017" s="75">
        <v>101731</v>
      </c>
      <c r="B8017" s="73" t="s">
        <v>8654</v>
      </c>
      <c r="C8017" s="78">
        <v>342.44</v>
      </c>
    </row>
    <row r="8018" spans="1:3" ht="25.5">
      <c r="A8018" s="75">
        <v>101090</v>
      </c>
      <c r="B8018" s="73" t="s">
        <v>8655</v>
      </c>
      <c r="C8018" s="78">
        <v>229.17</v>
      </c>
    </row>
    <row r="8019" spans="1:3">
      <c r="A8019" s="75">
        <v>101751</v>
      </c>
      <c r="B8019" s="73" t="s">
        <v>8656</v>
      </c>
      <c r="C8019" s="78">
        <v>315.42</v>
      </c>
    </row>
    <row r="8020" spans="1:3">
      <c r="A8020" s="75">
        <v>101729</v>
      </c>
      <c r="B8020" s="73" t="s">
        <v>8657</v>
      </c>
      <c r="C8020" s="78">
        <v>309.33</v>
      </c>
    </row>
    <row r="8021" spans="1:3">
      <c r="A8021" s="75">
        <v>98683</v>
      </c>
      <c r="B8021" s="73" t="s">
        <v>8658</v>
      </c>
      <c r="C8021" s="78">
        <v>0</v>
      </c>
    </row>
    <row r="8022" spans="1:3" ht="25.5">
      <c r="A8022" s="75">
        <v>101094</v>
      </c>
      <c r="B8022" s="73" t="s">
        <v>8659</v>
      </c>
      <c r="C8022" s="78">
        <v>161.02000000000001</v>
      </c>
    </row>
    <row r="8023" spans="1:3" ht="25.5">
      <c r="A8023" s="75">
        <v>101095</v>
      </c>
      <c r="B8023" s="73" t="s">
        <v>8660</v>
      </c>
      <c r="C8023" s="78">
        <v>0</v>
      </c>
    </row>
    <row r="8024" spans="1:3">
      <c r="A8024" s="75">
        <v>101728</v>
      </c>
      <c r="B8024" s="73" t="s">
        <v>8661</v>
      </c>
      <c r="C8024" s="78">
        <v>0</v>
      </c>
    </row>
    <row r="8025" spans="1:3" ht="25.5">
      <c r="A8025" s="75">
        <v>101727</v>
      </c>
      <c r="B8025" s="73" t="s">
        <v>8662</v>
      </c>
      <c r="C8025" s="78">
        <v>188.78</v>
      </c>
    </row>
    <row r="8026" spans="1:3">
      <c r="A8026" s="75">
        <v>101748</v>
      </c>
      <c r="B8026" s="73" t="s">
        <v>8663</v>
      </c>
      <c r="C8026" s="78">
        <v>3.42</v>
      </c>
    </row>
    <row r="8027" spans="1:3">
      <c r="A8027" s="75">
        <v>101742</v>
      </c>
      <c r="B8027" s="73" t="s">
        <v>8664</v>
      </c>
      <c r="C8027" s="78">
        <v>57.05</v>
      </c>
    </row>
    <row r="8028" spans="1:3">
      <c r="A8028" s="75">
        <v>101740</v>
      </c>
      <c r="B8028" s="73" t="s">
        <v>8665</v>
      </c>
      <c r="C8028" s="78">
        <v>49.2</v>
      </c>
    </row>
    <row r="8029" spans="1:3">
      <c r="A8029" s="75">
        <v>98685</v>
      </c>
      <c r="B8029" s="73" t="s">
        <v>8666</v>
      </c>
      <c r="C8029" s="78">
        <v>82.57</v>
      </c>
    </row>
    <row r="8030" spans="1:3">
      <c r="A8030" s="75">
        <v>98686</v>
      </c>
      <c r="B8030" s="239" t="s">
        <v>8667</v>
      </c>
      <c r="C8030" s="78">
        <v>44.08</v>
      </c>
    </row>
    <row r="8031" spans="1:3">
      <c r="A8031" s="75">
        <v>101739</v>
      </c>
      <c r="B8031" s="73" t="s">
        <v>649</v>
      </c>
      <c r="C8031" s="78">
        <v>42.27</v>
      </c>
    </row>
    <row r="8032" spans="1:3">
      <c r="A8032" s="75">
        <v>101738</v>
      </c>
      <c r="B8032" s="73" t="s">
        <v>8668</v>
      </c>
      <c r="C8032" s="78">
        <v>39.74</v>
      </c>
    </row>
    <row r="8033" spans="1:3">
      <c r="A8033" s="75">
        <v>101741</v>
      </c>
      <c r="B8033" s="73" t="s">
        <v>8669</v>
      </c>
      <c r="C8033" s="78">
        <v>23.17</v>
      </c>
    </row>
    <row r="8034" spans="1:3">
      <c r="A8034" s="75">
        <v>98697</v>
      </c>
      <c r="B8034" s="73" t="s">
        <v>8670</v>
      </c>
      <c r="C8034" s="78">
        <v>87.1</v>
      </c>
    </row>
    <row r="8035" spans="1:3">
      <c r="A8035" s="75">
        <v>98688</v>
      </c>
      <c r="B8035" s="73" t="s">
        <v>8671</v>
      </c>
      <c r="C8035" s="78">
        <v>65.3</v>
      </c>
    </row>
    <row r="8036" spans="1:3">
      <c r="A8036" s="75">
        <v>98687</v>
      </c>
      <c r="B8036" s="73" t="s">
        <v>8672</v>
      </c>
      <c r="C8036" s="78">
        <v>0</v>
      </c>
    </row>
    <row r="8037" spans="1:3">
      <c r="A8037" s="75">
        <v>98689</v>
      </c>
      <c r="B8037" s="73" t="s">
        <v>8673</v>
      </c>
      <c r="C8037" s="78">
        <v>116.9</v>
      </c>
    </row>
    <row r="8038" spans="1:3">
      <c r="A8038" s="75">
        <v>98695</v>
      </c>
      <c r="B8038" s="73" t="s">
        <v>8674</v>
      </c>
      <c r="C8038" s="78">
        <v>129.76</v>
      </c>
    </row>
    <row r="8039" spans="1:3" ht="38.25">
      <c r="A8039" s="75">
        <v>100606</v>
      </c>
      <c r="B8039" s="73" t="s">
        <v>8675</v>
      </c>
      <c r="C8039" s="78">
        <v>1550.89</v>
      </c>
    </row>
    <row r="8040" spans="1:3" ht="38.25">
      <c r="A8040" s="75">
        <v>100604</v>
      </c>
      <c r="B8040" s="73" t="s">
        <v>8676</v>
      </c>
      <c r="C8040" s="78">
        <v>729.36</v>
      </c>
    </row>
    <row r="8041" spans="1:3" ht="38.25">
      <c r="A8041" s="75">
        <v>100605</v>
      </c>
      <c r="B8041" s="73" t="s">
        <v>8677</v>
      </c>
      <c r="C8041" s="78">
        <v>1068.29</v>
      </c>
    </row>
    <row r="8042" spans="1:3" ht="38.25">
      <c r="A8042" s="75">
        <v>100580</v>
      </c>
      <c r="B8042" s="73" t="s">
        <v>8678</v>
      </c>
      <c r="C8042" s="78">
        <v>670.74</v>
      </c>
    </row>
    <row r="8043" spans="1:3" ht="38.25">
      <c r="A8043" s="75">
        <v>100579</v>
      </c>
      <c r="B8043" s="73" t="s">
        <v>8679</v>
      </c>
      <c r="C8043" s="78">
        <v>626.12</v>
      </c>
    </row>
    <row r="8044" spans="1:3" ht="38.25">
      <c r="A8044" s="75">
        <v>100609</v>
      </c>
      <c r="B8044" s="73" t="s">
        <v>8680</v>
      </c>
      <c r="C8044" s="78">
        <v>1580.75</v>
      </c>
    </row>
    <row r="8045" spans="1:3" ht="38.25">
      <c r="A8045" s="75">
        <v>100607</v>
      </c>
      <c r="B8045" s="73" t="s">
        <v>8681</v>
      </c>
      <c r="C8045" s="78">
        <v>748.96</v>
      </c>
    </row>
    <row r="8046" spans="1:3" ht="38.25">
      <c r="A8046" s="75">
        <v>100608</v>
      </c>
      <c r="B8046" s="73" t="s">
        <v>8682</v>
      </c>
      <c r="C8046" s="78">
        <v>1091.67</v>
      </c>
    </row>
    <row r="8047" spans="1:3" ht="38.25">
      <c r="A8047" s="75">
        <v>100582</v>
      </c>
      <c r="B8047" s="73" t="s">
        <v>8683</v>
      </c>
      <c r="C8047" s="78">
        <v>729.45</v>
      </c>
    </row>
    <row r="8048" spans="1:3" ht="38.25">
      <c r="A8048" s="75">
        <v>100581</v>
      </c>
      <c r="B8048" s="73" t="s">
        <v>8684</v>
      </c>
      <c r="C8048" s="78">
        <v>650.39</v>
      </c>
    </row>
    <row r="8049" spans="1:3" ht="38.25">
      <c r="A8049" s="75">
        <v>100613</v>
      </c>
      <c r="B8049" s="73" t="s">
        <v>8685</v>
      </c>
      <c r="C8049" s="78">
        <v>1610.46</v>
      </c>
    </row>
    <row r="8050" spans="1:3" ht="38.25">
      <c r="A8050" s="75">
        <v>100610</v>
      </c>
      <c r="B8050" s="73" t="s">
        <v>8686</v>
      </c>
      <c r="C8050" s="78">
        <v>768.17</v>
      </c>
    </row>
    <row r="8051" spans="1:3" ht="38.25">
      <c r="A8051" s="75">
        <v>100611</v>
      </c>
      <c r="B8051" s="73" t="s">
        <v>8687</v>
      </c>
      <c r="C8051" s="78">
        <v>922.18</v>
      </c>
    </row>
    <row r="8052" spans="1:3" ht="38.25">
      <c r="A8052" s="75">
        <v>100612</v>
      </c>
      <c r="B8052" s="73" t="s">
        <v>8688</v>
      </c>
      <c r="C8052" s="78">
        <v>1114.68</v>
      </c>
    </row>
    <row r="8053" spans="1:3" ht="38.25">
      <c r="A8053" s="75">
        <v>100584</v>
      </c>
      <c r="B8053" s="73" t="s">
        <v>8689</v>
      </c>
      <c r="C8053" s="78">
        <v>724.42</v>
      </c>
    </row>
    <row r="8054" spans="1:3" ht="38.25">
      <c r="A8054" s="75">
        <v>100583</v>
      </c>
      <c r="B8054" s="73" t="s">
        <v>8690</v>
      </c>
      <c r="C8054" s="78">
        <v>676.03</v>
      </c>
    </row>
    <row r="8055" spans="1:3" ht="38.25">
      <c r="A8055" s="75">
        <v>100616</v>
      </c>
      <c r="B8055" s="73" t="s">
        <v>8691</v>
      </c>
      <c r="C8055" s="78">
        <v>1672.43</v>
      </c>
    </row>
    <row r="8056" spans="1:3" ht="38.25">
      <c r="A8056" s="75">
        <v>100614</v>
      </c>
      <c r="B8056" s="73" t="s">
        <v>8692</v>
      </c>
      <c r="C8056" s="78">
        <v>963.92</v>
      </c>
    </row>
    <row r="8057" spans="1:3" ht="38.25">
      <c r="A8057" s="75">
        <v>100615</v>
      </c>
      <c r="B8057" s="73" t="s">
        <v>8693</v>
      </c>
      <c r="C8057" s="78">
        <v>1160.6400000000001</v>
      </c>
    </row>
    <row r="8058" spans="1:3" ht="38.25">
      <c r="A8058" s="75">
        <v>100586</v>
      </c>
      <c r="B8058" s="73" t="s">
        <v>8694</v>
      </c>
      <c r="C8058" s="78">
        <v>803.51</v>
      </c>
    </row>
    <row r="8059" spans="1:3" ht="38.25">
      <c r="A8059" s="75">
        <v>100585</v>
      </c>
      <c r="B8059" s="73" t="s">
        <v>8695</v>
      </c>
      <c r="C8059" s="78">
        <v>726.11</v>
      </c>
    </row>
    <row r="8060" spans="1:3" ht="38.25">
      <c r="A8060" s="75">
        <v>100618</v>
      </c>
      <c r="B8060" s="73" t="s">
        <v>8696</v>
      </c>
      <c r="C8060" s="78">
        <v>1738.66</v>
      </c>
    </row>
    <row r="8061" spans="1:3" ht="38.25">
      <c r="A8061" s="75">
        <v>100617</v>
      </c>
      <c r="B8061" s="73" t="s">
        <v>8697</v>
      </c>
      <c r="C8061" s="78">
        <v>1206.54</v>
      </c>
    </row>
    <row r="8062" spans="1:3" ht="38.25">
      <c r="A8062" s="75">
        <v>100588</v>
      </c>
      <c r="B8062" s="73" t="s">
        <v>8698</v>
      </c>
      <c r="C8062" s="78">
        <v>837.86</v>
      </c>
    </row>
    <row r="8063" spans="1:3" ht="38.25">
      <c r="A8063" s="75">
        <v>100587</v>
      </c>
      <c r="B8063" s="73" t="s">
        <v>8699</v>
      </c>
      <c r="C8063" s="78">
        <v>777.82</v>
      </c>
    </row>
    <row r="8064" spans="1:3" ht="38.25">
      <c r="A8064" s="75">
        <v>100590</v>
      </c>
      <c r="B8064" s="73" t="s">
        <v>8700</v>
      </c>
      <c r="C8064" s="78">
        <v>903.06</v>
      </c>
    </row>
    <row r="8065" spans="1:3" ht="38.25">
      <c r="A8065" s="75">
        <v>100589</v>
      </c>
      <c r="B8065" s="73" t="s">
        <v>8701</v>
      </c>
      <c r="C8065" s="78">
        <v>843.55</v>
      </c>
    </row>
    <row r="8066" spans="1:3" ht="38.25">
      <c r="A8066" s="75">
        <v>100592</v>
      </c>
      <c r="B8066" s="73" t="s">
        <v>8702</v>
      </c>
      <c r="C8066" s="78">
        <v>894.57</v>
      </c>
    </row>
    <row r="8067" spans="1:3" ht="38.25">
      <c r="A8067" s="75">
        <v>100591</v>
      </c>
      <c r="B8067" s="73" t="s">
        <v>8703</v>
      </c>
      <c r="C8067" s="78">
        <v>830.57</v>
      </c>
    </row>
    <row r="8068" spans="1:3" ht="38.25">
      <c r="A8068" s="75">
        <v>100594</v>
      </c>
      <c r="B8068" s="73" t="s">
        <v>8704</v>
      </c>
      <c r="C8068" s="78">
        <v>983.33</v>
      </c>
    </row>
    <row r="8069" spans="1:3" ht="38.25">
      <c r="A8069" s="75">
        <v>100593</v>
      </c>
      <c r="B8069" s="73" t="s">
        <v>8705</v>
      </c>
      <c r="C8069" s="78">
        <v>899.43</v>
      </c>
    </row>
    <row r="8070" spans="1:3" ht="38.25">
      <c r="A8070" s="75">
        <v>100596</v>
      </c>
      <c r="B8070" s="73" t="s">
        <v>8706</v>
      </c>
      <c r="C8070" s="78">
        <v>1176.05</v>
      </c>
    </row>
    <row r="8071" spans="1:3" ht="38.25">
      <c r="A8071" s="75">
        <v>100595</v>
      </c>
      <c r="B8071" s="73" t="s">
        <v>8707</v>
      </c>
      <c r="C8071" s="78">
        <v>1062.51</v>
      </c>
    </row>
    <row r="8072" spans="1:3" ht="38.25">
      <c r="A8072" s="75">
        <v>100598</v>
      </c>
      <c r="B8072" s="73" t="s">
        <v>8708</v>
      </c>
      <c r="C8072" s="78">
        <v>1303.71</v>
      </c>
    </row>
    <row r="8073" spans="1:3" ht="38.25">
      <c r="A8073" s="75">
        <v>100597</v>
      </c>
      <c r="B8073" s="73" t="s">
        <v>8709</v>
      </c>
      <c r="C8073" s="78">
        <v>1209.8900000000001</v>
      </c>
    </row>
    <row r="8074" spans="1:3" ht="38.25">
      <c r="A8074" s="75">
        <v>100603</v>
      </c>
      <c r="B8074" s="73" t="s">
        <v>8710</v>
      </c>
      <c r="C8074" s="78">
        <v>1494.27</v>
      </c>
    </row>
    <row r="8075" spans="1:3" ht="38.25">
      <c r="A8075" s="75">
        <v>100599</v>
      </c>
      <c r="B8075" s="73" t="s">
        <v>8711</v>
      </c>
      <c r="C8075" s="78">
        <v>601.98</v>
      </c>
    </row>
    <row r="8076" spans="1:3" ht="38.25">
      <c r="A8076" s="75">
        <v>100600</v>
      </c>
      <c r="B8076" s="73" t="s">
        <v>8712</v>
      </c>
      <c r="C8076" s="78">
        <v>689.55</v>
      </c>
    </row>
    <row r="8077" spans="1:3" ht="38.25">
      <c r="A8077" s="75">
        <v>100601</v>
      </c>
      <c r="B8077" s="73" t="s">
        <v>8713</v>
      </c>
      <c r="C8077" s="78">
        <v>836.82</v>
      </c>
    </row>
    <row r="8078" spans="1:3" ht="38.25">
      <c r="A8078" s="75">
        <v>100602</v>
      </c>
      <c r="B8078" s="73" t="s">
        <v>8714</v>
      </c>
      <c r="C8078" s="78">
        <v>1020.88</v>
      </c>
    </row>
    <row r="8079" spans="1:3" ht="38.25">
      <c r="A8079" s="75">
        <v>100578</v>
      </c>
      <c r="B8079" s="73" t="s">
        <v>8715</v>
      </c>
      <c r="C8079" s="78">
        <v>577.39</v>
      </c>
    </row>
    <row r="8080" spans="1:3" ht="25.5">
      <c r="A8080" s="75">
        <v>105975</v>
      </c>
      <c r="B8080" s="73" t="s">
        <v>8716</v>
      </c>
      <c r="C8080" s="78">
        <v>0</v>
      </c>
    </row>
    <row r="8081" spans="1:3" ht="25.5">
      <c r="A8081" s="75">
        <v>105976</v>
      </c>
      <c r="B8081" s="73" t="s">
        <v>8717</v>
      </c>
      <c r="C8081" s="78">
        <v>0</v>
      </c>
    </row>
    <row r="8082" spans="1:3" ht="25.5">
      <c r="A8082" s="75">
        <v>105977</v>
      </c>
      <c r="B8082" s="73" t="s">
        <v>8718</v>
      </c>
      <c r="C8082" s="78">
        <v>0</v>
      </c>
    </row>
    <row r="8083" spans="1:3" ht="25.5">
      <c r="A8083" s="75">
        <v>105978</v>
      </c>
      <c r="B8083" s="73" t="s">
        <v>8719</v>
      </c>
      <c r="C8083" s="78">
        <v>0</v>
      </c>
    </row>
    <row r="8084" spans="1:3" ht="25.5">
      <c r="A8084" s="75">
        <v>105970</v>
      </c>
      <c r="B8084" s="73" t="s">
        <v>8720</v>
      </c>
      <c r="C8084" s="78">
        <v>0</v>
      </c>
    </row>
    <row r="8085" spans="1:3" ht="25.5">
      <c r="A8085" s="75">
        <v>105972</v>
      </c>
      <c r="B8085" s="73" t="s">
        <v>8721</v>
      </c>
      <c r="C8085" s="78">
        <v>0</v>
      </c>
    </row>
    <row r="8086" spans="1:3" ht="25.5">
      <c r="A8086" s="75">
        <v>105973</v>
      </c>
      <c r="B8086" s="73" t="s">
        <v>8722</v>
      </c>
      <c r="C8086" s="78">
        <v>0</v>
      </c>
    </row>
    <row r="8087" spans="1:3" ht="25.5">
      <c r="A8087" s="75">
        <v>105974</v>
      </c>
      <c r="B8087" s="73" t="s">
        <v>8723</v>
      </c>
      <c r="C8087" s="78">
        <v>0</v>
      </c>
    </row>
    <row r="8088" spans="1:3" ht="25.5">
      <c r="A8088" s="75">
        <v>105971</v>
      </c>
      <c r="B8088" s="73" t="s">
        <v>8724</v>
      </c>
      <c r="C8088" s="78">
        <v>0</v>
      </c>
    </row>
    <row r="8089" spans="1:3" ht="25.5">
      <c r="A8089" s="75">
        <v>105967</v>
      </c>
      <c r="B8089" s="73" t="s">
        <v>8725</v>
      </c>
      <c r="C8089" s="78">
        <v>0</v>
      </c>
    </row>
    <row r="8090" spans="1:3" ht="25.5">
      <c r="A8090" s="75">
        <v>105968</v>
      </c>
      <c r="B8090" s="73" t="s">
        <v>8726</v>
      </c>
      <c r="C8090" s="78">
        <v>0</v>
      </c>
    </row>
    <row r="8091" spans="1:3" ht="25.5">
      <c r="A8091" s="75">
        <v>105969</v>
      </c>
      <c r="B8091" s="73" t="s">
        <v>8727</v>
      </c>
      <c r="C8091" s="78">
        <v>0</v>
      </c>
    </row>
    <row r="8092" spans="1:3" ht="25.5">
      <c r="A8092" s="75">
        <v>100623</v>
      </c>
      <c r="B8092" s="73" t="s">
        <v>8728</v>
      </c>
      <c r="C8092" s="78">
        <v>2206.7600000000002</v>
      </c>
    </row>
    <row r="8093" spans="1:3" ht="25.5">
      <c r="A8093" s="75">
        <v>105964</v>
      </c>
      <c r="B8093" s="73" t="s">
        <v>8729</v>
      </c>
      <c r="C8093" s="78">
        <v>0</v>
      </c>
    </row>
    <row r="8094" spans="1:3" ht="25.5">
      <c r="A8094" s="75">
        <v>105965</v>
      </c>
      <c r="B8094" s="73" t="s">
        <v>8730</v>
      </c>
      <c r="C8094" s="78">
        <v>0</v>
      </c>
    </row>
    <row r="8095" spans="1:3" ht="25.5">
      <c r="A8095" s="75">
        <v>105966</v>
      </c>
      <c r="B8095" s="73" t="s">
        <v>8731</v>
      </c>
      <c r="C8095" s="78">
        <v>0</v>
      </c>
    </row>
    <row r="8096" spans="1:3" ht="25.5">
      <c r="A8096" s="75">
        <v>100621</v>
      </c>
      <c r="B8096" s="73" t="s">
        <v>8732</v>
      </c>
      <c r="C8096" s="78">
        <v>2761.89</v>
      </c>
    </row>
    <row r="8097" spans="1:3" ht="25.5">
      <c r="A8097" s="75">
        <v>105960</v>
      </c>
      <c r="B8097" s="73" t="s">
        <v>8733</v>
      </c>
      <c r="C8097" s="78">
        <v>0</v>
      </c>
    </row>
    <row r="8098" spans="1:3" ht="25.5">
      <c r="A8098" s="75">
        <v>105961</v>
      </c>
      <c r="B8098" s="73" t="s">
        <v>8734</v>
      </c>
      <c r="C8098" s="78">
        <v>0</v>
      </c>
    </row>
    <row r="8099" spans="1:3" ht="25.5">
      <c r="A8099" s="75">
        <v>105962</v>
      </c>
      <c r="B8099" s="73" t="s">
        <v>8735</v>
      </c>
      <c r="C8099" s="78">
        <v>0</v>
      </c>
    </row>
    <row r="8100" spans="1:3" ht="25.5">
      <c r="A8100" s="75">
        <v>105963</v>
      </c>
      <c r="B8100" s="73" t="s">
        <v>8736</v>
      </c>
      <c r="C8100" s="78">
        <v>0</v>
      </c>
    </row>
    <row r="8101" spans="1:3" ht="25.5">
      <c r="A8101" s="75">
        <v>100622</v>
      </c>
      <c r="B8101" s="73" t="s">
        <v>8737</v>
      </c>
      <c r="C8101" s="78">
        <v>2147.5</v>
      </c>
    </row>
    <row r="8102" spans="1:3" ht="25.5">
      <c r="A8102" s="75">
        <v>105956</v>
      </c>
      <c r="B8102" s="73" t="s">
        <v>8738</v>
      </c>
      <c r="C8102" s="78">
        <v>0</v>
      </c>
    </row>
    <row r="8103" spans="1:3" ht="25.5">
      <c r="A8103" s="75">
        <v>105957</v>
      </c>
      <c r="B8103" s="73" t="s">
        <v>8739</v>
      </c>
      <c r="C8103" s="78">
        <v>0</v>
      </c>
    </row>
    <row r="8104" spans="1:3" ht="25.5">
      <c r="A8104" s="75">
        <v>105958</v>
      </c>
      <c r="B8104" s="73" t="s">
        <v>8740</v>
      </c>
      <c r="C8104" s="78">
        <v>1933.13</v>
      </c>
    </row>
    <row r="8105" spans="1:3" ht="25.5">
      <c r="A8105" s="75">
        <v>105959</v>
      </c>
      <c r="B8105" s="73" t="s">
        <v>8741</v>
      </c>
      <c r="C8105" s="78">
        <v>0</v>
      </c>
    </row>
    <row r="8106" spans="1:3" ht="25.5">
      <c r="A8106" s="75">
        <v>100620</v>
      </c>
      <c r="B8106" s="73" t="s">
        <v>8742</v>
      </c>
      <c r="C8106" s="78">
        <v>2475.36</v>
      </c>
    </row>
    <row r="8107" spans="1:3" ht="25.5">
      <c r="A8107" s="75">
        <v>105951</v>
      </c>
      <c r="B8107" s="73" t="s">
        <v>8743</v>
      </c>
      <c r="C8107" s="78">
        <v>0</v>
      </c>
    </row>
    <row r="8108" spans="1:3" ht="25.5">
      <c r="A8108" s="75">
        <v>105952</v>
      </c>
      <c r="B8108" s="73" t="s">
        <v>8744</v>
      </c>
      <c r="C8108" s="78">
        <v>0</v>
      </c>
    </row>
    <row r="8109" spans="1:3" ht="25.5">
      <c r="A8109" s="75">
        <v>105953</v>
      </c>
      <c r="B8109" s="73" t="s">
        <v>8745</v>
      </c>
      <c r="C8109" s="78">
        <v>1673.29</v>
      </c>
    </row>
    <row r="8110" spans="1:3" ht="25.5">
      <c r="A8110" s="75">
        <v>105954</v>
      </c>
      <c r="B8110" s="73" t="s">
        <v>8746</v>
      </c>
      <c r="C8110" s="78">
        <v>0</v>
      </c>
    </row>
    <row r="8111" spans="1:3" ht="25.5">
      <c r="A8111" s="75">
        <v>105955</v>
      </c>
      <c r="B8111" s="73" t="s">
        <v>8747</v>
      </c>
      <c r="C8111" s="78">
        <v>2225.4299999999998</v>
      </c>
    </row>
    <row r="8112" spans="1:3">
      <c r="A8112" s="75">
        <v>105946</v>
      </c>
      <c r="B8112" s="73" t="s">
        <v>8748</v>
      </c>
      <c r="C8112" s="78">
        <v>0</v>
      </c>
    </row>
    <row r="8113" spans="1:3">
      <c r="A8113" s="75">
        <v>105947</v>
      </c>
      <c r="B8113" s="73" t="s">
        <v>8749</v>
      </c>
      <c r="C8113" s="78">
        <v>0</v>
      </c>
    </row>
    <row r="8114" spans="1:3">
      <c r="A8114" s="75">
        <v>105948</v>
      </c>
      <c r="B8114" s="73" t="s">
        <v>8750</v>
      </c>
      <c r="C8114" s="78">
        <v>0</v>
      </c>
    </row>
    <row r="8115" spans="1:3">
      <c r="A8115" s="75">
        <v>105949</v>
      </c>
      <c r="B8115" s="73" t="s">
        <v>8751</v>
      </c>
      <c r="C8115" s="78">
        <v>0</v>
      </c>
    </row>
    <row r="8116" spans="1:3">
      <c r="A8116" s="75">
        <v>105950</v>
      </c>
      <c r="B8116" s="73" t="s">
        <v>8752</v>
      </c>
      <c r="C8116" s="78">
        <v>0</v>
      </c>
    </row>
    <row r="8117" spans="1:3" ht="25.5">
      <c r="A8117" s="75">
        <v>100619</v>
      </c>
      <c r="B8117" s="73" t="s">
        <v>8753</v>
      </c>
      <c r="C8117" s="78">
        <v>563</v>
      </c>
    </row>
    <row r="8118" spans="1:3" ht="25.5">
      <c r="A8118" s="75">
        <v>99283</v>
      </c>
      <c r="B8118" s="73" t="s">
        <v>8754</v>
      </c>
      <c r="C8118" s="78">
        <v>1105.96</v>
      </c>
    </row>
    <row r="8119" spans="1:3" ht="25.5">
      <c r="A8119" s="75">
        <v>99293</v>
      </c>
      <c r="B8119" s="73" t="s">
        <v>8755</v>
      </c>
      <c r="C8119" s="78">
        <v>1337.53</v>
      </c>
    </row>
    <row r="8120" spans="1:3" ht="25.5">
      <c r="A8120" s="75">
        <v>99243</v>
      </c>
      <c r="B8120" s="73" t="s">
        <v>8756</v>
      </c>
      <c r="C8120" s="78">
        <v>1569.05</v>
      </c>
    </row>
    <row r="8121" spans="1:3" ht="25.5">
      <c r="A8121" s="75">
        <v>99249</v>
      </c>
      <c r="B8121" s="73" t="s">
        <v>8757</v>
      </c>
      <c r="C8121" s="78">
        <v>1916.46</v>
      </c>
    </row>
    <row r="8122" spans="1:3" ht="25.5">
      <c r="A8122" s="75">
        <v>99278</v>
      </c>
      <c r="B8122" s="73" t="s">
        <v>8758</v>
      </c>
      <c r="C8122" s="78">
        <v>418.13</v>
      </c>
    </row>
    <row r="8123" spans="1:3" ht="25.5">
      <c r="A8123" s="75">
        <v>99288</v>
      </c>
      <c r="B8123" s="73" t="s">
        <v>8759</v>
      </c>
      <c r="C8123" s="78">
        <v>552.67999999999995</v>
      </c>
    </row>
    <row r="8124" spans="1:3" ht="25.5">
      <c r="A8124" s="75">
        <v>99240</v>
      </c>
      <c r="B8124" s="73" t="s">
        <v>8760</v>
      </c>
      <c r="C8124" s="78">
        <v>736.66</v>
      </c>
    </row>
    <row r="8125" spans="1:3" ht="25.5">
      <c r="A8125" s="75">
        <v>99246</v>
      </c>
      <c r="B8125" s="73" t="s">
        <v>8761</v>
      </c>
      <c r="C8125" s="78">
        <v>1010.42</v>
      </c>
    </row>
    <row r="8126" spans="1:3" ht="25.5">
      <c r="A8126" s="75">
        <v>97981</v>
      </c>
      <c r="B8126" s="73" t="s">
        <v>8762</v>
      </c>
      <c r="C8126" s="78">
        <v>1180.1500000000001</v>
      </c>
    </row>
    <row r="8127" spans="1:3" ht="25.5">
      <c r="A8127" s="75">
        <v>97985</v>
      </c>
      <c r="B8127" s="73" t="s">
        <v>8763</v>
      </c>
      <c r="C8127" s="78">
        <v>1421.42</v>
      </c>
    </row>
    <row r="8128" spans="1:3" ht="25.5">
      <c r="A8128" s="75">
        <v>97989</v>
      </c>
      <c r="B8128" s="73" t="s">
        <v>8764</v>
      </c>
      <c r="C8128" s="78">
        <v>1662.64</v>
      </c>
    </row>
    <row r="8129" spans="1:3" ht="25.5">
      <c r="A8129" s="75">
        <v>97993</v>
      </c>
      <c r="B8129" s="73" t="s">
        <v>8765</v>
      </c>
      <c r="C8129" s="78">
        <v>2024.62</v>
      </c>
    </row>
    <row r="8130" spans="1:3" ht="25.5">
      <c r="A8130" s="75">
        <v>98409</v>
      </c>
      <c r="B8130" s="73" t="s">
        <v>8766</v>
      </c>
      <c r="C8130" s="78">
        <v>420.23</v>
      </c>
    </row>
    <row r="8131" spans="1:3" ht="25.5">
      <c r="A8131" s="75">
        <v>97983</v>
      </c>
      <c r="B8131" s="73" t="s">
        <v>8767</v>
      </c>
      <c r="C8131" s="78">
        <v>555.44000000000005</v>
      </c>
    </row>
    <row r="8132" spans="1:3" ht="25.5">
      <c r="A8132" s="75">
        <v>97987</v>
      </c>
      <c r="B8132" s="73" t="s">
        <v>8768</v>
      </c>
      <c r="C8132" s="78">
        <v>740.12</v>
      </c>
    </row>
    <row r="8133" spans="1:3" ht="25.5">
      <c r="A8133" s="75">
        <v>97991</v>
      </c>
      <c r="B8133" s="73" t="s">
        <v>8769</v>
      </c>
      <c r="C8133" s="78">
        <v>1015.15</v>
      </c>
    </row>
    <row r="8134" spans="1:3" ht="25.5">
      <c r="A8134" s="75">
        <v>99241</v>
      </c>
      <c r="B8134" s="73" t="s">
        <v>8770</v>
      </c>
      <c r="C8134" s="78">
        <v>1822.09</v>
      </c>
    </row>
    <row r="8135" spans="1:3" ht="25.5">
      <c r="A8135" s="75">
        <v>99247</v>
      </c>
      <c r="B8135" s="73" t="s">
        <v>8771</v>
      </c>
      <c r="C8135" s="78">
        <v>2077.9899999999998</v>
      </c>
    </row>
    <row r="8136" spans="1:3" ht="25.5">
      <c r="A8136" s="75">
        <v>99263</v>
      </c>
      <c r="B8136" s="73" t="s">
        <v>8772</v>
      </c>
      <c r="C8136" s="78">
        <v>2333.94</v>
      </c>
    </row>
    <row r="8137" spans="1:3" ht="25.5">
      <c r="A8137" s="75">
        <v>99276</v>
      </c>
      <c r="B8137" s="73" t="s">
        <v>8773</v>
      </c>
      <c r="C8137" s="78">
        <v>2589.89</v>
      </c>
    </row>
    <row r="8138" spans="1:3" ht="25.5">
      <c r="A8138" s="75">
        <v>99291</v>
      </c>
      <c r="B8138" s="73" t="s">
        <v>8774</v>
      </c>
      <c r="C8138" s="78">
        <v>2845.76</v>
      </c>
    </row>
    <row r="8139" spans="1:3" ht="25.5">
      <c r="A8139" s="75">
        <v>99297</v>
      </c>
      <c r="B8139" s="73" t="s">
        <v>8775</v>
      </c>
      <c r="C8139" s="78">
        <v>3121.86</v>
      </c>
    </row>
    <row r="8140" spans="1:3" ht="25.5">
      <c r="A8140" s="75">
        <v>99254</v>
      </c>
      <c r="B8140" s="73" t="s">
        <v>8776</v>
      </c>
      <c r="C8140" s="78">
        <v>1310.27</v>
      </c>
    </row>
    <row r="8141" spans="1:3" ht="25.5">
      <c r="A8141" s="75">
        <v>99261</v>
      </c>
      <c r="B8141" s="73" t="s">
        <v>8777</v>
      </c>
      <c r="C8141" s="78">
        <v>1566.16</v>
      </c>
    </row>
    <row r="8142" spans="1:3" ht="25.5">
      <c r="A8142" s="75">
        <v>99266</v>
      </c>
      <c r="B8142" s="73" t="s">
        <v>8778</v>
      </c>
      <c r="C8142" s="78">
        <v>1822.09</v>
      </c>
    </row>
    <row r="8143" spans="1:3" ht="25.5">
      <c r="A8143" s="75">
        <v>99269</v>
      </c>
      <c r="B8143" s="73" t="s">
        <v>8779</v>
      </c>
      <c r="C8143" s="78">
        <v>2077.9899999999998</v>
      </c>
    </row>
    <row r="8144" spans="1:3" ht="25.5">
      <c r="A8144" s="75">
        <v>99277</v>
      </c>
      <c r="B8144" s="73" t="s">
        <v>8780</v>
      </c>
      <c r="C8144" s="78">
        <v>2333.94</v>
      </c>
    </row>
    <row r="8145" spans="1:3" ht="25.5">
      <c r="A8145" s="75">
        <v>99281</v>
      </c>
      <c r="B8145" s="73" t="s">
        <v>8781</v>
      </c>
      <c r="C8145" s="78">
        <v>2589.89</v>
      </c>
    </row>
    <row r="8146" spans="1:3" ht="25.5">
      <c r="A8146" s="75">
        <v>99289</v>
      </c>
      <c r="B8146" s="73" t="s">
        <v>8782</v>
      </c>
      <c r="C8146" s="78">
        <v>2845.76</v>
      </c>
    </row>
    <row r="8147" spans="1:3" ht="25.5">
      <c r="A8147" s="75">
        <v>99282</v>
      </c>
      <c r="B8147" s="73" t="s">
        <v>8783</v>
      </c>
      <c r="C8147" s="78">
        <v>2870.18</v>
      </c>
    </row>
    <row r="8148" spans="1:3" ht="25.5">
      <c r="A8148" s="75">
        <v>99296</v>
      </c>
      <c r="B8148" s="73" t="s">
        <v>8784</v>
      </c>
      <c r="C8148" s="78">
        <v>3126.06</v>
      </c>
    </row>
    <row r="8149" spans="1:3" ht="25.5">
      <c r="A8149" s="75">
        <v>99299</v>
      </c>
      <c r="B8149" s="73" t="s">
        <v>8785</v>
      </c>
      <c r="C8149" s="78">
        <v>3381.92</v>
      </c>
    </row>
    <row r="8150" spans="1:3" ht="25.5">
      <c r="A8150" s="75">
        <v>99302</v>
      </c>
      <c r="B8150" s="73" t="s">
        <v>8786</v>
      </c>
      <c r="C8150" s="78">
        <v>3642.02</v>
      </c>
    </row>
    <row r="8151" spans="1:3" ht="25.5">
      <c r="A8151" s="75">
        <v>99307</v>
      </c>
      <c r="B8151" s="73" t="s">
        <v>8787</v>
      </c>
      <c r="C8151" s="78">
        <v>2354.14</v>
      </c>
    </row>
    <row r="8152" spans="1:3" ht="25.5">
      <c r="A8152" s="75">
        <v>99317</v>
      </c>
      <c r="B8152" s="73" t="s">
        <v>8788</v>
      </c>
      <c r="C8152" s="78">
        <v>2610.0300000000002</v>
      </c>
    </row>
    <row r="8153" spans="1:3" ht="25.5">
      <c r="A8153" s="75">
        <v>99321</v>
      </c>
      <c r="B8153" s="73" t="s">
        <v>8789</v>
      </c>
      <c r="C8153" s="78">
        <v>2865.97</v>
      </c>
    </row>
    <row r="8154" spans="1:3" ht="25.5">
      <c r="A8154" s="75">
        <v>99323</v>
      </c>
      <c r="B8154" s="73" t="s">
        <v>8790</v>
      </c>
      <c r="C8154" s="78">
        <v>3121.86</v>
      </c>
    </row>
    <row r="8155" spans="1:3" ht="25.5">
      <c r="A8155" s="75">
        <v>99325</v>
      </c>
      <c r="B8155" s="73" t="s">
        <v>8791</v>
      </c>
      <c r="C8155" s="78">
        <v>3381.92</v>
      </c>
    </row>
    <row r="8156" spans="1:3" ht="25.5">
      <c r="A8156" s="75">
        <v>99311</v>
      </c>
      <c r="B8156" s="73" t="s">
        <v>8792</v>
      </c>
      <c r="C8156" s="78">
        <v>3902.16</v>
      </c>
    </row>
    <row r="8157" spans="1:3" ht="25.5">
      <c r="A8157" s="75">
        <v>99314</v>
      </c>
      <c r="B8157" s="73" t="s">
        <v>8793</v>
      </c>
      <c r="C8157" s="78">
        <v>4162.2700000000004</v>
      </c>
    </row>
    <row r="8158" spans="1:3" ht="25.5">
      <c r="A8158" s="75">
        <v>99304</v>
      </c>
      <c r="B8158" s="73" t="s">
        <v>8794</v>
      </c>
      <c r="C8158" s="78">
        <v>3386.12</v>
      </c>
    </row>
    <row r="8159" spans="1:3" ht="25.5">
      <c r="A8159" s="75">
        <v>99306</v>
      </c>
      <c r="B8159" s="73" t="s">
        <v>8795</v>
      </c>
      <c r="C8159" s="78">
        <v>3642.02</v>
      </c>
    </row>
    <row r="8160" spans="1:3" ht="25.5">
      <c r="A8160" s="75">
        <v>99309</v>
      </c>
      <c r="B8160" s="73" t="s">
        <v>8796</v>
      </c>
      <c r="C8160" s="78">
        <v>3902.16</v>
      </c>
    </row>
    <row r="8161" spans="1:3" ht="25.5">
      <c r="A8161" s="75">
        <v>99327</v>
      </c>
      <c r="B8161" s="73" t="s">
        <v>8797</v>
      </c>
      <c r="C8161" s="78">
        <v>4381.22</v>
      </c>
    </row>
    <row r="8162" spans="1:3" ht="25.5">
      <c r="A8162" s="75">
        <v>98009</v>
      </c>
      <c r="B8162" s="73" t="s">
        <v>8798</v>
      </c>
      <c r="C8162" s="78">
        <v>1894.77</v>
      </c>
    </row>
    <row r="8163" spans="1:3" ht="25.5">
      <c r="A8163" s="75">
        <v>98011</v>
      </c>
      <c r="B8163" s="73" t="s">
        <v>8799</v>
      </c>
      <c r="C8163" s="78">
        <v>2161.34</v>
      </c>
    </row>
    <row r="8164" spans="1:3" ht="25.5">
      <c r="A8164" s="75">
        <v>98013</v>
      </c>
      <c r="B8164" s="73" t="s">
        <v>8800</v>
      </c>
      <c r="C8164" s="78">
        <v>2427.98</v>
      </c>
    </row>
    <row r="8165" spans="1:3" ht="25.5">
      <c r="A8165" s="75">
        <v>98015</v>
      </c>
      <c r="B8165" s="73" t="s">
        <v>8801</v>
      </c>
      <c r="C8165" s="78">
        <v>2694.63</v>
      </c>
    </row>
    <row r="8166" spans="1:3" ht="25.5">
      <c r="A8166" s="75">
        <v>98017</v>
      </c>
      <c r="B8166" s="73" t="s">
        <v>8802</v>
      </c>
      <c r="C8166" s="78">
        <v>2961.18</v>
      </c>
    </row>
    <row r="8167" spans="1:3" ht="25.5">
      <c r="A8167" s="75">
        <v>98019</v>
      </c>
      <c r="B8167" s="73" t="s">
        <v>8803</v>
      </c>
      <c r="C8167" s="78">
        <v>3251.17</v>
      </c>
    </row>
    <row r="8168" spans="1:3" ht="25.5">
      <c r="A8168" s="75">
        <v>97995</v>
      </c>
      <c r="B8168" s="73" t="s">
        <v>8804</v>
      </c>
      <c r="C8168" s="78">
        <v>1361.57</v>
      </c>
    </row>
    <row r="8169" spans="1:3" ht="25.5">
      <c r="A8169" s="75">
        <v>97997</v>
      </c>
      <c r="B8169" s="73" t="s">
        <v>8805</v>
      </c>
      <c r="C8169" s="78">
        <v>1628.14</v>
      </c>
    </row>
    <row r="8170" spans="1:3" ht="25.5">
      <c r="A8170" s="75">
        <v>97999</v>
      </c>
      <c r="B8170" s="73" t="s">
        <v>8806</v>
      </c>
      <c r="C8170" s="78">
        <v>1894.77</v>
      </c>
    </row>
    <row r="8171" spans="1:3" ht="25.5">
      <c r="A8171" s="75">
        <v>98001</v>
      </c>
      <c r="B8171" s="73" t="s">
        <v>8807</v>
      </c>
      <c r="C8171" s="78">
        <v>2161.34</v>
      </c>
    </row>
    <row r="8172" spans="1:3" ht="25.5">
      <c r="A8172" s="75">
        <v>98003</v>
      </c>
      <c r="B8172" s="73" t="s">
        <v>8808</v>
      </c>
      <c r="C8172" s="78">
        <v>2427.98</v>
      </c>
    </row>
    <row r="8173" spans="1:3" ht="25.5">
      <c r="A8173" s="75">
        <v>98005</v>
      </c>
      <c r="B8173" s="73" t="s">
        <v>8809</v>
      </c>
      <c r="C8173" s="78">
        <v>2694.63</v>
      </c>
    </row>
    <row r="8174" spans="1:3" ht="25.5">
      <c r="A8174" s="75">
        <v>98007</v>
      </c>
      <c r="B8174" s="73" t="s">
        <v>8810</v>
      </c>
      <c r="C8174" s="78">
        <v>2961.18</v>
      </c>
    </row>
    <row r="8175" spans="1:3" ht="25.5">
      <c r="A8175" s="75">
        <v>98031</v>
      </c>
      <c r="B8175" s="73" t="s">
        <v>8811</v>
      </c>
      <c r="C8175" s="78">
        <v>2989.49</v>
      </c>
    </row>
    <row r="8176" spans="1:3" ht="25.5">
      <c r="A8176" s="75">
        <v>98033</v>
      </c>
      <c r="B8176" s="73" t="s">
        <v>8812</v>
      </c>
      <c r="C8176" s="78">
        <v>3256.05</v>
      </c>
    </row>
    <row r="8177" spans="1:3" ht="25.5">
      <c r="A8177" s="75">
        <v>98035</v>
      </c>
      <c r="B8177" s="73" t="s">
        <v>8813</v>
      </c>
      <c r="C8177" s="78">
        <v>3522.6</v>
      </c>
    </row>
    <row r="8178" spans="1:3" ht="25.5">
      <c r="A8178" s="75">
        <v>98037</v>
      </c>
      <c r="B8178" s="73" t="s">
        <v>8814</v>
      </c>
      <c r="C8178" s="78">
        <v>3794.05</v>
      </c>
    </row>
    <row r="8179" spans="1:3" ht="25.5">
      <c r="A8179" s="75">
        <v>98021</v>
      </c>
      <c r="B8179" s="73" t="s">
        <v>8815</v>
      </c>
      <c r="C8179" s="78">
        <v>2451.41</v>
      </c>
    </row>
    <row r="8180" spans="1:3" ht="25.5">
      <c r="A8180" s="75">
        <v>98023</v>
      </c>
      <c r="B8180" s="73" t="s">
        <v>8816</v>
      </c>
      <c r="C8180" s="78">
        <v>2717.98</v>
      </c>
    </row>
    <row r="8181" spans="1:3" ht="25.5">
      <c r="A8181" s="75">
        <v>98025</v>
      </c>
      <c r="B8181" s="73" t="s">
        <v>8817</v>
      </c>
      <c r="C8181" s="78">
        <v>2984.61</v>
      </c>
    </row>
    <row r="8182" spans="1:3" ht="25.5">
      <c r="A8182" s="75">
        <v>98027</v>
      </c>
      <c r="B8182" s="73" t="s">
        <v>8818</v>
      </c>
      <c r="C8182" s="78">
        <v>3251.17</v>
      </c>
    </row>
    <row r="8183" spans="1:3" ht="25.5">
      <c r="A8183" s="75">
        <v>98029</v>
      </c>
      <c r="B8183" s="73" t="s">
        <v>8819</v>
      </c>
      <c r="C8183" s="78">
        <v>3522.6</v>
      </c>
    </row>
    <row r="8184" spans="1:3" ht="25.5">
      <c r="A8184" s="75">
        <v>98045</v>
      </c>
      <c r="B8184" s="73" t="s">
        <v>8820</v>
      </c>
      <c r="C8184" s="78">
        <v>4065.56</v>
      </c>
    </row>
    <row r="8185" spans="1:3" ht="25.5">
      <c r="A8185" s="75">
        <v>98047</v>
      </c>
      <c r="B8185" s="73" t="s">
        <v>8821</v>
      </c>
      <c r="C8185" s="78">
        <v>4337.0200000000004</v>
      </c>
    </row>
    <row r="8186" spans="1:3" ht="25.5">
      <c r="A8186" s="75">
        <v>98039</v>
      </c>
      <c r="B8186" s="73" t="s">
        <v>8822</v>
      </c>
      <c r="C8186" s="78">
        <v>3527.47</v>
      </c>
    </row>
    <row r="8187" spans="1:3" ht="25.5">
      <c r="A8187" s="75">
        <v>98041</v>
      </c>
      <c r="B8187" s="73" t="s">
        <v>8823</v>
      </c>
      <c r="C8187" s="78">
        <v>3794.05</v>
      </c>
    </row>
    <row r="8188" spans="1:3" ht="25.5">
      <c r="A8188" s="75">
        <v>98043</v>
      </c>
      <c r="B8188" s="73" t="s">
        <v>8824</v>
      </c>
      <c r="C8188" s="78">
        <v>4065.56</v>
      </c>
    </row>
    <row r="8189" spans="1:3" ht="25.5">
      <c r="A8189" s="75">
        <v>98049</v>
      </c>
      <c r="B8189" s="73" t="s">
        <v>8825</v>
      </c>
      <c r="C8189" s="78">
        <v>4560.7700000000004</v>
      </c>
    </row>
    <row r="8190" spans="1:3" ht="25.5">
      <c r="A8190" s="75">
        <v>101809</v>
      </c>
      <c r="B8190" s="73" t="s">
        <v>8826</v>
      </c>
      <c r="C8190" s="78">
        <v>2738.54</v>
      </c>
    </row>
    <row r="8191" spans="1:3" ht="25.5">
      <c r="A8191" s="75">
        <v>99280</v>
      </c>
      <c r="B8191" s="73" t="s">
        <v>8827</v>
      </c>
      <c r="C8191" s="78">
        <v>1951.67</v>
      </c>
    </row>
    <row r="8192" spans="1:3" ht="25.5">
      <c r="A8192" s="75">
        <v>99292</v>
      </c>
      <c r="B8192" s="73" t="s">
        <v>8828</v>
      </c>
      <c r="C8192" s="78">
        <v>2416.89</v>
      </c>
    </row>
    <row r="8193" spans="1:3" ht="25.5">
      <c r="A8193" s="75">
        <v>99242</v>
      </c>
      <c r="B8193" s="73" t="s">
        <v>8829</v>
      </c>
      <c r="C8193" s="78">
        <v>2883.78</v>
      </c>
    </row>
    <row r="8194" spans="1:3" ht="25.5">
      <c r="A8194" s="75">
        <v>99248</v>
      </c>
      <c r="B8194" s="73" t="s">
        <v>8830</v>
      </c>
      <c r="C8194" s="78">
        <v>3710.05</v>
      </c>
    </row>
    <row r="8195" spans="1:3" ht="25.5">
      <c r="A8195" s="75">
        <v>99275</v>
      </c>
      <c r="B8195" s="73" t="s">
        <v>8831</v>
      </c>
      <c r="C8195" s="78">
        <v>969.42</v>
      </c>
    </row>
    <row r="8196" spans="1:3" ht="25.5">
      <c r="A8196" s="75">
        <v>99285</v>
      </c>
      <c r="B8196" s="73" t="s">
        <v>8832</v>
      </c>
      <c r="C8196" s="78">
        <v>1323.05</v>
      </c>
    </row>
    <row r="8197" spans="1:3" ht="25.5">
      <c r="A8197" s="75">
        <v>102457</v>
      </c>
      <c r="B8197" s="73" t="s">
        <v>8833</v>
      </c>
      <c r="C8197" s="78">
        <v>1682.68</v>
      </c>
    </row>
    <row r="8198" spans="1:3" ht="25.5">
      <c r="A8198" s="75">
        <v>102142</v>
      </c>
      <c r="B8198" s="73" t="s">
        <v>8834</v>
      </c>
      <c r="C8198" s="78">
        <v>2678.29</v>
      </c>
    </row>
    <row r="8199" spans="1:3" ht="25.5">
      <c r="A8199" s="75">
        <v>97980</v>
      </c>
      <c r="B8199" s="73" t="s">
        <v>8835</v>
      </c>
      <c r="C8199" s="78">
        <v>2029.61</v>
      </c>
    </row>
    <row r="8200" spans="1:3" ht="25.5">
      <c r="A8200" s="75">
        <v>98405</v>
      </c>
      <c r="B8200" s="73" t="s">
        <v>8836</v>
      </c>
      <c r="C8200" s="78">
        <v>2505.75</v>
      </c>
    </row>
    <row r="8201" spans="1:3" ht="25.5">
      <c r="A8201" s="75">
        <v>97988</v>
      </c>
      <c r="B8201" s="73" t="s">
        <v>8837</v>
      </c>
      <c r="C8201" s="78">
        <v>2982.6</v>
      </c>
    </row>
    <row r="8202" spans="1:3" ht="25.5">
      <c r="A8202" s="75">
        <v>97992</v>
      </c>
      <c r="B8202" s="73" t="s">
        <v>8838</v>
      </c>
      <c r="C8202" s="78">
        <v>3829.31</v>
      </c>
    </row>
    <row r="8203" spans="1:3" ht="25.5">
      <c r="A8203" s="75">
        <v>97978</v>
      </c>
      <c r="B8203" s="73" t="s">
        <v>8839</v>
      </c>
      <c r="C8203" s="78">
        <v>978.1</v>
      </c>
    </row>
    <row r="8204" spans="1:3" ht="25.5">
      <c r="A8204" s="75">
        <v>98410</v>
      </c>
      <c r="B8204" s="73" t="s">
        <v>8840</v>
      </c>
      <c r="C8204" s="78">
        <v>1269.9000000000001</v>
      </c>
    </row>
    <row r="8205" spans="1:3" ht="25.5">
      <c r="A8205" s="75">
        <v>102139</v>
      </c>
      <c r="B8205" s="73" t="s">
        <v>8841</v>
      </c>
      <c r="C8205" s="78">
        <v>1752.83</v>
      </c>
    </row>
    <row r="8206" spans="1:3" ht="25.5">
      <c r="A8206" s="75">
        <v>102141</v>
      </c>
      <c r="B8206" s="73" t="s">
        <v>8842</v>
      </c>
      <c r="C8206" s="78">
        <v>2717.49</v>
      </c>
    </row>
    <row r="8207" spans="1:3" ht="25.5">
      <c r="A8207" s="75">
        <v>99290</v>
      </c>
      <c r="B8207" s="73" t="s">
        <v>8843</v>
      </c>
      <c r="C8207" s="78">
        <v>4009.79</v>
      </c>
    </row>
    <row r="8208" spans="1:3" ht="25.5">
      <c r="A8208" s="75">
        <v>99244</v>
      </c>
      <c r="B8208" s="73" t="s">
        <v>8844</v>
      </c>
      <c r="C8208" s="78">
        <v>4903.57</v>
      </c>
    </row>
    <row r="8209" spans="1:3" ht="25.5">
      <c r="A8209" s="75">
        <v>99256</v>
      </c>
      <c r="B8209" s="73" t="s">
        <v>8845</v>
      </c>
      <c r="C8209" s="78">
        <v>5767.88</v>
      </c>
    </row>
    <row r="8210" spans="1:3" ht="25.5">
      <c r="A8210" s="75">
        <v>99271</v>
      </c>
      <c r="B8210" s="73" t="s">
        <v>8846</v>
      </c>
      <c r="C8210" s="78">
        <v>6632.08</v>
      </c>
    </row>
    <row r="8211" spans="1:3" ht="25.5">
      <c r="A8211" s="75">
        <v>99284</v>
      </c>
      <c r="B8211" s="73" t="s">
        <v>8847</v>
      </c>
      <c r="C8211" s="78">
        <v>7496.47</v>
      </c>
    </row>
    <row r="8212" spans="1:3" ht="25.5">
      <c r="A8212" s="75">
        <v>99294</v>
      </c>
      <c r="B8212" s="73" t="s">
        <v>8848</v>
      </c>
      <c r="C8212" s="78">
        <v>8360.73</v>
      </c>
    </row>
    <row r="8213" spans="1:3" ht="25.5">
      <c r="A8213" s="75">
        <v>99252</v>
      </c>
      <c r="B8213" s="73" t="s">
        <v>8849</v>
      </c>
      <c r="C8213" s="78">
        <v>2549.39</v>
      </c>
    </row>
    <row r="8214" spans="1:3" ht="25.5">
      <c r="A8214" s="75">
        <v>99259</v>
      </c>
      <c r="B8214" s="73" t="s">
        <v>8850</v>
      </c>
      <c r="C8214" s="78">
        <v>3229.29</v>
      </c>
    </row>
    <row r="8215" spans="1:3" ht="25.5">
      <c r="A8215" s="75">
        <v>99265</v>
      </c>
      <c r="B8215" s="73" t="s">
        <v>8851</v>
      </c>
      <c r="C8215" s="78">
        <v>3909.12</v>
      </c>
    </row>
    <row r="8216" spans="1:3" ht="25.5">
      <c r="A8216" s="75">
        <v>99267</v>
      </c>
      <c r="B8216" s="73" t="s">
        <v>8852</v>
      </c>
      <c r="C8216" s="78">
        <v>4589.0200000000004</v>
      </c>
    </row>
    <row r="8217" spans="1:3" ht="25.5">
      <c r="A8217" s="75">
        <v>99274</v>
      </c>
      <c r="B8217" s="73" t="s">
        <v>8853</v>
      </c>
      <c r="C8217" s="78">
        <v>5306.1</v>
      </c>
    </row>
    <row r="8218" spans="1:3" ht="25.5">
      <c r="A8218" s="75">
        <v>99279</v>
      </c>
      <c r="B8218" s="73" t="s">
        <v>8854</v>
      </c>
      <c r="C8218" s="78">
        <v>5990.62</v>
      </c>
    </row>
    <row r="8219" spans="1:3" ht="25.5">
      <c r="A8219" s="75">
        <v>99286</v>
      </c>
      <c r="B8219" s="73" t="s">
        <v>8855</v>
      </c>
      <c r="C8219" s="78">
        <v>6675.28</v>
      </c>
    </row>
    <row r="8220" spans="1:3" ht="25.5">
      <c r="A8220" s="75">
        <v>99326</v>
      </c>
      <c r="B8220" s="73" t="s">
        <v>8856</v>
      </c>
      <c r="C8220" s="78">
        <v>8281.25</v>
      </c>
    </row>
    <row r="8221" spans="1:3" ht="25.5">
      <c r="A8221" s="75">
        <v>99287</v>
      </c>
      <c r="B8221" s="73" t="s">
        <v>8857</v>
      </c>
      <c r="C8221" s="78">
        <v>9542.26</v>
      </c>
    </row>
    <row r="8222" spans="1:3" ht="25.5">
      <c r="A8222" s="75">
        <v>99298</v>
      </c>
      <c r="B8222" s="73" t="s">
        <v>8858</v>
      </c>
      <c r="C8222" s="78">
        <v>10803.32</v>
      </c>
    </row>
    <row r="8223" spans="1:3" ht="25.5">
      <c r="A8223" s="75">
        <v>99300</v>
      </c>
      <c r="B8223" s="73" t="s">
        <v>8859</v>
      </c>
      <c r="C8223" s="78">
        <v>12064.33</v>
      </c>
    </row>
    <row r="8224" spans="1:3" ht="25.5">
      <c r="A8224" s="75">
        <v>99301</v>
      </c>
      <c r="B8224" s="73" t="s">
        <v>8860</v>
      </c>
      <c r="C8224" s="78">
        <v>5935.53</v>
      </c>
    </row>
    <row r="8225" spans="1:3" ht="25.5">
      <c r="A8225" s="75">
        <v>99312</v>
      </c>
      <c r="B8225" s="73" t="s">
        <v>8861</v>
      </c>
      <c r="C8225" s="78">
        <v>6965.7</v>
      </c>
    </row>
    <row r="8226" spans="1:3" ht="25.5">
      <c r="A8226" s="75">
        <v>99320</v>
      </c>
      <c r="B8226" s="73" t="s">
        <v>8862</v>
      </c>
      <c r="C8226" s="78">
        <v>8061.17</v>
      </c>
    </row>
    <row r="8227" spans="1:3" ht="25.5">
      <c r="A8227" s="75">
        <v>99322</v>
      </c>
      <c r="B8227" s="73" t="s">
        <v>8863</v>
      </c>
      <c r="C8227" s="78">
        <v>9099.6</v>
      </c>
    </row>
    <row r="8228" spans="1:3" ht="25.5">
      <c r="A8228" s="75">
        <v>99324</v>
      </c>
      <c r="B8228" s="73" t="s">
        <v>8864</v>
      </c>
      <c r="C8228" s="78">
        <v>10138.09</v>
      </c>
    </row>
    <row r="8229" spans="1:3" ht="25.5">
      <c r="A8229" s="75">
        <v>99310</v>
      </c>
      <c r="B8229" s="73" t="s">
        <v>8865</v>
      </c>
      <c r="C8229" s="78">
        <v>14196.54</v>
      </c>
    </row>
    <row r="8230" spans="1:3" ht="25.5">
      <c r="A8230" s="75">
        <v>99313</v>
      </c>
      <c r="B8230" s="73" t="s">
        <v>8866</v>
      </c>
      <c r="C8230" s="78">
        <v>15842.75</v>
      </c>
    </row>
    <row r="8231" spans="1:3" ht="25.5">
      <c r="A8231" s="75">
        <v>99303</v>
      </c>
      <c r="B8231" s="73" t="s">
        <v>8867</v>
      </c>
      <c r="C8231" s="78">
        <v>11046.21</v>
      </c>
    </row>
    <row r="8232" spans="1:3" ht="25.5">
      <c r="A8232" s="75">
        <v>99305</v>
      </c>
      <c r="B8232" s="73" t="s">
        <v>8868</v>
      </c>
      <c r="C8232" s="78">
        <v>12499.87</v>
      </c>
    </row>
    <row r="8233" spans="1:3" ht="25.5">
      <c r="A8233" s="75">
        <v>99308</v>
      </c>
      <c r="B8233" s="73" t="s">
        <v>8869</v>
      </c>
      <c r="C8233" s="78">
        <v>13953.57</v>
      </c>
    </row>
    <row r="8234" spans="1:3" ht="25.5">
      <c r="A8234" s="75">
        <v>99315</v>
      </c>
      <c r="B8234" s="73" t="s">
        <v>8870</v>
      </c>
      <c r="C8234" s="78">
        <v>17732.04</v>
      </c>
    </row>
    <row r="8235" spans="1:3" ht="25.5">
      <c r="A8235" s="75">
        <v>98008</v>
      </c>
      <c r="B8235" s="73" t="s">
        <v>8871</v>
      </c>
      <c r="C8235" s="78">
        <v>4107.1000000000004</v>
      </c>
    </row>
    <row r="8236" spans="1:3" ht="25.5">
      <c r="A8236" s="75">
        <v>98010</v>
      </c>
      <c r="B8236" s="73" t="s">
        <v>8872</v>
      </c>
      <c r="C8236" s="78">
        <v>5022.3</v>
      </c>
    </row>
    <row r="8237" spans="1:3" ht="25.5">
      <c r="A8237" s="75">
        <v>98012</v>
      </c>
      <c r="B8237" s="73" t="s">
        <v>8873</v>
      </c>
      <c r="C8237" s="78">
        <v>5908.01</v>
      </c>
    </row>
    <row r="8238" spans="1:3" ht="25.5">
      <c r="A8238" s="75">
        <v>98014</v>
      </c>
      <c r="B8238" s="73" t="s">
        <v>8874</v>
      </c>
      <c r="C8238" s="78">
        <v>6793.63</v>
      </c>
    </row>
    <row r="8239" spans="1:3" ht="25.5">
      <c r="A8239" s="75">
        <v>98016</v>
      </c>
      <c r="B8239" s="73" t="s">
        <v>8875</v>
      </c>
      <c r="C8239" s="78">
        <v>7679.44</v>
      </c>
    </row>
    <row r="8240" spans="1:3" ht="25.5">
      <c r="A8240" s="75">
        <v>98018</v>
      </c>
      <c r="B8240" s="73" t="s">
        <v>8876</v>
      </c>
      <c r="C8240" s="78">
        <v>8565.1</v>
      </c>
    </row>
    <row r="8241" spans="1:3" ht="25.5">
      <c r="A8241" s="75">
        <v>97994</v>
      </c>
      <c r="B8241" s="73" t="s">
        <v>8877</v>
      </c>
      <c r="C8241" s="78">
        <v>2611.2800000000002</v>
      </c>
    </row>
    <row r="8242" spans="1:3" ht="25.5">
      <c r="A8242" s="75">
        <v>97996</v>
      </c>
      <c r="B8242" s="73" t="s">
        <v>8878</v>
      </c>
      <c r="C8242" s="78">
        <v>3308.26</v>
      </c>
    </row>
    <row r="8243" spans="1:3" ht="25.5">
      <c r="A8243" s="75">
        <v>98407</v>
      </c>
      <c r="B8243" s="73" t="s">
        <v>8879</v>
      </c>
      <c r="C8243" s="78">
        <v>4005.17</v>
      </c>
    </row>
    <row r="8244" spans="1:3" ht="25.5">
      <c r="A8244" s="75">
        <v>98408</v>
      </c>
      <c r="B8244" s="73" t="s">
        <v>8880</v>
      </c>
      <c r="C8244" s="78">
        <v>4702.1499999999996</v>
      </c>
    </row>
    <row r="8245" spans="1:3" ht="25.5">
      <c r="A8245" s="75">
        <v>98002</v>
      </c>
      <c r="B8245" s="73" t="s">
        <v>8881</v>
      </c>
      <c r="C8245" s="78">
        <v>5436.3</v>
      </c>
    </row>
    <row r="8246" spans="1:3" ht="25.5">
      <c r="A8246" s="75">
        <v>98406</v>
      </c>
      <c r="B8246" s="73" t="s">
        <v>8882</v>
      </c>
      <c r="C8246" s="78">
        <v>6137.9</v>
      </c>
    </row>
    <row r="8247" spans="1:3" ht="25.5">
      <c r="A8247" s="75">
        <v>98006</v>
      </c>
      <c r="B8247" s="73" t="s">
        <v>8883</v>
      </c>
      <c r="C8247" s="78">
        <v>6839.64</v>
      </c>
    </row>
    <row r="8248" spans="1:3" ht="25.5">
      <c r="A8248" s="75">
        <v>98030</v>
      </c>
      <c r="B8248" s="73" t="s">
        <v>8884</v>
      </c>
      <c r="C8248" s="78">
        <v>8482.83</v>
      </c>
    </row>
    <row r="8249" spans="1:3" ht="25.5">
      <c r="A8249" s="75">
        <v>98032</v>
      </c>
      <c r="B8249" s="73" t="s">
        <v>8885</v>
      </c>
      <c r="C8249" s="78">
        <v>9775.1299999999992</v>
      </c>
    </row>
    <row r="8250" spans="1:3" ht="25.5">
      <c r="A8250" s="75">
        <v>98034</v>
      </c>
      <c r="B8250" s="73" t="s">
        <v>8886</v>
      </c>
      <c r="C8250" s="78">
        <v>11067.48</v>
      </c>
    </row>
    <row r="8251" spans="1:3" ht="25.5">
      <c r="A8251" s="75">
        <v>98036</v>
      </c>
      <c r="B8251" s="73" t="s">
        <v>8887</v>
      </c>
      <c r="C8251" s="78">
        <v>12359.78</v>
      </c>
    </row>
    <row r="8252" spans="1:3" ht="25.5">
      <c r="A8252" s="75">
        <v>98020</v>
      </c>
      <c r="B8252" s="73" t="s">
        <v>8888</v>
      </c>
      <c r="C8252" s="78">
        <v>6080.17</v>
      </c>
    </row>
    <row r="8253" spans="1:3" ht="25.5">
      <c r="A8253" s="75">
        <v>98022</v>
      </c>
      <c r="B8253" s="73" t="s">
        <v>8889</v>
      </c>
      <c r="C8253" s="78">
        <v>7135.55</v>
      </c>
    </row>
    <row r="8254" spans="1:3" ht="25.5">
      <c r="A8254" s="75">
        <v>98024</v>
      </c>
      <c r="B8254" s="73" t="s">
        <v>8890</v>
      </c>
      <c r="C8254" s="78">
        <v>8256.25</v>
      </c>
    </row>
    <row r="8255" spans="1:3" ht="25.5">
      <c r="A8255" s="75">
        <v>98026</v>
      </c>
      <c r="B8255" s="73" t="s">
        <v>8891</v>
      </c>
      <c r="C8255" s="78">
        <v>9319.9</v>
      </c>
    </row>
    <row r="8256" spans="1:3" ht="25.5">
      <c r="A8256" s="75">
        <v>98028</v>
      </c>
      <c r="B8256" s="73" t="s">
        <v>8892</v>
      </c>
      <c r="C8256" s="78">
        <v>10383.620000000001</v>
      </c>
    </row>
    <row r="8257" spans="1:3" ht="25.5">
      <c r="A8257" s="75">
        <v>98044</v>
      </c>
      <c r="B8257" s="73" t="s">
        <v>8893</v>
      </c>
      <c r="C8257" s="78">
        <v>14544.37</v>
      </c>
    </row>
    <row r="8258" spans="1:3" ht="25.5">
      <c r="A8258" s="75">
        <v>98046</v>
      </c>
      <c r="B8258" s="73" t="s">
        <v>8894</v>
      </c>
      <c r="C8258" s="78">
        <v>16230.98</v>
      </c>
    </row>
    <row r="8259" spans="1:3" ht="25.5">
      <c r="A8259" s="75">
        <v>98038</v>
      </c>
      <c r="B8259" s="73" t="s">
        <v>8895</v>
      </c>
      <c r="C8259" s="78">
        <v>11316.34</v>
      </c>
    </row>
    <row r="8260" spans="1:3" ht="25.5">
      <c r="A8260" s="75">
        <v>98040</v>
      </c>
      <c r="B8260" s="73" t="s">
        <v>8896</v>
      </c>
      <c r="C8260" s="78">
        <v>12805.85</v>
      </c>
    </row>
    <row r="8261" spans="1:3" ht="25.5">
      <c r="A8261" s="75">
        <v>98042</v>
      </c>
      <c r="B8261" s="73" t="s">
        <v>8897</v>
      </c>
      <c r="C8261" s="78">
        <v>14295.41</v>
      </c>
    </row>
    <row r="8262" spans="1:3" ht="25.5">
      <c r="A8262" s="75">
        <v>98048</v>
      </c>
      <c r="B8262" s="73" t="s">
        <v>8898</v>
      </c>
      <c r="C8262" s="78">
        <v>18166.650000000001</v>
      </c>
    </row>
    <row r="8263" spans="1:3" ht="25.5">
      <c r="A8263" s="75">
        <v>97955</v>
      </c>
      <c r="B8263" s="73" t="s">
        <v>8899</v>
      </c>
      <c r="C8263" s="78">
        <v>3106.01</v>
      </c>
    </row>
    <row r="8264" spans="1:3" ht="25.5">
      <c r="A8264" s="75">
        <v>97948</v>
      </c>
      <c r="B8264" s="73" t="s">
        <v>8900</v>
      </c>
      <c r="C8264" s="78">
        <v>3337.65</v>
      </c>
    </row>
    <row r="8265" spans="1:3" ht="25.5">
      <c r="A8265" s="75">
        <v>97934</v>
      </c>
      <c r="B8265" s="73" t="s">
        <v>8901</v>
      </c>
      <c r="C8265" s="78">
        <v>2398.7399999999998</v>
      </c>
    </row>
    <row r="8266" spans="1:3" ht="25.5">
      <c r="A8266" s="75">
        <v>97953</v>
      </c>
      <c r="B8266" s="73" t="s">
        <v>8902</v>
      </c>
      <c r="C8266" s="78">
        <v>1448.61</v>
      </c>
    </row>
    <row r="8267" spans="1:3" ht="25.5">
      <c r="A8267" s="75">
        <v>97947</v>
      </c>
      <c r="B8267" s="73" t="s">
        <v>8903</v>
      </c>
      <c r="C8267" s="78">
        <v>1809.97</v>
      </c>
    </row>
    <row r="8268" spans="1:3" ht="25.5">
      <c r="A8268" s="75">
        <v>97933</v>
      </c>
      <c r="B8268" s="73" t="s">
        <v>8904</v>
      </c>
      <c r="C8268" s="78">
        <v>1161.33</v>
      </c>
    </row>
    <row r="8269" spans="1:3" ht="25.5">
      <c r="A8269" s="75">
        <v>97961</v>
      </c>
      <c r="B8269" s="73" t="s">
        <v>8905</v>
      </c>
      <c r="C8269" s="78">
        <v>2474.31</v>
      </c>
    </row>
    <row r="8270" spans="1:3" ht="25.5">
      <c r="A8270" s="75">
        <v>97951</v>
      </c>
      <c r="B8270" s="73" t="s">
        <v>8906</v>
      </c>
      <c r="C8270" s="78">
        <v>2872.9</v>
      </c>
    </row>
    <row r="8271" spans="1:3" ht="25.5">
      <c r="A8271" s="75">
        <v>97973</v>
      </c>
      <c r="B8271" s="73" t="s">
        <v>8907</v>
      </c>
      <c r="C8271" s="78">
        <v>4598.4799999999996</v>
      </c>
    </row>
    <row r="8272" spans="1:3" ht="25.5">
      <c r="A8272" s="75">
        <v>97952</v>
      </c>
      <c r="B8272" s="73" t="s">
        <v>8908</v>
      </c>
      <c r="C8272" s="78">
        <v>4969.76</v>
      </c>
    </row>
    <row r="8273" spans="1:3" ht="25.5">
      <c r="A8273" s="75">
        <v>97957</v>
      </c>
      <c r="B8273" s="73" t="s">
        <v>8909</v>
      </c>
      <c r="C8273" s="78">
        <v>2658.66</v>
      </c>
    </row>
    <row r="8274" spans="1:3" ht="25.5">
      <c r="A8274" s="75">
        <v>97950</v>
      </c>
      <c r="B8274" s="73" t="s">
        <v>8910</v>
      </c>
      <c r="C8274" s="78">
        <v>3084.41</v>
      </c>
    </row>
    <row r="8275" spans="1:3" ht="25.5">
      <c r="A8275" s="75">
        <v>97936</v>
      </c>
      <c r="B8275" s="73" t="s">
        <v>8911</v>
      </c>
      <c r="C8275" s="78">
        <v>1926.88</v>
      </c>
    </row>
    <row r="8276" spans="1:3" ht="25.5">
      <c r="A8276" s="75">
        <v>97956</v>
      </c>
      <c r="B8276" s="73" t="s">
        <v>8912</v>
      </c>
      <c r="C8276" s="78">
        <v>1497.57</v>
      </c>
    </row>
    <row r="8277" spans="1:3" ht="25.5">
      <c r="A8277" s="75">
        <v>97949</v>
      </c>
      <c r="B8277" s="73" t="s">
        <v>8913</v>
      </c>
      <c r="C8277" s="78">
        <v>1757.91</v>
      </c>
    </row>
    <row r="8278" spans="1:3" ht="25.5">
      <c r="A8278" s="75">
        <v>97935</v>
      </c>
      <c r="B8278" s="73" t="s">
        <v>8914</v>
      </c>
      <c r="C8278" s="78">
        <v>911.65</v>
      </c>
    </row>
    <row r="8279" spans="1:3" ht="25.5">
      <c r="A8279" s="75">
        <v>99319</v>
      </c>
      <c r="B8279" s="73" t="s">
        <v>8915</v>
      </c>
      <c r="C8279" s="78">
        <v>879.81</v>
      </c>
    </row>
    <row r="8280" spans="1:3" ht="25.5">
      <c r="A8280" s="75">
        <v>99318</v>
      </c>
      <c r="B8280" s="73" t="s">
        <v>8916</v>
      </c>
      <c r="C8280" s="78">
        <v>306.82</v>
      </c>
    </row>
    <row r="8281" spans="1:3" ht="25.5">
      <c r="A8281" s="75">
        <v>98051</v>
      </c>
      <c r="B8281" s="73" t="s">
        <v>8917</v>
      </c>
      <c r="C8281" s="78">
        <v>941.86</v>
      </c>
    </row>
    <row r="8282" spans="1:3" ht="25.5">
      <c r="A8282" s="75">
        <v>98050</v>
      </c>
      <c r="B8282" s="73" t="s">
        <v>8918</v>
      </c>
      <c r="C8282" s="78">
        <v>307.77</v>
      </c>
    </row>
    <row r="8283" spans="1:3" ht="25.5">
      <c r="A8283" s="75">
        <v>99272</v>
      </c>
      <c r="B8283" s="73" t="s">
        <v>8919</v>
      </c>
      <c r="C8283" s="78">
        <v>1049.45</v>
      </c>
    </row>
    <row r="8284" spans="1:3" ht="25.5">
      <c r="A8284" s="75">
        <v>99273</v>
      </c>
      <c r="B8284" s="73" t="s">
        <v>8920</v>
      </c>
      <c r="C8284" s="78">
        <v>1495.4</v>
      </c>
    </row>
    <row r="8285" spans="1:3" ht="25.5">
      <c r="A8285" s="75">
        <v>99268</v>
      </c>
      <c r="B8285" s="73" t="s">
        <v>8921</v>
      </c>
      <c r="C8285" s="78">
        <v>489.92</v>
      </c>
    </row>
    <row r="8286" spans="1:3" ht="25.5">
      <c r="A8286" s="75">
        <v>99270</v>
      </c>
      <c r="B8286" s="73" t="s">
        <v>8922</v>
      </c>
      <c r="C8286" s="78">
        <v>646.79999999999995</v>
      </c>
    </row>
    <row r="8287" spans="1:3" ht="25.5">
      <c r="A8287" s="75">
        <v>97976</v>
      </c>
      <c r="B8287" s="73" t="s">
        <v>8923</v>
      </c>
      <c r="C8287" s="78">
        <v>1093.94</v>
      </c>
    </row>
    <row r="8288" spans="1:3" ht="25.5">
      <c r="A8288" s="75">
        <v>97977</v>
      </c>
      <c r="B8288" s="73" t="s">
        <v>8924</v>
      </c>
      <c r="C8288" s="78">
        <v>1574.25</v>
      </c>
    </row>
    <row r="8289" spans="1:3" ht="25.5">
      <c r="A8289" s="75">
        <v>97974</v>
      </c>
      <c r="B8289" s="73" t="s">
        <v>8925</v>
      </c>
      <c r="C8289" s="78">
        <v>494.35</v>
      </c>
    </row>
    <row r="8290" spans="1:3" ht="25.5">
      <c r="A8290" s="75">
        <v>97975</v>
      </c>
      <c r="B8290" s="73" t="s">
        <v>8926</v>
      </c>
      <c r="C8290" s="78">
        <v>651.97</v>
      </c>
    </row>
    <row r="8291" spans="1:3" ht="25.5">
      <c r="A8291" s="75">
        <v>101798</v>
      </c>
      <c r="B8291" s="73" t="s">
        <v>8927</v>
      </c>
      <c r="C8291" s="78">
        <v>331.92</v>
      </c>
    </row>
    <row r="8292" spans="1:3" ht="25.5">
      <c r="A8292" s="75">
        <v>101799</v>
      </c>
      <c r="B8292" s="73" t="s">
        <v>8928</v>
      </c>
      <c r="C8292" s="78">
        <v>802.29</v>
      </c>
    </row>
    <row r="8293" spans="1:3" ht="25.5">
      <c r="A8293" s="75">
        <v>102487</v>
      </c>
      <c r="B8293" s="73" t="s">
        <v>8929</v>
      </c>
      <c r="C8293" s="78">
        <v>567.14</v>
      </c>
    </row>
    <row r="8294" spans="1:3" ht="25.5">
      <c r="A8294" s="75">
        <v>102486</v>
      </c>
      <c r="B8294" s="73" t="s">
        <v>8930</v>
      </c>
      <c r="C8294" s="78">
        <v>619.4</v>
      </c>
    </row>
    <row r="8295" spans="1:3" ht="25.5">
      <c r="A8295" s="75">
        <v>102474</v>
      </c>
      <c r="B8295" s="73" t="s">
        <v>8931</v>
      </c>
      <c r="C8295" s="78">
        <v>571.58000000000004</v>
      </c>
    </row>
    <row r="8296" spans="1:3" ht="25.5">
      <c r="A8296" s="75">
        <v>102480</v>
      </c>
      <c r="B8296" s="73" t="s">
        <v>8932</v>
      </c>
      <c r="C8296" s="78">
        <v>565.1</v>
      </c>
    </row>
    <row r="8297" spans="1:3" ht="25.5">
      <c r="A8297" s="75">
        <v>94975</v>
      </c>
      <c r="B8297" s="73" t="s">
        <v>8933</v>
      </c>
      <c r="C8297" s="78">
        <v>478.03</v>
      </c>
    </row>
    <row r="8298" spans="1:3" ht="25.5">
      <c r="A8298" s="75">
        <v>94963</v>
      </c>
      <c r="B8298" s="73" t="s">
        <v>8934</v>
      </c>
      <c r="C8298" s="78">
        <v>431.21</v>
      </c>
    </row>
    <row r="8299" spans="1:3" ht="25.5">
      <c r="A8299" s="75">
        <v>94969</v>
      </c>
      <c r="B8299" s="73" t="s">
        <v>8935</v>
      </c>
      <c r="C8299" s="78">
        <v>424.23</v>
      </c>
    </row>
    <row r="8300" spans="1:3" ht="25.5">
      <c r="A8300" s="75">
        <v>102475</v>
      </c>
      <c r="B8300" s="73" t="s">
        <v>8936</v>
      </c>
      <c r="C8300" s="78">
        <v>621.91</v>
      </c>
    </row>
    <row r="8301" spans="1:3" ht="25.5">
      <c r="A8301" s="75">
        <v>102481</v>
      </c>
      <c r="B8301" s="73" t="s">
        <v>8937</v>
      </c>
      <c r="C8301" s="78">
        <v>608.66</v>
      </c>
    </row>
    <row r="8302" spans="1:3" ht="25.5">
      <c r="A8302" s="75">
        <v>94964</v>
      </c>
      <c r="B8302" s="73" t="s">
        <v>8938</v>
      </c>
      <c r="C8302" s="78">
        <v>475.74</v>
      </c>
    </row>
    <row r="8303" spans="1:3" ht="25.5">
      <c r="A8303" s="75">
        <v>94970</v>
      </c>
      <c r="B8303" s="73" t="s">
        <v>8939</v>
      </c>
      <c r="C8303" s="78">
        <v>462.01</v>
      </c>
    </row>
    <row r="8304" spans="1:3" ht="25.5">
      <c r="A8304" s="75">
        <v>102476</v>
      </c>
      <c r="B8304" s="73" t="s">
        <v>8940</v>
      </c>
      <c r="C8304" s="78">
        <v>642.88</v>
      </c>
    </row>
    <row r="8305" spans="1:3" ht="25.5">
      <c r="A8305" s="75">
        <v>102482</v>
      </c>
      <c r="B8305" s="73" t="s">
        <v>8941</v>
      </c>
      <c r="C8305" s="78">
        <v>639.97</v>
      </c>
    </row>
    <row r="8306" spans="1:3" ht="25.5">
      <c r="A8306" s="75">
        <v>94965</v>
      </c>
      <c r="B8306" s="73" t="s">
        <v>8942</v>
      </c>
      <c r="C8306" s="78">
        <v>496.93</v>
      </c>
    </row>
    <row r="8307" spans="1:3" ht="25.5">
      <c r="A8307" s="75">
        <v>94971</v>
      </c>
      <c r="B8307" s="73" t="s">
        <v>8943</v>
      </c>
      <c r="C8307" s="78">
        <v>489.86</v>
      </c>
    </row>
    <row r="8308" spans="1:3" ht="25.5">
      <c r="A8308" s="75">
        <v>102477</v>
      </c>
      <c r="B8308" s="73" t="s">
        <v>8944</v>
      </c>
      <c r="C8308" s="78">
        <v>681.76</v>
      </c>
    </row>
    <row r="8309" spans="1:3" ht="25.5">
      <c r="A8309" s="75">
        <v>102483</v>
      </c>
      <c r="B8309" s="73" t="s">
        <v>8945</v>
      </c>
      <c r="C8309" s="78">
        <v>674.37</v>
      </c>
    </row>
    <row r="8310" spans="1:3" ht="25.5">
      <c r="A8310" s="75">
        <v>94966</v>
      </c>
      <c r="B8310" s="73" t="s">
        <v>8946</v>
      </c>
      <c r="C8310" s="78">
        <v>515.51</v>
      </c>
    </row>
    <row r="8311" spans="1:3" ht="25.5">
      <c r="A8311" s="75">
        <v>94972</v>
      </c>
      <c r="B8311" s="73" t="s">
        <v>8947</v>
      </c>
      <c r="C8311" s="78">
        <v>508.44</v>
      </c>
    </row>
    <row r="8312" spans="1:3" ht="25.5">
      <c r="A8312" s="75">
        <v>102478</v>
      </c>
      <c r="B8312" s="73" t="s">
        <v>8948</v>
      </c>
      <c r="C8312" s="78">
        <v>740.4</v>
      </c>
    </row>
    <row r="8313" spans="1:3" ht="25.5">
      <c r="A8313" s="75">
        <v>102484</v>
      </c>
      <c r="B8313" s="73" t="s">
        <v>8949</v>
      </c>
      <c r="C8313" s="78">
        <v>739.48</v>
      </c>
    </row>
    <row r="8314" spans="1:3" ht="25.5">
      <c r="A8314" s="75">
        <v>94967</v>
      </c>
      <c r="B8314" s="73" t="s">
        <v>8950</v>
      </c>
      <c r="C8314" s="78">
        <v>593.76</v>
      </c>
    </row>
    <row r="8315" spans="1:3" ht="25.5">
      <c r="A8315" s="75">
        <v>94973</v>
      </c>
      <c r="B8315" s="73" t="s">
        <v>8951</v>
      </c>
      <c r="C8315" s="78">
        <v>584.77</v>
      </c>
    </row>
    <row r="8316" spans="1:3" ht="25.5">
      <c r="A8316" s="75">
        <v>94974</v>
      </c>
      <c r="B8316" s="73" t="s">
        <v>8952</v>
      </c>
      <c r="C8316" s="78">
        <v>436.25</v>
      </c>
    </row>
    <row r="8317" spans="1:3" ht="25.5">
      <c r="A8317" s="75">
        <v>94962</v>
      </c>
      <c r="B8317" s="73" t="s">
        <v>8953</v>
      </c>
      <c r="C8317" s="78">
        <v>384.78</v>
      </c>
    </row>
    <row r="8318" spans="1:3" ht="25.5">
      <c r="A8318" s="75">
        <v>94968</v>
      </c>
      <c r="B8318" s="73" t="s">
        <v>8954</v>
      </c>
      <c r="C8318" s="78">
        <v>381.01</v>
      </c>
    </row>
    <row r="8319" spans="1:3" ht="25.5">
      <c r="A8319" s="75">
        <v>102485</v>
      </c>
      <c r="B8319" s="73" t="s">
        <v>8955</v>
      </c>
      <c r="C8319" s="78">
        <v>582.65</v>
      </c>
    </row>
    <row r="8320" spans="1:3" ht="25.5">
      <c r="A8320" s="75">
        <v>102473</v>
      </c>
      <c r="B8320" s="73" t="s">
        <v>8956</v>
      </c>
      <c r="C8320" s="78">
        <v>528.21</v>
      </c>
    </row>
    <row r="8321" spans="1:3" ht="25.5">
      <c r="A8321" s="75">
        <v>102479</v>
      </c>
      <c r="B8321" s="73" t="s">
        <v>8957</v>
      </c>
      <c r="C8321" s="78">
        <v>525.02</v>
      </c>
    </row>
    <row r="8322" spans="1:3" ht="38.25">
      <c r="A8322" s="75">
        <v>104835</v>
      </c>
      <c r="B8322" s="73" t="s">
        <v>8958</v>
      </c>
      <c r="C8322" s="78">
        <v>0</v>
      </c>
    </row>
    <row r="8323" spans="1:3" ht="38.25">
      <c r="A8323" s="75">
        <v>104833</v>
      </c>
      <c r="B8323" s="73" t="s">
        <v>8959</v>
      </c>
      <c r="C8323" s="78">
        <v>0</v>
      </c>
    </row>
    <row r="8324" spans="1:3" ht="38.25">
      <c r="A8324" s="75">
        <v>104834</v>
      </c>
      <c r="B8324" s="73" t="s">
        <v>8960</v>
      </c>
      <c r="C8324" s="78">
        <v>0</v>
      </c>
    </row>
    <row r="8325" spans="1:3" ht="38.25">
      <c r="A8325" s="75">
        <v>104836</v>
      </c>
      <c r="B8325" s="73" t="s">
        <v>8961</v>
      </c>
      <c r="C8325" s="78">
        <v>0</v>
      </c>
    </row>
    <row r="8326" spans="1:3" ht="38.25">
      <c r="A8326" s="75">
        <v>104837</v>
      </c>
      <c r="B8326" s="73" t="s">
        <v>8962</v>
      </c>
      <c r="C8326" s="78">
        <v>0</v>
      </c>
    </row>
    <row r="8327" spans="1:3" ht="38.25">
      <c r="A8327" s="75">
        <v>104838</v>
      </c>
      <c r="B8327" s="73" t="s">
        <v>8963</v>
      </c>
      <c r="C8327" s="78">
        <v>0</v>
      </c>
    </row>
    <row r="8328" spans="1:3" ht="38.25">
      <c r="A8328" s="75">
        <v>104839</v>
      </c>
      <c r="B8328" s="73" t="s">
        <v>8964</v>
      </c>
      <c r="C8328" s="78">
        <v>0</v>
      </c>
    </row>
    <row r="8329" spans="1:3" ht="38.25">
      <c r="A8329" s="75">
        <v>104840</v>
      </c>
      <c r="B8329" s="73" t="s">
        <v>8965</v>
      </c>
      <c r="C8329" s="78">
        <v>0</v>
      </c>
    </row>
    <row r="8330" spans="1:3" ht="38.25">
      <c r="A8330" s="75">
        <v>104830</v>
      </c>
      <c r="B8330" s="73" t="s">
        <v>8966</v>
      </c>
      <c r="C8330" s="78">
        <v>0</v>
      </c>
    </row>
    <row r="8331" spans="1:3" ht="38.25">
      <c r="A8331" s="75">
        <v>104829</v>
      </c>
      <c r="B8331" s="73" t="s">
        <v>8967</v>
      </c>
      <c r="C8331" s="78">
        <v>0</v>
      </c>
    </row>
    <row r="8332" spans="1:3" ht="25.5">
      <c r="A8332" s="75">
        <v>104832</v>
      </c>
      <c r="B8332" s="73" t="s">
        <v>8968</v>
      </c>
      <c r="C8332" s="78">
        <v>0</v>
      </c>
    </row>
    <row r="8333" spans="1:3" ht="38.25">
      <c r="A8333" s="75">
        <v>104831</v>
      </c>
      <c r="B8333" s="73" t="s">
        <v>8969</v>
      </c>
      <c r="C8333" s="78">
        <v>0</v>
      </c>
    </row>
    <row r="8334" spans="1:3">
      <c r="A8334" s="75">
        <v>103773</v>
      </c>
      <c r="B8334" s="73" t="s">
        <v>8970</v>
      </c>
      <c r="C8334" s="78">
        <v>0</v>
      </c>
    </row>
    <row r="8335" spans="1:3">
      <c r="A8335" s="75">
        <v>103772</v>
      </c>
      <c r="B8335" s="73" t="s">
        <v>8971</v>
      </c>
      <c r="C8335" s="78">
        <v>0</v>
      </c>
    </row>
    <row r="8336" spans="1:3" ht="25.5">
      <c r="A8336" s="75">
        <v>103768</v>
      </c>
      <c r="B8336" s="73" t="s">
        <v>8972</v>
      </c>
      <c r="C8336" s="78">
        <v>0</v>
      </c>
    </row>
    <row r="8337" spans="1:3" ht="25.5">
      <c r="A8337" s="75">
        <v>103767</v>
      </c>
      <c r="B8337" s="73" t="s">
        <v>8973</v>
      </c>
      <c r="C8337" s="78">
        <v>0</v>
      </c>
    </row>
    <row r="8338" spans="1:3" ht="25.5">
      <c r="A8338" s="75">
        <v>103766</v>
      </c>
      <c r="B8338" s="73" t="s">
        <v>8974</v>
      </c>
      <c r="C8338" s="78">
        <v>0</v>
      </c>
    </row>
    <row r="8339" spans="1:3">
      <c r="A8339" s="75">
        <v>103765</v>
      </c>
      <c r="B8339" s="73" t="s">
        <v>8975</v>
      </c>
      <c r="C8339" s="78">
        <v>0</v>
      </c>
    </row>
    <row r="8340" spans="1:3" ht="25.5">
      <c r="A8340" s="75">
        <v>103771</v>
      </c>
      <c r="B8340" s="73" t="s">
        <v>8976</v>
      </c>
      <c r="C8340" s="78">
        <v>0</v>
      </c>
    </row>
    <row r="8341" spans="1:3" ht="25.5">
      <c r="A8341" s="75">
        <v>103769</v>
      </c>
      <c r="B8341" s="73" t="s">
        <v>8977</v>
      </c>
      <c r="C8341" s="78">
        <v>4125.6400000000003</v>
      </c>
    </row>
    <row r="8342" spans="1:3" ht="25.5">
      <c r="A8342" s="75">
        <v>103770</v>
      </c>
      <c r="B8342" s="73" t="s">
        <v>8978</v>
      </c>
      <c r="C8342" s="78">
        <v>0</v>
      </c>
    </row>
    <row r="8343" spans="1:3">
      <c r="A8343" s="75">
        <v>103764</v>
      </c>
      <c r="B8343" s="73" t="s">
        <v>8979</v>
      </c>
      <c r="C8343" s="78">
        <v>0</v>
      </c>
    </row>
    <row r="8344" spans="1:3">
      <c r="A8344" s="75">
        <v>103780</v>
      </c>
      <c r="B8344" s="73" t="s">
        <v>8980</v>
      </c>
      <c r="C8344" s="78">
        <v>0</v>
      </c>
    </row>
    <row r="8345" spans="1:3">
      <c r="A8345" s="75">
        <v>103781</v>
      </c>
      <c r="B8345" s="73" t="s">
        <v>8981</v>
      </c>
      <c r="C8345" s="78">
        <v>0</v>
      </c>
    </row>
    <row r="8346" spans="1:3" ht="25.5">
      <c r="A8346" s="75">
        <v>103779</v>
      </c>
      <c r="B8346" s="73" t="s">
        <v>8982</v>
      </c>
      <c r="C8346" s="78">
        <v>0</v>
      </c>
    </row>
    <row r="8347" spans="1:3">
      <c r="A8347" s="75">
        <v>103778</v>
      </c>
      <c r="B8347" s="73" t="s">
        <v>8983</v>
      </c>
      <c r="C8347" s="78">
        <v>0</v>
      </c>
    </row>
    <row r="8348" spans="1:3" ht="25.5">
      <c r="A8348" s="75">
        <v>103924</v>
      </c>
      <c r="B8348" s="73" t="s">
        <v>8984</v>
      </c>
      <c r="C8348" s="78">
        <v>0</v>
      </c>
    </row>
    <row r="8349" spans="1:3" ht="25.5">
      <c r="A8349" s="75">
        <v>103776</v>
      </c>
      <c r="B8349" s="73" t="s">
        <v>8985</v>
      </c>
      <c r="C8349" s="78">
        <v>0</v>
      </c>
    </row>
    <row r="8350" spans="1:3" ht="25.5">
      <c r="A8350" s="75">
        <v>103774</v>
      </c>
      <c r="B8350" s="73" t="s">
        <v>8986</v>
      </c>
      <c r="C8350" s="78">
        <v>0</v>
      </c>
    </row>
    <row r="8351" spans="1:3" ht="25.5">
      <c r="A8351" s="75">
        <v>103775</v>
      </c>
      <c r="B8351" s="73" t="s">
        <v>8987</v>
      </c>
      <c r="C8351" s="78">
        <v>0</v>
      </c>
    </row>
    <row r="8352" spans="1:3" ht="25.5">
      <c r="A8352" s="75">
        <v>97097</v>
      </c>
      <c r="B8352" s="73" t="s">
        <v>8988</v>
      </c>
      <c r="C8352" s="78">
        <v>38.049999999999997</v>
      </c>
    </row>
    <row r="8353" spans="1:3" ht="25.5">
      <c r="A8353" s="75">
        <v>97089</v>
      </c>
      <c r="B8353" s="73" t="s">
        <v>8989</v>
      </c>
      <c r="C8353" s="78">
        <v>14.28</v>
      </c>
    </row>
    <row r="8354" spans="1:3" ht="25.5">
      <c r="A8354" s="75">
        <v>97090</v>
      </c>
      <c r="B8354" s="73" t="s">
        <v>8990</v>
      </c>
      <c r="C8354" s="78">
        <v>13.99</v>
      </c>
    </row>
    <row r="8355" spans="1:3" ht="25.5">
      <c r="A8355" s="75">
        <v>97091</v>
      </c>
      <c r="B8355" s="73" t="s">
        <v>8991</v>
      </c>
      <c r="C8355" s="78">
        <v>13.54</v>
      </c>
    </row>
    <row r="8356" spans="1:3" ht="25.5">
      <c r="A8356" s="75">
        <v>97092</v>
      </c>
      <c r="B8356" s="73" t="s">
        <v>8992</v>
      </c>
      <c r="C8356" s="78">
        <v>13.09</v>
      </c>
    </row>
    <row r="8357" spans="1:3" ht="25.5">
      <c r="A8357" s="75">
        <v>103053</v>
      </c>
      <c r="B8357" s="73" t="s">
        <v>8993</v>
      </c>
      <c r="C8357" s="78">
        <v>0</v>
      </c>
    </row>
    <row r="8358" spans="1:3" ht="25.5">
      <c r="A8358" s="75">
        <v>97093</v>
      </c>
      <c r="B8358" s="73" t="s">
        <v>8994</v>
      </c>
      <c r="C8358" s="78">
        <v>12.26</v>
      </c>
    </row>
    <row r="8359" spans="1:3" ht="25.5">
      <c r="A8359" s="75">
        <v>103054</v>
      </c>
      <c r="B8359" s="73" t="s">
        <v>8995</v>
      </c>
      <c r="C8359" s="78">
        <v>0</v>
      </c>
    </row>
    <row r="8360" spans="1:3" ht="25.5">
      <c r="A8360" s="75">
        <v>97088</v>
      </c>
      <c r="B8360" s="73" t="s">
        <v>8996</v>
      </c>
      <c r="C8360" s="78">
        <v>15.62</v>
      </c>
    </row>
    <row r="8361" spans="1:3" ht="25.5">
      <c r="A8361" s="75">
        <v>97087</v>
      </c>
      <c r="B8361" s="73" t="s">
        <v>8997</v>
      </c>
      <c r="C8361" s="78">
        <v>3.51</v>
      </c>
    </row>
    <row r="8362" spans="1:3" ht="25.5">
      <c r="A8362" s="75">
        <v>97083</v>
      </c>
      <c r="B8362" s="73" t="s">
        <v>8998</v>
      </c>
      <c r="C8362" s="78">
        <v>3.17</v>
      </c>
    </row>
    <row r="8363" spans="1:3" ht="25.5">
      <c r="A8363" s="75">
        <v>97084</v>
      </c>
      <c r="B8363" s="73" t="s">
        <v>8999</v>
      </c>
      <c r="C8363" s="78">
        <v>0.66</v>
      </c>
    </row>
    <row r="8364" spans="1:3" ht="25.5">
      <c r="A8364" s="75">
        <v>97096</v>
      </c>
      <c r="B8364" s="73" t="s">
        <v>9000</v>
      </c>
      <c r="C8364" s="78">
        <v>676.37</v>
      </c>
    </row>
    <row r="8365" spans="1:3">
      <c r="A8365" s="75">
        <v>97082</v>
      </c>
      <c r="B8365" s="73" t="s">
        <v>9001</v>
      </c>
      <c r="C8365" s="78">
        <v>60.22</v>
      </c>
    </row>
    <row r="8366" spans="1:3" ht="25.5">
      <c r="A8366" s="75">
        <v>103076</v>
      </c>
      <c r="B8366" s="73" t="s">
        <v>9002</v>
      </c>
      <c r="C8366" s="78">
        <v>152.75</v>
      </c>
    </row>
    <row r="8367" spans="1:3" ht="25.5">
      <c r="A8367" s="75">
        <v>103067</v>
      </c>
      <c r="B8367" s="73" t="s">
        <v>9003</v>
      </c>
      <c r="C8367" s="78">
        <v>0</v>
      </c>
    </row>
    <row r="8368" spans="1:3" ht="25.5">
      <c r="A8368" s="75">
        <v>103077</v>
      </c>
      <c r="B8368" s="73" t="s">
        <v>9004</v>
      </c>
      <c r="C8368" s="78">
        <v>199.17</v>
      </c>
    </row>
    <row r="8369" spans="1:3" ht="25.5">
      <c r="A8369" s="75">
        <v>103068</v>
      </c>
      <c r="B8369" s="73" t="s">
        <v>9005</v>
      </c>
      <c r="C8369" s="78">
        <v>0</v>
      </c>
    </row>
    <row r="8370" spans="1:3" ht="25.5">
      <c r="A8370" s="75">
        <v>103078</v>
      </c>
      <c r="B8370" s="73" t="s">
        <v>9006</v>
      </c>
      <c r="C8370" s="78">
        <v>242.13</v>
      </c>
    </row>
    <row r="8371" spans="1:3" ht="25.5">
      <c r="A8371" s="75">
        <v>103069</v>
      </c>
      <c r="B8371" s="73" t="s">
        <v>9007</v>
      </c>
      <c r="C8371" s="78">
        <v>0</v>
      </c>
    </row>
    <row r="8372" spans="1:3" ht="25.5">
      <c r="A8372" s="75">
        <v>103079</v>
      </c>
      <c r="B8372" s="73" t="s">
        <v>9008</v>
      </c>
      <c r="C8372" s="78">
        <v>291.57</v>
      </c>
    </row>
    <row r="8373" spans="1:3" ht="25.5">
      <c r="A8373" s="75">
        <v>103070</v>
      </c>
      <c r="B8373" s="73" t="s">
        <v>9009</v>
      </c>
      <c r="C8373" s="78">
        <v>0</v>
      </c>
    </row>
    <row r="8374" spans="1:3" ht="25.5">
      <c r="A8374" s="75">
        <v>103080</v>
      </c>
      <c r="B8374" s="73" t="s">
        <v>9010</v>
      </c>
      <c r="C8374" s="78">
        <v>356.27</v>
      </c>
    </row>
    <row r="8375" spans="1:3" ht="25.5">
      <c r="A8375" s="75">
        <v>103071</v>
      </c>
      <c r="B8375" s="73" t="s">
        <v>9011</v>
      </c>
      <c r="C8375" s="78">
        <v>0</v>
      </c>
    </row>
    <row r="8376" spans="1:3" ht="25.5">
      <c r="A8376" s="75">
        <v>103075</v>
      </c>
      <c r="B8376" s="73" t="s">
        <v>9012</v>
      </c>
      <c r="C8376" s="78">
        <v>216.37</v>
      </c>
    </row>
    <row r="8377" spans="1:3" ht="25.5">
      <c r="A8377" s="75">
        <v>103062</v>
      </c>
      <c r="B8377" s="73" t="s">
        <v>9013</v>
      </c>
      <c r="C8377" s="78">
        <v>0</v>
      </c>
    </row>
    <row r="8378" spans="1:3" ht="25.5">
      <c r="A8378" s="75">
        <v>103065</v>
      </c>
      <c r="B8378" s="73" t="s">
        <v>9014</v>
      </c>
      <c r="C8378" s="78">
        <v>0</v>
      </c>
    </row>
    <row r="8379" spans="1:3" ht="25.5">
      <c r="A8379" s="75">
        <v>103063</v>
      </c>
      <c r="B8379" s="73" t="s">
        <v>9015</v>
      </c>
      <c r="C8379" s="78">
        <v>0</v>
      </c>
    </row>
    <row r="8380" spans="1:3" ht="25.5">
      <c r="A8380" s="75">
        <v>103066</v>
      </c>
      <c r="B8380" s="73" t="s">
        <v>9016</v>
      </c>
      <c r="C8380" s="78">
        <v>0</v>
      </c>
    </row>
    <row r="8381" spans="1:3" ht="25.5">
      <c r="A8381" s="75">
        <v>103064</v>
      </c>
      <c r="B8381" s="73" t="s">
        <v>9017</v>
      </c>
      <c r="C8381" s="78">
        <v>0</v>
      </c>
    </row>
    <row r="8382" spans="1:3" ht="25.5">
      <c r="A8382" s="75">
        <v>103074</v>
      </c>
      <c r="B8382" s="73" t="s">
        <v>9018</v>
      </c>
      <c r="C8382" s="78">
        <v>178.32</v>
      </c>
    </row>
    <row r="8383" spans="1:3" ht="25.5">
      <c r="A8383" s="75">
        <v>103057</v>
      </c>
      <c r="B8383" s="73" t="s">
        <v>9019</v>
      </c>
      <c r="C8383" s="78">
        <v>0</v>
      </c>
    </row>
    <row r="8384" spans="1:3" ht="25.5">
      <c r="A8384" s="75">
        <v>103060</v>
      </c>
      <c r="B8384" s="73" t="s">
        <v>9020</v>
      </c>
      <c r="C8384" s="78">
        <v>0</v>
      </c>
    </row>
    <row r="8385" spans="1:3" ht="25.5">
      <c r="A8385" s="75">
        <v>103058</v>
      </c>
      <c r="B8385" s="73" t="s">
        <v>9021</v>
      </c>
      <c r="C8385" s="78">
        <v>0</v>
      </c>
    </row>
    <row r="8386" spans="1:3" ht="25.5">
      <c r="A8386" s="75">
        <v>103061</v>
      </c>
      <c r="B8386" s="73" t="s">
        <v>9022</v>
      </c>
      <c r="C8386" s="78">
        <v>0</v>
      </c>
    </row>
    <row r="8387" spans="1:3" ht="25.5">
      <c r="A8387" s="75">
        <v>103059</v>
      </c>
      <c r="B8387" s="73" t="s">
        <v>9023</v>
      </c>
      <c r="C8387" s="78">
        <v>0</v>
      </c>
    </row>
    <row r="8388" spans="1:3" ht="25.5">
      <c r="A8388" s="75">
        <v>97101</v>
      </c>
      <c r="B8388" s="73" t="s">
        <v>9024</v>
      </c>
      <c r="C8388" s="78">
        <v>179.36</v>
      </c>
    </row>
    <row r="8389" spans="1:3" ht="25.5">
      <c r="A8389" s="75">
        <v>97098</v>
      </c>
      <c r="B8389" s="73" t="s">
        <v>9025</v>
      </c>
      <c r="C8389" s="78">
        <v>0</v>
      </c>
    </row>
    <row r="8390" spans="1:3" ht="25.5">
      <c r="A8390" s="75">
        <v>97102</v>
      </c>
      <c r="B8390" s="73" t="s">
        <v>9026</v>
      </c>
      <c r="C8390" s="78">
        <v>225.78</v>
      </c>
    </row>
    <row r="8391" spans="1:3" ht="25.5">
      <c r="A8391" s="75">
        <v>97099</v>
      </c>
      <c r="B8391" s="73" t="s">
        <v>9027</v>
      </c>
      <c r="C8391" s="78">
        <v>0</v>
      </c>
    </row>
    <row r="8392" spans="1:3" ht="25.5">
      <c r="A8392" s="75">
        <v>97103</v>
      </c>
      <c r="B8392" s="73" t="s">
        <v>9028</v>
      </c>
      <c r="C8392" s="78">
        <v>268.74</v>
      </c>
    </row>
    <row r="8393" spans="1:3" ht="25.5">
      <c r="A8393" s="75">
        <v>97100</v>
      </c>
      <c r="B8393" s="73" t="s">
        <v>9029</v>
      </c>
      <c r="C8393" s="78">
        <v>0</v>
      </c>
    </row>
    <row r="8394" spans="1:3" ht="25.5">
      <c r="A8394" s="75">
        <v>103072</v>
      </c>
      <c r="B8394" s="73" t="s">
        <v>9030</v>
      </c>
      <c r="C8394" s="78">
        <v>318.18</v>
      </c>
    </row>
    <row r="8395" spans="1:3" ht="25.5">
      <c r="A8395" s="75">
        <v>103055</v>
      </c>
      <c r="B8395" s="73" t="s">
        <v>9031</v>
      </c>
      <c r="C8395" s="78">
        <v>0</v>
      </c>
    </row>
    <row r="8396" spans="1:3" ht="25.5">
      <c r="A8396" s="75">
        <v>103073</v>
      </c>
      <c r="B8396" s="73" t="s">
        <v>9032</v>
      </c>
      <c r="C8396" s="78">
        <v>382.88</v>
      </c>
    </row>
    <row r="8397" spans="1:3" ht="25.5">
      <c r="A8397" s="75">
        <v>103056</v>
      </c>
      <c r="B8397" s="73" t="s">
        <v>9033</v>
      </c>
      <c r="C8397" s="78">
        <v>0</v>
      </c>
    </row>
    <row r="8398" spans="1:3" ht="25.5">
      <c r="A8398" s="75">
        <v>97086</v>
      </c>
      <c r="B8398" s="73" t="s">
        <v>9034</v>
      </c>
      <c r="C8398" s="78">
        <v>122.51</v>
      </c>
    </row>
    <row r="8399" spans="1:3" ht="25.5">
      <c r="A8399" s="75">
        <v>97085</v>
      </c>
      <c r="B8399" s="73" t="s">
        <v>9035</v>
      </c>
      <c r="C8399" s="78">
        <v>0</v>
      </c>
    </row>
    <row r="8400" spans="1:3" ht="25.5">
      <c r="A8400" s="75">
        <v>104766</v>
      </c>
      <c r="B8400" s="73" t="s">
        <v>9036</v>
      </c>
      <c r="C8400" s="78">
        <v>15.72</v>
      </c>
    </row>
    <row r="8401" spans="1:3" ht="25.5">
      <c r="A8401" s="75">
        <v>90467</v>
      </c>
      <c r="B8401" s="73" t="s">
        <v>9037</v>
      </c>
      <c r="C8401" s="78">
        <v>21.32</v>
      </c>
    </row>
    <row r="8402" spans="1:3" ht="25.5">
      <c r="A8402" s="75">
        <v>90466</v>
      </c>
      <c r="B8402" s="73" t="s">
        <v>9038</v>
      </c>
      <c r="C8402" s="78">
        <v>14.17</v>
      </c>
    </row>
    <row r="8403" spans="1:3" ht="25.5">
      <c r="A8403" s="75">
        <v>90469</v>
      </c>
      <c r="B8403" s="73" t="s">
        <v>9039</v>
      </c>
      <c r="C8403" s="78">
        <v>10.81</v>
      </c>
    </row>
    <row r="8404" spans="1:3" ht="25.5">
      <c r="A8404" s="75">
        <v>90470</v>
      </c>
      <c r="B8404" s="73" t="s">
        <v>9040</v>
      </c>
      <c r="C8404" s="78">
        <v>14.41</v>
      </c>
    </row>
    <row r="8405" spans="1:3" ht="25.5">
      <c r="A8405" s="75">
        <v>90468</v>
      </c>
      <c r="B8405" s="73" t="s">
        <v>9041</v>
      </c>
      <c r="C8405" s="78">
        <v>7.11</v>
      </c>
    </row>
    <row r="8406" spans="1:3" ht="25.5">
      <c r="A8406" s="75">
        <v>91188</v>
      </c>
      <c r="B8406" s="73" t="s">
        <v>9042</v>
      </c>
      <c r="C8406" s="78">
        <v>12.46</v>
      </c>
    </row>
    <row r="8407" spans="1:3" ht="25.5">
      <c r="A8407" s="75">
        <v>91189</v>
      </c>
      <c r="B8407" s="73" t="s">
        <v>9043</v>
      </c>
      <c r="C8407" s="78">
        <v>70.459999999999994</v>
      </c>
    </row>
    <row r="8408" spans="1:3" ht="25.5">
      <c r="A8408" s="75">
        <v>91192</v>
      </c>
      <c r="B8408" s="73" t="s">
        <v>9044</v>
      </c>
      <c r="C8408" s="78">
        <v>20.87</v>
      </c>
    </row>
    <row r="8409" spans="1:3" ht="25.5">
      <c r="A8409" s="75">
        <v>91190</v>
      </c>
      <c r="B8409" s="73" t="s">
        <v>9045</v>
      </c>
      <c r="C8409" s="78">
        <v>9.8699999999999992</v>
      </c>
    </row>
    <row r="8410" spans="1:3">
      <c r="A8410" s="75">
        <v>91191</v>
      </c>
      <c r="B8410" s="73" t="s">
        <v>9046</v>
      </c>
      <c r="C8410" s="78">
        <v>13.82</v>
      </c>
    </row>
    <row r="8411" spans="1:3" ht="25.5">
      <c r="A8411" s="75">
        <v>95541</v>
      </c>
      <c r="B8411" s="73" t="s">
        <v>9047</v>
      </c>
      <c r="C8411" s="78">
        <v>23.52</v>
      </c>
    </row>
    <row r="8412" spans="1:3" ht="25.5">
      <c r="A8412" s="75">
        <v>96564</v>
      </c>
      <c r="B8412" s="73" t="s">
        <v>9048</v>
      </c>
      <c r="C8412" s="78">
        <v>0</v>
      </c>
    </row>
    <row r="8413" spans="1:3" ht="25.5">
      <c r="A8413" s="75">
        <v>104785</v>
      </c>
      <c r="B8413" s="73" t="s">
        <v>9049</v>
      </c>
      <c r="C8413" s="78">
        <v>14.53</v>
      </c>
    </row>
    <row r="8414" spans="1:3" ht="25.5">
      <c r="A8414" s="75">
        <v>91166</v>
      </c>
      <c r="B8414" s="73" t="s">
        <v>9050</v>
      </c>
      <c r="C8414" s="78">
        <v>4.6100000000000003</v>
      </c>
    </row>
    <row r="8415" spans="1:3" ht="25.5">
      <c r="A8415" s="75">
        <v>91167</v>
      </c>
      <c r="B8415" s="73" t="s">
        <v>9051</v>
      </c>
      <c r="C8415" s="78">
        <v>11.33</v>
      </c>
    </row>
    <row r="8416" spans="1:3" ht="38.25">
      <c r="A8416" s="75">
        <v>91176</v>
      </c>
      <c r="B8416" s="73" t="s">
        <v>9052</v>
      </c>
      <c r="C8416" s="78">
        <v>19.600000000000001</v>
      </c>
    </row>
    <row r="8417" spans="1:3" ht="25.5">
      <c r="A8417" s="75">
        <v>91182</v>
      </c>
      <c r="B8417" s="73" t="s">
        <v>9053</v>
      </c>
      <c r="C8417" s="78">
        <v>23.07</v>
      </c>
    </row>
    <row r="8418" spans="1:3" ht="38.25">
      <c r="A8418" s="75">
        <v>91186</v>
      </c>
      <c r="B8418" s="73" t="s">
        <v>9054</v>
      </c>
      <c r="C8418" s="78">
        <v>25.35</v>
      </c>
    </row>
    <row r="8419" spans="1:3" ht="38.25">
      <c r="A8419" s="75">
        <v>91171</v>
      </c>
      <c r="B8419" s="73" t="s">
        <v>9055</v>
      </c>
      <c r="C8419" s="78">
        <v>18.989999999999998</v>
      </c>
    </row>
    <row r="8420" spans="1:3" ht="38.25">
      <c r="A8420" s="75">
        <v>91187</v>
      </c>
      <c r="B8420" s="73" t="s">
        <v>9056</v>
      </c>
      <c r="C8420" s="78">
        <v>22.72</v>
      </c>
    </row>
    <row r="8421" spans="1:3" ht="38.25">
      <c r="A8421" s="75">
        <v>91172</v>
      </c>
      <c r="B8421" s="73" t="s">
        <v>9057</v>
      </c>
      <c r="C8421" s="78">
        <v>21.99</v>
      </c>
    </row>
    <row r="8422" spans="1:3" ht="38.25">
      <c r="A8422" s="75">
        <v>91185</v>
      </c>
      <c r="B8422" s="73" t="s">
        <v>9058</v>
      </c>
      <c r="C8422" s="78">
        <v>23.07</v>
      </c>
    </row>
    <row r="8423" spans="1:3" ht="38.25">
      <c r="A8423" s="75">
        <v>91170</v>
      </c>
      <c r="B8423" s="73" t="s">
        <v>9059</v>
      </c>
      <c r="C8423" s="78">
        <v>11.33</v>
      </c>
    </row>
    <row r="8424" spans="1:3" ht="38.25">
      <c r="A8424" s="75">
        <v>91180</v>
      </c>
      <c r="B8424" s="73" t="s">
        <v>9060</v>
      </c>
      <c r="C8424" s="78">
        <v>26.3</v>
      </c>
    </row>
    <row r="8425" spans="1:3" ht="38.25">
      <c r="A8425" s="75">
        <v>91181</v>
      </c>
      <c r="B8425" s="73" t="s">
        <v>9061</v>
      </c>
      <c r="C8425" s="78">
        <v>27.62</v>
      </c>
    </row>
    <row r="8426" spans="1:3" ht="38.25">
      <c r="A8426" s="75">
        <v>91179</v>
      </c>
      <c r="B8426" s="73" t="s">
        <v>9062</v>
      </c>
      <c r="C8426" s="78">
        <v>19.600000000000001</v>
      </c>
    </row>
    <row r="8427" spans="1:3" ht="38.25">
      <c r="A8427" s="75">
        <v>91174</v>
      </c>
      <c r="B8427" s="73" t="s">
        <v>9063</v>
      </c>
      <c r="C8427" s="78">
        <v>7.58</v>
      </c>
    </row>
    <row r="8428" spans="1:3" ht="38.25">
      <c r="A8428" s="75">
        <v>91175</v>
      </c>
      <c r="B8428" s="73" t="s">
        <v>9064</v>
      </c>
      <c r="C8428" s="78">
        <v>11.87</v>
      </c>
    </row>
    <row r="8429" spans="1:3" ht="38.25">
      <c r="A8429" s="75">
        <v>91173</v>
      </c>
      <c r="B8429" s="73" t="s">
        <v>9065</v>
      </c>
      <c r="C8429" s="78">
        <v>4.22</v>
      </c>
    </row>
    <row r="8430" spans="1:3" ht="25.5">
      <c r="A8430" s="75">
        <v>104759</v>
      </c>
      <c r="B8430" s="73" t="s">
        <v>9066</v>
      </c>
      <c r="C8430" s="78">
        <v>40.93</v>
      </c>
    </row>
    <row r="8431" spans="1:3" ht="25.5">
      <c r="A8431" s="75">
        <v>104760</v>
      </c>
      <c r="B8431" s="73" t="s">
        <v>9067</v>
      </c>
      <c r="C8431" s="78">
        <v>59.76</v>
      </c>
    </row>
    <row r="8432" spans="1:3" ht="25.5">
      <c r="A8432" s="75">
        <v>104758</v>
      </c>
      <c r="B8432" s="73" t="s">
        <v>9068</v>
      </c>
      <c r="C8432" s="78">
        <v>15.35</v>
      </c>
    </row>
    <row r="8433" spans="1:3" ht="25.5">
      <c r="A8433" s="75">
        <v>90437</v>
      </c>
      <c r="B8433" s="73" t="s">
        <v>9069</v>
      </c>
      <c r="C8433" s="78">
        <v>35.92</v>
      </c>
    </row>
    <row r="8434" spans="1:3" ht="25.5">
      <c r="A8434" s="75">
        <v>90438</v>
      </c>
      <c r="B8434" s="73" t="s">
        <v>9070</v>
      </c>
      <c r="C8434" s="78">
        <v>52.47</v>
      </c>
    </row>
    <row r="8435" spans="1:3" ht="25.5">
      <c r="A8435" s="75">
        <v>90436</v>
      </c>
      <c r="B8435" s="73" t="s">
        <v>9071</v>
      </c>
      <c r="C8435" s="78">
        <v>13.48</v>
      </c>
    </row>
    <row r="8436" spans="1:3" ht="25.5">
      <c r="A8436" s="75">
        <v>104770</v>
      </c>
      <c r="B8436" s="73" t="s">
        <v>9072</v>
      </c>
      <c r="C8436" s="78">
        <v>1.73</v>
      </c>
    </row>
    <row r="8437" spans="1:3" ht="25.5">
      <c r="A8437" s="75">
        <v>104772</v>
      </c>
      <c r="B8437" s="73" t="s">
        <v>9073</v>
      </c>
      <c r="C8437" s="78">
        <v>2.5299999999999998</v>
      </c>
    </row>
    <row r="8438" spans="1:3" ht="25.5">
      <c r="A8438" s="75">
        <v>104768</v>
      </c>
      <c r="B8438" s="73" t="s">
        <v>9074</v>
      </c>
      <c r="C8438" s="78">
        <v>0.65</v>
      </c>
    </row>
    <row r="8439" spans="1:3" ht="25.5">
      <c r="A8439" s="75">
        <v>104769</v>
      </c>
      <c r="B8439" s="73" t="s">
        <v>9075</v>
      </c>
      <c r="C8439" s="78">
        <v>1.51</v>
      </c>
    </row>
    <row r="8440" spans="1:3" ht="25.5">
      <c r="A8440" s="75">
        <v>104771</v>
      </c>
      <c r="B8440" s="73" t="s">
        <v>9076</v>
      </c>
      <c r="C8440" s="78">
        <v>2.2200000000000002</v>
      </c>
    </row>
    <row r="8441" spans="1:3" ht="25.5">
      <c r="A8441" s="75">
        <v>104767</v>
      </c>
      <c r="B8441" s="73" t="s">
        <v>9077</v>
      </c>
      <c r="C8441" s="78">
        <v>0.56000000000000005</v>
      </c>
    </row>
    <row r="8442" spans="1:3" ht="25.5">
      <c r="A8442" s="75">
        <v>104762</v>
      </c>
      <c r="B8442" s="73" t="s">
        <v>9078</v>
      </c>
      <c r="C8442" s="78">
        <v>25.74</v>
      </c>
    </row>
    <row r="8443" spans="1:3" ht="25.5">
      <c r="A8443" s="75">
        <v>104763</v>
      </c>
      <c r="B8443" s="73" t="s">
        <v>9079</v>
      </c>
      <c r="C8443" s="78">
        <v>37.590000000000003</v>
      </c>
    </row>
    <row r="8444" spans="1:3" ht="25.5">
      <c r="A8444" s="75">
        <v>104761</v>
      </c>
      <c r="B8444" s="73" t="s">
        <v>9080</v>
      </c>
      <c r="C8444" s="78">
        <v>9.65</v>
      </c>
    </row>
    <row r="8445" spans="1:3" ht="25.5">
      <c r="A8445" s="75">
        <v>90440</v>
      </c>
      <c r="B8445" s="73" t="s">
        <v>9081</v>
      </c>
      <c r="C8445" s="78">
        <v>25.53</v>
      </c>
    </row>
    <row r="8446" spans="1:3" ht="25.5">
      <c r="A8446" s="75">
        <v>90441</v>
      </c>
      <c r="B8446" s="73" t="s">
        <v>9082</v>
      </c>
      <c r="C8446" s="78">
        <v>37.28</v>
      </c>
    </row>
    <row r="8447" spans="1:3" ht="25.5">
      <c r="A8447" s="75">
        <v>90439</v>
      </c>
      <c r="B8447" s="73" t="s">
        <v>9083</v>
      </c>
      <c r="C8447" s="78">
        <v>9.57</v>
      </c>
    </row>
    <row r="8448" spans="1:3" ht="25.5">
      <c r="A8448" s="75">
        <v>104776</v>
      </c>
      <c r="B8448" s="73" t="s">
        <v>9084</v>
      </c>
      <c r="C8448" s="78">
        <v>6.15</v>
      </c>
    </row>
    <row r="8449" spans="1:3" ht="25.5">
      <c r="A8449" s="75">
        <v>104778</v>
      </c>
      <c r="B8449" s="73" t="s">
        <v>9085</v>
      </c>
      <c r="C8449" s="78">
        <v>8.99</v>
      </c>
    </row>
    <row r="8450" spans="1:3" ht="25.5">
      <c r="A8450" s="75">
        <v>104774</v>
      </c>
      <c r="B8450" s="73" t="s">
        <v>9086</v>
      </c>
      <c r="C8450" s="78">
        <v>2.2999999999999998</v>
      </c>
    </row>
    <row r="8451" spans="1:3" ht="25.5">
      <c r="A8451" s="75">
        <v>104775</v>
      </c>
      <c r="B8451" s="73" t="s">
        <v>9087</v>
      </c>
      <c r="C8451" s="78">
        <v>5.49</v>
      </c>
    </row>
    <row r="8452" spans="1:3" ht="25.5">
      <c r="A8452" s="75">
        <v>104777</v>
      </c>
      <c r="B8452" s="73" t="s">
        <v>9088</v>
      </c>
      <c r="C8452" s="78">
        <v>8.0299999999999994</v>
      </c>
    </row>
    <row r="8453" spans="1:3" ht="25.5">
      <c r="A8453" s="75">
        <v>104773</v>
      </c>
      <c r="B8453" s="73" t="s">
        <v>9089</v>
      </c>
      <c r="C8453" s="78">
        <v>2.04</v>
      </c>
    </row>
    <row r="8454" spans="1:3" ht="25.5">
      <c r="A8454" s="75">
        <v>104782</v>
      </c>
      <c r="B8454" s="73" t="s">
        <v>9090</v>
      </c>
      <c r="C8454" s="78">
        <v>73.91</v>
      </c>
    </row>
    <row r="8455" spans="1:3" ht="25.5">
      <c r="A8455" s="75">
        <v>90451</v>
      </c>
      <c r="B8455" s="73" t="s">
        <v>9091</v>
      </c>
      <c r="C8455" s="78">
        <v>5.98</v>
      </c>
    </row>
    <row r="8456" spans="1:3" ht="25.5">
      <c r="A8456" s="75">
        <v>90452</v>
      </c>
      <c r="B8456" s="73" t="s">
        <v>9092</v>
      </c>
      <c r="C8456" s="78">
        <v>22.62</v>
      </c>
    </row>
    <row r="8457" spans="1:3" ht="25.5">
      <c r="A8457" s="75">
        <v>90455</v>
      </c>
      <c r="B8457" s="73" t="s">
        <v>9093</v>
      </c>
      <c r="C8457" s="78">
        <v>7.7</v>
      </c>
    </row>
    <row r="8458" spans="1:3" ht="25.5">
      <c r="A8458" s="75">
        <v>104784</v>
      </c>
      <c r="B8458" s="73" t="s">
        <v>9094</v>
      </c>
      <c r="C8458" s="78">
        <v>13.27</v>
      </c>
    </row>
    <row r="8459" spans="1:3" ht="25.5">
      <c r="A8459" s="75">
        <v>90453</v>
      </c>
      <c r="B8459" s="73" t="s">
        <v>9095</v>
      </c>
      <c r="C8459" s="78">
        <v>3.81</v>
      </c>
    </row>
    <row r="8460" spans="1:3" ht="25.5">
      <c r="A8460" s="75">
        <v>104783</v>
      </c>
      <c r="B8460" s="73" t="s">
        <v>9096</v>
      </c>
      <c r="C8460" s="78">
        <v>4.83</v>
      </c>
    </row>
    <row r="8461" spans="1:3" ht="25.5">
      <c r="A8461" s="75">
        <v>90454</v>
      </c>
      <c r="B8461" s="73" t="s">
        <v>9097</v>
      </c>
      <c r="C8461" s="78">
        <v>6.1</v>
      </c>
    </row>
    <row r="8462" spans="1:3">
      <c r="A8462" s="75">
        <v>90459</v>
      </c>
      <c r="B8462" s="73" t="s">
        <v>9098</v>
      </c>
      <c r="C8462" s="78">
        <v>44.19</v>
      </c>
    </row>
    <row r="8463" spans="1:3">
      <c r="A8463" s="75">
        <v>90456</v>
      </c>
      <c r="B8463" s="73" t="s">
        <v>9099</v>
      </c>
      <c r="C8463" s="78">
        <v>5.46</v>
      </c>
    </row>
    <row r="8464" spans="1:3">
      <c r="A8464" s="75">
        <v>90458</v>
      </c>
      <c r="B8464" s="73" t="s">
        <v>9100</v>
      </c>
      <c r="C8464" s="78">
        <v>35.57</v>
      </c>
    </row>
    <row r="8465" spans="1:3">
      <c r="A8465" s="75">
        <v>90457</v>
      </c>
      <c r="B8465" s="73" t="s">
        <v>9101</v>
      </c>
      <c r="C8465" s="78">
        <v>12.47</v>
      </c>
    </row>
    <row r="8466" spans="1:3" ht="25.5">
      <c r="A8466" s="75">
        <v>90447</v>
      </c>
      <c r="B8466" s="73" t="s">
        <v>9102</v>
      </c>
      <c r="C8466" s="78">
        <v>8.24</v>
      </c>
    </row>
    <row r="8467" spans="1:3" ht="25.5">
      <c r="A8467" s="75">
        <v>91222</v>
      </c>
      <c r="B8467" s="73" t="s">
        <v>9103</v>
      </c>
      <c r="C8467" s="78">
        <v>8.0399999999999991</v>
      </c>
    </row>
    <row r="8468" spans="1:3" ht="25.5">
      <c r="A8468" s="75">
        <v>90443</v>
      </c>
      <c r="B8468" s="73" t="s">
        <v>9104</v>
      </c>
      <c r="C8468" s="78">
        <v>7.23</v>
      </c>
    </row>
    <row r="8469" spans="1:3" ht="25.5">
      <c r="A8469" s="75">
        <v>104780</v>
      </c>
      <c r="B8469" s="73" t="s">
        <v>9105</v>
      </c>
      <c r="C8469" s="78">
        <v>5.97</v>
      </c>
    </row>
    <row r="8470" spans="1:3" ht="25.5">
      <c r="A8470" s="75">
        <v>104781</v>
      </c>
      <c r="B8470" s="73" t="s">
        <v>9106</v>
      </c>
      <c r="C8470" s="78">
        <v>6.85</v>
      </c>
    </row>
    <row r="8471" spans="1:3" ht="25.5">
      <c r="A8471" s="75">
        <v>104779</v>
      </c>
      <c r="B8471" s="73" t="s">
        <v>9107</v>
      </c>
      <c r="C8471" s="78">
        <v>5.93</v>
      </c>
    </row>
    <row r="8472" spans="1:3" ht="25.5">
      <c r="A8472" s="75">
        <v>104787</v>
      </c>
      <c r="B8472" s="73" t="s">
        <v>9108</v>
      </c>
      <c r="C8472" s="78">
        <v>8.44</v>
      </c>
    </row>
    <row r="8473" spans="1:3" ht="25.5">
      <c r="A8473" s="75">
        <v>104788</v>
      </c>
      <c r="B8473" s="73" t="s">
        <v>9109</v>
      </c>
      <c r="C8473" s="78">
        <v>11.23</v>
      </c>
    </row>
    <row r="8474" spans="1:3" ht="25.5">
      <c r="A8474" s="75">
        <v>104786</v>
      </c>
      <c r="B8474" s="73" t="s">
        <v>9110</v>
      </c>
      <c r="C8474" s="78">
        <v>6.37</v>
      </c>
    </row>
    <row r="8475" spans="1:3" ht="25.5">
      <c r="A8475" s="75">
        <v>90445</v>
      </c>
      <c r="B8475" s="73" t="s">
        <v>9111</v>
      </c>
      <c r="C8475" s="78">
        <v>17.53</v>
      </c>
    </row>
    <row r="8476" spans="1:3" ht="25.5">
      <c r="A8476" s="75">
        <v>90446</v>
      </c>
      <c r="B8476" s="73" t="s">
        <v>9112</v>
      </c>
      <c r="C8476" s="78">
        <v>23.28</v>
      </c>
    </row>
    <row r="8477" spans="1:3" ht="25.5">
      <c r="A8477" s="75">
        <v>90444</v>
      </c>
      <c r="B8477" s="73" t="s">
        <v>9113</v>
      </c>
      <c r="C8477" s="78">
        <v>13.22</v>
      </c>
    </row>
    <row r="8478" spans="1:3" ht="25.5">
      <c r="A8478" s="75">
        <v>104764</v>
      </c>
      <c r="B8478" s="73" t="s">
        <v>9114</v>
      </c>
      <c r="C8478" s="78">
        <v>21.34</v>
      </c>
    </row>
    <row r="8479" spans="1:3" ht="25.5">
      <c r="A8479" s="75">
        <v>90460</v>
      </c>
      <c r="B8479" s="73" t="s">
        <v>9115</v>
      </c>
      <c r="C8479" s="78">
        <v>25.58</v>
      </c>
    </row>
    <row r="8480" spans="1:3" ht="25.5">
      <c r="A8480" s="75">
        <v>90462</v>
      </c>
      <c r="B8480" s="73" t="s">
        <v>9116</v>
      </c>
      <c r="C8480" s="78">
        <v>4.4400000000000004</v>
      </c>
    </row>
    <row r="8481" spans="1:3" ht="25.5">
      <c r="A8481" s="75">
        <v>104765</v>
      </c>
      <c r="B8481" s="73" t="s">
        <v>9117</v>
      </c>
      <c r="C8481" s="78">
        <v>16.93</v>
      </c>
    </row>
    <row r="8482" spans="1:3" ht="25.5">
      <c r="A8482" s="75">
        <v>90461</v>
      </c>
      <c r="B8482" s="73" t="s">
        <v>9118</v>
      </c>
      <c r="C8482" s="78">
        <v>18.53</v>
      </c>
    </row>
    <row r="8483" spans="1:3" ht="25.5">
      <c r="A8483" s="75">
        <v>90463</v>
      </c>
      <c r="B8483" s="73" t="s">
        <v>9119</v>
      </c>
      <c r="C8483" s="78">
        <v>3.68</v>
      </c>
    </row>
    <row r="8484" spans="1:3" ht="25.5">
      <c r="A8484" s="75">
        <v>96560</v>
      </c>
      <c r="B8484" s="73" t="s">
        <v>9120</v>
      </c>
      <c r="C8484" s="78">
        <v>33.93</v>
      </c>
    </row>
    <row r="8485" spans="1:3" ht="25.5">
      <c r="A8485" s="75">
        <v>96559</v>
      </c>
      <c r="B8485" s="73" t="s">
        <v>9121</v>
      </c>
      <c r="C8485" s="78">
        <v>36.53</v>
      </c>
    </row>
    <row r="8486" spans="1:3" ht="38.25">
      <c r="A8486" s="75">
        <v>96562</v>
      </c>
      <c r="B8486" s="73" t="s">
        <v>9122</v>
      </c>
      <c r="C8486" s="78">
        <v>52.61</v>
      </c>
    </row>
    <row r="8487" spans="1:3" ht="38.25">
      <c r="A8487" s="75">
        <v>96563</v>
      </c>
      <c r="B8487" s="73" t="s">
        <v>9123</v>
      </c>
      <c r="C8487" s="78">
        <v>58.98</v>
      </c>
    </row>
    <row r="8488" spans="1:3" ht="25.5">
      <c r="A8488" s="75">
        <v>102469</v>
      </c>
      <c r="B8488" s="73" t="s">
        <v>9124</v>
      </c>
      <c r="C8488" s="78">
        <v>0</v>
      </c>
    </row>
    <row r="8489" spans="1:3" ht="25.5">
      <c r="A8489" s="75">
        <v>104388</v>
      </c>
      <c r="B8489" s="73" t="s">
        <v>9125</v>
      </c>
      <c r="C8489" s="78">
        <v>0</v>
      </c>
    </row>
    <row r="8490" spans="1:3" ht="25.5">
      <c r="A8490" s="75">
        <v>104387</v>
      </c>
      <c r="B8490" s="73" t="s">
        <v>9126</v>
      </c>
      <c r="C8490" s="78">
        <v>0</v>
      </c>
    </row>
    <row r="8491" spans="1:3" ht="25.5">
      <c r="A8491" s="75">
        <v>104364</v>
      </c>
      <c r="B8491" s="73" t="s">
        <v>9127</v>
      </c>
      <c r="C8491" s="78">
        <v>0</v>
      </c>
    </row>
    <row r="8492" spans="1:3" ht="25.5">
      <c r="A8492" s="75">
        <v>102097</v>
      </c>
      <c r="B8492" s="73" t="s">
        <v>9128</v>
      </c>
      <c r="C8492" s="78">
        <v>0</v>
      </c>
    </row>
    <row r="8493" spans="1:3" ht="25.5">
      <c r="A8493" s="75">
        <v>104365</v>
      </c>
      <c r="B8493" s="73" t="s">
        <v>9129</v>
      </c>
      <c r="C8493" s="78">
        <v>0</v>
      </c>
    </row>
    <row r="8494" spans="1:3" ht="38.25">
      <c r="A8494" s="75">
        <v>101870</v>
      </c>
      <c r="B8494" s="73" t="s">
        <v>9130</v>
      </c>
      <c r="C8494" s="78">
        <v>36.22</v>
      </c>
    </row>
    <row r="8495" spans="1:3" ht="38.25">
      <c r="A8495" s="75">
        <v>101866</v>
      </c>
      <c r="B8495" s="73" t="s">
        <v>9131</v>
      </c>
      <c r="C8495" s="78">
        <v>30.74</v>
      </c>
    </row>
    <row r="8496" spans="1:3" ht="38.25">
      <c r="A8496" s="75">
        <v>101867</v>
      </c>
      <c r="B8496" s="73" t="s">
        <v>9132</v>
      </c>
      <c r="C8496" s="78">
        <v>34.96</v>
      </c>
    </row>
    <row r="8497" spans="1:3" ht="38.25">
      <c r="A8497" s="75">
        <v>101868</v>
      </c>
      <c r="B8497" s="73" t="s">
        <v>9133</v>
      </c>
      <c r="C8497" s="78">
        <v>27.82</v>
      </c>
    </row>
    <row r="8498" spans="1:3" ht="38.25">
      <c r="A8498" s="75">
        <v>101869</v>
      </c>
      <c r="B8498" s="73" t="s">
        <v>9134</v>
      </c>
      <c r="C8498" s="78">
        <v>32.020000000000003</v>
      </c>
    </row>
    <row r="8499" spans="1:3" ht="25.5">
      <c r="A8499" s="75">
        <v>101856</v>
      </c>
      <c r="B8499" s="73" t="s">
        <v>9135</v>
      </c>
      <c r="C8499" s="78">
        <v>25.23</v>
      </c>
    </row>
    <row r="8500" spans="1:3" ht="38.25">
      <c r="A8500" s="75">
        <v>101865</v>
      </c>
      <c r="B8500" s="73" t="s">
        <v>9136</v>
      </c>
      <c r="C8500" s="78">
        <v>34.54</v>
      </c>
    </row>
    <row r="8501" spans="1:3" ht="38.25">
      <c r="A8501" s="75">
        <v>101861</v>
      </c>
      <c r="B8501" s="73" t="s">
        <v>9137</v>
      </c>
      <c r="C8501" s="78">
        <v>30.54</v>
      </c>
    </row>
    <row r="8502" spans="1:3" ht="38.25">
      <c r="A8502" s="75">
        <v>101862</v>
      </c>
      <c r="B8502" s="73" t="s">
        <v>9138</v>
      </c>
      <c r="C8502" s="78">
        <v>33.270000000000003</v>
      </c>
    </row>
    <row r="8503" spans="1:3" ht="38.25">
      <c r="A8503" s="75">
        <v>101863</v>
      </c>
      <c r="B8503" s="73" t="s">
        <v>9139</v>
      </c>
      <c r="C8503" s="78">
        <v>26.14</v>
      </c>
    </row>
    <row r="8504" spans="1:3" ht="38.25">
      <c r="A8504" s="75">
        <v>101864</v>
      </c>
      <c r="B8504" s="73" t="s">
        <v>9140</v>
      </c>
      <c r="C8504" s="78">
        <v>30.34</v>
      </c>
    </row>
    <row r="8505" spans="1:3" ht="38.25">
      <c r="A8505" s="75">
        <v>101860</v>
      </c>
      <c r="B8505" s="73" t="s">
        <v>9141</v>
      </c>
      <c r="C8505" s="78">
        <v>32.64</v>
      </c>
    </row>
    <row r="8506" spans="1:3" ht="38.25">
      <c r="A8506" s="75">
        <v>101857</v>
      </c>
      <c r="B8506" s="73" t="s">
        <v>9142</v>
      </c>
      <c r="C8506" s="78">
        <v>31.46</v>
      </c>
    </row>
    <row r="8507" spans="1:3" ht="38.25">
      <c r="A8507" s="75">
        <v>101858</v>
      </c>
      <c r="B8507" s="73" t="s">
        <v>9143</v>
      </c>
      <c r="C8507" s="78">
        <v>25.76</v>
      </c>
    </row>
    <row r="8508" spans="1:3" ht="38.25">
      <c r="A8508" s="75">
        <v>101859</v>
      </c>
      <c r="B8508" s="73" t="s">
        <v>9144</v>
      </c>
      <c r="C8508" s="78">
        <v>28.44</v>
      </c>
    </row>
    <row r="8509" spans="1:3" ht="38.25">
      <c r="A8509" s="75">
        <v>101852</v>
      </c>
      <c r="B8509" s="73" t="s">
        <v>9145</v>
      </c>
      <c r="C8509" s="78">
        <v>71.3</v>
      </c>
    </row>
    <row r="8510" spans="1:3" ht="38.25">
      <c r="A8510" s="75">
        <v>104385</v>
      </c>
      <c r="B8510" s="73" t="s">
        <v>9146</v>
      </c>
      <c r="C8510" s="78">
        <v>0</v>
      </c>
    </row>
    <row r="8511" spans="1:3" ht="38.25">
      <c r="A8511" s="75">
        <v>101850</v>
      </c>
      <c r="B8511" s="73" t="s">
        <v>9147</v>
      </c>
      <c r="C8511" s="78">
        <v>56.9</v>
      </c>
    </row>
    <row r="8512" spans="1:3" ht="38.25">
      <c r="A8512" s="75">
        <v>101855</v>
      </c>
      <c r="B8512" s="73" t="s">
        <v>9148</v>
      </c>
      <c r="C8512" s="78">
        <v>76.290000000000006</v>
      </c>
    </row>
    <row r="8513" spans="1:3" ht="38.25">
      <c r="A8513" s="75">
        <v>104386</v>
      </c>
      <c r="B8513" s="73" t="s">
        <v>9149</v>
      </c>
      <c r="C8513" s="78">
        <v>0</v>
      </c>
    </row>
    <row r="8514" spans="1:3" ht="38.25">
      <c r="A8514" s="75">
        <v>101853</v>
      </c>
      <c r="B8514" s="73" t="s">
        <v>9150</v>
      </c>
      <c r="C8514" s="78">
        <v>50.8</v>
      </c>
    </row>
    <row r="8515" spans="1:3" ht="25.5">
      <c r="A8515" s="75">
        <v>101849</v>
      </c>
      <c r="B8515" s="73" t="s">
        <v>9151</v>
      </c>
      <c r="C8515" s="78">
        <v>183.94</v>
      </c>
    </row>
    <row r="8516" spans="1:3" ht="25.5">
      <c r="A8516" s="75">
        <v>101841</v>
      </c>
      <c r="B8516" s="73" t="s">
        <v>9152</v>
      </c>
      <c r="C8516" s="78">
        <v>108.47</v>
      </c>
    </row>
    <row r="8517" spans="1:3" ht="25.5">
      <c r="A8517" s="75">
        <v>101843</v>
      </c>
      <c r="B8517" s="73" t="s">
        <v>9153</v>
      </c>
      <c r="C8517" s="78">
        <v>179.62</v>
      </c>
    </row>
    <row r="8518" spans="1:3" ht="25.5">
      <c r="A8518" s="75">
        <v>101844</v>
      </c>
      <c r="B8518" s="73" t="s">
        <v>9154</v>
      </c>
      <c r="C8518" s="78">
        <v>212.91</v>
      </c>
    </row>
    <row r="8519" spans="1:3" ht="25.5">
      <c r="A8519" s="75">
        <v>101845</v>
      </c>
      <c r="B8519" s="73" t="s">
        <v>9155</v>
      </c>
      <c r="C8519" s="78">
        <v>245.72</v>
      </c>
    </row>
    <row r="8520" spans="1:3" ht="25.5">
      <c r="A8520" s="75">
        <v>101842</v>
      </c>
      <c r="B8520" s="73" t="s">
        <v>9156</v>
      </c>
      <c r="C8520" s="78">
        <v>94.87</v>
      </c>
    </row>
    <row r="8521" spans="1:3" ht="25.5">
      <c r="A8521" s="75">
        <v>101846</v>
      </c>
      <c r="B8521" s="73" t="s">
        <v>9157</v>
      </c>
      <c r="C8521" s="78">
        <v>166.57</v>
      </c>
    </row>
    <row r="8522" spans="1:3" ht="25.5">
      <c r="A8522" s="75">
        <v>101847</v>
      </c>
      <c r="B8522" s="73" t="s">
        <v>9158</v>
      </c>
      <c r="C8522" s="78">
        <v>200.12</v>
      </c>
    </row>
    <row r="8523" spans="1:3" ht="25.5">
      <c r="A8523" s="75">
        <v>101848</v>
      </c>
      <c r="B8523" s="73" t="s">
        <v>9159</v>
      </c>
      <c r="C8523" s="78">
        <v>233.22</v>
      </c>
    </row>
    <row r="8524" spans="1:3" ht="25.5">
      <c r="A8524" s="75">
        <v>101839</v>
      </c>
      <c r="B8524" s="73" t="s">
        <v>9160</v>
      </c>
      <c r="C8524" s="78">
        <v>136.19999999999999</v>
      </c>
    </row>
    <row r="8525" spans="1:3" ht="25.5">
      <c r="A8525" s="75">
        <v>101840</v>
      </c>
      <c r="B8525" s="73" t="s">
        <v>9161</v>
      </c>
      <c r="C8525" s="78">
        <v>220.23</v>
      </c>
    </row>
    <row r="8526" spans="1:3" ht="25.5">
      <c r="A8526" s="75">
        <v>101837</v>
      </c>
      <c r="B8526" s="73" t="s">
        <v>9162</v>
      </c>
      <c r="C8526" s="78">
        <v>65.41</v>
      </c>
    </row>
    <row r="8527" spans="1:3" ht="25.5">
      <c r="A8527" s="75">
        <v>101838</v>
      </c>
      <c r="B8527" s="73" t="s">
        <v>9163</v>
      </c>
      <c r="C8527" s="78">
        <v>101.29</v>
      </c>
    </row>
    <row r="8528" spans="1:3" ht="25.5">
      <c r="A8528" s="75">
        <v>101836</v>
      </c>
      <c r="B8528" s="73" t="s">
        <v>9164</v>
      </c>
      <c r="C8528" s="78">
        <v>26.88</v>
      </c>
    </row>
    <row r="8529" spans="1:3" ht="25.5">
      <c r="A8529" s="75">
        <v>101835</v>
      </c>
      <c r="B8529" s="73" t="s">
        <v>9165</v>
      </c>
      <c r="C8529" s="78">
        <v>276.87</v>
      </c>
    </row>
    <row r="8530" spans="1:3" ht="25.5">
      <c r="A8530" s="75">
        <v>101827</v>
      </c>
      <c r="B8530" s="73" t="s">
        <v>9166</v>
      </c>
      <c r="C8530" s="78">
        <v>201.4</v>
      </c>
    </row>
    <row r="8531" spans="1:3" ht="25.5">
      <c r="A8531" s="75">
        <v>101829</v>
      </c>
      <c r="B8531" s="73" t="s">
        <v>9167</v>
      </c>
      <c r="C8531" s="78">
        <v>272.55</v>
      </c>
    </row>
    <row r="8532" spans="1:3" ht="25.5">
      <c r="A8532" s="75">
        <v>101830</v>
      </c>
      <c r="B8532" s="73" t="s">
        <v>9168</v>
      </c>
      <c r="C8532" s="78">
        <v>305.83999999999997</v>
      </c>
    </row>
    <row r="8533" spans="1:3" ht="25.5">
      <c r="A8533" s="75">
        <v>101831</v>
      </c>
      <c r="B8533" s="73" t="s">
        <v>9169</v>
      </c>
      <c r="C8533" s="78">
        <v>338.65</v>
      </c>
    </row>
    <row r="8534" spans="1:3" ht="25.5">
      <c r="A8534" s="75">
        <v>101828</v>
      </c>
      <c r="B8534" s="73" t="s">
        <v>9170</v>
      </c>
      <c r="C8534" s="78">
        <v>187.8</v>
      </c>
    </row>
    <row r="8535" spans="1:3" ht="25.5">
      <c r="A8535" s="75">
        <v>101832</v>
      </c>
      <c r="B8535" s="73" t="s">
        <v>9171</v>
      </c>
      <c r="C8535" s="78">
        <v>259.5</v>
      </c>
    </row>
    <row r="8536" spans="1:3" ht="25.5">
      <c r="A8536" s="75">
        <v>101833</v>
      </c>
      <c r="B8536" s="73" t="s">
        <v>9172</v>
      </c>
      <c r="C8536" s="78">
        <v>293.05</v>
      </c>
    </row>
    <row r="8537" spans="1:3" ht="25.5">
      <c r="A8537" s="75">
        <v>101834</v>
      </c>
      <c r="B8537" s="73" t="s">
        <v>9173</v>
      </c>
      <c r="C8537" s="78">
        <v>326.14999999999998</v>
      </c>
    </row>
    <row r="8538" spans="1:3" ht="25.5">
      <c r="A8538" s="75">
        <v>101825</v>
      </c>
      <c r="B8538" s="73" t="s">
        <v>9174</v>
      </c>
      <c r="C8538" s="78">
        <v>229.14</v>
      </c>
    </row>
    <row r="8539" spans="1:3" ht="25.5">
      <c r="A8539" s="75">
        <v>101826</v>
      </c>
      <c r="B8539" s="73" t="s">
        <v>9175</v>
      </c>
      <c r="C8539" s="78">
        <v>263.58</v>
      </c>
    </row>
    <row r="8540" spans="1:3" ht="25.5">
      <c r="A8540" s="75">
        <v>101823</v>
      </c>
      <c r="B8540" s="73" t="s">
        <v>9176</v>
      </c>
      <c r="C8540" s="78">
        <v>158.34</v>
      </c>
    </row>
    <row r="8541" spans="1:3" ht="25.5">
      <c r="A8541" s="75">
        <v>101824</v>
      </c>
      <c r="B8541" s="73" t="s">
        <v>9177</v>
      </c>
      <c r="C8541" s="78">
        <v>194.22</v>
      </c>
    </row>
    <row r="8542" spans="1:3" ht="25.5">
      <c r="A8542" s="75">
        <v>101822</v>
      </c>
      <c r="B8542" s="73" t="s">
        <v>9178</v>
      </c>
      <c r="C8542" s="78">
        <v>119.81</v>
      </c>
    </row>
    <row r="8543" spans="1:3" ht="38.25">
      <c r="A8543" s="75">
        <v>101819</v>
      </c>
      <c r="B8543" s="73" t="s">
        <v>9179</v>
      </c>
      <c r="C8543" s="78">
        <v>61.12</v>
      </c>
    </row>
    <row r="8544" spans="1:3" ht="38.25">
      <c r="A8544" s="75">
        <v>104370</v>
      </c>
      <c r="B8544" s="73" t="s">
        <v>9180</v>
      </c>
      <c r="C8544" s="78">
        <v>0</v>
      </c>
    </row>
    <row r="8545" spans="1:3" ht="38.25">
      <c r="A8545" s="75">
        <v>101817</v>
      </c>
      <c r="B8545" s="73" t="s">
        <v>9181</v>
      </c>
      <c r="C8545" s="78">
        <v>47.19</v>
      </c>
    </row>
    <row r="8546" spans="1:3" ht="38.25">
      <c r="A8546" s="75">
        <v>101816</v>
      </c>
      <c r="B8546" s="73" t="s">
        <v>9182</v>
      </c>
      <c r="C8546" s="78">
        <v>68.180000000000007</v>
      </c>
    </row>
    <row r="8547" spans="1:3" ht="38.25">
      <c r="A8547" s="75">
        <v>104369</v>
      </c>
      <c r="B8547" s="73" t="s">
        <v>9183</v>
      </c>
      <c r="C8547" s="78">
        <v>0</v>
      </c>
    </row>
    <row r="8548" spans="1:3" ht="38.25">
      <c r="A8548" s="75">
        <v>101820</v>
      </c>
      <c r="B8548" s="73" t="s">
        <v>9184</v>
      </c>
      <c r="C8548" s="78">
        <v>40.159999999999997</v>
      </c>
    </row>
    <row r="8549" spans="1:3" ht="38.25">
      <c r="A8549" s="75">
        <v>102988</v>
      </c>
      <c r="B8549" s="73" t="s">
        <v>9185</v>
      </c>
      <c r="C8549" s="78">
        <v>53.53</v>
      </c>
    </row>
    <row r="8550" spans="1:3" ht="38.25">
      <c r="A8550" s="75">
        <v>101814</v>
      </c>
      <c r="B8550" s="73" t="s">
        <v>9186</v>
      </c>
      <c r="C8550" s="78">
        <v>43.06</v>
      </c>
    </row>
    <row r="8551" spans="1:3" ht="25.5">
      <c r="A8551" s="75">
        <v>102098</v>
      </c>
      <c r="B8551" s="73" t="s">
        <v>9187</v>
      </c>
      <c r="C8551" s="78">
        <v>2215.0300000000002</v>
      </c>
    </row>
    <row r="8552" spans="1:3" ht="25.5">
      <c r="A8552" s="75">
        <v>104366</v>
      </c>
      <c r="B8552" s="73" t="s">
        <v>9188</v>
      </c>
      <c r="C8552" s="78">
        <v>0</v>
      </c>
    </row>
    <row r="8553" spans="1:3" ht="25.5">
      <c r="A8553" s="75">
        <v>102099</v>
      </c>
      <c r="B8553" s="73" t="s">
        <v>9189</v>
      </c>
      <c r="C8553" s="78">
        <v>0</v>
      </c>
    </row>
    <row r="8554" spans="1:3" ht="25.5">
      <c r="A8554" s="75">
        <v>104367</v>
      </c>
      <c r="B8554" s="73" t="s">
        <v>9190</v>
      </c>
      <c r="C8554" s="78">
        <v>0</v>
      </c>
    </row>
    <row r="8555" spans="1:3" ht="25.5">
      <c r="A8555" s="75">
        <v>92994</v>
      </c>
      <c r="B8555" s="73" t="s">
        <v>9191</v>
      </c>
      <c r="C8555" s="78">
        <v>135.1</v>
      </c>
    </row>
    <row r="8556" spans="1:3" ht="25.5">
      <c r="A8556" s="75">
        <v>92996</v>
      </c>
      <c r="B8556" s="73" t="s">
        <v>9192</v>
      </c>
      <c r="C8556" s="78">
        <v>163.47</v>
      </c>
    </row>
    <row r="8557" spans="1:3" ht="25.5">
      <c r="A8557" s="75">
        <v>92998</v>
      </c>
      <c r="B8557" s="73" t="s">
        <v>9193</v>
      </c>
      <c r="C8557" s="78">
        <v>200.37</v>
      </c>
    </row>
    <row r="8558" spans="1:3" ht="25.5">
      <c r="A8558" s="75">
        <v>93000</v>
      </c>
      <c r="B8558" s="73" t="s">
        <v>9194</v>
      </c>
      <c r="C8558" s="78">
        <v>265.35000000000002</v>
      </c>
    </row>
    <row r="8559" spans="1:3" ht="25.5">
      <c r="A8559" s="75">
        <v>92984</v>
      </c>
      <c r="B8559" s="73" t="s">
        <v>9195</v>
      </c>
      <c r="C8559" s="78">
        <v>28.84</v>
      </c>
    </row>
    <row r="8560" spans="1:3" ht="25.5">
      <c r="A8560" s="75">
        <v>93002</v>
      </c>
      <c r="B8560" s="73" t="s">
        <v>9196</v>
      </c>
      <c r="C8560" s="78">
        <v>343.2</v>
      </c>
    </row>
    <row r="8561" spans="1:3" ht="25.5">
      <c r="A8561" s="75">
        <v>92986</v>
      </c>
      <c r="B8561" s="73" t="s">
        <v>9197</v>
      </c>
      <c r="C8561" s="78">
        <v>39.92</v>
      </c>
    </row>
    <row r="8562" spans="1:3" ht="25.5">
      <c r="A8562" s="75">
        <v>92988</v>
      </c>
      <c r="B8562" s="73" t="s">
        <v>9198</v>
      </c>
      <c r="C8562" s="78">
        <v>58.01</v>
      </c>
    </row>
    <row r="8563" spans="1:3" ht="25.5">
      <c r="A8563" s="75">
        <v>92990</v>
      </c>
      <c r="B8563" s="73" t="s">
        <v>9199</v>
      </c>
      <c r="C8563" s="78">
        <v>80.37</v>
      </c>
    </row>
    <row r="8564" spans="1:3" ht="25.5">
      <c r="A8564" s="75">
        <v>92992</v>
      </c>
      <c r="B8564" s="73" t="s">
        <v>9200</v>
      </c>
      <c r="C8564" s="78">
        <v>103.92</v>
      </c>
    </row>
    <row r="8565" spans="1:3" ht="25.5">
      <c r="A8565" s="75">
        <v>103491</v>
      </c>
      <c r="B8565" s="73" t="s">
        <v>9201</v>
      </c>
      <c r="C8565" s="78">
        <v>570.62</v>
      </c>
    </row>
    <row r="8566" spans="1:3" ht="25.5">
      <c r="A8566" s="75">
        <v>93026</v>
      </c>
      <c r="B8566" s="73" t="s">
        <v>9202</v>
      </c>
      <c r="C8566" s="78">
        <v>68.77</v>
      </c>
    </row>
    <row r="8567" spans="1:3" ht="25.5">
      <c r="A8567" s="75">
        <v>93018</v>
      </c>
      <c r="B8567" s="73" t="s">
        <v>9203</v>
      </c>
      <c r="C8567" s="78">
        <v>21.41</v>
      </c>
    </row>
    <row r="8568" spans="1:3" ht="25.5">
      <c r="A8568" s="75">
        <v>93020</v>
      </c>
      <c r="B8568" s="73" t="s">
        <v>9204</v>
      </c>
      <c r="C8568" s="78">
        <v>26.7</v>
      </c>
    </row>
    <row r="8569" spans="1:3" ht="25.5">
      <c r="A8569" s="75">
        <v>93022</v>
      </c>
      <c r="B8569" s="73" t="s">
        <v>9205</v>
      </c>
      <c r="C8569" s="78">
        <v>41.53</v>
      </c>
    </row>
    <row r="8570" spans="1:3" ht="25.5">
      <c r="A8570" s="75">
        <v>93024</v>
      </c>
      <c r="B8570" s="73" t="s">
        <v>9206</v>
      </c>
      <c r="C8570" s="78">
        <v>44.11</v>
      </c>
    </row>
    <row r="8571" spans="1:3" ht="25.5">
      <c r="A8571" s="75">
        <v>97670</v>
      </c>
      <c r="B8571" s="73" t="s">
        <v>9207</v>
      </c>
      <c r="C8571" s="78">
        <v>25.68</v>
      </c>
    </row>
    <row r="8572" spans="1:3" ht="25.5">
      <c r="A8572" s="75">
        <v>103486</v>
      </c>
      <c r="B8572" s="73" t="s">
        <v>9208</v>
      </c>
      <c r="C8572" s="78">
        <v>0</v>
      </c>
    </row>
    <row r="8573" spans="1:3" ht="25.5">
      <c r="A8573" s="75">
        <v>103487</v>
      </c>
      <c r="B8573" s="73" t="s">
        <v>9209</v>
      </c>
      <c r="C8573" s="78">
        <v>0</v>
      </c>
    </row>
    <row r="8574" spans="1:3" ht="25.5">
      <c r="A8574" s="75">
        <v>103488</v>
      </c>
      <c r="B8574" s="73" t="s">
        <v>9210</v>
      </c>
      <c r="C8574" s="78">
        <v>0</v>
      </c>
    </row>
    <row r="8575" spans="1:3" ht="25.5">
      <c r="A8575" s="75">
        <v>103489</v>
      </c>
      <c r="B8575" s="73" t="s">
        <v>9211</v>
      </c>
      <c r="C8575" s="78">
        <v>0</v>
      </c>
    </row>
    <row r="8576" spans="1:3" ht="25.5">
      <c r="A8576" s="75">
        <v>97667</v>
      </c>
      <c r="B8576" s="73" t="s">
        <v>9212</v>
      </c>
      <c r="C8576" s="78">
        <v>9.4499999999999993</v>
      </c>
    </row>
    <row r="8577" spans="1:3" ht="25.5">
      <c r="A8577" s="75">
        <v>97668</v>
      </c>
      <c r="B8577" s="73" t="s">
        <v>9213</v>
      </c>
      <c r="C8577" s="78">
        <v>13.47</v>
      </c>
    </row>
    <row r="8578" spans="1:3" ht="25.5">
      <c r="A8578" s="75">
        <v>97669</v>
      </c>
      <c r="B8578" s="73" t="s">
        <v>9214</v>
      </c>
      <c r="C8578" s="78">
        <v>19.829999999999998</v>
      </c>
    </row>
    <row r="8579" spans="1:3" ht="25.5">
      <c r="A8579" s="75">
        <v>93012</v>
      </c>
      <c r="B8579" s="73" t="s">
        <v>9215</v>
      </c>
      <c r="C8579" s="78">
        <v>73.5</v>
      </c>
    </row>
    <row r="8580" spans="1:3" ht="25.5">
      <c r="A8580" s="75">
        <v>93008</v>
      </c>
      <c r="B8580" s="73" t="s">
        <v>9216</v>
      </c>
      <c r="C8580" s="78">
        <v>18.989999999999998</v>
      </c>
    </row>
    <row r="8581" spans="1:3" ht="25.5">
      <c r="A8581" s="75">
        <v>93009</v>
      </c>
      <c r="B8581" s="73" t="s">
        <v>9217</v>
      </c>
      <c r="C8581" s="78">
        <v>28.28</v>
      </c>
    </row>
    <row r="8582" spans="1:3" ht="25.5">
      <c r="A8582" s="75">
        <v>93010</v>
      </c>
      <c r="B8582" s="73" t="s">
        <v>9218</v>
      </c>
      <c r="C8582" s="78">
        <v>39.54</v>
      </c>
    </row>
    <row r="8583" spans="1:3" ht="25.5">
      <c r="A8583" s="75">
        <v>93011</v>
      </c>
      <c r="B8583" s="73" t="s">
        <v>9219</v>
      </c>
      <c r="C8583" s="78">
        <v>48.45</v>
      </c>
    </row>
    <row r="8584" spans="1:3" ht="25.5">
      <c r="A8584" s="75">
        <v>103492</v>
      </c>
      <c r="B8584" s="73" t="s">
        <v>9220</v>
      </c>
      <c r="C8584" s="78">
        <v>0</v>
      </c>
    </row>
    <row r="8585" spans="1:3" ht="25.5">
      <c r="A8585" s="75">
        <v>93017</v>
      </c>
      <c r="B8585" s="73" t="s">
        <v>9221</v>
      </c>
      <c r="C8585" s="78">
        <v>42.26</v>
      </c>
    </row>
    <row r="8586" spans="1:3" ht="25.5">
      <c r="A8586" s="75">
        <v>93013</v>
      </c>
      <c r="B8586" s="73" t="s">
        <v>9222</v>
      </c>
      <c r="C8586" s="78">
        <v>14.08</v>
      </c>
    </row>
    <row r="8587" spans="1:3" ht="25.5">
      <c r="A8587" s="75">
        <v>93014</v>
      </c>
      <c r="B8587" s="73" t="s">
        <v>9223</v>
      </c>
      <c r="C8587" s="78">
        <v>17.010000000000002</v>
      </c>
    </row>
    <row r="8588" spans="1:3" ht="25.5">
      <c r="A8588" s="75">
        <v>93015</v>
      </c>
      <c r="B8588" s="73" t="s">
        <v>9224</v>
      </c>
      <c r="C8588" s="78">
        <v>24.39</v>
      </c>
    </row>
    <row r="8589" spans="1:3" ht="25.5">
      <c r="A8589" s="75">
        <v>93016</v>
      </c>
      <c r="B8589" s="73" t="s">
        <v>9225</v>
      </c>
      <c r="C8589" s="78">
        <v>29.09</v>
      </c>
    </row>
    <row r="8590" spans="1:3" ht="25.5">
      <c r="A8590" s="75">
        <v>103490</v>
      </c>
      <c r="B8590" s="73" t="s">
        <v>9226</v>
      </c>
      <c r="C8590" s="78">
        <v>2988.65</v>
      </c>
    </row>
    <row r="8591" spans="1:3">
      <c r="A8591" s="75">
        <v>98306</v>
      </c>
      <c r="B8591" s="73" t="s">
        <v>9227</v>
      </c>
      <c r="C8591" s="78">
        <v>64.569999999999993</v>
      </c>
    </row>
    <row r="8592" spans="1:3">
      <c r="A8592" s="75">
        <v>100553</v>
      </c>
      <c r="B8592" s="73" t="s">
        <v>9228</v>
      </c>
      <c r="C8592" s="78">
        <v>32.35</v>
      </c>
    </row>
    <row r="8593" spans="1:3">
      <c r="A8593" s="75">
        <v>100554</v>
      </c>
      <c r="B8593" s="73" t="s">
        <v>9229</v>
      </c>
      <c r="C8593" s="78">
        <v>6.14</v>
      </c>
    </row>
    <row r="8594" spans="1:3">
      <c r="A8594" s="75">
        <v>98300</v>
      </c>
      <c r="B8594" s="73" t="s">
        <v>9230</v>
      </c>
      <c r="C8594" s="78">
        <v>6.43</v>
      </c>
    </row>
    <row r="8595" spans="1:3" ht="25.5">
      <c r="A8595" s="75">
        <v>98295</v>
      </c>
      <c r="B8595" s="73" t="s">
        <v>9231</v>
      </c>
      <c r="C8595" s="78">
        <v>7.84</v>
      </c>
    </row>
    <row r="8596" spans="1:3" ht="25.5">
      <c r="A8596" s="75">
        <v>98294</v>
      </c>
      <c r="B8596" s="73" t="s">
        <v>9232</v>
      </c>
      <c r="C8596" s="78">
        <v>8.5500000000000007</v>
      </c>
    </row>
    <row r="8597" spans="1:3" ht="25.5">
      <c r="A8597" s="75">
        <v>98297</v>
      </c>
      <c r="B8597" s="73" t="s">
        <v>9233</v>
      </c>
      <c r="C8597" s="78">
        <v>11.3</v>
      </c>
    </row>
    <row r="8598" spans="1:3" ht="25.5">
      <c r="A8598" s="75">
        <v>98296</v>
      </c>
      <c r="B8598" s="73" t="s">
        <v>9234</v>
      </c>
      <c r="C8598" s="78">
        <v>12.44</v>
      </c>
    </row>
    <row r="8599" spans="1:3" ht="25.5">
      <c r="A8599" s="75">
        <v>98299</v>
      </c>
      <c r="B8599" s="73" t="s">
        <v>9235</v>
      </c>
      <c r="C8599" s="78">
        <v>29.47</v>
      </c>
    </row>
    <row r="8600" spans="1:3" ht="25.5">
      <c r="A8600" s="75">
        <v>98298</v>
      </c>
      <c r="B8600" s="73" t="s">
        <v>9236</v>
      </c>
      <c r="C8600" s="78">
        <v>30.88</v>
      </c>
    </row>
    <row r="8601" spans="1:3" ht="25.5">
      <c r="A8601" s="75">
        <v>98261</v>
      </c>
      <c r="B8601" s="73" t="s">
        <v>9237</v>
      </c>
      <c r="C8601" s="78">
        <v>4.09</v>
      </c>
    </row>
    <row r="8602" spans="1:3" ht="25.5">
      <c r="A8602" s="75">
        <v>98287</v>
      </c>
      <c r="B8602" s="73" t="s">
        <v>9238</v>
      </c>
      <c r="C8602" s="78">
        <v>1.74</v>
      </c>
    </row>
    <row r="8603" spans="1:3" ht="25.5">
      <c r="A8603" s="75">
        <v>98280</v>
      </c>
      <c r="B8603" s="73" t="s">
        <v>9239</v>
      </c>
      <c r="C8603" s="78">
        <v>8.02</v>
      </c>
    </row>
    <row r="8604" spans="1:3" ht="25.5">
      <c r="A8604" s="75">
        <v>98288</v>
      </c>
      <c r="B8604" s="73" t="s">
        <v>9240</v>
      </c>
      <c r="C8604" s="78">
        <v>2.8</v>
      </c>
    </row>
    <row r="8605" spans="1:3" ht="25.5">
      <c r="A8605" s="75">
        <v>98281</v>
      </c>
      <c r="B8605" s="73" t="s">
        <v>9241</v>
      </c>
      <c r="C8605" s="78">
        <v>9.08</v>
      </c>
    </row>
    <row r="8606" spans="1:3" ht="25.5">
      <c r="A8606" s="75">
        <v>98262</v>
      </c>
      <c r="B8606" s="73" t="s">
        <v>9242</v>
      </c>
      <c r="C8606" s="78">
        <v>5.15</v>
      </c>
    </row>
    <row r="8607" spans="1:3" ht="25.5">
      <c r="A8607" s="75">
        <v>98289</v>
      </c>
      <c r="B8607" s="73" t="s">
        <v>9243</v>
      </c>
      <c r="C8607" s="78">
        <v>3.03</v>
      </c>
    </row>
    <row r="8608" spans="1:3" ht="25.5">
      <c r="A8608" s="75">
        <v>98282</v>
      </c>
      <c r="B8608" s="73" t="s">
        <v>9244</v>
      </c>
      <c r="C8608" s="78">
        <v>9.31</v>
      </c>
    </row>
    <row r="8609" spans="1:3" ht="25.5">
      <c r="A8609" s="75">
        <v>98263</v>
      </c>
      <c r="B8609" s="73" t="s">
        <v>9245</v>
      </c>
      <c r="C8609" s="78">
        <v>5.39</v>
      </c>
    </row>
    <row r="8610" spans="1:3" ht="25.5">
      <c r="A8610" s="75">
        <v>98290</v>
      </c>
      <c r="B8610" s="73" t="s">
        <v>9246</v>
      </c>
      <c r="C8610" s="78">
        <v>4.17</v>
      </c>
    </row>
    <row r="8611" spans="1:3" ht="25.5">
      <c r="A8611" s="75">
        <v>98283</v>
      </c>
      <c r="B8611" s="73" t="s">
        <v>9247</v>
      </c>
      <c r="C8611" s="78">
        <v>10.46</v>
      </c>
    </row>
    <row r="8612" spans="1:3" ht="25.5">
      <c r="A8612" s="75">
        <v>98264</v>
      </c>
      <c r="B8612" s="73" t="s">
        <v>9248</v>
      </c>
      <c r="C8612" s="78">
        <v>6.53</v>
      </c>
    </row>
    <row r="8613" spans="1:3" ht="25.5">
      <c r="A8613" s="75">
        <v>98273</v>
      </c>
      <c r="B8613" s="73" t="s">
        <v>9249</v>
      </c>
      <c r="C8613" s="78">
        <v>3.48</v>
      </c>
    </row>
    <row r="8614" spans="1:3" ht="25.5">
      <c r="A8614" s="75">
        <v>98291</v>
      </c>
      <c r="B8614" s="73" t="s">
        <v>9250</v>
      </c>
      <c r="C8614" s="78">
        <v>4.93</v>
      </c>
    </row>
    <row r="8615" spans="1:3" ht="25.5">
      <c r="A8615" s="75">
        <v>98284</v>
      </c>
      <c r="B8615" s="73" t="s">
        <v>9251</v>
      </c>
      <c r="C8615" s="78">
        <v>11.21</v>
      </c>
    </row>
    <row r="8616" spans="1:3" ht="25.5">
      <c r="A8616" s="75">
        <v>98265</v>
      </c>
      <c r="B8616" s="73" t="s">
        <v>9252</v>
      </c>
      <c r="C8616" s="78">
        <v>7.29</v>
      </c>
    </row>
    <row r="8617" spans="1:3" ht="25.5">
      <c r="A8617" s="75">
        <v>98274</v>
      </c>
      <c r="B8617" s="73" t="s">
        <v>9253</v>
      </c>
      <c r="C8617" s="78">
        <v>4.2300000000000004</v>
      </c>
    </row>
    <row r="8618" spans="1:3" ht="25.5">
      <c r="A8618" s="75">
        <v>98292</v>
      </c>
      <c r="B8618" s="73" t="s">
        <v>9254</v>
      </c>
      <c r="C8618" s="78">
        <v>5.99</v>
      </c>
    </row>
    <row r="8619" spans="1:3" ht="25.5">
      <c r="A8619" s="75">
        <v>98285</v>
      </c>
      <c r="B8619" s="73" t="s">
        <v>9255</v>
      </c>
      <c r="C8619" s="78">
        <v>12.27</v>
      </c>
    </row>
    <row r="8620" spans="1:3" ht="25.5">
      <c r="A8620" s="75">
        <v>98266</v>
      </c>
      <c r="B8620" s="73" t="s">
        <v>9256</v>
      </c>
      <c r="C8620" s="78">
        <v>8.34</v>
      </c>
    </row>
    <row r="8621" spans="1:3" ht="25.5">
      <c r="A8621" s="75">
        <v>98275</v>
      </c>
      <c r="B8621" s="73" t="s">
        <v>9257</v>
      </c>
      <c r="C8621" s="78">
        <v>5.29</v>
      </c>
    </row>
    <row r="8622" spans="1:3" ht="25.5">
      <c r="A8622" s="75">
        <v>98293</v>
      </c>
      <c r="B8622" s="73" t="s">
        <v>9258</v>
      </c>
      <c r="C8622" s="78">
        <v>11.01</v>
      </c>
    </row>
    <row r="8623" spans="1:3" ht="25.5">
      <c r="A8623" s="75">
        <v>98286</v>
      </c>
      <c r="B8623" s="73" t="s">
        <v>9259</v>
      </c>
      <c r="C8623" s="78">
        <v>17.3</v>
      </c>
    </row>
    <row r="8624" spans="1:3" ht="25.5">
      <c r="A8624" s="75">
        <v>98267</v>
      </c>
      <c r="B8624" s="73" t="s">
        <v>9260</v>
      </c>
      <c r="C8624" s="78">
        <v>13.37</v>
      </c>
    </row>
    <row r="8625" spans="1:3">
      <c r="A8625" s="75">
        <v>98276</v>
      </c>
      <c r="B8625" s="73" t="s">
        <v>9261</v>
      </c>
      <c r="C8625" s="78">
        <v>10.31</v>
      </c>
    </row>
    <row r="8626" spans="1:3" ht="25.5">
      <c r="A8626" s="75">
        <v>98268</v>
      </c>
      <c r="B8626" s="73" t="s">
        <v>9262</v>
      </c>
      <c r="C8626" s="78">
        <v>21.83</v>
      </c>
    </row>
    <row r="8627" spans="1:3">
      <c r="A8627" s="75">
        <v>98277</v>
      </c>
      <c r="B8627" s="73" t="s">
        <v>9263</v>
      </c>
      <c r="C8627" s="78">
        <v>18.78</v>
      </c>
    </row>
    <row r="8628" spans="1:3" ht="25.5">
      <c r="A8628" s="75">
        <v>98272</v>
      </c>
      <c r="B8628" s="73" t="s">
        <v>9264</v>
      </c>
      <c r="C8628" s="78">
        <v>148.71</v>
      </c>
    </row>
    <row r="8629" spans="1:3" ht="25.5">
      <c r="A8629" s="75">
        <v>98269</v>
      </c>
      <c r="B8629" s="73" t="s">
        <v>9265</v>
      </c>
      <c r="C8629" s="78">
        <v>30.03</v>
      </c>
    </row>
    <row r="8630" spans="1:3">
      <c r="A8630" s="75">
        <v>98278</v>
      </c>
      <c r="B8630" s="73" t="s">
        <v>9266</v>
      </c>
      <c r="C8630" s="78">
        <v>26.98</v>
      </c>
    </row>
    <row r="8631" spans="1:3" ht="25.5">
      <c r="A8631" s="75">
        <v>98270</v>
      </c>
      <c r="B8631" s="73" t="s">
        <v>9267</v>
      </c>
      <c r="C8631" s="78">
        <v>45.61</v>
      </c>
    </row>
    <row r="8632" spans="1:3">
      <c r="A8632" s="75">
        <v>98279</v>
      </c>
      <c r="B8632" s="73" t="s">
        <v>9268</v>
      </c>
      <c r="C8632" s="78">
        <v>42.55</v>
      </c>
    </row>
    <row r="8633" spans="1:3" ht="25.5">
      <c r="A8633" s="75">
        <v>98271</v>
      </c>
      <c r="B8633" s="73" t="s">
        <v>9269</v>
      </c>
      <c r="C8633" s="78">
        <v>64.42</v>
      </c>
    </row>
    <row r="8634" spans="1:3" ht="25.5">
      <c r="A8634" s="75">
        <v>98400</v>
      </c>
      <c r="B8634" s="73" t="s">
        <v>9270</v>
      </c>
      <c r="C8634" s="78">
        <v>16.579999999999998</v>
      </c>
    </row>
    <row r="8635" spans="1:3" ht="25.5">
      <c r="A8635" s="75">
        <v>98401</v>
      </c>
      <c r="B8635" s="73" t="s">
        <v>9271</v>
      </c>
      <c r="C8635" s="78">
        <v>26.29</v>
      </c>
    </row>
    <row r="8636" spans="1:3" ht="25.5">
      <c r="A8636" s="75">
        <v>98402</v>
      </c>
      <c r="B8636" s="73" t="s">
        <v>9272</v>
      </c>
      <c r="C8636" s="78">
        <v>30.72</v>
      </c>
    </row>
    <row r="8637" spans="1:3" ht="25.5">
      <c r="A8637" s="75">
        <v>100556</v>
      </c>
      <c r="B8637" s="73" t="s">
        <v>9273</v>
      </c>
      <c r="C8637" s="78">
        <v>36.299999999999997</v>
      </c>
    </row>
    <row r="8638" spans="1:3" ht="25.5">
      <c r="A8638" s="75">
        <v>100557</v>
      </c>
      <c r="B8638" s="73" t="s">
        <v>9274</v>
      </c>
      <c r="C8638" s="78">
        <v>402.98</v>
      </c>
    </row>
    <row r="8639" spans="1:3">
      <c r="A8639" s="75">
        <v>98301</v>
      </c>
      <c r="B8639" s="73" t="s">
        <v>9275</v>
      </c>
      <c r="C8639" s="78">
        <v>653.30999999999995</v>
      </c>
    </row>
    <row r="8640" spans="1:3">
      <c r="A8640" s="75">
        <v>98302</v>
      </c>
      <c r="B8640" s="73" t="s">
        <v>9276</v>
      </c>
      <c r="C8640" s="78">
        <v>1221.98</v>
      </c>
    </row>
    <row r="8641" spans="1:3">
      <c r="A8641" s="75">
        <v>98593</v>
      </c>
      <c r="B8641" s="73" t="s">
        <v>9277</v>
      </c>
      <c r="C8641" s="78">
        <v>2664.05</v>
      </c>
    </row>
    <row r="8642" spans="1:3">
      <c r="A8642" s="75">
        <v>98304</v>
      </c>
      <c r="B8642" s="73" t="s">
        <v>9278</v>
      </c>
      <c r="C8642" s="78">
        <v>3823.58</v>
      </c>
    </row>
    <row r="8643" spans="1:3" ht="25.5">
      <c r="A8643" s="75">
        <v>100561</v>
      </c>
      <c r="B8643" s="73" t="s">
        <v>9279</v>
      </c>
      <c r="C8643" s="78">
        <v>171.46</v>
      </c>
    </row>
    <row r="8644" spans="1:3" ht="25.5">
      <c r="A8644" s="75">
        <v>100562</v>
      </c>
      <c r="B8644" s="73" t="s">
        <v>9280</v>
      </c>
      <c r="C8644" s="78">
        <v>259.95</v>
      </c>
    </row>
    <row r="8645" spans="1:3" ht="25.5">
      <c r="A8645" s="75">
        <v>100560</v>
      </c>
      <c r="B8645" s="73" t="s">
        <v>9281</v>
      </c>
      <c r="C8645" s="78">
        <v>98.55</v>
      </c>
    </row>
    <row r="8646" spans="1:3" ht="25.5">
      <c r="A8646" s="75">
        <v>100563</v>
      </c>
      <c r="B8646" s="73" t="s">
        <v>9282</v>
      </c>
      <c r="C8646" s="78">
        <v>370.26</v>
      </c>
    </row>
    <row r="8647" spans="1:3">
      <c r="A8647" s="75">
        <v>100555</v>
      </c>
      <c r="B8647" s="73" t="s">
        <v>9283</v>
      </c>
      <c r="C8647" s="78">
        <v>1407.29</v>
      </c>
    </row>
    <row r="8648" spans="1:3">
      <c r="A8648" s="75">
        <v>98305</v>
      </c>
      <c r="B8648" s="73" t="s">
        <v>9284</v>
      </c>
      <c r="C8648" s="78">
        <v>2809.76</v>
      </c>
    </row>
    <row r="8649" spans="1:3">
      <c r="A8649" s="75">
        <v>98307</v>
      </c>
      <c r="B8649" s="73" t="s">
        <v>9285</v>
      </c>
      <c r="C8649" s="78">
        <v>41.57</v>
      </c>
    </row>
    <row r="8650" spans="1:3">
      <c r="A8650" s="75">
        <v>98308</v>
      </c>
      <c r="B8650" s="73" t="s">
        <v>9286</v>
      </c>
      <c r="C8650" s="78">
        <v>28.08</v>
      </c>
    </row>
    <row r="8651" spans="1:3" ht="38.25">
      <c r="A8651" s="75">
        <v>103401</v>
      </c>
      <c r="B8651" s="73" t="s">
        <v>9287</v>
      </c>
      <c r="C8651" s="78">
        <v>19.059999999999999</v>
      </c>
    </row>
    <row r="8652" spans="1:3" ht="38.25">
      <c r="A8652" s="75">
        <v>103402</v>
      </c>
      <c r="B8652" s="73" t="s">
        <v>9288</v>
      </c>
      <c r="C8652" s="78">
        <v>27.72</v>
      </c>
    </row>
    <row r="8653" spans="1:3" ht="38.25">
      <c r="A8653" s="75">
        <v>103403</v>
      </c>
      <c r="B8653" s="73" t="s">
        <v>9289</v>
      </c>
      <c r="C8653" s="78">
        <v>31.19</v>
      </c>
    </row>
    <row r="8654" spans="1:3" ht="38.25">
      <c r="A8654" s="75">
        <v>103397</v>
      </c>
      <c r="B8654" s="73" t="s">
        <v>9290</v>
      </c>
      <c r="C8654" s="78">
        <v>3.46</v>
      </c>
    </row>
    <row r="8655" spans="1:3" ht="38.25">
      <c r="A8655" s="75">
        <v>103404</v>
      </c>
      <c r="B8655" s="73" t="s">
        <v>9291</v>
      </c>
      <c r="C8655" s="78">
        <v>34.65</v>
      </c>
    </row>
    <row r="8656" spans="1:3" ht="38.25">
      <c r="A8656" s="75">
        <v>103405</v>
      </c>
      <c r="B8656" s="73" t="s">
        <v>9292</v>
      </c>
      <c r="C8656" s="78">
        <v>38.99</v>
      </c>
    </row>
    <row r="8657" spans="1:3" ht="38.25">
      <c r="A8657" s="75">
        <v>103406</v>
      </c>
      <c r="B8657" s="73" t="s">
        <v>9293</v>
      </c>
      <c r="C8657" s="78">
        <v>43.32</v>
      </c>
    </row>
    <row r="8658" spans="1:3" ht="38.25">
      <c r="A8658" s="75">
        <v>103407</v>
      </c>
      <c r="B8658" s="73" t="s">
        <v>9294</v>
      </c>
      <c r="C8658" s="78">
        <v>48.52</v>
      </c>
    </row>
    <row r="8659" spans="1:3" ht="38.25">
      <c r="A8659" s="75">
        <v>103408</v>
      </c>
      <c r="B8659" s="73" t="s">
        <v>9295</v>
      </c>
      <c r="C8659" s="78">
        <v>54.58</v>
      </c>
    </row>
    <row r="8660" spans="1:3" ht="38.25">
      <c r="A8660" s="75">
        <v>103398</v>
      </c>
      <c r="B8660" s="73" t="s">
        <v>9296</v>
      </c>
      <c r="C8660" s="78">
        <v>5.54</v>
      </c>
    </row>
    <row r="8661" spans="1:3" ht="38.25">
      <c r="A8661" s="75">
        <v>103409</v>
      </c>
      <c r="B8661" s="73" t="s">
        <v>9297</v>
      </c>
      <c r="C8661" s="78">
        <v>61.53</v>
      </c>
    </row>
    <row r="8662" spans="1:3" ht="38.25">
      <c r="A8662" s="75">
        <v>103410</v>
      </c>
      <c r="B8662" s="73" t="s">
        <v>9298</v>
      </c>
      <c r="C8662" s="78">
        <v>69.319999999999993</v>
      </c>
    </row>
    <row r="8663" spans="1:3" ht="38.25">
      <c r="A8663" s="75">
        <v>103399</v>
      </c>
      <c r="B8663" s="73" t="s">
        <v>9299</v>
      </c>
      <c r="C8663" s="78">
        <v>10.91</v>
      </c>
    </row>
    <row r="8664" spans="1:3" ht="38.25">
      <c r="A8664" s="75">
        <v>103400</v>
      </c>
      <c r="B8664" s="73" t="s">
        <v>9300</v>
      </c>
      <c r="C8664" s="78">
        <v>15.59</v>
      </c>
    </row>
    <row r="8665" spans="1:3" ht="38.25">
      <c r="A8665" s="75">
        <v>103415</v>
      </c>
      <c r="B8665" s="73" t="s">
        <v>9301</v>
      </c>
      <c r="C8665" s="78">
        <v>38.119999999999997</v>
      </c>
    </row>
    <row r="8666" spans="1:3" ht="38.25">
      <c r="A8666" s="75">
        <v>103416</v>
      </c>
      <c r="B8666" s="73" t="s">
        <v>9302</v>
      </c>
      <c r="C8666" s="78">
        <v>55.45</v>
      </c>
    </row>
    <row r="8667" spans="1:3" ht="38.25">
      <c r="A8667" s="75">
        <v>103417</v>
      </c>
      <c r="B8667" s="73" t="s">
        <v>9303</v>
      </c>
      <c r="C8667" s="78">
        <v>62.38</v>
      </c>
    </row>
    <row r="8668" spans="1:3" ht="38.25">
      <c r="A8668" s="75">
        <v>103411</v>
      </c>
      <c r="B8668" s="73" t="s">
        <v>9304</v>
      </c>
      <c r="C8668" s="78">
        <v>6.92</v>
      </c>
    </row>
    <row r="8669" spans="1:3" ht="38.25">
      <c r="A8669" s="75">
        <v>103418</v>
      </c>
      <c r="B8669" s="73" t="s">
        <v>9305</v>
      </c>
      <c r="C8669" s="78">
        <v>69.319999999999993</v>
      </c>
    </row>
    <row r="8670" spans="1:3" ht="38.25">
      <c r="A8670" s="75">
        <v>103419</v>
      </c>
      <c r="B8670" s="73" t="s">
        <v>9306</v>
      </c>
      <c r="C8670" s="78">
        <v>77.989999999999995</v>
      </c>
    </row>
    <row r="8671" spans="1:3" ht="38.25">
      <c r="A8671" s="75">
        <v>103420</v>
      </c>
      <c r="B8671" s="73" t="s">
        <v>9307</v>
      </c>
      <c r="C8671" s="78">
        <v>86.65</v>
      </c>
    </row>
    <row r="8672" spans="1:3" ht="38.25">
      <c r="A8672" s="75">
        <v>103421</v>
      </c>
      <c r="B8672" s="73" t="s">
        <v>9308</v>
      </c>
      <c r="C8672" s="78">
        <v>97.05</v>
      </c>
    </row>
    <row r="8673" spans="1:3" ht="38.25">
      <c r="A8673" s="75">
        <v>103422</v>
      </c>
      <c r="B8673" s="73" t="s">
        <v>9309</v>
      </c>
      <c r="C8673" s="78">
        <v>109.18</v>
      </c>
    </row>
    <row r="8674" spans="1:3" ht="38.25">
      <c r="A8674" s="75">
        <v>103412</v>
      </c>
      <c r="B8674" s="73" t="s">
        <v>9310</v>
      </c>
      <c r="C8674" s="78">
        <v>11.08</v>
      </c>
    </row>
    <row r="8675" spans="1:3" ht="38.25">
      <c r="A8675" s="75">
        <v>103423</v>
      </c>
      <c r="B8675" s="73" t="s">
        <v>9311</v>
      </c>
      <c r="C8675" s="78">
        <v>123.05</v>
      </c>
    </row>
    <row r="8676" spans="1:3" ht="38.25">
      <c r="A8676" s="75">
        <v>103424</v>
      </c>
      <c r="B8676" s="73" t="s">
        <v>9312</v>
      </c>
      <c r="C8676" s="78">
        <v>138.65</v>
      </c>
    </row>
    <row r="8677" spans="1:3" ht="38.25">
      <c r="A8677" s="75">
        <v>103413</v>
      </c>
      <c r="B8677" s="73" t="s">
        <v>9313</v>
      </c>
      <c r="C8677" s="78">
        <v>21.83</v>
      </c>
    </row>
    <row r="8678" spans="1:3" ht="38.25">
      <c r="A8678" s="75">
        <v>103414</v>
      </c>
      <c r="B8678" s="73" t="s">
        <v>9314</v>
      </c>
      <c r="C8678" s="78">
        <v>31.19</v>
      </c>
    </row>
    <row r="8679" spans="1:3" ht="25.5">
      <c r="A8679" s="75">
        <v>103432</v>
      </c>
      <c r="B8679" s="73" t="s">
        <v>9315</v>
      </c>
      <c r="C8679" s="78">
        <v>1643.49</v>
      </c>
    </row>
    <row r="8680" spans="1:3" ht="25.5">
      <c r="A8680" s="75">
        <v>103430</v>
      </c>
      <c r="B8680" s="73" t="s">
        <v>9316</v>
      </c>
      <c r="C8680" s="78">
        <v>34.46</v>
      </c>
    </row>
    <row r="8681" spans="1:3" ht="25.5">
      <c r="A8681" s="75">
        <v>103431</v>
      </c>
      <c r="B8681" s="73" t="s">
        <v>9317</v>
      </c>
      <c r="C8681" s="78">
        <v>60.27</v>
      </c>
    </row>
    <row r="8682" spans="1:3" ht="25.5">
      <c r="A8682" s="75">
        <v>103433</v>
      </c>
      <c r="B8682" s="73" t="s">
        <v>9318</v>
      </c>
      <c r="C8682" s="78">
        <v>34.299999999999997</v>
      </c>
    </row>
    <row r="8683" spans="1:3" ht="25.5">
      <c r="A8683" s="75">
        <v>103434</v>
      </c>
      <c r="B8683" s="73" t="s">
        <v>9319</v>
      </c>
      <c r="C8683" s="78">
        <v>47.37</v>
      </c>
    </row>
    <row r="8684" spans="1:3" ht="25.5">
      <c r="A8684" s="75">
        <v>103435</v>
      </c>
      <c r="B8684" s="73" t="s">
        <v>9320</v>
      </c>
      <c r="C8684" s="78">
        <v>88.07</v>
      </c>
    </row>
    <row r="8685" spans="1:3" ht="38.25">
      <c r="A8685" s="75">
        <v>103436</v>
      </c>
      <c r="B8685" s="73" t="s">
        <v>9321</v>
      </c>
      <c r="C8685" s="78">
        <v>2329.0700000000002</v>
      </c>
    </row>
    <row r="8686" spans="1:3" ht="38.25">
      <c r="A8686" s="75">
        <v>103482</v>
      </c>
      <c r="B8686" s="73" t="s">
        <v>9322</v>
      </c>
      <c r="C8686" s="78">
        <v>0</v>
      </c>
    </row>
    <row r="8687" spans="1:3" ht="38.25">
      <c r="A8687" s="75">
        <v>103465</v>
      </c>
      <c r="B8687" s="73" t="s">
        <v>9323</v>
      </c>
      <c r="C8687" s="78">
        <v>0</v>
      </c>
    </row>
    <row r="8688" spans="1:3" ht="38.25">
      <c r="A8688" s="75">
        <v>103483</v>
      </c>
      <c r="B8688" s="73" t="s">
        <v>9324</v>
      </c>
      <c r="C8688" s="78">
        <v>0</v>
      </c>
    </row>
    <row r="8689" spans="1:3" ht="38.25">
      <c r="A8689" s="75">
        <v>103484</v>
      </c>
      <c r="B8689" s="73" t="s">
        <v>9325</v>
      </c>
      <c r="C8689" s="78">
        <v>0</v>
      </c>
    </row>
    <row r="8690" spans="1:3" ht="38.25">
      <c r="A8690" s="75">
        <v>103466</v>
      </c>
      <c r="B8690" s="73" t="s">
        <v>9326</v>
      </c>
      <c r="C8690" s="78">
        <v>0</v>
      </c>
    </row>
    <row r="8691" spans="1:3" ht="38.25">
      <c r="A8691" s="75">
        <v>103485</v>
      </c>
      <c r="B8691" s="73" t="s">
        <v>9327</v>
      </c>
      <c r="C8691" s="78">
        <v>0</v>
      </c>
    </row>
    <row r="8692" spans="1:3" ht="38.25">
      <c r="A8692" s="75">
        <v>103467</v>
      </c>
      <c r="B8692" s="73" t="s">
        <v>9328</v>
      </c>
      <c r="C8692" s="78">
        <v>0</v>
      </c>
    </row>
    <row r="8693" spans="1:3" ht="38.25">
      <c r="A8693" s="75">
        <v>103461</v>
      </c>
      <c r="B8693" s="73" t="s">
        <v>9329</v>
      </c>
      <c r="C8693" s="78">
        <v>0</v>
      </c>
    </row>
    <row r="8694" spans="1:3" ht="38.25">
      <c r="A8694" s="75">
        <v>103468</v>
      </c>
      <c r="B8694" s="73" t="s">
        <v>9330</v>
      </c>
      <c r="C8694" s="78">
        <v>0</v>
      </c>
    </row>
    <row r="8695" spans="1:3" ht="38.25">
      <c r="A8695" s="75">
        <v>103469</v>
      </c>
      <c r="B8695" s="73" t="s">
        <v>9331</v>
      </c>
      <c r="C8695" s="78">
        <v>0</v>
      </c>
    </row>
    <row r="8696" spans="1:3" ht="38.25">
      <c r="A8696" s="75">
        <v>103470</v>
      </c>
      <c r="B8696" s="73" t="s">
        <v>9332</v>
      </c>
      <c r="C8696" s="78">
        <v>0</v>
      </c>
    </row>
    <row r="8697" spans="1:3" ht="38.25">
      <c r="A8697" s="75">
        <v>103471</v>
      </c>
      <c r="B8697" s="73" t="s">
        <v>9333</v>
      </c>
      <c r="C8697" s="78">
        <v>0</v>
      </c>
    </row>
    <row r="8698" spans="1:3" ht="38.25">
      <c r="A8698" s="75">
        <v>103472</v>
      </c>
      <c r="B8698" s="73" t="s">
        <v>9334</v>
      </c>
      <c r="C8698" s="78">
        <v>0</v>
      </c>
    </row>
    <row r="8699" spans="1:3" ht="38.25">
      <c r="A8699" s="75">
        <v>103462</v>
      </c>
      <c r="B8699" s="73" t="s">
        <v>9335</v>
      </c>
      <c r="C8699" s="78">
        <v>0</v>
      </c>
    </row>
    <row r="8700" spans="1:3" ht="38.25">
      <c r="A8700" s="75">
        <v>103473</v>
      </c>
      <c r="B8700" s="73" t="s">
        <v>9336</v>
      </c>
      <c r="C8700" s="78">
        <v>0</v>
      </c>
    </row>
    <row r="8701" spans="1:3" ht="38.25">
      <c r="A8701" s="75">
        <v>103474</v>
      </c>
      <c r="B8701" s="73" t="s">
        <v>9337</v>
      </c>
      <c r="C8701" s="78">
        <v>0</v>
      </c>
    </row>
    <row r="8702" spans="1:3" ht="38.25">
      <c r="A8702" s="75">
        <v>103475</v>
      </c>
      <c r="B8702" s="73" t="s">
        <v>9338</v>
      </c>
      <c r="C8702" s="78">
        <v>0</v>
      </c>
    </row>
    <row r="8703" spans="1:3" ht="38.25">
      <c r="A8703" s="75">
        <v>103476</v>
      </c>
      <c r="B8703" s="73" t="s">
        <v>9339</v>
      </c>
      <c r="C8703" s="78">
        <v>0</v>
      </c>
    </row>
    <row r="8704" spans="1:3" ht="38.25">
      <c r="A8704" s="75">
        <v>103477</v>
      </c>
      <c r="B8704" s="73" t="s">
        <v>9340</v>
      </c>
      <c r="C8704" s="78">
        <v>0</v>
      </c>
    </row>
    <row r="8705" spans="1:3" ht="38.25">
      <c r="A8705" s="75">
        <v>103463</v>
      </c>
      <c r="B8705" s="73" t="s">
        <v>9341</v>
      </c>
      <c r="C8705" s="78">
        <v>0</v>
      </c>
    </row>
    <row r="8706" spans="1:3" ht="38.25">
      <c r="A8706" s="75">
        <v>103478</v>
      </c>
      <c r="B8706" s="73" t="s">
        <v>9342</v>
      </c>
      <c r="C8706" s="78">
        <v>0</v>
      </c>
    </row>
    <row r="8707" spans="1:3" ht="38.25">
      <c r="A8707" s="75">
        <v>103479</v>
      </c>
      <c r="B8707" s="73" t="s">
        <v>9343</v>
      </c>
      <c r="C8707" s="78">
        <v>0</v>
      </c>
    </row>
    <row r="8708" spans="1:3" ht="38.25">
      <c r="A8708" s="75">
        <v>103480</v>
      </c>
      <c r="B8708" s="73" t="s">
        <v>9344</v>
      </c>
      <c r="C8708" s="78">
        <v>0</v>
      </c>
    </row>
    <row r="8709" spans="1:3" ht="38.25">
      <c r="A8709" s="75">
        <v>103464</v>
      </c>
      <c r="B8709" s="73" t="s">
        <v>9345</v>
      </c>
      <c r="C8709" s="78">
        <v>0</v>
      </c>
    </row>
    <row r="8710" spans="1:3" ht="38.25">
      <c r="A8710" s="75">
        <v>103481</v>
      </c>
      <c r="B8710" s="73" t="s">
        <v>9346</v>
      </c>
      <c r="C8710" s="78">
        <v>0</v>
      </c>
    </row>
    <row r="8711" spans="1:3" ht="38.25">
      <c r="A8711" s="75">
        <v>103459</v>
      </c>
      <c r="B8711" s="73" t="s">
        <v>9347</v>
      </c>
      <c r="C8711" s="78">
        <v>0</v>
      </c>
    </row>
    <row r="8712" spans="1:3" ht="38.25">
      <c r="A8712" s="75">
        <v>103460</v>
      </c>
      <c r="B8712" s="73" t="s">
        <v>9348</v>
      </c>
      <c r="C8712" s="78">
        <v>0</v>
      </c>
    </row>
    <row r="8713" spans="1:3" ht="38.25">
      <c r="A8713" s="75">
        <v>103443</v>
      </c>
      <c r="B8713" s="73" t="s">
        <v>9349</v>
      </c>
      <c r="C8713" s="78">
        <v>0</v>
      </c>
    </row>
    <row r="8714" spans="1:3" ht="38.25">
      <c r="A8714" s="75">
        <v>103444</v>
      </c>
      <c r="B8714" s="73" t="s">
        <v>9350</v>
      </c>
      <c r="C8714" s="78">
        <v>0</v>
      </c>
    </row>
    <row r="8715" spans="1:3" ht="38.25">
      <c r="A8715" s="75">
        <v>103445</v>
      </c>
      <c r="B8715" s="73" t="s">
        <v>9351</v>
      </c>
      <c r="C8715" s="78">
        <v>0</v>
      </c>
    </row>
    <row r="8716" spans="1:3" ht="38.25">
      <c r="A8716" s="75">
        <v>103446</v>
      </c>
      <c r="B8716" s="73" t="s">
        <v>9352</v>
      </c>
      <c r="C8716" s="78">
        <v>0</v>
      </c>
    </row>
    <row r="8717" spans="1:3" ht="38.25">
      <c r="A8717" s="75">
        <v>103447</v>
      </c>
      <c r="B8717" s="73" t="s">
        <v>9353</v>
      </c>
      <c r="C8717" s="78">
        <v>0</v>
      </c>
    </row>
    <row r="8718" spans="1:3" ht="38.25">
      <c r="A8718" s="75">
        <v>103448</v>
      </c>
      <c r="B8718" s="73" t="s">
        <v>9354</v>
      </c>
      <c r="C8718" s="78">
        <v>0</v>
      </c>
    </row>
    <row r="8719" spans="1:3" ht="38.25">
      <c r="A8719" s="75">
        <v>103449</v>
      </c>
      <c r="B8719" s="73" t="s">
        <v>9355</v>
      </c>
      <c r="C8719" s="78">
        <v>0</v>
      </c>
    </row>
    <row r="8720" spans="1:3" ht="38.25">
      <c r="A8720" s="75">
        <v>103450</v>
      </c>
      <c r="B8720" s="73" t="s">
        <v>9356</v>
      </c>
      <c r="C8720" s="78">
        <v>0</v>
      </c>
    </row>
    <row r="8721" spans="1:3" ht="38.25">
      <c r="A8721" s="75">
        <v>103451</v>
      </c>
      <c r="B8721" s="73" t="s">
        <v>9357</v>
      </c>
      <c r="C8721" s="78">
        <v>0</v>
      </c>
    </row>
    <row r="8722" spans="1:3" ht="38.25">
      <c r="A8722" s="75">
        <v>103452</v>
      </c>
      <c r="B8722" s="73" t="s">
        <v>9358</v>
      </c>
      <c r="C8722" s="78">
        <v>0</v>
      </c>
    </row>
    <row r="8723" spans="1:3" ht="38.25">
      <c r="A8723" s="75">
        <v>103453</v>
      </c>
      <c r="B8723" s="73" t="s">
        <v>9359</v>
      </c>
      <c r="C8723" s="78">
        <v>0</v>
      </c>
    </row>
    <row r="8724" spans="1:3" ht="38.25">
      <c r="A8724" s="75">
        <v>103454</v>
      </c>
      <c r="B8724" s="73" t="s">
        <v>9360</v>
      </c>
      <c r="C8724" s="78">
        <v>0</v>
      </c>
    </row>
    <row r="8725" spans="1:3" ht="38.25">
      <c r="A8725" s="75">
        <v>103455</v>
      </c>
      <c r="B8725" s="73" t="s">
        <v>9361</v>
      </c>
      <c r="C8725" s="78">
        <v>0</v>
      </c>
    </row>
    <row r="8726" spans="1:3" ht="38.25">
      <c r="A8726" s="75">
        <v>103456</v>
      </c>
      <c r="B8726" s="73" t="s">
        <v>9362</v>
      </c>
      <c r="C8726" s="78">
        <v>0</v>
      </c>
    </row>
    <row r="8727" spans="1:3" ht="38.25">
      <c r="A8727" s="75">
        <v>103457</v>
      </c>
      <c r="B8727" s="73" t="s">
        <v>9363</v>
      </c>
      <c r="C8727" s="78">
        <v>0</v>
      </c>
    </row>
    <row r="8728" spans="1:3" ht="38.25">
      <c r="A8728" s="75">
        <v>103458</v>
      </c>
      <c r="B8728" s="73" t="s">
        <v>9364</v>
      </c>
      <c r="C8728" s="78">
        <v>0</v>
      </c>
    </row>
    <row r="8729" spans="1:3" ht="25.5">
      <c r="A8729" s="75">
        <v>103425</v>
      </c>
      <c r="B8729" s="73" t="s">
        <v>9365</v>
      </c>
      <c r="C8729" s="78">
        <v>15.95</v>
      </c>
    </row>
    <row r="8730" spans="1:3" ht="25.5">
      <c r="A8730" s="75">
        <v>103428</v>
      </c>
      <c r="B8730" s="73" t="s">
        <v>9366</v>
      </c>
      <c r="C8730" s="78">
        <v>258.04000000000002</v>
      </c>
    </row>
    <row r="8731" spans="1:3" ht="25.5">
      <c r="A8731" s="75">
        <v>103426</v>
      </c>
      <c r="B8731" s="73" t="s">
        <v>9367</v>
      </c>
      <c r="C8731" s="78">
        <v>19</v>
      </c>
    </row>
    <row r="8732" spans="1:3" ht="25.5">
      <c r="A8732" s="75">
        <v>103429</v>
      </c>
      <c r="B8732" s="73" t="s">
        <v>9368</v>
      </c>
      <c r="C8732" s="78">
        <v>2894.21</v>
      </c>
    </row>
    <row r="8733" spans="1:3" ht="25.5">
      <c r="A8733" s="75">
        <v>103427</v>
      </c>
      <c r="B8733" s="73" t="s">
        <v>9369</v>
      </c>
      <c r="C8733" s="78">
        <v>38.08</v>
      </c>
    </row>
    <row r="8734" spans="1:3" ht="25.5">
      <c r="A8734" s="75">
        <v>103393</v>
      </c>
      <c r="B8734" s="73" t="s">
        <v>9370</v>
      </c>
      <c r="C8734" s="78">
        <v>5463.3</v>
      </c>
    </row>
    <row r="8735" spans="1:3" ht="25.5">
      <c r="A8735" s="75">
        <v>103376</v>
      </c>
      <c r="B8735" s="73" t="s">
        <v>9371</v>
      </c>
      <c r="C8735" s="78">
        <v>133.80000000000001</v>
      </c>
    </row>
    <row r="8736" spans="1:3" ht="25.5">
      <c r="A8736" s="75">
        <v>104804</v>
      </c>
      <c r="B8736" s="73" t="s">
        <v>9372</v>
      </c>
      <c r="C8736" s="78">
        <v>0</v>
      </c>
    </row>
    <row r="8737" spans="1:3" ht="25.5">
      <c r="A8737" s="75">
        <v>104805</v>
      </c>
      <c r="B8737" s="73" t="s">
        <v>9373</v>
      </c>
      <c r="C8737" s="78">
        <v>0</v>
      </c>
    </row>
    <row r="8738" spans="1:3" ht="25.5">
      <c r="A8738" s="75">
        <v>103377</v>
      </c>
      <c r="B8738" s="73" t="s">
        <v>9374</v>
      </c>
      <c r="C8738" s="78">
        <v>286.45999999999998</v>
      </c>
    </row>
    <row r="8739" spans="1:3" ht="25.5">
      <c r="A8739" s="75">
        <v>104806</v>
      </c>
      <c r="B8739" s="73" t="s">
        <v>9375</v>
      </c>
      <c r="C8739" s="78">
        <v>0</v>
      </c>
    </row>
    <row r="8740" spans="1:3" ht="25.5">
      <c r="A8740" s="75">
        <v>103378</v>
      </c>
      <c r="B8740" s="73" t="s">
        <v>9376</v>
      </c>
      <c r="C8740" s="78">
        <v>0</v>
      </c>
    </row>
    <row r="8741" spans="1:3" ht="25.5">
      <c r="A8741" s="75">
        <v>103372</v>
      </c>
      <c r="B8741" s="73" t="s">
        <v>9377</v>
      </c>
      <c r="C8741" s="78">
        <v>5.71</v>
      </c>
    </row>
    <row r="8742" spans="1:3" ht="25.5">
      <c r="A8742" s="75">
        <v>103379</v>
      </c>
      <c r="B8742" s="73" t="s">
        <v>9378</v>
      </c>
      <c r="C8742" s="78">
        <v>446.05</v>
      </c>
    </row>
    <row r="8743" spans="1:3" ht="25.5">
      <c r="A8743" s="75">
        <v>103380</v>
      </c>
      <c r="B8743" s="73" t="s">
        <v>9379</v>
      </c>
      <c r="C8743" s="78">
        <v>0</v>
      </c>
    </row>
    <row r="8744" spans="1:3" ht="25.5">
      <c r="A8744" s="75">
        <v>103381</v>
      </c>
      <c r="B8744" s="73" t="s">
        <v>9380</v>
      </c>
      <c r="C8744" s="78">
        <v>0</v>
      </c>
    </row>
    <row r="8745" spans="1:3" ht="25.5">
      <c r="A8745" s="75">
        <v>103382</v>
      </c>
      <c r="B8745" s="73" t="s">
        <v>9381</v>
      </c>
      <c r="C8745" s="78">
        <v>0</v>
      </c>
    </row>
    <row r="8746" spans="1:3" ht="25.5">
      <c r="A8746" s="75">
        <v>103383</v>
      </c>
      <c r="B8746" s="73" t="s">
        <v>9382</v>
      </c>
      <c r="C8746" s="78">
        <v>1093.83</v>
      </c>
    </row>
    <row r="8747" spans="1:3" ht="25.5">
      <c r="A8747" s="75">
        <v>103373</v>
      </c>
      <c r="B8747" s="73" t="s">
        <v>9383</v>
      </c>
      <c r="C8747" s="78">
        <v>11.2</v>
      </c>
    </row>
    <row r="8748" spans="1:3" ht="25.5">
      <c r="A8748" s="75">
        <v>103384</v>
      </c>
      <c r="B8748" s="73" t="s">
        <v>9384</v>
      </c>
      <c r="C8748" s="78">
        <v>0</v>
      </c>
    </row>
    <row r="8749" spans="1:3" ht="25.5">
      <c r="A8749" s="75">
        <v>103385</v>
      </c>
      <c r="B8749" s="73" t="s">
        <v>9385</v>
      </c>
      <c r="C8749" s="78">
        <v>1763.54</v>
      </c>
    </row>
    <row r="8750" spans="1:3" ht="25.5">
      <c r="A8750" s="75">
        <v>103386</v>
      </c>
      <c r="B8750" s="73" t="s">
        <v>9386</v>
      </c>
      <c r="C8750" s="78">
        <v>0</v>
      </c>
    </row>
    <row r="8751" spans="1:3" ht="25.5">
      <c r="A8751" s="75">
        <v>103387</v>
      </c>
      <c r="B8751" s="73" t="s">
        <v>9387</v>
      </c>
      <c r="C8751" s="78">
        <v>3093.98</v>
      </c>
    </row>
    <row r="8752" spans="1:3" ht="25.5">
      <c r="A8752" s="75">
        <v>103388</v>
      </c>
      <c r="B8752" s="73" t="s">
        <v>9388</v>
      </c>
      <c r="C8752" s="78">
        <v>0</v>
      </c>
    </row>
    <row r="8753" spans="1:3" ht="25.5">
      <c r="A8753" s="75">
        <v>103374</v>
      </c>
      <c r="B8753" s="73" t="s">
        <v>9389</v>
      </c>
      <c r="C8753" s="78">
        <v>0</v>
      </c>
    </row>
    <row r="8754" spans="1:3" ht="25.5">
      <c r="A8754" s="75">
        <v>103389</v>
      </c>
      <c r="B8754" s="73" t="s">
        <v>9390</v>
      </c>
      <c r="C8754" s="78">
        <v>4601.2700000000004</v>
      </c>
    </row>
    <row r="8755" spans="1:3" ht="25.5">
      <c r="A8755" s="75">
        <v>103390</v>
      </c>
      <c r="B8755" s="73" t="s">
        <v>9391</v>
      </c>
      <c r="C8755" s="78">
        <v>0</v>
      </c>
    </row>
    <row r="8756" spans="1:3" ht="25.5">
      <c r="A8756" s="75">
        <v>103391</v>
      </c>
      <c r="B8756" s="73" t="s">
        <v>9392</v>
      </c>
      <c r="C8756" s="78">
        <v>3029.93</v>
      </c>
    </row>
    <row r="8757" spans="1:3" ht="25.5">
      <c r="A8757" s="75">
        <v>103375</v>
      </c>
      <c r="B8757" s="73" t="s">
        <v>9393</v>
      </c>
      <c r="C8757" s="78">
        <v>0</v>
      </c>
    </row>
    <row r="8758" spans="1:3" ht="25.5">
      <c r="A8758" s="75">
        <v>103392</v>
      </c>
      <c r="B8758" s="73" t="s">
        <v>9394</v>
      </c>
      <c r="C8758" s="78">
        <v>4953.4399999999996</v>
      </c>
    </row>
    <row r="8759" spans="1:3" ht="25.5">
      <c r="A8759" s="75">
        <v>103440</v>
      </c>
      <c r="B8759" s="73" t="s">
        <v>9395</v>
      </c>
      <c r="C8759" s="78">
        <v>410.14</v>
      </c>
    </row>
    <row r="8760" spans="1:3" ht="25.5">
      <c r="A8760" s="75">
        <v>103441</v>
      </c>
      <c r="B8760" s="73" t="s">
        <v>9396</v>
      </c>
      <c r="C8760" s="78">
        <v>415.47</v>
      </c>
    </row>
    <row r="8761" spans="1:3" ht="25.5">
      <c r="A8761" s="75">
        <v>103442</v>
      </c>
      <c r="B8761" s="73" t="s">
        <v>9397</v>
      </c>
      <c r="C8761" s="78">
        <v>544.12</v>
      </c>
    </row>
    <row r="8762" spans="1:3" ht="25.5">
      <c r="A8762" s="75">
        <v>103437</v>
      </c>
      <c r="B8762" s="73" t="s">
        <v>9398</v>
      </c>
      <c r="C8762" s="78">
        <v>182.81</v>
      </c>
    </row>
    <row r="8763" spans="1:3" ht="25.5">
      <c r="A8763" s="75">
        <v>103438</v>
      </c>
      <c r="B8763" s="73" t="s">
        <v>9399</v>
      </c>
      <c r="C8763" s="78">
        <v>182.81</v>
      </c>
    </row>
    <row r="8764" spans="1:3" ht="25.5">
      <c r="A8764" s="75">
        <v>103439</v>
      </c>
      <c r="B8764" s="73" t="s">
        <v>9400</v>
      </c>
      <c r="C8764" s="78">
        <v>215.72</v>
      </c>
    </row>
    <row r="8765" spans="1:3" ht="38.25">
      <c r="A8765" s="75">
        <v>88789</v>
      </c>
      <c r="B8765" s="73" t="s">
        <v>9401</v>
      </c>
      <c r="C8765" s="78">
        <v>468.74</v>
      </c>
    </row>
    <row r="8766" spans="1:3" ht="25.5">
      <c r="A8766" s="75">
        <v>88788</v>
      </c>
      <c r="B8766" s="73" t="s">
        <v>9402</v>
      </c>
      <c r="C8766" s="78">
        <v>389.74</v>
      </c>
    </row>
    <row r="8767" spans="1:3" ht="25.5">
      <c r="A8767" s="75">
        <v>87245</v>
      </c>
      <c r="B8767" s="73" t="s">
        <v>9403</v>
      </c>
      <c r="C8767" s="78">
        <v>356</v>
      </c>
    </row>
    <row r="8768" spans="1:3" ht="25.5">
      <c r="A8768" s="75">
        <v>87244</v>
      </c>
      <c r="B8768" s="73" t="s">
        <v>9404</v>
      </c>
      <c r="C8768" s="78">
        <v>296.47000000000003</v>
      </c>
    </row>
    <row r="8769" spans="1:3" ht="38.25">
      <c r="A8769" s="75">
        <v>104589</v>
      </c>
      <c r="B8769" s="73" t="s">
        <v>9405</v>
      </c>
      <c r="C8769" s="78">
        <v>292.14999999999998</v>
      </c>
    </row>
    <row r="8770" spans="1:3" ht="25.5">
      <c r="A8770" s="75">
        <v>104588</v>
      </c>
      <c r="B8770" s="73" t="s">
        <v>9406</v>
      </c>
      <c r="C8770" s="78">
        <v>243.88</v>
      </c>
    </row>
    <row r="8771" spans="1:3" ht="38.25">
      <c r="A8771" s="75">
        <v>104591</v>
      </c>
      <c r="B8771" s="73" t="s">
        <v>9407</v>
      </c>
      <c r="C8771" s="78">
        <v>317.95999999999998</v>
      </c>
    </row>
    <row r="8772" spans="1:3" ht="25.5">
      <c r="A8772" s="75">
        <v>104590</v>
      </c>
      <c r="B8772" s="73" t="s">
        <v>9408</v>
      </c>
      <c r="C8772" s="78">
        <v>266.27999999999997</v>
      </c>
    </row>
    <row r="8773" spans="1:3" ht="25.5">
      <c r="A8773" s="75">
        <v>87267</v>
      </c>
      <c r="B8773" s="73" t="s">
        <v>9409</v>
      </c>
      <c r="C8773" s="78">
        <v>65.44</v>
      </c>
    </row>
    <row r="8774" spans="1:3" ht="25.5">
      <c r="A8774" s="75">
        <v>104614</v>
      </c>
      <c r="B8774" s="73" t="s">
        <v>9410</v>
      </c>
      <c r="C8774" s="78">
        <v>70.16</v>
      </c>
    </row>
    <row r="8775" spans="1:3" ht="25.5">
      <c r="A8775" s="75">
        <v>104613</v>
      </c>
      <c r="B8775" s="73" t="s">
        <v>9411</v>
      </c>
      <c r="C8775" s="78">
        <v>63.91</v>
      </c>
    </row>
    <row r="8776" spans="1:3" ht="25.5">
      <c r="A8776" s="75">
        <v>87265</v>
      </c>
      <c r="B8776" s="73" t="s">
        <v>9412</v>
      </c>
      <c r="C8776" s="78">
        <v>60.67</v>
      </c>
    </row>
    <row r="8777" spans="1:3" ht="25.5">
      <c r="A8777" s="75">
        <v>87271</v>
      </c>
      <c r="B8777" s="73" t="s">
        <v>9413</v>
      </c>
      <c r="C8777" s="78">
        <v>68.989999999999995</v>
      </c>
    </row>
    <row r="8778" spans="1:3" ht="25.5">
      <c r="A8778" s="75">
        <v>87269</v>
      </c>
      <c r="B8778" s="73" t="s">
        <v>9414</v>
      </c>
      <c r="C8778" s="78">
        <v>64.150000000000006</v>
      </c>
    </row>
    <row r="8779" spans="1:3" ht="25.5">
      <c r="A8779" s="75">
        <v>87275</v>
      </c>
      <c r="B8779" s="73" t="s">
        <v>9415</v>
      </c>
      <c r="C8779" s="78">
        <v>73.7</v>
      </c>
    </row>
    <row r="8780" spans="1:3" ht="25.5">
      <c r="A8780" s="75">
        <v>87273</v>
      </c>
      <c r="B8780" s="73" t="s">
        <v>9416</v>
      </c>
      <c r="C8780" s="78">
        <v>67.260000000000005</v>
      </c>
    </row>
    <row r="8781" spans="1:3" ht="25.5">
      <c r="A8781" s="75">
        <v>104612</v>
      </c>
      <c r="B8781" s="73" t="s">
        <v>9417</v>
      </c>
      <c r="C8781" s="78">
        <v>96.85</v>
      </c>
    </row>
    <row r="8782" spans="1:3" ht="25.5">
      <c r="A8782" s="75">
        <v>104611</v>
      </c>
      <c r="B8782" s="73" t="s">
        <v>9418</v>
      </c>
      <c r="C8782" s="78">
        <v>96.31</v>
      </c>
    </row>
    <row r="8783" spans="1:3" ht="25.5">
      <c r="A8783" s="75">
        <v>104618</v>
      </c>
      <c r="B8783" s="73" t="s">
        <v>9419</v>
      </c>
      <c r="C8783" s="78">
        <v>403.76</v>
      </c>
    </row>
    <row r="8784" spans="1:3" ht="25.5">
      <c r="A8784" s="75">
        <v>104616</v>
      </c>
      <c r="B8784" s="73" t="s">
        <v>9420</v>
      </c>
      <c r="C8784" s="78">
        <v>394.2</v>
      </c>
    </row>
    <row r="8785" spans="1:3" ht="25.5">
      <c r="A8785" s="75">
        <v>104617</v>
      </c>
      <c r="B8785" s="73" t="s">
        <v>9421</v>
      </c>
      <c r="C8785" s="78">
        <v>306.39</v>
      </c>
    </row>
    <row r="8786" spans="1:3" ht="25.5">
      <c r="A8786" s="75">
        <v>104615</v>
      </c>
      <c r="B8786" s="73" t="s">
        <v>9422</v>
      </c>
      <c r="C8786" s="78">
        <v>296.83</v>
      </c>
    </row>
    <row r="8787" spans="1:3" ht="25.5">
      <c r="A8787" s="75">
        <v>87247</v>
      </c>
      <c r="B8787" s="73" t="s">
        <v>9423</v>
      </c>
      <c r="C8787" s="78">
        <v>62.52</v>
      </c>
    </row>
    <row r="8788" spans="1:3" ht="25.5">
      <c r="A8788" s="75">
        <v>87248</v>
      </c>
      <c r="B8788" s="73" t="s">
        <v>9424</v>
      </c>
      <c r="C8788" s="78">
        <v>55.73</v>
      </c>
    </row>
    <row r="8789" spans="1:3" ht="25.5">
      <c r="A8789" s="75">
        <v>87246</v>
      </c>
      <c r="B8789" s="73" t="s">
        <v>9425</v>
      </c>
      <c r="C8789" s="78">
        <v>69.08</v>
      </c>
    </row>
    <row r="8790" spans="1:3" ht="25.5">
      <c r="A8790" s="75">
        <v>104601</v>
      </c>
      <c r="B8790" s="73" t="s">
        <v>9426</v>
      </c>
      <c r="C8790" s="78">
        <v>67.239999999999995</v>
      </c>
    </row>
    <row r="8791" spans="1:3" ht="25.5">
      <c r="A8791" s="75">
        <v>104603</v>
      </c>
      <c r="B8791" s="73" t="s">
        <v>9427</v>
      </c>
      <c r="C8791" s="78">
        <v>58.08</v>
      </c>
    </row>
    <row r="8792" spans="1:3" ht="25.5">
      <c r="A8792" s="75">
        <v>104599</v>
      </c>
      <c r="B8792" s="73" t="s">
        <v>9428</v>
      </c>
      <c r="C8792" s="78">
        <v>81.56</v>
      </c>
    </row>
    <row r="8793" spans="1:3" ht="25.5">
      <c r="A8793" s="75">
        <v>87250</v>
      </c>
      <c r="B8793" s="73" t="s">
        <v>9429</v>
      </c>
      <c r="C8793" s="78">
        <v>63.74</v>
      </c>
    </row>
    <row r="8794" spans="1:3" ht="25.5">
      <c r="A8794" s="75">
        <v>87251</v>
      </c>
      <c r="B8794" s="73" t="s">
        <v>9430</v>
      </c>
      <c r="C8794" s="78">
        <v>55.93</v>
      </c>
    </row>
    <row r="8795" spans="1:3" ht="25.5">
      <c r="A8795" s="75">
        <v>87249</v>
      </c>
      <c r="B8795" s="73" t="s">
        <v>9431</v>
      </c>
      <c r="C8795" s="78">
        <v>73.569999999999993</v>
      </c>
    </row>
    <row r="8796" spans="1:3" ht="25.5">
      <c r="A8796" s="75">
        <v>104606</v>
      </c>
      <c r="B8796" s="73" t="s">
        <v>9432</v>
      </c>
      <c r="C8796" s="78">
        <v>71.23</v>
      </c>
    </row>
    <row r="8797" spans="1:3" ht="25.5">
      <c r="A8797" s="75">
        <v>104607</v>
      </c>
      <c r="B8797" s="73" t="s">
        <v>9433</v>
      </c>
      <c r="C8797" s="78">
        <v>59.26</v>
      </c>
    </row>
    <row r="8798" spans="1:3" ht="25.5">
      <c r="A8798" s="75">
        <v>104605</v>
      </c>
      <c r="B8798" s="73" t="s">
        <v>9434</v>
      </c>
      <c r="C8798" s="78">
        <v>99.98</v>
      </c>
    </row>
    <row r="8799" spans="1:3" ht="25.5">
      <c r="A8799" s="75">
        <v>87256</v>
      </c>
      <c r="B8799" s="73" t="s">
        <v>9435</v>
      </c>
      <c r="C8799" s="78">
        <v>75.33</v>
      </c>
    </row>
    <row r="8800" spans="1:3" ht="25.5">
      <c r="A8800" s="75">
        <v>87257</v>
      </c>
      <c r="B8800" s="73" t="s">
        <v>9436</v>
      </c>
      <c r="C8800" s="78">
        <v>66.489999999999995</v>
      </c>
    </row>
    <row r="8801" spans="1:3" ht="25.5">
      <c r="A8801" s="75">
        <v>87255</v>
      </c>
      <c r="B8801" s="73" t="s">
        <v>9437</v>
      </c>
      <c r="C8801" s="78">
        <v>86.2</v>
      </c>
    </row>
    <row r="8802" spans="1:3" ht="25.5">
      <c r="A8802" s="75">
        <v>104594</v>
      </c>
      <c r="B8802" s="73" t="s">
        <v>9438</v>
      </c>
      <c r="C8802" s="78">
        <v>77.290000000000006</v>
      </c>
    </row>
    <row r="8803" spans="1:3" ht="25.5">
      <c r="A8803" s="75">
        <v>104595</v>
      </c>
      <c r="B8803" s="73" t="s">
        <v>9439</v>
      </c>
      <c r="C8803" s="78">
        <v>66.88</v>
      </c>
    </row>
    <row r="8804" spans="1:3" ht="25.5">
      <c r="A8804" s="75">
        <v>104593</v>
      </c>
      <c r="B8804" s="73" t="s">
        <v>9440</v>
      </c>
      <c r="C8804" s="78">
        <v>89.47</v>
      </c>
    </row>
    <row r="8805" spans="1:3" ht="25.5">
      <c r="A8805" s="75">
        <v>87262</v>
      </c>
      <c r="B8805" s="73" t="s">
        <v>9441</v>
      </c>
      <c r="C8805" s="78">
        <v>129.99</v>
      </c>
    </row>
    <row r="8806" spans="1:3" ht="25.5">
      <c r="A8806" s="75">
        <v>87263</v>
      </c>
      <c r="B8806" s="73" t="s">
        <v>9442</v>
      </c>
      <c r="C8806" s="78">
        <v>120.63</v>
      </c>
    </row>
    <row r="8807" spans="1:3" ht="25.5">
      <c r="A8807" s="75">
        <v>87261</v>
      </c>
      <c r="B8807" s="73" t="s">
        <v>9443</v>
      </c>
      <c r="C8807" s="78">
        <v>142.19999999999999</v>
      </c>
    </row>
    <row r="8808" spans="1:3" ht="25.5">
      <c r="A8808" s="75">
        <v>104597</v>
      </c>
      <c r="B8808" s="73" t="s">
        <v>9444</v>
      </c>
      <c r="C8808" s="78">
        <v>132.35</v>
      </c>
    </row>
    <row r="8809" spans="1:3" ht="25.5">
      <c r="A8809" s="75">
        <v>104598</v>
      </c>
      <c r="B8809" s="73" t="s">
        <v>9445</v>
      </c>
      <c r="C8809" s="78">
        <v>121.14</v>
      </c>
    </row>
    <row r="8810" spans="1:3" ht="25.5">
      <c r="A8810" s="75">
        <v>104596</v>
      </c>
      <c r="B8810" s="73" t="s">
        <v>9446</v>
      </c>
      <c r="C8810" s="78">
        <v>146.09</v>
      </c>
    </row>
    <row r="8811" spans="1:3" ht="25.5">
      <c r="A8811" s="75">
        <v>88648</v>
      </c>
      <c r="B8811" s="73" t="s">
        <v>9447</v>
      </c>
      <c r="C8811" s="78">
        <v>7.83</v>
      </c>
    </row>
    <row r="8812" spans="1:3" ht="25.5">
      <c r="A8812" s="75">
        <v>88649</v>
      </c>
      <c r="B8812" s="73" t="s">
        <v>9448</v>
      </c>
      <c r="C8812" s="78">
        <v>8.91</v>
      </c>
    </row>
    <row r="8813" spans="1:3" ht="25.5">
      <c r="A8813" s="75">
        <v>88650</v>
      </c>
      <c r="B8813" s="73" t="s">
        <v>9449</v>
      </c>
      <c r="C8813" s="78">
        <v>12.24</v>
      </c>
    </row>
    <row r="8814" spans="1:3" ht="25.5">
      <c r="A8814" s="75">
        <v>104619</v>
      </c>
      <c r="B8814" s="73" t="s">
        <v>9450</v>
      </c>
      <c r="C8814" s="78">
        <v>14.61</v>
      </c>
    </row>
    <row r="8815" spans="1:3">
      <c r="A8815" s="75">
        <v>103741</v>
      </c>
      <c r="B8815" s="73" t="s">
        <v>9451</v>
      </c>
      <c r="C8815" s="78">
        <v>0</v>
      </c>
    </row>
    <row r="8816" spans="1:3" ht="25.5">
      <c r="A8816" s="75">
        <v>103755</v>
      </c>
      <c r="B8816" s="73" t="s">
        <v>9452</v>
      </c>
      <c r="C8816" s="78">
        <v>0</v>
      </c>
    </row>
    <row r="8817" spans="1:3" ht="25.5">
      <c r="A8817" s="75">
        <v>103753</v>
      </c>
      <c r="B8817" s="73" t="s">
        <v>9453</v>
      </c>
      <c r="C8817" s="78">
        <v>0</v>
      </c>
    </row>
    <row r="8818" spans="1:3" ht="25.5">
      <c r="A8818" s="75">
        <v>103754</v>
      </c>
      <c r="B8818" s="73" t="s">
        <v>9454</v>
      </c>
      <c r="C8818" s="78">
        <v>0</v>
      </c>
    </row>
    <row r="8819" spans="1:3" ht="25.5">
      <c r="A8819" s="75">
        <v>103752</v>
      </c>
      <c r="B8819" s="73" t="s">
        <v>9455</v>
      </c>
      <c r="C8819" s="78">
        <v>0</v>
      </c>
    </row>
    <row r="8820" spans="1:3">
      <c r="A8820" s="75">
        <v>103759</v>
      </c>
      <c r="B8820" s="73" t="s">
        <v>9456</v>
      </c>
      <c r="C8820" s="78">
        <v>0</v>
      </c>
    </row>
    <row r="8821" spans="1:3">
      <c r="A8821" s="75">
        <v>103757</v>
      </c>
      <c r="B8821" s="73" t="s">
        <v>9457</v>
      </c>
      <c r="C8821" s="78">
        <v>0</v>
      </c>
    </row>
    <row r="8822" spans="1:3" ht="25.5">
      <c r="A8822" s="75">
        <v>103758</v>
      </c>
      <c r="B8822" s="73" t="s">
        <v>9458</v>
      </c>
      <c r="C8822" s="78">
        <v>0</v>
      </c>
    </row>
    <row r="8823" spans="1:3">
      <c r="A8823" s="75">
        <v>103756</v>
      </c>
      <c r="B8823" s="73" t="s">
        <v>9459</v>
      </c>
      <c r="C8823" s="78">
        <v>0</v>
      </c>
    </row>
    <row r="8824" spans="1:3">
      <c r="A8824" s="75">
        <v>103734</v>
      </c>
      <c r="B8824" s="73" t="s">
        <v>9460</v>
      </c>
      <c r="C8824" s="78">
        <v>0</v>
      </c>
    </row>
    <row r="8825" spans="1:3">
      <c r="A8825" s="75">
        <v>103740</v>
      </c>
      <c r="B8825" s="73" t="s">
        <v>9461</v>
      </c>
      <c r="C8825" s="78">
        <v>0</v>
      </c>
    </row>
    <row r="8826" spans="1:3">
      <c r="A8826" s="75">
        <v>103747</v>
      </c>
      <c r="B8826" s="73" t="s">
        <v>9462</v>
      </c>
      <c r="C8826" s="78">
        <v>0</v>
      </c>
    </row>
    <row r="8827" spans="1:3">
      <c r="A8827" s="75">
        <v>103746</v>
      </c>
      <c r="B8827" s="73" t="s">
        <v>9463</v>
      </c>
      <c r="C8827" s="78">
        <v>0</v>
      </c>
    </row>
    <row r="8828" spans="1:3" ht="25.5">
      <c r="A8828" s="75">
        <v>103749</v>
      </c>
      <c r="B8828" s="73" t="s">
        <v>9464</v>
      </c>
      <c r="C8828" s="78">
        <v>0</v>
      </c>
    </row>
    <row r="8829" spans="1:3" ht="25.5">
      <c r="A8829" s="75">
        <v>103744</v>
      </c>
      <c r="B8829" s="73" t="s">
        <v>9465</v>
      </c>
      <c r="C8829" s="78">
        <v>0</v>
      </c>
    </row>
    <row r="8830" spans="1:3" ht="25.5">
      <c r="A8830" s="75">
        <v>103748</v>
      </c>
      <c r="B8830" s="73" t="s">
        <v>9466</v>
      </c>
      <c r="C8830" s="78">
        <v>0</v>
      </c>
    </row>
    <row r="8831" spans="1:3" ht="25.5">
      <c r="A8831" s="75">
        <v>103745</v>
      </c>
      <c r="B8831" s="73" t="s">
        <v>9467</v>
      </c>
      <c r="C8831" s="78">
        <v>0</v>
      </c>
    </row>
    <row r="8832" spans="1:3">
      <c r="A8832" s="75">
        <v>103751</v>
      </c>
      <c r="B8832" s="73" t="s">
        <v>9468</v>
      </c>
      <c r="C8832" s="78">
        <v>0</v>
      </c>
    </row>
    <row r="8833" spans="1:3">
      <c r="A8833" s="75">
        <v>103750</v>
      </c>
      <c r="B8833" s="73" t="s">
        <v>9469</v>
      </c>
      <c r="C8833" s="78">
        <v>0</v>
      </c>
    </row>
    <row r="8834" spans="1:3">
      <c r="A8834" s="75">
        <v>103735</v>
      </c>
      <c r="B8834" s="73" t="s">
        <v>9470</v>
      </c>
      <c r="C8834" s="78">
        <v>0</v>
      </c>
    </row>
    <row r="8835" spans="1:3">
      <c r="A8835" s="75">
        <v>103738</v>
      </c>
      <c r="B8835" s="73" t="s">
        <v>9471</v>
      </c>
      <c r="C8835" s="78">
        <v>0</v>
      </c>
    </row>
    <row r="8836" spans="1:3">
      <c r="A8836" s="75">
        <v>103736</v>
      </c>
      <c r="B8836" s="73" t="s">
        <v>9472</v>
      </c>
      <c r="C8836" s="78">
        <v>0</v>
      </c>
    </row>
    <row r="8837" spans="1:3">
      <c r="A8837" s="75">
        <v>103739</v>
      </c>
      <c r="B8837" s="73" t="s">
        <v>9473</v>
      </c>
      <c r="C8837" s="78">
        <v>0</v>
      </c>
    </row>
    <row r="8838" spans="1:3">
      <c r="A8838" s="75">
        <v>103737</v>
      </c>
      <c r="B8838" s="73" t="s">
        <v>9474</v>
      </c>
      <c r="C8838" s="78">
        <v>0</v>
      </c>
    </row>
    <row r="8839" spans="1:3" ht="25.5">
      <c r="A8839" s="75">
        <v>103742</v>
      </c>
      <c r="B8839" s="73" t="s">
        <v>9475</v>
      </c>
      <c r="C8839" s="78">
        <v>0</v>
      </c>
    </row>
    <row r="8840" spans="1:3" ht="25.5">
      <c r="A8840" s="75">
        <v>103689</v>
      </c>
      <c r="B8840" s="73" t="s">
        <v>624</v>
      </c>
      <c r="C8840" s="78">
        <v>455.88</v>
      </c>
    </row>
    <row r="8841" spans="1:3" ht="25.5">
      <c r="A8841" s="75">
        <v>103702</v>
      </c>
      <c r="B8841" s="73" t="s">
        <v>9476</v>
      </c>
      <c r="C8841" s="78">
        <v>0</v>
      </c>
    </row>
    <row r="8842" spans="1:3" ht="25.5">
      <c r="A8842" s="75">
        <v>103700</v>
      </c>
      <c r="B8842" s="73" t="s">
        <v>9477</v>
      </c>
      <c r="C8842" s="78">
        <v>0</v>
      </c>
    </row>
    <row r="8843" spans="1:3" ht="25.5">
      <c r="A8843" s="75">
        <v>103698</v>
      </c>
      <c r="B8843" s="73" t="s">
        <v>9478</v>
      </c>
      <c r="C8843" s="78">
        <v>0</v>
      </c>
    </row>
    <row r="8844" spans="1:3" ht="25.5">
      <c r="A8844" s="75">
        <v>103703</v>
      </c>
      <c r="B8844" s="73" t="s">
        <v>9479</v>
      </c>
      <c r="C8844" s="78">
        <v>0</v>
      </c>
    </row>
    <row r="8845" spans="1:3" ht="25.5">
      <c r="A8845" s="75">
        <v>103701</v>
      </c>
      <c r="B8845" s="73" t="s">
        <v>9480</v>
      </c>
      <c r="C8845" s="78">
        <v>0</v>
      </c>
    </row>
    <row r="8846" spans="1:3" ht="25.5">
      <c r="A8846" s="75">
        <v>103699</v>
      </c>
      <c r="B8846" s="73" t="s">
        <v>9481</v>
      </c>
      <c r="C8846" s="78">
        <v>0</v>
      </c>
    </row>
    <row r="8847" spans="1:3">
      <c r="A8847" s="75">
        <v>103704</v>
      </c>
      <c r="B8847" s="73" t="s">
        <v>9482</v>
      </c>
      <c r="C8847" s="78">
        <v>0</v>
      </c>
    </row>
    <row r="8848" spans="1:3">
      <c r="A8848" s="75">
        <v>103706</v>
      </c>
      <c r="B8848" s="73" t="s">
        <v>9483</v>
      </c>
      <c r="C8848" s="78">
        <v>0</v>
      </c>
    </row>
    <row r="8849" spans="1:3">
      <c r="A8849" s="75">
        <v>103707</v>
      </c>
      <c r="B8849" s="73" t="s">
        <v>9484</v>
      </c>
      <c r="C8849" s="78">
        <v>0</v>
      </c>
    </row>
    <row r="8850" spans="1:3">
      <c r="A8850" s="75">
        <v>103708</v>
      </c>
      <c r="B8850" s="73" t="s">
        <v>9485</v>
      </c>
      <c r="C8850" s="78">
        <v>0</v>
      </c>
    </row>
    <row r="8851" spans="1:3">
      <c r="A8851" s="75">
        <v>103709</v>
      </c>
      <c r="B8851" s="73" t="s">
        <v>9486</v>
      </c>
      <c r="C8851" s="78">
        <v>0</v>
      </c>
    </row>
    <row r="8852" spans="1:3">
      <c r="A8852" s="75">
        <v>103710</v>
      </c>
      <c r="B8852" s="73" t="s">
        <v>9487</v>
      </c>
      <c r="C8852" s="78">
        <v>0</v>
      </c>
    </row>
    <row r="8853" spans="1:3">
      <c r="A8853" s="75">
        <v>103711</v>
      </c>
      <c r="B8853" s="73" t="s">
        <v>9488</v>
      </c>
      <c r="C8853" s="78">
        <v>0</v>
      </c>
    </row>
    <row r="8854" spans="1:3">
      <c r="A8854" s="75">
        <v>103712</v>
      </c>
      <c r="B8854" s="73" t="s">
        <v>9489</v>
      </c>
      <c r="C8854" s="78">
        <v>0</v>
      </c>
    </row>
    <row r="8855" spans="1:3">
      <c r="A8855" s="75">
        <v>103713</v>
      </c>
      <c r="B8855" s="73" t="s">
        <v>9490</v>
      </c>
      <c r="C8855" s="78">
        <v>0</v>
      </c>
    </row>
    <row r="8856" spans="1:3">
      <c r="A8856" s="75">
        <v>103714</v>
      </c>
      <c r="B8856" s="73" t="s">
        <v>9491</v>
      </c>
      <c r="C8856" s="78">
        <v>0</v>
      </c>
    </row>
    <row r="8857" spans="1:3">
      <c r="A8857" s="75">
        <v>103715</v>
      </c>
      <c r="B8857" s="73" t="s">
        <v>9492</v>
      </c>
      <c r="C8857" s="78">
        <v>0</v>
      </c>
    </row>
    <row r="8858" spans="1:3">
      <c r="A8858" s="75">
        <v>103716</v>
      </c>
      <c r="B8858" s="73" t="s">
        <v>9493</v>
      </c>
      <c r="C8858" s="78">
        <v>0</v>
      </c>
    </row>
    <row r="8859" spans="1:3">
      <c r="A8859" s="75">
        <v>103717</v>
      </c>
      <c r="B8859" s="73" t="s">
        <v>9494</v>
      </c>
      <c r="C8859" s="78">
        <v>0</v>
      </c>
    </row>
    <row r="8860" spans="1:3">
      <c r="A8860" s="75">
        <v>103718</v>
      </c>
      <c r="B8860" s="73" t="s">
        <v>9495</v>
      </c>
      <c r="C8860" s="78">
        <v>0</v>
      </c>
    </row>
    <row r="8861" spans="1:3">
      <c r="A8861" s="75">
        <v>103719</v>
      </c>
      <c r="B8861" s="73" t="s">
        <v>9496</v>
      </c>
      <c r="C8861" s="78">
        <v>0</v>
      </c>
    </row>
    <row r="8862" spans="1:3">
      <c r="A8862" s="75">
        <v>103720</v>
      </c>
      <c r="B8862" s="73" t="s">
        <v>9497</v>
      </c>
      <c r="C8862" s="78">
        <v>0</v>
      </c>
    </row>
    <row r="8863" spans="1:3">
      <c r="A8863" s="75">
        <v>103721</v>
      </c>
      <c r="B8863" s="73" t="s">
        <v>9498</v>
      </c>
      <c r="C8863" s="78">
        <v>0</v>
      </c>
    </row>
    <row r="8864" spans="1:3">
      <c r="A8864" s="75">
        <v>103705</v>
      </c>
      <c r="B8864" s="73" t="s">
        <v>9499</v>
      </c>
      <c r="C8864" s="78">
        <v>0</v>
      </c>
    </row>
    <row r="8865" spans="1:3">
      <c r="A8865" s="75">
        <v>103722</v>
      </c>
      <c r="B8865" s="73" t="s">
        <v>9500</v>
      </c>
      <c r="C8865" s="78">
        <v>0</v>
      </c>
    </row>
    <row r="8866" spans="1:3">
      <c r="A8866" s="75">
        <v>103723</v>
      </c>
      <c r="B8866" s="73" t="s">
        <v>9501</v>
      </c>
      <c r="C8866" s="78">
        <v>0</v>
      </c>
    </row>
    <row r="8867" spans="1:3">
      <c r="A8867" s="75">
        <v>103724</v>
      </c>
      <c r="B8867" s="73" t="s">
        <v>9502</v>
      </c>
      <c r="C8867" s="78">
        <v>0</v>
      </c>
    </row>
    <row r="8868" spans="1:3">
      <c r="A8868" s="75">
        <v>103725</v>
      </c>
      <c r="B8868" s="73" t="s">
        <v>9503</v>
      </c>
      <c r="C8868" s="78">
        <v>0</v>
      </c>
    </row>
    <row r="8869" spans="1:3">
      <c r="A8869" s="75">
        <v>103726</v>
      </c>
      <c r="B8869" s="73" t="s">
        <v>9504</v>
      </c>
      <c r="C8869" s="78">
        <v>0</v>
      </c>
    </row>
    <row r="8870" spans="1:3">
      <c r="A8870" s="75">
        <v>103727</v>
      </c>
      <c r="B8870" s="73" t="s">
        <v>9505</v>
      </c>
      <c r="C8870" s="78">
        <v>0</v>
      </c>
    </row>
    <row r="8871" spans="1:3">
      <c r="A8871" s="75">
        <v>103728</v>
      </c>
      <c r="B8871" s="73" t="s">
        <v>9506</v>
      </c>
      <c r="C8871" s="78">
        <v>0</v>
      </c>
    </row>
    <row r="8872" spans="1:3">
      <c r="A8872" s="75">
        <v>103729</v>
      </c>
      <c r="B8872" s="73" t="s">
        <v>9507</v>
      </c>
      <c r="C8872" s="78">
        <v>0</v>
      </c>
    </row>
    <row r="8873" spans="1:3">
      <c r="A8873" s="75">
        <v>103730</v>
      </c>
      <c r="B8873" s="73" t="s">
        <v>9508</v>
      </c>
      <c r="C8873" s="78">
        <v>0</v>
      </c>
    </row>
    <row r="8874" spans="1:3">
      <c r="A8874" s="75">
        <v>103731</v>
      </c>
      <c r="B8874" s="73" t="s">
        <v>9509</v>
      </c>
      <c r="C8874" s="78">
        <v>0</v>
      </c>
    </row>
    <row r="8875" spans="1:3">
      <c r="A8875" s="75">
        <v>103732</v>
      </c>
      <c r="B8875" s="73" t="s">
        <v>9510</v>
      </c>
      <c r="C8875" s="78">
        <v>0</v>
      </c>
    </row>
    <row r="8876" spans="1:3">
      <c r="A8876" s="75">
        <v>103733</v>
      </c>
      <c r="B8876" s="73" t="s">
        <v>9511</v>
      </c>
      <c r="C8876" s="78">
        <v>0</v>
      </c>
    </row>
    <row r="8877" spans="1:3" ht="25.5">
      <c r="A8877" s="75">
        <v>103696</v>
      </c>
      <c r="B8877" s="73" t="s">
        <v>9512</v>
      </c>
      <c r="C8877" s="78">
        <v>125.67</v>
      </c>
    </row>
    <row r="8878" spans="1:3" ht="25.5">
      <c r="A8878" s="75">
        <v>103697</v>
      </c>
      <c r="B8878" s="73" t="s">
        <v>9513</v>
      </c>
      <c r="C8878" s="78">
        <v>115.57</v>
      </c>
    </row>
    <row r="8879" spans="1:3" ht="25.5">
      <c r="A8879" s="75">
        <v>103695</v>
      </c>
      <c r="B8879" s="73" t="s">
        <v>9514</v>
      </c>
      <c r="C8879" s="78">
        <v>89.17</v>
      </c>
    </row>
    <row r="8880" spans="1:3" ht="25.5">
      <c r="A8880" s="75">
        <v>103694</v>
      </c>
      <c r="B8880" s="73" t="s">
        <v>9515</v>
      </c>
      <c r="C8880" s="78">
        <v>99.27</v>
      </c>
    </row>
    <row r="8881" spans="1:3" ht="25.5">
      <c r="A8881" s="75">
        <v>103690</v>
      </c>
      <c r="B8881" s="73" t="s">
        <v>9516</v>
      </c>
      <c r="C8881" s="78">
        <v>0</v>
      </c>
    </row>
    <row r="8882" spans="1:3" ht="25.5">
      <c r="A8882" s="75">
        <v>103693</v>
      </c>
      <c r="B8882" s="73" t="s">
        <v>9517</v>
      </c>
      <c r="C8882" s="78">
        <v>0</v>
      </c>
    </row>
    <row r="8883" spans="1:3" ht="25.5">
      <c r="A8883" s="75">
        <v>103692</v>
      </c>
      <c r="B8883" s="73" t="s">
        <v>9518</v>
      </c>
      <c r="C8883" s="78">
        <v>0</v>
      </c>
    </row>
    <row r="8884" spans="1:3" ht="25.5">
      <c r="A8884" s="75">
        <v>103691</v>
      </c>
      <c r="B8884" s="73" t="s">
        <v>9519</v>
      </c>
      <c r="C8884" s="78">
        <v>0</v>
      </c>
    </row>
    <row r="8885" spans="1:3">
      <c r="A8885" s="75">
        <v>96987</v>
      </c>
      <c r="B8885" s="73" t="s">
        <v>9520</v>
      </c>
      <c r="C8885" s="78">
        <v>127.7</v>
      </c>
    </row>
    <row r="8886" spans="1:3">
      <c r="A8886" s="75">
        <v>96989</v>
      </c>
      <c r="B8886" s="73" t="s">
        <v>9521</v>
      </c>
      <c r="C8886" s="78">
        <v>156.53</v>
      </c>
    </row>
    <row r="8887" spans="1:3" ht="25.5">
      <c r="A8887" s="75">
        <v>104749</v>
      </c>
      <c r="B8887" s="73" t="s">
        <v>9522</v>
      </c>
      <c r="C8887" s="78">
        <v>18.489999999999998</v>
      </c>
    </row>
    <row r="8888" spans="1:3" ht="25.5">
      <c r="A8888" s="75">
        <v>104750</v>
      </c>
      <c r="B8888" s="73" t="s">
        <v>9523</v>
      </c>
      <c r="C8888" s="78">
        <v>15.05</v>
      </c>
    </row>
    <row r="8889" spans="1:3" ht="25.5">
      <c r="A8889" s="75">
        <v>104751</v>
      </c>
      <c r="B8889" s="73" t="s">
        <v>9524</v>
      </c>
      <c r="C8889" s="78">
        <v>20.95</v>
      </c>
    </row>
    <row r="8890" spans="1:3" ht="25.5">
      <c r="A8890" s="75">
        <v>104752</v>
      </c>
      <c r="B8890" s="73" t="s">
        <v>9525</v>
      </c>
      <c r="C8890" s="78">
        <v>21.68</v>
      </c>
    </row>
    <row r="8891" spans="1:3" ht="25.5">
      <c r="A8891" s="75">
        <v>104753</v>
      </c>
      <c r="B8891" s="73" t="s">
        <v>9526</v>
      </c>
      <c r="C8891" s="78">
        <v>26.61</v>
      </c>
    </row>
    <row r="8892" spans="1:3" ht="25.5">
      <c r="A8892" s="75">
        <v>104754</v>
      </c>
      <c r="B8892" s="73" t="s">
        <v>9527</v>
      </c>
      <c r="C8892" s="78">
        <v>35.06</v>
      </c>
    </row>
    <row r="8893" spans="1:3" ht="25.5">
      <c r="A8893" s="75">
        <v>104755</v>
      </c>
      <c r="B8893" s="73" t="s">
        <v>9528</v>
      </c>
      <c r="C8893" s="78">
        <v>48.18</v>
      </c>
    </row>
    <row r="8894" spans="1:3" ht="25.5">
      <c r="A8894" s="75">
        <v>96982</v>
      </c>
      <c r="B8894" s="73" t="s">
        <v>9529</v>
      </c>
      <c r="C8894" s="78">
        <v>0</v>
      </c>
    </row>
    <row r="8895" spans="1:3" ht="25.5">
      <c r="A8895" s="75">
        <v>96993</v>
      </c>
      <c r="B8895" s="73" t="s">
        <v>9530</v>
      </c>
      <c r="C8895" s="78">
        <v>0</v>
      </c>
    </row>
    <row r="8896" spans="1:3" ht="25.5">
      <c r="A8896" s="75">
        <v>96990</v>
      </c>
      <c r="B8896" s="73" t="s">
        <v>9531</v>
      </c>
      <c r="C8896" s="78">
        <v>0</v>
      </c>
    </row>
    <row r="8897" spans="1:3" ht="25.5">
      <c r="A8897" s="75">
        <v>96991</v>
      </c>
      <c r="B8897" s="73" t="s">
        <v>9532</v>
      </c>
      <c r="C8897" s="78">
        <v>0</v>
      </c>
    </row>
    <row r="8898" spans="1:3" ht="25.5">
      <c r="A8898" s="75">
        <v>96992</v>
      </c>
      <c r="B8898" s="73" t="s">
        <v>9533</v>
      </c>
      <c r="C8898" s="78">
        <v>0</v>
      </c>
    </row>
    <row r="8899" spans="1:3" ht="38.25">
      <c r="A8899" s="75">
        <v>96994</v>
      </c>
      <c r="B8899" s="73" t="s">
        <v>9534</v>
      </c>
      <c r="C8899" s="78">
        <v>0</v>
      </c>
    </row>
    <row r="8900" spans="1:3" ht="25.5">
      <c r="A8900" s="75">
        <v>96973</v>
      </c>
      <c r="B8900" s="73" t="s">
        <v>9535</v>
      </c>
      <c r="C8900" s="78">
        <v>71.17</v>
      </c>
    </row>
    <row r="8901" spans="1:3" ht="25.5">
      <c r="A8901" s="75">
        <v>104743</v>
      </c>
      <c r="B8901" s="73" t="s">
        <v>9536</v>
      </c>
      <c r="C8901" s="78">
        <v>0</v>
      </c>
    </row>
    <row r="8902" spans="1:3">
      <c r="A8902" s="75">
        <v>96977</v>
      </c>
      <c r="B8902" s="73" t="s">
        <v>9537</v>
      </c>
      <c r="C8902" s="78">
        <v>60.16</v>
      </c>
    </row>
    <row r="8903" spans="1:3" ht="25.5">
      <c r="A8903" s="75">
        <v>96974</v>
      </c>
      <c r="B8903" s="73" t="s">
        <v>9538</v>
      </c>
      <c r="C8903" s="78">
        <v>92.19</v>
      </c>
    </row>
    <row r="8904" spans="1:3" ht="25.5">
      <c r="A8904" s="75">
        <v>104744</v>
      </c>
      <c r="B8904" s="73" t="s">
        <v>9539</v>
      </c>
      <c r="C8904" s="78">
        <v>0</v>
      </c>
    </row>
    <row r="8905" spans="1:3">
      <c r="A8905" s="75">
        <v>96978</v>
      </c>
      <c r="B8905" s="73" t="s">
        <v>9540</v>
      </c>
      <c r="C8905" s="78">
        <v>79.27</v>
      </c>
    </row>
    <row r="8906" spans="1:3" ht="25.5">
      <c r="A8906" s="75">
        <v>96975</v>
      </c>
      <c r="B8906" s="73" t="s">
        <v>9541</v>
      </c>
      <c r="C8906" s="78">
        <v>114.32</v>
      </c>
    </row>
    <row r="8907" spans="1:3" ht="25.5">
      <c r="A8907" s="75">
        <v>104745</v>
      </c>
      <c r="B8907" s="73" t="s">
        <v>9542</v>
      </c>
      <c r="C8907" s="78">
        <v>0</v>
      </c>
    </row>
    <row r="8908" spans="1:3">
      <c r="A8908" s="75">
        <v>96979</v>
      </c>
      <c r="B8908" s="73" t="s">
        <v>9543</v>
      </c>
      <c r="C8908" s="78">
        <v>113.47</v>
      </c>
    </row>
    <row r="8909" spans="1:3" ht="25.5">
      <c r="A8909" s="75">
        <v>96976</v>
      </c>
      <c r="B8909" s="73" t="s">
        <v>9544</v>
      </c>
      <c r="C8909" s="78">
        <v>151.25</v>
      </c>
    </row>
    <row r="8910" spans="1:3" ht="25.5">
      <c r="A8910" s="75">
        <v>96984</v>
      </c>
      <c r="B8910" s="73" t="s">
        <v>9545</v>
      </c>
      <c r="C8910" s="78">
        <v>57.7</v>
      </c>
    </row>
    <row r="8911" spans="1:3">
      <c r="A8911" s="75">
        <v>96980</v>
      </c>
      <c r="B8911" s="73" t="s">
        <v>9546</v>
      </c>
      <c r="C8911" s="78">
        <v>0</v>
      </c>
    </row>
    <row r="8912" spans="1:3">
      <c r="A8912" s="75">
        <v>96986</v>
      </c>
      <c r="B8912" s="73" t="s">
        <v>9547</v>
      </c>
      <c r="C8912" s="78">
        <v>107.19</v>
      </c>
    </row>
    <row r="8913" spans="1:3">
      <c r="A8913" s="75">
        <v>96985</v>
      </c>
      <c r="B8913" s="73" t="s">
        <v>9548</v>
      </c>
      <c r="C8913" s="78">
        <v>71.72</v>
      </c>
    </row>
    <row r="8914" spans="1:3">
      <c r="A8914" s="75">
        <v>96988</v>
      </c>
      <c r="B8914" s="73" t="s">
        <v>9549</v>
      </c>
      <c r="C8914" s="78">
        <v>186.94</v>
      </c>
    </row>
    <row r="8915" spans="1:3">
      <c r="A8915" s="75">
        <v>104746</v>
      </c>
      <c r="B8915" s="73" t="s">
        <v>9550</v>
      </c>
      <c r="C8915" s="78">
        <v>28.33</v>
      </c>
    </row>
    <row r="8916" spans="1:3" ht="25.5">
      <c r="A8916" s="75">
        <v>104747</v>
      </c>
      <c r="B8916" s="73" t="s">
        <v>9551</v>
      </c>
      <c r="C8916" s="78">
        <v>0</v>
      </c>
    </row>
    <row r="8917" spans="1:3">
      <c r="A8917" s="75">
        <v>96983</v>
      </c>
      <c r="B8917" s="73" t="s">
        <v>9552</v>
      </c>
      <c r="C8917" s="78">
        <v>0</v>
      </c>
    </row>
    <row r="8918" spans="1:3" ht="25.5">
      <c r="A8918" s="75">
        <v>104748</v>
      </c>
      <c r="B8918" s="73" t="s">
        <v>9553</v>
      </c>
      <c r="C8918" s="78">
        <v>0</v>
      </c>
    </row>
    <row r="8919" spans="1:3" ht="25.5">
      <c r="A8919" s="75">
        <v>98463</v>
      </c>
      <c r="B8919" s="73" t="s">
        <v>9554</v>
      </c>
      <c r="C8919" s="78">
        <v>26.31</v>
      </c>
    </row>
    <row r="8920" spans="1:3" ht="25.5">
      <c r="A8920" s="75">
        <v>104827</v>
      </c>
      <c r="B8920" s="73" t="s">
        <v>9555</v>
      </c>
      <c r="C8920" s="78">
        <v>0</v>
      </c>
    </row>
    <row r="8921" spans="1:3" ht="25.5">
      <c r="A8921" s="75">
        <v>104828</v>
      </c>
      <c r="B8921" s="73" t="s">
        <v>9556</v>
      </c>
      <c r="C8921" s="78">
        <v>0</v>
      </c>
    </row>
    <row r="8922" spans="1:3" ht="38.25">
      <c r="A8922" s="75">
        <v>104824</v>
      </c>
      <c r="B8922" s="73" t="s">
        <v>9557</v>
      </c>
      <c r="C8922" s="78">
        <v>0</v>
      </c>
    </row>
    <row r="8923" spans="1:3" ht="38.25">
      <c r="A8923" s="75">
        <v>104826</v>
      </c>
      <c r="B8923" s="73" t="s">
        <v>9558</v>
      </c>
      <c r="C8923" s="78">
        <v>0</v>
      </c>
    </row>
    <row r="8924" spans="1:3" ht="38.25">
      <c r="A8924" s="75">
        <v>104825</v>
      </c>
      <c r="B8924" s="73" t="s">
        <v>9559</v>
      </c>
      <c r="C8924" s="78">
        <v>0</v>
      </c>
    </row>
    <row r="8925" spans="1:3" ht="25.5">
      <c r="A8925" s="75">
        <v>104993</v>
      </c>
      <c r="B8925" s="73" t="s">
        <v>9560</v>
      </c>
      <c r="C8925" s="78">
        <v>0</v>
      </c>
    </row>
    <row r="8926" spans="1:3" ht="25.5">
      <c r="A8926" s="75">
        <v>104994</v>
      </c>
      <c r="B8926" s="73" t="s">
        <v>9561</v>
      </c>
      <c r="C8926" s="78">
        <v>0</v>
      </c>
    </row>
    <row r="8927" spans="1:3" ht="25.5">
      <c r="A8927" s="75">
        <v>104995</v>
      </c>
      <c r="B8927" s="73" t="s">
        <v>9562</v>
      </c>
      <c r="C8927" s="78">
        <v>0</v>
      </c>
    </row>
    <row r="8928" spans="1:3" ht="25.5">
      <c r="A8928" s="75">
        <v>104996</v>
      </c>
      <c r="B8928" s="73" t="s">
        <v>9563</v>
      </c>
      <c r="C8928" s="78">
        <v>0</v>
      </c>
    </row>
    <row r="8929" spans="1:3" ht="25.5">
      <c r="A8929" s="75">
        <v>95676</v>
      </c>
      <c r="B8929" s="73" t="s">
        <v>9564</v>
      </c>
      <c r="C8929" s="78">
        <v>139.15</v>
      </c>
    </row>
    <row r="8930" spans="1:3" ht="25.5">
      <c r="A8930" s="75">
        <v>95677</v>
      </c>
      <c r="B8930" s="73" t="s">
        <v>9565</v>
      </c>
      <c r="C8930" s="78">
        <v>0</v>
      </c>
    </row>
    <row r="8931" spans="1:3">
      <c r="A8931" s="75">
        <v>105135</v>
      </c>
      <c r="B8931" s="73" t="s">
        <v>9566</v>
      </c>
      <c r="C8931" s="78">
        <v>972.07</v>
      </c>
    </row>
    <row r="8932" spans="1:3">
      <c r="A8932" s="75">
        <v>104998</v>
      </c>
      <c r="B8932" s="73" t="s">
        <v>9567</v>
      </c>
      <c r="C8932" s="78">
        <v>593.95000000000005</v>
      </c>
    </row>
    <row r="8933" spans="1:3">
      <c r="A8933" s="75">
        <v>104997</v>
      </c>
      <c r="B8933" s="73" t="s">
        <v>9568</v>
      </c>
      <c r="C8933" s="78">
        <v>443.01</v>
      </c>
    </row>
    <row r="8934" spans="1:3">
      <c r="A8934" s="75">
        <v>95673</v>
      </c>
      <c r="B8934" s="73" t="s">
        <v>9569</v>
      </c>
      <c r="C8934" s="78">
        <v>127.95</v>
      </c>
    </row>
    <row r="8935" spans="1:3">
      <c r="A8935" s="75">
        <v>95674</v>
      </c>
      <c r="B8935" s="73" t="s">
        <v>9570</v>
      </c>
      <c r="C8935" s="78">
        <v>135.88999999999999</v>
      </c>
    </row>
    <row r="8936" spans="1:3">
      <c r="A8936" s="75">
        <v>104992</v>
      </c>
      <c r="B8936" s="73" t="s">
        <v>9571</v>
      </c>
      <c r="C8936" s="78">
        <v>1358.18</v>
      </c>
    </row>
    <row r="8937" spans="1:3">
      <c r="A8937" s="75">
        <v>95675</v>
      </c>
      <c r="B8937" s="73" t="s">
        <v>9572</v>
      </c>
      <c r="C8937" s="78">
        <v>167.64</v>
      </c>
    </row>
    <row r="8938" spans="1:3" ht="25.5">
      <c r="A8938" s="75">
        <v>95648</v>
      </c>
      <c r="B8938" s="73" t="s">
        <v>9573</v>
      </c>
      <c r="C8938" s="78">
        <v>629.58000000000004</v>
      </c>
    </row>
    <row r="8939" spans="1:3" ht="25.5">
      <c r="A8939" s="75">
        <v>95649</v>
      </c>
      <c r="B8939" s="73" t="s">
        <v>9574</v>
      </c>
      <c r="C8939" s="78">
        <v>1081.75</v>
      </c>
    </row>
    <row r="8940" spans="1:3" ht="25.5">
      <c r="A8940" s="75">
        <v>95650</v>
      </c>
      <c r="B8940" s="73" t="s">
        <v>9575</v>
      </c>
      <c r="C8940" s="78">
        <v>1578.26</v>
      </c>
    </row>
    <row r="8941" spans="1:3" ht="25.5">
      <c r="A8941" s="75">
        <v>95651</v>
      </c>
      <c r="B8941" s="73" t="s">
        <v>9576</v>
      </c>
      <c r="C8941" s="78">
        <v>2048.59</v>
      </c>
    </row>
    <row r="8942" spans="1:3" ht="25.5">
      <c r="A8942" s="75">
        <v>95652</v>
      </c>
      <c r="B8942" s="73" t="s">
        <v>9577</v>
      </c>
      <c r="C8942" s="78">
        <v>778.16</v>
      </c>
    </row>
    <row r="8943" spans="1:3" ht="25.5">
      <c r="A8943" s="75">
        <v>95653</v>
      </c>
      <c r="B8943" s="73" t="s">
        <v>9578</v>
      </c>
      <c r="C8943" s="78">
        <v>1376.86</v>
      </c>
    </row>
    <row r="8944" spans="1:3" ht="25.5">
      <c r="A8944" s="75">
        <v>95654</v>
      </c>
      <c r="B8944" s="73" t="s">
        <v>9579</v>
      </c>
      <c r="C8944" s="78">
        <v>2026.06</v>
      </c>
    </row>
    <row r="8945" spans="1:3" ht="25.5">
      <c r="A8945" s="75">
        <v>95655</v>
      </c>
      <c r="B8945" s="73" t="s">
        <v>9580</v>
      </c>
      <c r="C8945" s="78">
        <v>2641.57</v>
      </c>
    </row>
    <row r="8946" spans="1:3" ht="25.5">
      <c r="A8946" s="75">
        <v>95657</v>
      </c>
      <c r="B8946" s="73" t="s">
        <v>9581</v>
      </c>
      <c r="C8946" s="78">
        <v>298.89</v>
      </c>
    </row>
    <row r="8947" spans="1:3" ht="25.5">
      <c r="A8947" s="75">
        <v>95658</v>
      </c>
      <c r="B8947" s="73" t="s">
        <v>9582</v>
      </c>
      <c r="C8947" s="78">
        <v>543.36</v>
      </c>
    </row>
    <row r="8948" spans="1:3" ht="25.5">
      <c r="A8948" s="75">
        <v>95659</v>
      </c>
      <c r="B8948" s="73" t="s">
        <v>9583</v>
      </c>
      <c r="C8948" s="78">
        <v>808.73</v>
      </c>
    </row>
    <row r="8949" spans="1:3" ht="25.5">
      <c r="A8949" s="75">
        <v>95660</v>
      </c>
      <c r="B8949" s="73" t="s">
        <v>9584</v>
      </c>
      <c r="C8949" s="78">
        <v>1059.78</v>
      </c>
    </row>
    <row r="8950" spans="1:3" ht="25.5">
      <c r="A8950" s="75">
        <v>95661</v>
      </c>
      <c r="B8950" s="73" t="s">
        <v>9585</v>
      </c>
      <c r="C8950" s="78">
        <v>369.34</v>
      </c>
    </row>
    <row r="8951" spans="1:3" ht="25.5">
      <c r="A8951" s="75">
        <v>95662</v>
      </c>
      <c r="B8951" s="73" t="s">
        <v>9586</v>
      </c>
      <c r="C8951" s="78">
        <v>682.84</v>
      </c>
    </row>
    <row r="8952" spans="1:3" ht="25.5">
      <c r="A8952" s="75">
        <v>95663</v>
      </c>
      <c r="B8952" s="73" t="s">
        <v>9587</v>
      </c>
      <c r="C8952" s="78">
        <v>1021.51</v>
      </c>
    </row>
    <row r="8953" spans="1:3" ht="25.5">
      <c r="A8953" s="75">
        <v>95664</v>
      </c>
      <c r="B8953" s="73" t="s">
        <v>9588</v>
      </c>
      <c r="C8953" s="78">
        <v>1340.61</v>
      </c>
    </row>
    <row r="8954" spans="1:3" ht="25.5">
      <c r="A8954" s="75">
        <v>95665</v>
      </c>
      <c r="B8954" s="73" t="s">
        <v>9589</v>
      </c>
      <c r="C8954" s="78">
        <v>332.79</v>
      </c>
    </row>
    <row r="8955" spans="1:3" ht="25.5">
      <c r="A8955" s="75">
        <v>95666</v>
      </c>
      <c r="B8955" s="73" t="s">
        <v>9590</v>
      </c>
      <c r="C8955" s="78">
        <v>586.87</v>
      </c>
    </row>
    <row r="8956" spans="1:3" ht="25.5">
      <c r="A8956" s="75">
        <v>95667</v>
      </c>
      <c r="B8956" s="73" t="s">
        <v>9591</v>
      </c>
      <c r="C8956" s="78">
        <v>868.69</v>
      </c>
    </row>
    <row r="8957" spans="1:3" ht="25.5">
      <c r="A8957" s="75">
        <v>95668</v>
      </c>
      <c r="B8957" s="73" t="s">
        <v>9592</v>
      </c>
      <c r="C8957" s="78">
        <v>1134.25</v>
      </c>
    </row>
    <row r="8958" spans="1:3" ht="25.5">
      <c r="A8958" s="75">
        <v>95669</v>
      </c>
      <c r="B8958" s="73" t="s">
        <v>9593</v>
      </c>
      <c r="C8958" s="78">
        <v>398.97</v>
      </c>
    </row>
    <row r="8959" spans="1:3" ht="25.5">
      <c r="A8959" s="75">
        <v>95670</v>
      </c>
      <c r="B8959" s="73" t="s">
        <v>9594</v>
      </c>
      <c r="C8959" s="78">
        <v>717.97</v>
      </c>
    </row>
    <row r="8960" spans="1:3" ht="25.5">
      <c r="A8960" s="75">
        <v>95671</v>
      </c>
      <c r="B8960" s="73" t="s">
        <v>9595</v>
      </c>
      <c r="C8960" s="78">
        <v>1068.3800000000001</v>
      </c>
    </row>
    <row r="8961" spans="1:3" ht="25.5">
      <c r="A8961" s="75">
        <v>95672</v>
      </c>
      <c r="B8961" s="73" t="s">
        <v>9596</v>
      </c>
      <c r="C8961" s="78">
        <v>1398.09</v>
      </c>
    </row>
    <row r="8962" spans="1:3" ht="25.5">
      <c r="A8962" s="75">
        <v>97741</v>
      </c>
      <c r="B8962" s="73" t="s">
        <v>9597</v>
      </c>
      <c r="C8962" s="78">
        <v>153.21</v>
      </c>
    </row>
    <row r="8963" spans="1:3" ht="25.5">
      <c r="A8963" s="75">
        <v>95641</v>
      </c>
      <c r="B8963" s="73" t="s">
        <v>9598</v>
      </c>
      <c r="C8963" s="78">
        <v>271.89</v>
      </c>
    </row>
    <row r="8964" spans="1:3" ht="25.5">
      <c r="A8964" s="75">
        <v>95642</v>
      </c>
      <c r="B8964" s="73" t="s">
        <v>9599</v>
      </c>
      <c r="C8964" s="78">
        <v>401.88</v>
      </c>
    </row>
    <row r="8965" spans="1:3" ht="25.5">
      <c r="A8965" s="75">
        <v>95643</v>
      </c>
      <c r="B8965" s="73" t="s">
        <v>9600</v>
      </c>
      <c r="C8965" s="78">
        <v>525.19000000000005</v>
      </c>
    </row>
    <row r="8966" spans="1:3" ht="25.5">
      <c r="A8966" s="75">
        <v>95644</v>
      </c>
      <c r="B8966" s="73" t="s">
        <v>9601</v>
      </c>
      <c r="C8966" s="78">
        <v>198.83</v>
      </c>
    </row>
    <row r="8967" spans="1:3" ht="25.5">
      <c r="A8967" s="75">
        <v>95645</v>
      </c>
      <c r="B8967" s="73" t="s">
        <v>9602</v>
      </c>
      <c r="C8967" s="78">
        <v>362.17</v>
      </c>
    </row>
    <row r="8968" spans="1:3" ht="25.5">
      <c r="A8968" s="75">
        <v>95646</v>
      </c>
      <c r="B8968" s="73" t="s">
        <v>9603</v>
      </c>
      <c r="C8968" s="78">
        <v>539.74</v>
      </c>
    </row>
    <row r="8969" spans="1:3" ht="25.5">
      <c r="A8969" s="75">
        <v>95647</v>
      </c>
      <c r="B8969" s="73" t="s">
        <v>9604</v>
      </c>
      <c r="C8969" s="78">
        <v>707.06</v>
      </c>
    </row>
    <row r="8970" spans="1:3" ht="25.5">
      <c r="A8970" s="75">
        <v>95636</v>
      </c>
      <c r="B8970" s="73" t="s">
        <v>9605</v>
      </c>
      <c r="C8970" s="78">
        <v>366.12</v>
      </c>
    </row>
    <row r="8971" spans="1:3" ht="25.5">
      <c r="A8971" s="75">
        <v>95637</v>
      </c>
      <c r="B8971" s="73" t="s">
        <v>9606</v>
      </c>
      <c r="C8971" s="78">
        <v>488.21</v>
      </c>
    </row>
    <row r="8972" spans="1:3" ht="25.5">
      <c r="A8972" s="75">
        <v>95638</v>
      </c>
      <c r="B8972" s="73" t="s">
        <v>9607</v>
      </c>
      <c r="C8972" s="78">
        <v>604.01</v>
      </c>
    </row>
    <row r="8973" spans="1:3" ht="25.5">
      <c r="A8973" s="75">
        <v>95639</v>
      </c>
      <c r="B8973" s="73" t="s">
        <v>9608</v>
      </c>
      <c r="C8973" s="78">
        <v>834.52</v>
      </c>
    </row>
    <row r="8974" spans="1:3" ht="25.5">
      <c r="A8974" s="75">
        <v>95634</v>
      </c>
      <c r="B8974" s="73" t="s">
        <v>9609</v>
      </c>
      <c r="C8974" s="78">
        <v>197.11</v>
      </c>
    </row>
    <row r="8975" spans="1:3" ht="25.5">
      <c r="A8975" s="75">
        <v>95635</v>
      </c>
      <c r="B8975" s="73" t="s">
        <v>9610</v>
      </c>
      <c r="C8975" s="78">
        <v>206.9</v>
      </c>
    </row>
    <row r="8976" spans="1:3">
      <c r="A8976" s="75">
        <v>98751</v>
      </c>
      <c r="B8976" s="73" t="s">
        <v>9611</v>
      </c>
      <c r="C8976" s="78">
        <v>129.88999999999999</v>
      </c>
    </row>
    <row r="8977" spans="1:3">
      <c r="A8977" s="75">
        <v>98746</v>
      </c>
      <c r="B8977" s="73" t="s">
        <v>9612</v>
      </c>
      <c r="C8977" s="78">
        <v>62.77</v>
      </c>
    </row>
    <row r="8978" spans="1:3">
      <c r="A8978" s="75">
        <v>98753</v>
      </c>
      <c r="B8978" s="73" t="s">
        <v>9613</v>
      </c>
      <c r="C8978" s="78">
        <v>236.69</v>
      </c>
    </row>
    <row r="8979" spans="1:3">
      <c r="A8979" s="75">
        <v>98750</v>
      </c>
      <c r="B8979" s="73" t="s">
        <v>9614</v>
      </c>
      <c r="C8979" s="78">
        <v>90.39</v>
      </c>
    </row>
    <row r="8980" spans="1:3">
      <c r="A8980" s="75">
        <v>98749</v>
      </c>
      <c r="B8980" s="73" t="s">
        <v>9615</v>
      </c>
      <c r="C8980" s="78">
        <v>75.260000000000005</v>
      </c>
    </row>
    <row r="8981" spans="1:3">
      <c r="A8981" s="75">
        <v>98752</v>
      </c>
      <c r="B8981" s="73" t="s">
        <v>9616</v>
      </c>
      <c r="C8981" s="78">
        <v>177.48</v>
      </c>
    </row>
    <row r="8982" spans="1:3" ht="25.5">
      <c r="A8982" s="75">
        <v>98529</v>
      </c>
      <c r="B8982" s="73" t="s">
        <v>9617</v>
      </c>
      <c r="C8982" s="78">
        <v>73.33</v>
      </c>
    </row>
    <row r="8983" spans="1:3" ht="25.5">
      <c r="A8983" s="75">
        <v>98530</v>
      </c>
      <c r="B8983" s="73" t="s">
        <v>9618</v>
      </c>
      <c r="C8983" s="78">
        <v>143.93</v>
      </c>
    </row>
    <row r="8984" spans="1:3">
      <c r="A8984" s="75">
        <v>98531</v>
      </c>
      <c r="B8984" s="73" t="s">
        <v>9619</v>
      </c>
      <c r="C8984" s="78">
        <v>383.84</v>
      </c>
    </row>
    <row r="8985" spans="1:3">
      <c r="A8985" s="75">
        <v>98524</v>
      </c>
      <c r="B8985" s="73" t="s">
        <v>9620</v>
      </c>
      <c r="C8985" s="78">
        <v>4.42</v>
      </c>
    </row>
    <row r="8986" spans="1:3" ht="25.5">
      <c r="A8986" s="75">
        <v>98525</v>
      </c>
      <c r="B8986" s="73" t="s">
        <v>9621</v>
      </c>
      <c r="C8986" s="78">
        <v>0.66</v>
      </c>
    </row>
    <row r="8987" spans="1:3" ht="25.5">
      <c r="A8987" s="75">
        <v>98533</v>
      </c>
      <c r="B8987" s="73" t="s">
        <v>9622</v>
      </c>
      <c r="C8987" s="78">
        <v>114.12</v>
      </c>
    </row>
    <row r="8988" spans="1:3" ht="25.5">
      <c r="A8988" s="75">
        <v>98534</v>
      </c>
      <c r="B8988" s="73" t="s">
        <v>9623</v>
      </c>
      <c r="C8988" s="78">
        <v>315.61</v>
      </c>
    </row>
    <row r="8989" spans="1:3">
      <c r="A8989" s="75">
        <v>98535</v>
      </c>
      <c r="B8989" s="73" t="s">
        <v>9624</v>
      </c>
      <c r="C8989" s="78">
        <v>662.24</v>
      </c>
    </row>
    <row r="8990" spans="1:3">
      <c r="A8990" s="75">
        <v>98532</v>
      </c>
      <c r="B8990" s="73" t="s">
        <v>9625</v>
      </c>
      <c r="C8990" s="78">
        <v>30.15</v>
      </c>
    </row>
    <row r="8991" spans="1:3" ht="25.5">
      <c r="A8991" s="75">
        <v>98526</v>
      </c>
      <c r="B8991" s="73" t="s">
        <v>9626</v>
      </c>
      <c r="C8991" s="78">
        <v>130.19999999999999</v>
      </c>
    </row>
    <row r="8992" spans="1:3" ht="25.5">
      <c r="A8992" s="75">
        <v>98527</v>
      </c>
      <c r="B8992" s="73" t="s">
        <v>9627</v>
      </c>
      <c r="C8992" s="78">
        <v>216.08</v>
      </c>
    </row>
    <row r="8993" spans="1:3" ht="25.5">
      <c r="A8993" s="75">
        <v>98528</v>
      </c>
      <c r="B8993" s="73" t="s">
        <v>9628</v>
      </c>
      <c r="C8993" s="78">
        <v>284.77999999999997</v>
      </c>
    </row>
    <row r="8994" spans="1:3">
      <c r="A8994" s="75">
        <v>94232</v>
      </c>
      <c r="B8994" s="73" t="s">
        <v>9629</v>
      </c>
      <c r="C8994" s="78">
        <v>2.69</v>
      </c>
    </row>
    <row r="8995" spans="1:3" ht="38.25">
      <c r="A8995" s="75">
        <v>100434</v>
      </c>
      <c r="B8995" s="73" t="s">
        <v>9630</v>
      </c>
      <c r="C8995" s="78">
        <v>164.7</v>
      </c>
    </row>
    <row r="8996" spans="1:3" ht="25.5">
      <c r="A8996" s="75">
        <v>94229</v>
      </c>
      <c r="B8996" s="73" t="s">
        <v>9631</v>
      </c>
      <c r="C8996" s="78">
        <v>147.43</v>
      </c>
    </row>
    <row r="8997" spans="1:3" ht="25.5">
      <c r="A8997" s="75">
        <v>94227</v>
      </c>
      <c r="B8997" s="73" t="s">
        <v>9632</v>
      </c>
      <c r="C8997" s="78">
        <v>56.07</v>
      </c>
    </row>
    <row r="8998" spans="1:3" ht="25.5">
      <c r="A8998" s="75">
        <v>94228</v>
      </c>
      <c r="B8998" s="73" t="s">
        <v>9633</v>
      </c>
      <c r="C8998" s="78">
        <v>76.400000000000006</v>
      </c>
    </row>
    <row r="8999" spans="1:3" ht="25.5">
      <c r="A8999" s="75">
        <v>94219</v>
      </c>
      <c r="B8999" s="73" t="s">
        <v>9634</v>
      </c>
      <c r="C8999" s="78">
        <v>34.46</v>
      </c>
    </row>
    <row r="9000" spans="1:3" ht="25.5">
      <c r="A9000" s="75">
        <v>94220</v>
      </c>
      <c r="B9000" s="73" t="s">
        <v>9635</v>
      </c>
      <c r="C9000" s="78">
        <v>62.06</v>
      </c>
    </row>
    <row r="9001" spans="1:3" ht="25.5">
      <c r="A9001" s="75">
        <v>100326</v>
      </c>
      <c r="B9001" s="73" t="s">
        <v>9636</v>
      </c>
      <c r="C9001" s="78">
        <v>0</v>
      </c>
    </row>
    <row r="9002" spans="1:3" ht="25.5">
      <c r="A9002" s="75">
        <v>94221</v>
      </c>
      <c r="B9002" s="73" t="s">
        <v>9637</v>
      </c>
      <c r="C9002" s="78">
        <v>28</v>
      </c>
    </row>
    <row r="9003" spans="1:3" ht="25.5">
      <c r="A9003" s="75">
        <v>94222</v>
      </c>
      <c r="B9003" s="73" t="s">
        <v>9638</v>
      </c>
      <c r="C9003" s="78">
        <v>55.6</v>
      </c>
    </row>
    <row r="9004" spans="1:3" ht="25.5">
      <c r="A9004" s="75">
        <v>94451</v>
      </c>
      <c r="B9004" s="73" t="s">
        <v>9639</v>
      </c>
      <c r="C9004" s="78">
        <v>87.86</v>
      </c>
    </row>
    <row r="9005" spans="1:3" ht="25.5">
      <c r="A9005" s="75">
        <v>94223</v>
      </c>
      <c r="B9005" s="73" t="s">
        <v>9640</v>
      </c>
      <c r="C9005" s="78">
        <v>78.31</v>
      </c>
    </row>
    <row r="9006" spans="1:3" ht="25.5">
      <c r="A9006" s="75">
        <v>100325</v>
      </c>
      <c r="B9006" s="73" t="s">
        <v>9641</v>
      </c>
      <c r="C9006" s="78">
        <v>85.28</v>
      </c>
    </row>
    <row r="9007" spans="1:3">
      <c r="A9007" s="75">
        <v>94224</v>
      </c>
      <c r="B9007" s="73" t="s">
        <v>9642</v>
      </c>
      <c r="C9007" s="78">
        <v>25.18</v>
      </c>
    </row>
    <row r="9008" spans="1:3" ht="25.5">
      <c r="A9008" s="75">
        <v>102653</v>
      </c>
      <c r="B9008" s="73" t="s">
        <v>9643</v>
      </c>
      <c r="C9008" s="78">
        <v>0</v>
      </c>
    </row>
    <row r="9009" spans="1:3" ht="25.5">
      <c r="A9009" s="75">
        <v>100330</v>
      </c>
      <c r="B9009" s="73" t="s">
        <v>9644</v>
      </c>
      <c r="C9009" s="78">
        <v>19.89</v>
      </c>
    </row>
    <row r="9010" spans="1:3" ht="25.5">
      <c r="A9010" s="75">
        <v>100331</v>
      </c>
      <c r="B9010" s="73" t="s">
        <v>9645</v>
      </c>
      <c r="C9010" s="78">
        <v>25.48</v>
      </c>
    </row>
    <row r="9011" spans="1:3" ht="25.5">
      <c r="A9011" s="75">
        <v>100328</v>
      </c>
      <c r="B9011" s="73" t="s">
        <v>9646</v>
      </c>
      <c r="C9011" s="78">
        <v>14.65</v>
      </c>
    </row>
    <row r="9012" spans="1:3" ht="25.5">
      <c r="A9012" s="75">
        <v>100329</v>
      </c>
      <c r="B9012" s="73" t="s">
        <v>9647</v>
      </c>
      <c r="C9012" s="78">
        <v>17.93</v>
      </c>
    </row>
    <row r="9013" spans="1:3" ht="25.5">
      <c r="A9013" s="75">
        <v>94231</v>
      </c>
      <c r="B9013" s="73" t="s">
        <v>9648</v>
      </c>
      <c r="C9013" s="78">
        <v>46.2</v>
      </c>
    </row>
    <row r="9014" spans="1:3" ht="25.5">
      <c r="A9014" s="75">
        <v>100435</v>
      </c>
      <c r="B9014" s="73" t="s">
        <v>9649</v>
      </c>
      <c r="C9014" s="78">
        <v>62.94</v>
      </c>
    </row>
    <row r="9015" spans="1:3" ht="25.5">
      <c r="A9015" s="75">
        <v>100327</v>
      </c>
      <c r="B9015" s="73" t="s">
        <v>9650</v>
      </c>
      <c r="C9015" s="78">
        <v>52.31</v>
      </c>
    </row>
    <row r="9016" spans="1:3" ht="25.5">
      <c r="A9016" s="75">
        <v>94226</v>
      </c>
      <c r="B9016" s="73" t="s">
        <v>9651</v>
      </c>
      <c r="C9016" s="78">
        <v>20.36</v>
      </c>
    </row>
    <row r="9017" spans="1:3" ht="25.5">
      <c r="A9017" s="75">
        <v>94201</v>
      </c>
      <c r="B9017" s="73" t="s">
        <v>9652</v>
      </c>
      <c r="C9017" s="78">
        <v>58.61</v>
      </c>
    </row>
    <row r="9018" spans="1:3" ht="25.5">
      <c r="A9018" s="75">
        <v>94204</v>
      </c>
      <c r="B9018" s="73" t="s">
        <v>9653</v>
      </c>
      <c r="C9018" s="78">
        <v>64.180000000000007</v>
      </c>
    </row>
    <row r="9019" spans="1:3" ht="25.5">
      <c r="A9019" s="75">
        <v>94447</v>
      </c>
      <c r="B9019" s="73" t="s">
        <v>9654</v>
      </c>
      <c r="C9019" s="78">
        <v>58.61</v>
      </c>
    </row>
    <row r="9020" spans="1:3" ht="25.5">
      <c r="A9020" s="75">
        <v>94448</v>
      </c>
      <c r="B9020" s="73" t="s">
        <v>9655</v>
      </c>
      <c r="C9020" s="78">
        <v>64.180000000000007</v>
      </c>
    </row>
    <row r="9021" spans="1:3" ht="25.5">
      <c r="A9021" s="75">
        <v>94445</v>
      </c>
      <c r="B9021" s="73" t="s">
        <v>9656</v>
      </c>
      <c r="C9021" s="78">
        <v>58.61</v>
      </c>
    </row>
    <row r="9022" spans="1:3" ht="25.5">
      <c r="A9022" s="75">
        <v>94446</v>
      </c>
      <c r="B9022" s="73" t="s">
        <v>9657</v>
      </c>
      <c r="C9022" s="78">
        <v>64.180000000000007</v>
      </c>
    </row>
    <row r="9023" spans="1:3" ht="25.5">
      <c r="A9023" s="75">
        <v>94440</v>
      </c>
      <c r="B9023" s="73" t="s">
        <v>9658</v>
      </c>
      <c r="C9023" s="78">
        <v>41.38</v>
      </c>
    </row>
    <row r="9024" spans="1:3" ht="25.5">
      <c r="A9024" s="75">
        <v>94441</v>
      </c>
      <c r="B9024" s="73" t="s">
        <v>9659</v>
      </c>
      <c r="C9024" s="78">
        <v>44.67</v>
      </c>
    </row>
    <row r="9025" spans="1:3" ht="25.5">
      <c r="A9025" s="75">
        <v>94195</v>
      </c>
      <c r="B9025" s="73" t="s">
        <v>9660</v>
      </c>
      <c r="C9025" s="78">
        <v>41.38</v>
      </c>
    </row>
    <row r="9026" spans="1:3" ht="25.5">
      <c r="A9026" s="75">
        <v>94198</v>
      </c>
      <c r="B9026" s="73" t="s">
        <v>9661</v>
      </c>
      <c r="C9026" s="78">
        <v>44.67</v>
      </c>
    </row>
    <row r="9027" spans="1:3" ht="25.5">
      <c r="A9027" s="75">
        <v>94442</v>
      </c>
      <c r="B9027" s="73" t="s">
        <v>9662</v>
      </c>
      <c r="C9027" s="78">
        <v>41.38</v>
      </c>
    </row>
    <row r="9028" spans="1:3" ht="25.5">
      <c r="A9028" s="75">
        <v>94443</v>
      </c>
      <c r="B9028" s="73" t="s">
        <v>9663</v>
      </c>
      <c r="C9028" s="78">
        <v>44.67</v>
      </c>
    </row>
    <row r="9029" spans="1:3" ht="25.5">
      <c r="A9029" s="75">
        <v>94213</v>
      </c>
      <c r="B9029" s="73" t="s">
        <v>9664</v>
      </c>
      <c r="C9029" s="78">
        <v>68.75</v>
      </c>
    </row>
    <row r="9030" spans="1:3" ht="25.5">
      <c r="A9030" s="75">
        <v>94189</v>
      </c>
      <c r="B9030" s="73" t="s">
        <v>9665</v>
      </c>
      <c r="C9030" s="78">
        <v>47.85</v>
      </c>
    </row>
    <row r="9031" spans="1:3" ht="25.5">
      <c r="A9031" s="75">
        <v>94192</v>
      </c>
      <c r="B9031" s="73" t="s">
        <v>9666</v>
      </c>
      <c r="C9031" s="78">
        <v>50.33</v>
      </c>
    </row>
    <row r="9032" spans="1:3" ht="25.5">
      <c r="A9032" s="75">
        <v>94444</v>
      </c>
      <c r="B9032" s="73" t="s">
        <v>9667</v>
      </c>
      <c r="C9032" s="78">
        <v>610.94000000000005</v>
      </c>
    </row>
    <row r="9033" spans="1:3" ht="25.5">
      <c r="A9033" s="75">
        <v>94218</v>
      </c>
      <c r="B9033" s="73" t="s">
        <v>9668</v>
      </c>
      <c r="C9033" s="78">
        <v>122.82</v>
      </c>
    </row>
    <row r="9034" spans="1:3" ht="25.5">
      <c r="A9034" s="75">
        <v>94216</v>
      </c>
      <c r="B9034" s="73" t="s">
        <v>9669</v>
      </c>
      <c r="C9034" s="78">
        <v>200.06</v>
      </c>
    </row>
    <row r="9035" spans="1:3" ht="25.5">
      <c r="A9035" s="75">
        <v>94449</v>
      </c>
      <c r="B9035" s="73" t="s">
        <v>9670</v>
      </c>
      <c r="C9035" s="78">
        <v>62.72</v>
      </c>
    </row>
    <row r="9036" spans="1:3" ht="38.25">
      <c r="A9036" s="75">
        <v>94210</v>
      </c>
      <c r="B9036" s="73" t="s">
        <v>9671</v>
      </c>
      <c r="C9036" s="78">
        <v>49.42</v>
      </c>
    </row>
    <row r="9037" spans="1:3" ht="38.25">
      <c r="A9037" s="75">
        <v>94207</v>
      </c>
      <c r="B9037" s="73" t="s">
        <v>9672</v>
      </c>
      <c r="C9037" s="78">
        <v>46.46</v>
      </c>
    </row>
    <row r="9038" spans="1:3" ht="25.5">
      <c r="A9038" s="75">
        <v>102109</v>
      </c>
      <c r="B9038" s="73" t="s">
        <v>9673</v>
      </c>
      <c r="C9038" s="78">
        <v>86.3</v>
      </c>
    </row>
    <row r="9039" spans="1:3" ht="25.5">
      <c r="A9039" s="75">
        <v>102110</v>
      </c>
      <c r="B9039" s="73" t="s">
        <v>9674</v>
      </c>
      <c r="C9039" s="78">
        <v>300.70999999999998</v>
      </c>
    </row>
    <row r="9040" spans="1:3" ht="25.5">
      <c r="A9040" s="75">
        <v>103656</v>
      </c>
      <c r="B9040" s="73" t="s">
        <v>9675</v>
      </c>
      <c r="C9040" s="78">
        <v>184524.22</v>
      </c>
    </row>
    <row r="9041" spans="1:3" ht="25.5">
      <c r="A9041" s="75">
        <v>102105</v>
      </c>
      <c r="B9041" s="73" t="s">
        <v>9676</v>
      </c>
      <c r="C9041" s="78">
        <v>28946.36</v>
      </c>
    </row>
    <row r="9042" spans="1:3" ht="25.5">
      <c r="A9042" s="75">
        <v>102106</v>
      </c>
      <c r="B9042" s="73" t="s">
        <v>9677</v>
      </c>
      <c r="C9042" s="78">
        <v>36379.800000000003</v>
      </c>
    </row>
    <row r="9043" spans="1:3" ht="25.5">
      <c r="A9043" s="75">
        <v>102107</v>
      </c>
      <c r="B9043" s="73" t="s">
        <v>9678</v>
      </c>
      <c r="C9043" s="78">
        <v>50860.6</v>
      </c>
    </row>
    <row r="9044" spans="1:3" ht="25.5">
      <c r="A9044" s="75">
        <v>102102</v>
      </c>
      <c r="B9044" s="73" t="s">
        <v>9679</v>
      </c>
      <c r="C9044" s="78">
        <v>16398.509999999998</v>
      </c>
    </row>
    <row r="9045" spans="1:3" ht="25.5">
      <c r="A9045" s="75">
        <v>102108</v>
      </c>
      <c r="B9045" s="73" t="s">
        <v>9680</v>
      </c>
      <c r="C9045" s="78">
        <v>59266.73</v>
      </c>
    </row>
    <row r="9046" spans="1:3" ht="25.5">
      <c r="A9046" s="75">
        <v>102103</v>
      </c>
      <c r="B9046" s="73" t="s">
        <v>9681</v>
      </c>
      <c r="C9046" s="78">
        <v>18272.990000000002</v>
      </c>
    </row>
    <row r="9047" spans="1:3" ht="25.5">
      <c r="A9047" s="75">
        <v>103654</v>
      </c>
      <c r="B9047" s="73" t="s">
        <v>9682</v>
      </c>
      <c r="C9047" s="78">
        <v>96250.35</v>
      </c>
    </row>
    <row r="9048" spans="1:3" ht="25.5">
      <c r="A9048" s="75">
        <v>102104</v>
      </c>
      <c r="B9048" s="73" t="s">
        <v>9683</v>
      </c>
      <c r="C9048" s="78">
        <v>23507.29</v>
      </c>
    </row>
    <row r="9049" spans="1:3" ht="25.5">
      <c r="A9049" s="75">
        <v>103655</v>
      </c>
      <c r="B9049" s="73" t="s">
        <v>9684</v>
      </c>
      <c r="C9049" s="78">
        <v>131911.89000000001</v>
      </c>
    </row>
    <row r="9050" spans="1:3" ht="38.25">
      <c r="A9050" s="75">
        <v>105473</v>
      </c>
      <c r="B9050" s="73" t="s">
        <v>9685</v>
      </c>
      <c r="C9050" s="78">
        <v>0</v>
      </c>
    </row>
    <row r="9051" spans="1:3" ht="38.25">
      <c r="A9051" s="75">
        <v>105414</v>
      </c>
      <c r="B9051" s="73" t="s">
        <v>9686</v>
      </c>
      <c r="C9051" s="78">
        <v>0</v>
      </c>
    </row>
    <row r="9052" spans="1:3" ht="38.25">
      <c r="A9052" s="75">
        <v>105424</v>
      </c>
      <c r="B9052" s="73" t="s">
        <v>9687</v>
      </c>
      <c r="C9052" s="78">
        <v>0</v>
      </c>
    </row>
    <row r="9053" spans="1:3" ht="38.25">
      <c r="A9053" s="75">
        <v>105448</v>
      </c>
      <c r="B9053" s="73" t="s">
        <v>9688</v>
      </c>
      <c r="C9053" s="78">
        <v>0</v>
      </c>
    </row>
    <row r="9054" spans="1:3" ht="25.5">
      <c r="A9054" s="75">
        <v>105409</v>
      </c>
      <c r="B9054" s="73" t="s">
        <v>9689</v>
      </c>
      <c r="C9054" s="78">
        <v>0</v>
      </c>
    </row>
    <row r="9055" spans="1:3" ht="25.5">
      <c r="A9055" s="75">
        <v>105415</v>
      </c>
      <c r="B9055" s="73" t="s">
        <v>9690</v>
      </c>
      <c r="C9055" s="78">
        <v>0</v>
      </c>
    </row>
    <row r="9056" spans="1:3" ht="25.5">
      <c r="A9056" s="75">
        <v>105487</v>
      </c>
      <c r="B9056" s="73" t="s">
        <v>9691</v>
      </c>
      <c r="C9056" s="78">
        <v>0</v>
      </c>
    </row>
    <row r="9057" spans="1:3" ht="25.5">
      <c r="A9057" s="75">
        <v>105451</v>
      </c>
      <c r="B9057" s="73" t="s">
        <v>9692</v>
      </c>
      <c r="C9057" s="78">
        <v>0</v>
      </c>
    </row>
    <row r="9058" spans="1:3" ht="25.5">
      <c r="A9058" s="75">
        <v>105454</v>
      </c>
      <c r="B9058" s="73" t="s">
        <v>9693</v>
      </c>
      <c r="C9058" s="78">
        <v>0</v>
      </c>
    </row>
    <row r="9059" spans="1:3" ht="25.5">
      <c r="A9059" s="75">
        <v>105411</v>
      </c>
      <c r="B9059" s="73" t="s">
        <v>9694</v>
      </c>
      <c r="C9059" s="78">
        <v>0</v>
      </c>
    </row>
    <row r="9060" spans="1:3" ht="25.5">
      <c r="A9060" s="75">
        <v>105419</v>
      </c>
      <c r="B9060" s="73" t="s">
        <v>9695</v>
      </c>
      <c r="C9060" s="78">
        <v>0</v>
      </c>
    </row>
    <row r="9061" spans="1:3" ht="25.5">
      <c r="A9061" s="75">
        <v>105443</v>
      </c>
      <c r="B9061" s="73" t="s">
        <v>9696</v>
      </c>
      <c r="C9061" s="78">
        <v>0</v>
      </c>
    </row>
    <row r="9062" spans="1:3" ht="25.5">
      <c r="A9062" s="75">
        <v>105455</v>
      </c>
      <c r="B9062" s="73" t="s">
        <v>9697</v>
      </c>
      <c r="C9062" s="78">
        <v>0</v>
      </c>
    </row>
    <row r="9063" spans="1:3" ht="25.5">
      <c r="A9063" s="75">
        <v>105412</v>
      </c>
      <c r="B9063" s="73" t="s">
        <v>9698</v>
      </c>
      <c r="C9063" s="78">
        <v>0</v>
      </c>
    </row>
    <row r="9064" spans="1:3" ht="25.5">
      <c r="A9064" s="75">
        <v>105420</v>
      </c>
      <c r="B9064" s="73" t="s">
        <v>9699</v>
      </c>
      <c r="C9064" s="78">
        <v>0</v>
      </c>
    </row>
    <row r="9065" spans="1:3" ht="25.5">
      <c r="A9065" s="75">
        <v>105444</v>
      </c>
      <c r="B9065" s="73" t="s">
        <v>9700</v>
      </c>
      <c r="C9065" s="78">
        <v>0</v>
      </c>
    </row>
    <row r="9066" spans="1:3" ht="25.5">
      <c r="A9066" s="75">
        <v>105456</v>
      </c>
      <c r="B9066" s="73" t="s">
        <v>9701</v>
      </c>
      <c r="C9066" s="78">
        <v>0</v>
      </c>
    </row>
    <row r="9067" spans="1:3" ht="25.5">
      <c r="A9067" s="75">
        <v>105478</v>
      </c>
      <c r="B9067" s="73" t="s">
        <v>9702</v>
      </c>
      <c r="C9067" s="78">
        <v>0</v>
      </c>
    </row>
    <row r="9068" spans="1:3" ht="25.5">
      <c r="A9068" s="75">
        <v>105421</v>
      </c>
      <c r="B9068" s="73" t="s">
        <v>9703</v>
      </c>
      <c r="C9068" s="78">
        <v>0</v>
      </c>
    </row>
    <row r="9069" spans="1:3" ht="25.5">
      <c r="A9069" s="75">
        <v>105445</v>
      </c>
      <c r="B9069" s="73" t="s">
        <v>9704</v>
      </c>
      <c r="C9069" s="78">
        <v>0</v>
      </c>
    </row>
    <row r="9070" spans="1:3" ht="25.5">
      <c r="A9070" s="75">
        <v>105453</v>
      </c>
      <c r="B9070" s="73" t="s">
        <v>9705</v>
      </c>
      <c r="C9070" s="78">
        <v>0</v>
      </c>
    </row>
    <row r="9071" spans="1:3" ht="25.5">
      <c r="A9071" s="75">
        <v>105497</v>
      </c>
      <c r="B9071" s="73" t="s">
        <v>9706</v>
      </c>
      <c r="C9071" s="78">
        <v>0</v>
      </c>
    </row>
    <row r="9072" spans="1:3" ht="25.5">
      <c r="A9072" s="75">
        <v>105418</v>
      </c>
      <c r="B9072" s="73" t="s">
        <v>9707</v>
      </c>
      <c r="C9072" s="78">
        <v>0</v>
      </c>
    </row>
    <row r="9073" spans="1:3" ht="25.5">
      <c r="A9073" s="75">
        <v>105442</v>
      </c>
      <c r="B9073" s="73" t="s">
        <v>9708</v>
      </c>
      <c r="C9073" s="78">
        <v>0</v>
      </c>
    </row>
    <row r="9074" spans="1:3" ht="25.5">
      <c r="A9074" s="75">
        <v>105410</v>
      </c>
      <c r="B9074" s="73" t="s">
        <v>9709</v>
      </c>
      <c r="C9074" s="78">
        <v>0</v>
      </c>
    </row>
    <row r="9075" spans="1:3" ht="25.5">
      <c r="A9075" s="75">
        <v>105416</v>
      </c>
      <c r="B9075" s="73" t="s">
        <v>9710</v>
      </c>
      <c r="C9075" s="78">
        <v>0</v>
      </c>
    </row>
    <row r="9076" spans="1:3" ht="25.5">
      <c r="A9076" s="75">
        <v>105488</v>
      </c>
      <c r="B9076" s="73" t="s">
        <v>9711</v>
      </c>
      <c r="C9076" s="78">
        <v>0</v>
      </c>
    </row>
    <row r="9077" spans="1:3" ht="25.5">
      <c r="A9077" s="75">
        <v>105452</v>
      </c>
      <c r="B9077" s="73" t="s">
        <v>9712</v>
      </c>
      <c r="C9077" s="78">
        <v>0</v>
      </c>
    </row>
    <row r="9078" spans="1:3" ht="38.25">
      <c r="A9078" s="75">
        <v>105475</v>
      </c>
      <c r="B9078" s="73" t="s">
        <v>9713</v>
      </c>
      <c r="C9078" s="78">
        <v>0</v>
      </c>
    </row>
    <row r="9079" spans="1:3" ht="38.25">
      <c r="A9079" s="75">
        <v>105498</v>
      </c>
      <c r="B9079" s="73" t="s">
        <v>9714</v>
      </c>
      <c r="C9079" s="78">
        <v>0</v>
      </c>
    </row>
    <row r="9080" spans="1:3" ht="38.25">
      <c r="A9080" s="75">
        <v>105486</v>
      </c>
      <c r="B9080" s="73" t="s">
        <v>9715</v>
      </c>
      <c r="C9080" s="78">
        <v>0</v>
      </c>
    </row>
    <row r="9081" spans="1:3" ht="38.25">
      <c r="A9081" s="75">
        <v>105450</v>
      </c>
      <c r="B9081" s="73" t="s">
        <v>9716</v>
      </c>
      <c r="C9081" s="78">
        <v>0</v>
      </c>
    </row>
    <row r="9082" spans="1:3" ht="25.5">
      <c r="A9082" s="75">
        <v>105438</v>
      </c>
      <c r="B9082" s="73" t="s">
        <v>9717</v>
      </c>
      <c r="C9082" s="78">
        <v>0</v>
      </c>
    </row>
    <row r="9083" spans="1:3" ht="25.5">
      <c r="A9083" s="75">
        <v>105463</v>
      </c>
      <c r="B9083" s="73" t="s">
        <v>9718</v>
      </c>
      <c r="C9083" s="78">
        <v>0</v>
      </c>
    </row>
    <row r="9084" spans="1:3" ht="25.5">
      <c r="A9084" s="75">
        <v>105485</v>
      </c>
      <c r="B9084" s="73" t="s">
        <v>9719</v>
      </c>
      <c r="C9084" s="78">
        <v>0</v>
      </c>
    </row>
    <row r="9085" spans="1:3" ht="25.5">
      <c r="A9085" s="75">
        <v>105428</v>
      </c>
      <c r="B9085" s="73" t="s">
        <v>9720</v>
      </c>
      <c r="C9085" s="78">
        <v>0</v>
      </c>
    </row>
    <row r="9086" spans="1:3">
      <c r="A9086" s="75">
        <v>105426</v>
      </c>
      <c r="B9086" s="73" t="s">
        <v>9721</v>
      </c>
      <c r="C9086" s="78">
        <v>0</v>
      </c>
    </row>
    <row r="9087" spans="1:3">
      <c r="A9087" s="75">
        <v>105491</v>
      </c>
      <c r="B9087" s="73" t="s">
        <v>9722</v>
      </c>
      <c r="C9087" s="78">
        <v>0</v>
      </c>
    </row>
    <row r="9088" spans="1:3">
      <c r="A9088" s="75">
        <v>105495</v>
      </c>
      <c r="B9088" s="73" t="s">
        <v>9723</v>
      </c>
      <c r="C9088" s="78">
        <v>0</v>
      </c>
    </row>
    <row r="9089" spans="1:3">
      <c r="A9089" s="75">
        <v>105407</v>
      </c>
      <c r="B9089" s="73" t="s">
        <v>9724</v>
      </c>
      <c r="C9089" s="78">
        <v>0</v>
      </c>
    </row>
    <row r="9090" spans="1:3">
      <c r="A9090" s="75">
        <v>105427</v>
      </c>
      <c r="B9090" s="73" t="s">
        <v>9725</v>
      </c>
      <c r="C9090" s="78">
        <v>0</v>
      </c>
    </row>
    <row r="9091" spans="1:3">
      <c r="A9091" s="75">
        <v>105492</v>
      </c>
      <c r="B9091" s="73" t="s">
        <v>9726</v>
      </c>
      <c r="C9091" s="78">
        <v>0</v>
      </c>
    </row>
    <row r="9092" spans="1:3">
      <c r="A9092" s="75">
        <v>105496</v>
      </c>
      <c r="B9092" s="73" t="s">
        <v>9727</v>
      </c>
      <c r="C9092" s="78">
        <v>0</v>
      </c>
    </row>
    <row r="9093" spans="1:3">
      <c r="A9093" s="75">
        <v>105425</v>
      </c>
      <c r="B9093" s="73" t="s">
        <v>9728</v>
      </c>
      <c r="C9093" s="78">
        <v>0</v>
      </c>
    </row>
    <row r="9094" spans="1:3">
      <c r="A9094" s="75">
        <v>105477</v>
      </c>
      <c r="B9094" s="73" t="s">
        <v>9729</v>
      </c>
      <c r="C9094" s="78">
        <v>0</v>
      </c>
    </row>
    <row r="9095" spans="1:3">
      <c r="A9095" s="75">
        <v>105490</v>
      </c>
      <c r="B9095" s="73" t="s">
        <v>9730</v>
      </c>
      <c r="C9095" s="78">
        <v>0</v>
      </c>
    </row>
    <row r="9096" spans="1:3">
      <c r="A9096" s="75">
        <v>105494</v>
      </c>
      <c r="B9096" s="73" t="s">
        <v>9731</v>
      </c>
      <c r="C9096" s="78">
        <v>0</v>
      </c>
    </row>
    <row r="9097" spans="1:3">
      <c r="A9097" s="75">
        <v>105417</v>
      </c>
      <c r="B9097" s="73" t="s">
        <v>9732</v>
      </c>
      <c r="C9097" s="78">
        <v>0</v>
      </c>
    </row>
    <row r="9098" spans="1:3" ht="25.5">
      <c r="A9098" s="75">
        <v>105461</v>
      </c>
      <c r="B9098" s="73" t="s">
        <v>9733</v>
      </c>
      <c r="C9098" s="78">
        <v>0</v>
      </c>
    </row>
    <row r="9099" spans="1:3" ht="25.5">
      <c r="A9099" s="75">
        <v>105436</v>
      </c>
      <c r="B9099" s="73" t="s">
        <v>9734</v>
      </c>
      <c r="C9099" s="78">
        <v>0</v>
      </c>
    </row>
    <row r="9100" spans="1:3" ht="25.5">
      <c r="A9100" s="75">
        <v>105483</v>
      </c>
      <c r="B9100" s="73" t="s">
        <v>9735</v>
      </c>
      <c r="C9100" s="78">
        <v>0</v>
      </c>
    </row>
    <row r="9101" spans="1:3" ht="25.5">
      <c r="A9101" s="75">
        <v>105505</v>
      </c>
      <c r="B9101" s="73" t="s">
        <v>9736</v>
      </c>
      <c r="C9101" s="78">
        <v>0</v>
      </c>
    </row>
    <row r="9102" spans="1:3" ht="25.5">
      <c r="A9102" s="75">
        <v>105435</v>
      </c>
      <c r="B9102" s="73" t="s">
        <v>9737</v>
      </c>
      <c r="C9102" s="78">
        <v>0</v>
      </c>
    </row>
    <row r="9103" spans="1:3" ht="25.5">
      <c r="A9103" s="75">
        <v>105460</v>
      </c>
      <c r="B9103" s="73" t="s">
        <v>9738</v>
      </c>
      <c r="C9103" s="78">
        <v>0</v>
      </c>
    </row>
    <row r="9104" spans="1:3" ht="25.5">
      <c r="A9104" s="75">
        <v>105470</v>
      </c>
      <c r="B9104" s="73" t="s">
        <v>9739</v>
      </c>
      <c r="C9104" s="78">
        <v>0</v>
      </c>
    </row>
    <row r="9105" spans="1:3" ht="25.5">
      <c r="A9105" s="75">
        <v>105504</v>
      </c>
      <c r="B9105" s="73" t="s">
        <v>9740</v>
      </c>
      <c r="C9105" s="78">
        <v>0</v>
      </c>
    </row>
    <row r="9106" spans="1:3">
      <c r="A9106" s="75">
        <v>105476</v>
      </c>
      <c r="B9106" s="73" t="s">
        <v>9741</v>
      </c>
      <c r="C9106" s="78">
        <v>0</v>
      </c>
    </row>
    <row r="9107" spans="1:3">
      <c r="A9107" s="75">
        <v>105471</v>
      </c>
      <c r="B9107" s="73" t="s">
        <v>9742</v>
      </c>
      <c r="C9107" s="78">
        <v>0</v>
      </c>
    </row>
    <row r="9108" spans="1:3">
      <c r="A9108" s="75">
        <v>105493</v>
      </c>
      <c r="B9108" s="73" t="s">
        <v>9743</v>
      </c>
      <c r="C9108" s="78">
        <v>0</v>
      </c>
    </row>
    <row r="9109" spans="1:3">
      <c r="A9109" s="75">
        <v>105482</v>
      </c>
      <c r="B9109" s="73" t="s">
        <v>9744</v>
      </c>
      <c r="C9109" s="78">
        <v>0</v>
      </c>
    </row>
    <row r="9110" spans="1:3" ht="25.5">
      <c r="A9110" s="75">
        <v>105430</v>
      </c>
      <c r="B9110" s="73" t="s">
        <v>9745</v>
      </c>
      <c r="C9110" s="78">
        <v>0</v>
      </c>
    </row>
    <row r="9111" spans="1:3" ht="25.5">
      <c r="A9111" s="75">
        <v>105440</v>
      </c>
      <c r="B9111" s="73" t="s">
        <v>9746</v>
      </c>
      <c r="C9111" s="78">
        <v>0</v>
      </c>
    </row>
    <row r="9112" spans="1:3" ht="25.5">
      <c r="A9112" s="75">
        <v>105465</v>
      </c>
      <c r="B9112" s="73" t="s">
        <v>9747</v>
      </c>
      <c r="C9112" s="78">
        <v>0</v>
      </c>
    </row>
    <row r="9113" spans="1:3" ht="25.5">
      <c r="A9113" s="75">
        <v>105499</v>
      </c>
      <c r="B9113" s="73" t="s">
        <v>9748</v>
      </c>
      <c r="C9113" s="78">
        <v>0</v>
      </c>
    </row>
    <row r="9114" spans="1:3" ht="25.5">
      <c r="A9114" s="75">
        <v>105431</v>
      </c>
      <c r="B9114" s="73" t="s">
        <v>9749</v>
      </c>
      <c r="C9114" s="78">
        <v>0</v>
      </c>
    </row>
    <row r="9115" spans="1:3" ht="25.5">
      <c r="A9115" s="75">
        <v>105441</v>
      </c>
      <c r="B9115" s="73" t="s">
        <v>9750</v>
      </c>
      <c r="C9115" s="78">
        <v>0</v>
      </c>
    </row>
    <row r="9116" spans="1:3" ht="25.5">
      <c r="A9116" s="75">
        <v>105466</v>
      </c>
      <c r="B9116" s="73" t="s">
        <v>9751</v>
      </c>
      <c r="C9116" s="78">
        <v>0</v>
      </c>
    </row>
    <row r="9117" spans="1:3" ht="25.5">
      <c r="A9117" s="75">
        <v>105500</v>
      </c>
      <c r="B9117" s="73" t="s">
        <v>9752</v>
      </c>
      <c r="C9117" s="78">
        <v>0</v>
      </c>
    </row>
    <row r="9118" spans="1:3" ht="25.5">
      <c r="A9118" s="75">
        <v>105429</v>
      </c>
      <c r="B9118" s="73" t="s">
        <v>9753</v>
      </c>
      <c r="C9118" s="78">
        <v>0</v>
      </c>
    </row>
    <row r="9119" spans="1:3" ht="25.5">
      <c r="A9119" s="75">
        <v>105439</v>
      </c>
      <c r="B9119" s="73" t="s">
        <v>9754</v>
      </c>
      <c r="C9119" s="78">
        <v>0</v>
      </c>
    </row>
    <row r="9120" spans="1:3" ht="25.5">
      <c r="A9120" s="75">
        <v>105464</v>
      </c>
      <c r="B9120" s="73" t="s">
        <v>9755</v>
      </c>
      <c r="C9120" s="78">
        <v>0</v>
      </c>
    </row>
    <row r="9121" spans="1:3" ht="25.5">
      <c r="A9121" s="75">
        <v>105489</v>
      </c>
      <c r="B9121" s="73" t="s">
        <v>9756</v>
      </c>
      <c r="C9121" s="78">
        <v>0</v>
      </c>
    </row>
    <row r="9122" spans="1:3" ht="25.5">
      <c r="A9122" s="75">
        <v>105437</v>
      </c>
      <c r="B9122" s="73" t="s">
        <v>9757</v>
      </c>
      <c r="C9122" s="78">
        <v>0</v>
      </c>
    </row>
    <row r="9123" spans="1:3" ht="25.5">
      <c r="A9123" s="75">
        <v>105462</v>
      </c>
      <c r="B9123" s="73" t="s">
        <v>9758</v>
      </c>
      <c r="C9123" s="78">
        <v>0</v>
      </c>
    </row>
    <row r="9124" spans="1:3" ht="25.5">
      <c r="A9124" s="75">
        <v>105484</v>
      </c>
      <c r="B9124" s="73" t="s">
        <v>9759</v>
      </c>
      <c r="C9124" s="78">
        <v>0</v>
      </c>
    </row>
    <row r="9125" spans="1:3" ht="25.5">
      <c r="A9125" s="75">
        <v>105506</v>
      </c>
      <c r="B9125" s="73" t="s">
        <v>9760</v>
      </c>
      <c r="C9125" s="78">
        <v>0</v>
      </c>
    </row>
    <row r="9126" spans="1:3" ht="25.5">
      <c r="A9126" s="75">
        <v>105432</v>
      </c>
      <c r="B9126" s="73" t="s">
        <v>9761</v>
      </c>
      <c r="C9126" s="78">
        <v>0</v>
      </c>
    </row>
    <row r="9127" spans="1:3" ht="25.5">
      <c r="A9127" s="75">
        <v>105457</v>
      </c>
      <c r="B9127" s="73" t="s">
        <v>9762</v>
      </c>
      <c r="C9127" s="78">
        <v>0</v>
      </c>
    </row>
    <row r="9128" spans="1:3" ht="25.5">
      <c r="A9128" s="75">
        <v>105467</v>
      </c>
      <c r="B9128" s="73" t="s">
        <v>9763</v>
      </c>
      <c r="C9128" s="78">
        <v>0</v>
      </c>
    </row>
    <row r="9129" spans="1:3" ht="25.5">
      <c r="A9129" s="75">
        <v>105501</v>
      </c>
      <c r="B9129" s="73" t="s">
        <v>9764</v>
      </c>
      <c r="C9129" s="78">
        <v>0</v>
      </c>
    </row>
    <row r="9130" spans="1:3" ht="25.5">
      <c r="A9130" s="75">
        <v>105433</v>
      </c>
      <c r="B9130" s="73" t="s">
        <v>9765</v>
      </c>
      <c r="C9130" s="78">
        <v>0</v>
      </c>
    </row>
    <row r="9131" spans="1:3" ht="25.5">
      <c r="A9131" s="75">
        <v>105458</v>
      </c>
      <c r="B9131" s="73" t="s">
        <v>9766</v>
      </c>
      <c r="C9131" s="78">
        <v>0</v>
      </c>
    </row>
    <row r="9132" spans="1:3" ht="25.5">
      <c r="A9132" s="75">
        <v>105468</v>
      </c>
      <c r="B9132" s="73" t="s">
        <v>9767</v>
      </c>
      <c r="C9132" s="78">
        <v>0</v>
      </c>
    </row>
    <row r="9133" spans="1:3" ht="25.5">
      <c r="A9133" s="75">
        <v>105502</v>
      </c>
      <c r="B9133" s="73" t="s">
        <v>9768</v>
      </c>
      <c r="C9133" s="78">
        <v>0</v>
      </c>
    </row>
    <row r="9134" spans="1:3" ht="25.5">
      <c r="A9134" s="75">
        <v>105434</v>
      </c>
      <c r="B9134" s="73" t="s">
        <v>9769</v>
      </c>
      <c r="C9134" s="78">
        <v>0</v>
      </c>
    </row>
    <row r="9135" spans="1:3" ht="25.5">
      <c r="A9135" s="75">
        <v>105459</v>
      </c>
      <c r="B9135" s="73" t="s">
        <v>9770</v>
      </c>
      <c r="C9135" s="78">
        <v>0</v>
      </c>
    </row>
    <row r="9136" spans="1:3" ht="25.5">
      <c r="A9136" s="75">
        <v>105469</v>
      </c>
      <c r="B9136" s="73" t="s">
        <v>9771</v>
      </c>
      <c r="C9136" s="78">
        <v>0</v>
      </c>
    </row>
    <row r="9137" spans="1:3" ht="25.5">
      <c r="A9137" s="75">
        <v>105503</v>
      </c>
      <c r="B9137" s="73" t="s">
        <v>9772</v>
      </c>
      <c r="C9137" s="78">
        <v>0</v>
      </c>
    </row>
    <row r="9138" spans="1:3" ht="25.5">
      <c r="A9138" s="75">
        <v>105472</v>
      </c>
      <c r="B9138" s="73" t="s">
        <v>9773</v>
      </c>
      <c r="C9138" s="78">
        <v>0</v>
      </c>
    </row>
    <row r="9139" spans="1:3" ht="25.5">
      <c r="A9139" s="75">
        <v>105413</v>
      </c>
      <c r="B9139" s="73" t="s">
        <v>9774</v>
      </c>
      <c r="C9139" s="78">
        <v>0</v>
      </c>
    </row>
    <row r="9140" spans="1:3" ht="25.5">
      <c r="A9140" s="75">
        <v>105423</v>
      </c>
      <c r="B9140" s="73" t="s">
        <v>9775</v>
      </c>
      <c r="C9140" s="78">
        <v>0</v>
      </c>
    </row>
    <row r="9141" spans="1:3" ht="25.5">
      <c r="A9141" s="75">
        <v>105447</v>
      </c>
      <c r="B9141" s="73" t="s">
        <v>9776</v>
      </c>
      <c r="C9141" s="78">
        <v>0</v>
      </c>
    </row>
    <row r="9142" spans="1:3" ht="25.5">
      <c r="A9142" s="75">
        <v>105408</v>
      </c>
      <c r="B9142" s="73" t="s">
        <v>9777</v>
      </c>
      <c r="C9142" s="78">
        <v>0</v>
      </c>
    </row>
    <row r="9143" spans="1:3" ht="25.5">
      <c r="A9143" s="75">
        <v>105479</v>
      </c>
      <c r="B9143" s="73" t="s">
        <v>9778</v>
      </c>
      <c r="C9143" s="78">
        <v>0</v>
      </c>
    </row>
    <row r="9144" spans="1:3" ht="25.5">
      <c r="A9144" s="75">
        <v>105422</v>
      </c>
      <c r="B9144" s="73" t="s">
        <v>9779</v>
      </c>
      <c r="C9144" s="78">
        <v>0</v>
      </c>
    </row>
    <row r="9145" spans="1:3" ht="25.5">
      <c r="A9145" s="75">
        <v>105446</v>
      </c>
      <c r="B9145" s="73" t="s">
        <v>9780</v>
      </c>
      <c r="C9145" s="78">
        <v>0</v>
      </c>
    </row>
    <row r="9146" spans="1:3">
      <c r="A9146" s="75">
        <v>105474</v>
      </c>
      <c r="B9146" s="73" t="s">
        <v>9781</v>
      </c>
      <c r="C9146" s="78">
        <v>0</v>
      </c>
    </row>
    <row r="9147" spans="1:3">
      <c r="A9147" s="75">
        <v>105480</v>
      </c>
      <c r="B9147" s="73" t="s">
        <v>9782</v>
      </c>
      <c r="C9147" s="78">
        <v>0</v>
      </c>
    </row>
    <row r="9148" spans="1:3">
      <c r="A9148" s="75">
        <v>105481</v>
      </c>
      <c r="B9148" s="73" t="s">
        <v>9783</v>
      </c>
      <c r="C9148" s="78">
        <v>0</v>
      </c>
    </row>
    <row r="9149" spans="1:3">
      <c r="A9149" s="75">
        <v>105449</v>
      </c>
      <c r="B9149" s="73" t="s">
        <v>9784</v>
      </c>
      <c r="C9149" s="78">
        <v>0</v>
      </c>
    </row>
    <row r="9150" spans="1:3" ht="25.5">
      <c r="A9150" s="75">
        <v>105511</v>
      </c>
      <c r="B9150" s="73" t="s">
        <v>9785</v>
      </c>
      <c r="C9150" s="78">
        <v>0</v>
      </c>
    </row>
    <row r="9151" spans="1:3" ht="25.5">
      <c r="A9151" s="75">
        <v>105507</v>
      </c>
      <c r="B9151" s="73" t="s">
        <v>9786</v>
      </c>
      <c r="C9151" s="78">
        <v>0</v>
      </c>
    </row>
    <row r="9152" spans="1:3" ht="25.5">
      <c r="A9152" s="75">
        <v>105512</v>
      </c>
      <c r="B9152" s="73" t="s">
        <v>9787</v>
      </c>
      <c r="C9152" s="78">
        <v>0</v>
      </c>
    </row>
    <row r="9153" spans="1:3" ht="25.5">
      <c r="A9153" s="75">
        <v>105508</v>
      </c>
      <c r="B9153" s="73" t="s">
        <v>9788</v>
      </c>
      <c r="C9153" s="78">
        <v>0</v>
      </c>
    </row>
    <row r="9154" spans="1:3" ht="25.5">
      <c r="A9154" s="75">
        <v>105513</v>
      </c>
      <c r="B9154" s="73" t="s">
        <v>9789</v>
      </c>
      <c r="C9154" s="78">
        <v>0</v>
      </c>
    </row>
    <row r="9155" spans="1:3" ht="25.5">
      <c r="A9155" s="75">
        <v>105509</v>
      </c>
      <c r="B9155" s="73" t="s">
        <v>9790</v>
      </c>
      <c r="C9155" s="78">
        <v>0</v>
      </c>
    </row>
    <row r="9156" spans="1:3" ht="25.5">
      <c r="A9156" s="75">
        <v>105514</v>
      </c>
      <c r="B9156" s="73" t="s">
        <v>9791</v>
      </c>
      <c r="C9156" s="78">
        <v>0</v>
      </c>
    </row>
    <row r="9157" spans="1:3" ht="25.5">
      <c r="A9157" s="75">
        <v>105510</v>
      </c>
      <c r="B9157" s="73" t="s">
        <v>9792</v>
      </c>
      <c r="C9157" s="78">
        <v>0</v>
      </c>
    </row>
    <row r="9158" spans="1:3">
      <c r="A9158" s="75">
        <v>100207</v>
      </c>
      <c r="B9158" s="73" t="s">
        <v>9793</v>
      </c>
      <c r="C9158" s="78">
        <v>529.07000000000005</v>
      </c>
    </row>
    <row r="9159" spans="1:3" ht="25.5">
      <c r="A9159" s="75">
        <v>100211</v>
      </c>
      <c r="B9159" s="73" t="s">
        <v>9794</v>
      </c>
      <c r="C9159" s="78">
        <v>6.66</v>
      </c>
    </row>
    <row r="9160" spans="1:3" ht="25.5">
      <c r="A9160" s="75">
        <v>100210</v>
      </c>
      <c r="B9160" s="73" t="s">
        <v>9795</v>
      </c>
      <c r="C9160" s="78">
        <v>17.260000000000002</v>
      </c>
    </row>
    <row r="9161" spans="1:3" ht="25.5">
      <c r="A9161" s="75">
        <v>100221</v>
      </c>
      <c r="B9161" s="73" t="s">
        <v>9796</v>
      </c>
      <c r="C9161" s="78">
        <v>30.52</v>
      </c>
    </row>
    <row r="9162" spans="1:3">
      <c r="A9162" s="75">
        <v>100203</v>
      </c>
      <c r="B9162" s="73" t="s">
        <v>9797</v>
      </c>
      <c r="C9162" s="78">
        <v>1.07</v>
      </c>
    </row>
    <row r="9163" spans="1:3">
      <c r="A9163" s="75">
        <v>100202</v>
      </c>
      <c r="B9163" s="73" t="s">
        <v>9798</v>
      </c>
      <c r="C9163" s="78">
        <v>0.9</v>
      </c>
    </row>
    <row r="9164" spans="1:3">
      <c r="A9164" s="75">
        <v>100201</v>
      </c>
      <c r="B9164" s="73" t="s">
        <v>9799</v>
      </c>
      <c r="C9164" s="78">
        <v>0.77</v>
      </c>
    </row>
    <row r="9165" spans="1:3" ht="25.5">
      <c r="A9165" s="75">
        <v>100216</v>
      </c>
      <c r="B9165" s="73" t="s">
        <v>9800</v>
      </c>
      <c r="C9165" s="78">
        <v>0.93</v>
      </c>
    </row>
    <row r="9166" spans="1:3" ht="25.5">
      <c r="A9166" s="75">
        <v>100215</v>
      </c>
      <c r="B9166" s="73" t="s">
        <v>9801</v>
      </c>
      <c r="C9166" s="78">
        <v>3.47</v>
      </c>
    </row>
    <row r="9167" spans="1:3" ht="25.5">
      <c r="A9167" s="75">
        <v>100214</v>
      </c>
      <c r="B9167" s="73" t="s">
        <v>9802</v>
      </c>
      <c r="C9167" s="78">
        <v>4.05</v>
      </c>
    </row>
    <row r="9168" spans="1:3" ht="25.5">
      <c r="A9168" s="75">
        <v>100223</v>
      </c>
      <c r="B9168" s="73" t="s">
        <v>9803</v>
      </c>
      <c r="C9168" s="78">
        <v>5.41</v>
      </c>
    </row>
    <row r="9169" spans="1:3" ht="25.5">
      <c r="A9169" s="75">
        <v>100280</v>
      </c>
      <c r="B9169" s="73" t="s">
        <v>9804</v>
      </c>
      <c r="C9169" s="78">
        <v>17.739999999999998</v>
      </c>
    </row>
    <row r="9170" spans="1:3" ht="25.5">
      <c r="A9170" s="75">
        <v>100270</v>
      </c>
      <c r="B9170" s="73" t="s">
        <v>9805</v>
      </c>
      <c r="C9170" s="78">
        <v>60.54</v>
      </c>
    </row>
    <row r="9171" spans="1:3" ht="25.5">
      <c r="A9171" s="75">
        <v>100286</v>
      </c>
      <c r="B9171" s="73" t="s">
        <v>9806</v>
      </c>
      <c r="C9171" s="78">
        <v>13.25</v>
      </c>
    </row>
    <row r="9172" spans="1:3" ht="25.5">
      <c r="A9172" s="75">
        <v>100213</v>
      </c>
      <c r="B9172" s="73" t="s">
        <v>9807</v>
      </c>
      <c r="C9172" s="78">
        <v>2.64</v>
      </c>
    </row>
    <row r="9173" spans="1:3" ht="25.5">
      <c r="A9173" s="75">
        <v>100212</v>
      </c>
      <c r="B9173" s="73" t="s">
        <v>9808</v>
      </c>
      <c r="C9173" s="78">
        <v>7.35</v>
      </c>
    </row>
    <row r="9174" spans="1:3" ht="25.5">
      <c r="A9174" s="75">
        <v>100222</v>
      </c>
      <c r="B9174" s="73" t="s">
        <v>9809</v>
      </c>
      <c r="C9174" s="78">
        <v>11.56</v>
      </c>
    </row>
    <row r="9175" spans="1:3" ht="25.5">
      <c r="A9175" s="75">
        <v>100226</v>
      </c>
      <c r="B9175" s="73" t="s">
        <v>9810</v>
      </c>
      <c r="C9175" s="78">
        <v>0.66</v>
      </c>
    </row>
    <row r="9176" spans="1:3" ht="25.5">
      <c r="A9176" s="75">
        <v>100200</v>
      </c>
      <c r="B9176" s="73" t="s">
        <v>9811</v>
      </c>
      <c r="C9176" s="78">
        <v>0.38</v>
      </c>
    </row>
    <row r="9177" spans="1:3" ht="25.5">
      <c r="A9177" s="75">
        <v>100199</v>
      </c>
      <c r="B9177" s="73" t="s">
        <v>9812</v>
      </c>
      <c r="C9177" s="78">
        <v>0.31</v>
      </c>
    </row>
    <row r="9178" spans="1:3" ht="25.5">
      <c r="A9178" s="75">
        <v>100198</v>
      </c>
      <c r="B9178" s="73" t="s">
        <v>9813</v>
      </c>
      <c r="C9178" s="78">
        <v>0.26</v>
      </c>
    </row>
    <row r="9179" spans="1:3" ht="25.5">
      <c r="A9179" s="75">
        <v>100283</v>
      </c>
      <c r="B9179" s="73" t="s">
        <v>9814</v>
      </c>
      <c r="C9179" s="78">
        <v>24.44</v>
      </c>
    </row>
    <row r="9180" spans="1:3" ht="25.5">
      <c r="A9180" s="75">
        <v>100227</v>
      </c>
      <c r="B9180" s="73" t="s">
        <v>9815</v>
      </c>
      <c r="C9180" s="78">
        <v>0.98</v>
      </c>
    </row>
    <row r="9181" spans="1:3">
      <c r="A9181" s="75">
        <v>100205</v>
      </c>
      <c r="B9181" s="73" t="s">
        <v>9816</v>
      </c>
      <c r="C9181" s="78">
        <v>1416.67</v>
      </c>
    </row>
    <row r="9182" spans="1:3">
      <c r="A9182" s="75">
        <v>100206</v>
      </c>
      <c r="B9182" s="73" t="s">
        <v>9817</v>
      </c>
      <c r="C9182" s="78">
        <v>1024.01</v>
      </c>
    </row>
    <row r="9183" spans="1:3" ht="25.5">
      <c r="A9183" s="75">
        <v>100281</v>
      </c>
      <c r="B9183" s="73" t="s">
        <v>9818</v>
      </c>
      <c r="C9183" s="78">
        <v>4.24</v>
      </c>
    </row>
    <row r="9184" spans="1:3" ht="25.5">
      <c r="A9184" s="75">
        <v>100219</v>
      </c>
      <c r="B9184" s="73" t="s">
        <v>9819</v>
      </c>
      <c r="C9184" s="78">
        <v>0.53</v>
      </c>
    </row>
    <row r="9185" spans="1:3" ht="25.5">
      <c r="A9185" s="75">
        <v>100218</v>
      </c>
      <c r="B9185" s="73" t="s">
        <v>9820</v>
      </c>
      <c r="C9185" s="78">
        <v>2.36</v>
      </c>
    </row>
    <row r="9186" spans="1:3" ht="25.5">
      <c r="A9186" s="75">
        <v>100217</v>
      </c>
      <c r="B9186" s="73" t="s">
        <v>9821</v>
      </c>
      <c r="C9186" s="78">
        <v>3.46</v>
      </c>
    </row>
    <row r="9187" spans="1:3" ht="25.5">
      <c r="A9187" s="75">
        <v>100224</v>
      </c>
      <c r="B9187" s="73" t="s">
        <v>9822</v>
      </c>
      <c r="C9187" s="78">
        <v>3.46</v>
      </c>
    </row>
    <row r="9188" spans="1:3" ht="25.5">
      <c r="A9188" s="75">
        <v>100228</v>
      </c>
      <c r="B9188" s="73" t="s">
        <v>9823</v>
      </c>
      <c r="C9188" s="78">
        <v>0.34</v>
      </c>
    </row>
    <row r="9189" spans="1:3" ht="25.5">
      <c r="A9189" s="75">
        <v>100204</v>
      </c>
      <c r="B9189" s="73" t="s">
        <v>9824</v>
      </c>
      <c r="C9189" s="78">
        <v>0.13</v>
      </c>
    </row>
    <row r="9190" spans="1:3" ht="25.5">
      <c r="A9190" s="75">
        <v>100284</v>
      </c>
      <c r="B9190" s="73" t="s">
        <v>9825</v>
      </c>
      <c r="C9190" s="78">
        <v>12.4</v>
      </c>
    </row>
    <row r="9191" spans="1:3" ht="38.25">
      <c r="A9191" s="75">
        <v>100277</v>
      </c>
      <c r="B9191" s="73" t="s">
        <v>9826</v>
      </c>
      <c r="C9191" s="78">
        <v>2.21</v>
      </c>
    </row>
    <row r="9192" spans="1:3" ht="25.5">
      <c r="A9192" s="75">
        <v>100278</v>
      </c>
      <c r="B9192" s="73" t="s">
        <v>9827</v>
      </c>
      <c r="C9192" s="78">
        <v>38.64</v>
      </c>
    </row>
    <row r="9193" spans="1:3" ht="25.5">
      <c r="A9193" s="75">
        <v>100268</v>
      </c>
      <c r="B9193" s="73" t="s">
        <v>9828</v>
      </c>
      <c r="C9193" s="78">
        <v>80.77</v>
      </c>
    </row>
    <row r="9194" spans="1:3">
      <c r="A9194" s="75">
        <v>100285</v>
      </c>
      <c r="B9194" s="73" t="s">
        <v>9829</v>
      </c>
      <c r="C9194" s="78">
        <v>40.659999999999997</v>
      </c>
    </row>
    <row r="9195" spans="1:3" ht="25.5">
      <c r="A9195" s="75">
        <v>100209</v>
      </c>
      <c r="B9195" s="73" t="s">
        <v>9830</v>
      </c>
      <c r="C9195" s="78">
        <v>9.3699999999999992</v>
      </c>
    </row>
    <row r="9196" spans="1:3" ht="25.5">
      <c r="A9196" s="75">
        <v>100208</v>
      </c>
      <c r="B9196" s="73" t="s">
        <v>9831</v>
      </c>
      <c r="C9196" s="78">
        <v>18.739999999999998</v>
      </c>
    </row>
    <row r="9197" spans="1:3" ht="25.5">
      <c r="A9197" s="75">
        <v>100256</v>
      </c>
      <c r="B9197" s="73" t="s">
        <v>9832</v>
      </c>
      <c r="C9197" s="78">
        <v>8.58</v>
      </c>
    </row>
    <row r="9198" spans="1:3" ht="25.5">
      <c r="A9198" s="75">
        <v>100220</v>
      </c>
      <c r="B9198" s="73" t="s">
        <v>9833</v>
      </c>
      <c r="C9198" s="78">
        <v>26.92</v>
      </c>
    </row>
    <row r="9199" spans="1:3" ht="25.5">
      <c r="A9199" s="75">
        <v>100287</v>
      </c>
      <c r="B9199" s="73" t="s">
        <v>9834</v>
      </c>
      <c r="C9199" s="78">
        <v>12.68</v>
      </c>
    </row>
    <row r="9200" spans="1:3">
      <c r="A9200" s="75">
        <v>100274</v>
      </c>
      <c r="B9200" s="73" t="s">
        <v>9835</v>
      </c>
      <c r="C9200" s="78">
        <v>26.93</v>
      </c>
    </row>
    <row r="9201" spans="1:3">
      <c r="A9201" s="75">
        <v>100264</v>
      </c>
      <c r="B9201" s="73" t="s">
        <v>9836</v>
      </c>
      <c r="C9201" s="78">
        <v>38</v>
      </c>
    </row>
    <row r="9202" spans="1:3">
      <c r="A9202" s="75">
        <v>100225</v>
      </c>
      <c r="B9202" s="73" t="s">
        <v>9837</v>
      </c>
      <c r="C9202" s="78">
        <v>2.11</v>
      </c>
    </row>
    <row r="9203" spans="1:3">
      <c r="A9203" s="75">
        <v>100266</v>
      </c>
      <c r="B9203" s="73" t="s">
        <v>9838</v>
      </c>
      <c r="C9203" s="78">
        <v>80.77</v>
      </c>
    </row>
    <row r="9204" spans="1:3" ht="25.5">
      <c r="A9204" s="75">
        <v>100257</v>
      </c>
      <c r="B9204" s="73" t="s">
        <v>9839</v>
      </c>
      <c r="C9204" s="78">
        <v>5.15</v>
      </c>
    </row>
    <row r="9205" spans="1:3">
      <c r="A9205" s="75">
        <v>100197</v>
      </c>
      <c r="B9205" s="73" t="s">
        <v>9840</v>
      </c>
      <c r="C9205" s="78">
        <v>1.9</v>
      </c>
    </row>
    <row r="9206" spans="1:3">
      <c r="A9206" s="75">
        <v>100196</v>
      </c>
      <c r="B9206" s="73" t="s">
        <v>9841</v>
      </c>
      <c r="C9206" s="78">
        <v>1.26</v>
      </c>
    </row>
    <row r="9207" spans="1:3">
      <c r="A9207" s="75">
        <v>100195</v>
      </c>
      <c r="B9207" s="73" t="s">
        <v>9842</v>
      </c>
      <c r="C9207" s="78">
        <v>0.76</v>
      </c>
    </row>
    <row r="9208" spans="1:3">
      <c r="A9208" s="75">
        <v>100273</v>
      </c>
      <c r="B9208" s="73" t="s">
        <v>9843</v>
      </c>
      <c r="C9208" s="78">
        <v>3.16</v>
      </c>
    </row>
    <row r="9209" spans="1:3" ht="25.5">
      <c r="A9209" s="75">
        <v>100282</v>
      </c>
      <c r="B9209" s="73" t="s">
        <v>9844</v>
      </c>
      <c r="C9209" s="78">
        <v>151.33000000000001</v>
      </c>
    </row>
    <row r="9210" spans="1:3" ht="25.5">
      <c r="A9210" s="75">
        <v>100276</v>
      </c>
      <c r="B9210" s="73" t="s">
        <v>9845</v>
      </c>
      <c r="C9210" s="78">
        <v>31.78</v>
      </c>
    </row>
    <row r="9211" spans="1:3" ht="25.5">
      <c r="A9211" s="75">
        <v>100275</v>
      </c>
      <c r="B9211" s="73" t="s">
        <v>9846</v>
      </c>
      <c r="C9211" s="78">
        <v>17.41</v>
      </c>
    </row>
    <row r="9212" spans="1:3" ht="38.25">
      <c r="A9212" s="75">
        <v>100254</v>
      </c>
      <c r="B9212" s="73" t="s">
        <v>9847</v>
      </c>
      <c r="C9212" s="78">
        <v>38.06</v>
      </c>
    </row>
    <row r="9213" spans="1:3" ht="38.25">
      <c r="A9213" s="75">
        <v>100250</v>
      </c>
      <c r="B9213" s="73" t="s">
        <v>9848</v>
      </c>
      <c r="C9213" s="78">
        <v>4.29</v>
      </c>
    </row>
    <row r="9214" spans="1:3" ht="38.25">
      <c r="A9214" s="75">
        <v>100251</v>
      </c>
      <c r="B9214" s="73" t="s">
        <v>9849</v>
      </c>
      <c r="C9214" s="78">
        <v>12.68</v>
      </c>
    </row>
    <row r="9215" spans="1:3" ht="38.25">
      <c r="A9215" s="75">
        <v>100252</v>
      </c>
      <c r="B9215" s="73" t="s">
        <v>9850</v>
      </c>
      <c r="C9215" s="78">
        <v>19.03</v>
      </c>
    </row>
    <row r="9216" spans="1:3" ht="38.25">
      <c r="A9216" s="75">
        <v>100253</v>
      </c>
      <c r="B9216" s="73" t="s">
        <v>9851</v>
      </c>
      <c r="C9216" s="78">
        <v>25.37</v>
      </c>
    </row>
    <row r="9217" spans="1:3" ht="25.5">
      <c r="A9217" s="75">
        <v>100249</v>
      </c>
      <c r="B9217" s="73" t="s">
        <v>9852</v>
      </c>
      <c r="C9217" s="78">
        <v>2.57</v>
      </c>
    </row>
    <row r="9218" spans="1:3" ht="25.5">
      <c r="A9218" s="75">
        <v>100244</v>
      </c>
      <c r="B9218" s="73" t="s">
        <v>9853</v>
      </c>
      <c r="C9218" s="78">
        <v>3.86</v>
      </c>
    </row>
    <row r="9219" spans="1:3" ht="25.5">
      <c r="A9219" s="75">
        <v>100245</v>
      </c>
      <c r="B9219" s="73" t="s">
        <v>9854</v>
      </c>
      <c r="C9219" s="78">
        <v>7.72</v>
      </c>
    </row>
    <row r="9220" spans="1:3" ht="25.5">
      <c r="A9220" s="75">
        <v>100243</v>
      </c>
      <c r="B9220" s="73" t="s">
        <v>9855</v>
      </c>
      <c r="C9220" s="78">
        <v>3.09</v>
      </c>
    </row>
    <row r="9221" spans="1:3" ht="25.5">
      <c r="A9221" s="75">
        <v>100239</v>
      </c>
      <c r="B9221" s="73" t="s">
        <v>9856</v>
      </c>
      <c r="C9221" s="78">
        <v>6.44</v>
      </c>
    </row>
    <row r="9222" spans="1:3" ht="25.5">
      <c r="A9222" s="75">
        <v>100238</v>
      </c>
      <c r="B9222" s="73" t="s">
        <v>9857</v>
      </c>
      <c r="C9222" s="78">
        <v>5.15</v>
      </c>
    </row>
    <row r="9223" spans="1:3" ht="25.5">
      <c r="A9223" s="75">
        <v>100241</v>
      </c>
      <c r="B9223" s="73" t="s">
        <v>9858</v>
      </c>
      <c r="C9223" s="78">
        <v>6.44</v>
      </c>
    </row>
    <row r="9224" spans="1:3" ht="25.5">
      <c r="A9224" s="75">
        <v>100242</v>
      </c>
      <c r="B9224" s="73" t="s">
        <v>9859</v>
      </c>
      <c r="C9224" s="78">
        <v>19.03</v>
      </c>
    </row>
    <row r="9225" spans="1:3" ht="25.5">
      <c r="A9225" s="75">
        <v>100240</v>
      </c>
      <c r="B9225" s="73" t="s">
        <v>9860</v>
      </c>
      <c r="C9225" s="78">
        <v>3.86</v>
      </c>
    </row>
    <row r="9226" spans="1:3" ht="25.5">
      <c r="A9226" s="75">
        <v>100237</v>
      </c>
      <c r="B9226" s="73" t="s">
        <v>9861</v>
      </c>
      <c r="C9226" s="78">
        <v>3.22</v>
      </c>
    </row>
    <row r="9227" spans="1:3" ht="25.5">
      <c r="A9227" s="75">
        <v>100236</v>
      </c>
      <c r="B9227" s="73" t="s">
        <v>9862</v>
      </c>
      <c r="C9227" s="78">
        <v>2.68</v>
      </c>
    </row>
    <row r="9228" spans="1:3" ht="38.25">
      <c r="A9228" s="75">
        <v>100248</v>
      </c>
      <c r="B9228" s="73" t="s">
        <v>9863</v>
      </c>
      <c r="C9228" s="78">
        <v>12.68</v>
      </c>
    </row>
    <row r="9229" spans="1:3" ht="38.25">
      <c r="A9229" s="75">
        <v>100247</v>
      </c>
      <c r="B9229" s="73" t="s">
        <v>9864</v>
      </c>
      <c r="C9229" s="78">
        <v>3.22</v>
      </c>
    </row>
    <row r="9230" spans="1:3" ht="38.25">
      <c r="A9230" s="75">
        <v>100246</v>
      </c>
      <c r="B9230" s="73" t="s">
        <v>9865</v>
      </c>
      <c r="C9230" s="78">
        <v>2.57</v>
      </c>
    </row>
    <row r="9231" spans="1:3" ht="25.5">
      <c r="A9231" s="75">
        <v>100255</v>
      </c>
      <c r="B9231" s="73" t="s">
        <v>9866</v>
      </c>
      <c r="C9231" s="78">
        <v>12.88</v>
      </c>
    </row>
    <row r="9232" spans="1:3" ht="25.5">
      <c r="A9232" s="75">
        <v>100263</v>
      </c>
      <c r="B9232" s="73" t="s">
        <v>9867</v>
      </c>
      <c r="C9232" s="78">
        <v>2.08</v>
      </c>
    </row>
    <row r="9233" spans="1:3" ht="25.5">
      <c r="A9233" s="75">
        <v>100260</v>
      </c>
      <c r="B9233" s="73" t="s">
        <v>9868</v>
      </c>
      <c r="C9233" s="78">
        <v>8.36</v>
      </c>
    </row>
    <row r="9234" spans="1:3" ht="25.5">
      <c r="A9234" s="75">
        <v>100261</v>
      </c>
      <c r="B9234" s="73" t="s">
        <v>9869</v>
      </c>
      <c r="C9234" s="78">
        <v>5.25</v>
      </c>
    </row>
    <row r="9235" spans="1:3" ht="25.5">
      <c r="A9235" s="75">
        <v>100262</v>
      </c>
      <c r="B9235" s="73" t="s">
        <v>9870</v>
      </c>
      <c r="C9235" s="78">
        <v>3.26</v>
      </c>
    </row>
    <row r="9236" spans="1:3">
      <c r="A9236" s="75">
        <v>100271</v>
      </c>
      <c r="B9236" s="73" t="s">
        <v>9871</v>
      </c>
      <c r="C9236" s="78">
        <v>60.58</v>
      </c>
    </row>
    <row r="9237" spans="1:3" ht="25.5">
      <c r="A9237" s="75">
        <v>100258</v>
      </c>
      <c r="B9237" s="73" t="s">
        <v>9872</v>
      </c>
      <c r="C9237" s="78">
        <v>12.88</v>
      </c>
    </row>
    <row r="9238" spans="1:3" ht="25.5">
      <c r="A9238" s="75">
        <v>100259</v>
      </c>
      <c r="B9238" s="73" t="s">
        <v>9873</v>
      </c>
      <c r="C9238" s="78">
        <v>25.37</v>
      </c>
    </row>
    <row r="9239" spans="1:3" ht="25.5">
      <c r="A9239" s="75">
        <v>100279</v>
      </c>
      <c r="B9239" s="73" t="s">
        <v>9874</v>
      </c>
      <c r="C9239" s="78">
        <v>0.74</v>
      </c>
    </row>
    <row r="9240" spans="1:3" ht="25.5">
      <c r="A9240" s="75">
        <v>100233</v>
      </c>
      <c r="B9240" s="73" t="s">
        <v>9875</v>
      </c>
      <c r="C9240" s="78">
        <v>0.17</v>
      </c>
    </row>
    <row r="9241" spans="1:3" ht="25.5">
      <c r="A9241" s="75">
        <v>100232</v>
      </c>
      <c r="B9241" s="73" t="s">
        <v>9876</v>
      </c>
      <c r="C9241" s="78">
        <v>0.35</v>
      </c>
    </row>
    <row r="9242" spans="1:3" ht="25.5">
      <c r="A9242" s="75">
        <v>100234</v>
      </c>
      <c r="B9242" s="73" t="s">
        <v>9877</v>
      </c>
      <c r="C9242" s="78">
        <v>0.53</v>
      </c>
    </row>
    <row r="9243" spans="1:3">
      <c r="A9243" s="75">
        <v>100265</v>
      </c>
      <c r="B9243" s="73" t="s">
        <v>9878</v>
      </c>
      <c r="C9243" s="78">
        <v>0.79</v>
      </c>
    </row>
    <row r="9244" spans="1:3">
      <c r="A9244" s="75">
        <v>100235</v>
      </c>
      <c r="B9244" s="73" t="s">
        <v>9879</v>
      </c>
      <c r="C9244" s="78">
        <v>0.04</v>
      </c>
    </row>
    <row r="9245" spans="1:3">
      <c r="A9245" s="75">
        <v>100267</v>
      </c>
      <c r="B9245" s="73" t="s">
        <v>9880</v>
      </c>
      <c r="C9245" s="78">
        <v>1.6</v>
      </c>
    </row>
    <row r="9246" spans="1:3">
      <c r="A9246" s="75">
        <v>100231</v>
      </c>
      <c r="B9246" s="73" t="s">
        <v>9881</v>
      </c>
      <c r="C9246" s="78">
        <v>0.03</v>
      </c>
    </row>
    <row r="9247" spans="1:3">
      <c r="A9247" s="75">
        <v>100230</v>
      </c>
      <c r="B9247" s="73" t="s">
        <v>9882</v>
      </c>
      <c r="C9247" s="78">
        <v>0.02</v>
      </c>
    </row>
    <row r="9248" spans="1:3">
      <c r="A9248" s="75">
        <v>100229</v>
      </c>
      <c r="B9248" s="73" t="s">
        <v>9883</v>
      </c>
      <c r="C9248" s="78">
        <v>0.01</v>
      </c>
    </row>
    <row r="9249" spans="1:3">
      <c r="A9249" s="75">
        <v>100272</v>
      </c>
      <c r="B9249" s="73" t="s">
        <v>9884</v>
      </c>
      <c r="C9249" s="78">
        <v>1.2</v>
      </c>
    </row>
    <row r="9250" spans="1:3" ht="25.5">
      <c r="A9250" s="75">
        <v>100269</v>
      </c>
      <c r="B9250" s="73" t="s">
        <v>9885</v>
      </c>
      <c r="C9250" s="78">
        <v>1.6</v>
      </c>
    </row>
    <row r="9251" spans="1:3">
      <c r="A9251" s="75">
        <v>100986</v>
      </c>
      <c r="B9251" s="73" t="s">
        <v>9886</v>
      </c>
      <c r="C9251" s="78">
        <v>8.89</v>
      </c>
    </row>
    <row r="9252" spans="1:3">
      <c r="A9252" s="75">
        <v>101002</v>
      </c>
      <c r="B9252" s="73" t="s">
        <v>9887</v>
      </c>
      <c r="C9252" s="78">
        <v>5.91</v>
      </c>
    </row>
    <row r="9253" spans="1:3">
      <c r="A9253" s="75">
        <v>100987</v>
      </c>
      <c r="B9253" s="73" t="s">
        <v>9888</v>
      </c>
      <c r="C9253" s="78">
        <v>10.37</v>
      </c>
    </row>
    <row r="9254" spans="1:3">
      <c r="A9254" s="75">
        <v>101003</v>
      </c>
      <c r="B9254" s="73" t="s">
        <v>9889</v>
      </c>
      <c r="C9254" s="78">
        <v>6.9</v>
      </c>
    </row>
    <row r="9255" spans="1:3">
      <c r="A9255" s="75">
        <v>100988</v>
      </c>
      <c r="B9255" s="73" t="s">
        <v>9890</v>
      </c>
      <c r="C9255" s="78">
        <v>11.01</v>
      </c>
    </row>
    <row r="9256" spans="1:3">
      <c r="A9256" s="75">
        <v>101004</v>
      </c>
      <c r="B9256" s="73" t="s">
        <v>9891</v>
      </c>
      <c r="C9256" s="78">
        <v>7.33</v>
      </c>
    </row>
    <row r="9257" spans="1:3">
      <c r="A9257" s="75">
        <v>100985</v>
      </c>
      <c r="B9257" s="73" t="s">
        <v>9892</v>
      </c>
      <c r="C9257" s="78">
        <v>7.32</v>
      </c>
    </row>
    <row r="9258" spans="1:3">
      <c r="A9258" s="75">
        <v>101001</v>
      </c>
      <c r="B9258" s="73" t="s">
        <v>9893</v>
      </c>
      <c r="C9258" s="78">
        <v>4.88</v>
      </c>
    </row>
    <row r="9259" spans="1:3">
      <c r="A9259" s="75">
        <v>101008</v>
      </c>
      <c r="B9259" s="73" t="s">
        <v>9894</v>
      </c>
      <c r="C9259" s="78">
        <v>5.41</v>
      </c>
    </row>
    <row r="9260" spans="1:3">
      <c r="A9260" s="75">
        <v>101007</v>
      </c>
      <c r="B9260" s="73" t="s">
        <v>9895</v>
      </c>
      <c r="C9260" s="78">
        <v>5.3</v>
      </c>
    </row>
    <row r="9261" spans="1:3" ht="25.5">
      <c r="A9261" s="75">
        <v>100982</v>
      </c>
      <c r="B9261" s="73" t="s">
        <v>9896</v>
      </c>
      <c r="C9261" s="78">
        <v>8.9499999999999993</v>
      </c>
    </row>
    <row r="9262" spans="1:3" ht="25.5">
      <c r="A9262" s="75">
        <v>100998</v>
      </c>
      <c r="B9262" s="73" t="s">
        <v>9897</v>
      </c>
      <c r="C9262" s="78">
        <v>5.97</v>
      </c>
    </row>
    <row r="9263" spans="1:3" ht="25.5">
      <c r="A9263" s="75">
        <v>100983</v>
      </c>
      <c r="B9263" s="73" t="s">
        <v>9898</v>
      </c>
      <c r="C9263" s="78">
        <v>9.07</v>
      </c>
    </row>
    <row r="9264" spans="1:3" ht="25.5">
      <c r="A9264" s="75">
        <v>100999</v>
      </c>
      <c r="B9264" s="73" t="s">
        <v>9899</v>
      </c>
      <c r="C9264" s="78">
        <v>6.07</v>
      </c>
    </row>
    <row r="9265" spans="1:3" ht="25.5">
      <c r="A9265" s="75">
        <v>100984</v>
      </c>
      <c r="B9265" s="73" t="s">
        <v>9900</v>
      </c>
      <c r="C9265" s="78">
        <v>8.89</v>
      </c>
    </row>
    <row r="9266" spans="1:3" ht="25.5">
      <c r="A9266" s="75">
        <v>101000</v>
      </c>
      <c r="B9266" s="73" t="s">
        <v>9901</v>
      </c>
      <c r="C9266" s="78">
        <v>5.93</v>
      </c>
    </row>
    <row r="9267" spans="1:3" ht="25.5">
      <c r="A9267" s="75">
        <v>100981</v>
      </c>
      <c r="B9267" s="73" t="s">
        <v>9902</v>
      </c>
      <c r="C9267" s="78">
        <v>9.3000000000000007</v>
      </c>
    </row>
    <row r="9268" spans="1:3" ht="25.5">
      <c r="A9268" s="75">
        <v>100997</v>
      </c>
      <c r="B9268" s="73" t="s">
        <v>9903</v>
      </c>
      <c r="C9268" s="78">
        <v>6.21</v>
      </c>
    </row>
    <row r="9269" spans="1:3" ht="25.5">
      <c r="A9269" s="75">
        <v>101010</v>
      </c>
      <c r="B9269" s="73" t="s">
        <v>9904</v>
      </c>
      <c r="C9269" s="78">
        <v>26.55</v>
      </c>
    </row>
    <row r="9270" spans="1:3" ht="25.5">
      <c r="A9270" s="75">
        <v>101009</v>
      </c>
      <c r="B9270" s="73" t="s">
        <v>9905</v>
      </c>
      <c r="C9270" s="78">
        <v>42.16</v>
      </c>
    </row>
    <row r="9271" spans="1:3" ht="38.25">
      <c r="A9271" s="75">
        <v>100978</v>
      </c>
      <c r="B9271" s="73" t="s">
        <v>9906</v>
      </c>
      <c r="C9271" s="78">
        <v>6.93</v>
      </c>
    </row>
    <row r="9272" spans="1:3" ht="38.25">
      <c r="A9272" s="75">
        <v>100994</v>
      </c>
      <c r="B9272" s="73" t="s">
        <v>9907</v>
      </c>
      <c r="C9272" s="78">
        <v>4.5999999999999996</v>
      </c>
    </row>
    <row r="9273" spans="1:3" ht="38.25">
      <c r="A9273" s="75">
        <v>100974</v>
      </c>
      <c r="B9273" s="73" t="s">
        <v>9908</v>
      </c>
      <c r="C9273" s="78">
        <v>8.33</v>
      </c>
    </row>
    <row r="9274" spans="1:3" ht="38.25">
      <c r="A9274" s="75">
        <v>100990</v>
      </c>
      <c r="B9274" s="73" t="s">
        <v>9909</v>
      </c>
      <c r="C9274" s="78">
        <v>5.56</v>
      </c>
    </row>
    <row r="9275" spans="1:3" ht="38.25">
      <c r="A9275" s="75">
        <v>100979</v>
      </c>
      <c r="B9275" s="73" t="s">
        <v>9910</v>
      </c>
      <c r="C9275" s="78">
        <v>6.72</v>
      </c>
    </row>
    <row r="9276" spans="1:3" ht="38.25">
      <c r="A9276" s="75">
        <v>100995</v>
      </c>
      <c r="B9276" s="73" t="s">
        <v>9911</v>
      </c>
      <c r="C9276" s="78">
        <v>4.4800000000000004</v>
      </c>
    </row>
    <row r="9277" spans="1:3" ht="38.25">
      <c r="A9277" s="75">
        <v>100975</v>
      </c>
      <c r="B9277" s="73" t="s">
        <v>9912</v>
      </c>
      <c r="C9277" s="78">
        <v>8.49</v>
      </c>
    </row>
    <row r="9278" spans="1:3" ht="38.25">
      <c r="A9278" s="75">
        <v>100991</v>
      </c>
      <c r="B9278" s="73" t="s">
        <v>9913</v>
      </c>
      <c r="C9278" s="78">
        <v>5.68</v>
      </c>
    </row>
    <row r="9279" spans="1:3" ht="38.25">
      <c r="A9279" s="75">
        <v>100980</v>
      </c>
      <c r="B9279" s="73" t="s">
        <v>9914</v>
      </c>
      <c r="C9279" s="78">
        <v>6.36</v>
      </c>
    </row>
    <row r="9280" spans="1:3" ht="38.25">
      <c r="A9280" s="75">
        <v>100996</v>
      </c>
      <c r="B9280" s="73" t="s">
        <v>9915</v>
      </c>
      <c r="C9280" s="78">
        <v>4.2300000000000004</v>
      </c>
    </row>
    <row r="9281" spans="1:3" ht="38.25">
      <c r="A9281" s="75">
        <v>100976</v>
      </c>
      <c r="B9281" s="73" t="s">
        <v>9916</v>
      </c>
      <c r="C9281" s="78">
        <v>8.33</v>
      </c>
    </row>
    <row r="9282" spans="1:3" ht="38.25">
      <c r="A9282" s="75">
        <v>100992</v>
      </c>
      <c r="B9282" s="73" t="s">
        <v>9917</v>
      </c>
      <c r="C9282" s="78">
        <v>5.55</v>
      </c>
    </row>
    <row r="9283" spans="1:3" ht="38.25">
      <c r="A9283" s="75">
        <v>100977</v>
      </c>
      <c r="B9283" s="73" t="s">
        <v>9918</v>
      </c>
      <c r="C9283" s="78">
        <v>7.64</v>
      </c>
    </row>
    <row r="9284" spans="1:3" ht="38.25">
      <c r="A9284" s="75">
        <v>100993</v>
      </c>
      <c r="B9284" s="73" t="s">
        <v>9919</v>
      </c>
      <c r="C9284" s="78">
        <v>5.09</v>
      </c>
    </row>
    <row r="9285" spans="1:3" ht="38.25">
      <c r="A9285" s="75">
        <v>100973</v>
      </c>
      <c r="B9285" s="73" t="s">
        <v>9920</v>
      </c>
      <c r="C9285" s="78">
        <v>8.6</v>
      </c>
    </row>
    <row r="9286" spans="1:3" ht="38.25">
      <c r="A9286" s="75">
        <v>100989</v>
      </c>
      <c r="B9286" s="73" t="s">
        <v>9921</v>
      </c>
      <c r="C9286" s="78">
        <v>5.74</v>
      </c>
    </row>
    <row r="9287" spans="1:3" ht="25.5">
      <c r="A9287" s="75">
        <v>101467</v>
      </c>
      <c r="B9287" s="73" t="s">
        <v>9922</v>
      </c>
      <c r="C9287" s="78">
        <v>17.68</v>
      </c>
    </row>
    <row r="9288" spans="1:3" ht="25.5">
      <c r="A9288" s="75">
        <v>101468</v>
      </c>
      <c r="B9288" s="73" t="s">
        <v>9923</v>
      </c>
      <c r="C9288" s="78">
        <v>16.170000000000002</v>
      </c>
    </row>
    <row r="9289" spans="1:3" ht="25.5">
      <c r="A9289" s="75">
        <v>101014</v>
      </c>
      <c r="B9289" s="73" t="s">
        <v>9924</v>
      </c>
      <c r="C9289" s="78">
        <v>40.409999999999997</v>
      </c>
    </row>
    <row r="9290" spans="1:3" ht="25.5">
      <c r="A9290" s="75">
        <v>101015</v>
      </c>
      <c r="B9290" s="73" t="s">
        <v>9925</v>
      </c>
      <c r="C9290" s="78">
        <v>33.200000000000003</v>
      </c>
    </row>
    <row r="9291" spans="1:3" ht="25.5">
      <c r="A9291" s="75">
        <v>101463</v>
      </c>
      <c r="B9291" s="73" t="s">
        <v>9926</v>
      </c>
      <c r="C9291" s="78">
        <v>44.24</v>
      </c>
    </row>
    <row r="9292" spans="1:3" ht="25.5">
      <c r="A9292" s="75">
        <v>101464</v>
      </c>
      <c r="B9292" s="73" t="s">
        <v>9927</v>
      </c>
      <c r="C9292" s="78">
        <v>33.979999999999997</v>
      </c>
    </row>
    <row r="9293" spans="1:3" ht="25.5">
      <c r="A9293" s="75">
        <v>101465</v>
      </c>
      <c r="B9293" s="73" t="s">
        <v>9928</v>
      </c>
      <c r="C9293" s="78">
        <v>25.98</v>
      </c>
    </row>
    <row r="9294" spans="1:3" ht="25.5">
      <c r="A9294" s="75">
        <v>101466</v>
      </c>
      <c r="B9294" s="73" t="s">
        <v>9929</v>
      </c>
      <c r="C9294" s="78">
        <v>21.13</v>
      </c>
    </row>
    <row r="9295" spans="1:3" ht="25.5">
      <c r="A9295" s="75">
        <v>101013</v>
      </c>
      <c r="B9295" s="73" t="s">
        <v>9930</v>
      </c>
      <c r="C9295" s="78">
        <v>44.1</v>
      </c>
    </row>
    <row r="9296" spans="1:3" ht="25.5">
      <c r="A9296" s="75">
        <v>101477</v>
      </c>
      <c r="B9296" s="73" t="s">
        <v>9931</v>
      </c>
      <c r="C9296" s="78">
        <v>12.8</v>
      </c>
    </row>
    <row r="9297" spans="1:3" ht="25.5">
      <c r="A9297" s="75">
        <v>101478</v>
      </c>
      <c r="B9297" s="73" t="s">
        <v>9932</v>
      </c>
      <c r="C9297" s="78">
        <v>10.9</v>
      </c>
    </row>
    <row r="9298" spans="1:3" ht="25.5">
      <c r="A9298" s="75">
        <v>101017</v>
      </c>
      <c r="B9298" s="73" t="s">
        <v>9933</v>
      </c>
      <c r="C9298" s="78">
        <v>29.14</v>
      </c>
    </row>
    <row r="9299" spans="1:3" ht="25.5">
      <c r="A9299" s="75">
        <v>101018</v>
      </c>
      <c r="B9299" s="73" t="s">
        <v>9934</v>
      </c>
      <c r="C9299" s="78">
        <v>23.94</v>
      </c>
    </row>
    <row r="9300" spans="1:3" ht="25.5">
      <c r="A9300" s="75">
        <v>101469</v>
      </c>
      <c r="B9300" s="73" t="s">
        <v>9935</v>
      </c>
      <c r="C9300" s="78">
        <v>36.200000000000003</v>
      </c>
    </row>
    <row r="9301" spans="1:3" ht="25.5">
      <c r="A9301" s="75">
        <v>101470</v>
      </c>
      <c r="B9301" s="73" t="s">
        <v>9936</v>
      </c>
      <c r="C9301" s="78">
        <v>28.74</v>
      </c>
    </row>
    <row r="9302" spans="1:3" ht="25.5">
      <c r="A9302" s="75">
        <v>101471</v>
      </c>
      <c r="B9302" s="73" t="s">
        <v>9937</v>
      </c>
      <c r="C9302" s="78">
        <v>24.66</v>
      </c>
    </row>
    <row r="9303" spans="1:3" ht="25.5">
      <c r="A9303" s="75">
        <v>101472</v>
      </c>
      <c r="B9303" s="73" t="s">
        <v>9938</v>
      </c>
      <c r="C9303" s="78">
        <v>19.190000000000001</v>
      </c>
    </row>
    <row r="9304" spans="1:3" ht="25.5">
      <c r="A9304" s="75">
        <v>101473</v>
      </c>
      <c r="B9304" s="73" t="s">
        <v>9939</v>
      </c>
      <c r="C9304" s="78">
        <v>27.63</v>
      </c>
    </row>
    <row r="9305" spans="1:3" ht="25.5">
      <c r="A9305" s="75">
        <v>101474</v>
      </c>
      <c r="B9305" s="73" t="s">
        <v>9940</v>
      </c>
      <c r="C9305" s="78">
        <v>19.760000000000002</v>
      </c>
    </row>
    <row r="9306" spans="1:3" ht="25.5">
      <c r="A9306" s="75">
        <v>101475</v>
      </c>
      <c r="B9306" s="73" t="s">
        <v>9941</v>
      </c>
      <c r="C9306" s="78">
        <v>17.53</v>
      </c>
    </row>
    <row r="9307" spans="1:3" ht="25.5">
      <c r="A9307" s="75">
        <v>101476</v>
      </c>
      <c r="B9307" s="73" t="s">
        <v>9942</v>
      </c>
      <c r="C9307" s="78">
        <v>15.64</v>
      </c>
    </row>
    <row r="9308" spans="1:3" ht="25.5">
      <c r="A9308" s="75">
        <v>101016</v>
      </c>
      <c r="B9308" s="73" t="s">
        <v>9943</v>
      </c>
      <c r="C9308" s="78">
        <v>38.43</v>
      </c>
    </row>
    <row r="9309" spans="1:3" ht="25.5">
      <c r="A9309" s="75">
        <v>101487</v>
      </c>
      <c r="B9309" s="73" t="s">
        <v>9944</v>
      </c>
      <c r="C9309" s="78">
        <v>95.19</v>
      </c>
    </row>
    <row r="9310" spans="1:3" ht="25.5">
      <c r="A9310" s="75">
        <v>101488</v>
      </c>
      <c r="B9310" s="73" t="s">
        <v>9945</v>
      </c>
      <c r="C9310" s="78">
        <v>82.36</v>
      </c>
    </row>
    <row r="9311" spans="1:3" ht="25.5">
      <c r="A9311" s="75">
        <v>101480</v>
      </c>
      <c r="B9311" s="73" t="s">
        <v>9946</v>
      </c>
      <c r="C9311" s="78">
        <v>64.739999999999995</v>
      </c>
    </row>
    <row r="9312" spans="1:3" ht="25.5">
      <c r="A9312" s="75">
        <v>101481</v>
      </c>
      <c r="B9312" s="73" t="s">
        <v>9947</v>
      </c>
      <c r="C9312" s="78">
        <v>46.77</v>
      </c>
    </row>
    <row r="9313" spans="1:3" ht="25.5">
      <c r="A9313" s="75">
        <v>101482</v>
      </c>
      <c r="B9313" s="73" t="s">
        <v>9948</v>
      </c>
      <c r="C9313" s="78">
        <v>34.950000000000003</v>
      </c>
    </row>
    <row r="9314" spans="1:3" ht="25.5">
      <c r="A9314" s="75">
        <v>101483</v>
      </c>
      <c r="B9314" s="73" t="s">
        <v>9949</v>
      </c>
      <c r="C9314" s="78">
        <v>36.28</v>
      </c>
    </row>
    <row r="9315" spans="1:3" ht="25.5">
      <c r="A9315" s="75">
        <v>101484</v>
      </c>
      <c r="B9315" s="73" t="s">
        <v>9950</v>
      </c>
      <c r="C9315" s="78">
        <v>188.01</v>
      </c>
    </row>
    <row r="9316" spans="1:3" ht="25.5">
      <c r="A9316" s="75">
        <v>101485</v>
      </c>
      <c r="B9316" s="73" t="s">
        <v>9951</v>
      </c>
      <c r="C9316" s="78">
        <v>144.32</v>
      </c>
    </row>
    <row r="9317" spans="1:3" ht="25.5">
      <c r="A9317" s="75">
        <v>101486</v>
      </c>
      <c r="B9317" s="73" t="s">
        <v>9952</v>
      </c>
      <c r="C9317" s="78">
        <v>130.01</v>
      </c>
    </row>
    <row r="9318" spans="1:3">
      <c r="A9318" s="75">
        <v>101006</v>
      </c>
      <c r="B9318" s="73" t="s">
        <v>9953</v>
      </c>
      <c r="C9318" s="78">
        <v>20.43</v>
      </c>
    </row>
    <row r="9319" spans="1:3">
      <c r="A9319" s="75">
        <v>101005</v>
      </c>
      <c r="B9319" s="73" t="s">
        <v>9954</v>
      </c>
      <c r="C9319" s="78">
        <v>18.3</v>
      </c>
    </row>
    <row r="9320" spans="1:3" ht="25.5">
      <c r="A9320" s="75">
        <v>102568</v>
      </c>
      <c r="B9320" s="73" t="s">
        <v>9955</v>
      </c>
      <c r="C9320" s="78">
        <v>277.07</v>
      </c>
    </row>
    <row r="9321" spans="1:3" ht="25.5">
      <c r="A9321" s="75">
        <v>101479</v>
      </c>
      <c r="B9321" s="73" t="s">
        <v>9956</v>
      </c>
      <c r="C9321" s="78">
        <v>162.63999999999999</v>
      </c>
    </row>
    <row r="9322" spans="1:3" ht="25.5">
      <c r="A9322" s="75">
        <v>101019</v>
      </c>
      <c r="B9322" s="73" t="s">
        <v>9957</v>
      </c>
      <c r="C9322" s="78">
        <v>558.25</v>
      </c>
    </row>
    <row r="9323" spans="1:3" ht="25.5">
      <c r="A9323" s="75">
        <v>100938</v>
      </c>
      <c r="B9323" s="73" t="s">
        <v>9958</v>
      </c>
      <c r="C9323" s="78">
        <v>7.35</v>
      </c>
    </row>
    <row r="9324" spans="1:3" ht="25.5">
      <c r="A9324" s="75">
        <v>100942</v>
      </c>
      <c r="B9324" s="73" t="s">
        <v>9959</v>
      </c>
      <c r="C9324" s="78">
        <v>4.8899999999999997</v>
      </c>
    </row>
    <row r="9325" spans="1:3" ht="25.5">
      <c r="A9325" s="75">
        <v>93588</v>
      </c>
      <c r="B9325" s="73" t="s">
        <v>9960</v>
      </c>
      <c r="C9325" s="78">
        <v>3.08</v>
      </c>
    </row>
    <row r="9326" spans="1:3" ht="25.5">
      <c r="A9326" s="75">
        <v>93594</v>
      </c>
      <c r="B9326" s="73" t="s">
        <v>9961</v>
      </c>
      <c r="C9326" s="78">
        <v>2.0499999999999998</v>
      </c>
    </row>
    <row r="9327" spans="1:3" ht="25.5">
      <c r="A9327" s="75">
        <v>93589</v>
      </c>
      <c r="B9327" s="73" t="s">
        <v>9962</v>
      </c>
      <c r="C9327" s="78">
        <v>2.64</v>
      </c>
    </row>
    <row r="9328" spans="1:3" ht="25.5">
      <c r="A9328" s="75">
        <v>93595</v>
      </c>
      <c r="B9328" s="73" t="s">
        <v>9963</v>
      </c>
      <c r="C9328" s="78">
        <v>1.79</v>
      </c>
    </row>
    <row r="9329" spans="1:3" ht="25.5">
      <c r="A9329" s="75">
        <v>93590</v>
      </c>
      <c r="B9329" s="73" t="s">
        <v>9964</v>
      </c>
      <c r="C9329" s="78">
        <v>0.96</v>
      </c>
    </row>
    <row r="9330" spans="1:3" ht="25.5">
      <c r="A9330" s="75">
        <v>93596</v>
      </c>
      <c r="B9330" s="73" t="s">
        <v>9965</v>
      </c>
      <c r="C9330" s="78">
        <v>0.65</v>
      </c>
    </row>
    <row r="9331" spans="1:3" ht="25.5">
      <c r="A9331" s="75">
        <v>95875</v>
      </c>
      <c r="B9331" s="73" t="s">
        <v>9966</v>
      </c>
      <c r="C9331" s="78">
        <v>2.44</v>
      </c>
    </row>
    <row r="9332" spans="1:3" ht="25.5">
      <c r="A9332" s="75">
        <v>95878</v>
      </c>
      <c r="B9332" s="73" t="s">
        <v>9967</v>
      </c>
      <c r="C9332" s="78">
        <v>1.63</v>
      </c>
    </row>
    <row r="9333" spans="1:3" ht="25.5">
      <c r="A9333" s="75">
        <v>100943</v>
      </c>
      <c r="B9333" s="73" t="s">
        <v>9968</v>
      </c>
      <c r="C9333" s="78">
        <v>4.34</v>
      </c>
    </row>
    <row r="9334" spans="1:3" ht="25.5">
      <c r="A9334" s="75">
        <v>100939</v>
      </c>
      <c r="B9334" s="73" t="s">
        <v>9969</v>
      </c>
      <c r="C9334" s="78">
        <v>6.54</v>
      </c>
    </row>
    <row r="9335" spans="1:3" ht="25.5">
      <c r="A9335" s="75">
        <v>93591</v>
      </c>
      <c r="B9335" s="73" t="s">
        <v>9970</v>
      </c>
      <c r="C9335" s="78">
        <v>2.74</v>
      </c>
    </row>
    <row r="9336" spans="1:3" ht="25.5">
      <c r="A9336" s="75">
        <v>93597</v>
      </c>
      <c r="B9336" s="73" t="s">
        <v>9971</v>
      </c>
      <c r="C9336" s="78">
        <v>1.81</v>
      </c>
    </row>
    <row r="9337" spans="1:3" ht="25.5">
      <c r="A9337" s="75">
        <v>93592</v>
      </c>
      <c r="B9337" s="73" t="s">
        <v>9972</v>
      </c>
      <c r="C9337" s="78">
        <v>2.37</v>
      </c>
    </row>
    <row r="9338" spans="1:3" ht="25.5">
      <c r="A9338" s="75">
        <v>93598</v>
      </c>
      <c r="B9338" s="73" t="s">
        <v>9973</v>
      </c>
      <c r="C9338" s="78">
        <v>1.57</v>
      </c>
    </row>
    <row r="9339" spans="1:3" ht="25.5">
      <c r="A9339" s="75">
        <v>93593</v>
      </c>
      <c r="B9339" s="73" t="s">
        <v>9974</v>
      </c>
      <c r="C9339" s="78">
        <v>0.87</v>
      </c>
    </row>
    <row r="9340" spans="1:3" ht="25.5">
      <c r="A9340" s="75">
        <v>93599</v>
      </c>
      <c r="B9340" s="73" t="s">
        <v>9975</v>
      </c>
      <c r="C9340" s="78">
        <v>0.56999999999999995</v>
      </c>
    </row>
    <row r="9341" spans="1:3" ht="25.5">
      <c r="A9341" s="75">
        <v>95876</v>
      </c>
      <c r="B9341" s="73" t="s">
        <v>9976</v>
      </c>
      <c r="C9341" s="78">
        <v>2.15</v>
      </c>
    </row>
    <row r="9342" spans="1:3" ht="25.5">
      <c r="A9342" s="75">
        <v>95879</v>
      </c>
      <c r="B9342" s="73" t="s">
        <v>9977</v>
      </c>
      <c r="C9342" s="78">
        <v>1.45</v>
      </c>
    </row>
    <row r="9343" spans="1:3" ht="25.5">
      <c r="A9343" s="75">
        <v>100940</v>
      </c>
      <c r="B9343" s="73" t="s">
        <v>9978</v>
      </c>
      <c r="C9343" s="78">
        <v>5.59</v>
      </c>
    </row>
    <row r="9344" spans="1:3" ht="25.5">
      <c r="A9344" s="75">
        <v>100944</v>
      </c>
      <c r="B9344" s="73" t="s">
        <v>9979</v>
      </c>
      <c r="C9344" s="78">
        <v>3.73</v>
      </c>
    </row>
    <row r="9345" spans="1:3" ht="25.5">
      <c r="A9345" s="75">
        <v>95425</v>
      </c>
      <c r="B9345" s="73" t="s">
        <v>9980</v>
      </c>
      <c r="C9345" s="78">
        <v>2.33</v>
      </c>
    </row>
    <row r="9346" spans="1:3" ht="25.5">
      <c r="A9346" s="75">
        <v>95428</v>
      </c>
      <c r="B9346" s="73" t="s">
        <v>9981</v>
      </c>
      <c r="C9346" s="78">
        <v>1.57</v>
      </c>
    </row>
    <row r="9347" spans="1:3" ht="25.5">
      <c r="A9347" s="75">
        <v>95426</v>
      </c>
      <c r="B9347" s="73" t="s">
        <v>9982</v>
      </c>
      <c r="C9347" s="78">
        <v>2.0099999999999998</v>
      </c>
    </row>
    <row r="9348" spans="1:3" ht="25.5">
      <c r="A9348" s="75">
        <v>95429</v>
      </c>
      <c r="B9348" s="73" t="s">
        <v>9983</v>
      </c>
      <c r="C9348" s="78">
        <v>1.35</v>
      </c>
    </row>
    <row r="9349" spans="1:3" ht="25.5">
      <c r="A9349" s="75">
        <v>95427</v>
      </c>
      <c r="B9349" s="73" t="s">
        <v>9984</v>
      </c>
      <c r="C9349" s="78">
        <v>0.76</v>
      </c>
    </row>
    <row r="9350" spans="1:3" ht="25.5">
      <c r="A9350" s="75">
        <v>95430</v>
      </c>
      <c r="B9350" s="73" t="s">
        <v>9985</v>
      </c>
      <c r="C9350" s="78">
        <v>0.47</v>
      </c>
    </row>
    <row r="9351" spans="1:3" ht="25.5">
      <c r="A9351" s="75">
        <v>95877</v>
      </c>
      <c r="B9351" s="73" t="s">
        <v>9986</v>
      </c>
      <c r="C9351" s="78">
        <v>1.84</v>
      </c>
    </row>
    <row r="9352" spans="1:3" ht="25.5">
      <c r="A9352" s="75">
        <v>95880</v>
      </c>
      <c r="B9352" s="73" t="s">
        <v>9987</v>
      </c>
      <c r="C9352" s="78">
        <v>1.23</v>
      </c>
    </row>
    <row r="9353" spans="1:3" ht="25.5">
      <c r="A9353" s="75">
        <v>100937</v>
      </c>
      <c r="B9353" s="73" t="s">
        <v>9988</v>
      </c>
      <c r="C9353" s="78">
        <v>8.7100000000000009</v>
      </c>
    </row>
    <row r="9354" spans="1:3" ht="25.5">
      <c r="A9354" s="75">
        <v>100941</v>
      </c>
      <c r="B9354" s="73" t="s">
        <v>9989</v>
      </c>
      <c r="C9354" s="78">
        <v>5.8</v>
      </c>
    </row>
    <row r="9355" spans="1:3" ht="25.5">
      <c r="A9355" s="75">
        <v>97912</v>
      </c>
      <c r="B9355" s="73" t="s">
        <v>9990</v>
      </c>
      <c r="C9355" s="78">
        <v>3.65</v>
      </c>
    </row>
    <row r="9356" spans="1:3" ht="25.5">
      <c r="A9356" s="75">
        <v>97916</v>
      </c>
      <c r="B9356" s="73" t="s">
        <v>9991</v>
      </c>
      <c r="C9356" s="78">
        <v>2.44</v>
      </c>
    </row>
    <row r="9357" spans="1:3" ht="25.5">
      <c r="A9357" s="75">
        <v>97913</v>
      </c>
      <c r="B9357" s="73" t="s">
        <v>9992</v>
      </c>
      <c r="C9357" s="78">
        <v>3.17</v>
      </c>
    </row>
    <row r="9358" spans="1:3" ht="25.5">
      <c r="A9358" s="75">
        <v>97917</v>
      </c>
      <c r="B9358" s="73" t="s">
        <v>9993</v>
      </c>
      <c r="C9358" s="78">
        <v>2.11</v>
      </c>
    </row>
    <row r="9359" spans="1:3" ht="25.5">
      <c r="A9359" s="75">
        <v>97915</v>
      </c>
      <c r="B9359" s="73" t="s">
        <v>9994</v>
      </c>
      <c r="C9359" s="78">
        <v>1.1599999999999999</v>
      </c>
    </row>
    <row r="9360" spans="1:3" ht="25.5">
      <c r="A9360" s="75">
        <v>97919</v>
      </c>
      <c r="B9360" s="73" t="s">
        <v>9995</v>
      </c>
      <c r="C9360" s="78">
        <v>0.76</v>
      </c>
    </row>
    <row r="9361" spans="1:3" ht="25.5">
      <c r="A9361" s="75">
        <v>97914</v>
      </c>
      <c r="B9361" s="73" t="s">
        <v>9996</v>
      </c>
      <c r="C9361" s="78">
        <v>2.9</v>
      </c>
    </row>
    <row r="9362" spans="1:3" ht="25.5">
      <c r="A9362" s="75">
        <v>97918</v>
      </c>
      <c r="B9362" s="73" t="s">
        <v>9997</v>
      </c>
      <c r="C9362" s="78">
        <v>1.94</v>
      </c>
    </row>
    <row r="9363" spans="1:3" ht="25.5">
      <c r="A9363" s="75">
        <v>100949</v>
      </c>
      <c r="B9363" s="73" t="s">
        <v>9998</v>
      </c>
      <c r="C9363" s="78">
        <v>6.57</v>
      </c>
    </row>
    <row r="9364" spans="1:3" ht="25.5">
      <c r="A9364" s="75">
        <v>100945</v>
      </c>
      <c r="B9364" s="73" t="s">
        <v>9999</v>
      </c>
      <c r="C9364" s="78">
        <v>2.75</v>
      </c>
    </row>
    <row r="9365" spans="1:3" ht="25.5">
      <c r="A9365" s="75">
        <v>100946</v>
      </c>
      <c r="B9365" s="73" t="s">
        <v>10000</v>
      </c>
      <c r="C9365" s="78">
        <v>2.38</v>
      </c>
    </row>
    <row r="9366" spans="1:3" ht="25.5">
      <c r="A9366" s="75">
        <v>100948</v>
      </c>
      <c r="B9366" s="73" t="s">
        <v>10001</v>
      </c>
      <c r="C9366" s="78">
        <v>0.87</v>
      </c>
    </row>
    <row r="9367" spans="1:3" ht="25.5">
      <c r="A9367" s="75">
        <v>100947</v>
      </c>
      <c r="B9367" s="73" t="s">
        <v>10002</v>
      </c>
      <c r="C9367" s="78">
        <v>2.19</v>
      </c>
    </row>
    <row r="9368" spans="1:3" ht="25.5">
      <c r="A9368" s="75">
        <v>100954</v>
      </c>
      <c r="B9368" s="73" t="s">
        <v>10003</v>
      </c>
      <c r="C9368" s="78">
        <v>8.32</v>
      </c>
    </row>
    <row r="9369" spans="1:3" ht="25.5">
      <c r="A9369" s="75">
        <v>100950</v>
      </c>
      <c r="B9369" s="73" t="s">
        <v>10004</v>
      </c>
      <c r="C9369" s="78">
        <v>3.49</v>
      </c>
    </row>
    <row r="9370" spans="1:3" ht="25.5">
      <c r="A9370" s="75">
        <v>100951</v>
      </c>
      <c r="B9370" s="73" t="s">
        <v>10005</v>
      </c>
      <c r="C9370" s="78">
        <v>3.01</v>
      </c>
    </row>
    <row r="9371" spans="1:3" ht="38.25">
      <c r="A9371" s="75">
        <v>100953</v>
      </c>
      <c r="B9371" s="73" t="s">
        <v>10006</v>
      </c>
      <c r="C9371" s="78">
        <v>1.1000000000000001</v>
      </c>
    </row>
    <row r="9372" spans="1:3" ht="25.5">
      <c r="A9372" s="75">
        <v>100952</v>
      </c>
      <c r="B9372" s="73" t="s">
        <v>10007</v>
      </c>
      <c r="C9372" s="78">
        <v>2.77</v>
      </c>
    </row>
    <row r="9373" spans="1:3" ht="25.5">
      <c r="A9373" s="75">
        <v>100964</v>
      </c>
      <c r="B9373" s="73" t="s">
        <v>10008</v>
      </c>
      <c r="C9373" s="78">
        <v>8.6199999999999992</v>
      </c>
    </row>
    <row r="9374" spans="1:3" ht="25.5">
      <c r="A9374" s="75">
        <v>100960</v>
      </c>
      <c r="B9374" s="73" t="s">
        <v>10009</v>
      </c>
      <c r="C9374" s="78">
        <v>3.59</v>
      </c>
    </row>
    <row r="9375" spans="1:3" ht="25.5">
      <c r="A9375" s="75">
        <v>100961</v>
      </c>
      <c r="B9375" s="73" t="s">
        <v>10010</v>
      </c>
      <c r="C9375" s="78">
        <v>3.11</v>
      </c>
    </row>
    <row r="9376" spans="1:3" ht="25.5">
      <c r="A9376" s="75">
        <v>100963</v>
      </c>
      <c r="B9376" s="73" t="s">
        <v>10011</v>
      </c>
      <c r="C9376" s="78">
        <v>1.1200000000000001</v>
      </c>
    </row>
    <row r="9377" spans="1:3" ht="25.5">
      <c r="A9377" s="75">
        <v>100962</v>
      </c>
      <c r="B9377" s="73" t="s">
        <v>10012</v>
      </c>
      <c r="C9377" s="78">
        <v>2.83</v>
      </c>
    </row>
    <row r="9378" spans="1:3" ht="25.5">
      <c r="A9378" s="75">
        <v>100959</v>
      </c>
      <c r="B9378" s="73" t="s">
        <v>10013</v>
      </c>
      <c r="C9378" s="78">
        <v>11.48</v>
      </c>
    </row>
    <row r="9379" spans="1:3" ht="25.5">
      <c r="A9379" s="75">
        <v>100955</v>
      </c>
      <c r="B9379" s="73" t="s">
        <v>10014</v>
      </c>
      <c r="C9379" s="78">
        <v>4.8099999999999996</v>
      </c>
    </row>
    <row r="9380" spans="1:3" ht="25.5">
      <c r="A9380" s="75">
        <v>100956</v>
      </c>
      <c r="B9380" s="73" t="s">
        <v>10015</v>
      </c>
      <c r="C9380" s="78">
        <v>4.17</v>
      </c>
    </row>
    <row r="9381" spans="1:3" ht="25.5">
      <c r="A9381" s="75">
        <v>100958</v>
      </c>
      <c r="B9381" s="73" t="s">
        <v>10016</v>
      </c>
      <c r="C9381" s="78">
        <v>1.53</v>
      </c>
    </row>
    <row r="9382" spans="1:3" ht="25.5">
      <c r="A9382" s="75">
        <v>100957</v>
      </c>
      <c r="B9382" s="73" t="s">
        <v>10017</v>
      </c>
      <c r="C9382" s="78">
        <v>3.82</v>
      </c>
    </row>
    <row r="9383" spans="1:3" ht="25.5">
      <c r="A9383" s="75">
        <v>100969</v>
      </c>
      <c r="B9383" s="73" t="s">
        <v>10018</v>
      </c>
      <c r="C9383" s="78">
        <v>2.31</v>
      </c>
    </row>
    <row r="9384" spans="1:3" ht="25.5">
      <c r="A9384" s="75">
        <v>100970</v>
      </c>
      <c r="B9384" s="73" t="s">
        <v>10019</v>
      </c>
      <c r="C9384" s="78">
        <v>1.96</v>
      </c>
    </row>
    <row r="9385" spans="1:3" ht="25.5">
      <c r="A9385" s="75">
        <v>102333</v>
      </c>
      <c r="B9385" s="73" t="s">
        <v>10020</v>
      </c>
      <c r="C9385" s="78">
        <v>0.73</v>
      </c>
    </row>
    <row r="9386" spans="1:3" ht="25.5">
      <c r="A9386" s="75">
        <v>102332</v>
      </c>
      <c r="B9386" s="73" t="s">
        <v>10021</v>
      </c>
      <c r="C9386" s="78">
        <v>1.83</v>
      </c>
    </row>
    <row r="9387" spans="1:3" ht="25.5">
      <c r="A9387" s="75">
        <v>100965</v>
      </c>
      <c r="B9387" s="73" t="s">
        <v>10022</v>
      </c>
      <c r="C9387" s="78">
        <v>1.77</v>
      </c>
    </row>
    <row r="9388" spans="1:3" ht="25.5">
      <c r="A9388" s="75">
        <v>100966</v>
      </c>
      <c r="B9388" s="73" t="s">
        <v>10023</v>
      </c>
      <c r="C9388" s="78">
        <v>1.52</v>
      </c>
    </row>
    <row r="9389" spans="1:3" ht="25.5">
      <c r="A9389" s="75">
        <v>102331</v>
      </c>
      <c r="B9389" s="73" t="s">
        <v>10024</v>
      </c>
      <c r="C9389" s="78">
        <v>0.55000000000000004</v>
      </c>
    </row>
    <row r="9390" spans="1:3" ht="25.5">
      <c r="A9390" s="75">
        <v>102330</v>
      </c>
      <c r="B9390" s="73" t="s">
        <v>10025</v>
      </c>
      <c r="C9390" s="78">
        <v>1.42</v>
      </c>
    </row>
    <row r="9391" spans="1:3">
      <c r="A9391" s="75">
        <v>97804</v>
      </c>
      <c r="B9391" s="73" t="s">
        <v>10026</v>
      </c>
      <c r="C9391" s="78">
        <v>0</v>
      </c>
    </row>
    <row r="9392" spans="1:3" ht="25.5">
      <c r="A9392" s="75">
        <v>104378</v>
      </c>
      <c r="B9392" s="73" t="s">
        <v>10027</v>
      </c>
      <c r="C9392" s="78">
        <v>0</v>
      </c>
    </row>
    <row r="9393" spans="1:3" ht="25.5">
      <c r="A9393" s="75">
        <v>104379</v>
      </c>
      <c r="B9393" s="73" t="s">
        <v>10028</v>
      </c>
      <c r="C9393" s="78">
        <v>0</v>
      </c>
    </row>
    <row r="9394" spans="1:3">
      <c r="A9394" s="75">
        <v>104389</v>
      </c>
      <c r="B9394" s="73" t="s">
        <v>10029</v>
      </c>
      <c r="C9394" s="78">
        <v>0</v>
      </c>
    </row>
    <row r="9395" spans="1:3">
      <c r="A9395" s="75">
        <v>97801</v>
      </c>
      <c r="B9395" s="73" t="s">
        <v>10030</v>
      </c>
      <c r="C9395" s="78">
        <v>0</v>
      </c>
    </row>
    <row r="9396" spans="1:3" ht="25.5">
      <c r="A9396" s="75">
        <v>104377</v>
      </c>
      <c r="B9396" s="73" t="s">
        <v>10031</v>
      </c>
      <c r="C9396" s="78">
        <v>0</v>
      </c>
    </row>
    <row r="9397" spans="1:3">
      <c r="A9397" s="75">
        <v>104376</v>
      </c>
      <c r="B9397" s="73" t="s">
        <v>10032</v>
      </c>
      <c r="C9397" s="78">
        <v>0</v>
      </c>
    </row>
    <row r="9398" spans="1:3">
      <c r="A9398" s="75">
        <v>97808</v>
      </c>
      <c r="B9398" s="73" t="s">
        <v>10033</v>
      </c>
      <c r="C9398" s="78">
        <v>0</v>
      </c>
    </row>
    <row r="9399" spans="1:3" ht="25.5">
      <c r="A9399" s="75">
        <v>104381</v>
      </c>
      <c r="B9399" s="73" t="s">
        <v>10034</v>
      </c>
      <c r="C9399" s="78">
        <v>0</v>
      </c>
    </row>
    <row r="9400" spans="1:3" ht="25.5">
      <c r="A9400" s="75">
        <v>104382</v>
      </c>
      <c r="B9400" s="73" t="s">
        <v>10035</v>
      </c>
      <c r="C9400" s="78">
        <v>0</v>
      </c>
    </row>
    <row r="9401" spans="1:3">
      <c r="A9401" s="75">
        <v>104380</v>
      </c>
      <c r="B9401" s="73" t="s">
        <v>10036</v>
      </c>
      <c r="C9401" s="78">
        <v>0</v>
      </c>
    </row>
    <row r="9402" spans="1:3" ht="25.5">
      <c r="A9402" s="75">
        <v>103138</v>
      </c>
      <c r="B9402" s="73" t="s">
        <v>10037</v>
      </c>
      <c r="C9402" s="78">
        <v>36.44</v>
      </c>
    </row>
    <row r="9403" spans="1:3" ht="25.5">
      <c r="A9403" s="75">
        <v>103151</v>
      </c>
      <c r="B9403" s="73" t="s">
        <v>10038</v>
      </c>
      <c r="C9403" s="78">
        <v>342.19</v>
      </c>
    </row>
    <row r="9404" spans="1:3" ht="25.5">
      <c r="A9404" s="75">
        <v>103152</v>
      </c>
      <c r="B9404" s="73" t="s">
        <v>10039</v>
      </c>
      <c r="C9404" s="78">
        <v>407.82</v>
      </c>
    </row>
    <row r="9405" spans="1:3" ht="25.5">
      <c r="A9405" s="75">
        <v>103139</v>
      </c>
      <c r="B9405" s="73" t="s">
        <v>10040</v>
      </c>
      <c r="C9405" s="78">
        <v>47.62</v>
      </c>
    </row>
    <row r="9406" spans="1:3" ht="25.5">
      <c r="A9406" s="75">
        <v>103140</v>
      </c>
      <c r="B9406" s="73" t="s">
        <v>10041</v>
      </c>
      <c r="C9406" s="78">
        <v>58.76</v>
      </c>
    </row>
    <row r="9407" spans="1:3" ht="25.5">
      <c r="A9407" s="75">
        <v>103141</v>
      </c>
      <c r="B9407" s="73" t="s">
        <v>10042</v>
      </c>
      <c r="C9407" s="78">
        <v>90.9</v>
      </c>
    </row>
    <row r="9408" spans="1:3" ht="25.5">
      <c r="A9408" s="75">
        <v>103142</v>
      </c>
      <c r="B9408" s="73" t="s">
        <v>10043</v>
      </c>
      <c r="C9408" s="78">
        <v>102.06</v>
      </c>
    </row>
    <row r="9409" spans="1:3" ht="25.5">
      <c r="A9409" s="75">
        <v>103143</v>
      </c>
      <c r="B9409" s="73" t="s">
        <v>10044</v>
      </c>
      <c r="C9409" s="78">
        <v>134.19999999999999</v>
      </c>
    </row>
    <row r="9410" spans="1:3" ht="25.5">
      <c r="A9410" s="75">
        <v>103144</v>
      </c>
      <c r="B9410" s="73" t="s">
        <v>10045</v>
      </c>
      <c r="C9410" s="78">
        <v>145.35</v>
      </c>
    </row>
    <row r="9411" spans="1:3" ht="25.5">
      <c r="A9411" s="75">
        <v>103145</v>
      </c>
      <c r="B9411" s="73" t="s">
        <v>10046</v>
      </c>
      <c r="C9411" s="78">
        <v>177.49</v>
      </c>
    </row>
    <row r="9412" spans="1:3" ht="25.5">
      <c r="A9412" s="75">
        <v>103146</v>
      </c>
      <c r="B9412" s="73" t="s">
        <v>10047</v>
      </c>
      <c r="C9412" s="78">
        <v>188.65</v>
      </c>
    </row>
    <row r="9413" spans="1:3" ht="25.5">
      <c r="A9413" s="75">
        <v>103147</v>
      </c>
      <c r="B9413" s="73" t="s">
        <v>10048</v>
      </c>
      <c r="C9413" s="78">
        <v>210.97</v>
      </c>
    </row>
    <row r="9414" spans="1:3" ht="25.5">
      <c r="A9414" s="75">
        <v>103148</v>
      </c>
      <c r="B9414" s="73" t="s">
        <v>10049</v>
      </c>
      <c r="C9414" s="78">
        <v>254.25</v>
      </c>
    </row>
    <row r="9415" spans="1:3" ht="25.5">
      <c r="A9415" s="75">
        <v>103137</v>
      </c>
      <c r="B9415" s="73" t="s">
        <v>10050</v>
      </c>
      <c r="C9415" s="78">
        <v>31.97</v>
      </c>
    </row>
    <row r="9416" spans="1:3" ht="25.5">
      <c r="A9416" s="75">
        <v>103149</v>
      </c>
      <c r="B9416" s="73" t="s">
        <v>10051</v>
      </c>
      <c r="C9416" s="78">
        <v>276.57</v>
      </c>
    </row>
    <row r="9417" spans="1:3" ht="25.5">
      <c r="A9417" s="75">
        <v>103150</v>
      </c>
      <c r="B9417" s="73" t="s">
        <v>10052</v>
      </c>
      <c r="C9417" s="78">
        <v>319.83</v>
      </c>
    </row>
    <row r="9418" spans="1:3" ht="25.5">
      <c r="A9418" s="75">
        <v>103106</v>
      </c>
      <c r="B9418" s="73" t="s">
        <v>10053</v>
      </c>
      <c r="C9418" s="78">
        <v>55.35</v>
      </c>
    </row>
    <row r="9419" spans="1:3" ht="25.5">
      <c r="A9419" s="75">
        <v>103119</v>
      </c>
      <c r="B9419" s="73" t="s">
        <v>10054</v>
      </c>
      <c r="C9419" s="78">
        <v>666.86</v>
      </c>
    </row>
    <row r="9420" spans="1:3" ht="25.5">
      <c r="A9420" s="75">
        <v>103120</v>
      </c>
      <c r="B9420" s="73" t="s">
        <v>10055</v>
      </c>
      <c r="C9420" s="78">
        <v>798.09</v>
      </c>
    </row>
    <row r="9421" spans="1:3" ht="25.5">
      <c r="A9421" s="75">
        <v>103107</v>
      </c>
      <c r="B9421" s="73" t="s">
        <v>10056</v>
      </c>
      <c r="C9421" s="78">
        <v>77.67</v>
      </c>
    </row>
    <row r="9422" spans="1:3" ht="25.5">
      <c r="A9422" s="75">
        <v>103108</v>
      </c>
      <c r="B9422" s="73" t="s">
        <v>10057</v>
      </c>
      <c r="C9422" s="78">
        <v>99.99</v>
      </c>
    </row>
    <row r="9423" spans="1:3" ht="25.5">
      <c r="A9423" s="75">
        <v>103109</v>
      </c>
      <c r="B9423" s="73" t="s">
        <v>10058</v>
      </c>
      <c r="C9423" s="78">
        <v>164.26</v>
      </c>
    </row>
    <row r="9424" spans="1:3" ht="25.5">
      <c r="A9424" s="75">
        <v>103110</v>
      </c>
      <c r="B9424" s="73" t="s">
        <v>10059</v>
      </c>
      <c r="C9424" s="78">
        <v>186.59</v>
      </c>
    </row>
    <row r="9425" spans="1:3" ht="25.5">
      <c r="A9425" s="75">
        <v>103111</v>
      </c>
      <c r="B9425" s="73" t="s">
        <v>10060</v>
      </c>
      <c r="C9425" s="78">
        <v>250.84</v>
      </c>
    </row>
    <row r="9426" spans="1:3" ht="25.5">
      <c r="A9426" s="75">
        <v>103112</v>
      </c>
      <c r="B9426" s="73" t="s">
        <v>10061</v>
      </c>
      <c r="C9426" s="78">
        <v>273.17</v>
      </c>
    </row>
    <row r="9427" spans="1:3" ht="25.5">
      <c r="A9427" s="75">
        <v>103113</v>
      </c>
      <c r="B9427" s="73" t="s">
        <v>10062</v>
      </c>
      <c r="C9427" s="78">
        <v>337.44</v>
      </c>
    </row>
    <row r="9428" spans="1:3" ht="25.5">
      <c r="A9428" s="75">
        <v>103114</v>
      </c>
      <c r="B9428" s="73" t="s">
        <v>10063</v>
      </c>
      <c r="C9428" s="78">
        <v>359.76</v>
      </c>
    </row>
    <row r="9429" spans="1:3" ht="25.5">
      <c r="A9429" s="75">
        <v>103115</v>
      </c>
      <c r="B9429" s="73" t="s">
        <v>10064</v>
      </c>
      <c r="C9429" s="78">
        <v>404.41</v>
      </c>
    </row>
    <row r="9430" spans="1:3" ht="25.5">
      <c r="A9430" s="75">
        <v>103116</v>
      </c>
      <c r="B9430" s="73" t="s">
        <v>10065</v>
      </c>
      <c r="C9430" s="78">
        <v>490.99</v>
      </c>
    </row>
    <row r="9431" spans="1:3" ht="25.5">
      <c r="A9431" s="75">
        <v>103105</v>
      </c>
      <c r="B9431" s="73" t="s">
        <v>10066</v>
      </c>
      <c r="C9431" s="78">
        <v>46.41</v>
      </c>
    </row>
    <row r="9432" spans="1:3" ht="25.5">
      <c r="A9432" s="75">
        <v>103117</v>
      </c>
      <c r="B9432" s="73" t="s">
        <v>10067</v>
      </c>
      <c r="C9432" s="78">
        <v>535.63</v>
      </c>
    </row>
    <row r="9433" spans="1:3" ht="25.5">
      <c r="A9433" s="75">
        <v>103118</v>
      </c>
      <c r="B9433" s="73" t="s">
        <v>10068</v>
      </c>
      <c r="C9433" s="78">
        <v>622.21</v>
      </c>
    </row>
    <row r="9434" spans="1:3" ht="25.5">
      <c r="A9434" s="75">
        <v>103122</v>
      </c>
      <c r="B9434" s="73" t="s">
        <v>10069</v>
      </c>
      <c r="C9434" s="78">
        <v>74.260000000000005</v>
      </c>
    </row>
    <row r="9435" spans="1:3" ht="25.5">
      <c r="A9435" s="75">
        <v>103135</v>
      </c>
      <c r="B9435" s="73" t="s">
        <v>10070</v>
      </c>
      <c r="C9435" s="78">
        <v>991.53</v>
      </c>
    </row>
    <row r="9436" spans="1:3" ht="25.5">
      <c r="A9436" s="75">
        <v>103136</v>
      </c>
      <c r="B9436" s="73" t="s">
        <v>10071</v>
      </c>
      <c r="C9436" s="78">
        <v>1188.3699999999999</v>
      </c>
    </row>
    <row r="9437" spans="1:3" ht="25.5">
      <c r="A9437" s="75">
        <v>103123</v>
      </c>
      <c r="B9437" s="73" t="s">
        <v>10072</v>
      </c>
      <c r="C9437" s="78">
        <v>107.76</v>
      </c>
    </row>
    <row r="9438" spans="1:3" ht="25.5">
      <c r="A9438" s="75">
        <v>103124</v>
      </c>
      <c r="B9438" s="73" t="s">
        <v>10073</v>
      </c>
      <c r="C9438" s="78">
        <v>141.22999999999999</v>
      </c>
    </row>
    <row r="9439" spans="1:3" ht="25.5">
      <c r="A9439" s="75">
        <v>103125</v>
      </c>
      <c r="B9439" s="73" t="s">
        <v>10074</v>
      </c>
      <c r="C9439" s="78">
        <v>237.64</v>
      </c>
    </row>
    <row r="9440" spans="1:3" ht="25.5">
      <c r="A9440" s="75">
        <v>103126</v>
      </c>
      <c r="B9440" s="73" t="s">
        <v>10075</v>
      </c>
      <c r="C9440" s="78">
        <v>271.11</v>
      </c>
    </row>
    <row r="9441" spans="1:3" ht="25.5">
      <c r="A9441" s="75">
        <v>103127</v>
      </c>
      <c r="B9441" s="73" t="s">
        <v>10076</v>
      </c>
      <c r="C9441" s="78">
        <v>367.52</v>
      </c>
    </row>
    <row r="9442" spans="1:3" ht="25.5">
      <c r="A9442" s="75">
        <v>103128</v>
      </c>
      <c r="B9442" s="73" t="s">
        <v>10077</v>
      </c>
      <c r="C9442" s="78">
        <v>400.98</v>
      </c>
    </row>
    <row r="9443" spans="1:3" ht="25.5">
      <c r="A9443" s="75">
        <v>103129</v>
      </c>
      <c r="B9443" s="73" t="s">
        <v>10078</v>
      </c>
      <c r="C9443" s="78">
        <v>497.41</v>
      </c>
    </row>
    <row r="9444" spans="1:3" ht="25.5">
      <c r="A9444" s="75">
        <v>103130</v>
      </c>
      <c r="B9444" s="73" t="s">
        <v>10079</v>
      </c>
      <c r="C9444" s="78">
        <v>530.87</v>
      </c>
    </row>
    <row r="9445" spans="1:3" ht="25.5">
      <c r="A9445" s="75">
        <v>103131</v>
      </c>
      <c r="B9445" s="73" t="s">
        <v>10080</v>
      </c>
      <c r="C9445" s="78">
        <v>597.84</v>
      </c>
    </row>
    <row r="9446" spans="1:3" ht="25.5">
      <c r="A9446" s="75">
        <v>103132</v>
      </c>
      <c r="B9446" s="73" t="s">
        <v>10081</v>
      </c>
      <c r="C9446" s="78">
        <v>727.71</v>
      </c>
    </row>
    <row r="9447" spans="1:3" ht="25.5">
      <c r="A9447" s="75">
        <v>103121</v>
      </c>
      <c r="B9447" s="73" t="s">
        <v>10082</v>
      </c>
      <c r="C9447" s="78">
        <v>60.88</v>
      </c>
    </row>
    <row r="9448" spans="1:3" ht="25.5">
      <c r="A9448" s="75">
        <v>103133</v>
      </c>
      <c r="B9448" s="73" t="s">
        <v>10083</v>
      </c>
      <c r="C9448" s="78">
        <v>794.68</v>
      </c>
    </row>
    <row r="9449" spans="1:3" ht="25.5">
      <c r="A9449" s="75">
        <v>103134</v>
      </c>
      <c r="B9449" s="73" t="s">
        <v>10084</v>
      </c>
      <c r="C9449" s="78">
        <v>924.56</v>
      </c>
    </row>
    <row r="9450" spans="1:3" ht="25.5">
      <c r="A9450" s="75">
        <v>103090</v>
      </c>
      <c r="B9450" s="73" t="s">
        <v>10085</v>
      </c>
      <c r="C9450" s="78">
        <v>13.12</v>
      </c>
    </row>
    <row r="9451" spans="1:3" ht="25.5">
      <c r="A9451" s="75">
        <v>103103</v>
      </c>
      <c r="B9451" s="73" t="s">
        <v>10086</v>
      </c>
      <c r="C9451" s="78">
        <v>128.71</v>
      </c>
    </row>
    <row r="9452" spans="1:3" ht="25.5">
      <c r="A9452" s="75">
        <v>103104</v>
      </c>
      <c r="B9452" s="73" t="s">
        <v>10087</v>
      </c>
      <c r="C9452" s="78">
        <v>153.91999999999999</v>
      </c>
    </row>
    <row r="9453" spans="1:3" ht="25.5">
      <c r="A9453" s="75">
        <v>103091</v>
      </c>
      <c r="B9453" s="73" t="s">
        <v>10088</v>
      </c>
      <c r="C9453" s="78">
        <v>18.43</v>
      </c>
    </row>
    <row r="9454" spans="1:3" ht="25.5">
      <c r="A9454" s="75">
        <v>103092</v>
      </c>
      <c r="B9454" s="73" t="s">
        <v>10089</v>
      </c>
      <c r="C9454" s="78">
        <v>23.75</v>
      </c>
    </row>
    <row r="9455" spans="1:3" ht="25.5">
      <c r="A9455" s="75">
        <v>103093</v>
      </c>
      <c r="B9455" s="73" t="s">
        <v>10090</v>
      </c>
      <c r="C9455" s="78">
        <v>36.32</v>
      </c>
    </row>
    <row r="9456" spans="1:3" ht="25.5">
      <c r="A9456" s="75">
        <v>103094</v>
      </c>
      <c r="B9456" s="73" t="s">
        <v>10091</v>
      </c>
      <c r="C9456" s="78">
        <v>41.66</v>
      </c>
    </row>
    <row r="9457" spans="1:3" ht="25.5">
      <c r="A9457" s="75">
        <v>103095</v>
      </c>
      <c r="B9457" s="73" t="s">
        <v>10092</v>
      </c>
      <c r="C9457" s="78">
        <v>54.19</v>
      </c>
    </row>
    <row r="9458" spans="1:3" ht="25.5">
      <c r="A9458" s="75">
        <v>103096</v>
      </c>
      <c r="B9458" s="73" t="s">
        <v>10093</v>
      </c>
      <c r="C9458" s="78">
        <v>59.55</v>
      </c>
    </row>
    <row r="9459" spans="1:3" ht="25.5">
      <c r="A9459" s="75">
        <v>103097</v>
      </c>
      <c r="B9459" s="73" t="s">
        <v>10094</v>
      </c>
      <c r="C9459" s="78">
        <v>72.09</v>
      </c>
    </row>
    <row r="9460" spans="1:3" ht="25.5">
      <c r="A9460" s="75">
        <v>103098</v>
      </c>
      <c r="B9460" s="73" t="s">
        <v>10095</v>
      </c>
      <c r="C9460" s="78">
        <v>77.42</v>
      </c>
    </row>
    <row r="9461" spans="1:3" ht="25.5">
      <c r="A9461" s="75">
        <v>103099</v>
      </c>
      <c r="B9461" s="73" t="s">
        <v>10096</v>
      </c>
      <c r="C9461" s="78">
        <v>88.06</v>
      </c>
    </row>
    <row r="9462" spans="1:3" ht="25.5">
      <c r="A9462" s="75">
        <v>103100</v>
      </c>
      <c r="B9462" s="73" t="s">
        <v>10097</v>
      </c>
      <c r="C9462" s="78">
        <v>93.97</v>
      </c>
    </row>
    <row r="9463" spans="1:3" ht="25.5">
      <c r="A9463" s="75">
        <v>103089</v>
      </c>
      <c r="B9463" s="73" t="s">
        <v>10098</v>
      </c>
      <c r="C9463" s="78">
        <v>10.98</v>
      </c>
    </row>
    <row r="9464" spans="1:3" ht="25.5">
      <c r="A9464" s="75">
        <v>103101</v>
      </c>
      <c r="B9464" s="73" t="s">
        <v>10099</v>
      </c>
      <c r="C9464" s="78">
        <v>103.49</v>
      </c>
    </row>
    <row r="9465" spans="1:3" ht="25.5">
      <c r="A9465" s="75">
        <v>103102</v>
      </c>
      <c r="B9465" s="73" t="s">
        <v>10100</v>
      </c>
      <c r="C9465" s="78">
        <v>119.18</v>
      </c>
    </row>
    <row r="9466" spans="1:3" ht="25.5">
      <c r="A9466" s="75">
        <v>101112</v>
      </c>
      <c r="B9466" s="73" t="s">
        <v>10101</v>
      </c>
      <c r="C9466" s="78">
        <v>922.96</v>
      </c>
    </row>
    <row r="9467" spans="1:3" ht="25.5">
      <c r="A9467" s="75">
        <v>101113</v>
      </c>
      <c r="B9467" s="73" t="s">
        <v>10102</v>
      </c>
      <c r="C9467" s="78">
        <v>1004.04</v>
      </c>
    </row>
    <row r="9468" spans="1:3" ht="25.5">
      <c r="A9468" s="75">
        <v>101098</v>
      </c>
      <c r="B9468" s="73" t="s">
        <v>10103</v>
      </c>
      <c r="C9468" s="78">
        <v>1132.27</v>
      </c>
    </row>
    <row r="9469" spans="1:3" ht="38.25">
      <c r="A9469" s="75">
        <v>101106</v>
      </c>
      <c r="B9469" s="73" t="s">
        <v>10104</v>
      </c>
      <c r="C9469" s="78">
        <v>1205.5999999999999</v>
      </c>
    </row>
    <row r="9470" spans="1:3" ht="38.25">
      <c r="A9470" s="75">
        <v>101102</v>
      </c>
      <c r="B9470" s="73" t="s">
        <v>10105</v>
      </c>
      <c r="C9470" s="78">
        <v>888.06</v>
      </c>
    </row>
    <row r="9471" spans="1:3" ht="38.25">
      <c r="A9471" s="75">
        <v>101110</v>
      </c>
      <c r="B9471" s="73" t="s">
        <v>10106</v>
      </c>
      <c r="C9471" s="78">
        <v>956.78</v>
      </c>
    </row>
    <row r="9472" spans="1:3" ht="25.5">
      <c r="A9472" s="75">
        <v>101099</v>
      </c>
      <c r="B9472" s="73" t="s">
        <v>10107</v>
      </c>
      <c r="C9472" s="78">
        <v>1036.19</v>
      </c>
    </row>
    <row r="9473" spans="1:3" ht="38.25">
      <c r="A9473" s="75">
        <v>101107</v>
      </c>
      <c r="B9473" s="73" t="s">
        <v>10108</v>
      </c>
      <c r="C9473" s="78">
        <v>1107.44</v>
      </c>
    </row>
    <row r="9474" spans="1:3" ht="38.25">
      <c r="A9474" s="75">
        <v>101103</v>
      </c>
      <c r="B9474" s="73" t="s">
        <v>10109</v>
      </c>
      <c r="C9474" s="78">
        <v>836.77</v>
      </c>
    </row>
    <row r="9475" spans="1:3" ht="38.25">
      <c r="A9475" s="75">
        <v>101111</v>
      </c>
      <c r="B9475" s="73" t="s">
        <v>10110</v>
      </c>
      <c r="C9475" s="78">
        <v>904.04</v>
      </c>
    </row>
    <row r="9476" spans="1:3" ht="25.5">
      <c r="A9476" s="75">
        <v>101096</v>
      </c>
      <c r="B9476" s="73" t="s">
        <v>10111</v>
      </c>
      <c r="C9476" s="78">
        <v>1296.19</v>
      </c>
    </row>
    <row r="9477" spans="1:3" ht="38.25">
      <c r="A9477" s="75">
        <v>101104</v>
      </c>
      <c r="B9477" s="73" t="s">
        <v>10112</v>
      </c>
      <c r="C9477" s="78">
        <v>1371.69</v>
      </c>
    </row>
    <row r="9478" spans="1:3" ht="25.5">
      <c r="A9478" s="75">
        <v>101100</v>
      </c>
      <c r="B9478" s="73" t="s">
        <v>10113</v>
      </c>
      <c r="C9478" s="78">
        <v>933.02</v>
      </c>
    </row>
    <row r="9479" spans="1:3" ht="38.25">
      <c r="A9479" s="75">
        <v>101108</v>
      </c>
      <c r="B9479" s="73" t="s">
        <v>10114</v>
      </c>
      <c r="C9479" s="78">
        <v>1002.99</v>
      </c>
    </row>
    <row r="9480" spans="1:3" ht="25.5">
      <c r="A9480" s="75">
        <v>101097</v>
      </c>
      <c r="B9480" s="73" t="s">
        <v>10115</v>
      </c>
      <c r="C9480" s="78">
        <v>1224.31</v>
      </c>
    </row>
    <row r="9481" spans="1:3" ht="38.25">
      <c r="A9481" s="75">
        <v>101105</v>
      </c>
      <c r="B9481" s="73" t="s">
        <v>10116</v>
      </c>
      <c r="C9481" s="78">
        <v>1298.76</v>
      </c>
    </row>
    <row r="9482" spans="1:3" ht="38.25">
      <c r="A9482" s="75">
        <v>101101</v>
      </c>
      <c r="B9482" s="73" t="s">
        <v>10117</v>
      </c>
      <c r="C9482" s="78">
        <v>911.16</v>
      </c>
    </row>
    <row r="9483" spans="1:3" ht="38.25">
      <c r="A9483" s="75">
        <v>101109</v>
      </c>
      <c r="B9483" s="73" t="s">
        <v>10118</v>
      </c>
      <c r="C9483" s="78">
        <v>980.36</v>
      </c>
    </row>
    <row r="9484" spans="1:3">
      <c r="A9484" s="75">
        <v>96393</v>
      </c>
      <c r="B9484" s="73" t="s">
        <v>10119</v>
      </c>
      <c r="C9484" s="78">
        <v>157.06</v>
      </c>
    </row>
    <row r="9485" spans="1:3">
      <c r="A9485" s="75">
        <v>96394</v>
      </c>
      <c r="B9485" s="73" t="s">
        <v>10120</v>
      </c>
      <c r="C9485" s="78">
        <v>224.25</v>
      </c>
    </row>
    <row r="9486" spans="1:3" ht="25.5">
      <c r="A9486" s="75">
        <v>104363</v>
      </c>
      <c r="B9486" s="73" t="s">
        <v>10121</v>
      </c>
      <c r="C9486" s="78">
        <v>0</v>
      </c>
    </row>
    <row r="9487" spans="1:3" ht="25.5">
      <c r="A9487" s="75">
        <v>104360</v>
      </c>
      <c r="B9487" s="73" t="s">
        <v>10122</v>
      </c>
      <c r="C9487" s="78">
        <v>0</v>
      </c>
    </row>
    <row r="9488" spans="1:3" ht="25.5">
      <c r="A9488" s="75">
        <v>104358</v>
      </c>
      <c r="B9488" s="73" t="s">
        <v>10123</v>
      </c>
      <c r="C9488" s="78">
        <v>0</v>
      </c>
    </row>
    <row r="9489" spans="1:3" ht="25.5">
      <c r="A9489" s="75">
        <v>104362</v>
      </c>
      <c r="B9489" s="73" t="s">
        <v>10124</v>
      </c>
      <c r="C9489" s="78">
        <v>0</v>
      </c>
    </row>
    <row r="9490" spans="1:3" ht="25.5">
      <c r="A9490" s="75">
        <v>104361</v>
      </c>
      <c r="B9490" s="73" t="s">
        <v>10125</v>
      </c>
      <c r="C9490" s="78">
        <v>0</v>
      </c>
    </row>
    <row r="9491" spans="1:3" ht="25.5">
      <c r="A9491" s="75">
        <v>104359</v>
      </c>
      <c r="B9491" s="73" t="s">
        <v>10126</v>
      </c>
      <c r="C9491" s="78">
        <v>0</v>
      </c>
    </row>
    <row r="9492" spans="1:3">
      <c r="A9492" s="75">
        <v>96395</v>
      </c>
      <c r="B9492" s="73" t="s">
        <v>10127</v>
      </c>
      <c r="C9492" s="78">
        <v>316.68</v>
      </c>
    </row>
    <row r="9493" spans="1:3">
      <c r="A9493" s="75">
        <v>104373</v>
      </c>
      <c r="B9493" s="73" t="s">
        <v>10128</v>
      </c>
      <c r="C9493" s="78">
        <v>0</v>
      </c>
    </row>
    <row r="9494" spans="1:3" ht="25.5">
      <c r="A9494" s="75">
        <v>104374</v>
      </c>
      <c r="B9494" s="73" t="s">
        <v>10129</v>
      </c>
      <c r="C9494" s="78">
        <v>0</v>
      </c>
    </row>
    <row r="9495" spans="1:3" ht="25.5">
      <c r="A9495" s="75">
        <v>105034</v>
      </c>
      <c r="B9495" s="73" t="s">
        <v>10130</v>
      </c>
      <c r="C9495" s="78">
        <v>41.72</v>
      </c>
    </row>
    <row r="9496" spans="1:3" ht="25.5">
      <c r="A9496" s="75">
        <v>105033</v>
      </c>
      <c r="B9496" s="73" t="s">
        <v>10131</v>
      </c>
      <c r="C9496" s="78">
        <v>58.27</v>
      </c>
    </row>
    <row r="9497" spans="1:3" ht="25.5">
      <c r="A9497" s="75">
        <v>93205</v>
      </c>
      <c r="B9497" s="73" t="s">
        <v>10132</v>
      </c>
      <c r="C9497" s="78">
        <v>70.069999999999993</v>
      </c>
    </row>
    <row r="9498" spans="1:3" ht="25.5">
      <c r="A9498" s="75">
        <v>105032</v>
      </c>
      <c r="B9498" s="73" t="s">
        <v>10133</v>
      </c>
      <c r="C9498" s="78">
        <v>33.549999999999997</v>
      </c>
    </row>
    <row r="9499" spans="1:3" ht="25.5">
      <c r="A9499" s="75">
        <v>105031</v>
      </c>
      <c r="B9499" s="73" t="s">
        <v>10134</v>
      </c>
      <c r="C9499" s="78">
        <v>49.04</v>
      </c>
    </row>
    <row r="9500" spans="1:3" ht="25.5">
      <c r="A9500" s="75">
        <v>93199</v>
      </c>
      <c r="B9500" s="73" t="s">
        <v>10135</v>
      </c>
      <c r="C9500" s="78">
        <v>50.61</v>
      </c>
    </row>
    <row r="9501" spans="1:3">
      <c r="A9501" s="75">
        <v>105030</v>
      </c>
      <c r="B9501" s="73" t="s">
        <v>10136</v>
      </c>
      <c r="C9501" s="78">
        <v>40.049999999999997</v>
      </c>
    </row>
    <row r="9502" spans="1:3">
      <c r="A9502" s="75">
        <v>105029</v>
      </c>
      <c r="B9502" s="73" t="s">
        <v>10137</v>
      </c>
      <c r="C9502" s="78">
        <v>47.49</v>
      </c>
    </row>
    <row r="9503" spans="1:3">
      <c r="A9503" s="75">
        <v>93197</v>
      </c>
      <c r="B9503" s="73" t="s">
        <v>10138</v>
      </c>
      <c r="C9503" s="78">
        <v>54.93</v>
      </c>
    </row>
    <row r="9504" spans="1:3">
      <c r="A9504" s="75">
        <v>105040</v>
      </c>
      <c r="B9504" s="73" t="s">
        <v>10139</v>
      </c>
      <c r="C9504" s="78">
        <v>30.38</v>
      </c>
    </row>
    <row r="9505" spans="1:3">
      <c r="A9505" s="75">
        <v>105039</v>
      </c>
      <c r="B9505" s="73" t="s">
        <v>10140</v>
      </c>
      <c r="C9505" s="78">
        <v>44.91</v>
      </c>
    </row>
    <row r="9506" spans="1:3">
      <c r="A9506" s="75">
        <v>105038</v>
      </c>
      <c r="B9506" s="73" t="s">
        <v>10141</v>
      </c>
      <c r="C9506" s="78">
        <v>62.39</v>
      </c>
    </row>
    <row r="9507" spans="1:3">
      <c r="A9507" s="75">
        <v>105028</v>
      </c>
      <c r="B9507" s="73" t="s">
        <v>10142</v>
      </c>
      <c r="C9507" s="78">
        <v>20.87</v>
      </c>
    </row>
    <row r="9508" spans="1:3">
      <c r="A9508" s="75">
        <v>105027</v>
      </c>
      <c r="B9508" s="73" t="s">
        <v>10143</v>
      </c>
      <c r="C9508" s="78">
        <v>23.81</v>
      </c>
    </row>
    <row r="9509" spans="1:3">
      <c r="A9509" s="75">
        <v>93194</v>
      </c>
      <c r="B9509" s="73" t="s">
        <v>10144</v>
      </c>
      <c r="C9509" s="78">
        <v>27.14</v>
      </c>
    </row>
    <row r="9510" spans="1:3" ht="25.5">
      <c r="A9510" s="75">
        <v>93200</v>
      </c>
      <c r="B9510" s="73" t="s">
        <v>10145</v>
      </c>
      <c r="C9510" s="78">
        <v>10.84</v>
      </c>
    </row>
    <row r="9511" spans="1:3" ht="25.5">
      <c r="A9511" s="75">
        <v>93203</v>
      </c>
      <c r="B9511" s="73" t="s">
        <v>10146</v>
      </c>
      <c r="C9511" s="78">
        <v>13.79</v>
      </c>
    </row>
    <row r="9512" spans="1:3">
      <c r="A9512" s="75">
        <v>93202</v>
      </c>
      <c r="B9512" s="73" t="s">
        <v>10147</v>
      </c>
      <c r="C9512" s="78">
        <v>27.27</v>
      </c>
    </row>
    <row r="9513" spans="1:3">
      <c r="A9513" s="75">
        <v>105026</v>
      </c>
      <c r="B9513" s="73" t="s">
        <v>10148</v>
      </c>
      <c r="C9513" s="78">
        <v>41.87</v>
      </c>
    </row>
    <row r="9514" spans="1:3">
      <c r="A9514" s="75">
        <v>105025</v>
      </c>
      <c r="B9514" s="73" t="s">
        <v>10149</v>
      </c>
      <c r="C9514" s="78">
        <v>59.16</v>
      </c>
    </row>
    <row r="9515" spans="1:3">
      <c r="A9515" s="75">
        <v>93191</v>
      </c>
      <c r="B9515" s="73" t="s">
        <v>10150</v>
      </c>
      <c r="C9515" s="78">
        <v>71.349999999999994</v>
      </c>
    </row>
    <row r="9516" spans="1:3">
      <c r="A9516" s="75">
        <v>105024</v>
      </c>
      <c r="B9516" s="73" t="s">
        <v>10151</v>
      </c>
      <c r="C9516" s="78">
        <v>50.91</v>
      </c>
    </row>
    <row r="9517" spans="1:3">
      <c r="A9517" s="75">
        <v>105023</v>
      </c>
      <c r="B9517" s="73" t="s">
        <v>10152</v>
      </c>
      <c r="C9517" s="78">
        <v>61.87</v>
      </c>
    </row>
    <row r="9518" spans="1:3">
      <c r="A9518" s="75">
        <v>93187</v>
      </c>
      <c r="B9518" s="73" t="s">
        <v>10153</v>
      </c>
      <c r="C9518" s="78">
        <v>72.8</v>
      </c>
    </row>
    <row r="9519" spans="1:3">
      <c r="A9519" s="75">
        <v>105037</v>
      </c>
      <c r="B9519" s="73" t="s">
        <v>10154</v>
      </c>
      <c r="C9519" s="78">
        <v>30.52</v>
      </c>
    </row>
    <row r="9520" spans="1:3">
      <c r="A9520" s="75">
        <v>105036</v>
      </c>
      <c r="B9520" s="73" t="s">
        <v>10155</v>
      </c>
      <c r="C9520" s="78">
        <v>45.1</v>
      </c>
    </row>
    <row r="9521" spans="1:3">
      <c r="A9521" s="75">
        <v>105035</v>
      </c>
      <c r="B9521" s="73" t="s">
        <v>10156</v>
      </c>
      <c r="C9521" s="78">
        <v>62.57</v>
      </c>
    </row>
    <row r="9522" spans="1:3">
      <c r="A9522" s="75">
        <v>105022</v>
      </c>
      <c r="B9522" s="73" t="s">
        <v>10157</v>
      </c>
      <c r="C9522" s="78">
        <v>21.18</v>
      </c>
    </row>
    <row r="9523" spans="1:3">
      <c r="A9523" s="75">
        <v>105021</v>
      </c>
      <c r="B9523" s="73" t="s">
        <v>10158</v>
      </c>
      <c r="C9523" s="78">
        <v>24.15</v>
      </c>
    </row>
    <row r="9524" spans="1:3">
      <c r="A9524" s="75">
        <v>93184</v>
      </c>
      <c r="B9524" s="73" t="s">
        <v>10159</v>
      </c>
      <c r="C9524" s="78">
        <v>27.84</v>
      </c>
    </row>
    <row r="9525" spans="1:3" ht="25.5">
      <c r="A9525" s="75">
        <v>102149</v>
      </c>
      <c r="B9525" s="73" t="s">
        <v>10160</v>
      </c>
      <c r="C9525" s="78">
        <v>0</v>
      </c>
    </row>
    <row r="9526" spans="1:3" ht="25.5">
      <c r="A9526" s="75">
        <v>102150</v>
      </c>
      <c r="B9526" s="73" t="s">
        <v>10161</v>
      </c>
      <c r="C9526" s="78">
        <v>0</v>
      </c>
    </row>
    <row r="9527" spans="1:3" ht="25.5">
      <c r="A9527" s="75">
        <v>102145</v>
      </c>
      <c r="B9527" s="73" t="s">
        <v>10162</v>
      </c>
      <c r="C9527" s="78">
        <v>0</v>
      </c>
    </row>
    <row r="9528" spans="1:3" ht="25.5">
      <c r="A9528" s="75">
        <v>102146</v>
      </c>
      <c r="B9528" s="73" t="s">
        <v>10163</v>
      </c>
      <c r="C9528" s="78">
        <v>0</v>
      </c>
    </row>
    <row r="9529" spans="1:3" ht="25.5">
      <c r="A9529" s="75">
        <v>102147</v>
      </c>
      <c r="B9529" s="73" t="s">
        <v>10164</v>
      </c>
      <c r="C9529" s="78">
        <v>0</v>
      </c>
    </row>
    <row r="9530" spans="1:3" ht="25.5">
      <c r="A9530" s="75">
        <v>102148</v>
      </c>
      <c r="B9530" s="73" t="s">
        <v>10165</v>
      </c>
      <c r="C9530" s="78">
        <v>0</v>
      </c>
    </row>
    <row r="9531" spans="1:3" ht="25.5">
      <c r="A9531" s="75">
        <v>102143</v>
      </c>
      <c r="B9531" s="73" t="s">
        <v>10166</v>
      </c>
      <c r="C9531" s="78">
        <v>0</v>
      </c>
    </row>
    <row r="9532" spans="1:3" ht="25.5">
      <c r="A9532" s="75">
        <v>102144</v>
      </c>
      <c r="B9532" s="73" t="s">
        <v>10167</v>
      </c>
      <c r="C9532" s="78">
        <v>0</v>
      </c>
    </row>
    <row r="9533" spans="1:3" ht="25.5">
      <c r="A9533" s="75">
        <v>102171</v>
      </c>
      <c r="B9533" s="73" t="s">
        <v>10168</v>
      </c>
      <c r="C9533" s="78">
        <v>523.08000000000004</v>
      </c>
    </row>
    <row r="9534" spans="1:3" ht="25.5">
      <c r="A9534" s="75">
        <v>102172</v>
      </c>
      <c r="B9534" s="73" t="s">
        <v>10169</v>
      </c>
      <c r="C9534" s="78">
        <v>508.64</v>
      </c>
    </row>
    <row r="9535" spans="1:3" ht="25.5">
      <c r="A9535" s="75">
        <v>102170</v>
      </c>
      <c r="B9535" s="73" t="s">
        <v>10170</v>
      </c>
      <c r="C9535" s="78">
        <v>283.87</v>
      </c>
    </row>
    <row r="9536" spans="1:3" ht="25.5">
      <c r="A9536" s="75">
        <v>102160</v>
      </c>
      <c r="B9536" s="73" t="s">
        <v>10171</v>
      </c>
      <c r="C9536" s="78">
        <v>175.22</v>
      </c>
    </row>
    <row r="9537" spans="1:3">
      <c r="A9537" s="75">
        <v>102177</v>
      </c>
      <c r="B9537" s="73" t="s">
        <v>10172</v>
      </c>
      <c r="C9537" s="78">
        <v>1916.56</v>
      </c>
    </row>
    <row r="9538" spans="1:3">
      <c r="A9538" s="75">
        <v>102174</v>
      </c>
      <c r="B9538" s="73" t="s">
        <v>10173</v>
      </c>
      <c r="C9538" s="78">
        <v>0</v>
      </c>
    </row>
    <row r="9539" spans="1:3">
      <c r="A9539" s="75">
        <v>102178</v>
      </c>
      <c r="B9539" s="73" t="s">
        <v>10174</v>
      </c>
      <c r="C9539" s="78">
        <v>2192.7600000000002</v>
      </c>
    </row>
    <row r="9540" spans="1:3">
      <c r="A9540" s="75">
        <v>102175</v>
      </c>
      <c r="B9540" s="73" t="s">
        <v>10175</v>
      </c>
      <c r="C9540" s="78">
        <v>0</v>
      </c>
    </row>
    <row r="9541" spans="1:3">
      <c r="A9541" s="75">
        <v>102176</v>
      </c>
      <c r="B9541" s="73" t="s">
        <v>10176</v>
      </c>
      <c r="C9541" s="78">
        <v>970.35</v>
      </c>
    </row>
    <row r="9542" spans="1:3">
      <c r="A9542" s="75">
        <v>102173</v>
      </c>
      <c r="B9542" s="73" t="s">
        <v>10177</v>
      </c>
      <c r="C9542" s="78">
        <v>0</v>
      </c>
    </row>
    <row r="9543" spans="1:3" ht="25.5">
      <c r="A9543" s="75">
        <v>102163</v>
      </c>
      <c r="B9543" s="73" t="s">
        <v>10178</v>
      </c>
      <c r="C9543" s="78">
        <v>364.06</v>
      </c>
    </row>
    <row r="9544" spans="1:3" ht="25.5">
      <c r="A9544" s="75">
        <v>102153</v>
      </c>
      <c r="B9544" s="73" t="s">
        <v>10179</v>
      </c>
      <c r="C9544" s="78">
        <v>255.41</v>
      </c>
    </row>
    <row r="9545" spans="1:3" ht="25.5">
      <c r="A9545" s="75">
        <v>102165</v>
      </c>
      <c r="B9545" s="73" t="s">
        <v>10180</v>
      </c>
      <c r="C9545" s="78">
        <v>352.97</v>
      </c>
    </row>
    <row r="9546" spans="1:3" ht="25.5">
      <c r="A9546" s="75">
        <v>102155</v>
      </c>
      <c r="B9546" s="73" t="s">
        <v>10181</v>
      </c>
      <c r="C9546" s="78">
        <v>264.3</v>
      </c>
    </row>
    <row r="9547" spans="1:3" ht="25.5">
      <c r="A9547" s="75">
        <v>102167</v>
      </c>
      <c r="B9547" s="73" t="s">
        <v>10182</v>
      </c>
      <c r="C9547" s="78">
        <v>415.09</v>
      </c>
    </row>
    <row r="9548" spans="1:3" ht="25.5">
      <c r="A9548" s="75">
        <v>102157</v>
      </c>
      <c r="B9548" s="73" t="s">
        <v>10183</v>
      </c>
      <c r="C9548" s="78">
        <v>346.42</v>
      </c>
    </row>
    <row r="9549" spans="1:3" ht="25.5">
      <c r="A9549" s="75">
        <v>102169</v>
      </c>
      <c r="B9549" s="73" t="s">
        <v>10184</v>
      </c>
      <c r="C9549" s="78">
        <v>461.94</v>
      </c>
    </row>
    <row r="9550" spans="1:3" ht="25.5">
      <c r="A9550" s="75">
        <v>102159</v>
      </c>
      <c r="B9550" s="73" t="s">
        <v>10185</v>
      </c>
      <c r="C9550" s="78">
        <v>417.62</v>
      </c>
    </row>
    <row r="9551" spans="1:3" ht="25.5">
      <c r="A9551" s="75">
        <v>102161</v>
      </c>
      <c r="B9551" s="73" t="s">
        <v>10186</v>
      </c>
      <c r="C9551" s="78">
        <v>290.56</v>
      </c>
    </row>
    <row r="9552" spans="1:3" ht="25.5">
      <c r="A9552" s="75">
        <v>102151</v>
      </c>
      <c r="B9552" s="73" t="s">
        <v>10187</v>
      </c>
      <c r="C9552" s="78">
        <v>181.91</v>
      </c>
    </row>
    <row r="9553" spans="1:3" ht="25.5">
      <c r="A9553" s="75">
        <v>102162</v>
      </c>
      <c r="B9553" s="73" t="s">
        <v>10188</v>
      </c>
      <c r="C9553" s="78">
        <v>310.61</v>
      </c>
    </row>
    <row r="9554" spans="1:3" ht="25.5">
      <c r="A9554" s="75">
        <v>102164</v>
      </c>
      <c r="B9554" s="73" t="s">
        <v>10189</v>
      </c>
      <c r="C9554" s="78">
        <v>309.24</v>
      </c>
    </row>
    <row r="9555" spans="1:3" ht="25.5">
      <c r="A9555" s="75">
        <v>102154</v>
      </c>
      <c r="B9555" s="73" t="s">
        <v>10190</v>
      </c>
      <c r="C9555" s="78">
        <v>220.57</v>
      </c>
    </row>
    <row r="9556" spans="1:3" ht="25.5">
      <c r="A9556" s="75">
        <v>102166</v>
      </c>
      <c r="B9556" s="73" t="s">
        <v>10191</v>
      </c>
      <c r="C9556" s="78">
        <v>321.52999999999997</v>
      </c>
    </row>
    <row r="9557" spans="1:3" ht="25.5">
      <c r="A9557" s="75">
        <v>102156</v>
      </c>
      <c r="B9557" s="73" t="s">
        <v>10192</v>
      </c>
      <c r="C9557" s="78">
        <v>252.86</v>
      </c>
    </row>
    <row r="9558" spans="1:3" ht="25.5">
      <c r="A9558" s="75">
        <v>102168</v>
      </c>
      <c r="B9558" s="73" t="s">
        <v>10193</v>
      </c>
      <c r="C9558" s="78">
        <v>401.4</v>
      </c>
    </row>
    <row r="9559" spans="1:3" ht="25.5">
      <c r="A9559" s="75">
        <v>102158</v>
      </c>
      <c r="B9559" s="73" t="s">
        <v>10194</v>
      </c>
      <c r="C9559" s="78">
        <v>350.51</v>
      </c>
    </row>
    <row r="9560" spans="1:3">
      <c r="A9560" s="75">
        <v>102152</v>
      </c>
      <c r="B9560" s="73" t="s">
        <v>10195</v>
      </c>
      <c r="C9560" s="78">
        <v>201.96</v>
      </c>
    </row>
    <row r="9561" spans="1:3">
      <c r="A9561" s="75">
        <v>102181</v>
      </c>
      <c r="B9561" s="73" t="s">
        <v>10196</v>
      </c>
      <c r="C9561" s="78">
        <v>550.45000000000005</v>
      </c>
    </row>
    <row r="9562" spans="1:3">
      <c r="A9562" s="75">
        <v>102179</v>
      </c>
      <c r="B9562" s="73" t="s">
        <v>10197</v>
      </c>
      <c r="C9562" s="78">
        <v>408.31</v>
      </c>
    </row>
    <row r="9563" spans="1:3">
      <c r="A9563" s="75">
        <v>102180</v>
      </c>
      <c r="B9563" s="73" t="s">
        <v>10198</v>
      </c>
      <c r="C9563" s="78">
        <v>467.81</v>
      </c>
    </row>
    <row r="9564" spans="1:3" ht="38.25">
      <c r="A9564" s="75">
        <v>102189</v>
      </c>
      <c r="B9564" s="73" t="s">
        <v>10199</v>
      </c>
      <c r="C9564" s="78">
        <v>244.32</v>
      </c>
    </row>
    <row r="9565" spans="1:3">
      <c r="A9565" s="75">
        <v>102188</v>
      </c>
      <c r="B9565" s="73" t="s">
        <v>10200</v>
      </c>
      <c r="C9565" s="78">
        <v>925.48</v>
      </c>
    </row>
    <row r="9566" spans="1:3" ht="25.5">
      <c r="A9566" s="75">
        <v>102185</v>
      </c>
      <c r="B9566" s="73" t="s">
        <v>10201</v>
      </c>
      <c r="C9566" s="78">
        <v>4001.02</v>
      </c>
    </row>
    <row r="9567" spans="1:3" ht="25.5">
      <c r="A9567" s="75">
        <v>102184</v>
      </c>
      <c r="B9567" s="73" t="s">
        <v>10202</v>
      </c>
      <c r="C9567" s="78">
        <v>1995.03</v>
      </c>
    </row>
    <row r="9568" spans="1:3" ht="25.5">
      <c r="A9568" s="75">
        <v>102187</v>
      </c>
      <c r="B9568" s="73" t="s">
        <v>10203</v>
      </c>
      <c r="C9568" s="78">
        <v>0</v>
      </c>
    </row>
    <row r="9569" spans="1:3" ht="25.5">
      <c r="A9569" s="75">
        <v>102186</v>
      </c>
      <c r="B9569" s="73" t="s">
        <v>10204</v>
      </c>
      <c r="C9569" s="78">
        <v>0</v>
      </c>
    </row>
    <row r="9570" spans="1:3" ht="25.5">
      <c r="A9570" s="75">
        <v>102183</v>
      </c>
      <c r="B9570" s="73" t="s">
        <v>10205</v>
      </c>
      <c r="C9570" s="78">
        <v>2192.1799999999998</v>
      </c>
    </row>
    <row r="9571" spans="1:3" ht="25.5">
      <c r="A9571" s="75">
        <v>102182</v>
      </c>
      <c r="B9571" s="73" t="s">
        <v>10206</v>
      </c>
      <c r="C9571" s="78">
        <v>1090.47</v>
      </c>
    </row>
    <row r="9572" spans="1:3">
      <c r="A9572" s="75">
        <v>102191</v>
      </c>
      <c r="B9572" s="73" t="s">
        <v>10207</v>
      </c>
      <c r="C9572" s="78">
        <v>21</v>
      </c>
    </row>
    <row r="9573" spans="1:3">
      <c r="A9573" s="75">
        <v>102190</v>
      </c>
      <c r="B9573" s="73" t="s">
        <v>10208</v>
      </c>
      <c r="C9573" s="78">
        <v>17.28</v>
      </c>
    </row>
    <row r="9574" spans="1:3">
      <c r="A9574" s="75">
        <v>102192</v>
      </c>
      <c r="B9574" s="73" t="s">
        <v>10209</v>
      </c>
      <c r="C9574" s="78">
        <v>14.99</v>
      </c>
    </row>
    <row r="9575" spans="1:3" ht="25.5">
      <c r="A9575" s="75">
        <v>89354</v>
      </c>
      <c r="B9575" s="73" t="s">
        <v>10210</v>
      </c>
      <c r="C9575" s="78">
        <v>576.35</v>
      </c>
    </row>
    <row r="9576" spans="1:3" ht="25.5">
      <c r="A9576" s="75">
        <v>103041</v>
      </c>
      <c r="B9576" s="73" t="s">
        <v>10211</v>
      </c>
      <c r="C9576" s="78">
        <v>18.2</v>
      </c>
    </row>
    <row r="9577" spans="1:3" ht="25.5">
      <c r="A9577" s="75">
        <v>103042</v>
      </c>
      <c r="B9577" s="73" t="s">
        <v>10212</v>
      </c>
      <c r="C9577" s="78">
        <v>22.57</v>
      </c>
    </row>
    <row r="9578" spans="1:3" ht="25.5">
      <c r="A9578" s="75">
        <v>103043</v>
      </c>
      <c r="B9578" s="73" t="s">
        <v>10213</v>
      </c>
      <c r="C9578" s="78">
        <v>20.97</v>
      </c>
    </row>
    <row r="9579" spans="1:3" ht="25.5">
      <c r="A9579" s="75">
        <v>103044</v>
      </c>
      <c r="B9579" s="73" t="s">
        <v>10214</v>
      </c>
      <c r="C9579" s="78">
        <v>28.33</v>
      </c>
    </row>
    <row r="9580" spans="1:3" ht="25.5">
      <c r="A9580" s="75">
        <v>103039</v>
      </c>
      <c r="B9580" s="73" t="s">
        <v>10215</v>
      </c>
      <c r="C9580" s="78">
        <v>62.68</v>
      </c>
    </row>
    <row r="9581" spans="1:3" ht="25.5">
      <c r="A9581" s="75">
        <v>103038</v>
      </c>
      <c r="B9581" s="73" t="s">
        <v>10216</v>
      </c>
      <c r="C9581" s="78">
        <v>57.43</v>
      </c>
    </row>
    <row r="9582" spans="1:3">
      <c r="A9582" s="75">
        <v>103037</v>
      </c>
      <c r="B9582" s="73" t="s">
        <v>10217</v>
      </c>
      <c r="C9582" s="78">
        <v>42.89</v>
      </c>
    </row>
    <row r="9583" spans="1:3">
      <c r="A9583" s="75">
        <v>103036</v>
      </c>
      <c r="B9583" s="73" t="s">
        <v>10218</v>
      </c>
      <c r="C9583" s="78">
        <v>21.78</v>
      </c>
    </row>
    <row r="9584" spans="1:3">
      <c r="A9584" s="75">
        <v>103040</v>
      </c>
      <c r="B9584" s="73" t="s">
        <v>10219</v>
      </c>
      <c r="C9584" s="78">
        <v>92.94</v>
      </c>
    </row>
    <row r="9585" spans="1:3">
      <c r="A9585" s="75">
        <v>90371</v>
      </c>
      <c r="B9585" s="73" t="s">
        <v>10220</v>
      </c>
      <c r="C9585" s="78">
        <v>27.19</v>
      </c>
    </row>
    <row r="9586" spans="1:3" ht="25.5">
      <c r="A9586" s="75">
        <v>103047</v>
      </c>
      <c r="B9586" s="73" t="s">
        <v>10221</v>
      </c>
      <c r="C9586" s="78">
        <v>22.59</v>
      </c>
    </row>
    <row r="9587" spans="1:3" ht="25.5">
      <c r="A9587" s="75">
        <v>94489</v>
      </c>
      <c r="B9587" s="73" t="s">
        <v>10222</v>
      </c>
      <c r="C9587" s="78">
        <v>27.75</v>
      </c>
    </row>
    <row r="9588" spans="1:3" ht="25.5">
      <c r="A9588" s="75">
        <v>94490</v>
      </c>
      <c r="B9588" s="73" t="s">
        <v>10223</v>
      </c>
      <c r="C9588" s="78">
        <v>40.86</v>
      </c>
    </row>
    <row r="9589" spans="1:3" ht="25.5">
      <c r="A9589" s="75">
        <v>94491</v>
      </c>
      <c r="B9589" s="73" t="s">
        <v>10224</v>
      </c>
      <c r="C9589" s="78">
        <v>55.88</v>
      </c>
    </row>
    <row r="9590" spans="1:3" ht="25.5">
      <c r="A9590" s="75">
        <v>94492</v>
      </c>
      <c r="B9590" s="73" t="s">
        <v>10225</v>
      </c>
      <c r="C9590" s="78">
        <v>57.43</v>
      </c>
    </row>
    <row r="9591" spans="1:3" ht="25.5">
      <c r="A9591" s="75">
        <v>94493</v>
      </c>
      <c r="B9591" s="73" t="s">
        <v>10226</v>
      </c>
      <c r="C9591" s="78">
        <v>105.39</v>
      </c>
    </row>
    <row r="9592" spans="1:3">
      <c r="A9592" s="75">
        <v>94497</v>
      </c>
      <c r="B9592" s="73" t="s">
        <v>10227</v>
      </c>
      <c r="C9592" s="78">
        <v>81.400000000000006</v>
      </c>
    </row>
    <row r="9593" spans="1:3" ht="25.5">
      <c r="A9593" s="75">
        <v>94794</v>
      </c>
      <c r="B9593" s="73" t="s">
        <v>10228</v>
      </c>
      <c r="C9593" s="78">
        <v>127.83</v>
      </c>
    </row>
    <row r="9594" spans="1:3">
      <c r="A9594" s="75">
        <v>94496</v>
      </c>
      <c r="B9594" s="73" t="s">
        <v>10229</v>
      </c>
      <c r="C9594" s="78">
        <v>64.2</v>
      </c>
    </row>
    <row r="9595" spans="1:3" ht="25.5">
      <c r="A9595" s="75">
        <v>94793</v>
      </c>
      <c r="B9595" s="73" t="s">
        <v>10230</v>
      </c>
      <c r="C9595" s="78">
        <v>120.13</v>
      </c>
    </row>
    <row r="9596" spans="1:3">
      <c r="A9596" s="75">
        <v>94495</v>
      </c>
      <c r="B9596" s="73" t="s">
        <v>10231</v>
      </c>
      <c r="C9596" s="78">
        <v>47.13</v>
      </c>
    </row>
    <row r="9597" spans="1:3" ht="25.5">
      <c r="A9597" s="75">
        <v>94792</v>
      </c>
      <c r="B9597" s="73" t="s">
        <v>10232</v>
      </c>
      <c r="C9597" s="78">
        <v>87.98</v>
      </c>
    </row>
    <row r="9598" spans="1:3">
      <c r="A9598" s="75">
        <v>89352</v>
      </c>
      <c r="B9598" s="73" t="s">
        <v>10233</v>
      </c>
      <c r="C9598" s="78">
        <v>27.52</v>
      </c>
    </row>
    <row r="9599" spans="1:3" ht="25.5">
      <c r="A9599" s="75">
        <v>89986</v>
      </c>
      <c r="B9599" s="73" t="s">
        <v>10234</v>
      </c>
      <c r="C9599" s="78">
        <v>63.46</v>
      </c>
    </row>
    <row r="9600" spans="1:3">
      <c r="A9600" s="75">
        <v>94499</v>
      </c>
      <c r="B9600" s="73" t="s">
        <v>10235</v>
      </c>
      <c r="C9600" s="78">
        <v>220.71</v>
      </c>
    </row>
    <row r="9601" spans="1:3">
      <c r="A9601" s="75">
        <v>94498</v>
      </c>
      <c r="B9601" s="73" t="s">
        <v>10236</v>
      </c>
      <c r="C9601" s="78">
        <v>112.1</v>
      </c>
    </row>
    <row r="9602" spans="1:3">
      <c r="A9602" s="75">
        <v>94500</v>
      </c>
      <c r="B9602" s="73" t="s">
        <v>10237</v>
      </c>
      <c r="C9602" s="78">
        <v>268.07</v>
      </c>
    </row>
    <row r="9603" spans="1:3">
      <c r="A9603" s="75">
        <v>89353</v>
      </c>
      <c r="B9603" s="73" t="s">
        <v>10238</v>
      </c>
      <c r="C9603" s="78">
        <v>30.62</v>
      </c>
    </row>
    <row r="9604" spans="1:3" ht="25.5">
      <c r="A9604" s="75">
        <v>89987</v>
      </c>
      <c r="B9604" s="73" t="s">
        <v>10239</v>
      </c>
      <c r="C9604" s="78">
        <v>72.290000000000006</v>
      </c>
    </row>
    <row r="9605" spans="1:3">
      <c r="A9605" s="75">
        <v>94501</v>
      </c>
      <c r="B9605" s="73" t="s">
        <v>10240</v>
      </c>
      <c r="C9605" s="78">
        <v>536.83000000000004</v>
      </c>
    </row>
    <row r="9606" spans="1:3">
      <c r="A9606" s="75">
        <v>89349</v>
      </c>
      <c r="B9606" s="73" t="s">
        <v>10241</v>
      </c>
      <c r="C9606" s="78">
        <v>20.5</v>
      </c>
    </row>
    <row r="9607" spans="1:3" ht="25.5">
      <c r="A9607" s="75">
        <v>89984</v>
      </c>
      <c r="B9607" s="73" t="s">
        <v>10242</v>
      </c>
      <c r="C9607" s="78">
        <v>65.069999999999993</v>
      </c>
    </row>
    <row r="9608" spans="1:3" ht="25.5">
      <c r="A9608" s="75">
        <v>89985</v>
      </c>
      <c r="B9608" s="73" t="s">
        <v>10243</v>
      </c>
      <c r="C9608" s="78">
        <v>68.760000000000005</v>
      </c>
    </row>
    <row r="9609" spans="1:3">
      <c r="A9609" s="75">
        <v>89351</v>
      </c>
      <c r="B9609" s="73" t="s">
        <v>10244</v>
      </c>
      <c r="C9609" s="78">
        <v>25.59</v>
      </c>
    </row>
    <row r="9610" spans="1:3" ht="25.5">
      <c r="A9610" s="75">
        <v>103045</v>
      </c>
      <c r="B9610" s="73" t="s">
        <v>10245</v>
      </c>
      <c r="C9610" s="78">
        <v>9.11</v>
      </c>
    </row>
    <row r="9611" spans="1:3" ht="25.5">
      <c r="A9611" s="75">
        <v>103046</v>
      </c>
      <c r="B9611" s="73" t="s">
        <v>10246</v>
      </c>
      <c r="C9611" s="78">
        <v>21.41</v>
      </c>
    </row>
    <row r="9612" spans="1:3" ht="25.5">
      <c r="A9612" s="75">
        <v>103048</v>
      </c>
      <c r="B9612" s="73" t="s">
        <v>10247</v>
      </c>
      <c r="C9612" s="78">
        <v>17.100000000000001</v>
      </c>
    </row>
    <row r="9613" spans="1:3" ht="25.5">
      <c r="A9613" s="75">
        <v>103049</v>
      </c>
      <c r="B9613" s="73" t="s">
        <v>10248</v>
      </c>
      <c r="C9613" s="78">
        <v>18.600000000000001</v>
      </c>
    </row>
    <row r="9614" spans="1:3">
      <c r="A9614" s="75">
        <v>103029</v>
      </c>
      <c r="B9614" s="73" t="s">
        <v>10249</v>
      </c>
      <c r="C9614" s="78">
        <v>34.82</v>
      </c>
    </row>
    <row r="9615" spans="1:3" ht="25.5">
      <c r="A9615" s="75">
        <v>103019</v>
      </c>
      <c r="B9615" s="73" t="s">
        <v>10250</v>
      </c>
      <c r="C9615" s="78">
        <v>206.33</v>
      </c>
    </row>
    <row r="9616" spans="1:3">
      <c r="A9616" s="75">
        <v>103050</v>
      </c>
      <c r="B9616" s="73" t="s">
        <v>10251</v>
      </c>
      <c r="C9616" s="78">
        <v>23.64</v>
      </c>
    </row>
    <row r="9617" spans="1:3">
      <c r="A9617" s="75">
        <v>103051</v>
      </c>
      <c r="B9617" s="73" t="s">
        <v>10252</v>
      </c>
      <c r="C9617" s="78">
        <v>28.63</v>
      </c>
    </row>
    <row r="9618" spans="1:3">
      <c r="A9618" s="75">
        <v>103052</v>
      </c>
      <c r="B9618" s="73" t="s">
        <v>10253</v>
      </c>
      <c r="C9618" s="78">
        <v>38.57</v>
      </c>
    </row>
    <row r="9619" spans="1:3">
      <c r="A9619" s="75">
        <v>94799</v>
      </c>
      <c r="B9619" s="73" t="s">
        <v>10254</v>
      </c>
      <c r="C9619" s="78">
        <v>181.9</v>
      </c>
    </row>
    <row r="9620" spans="1:3">
      <c r="A9620" s="75">
        <v>94798</v>
      </c>
      <c r="B9620" s="73" t="s">
        <v>10255</v>
      </c>
      <c r="C9620" s="78">
        <v>148.13999999999999</v>
      </c>
    </row>
    <row r="9621" spans="1:3">
      <c r="A9621" s="75">
        <v>94797</v>
      </c>
      <c r="B9621" s="73" t="s">
        <v>10256</v>
      </c>
      <c r="C9621" s="78">
        <v>89.37</v>
      </c>
    </row>
    <row r="9622" spans="1:3">
      <c r="A9622" s="75">
        <v>94795</v>
      </c>
      <c r="B9622" s="73" t="s">
        <v>10257</v>
      </c>
      <c r="C9622" s="78">
        <v>37.64</v>
      </c>
    </row>
    <row r="9623" spans="1:3">
      <c r="A9623" s="75">
        <v>94800</v>
      </c>
      <c r="B9623" s="73" t="s">
        <v>10258</v>
      </c>
      <c r="C9623" s="78">
        <v>233.55</v>
      </c>
    </row>
    <row r="9624" spans="1:3">
      <c r="A9624" s="75">
        <v>94796</v>
      </c>
      <c r="B9624" s="73" t="s">
        <v>10259</v>
      </c>
      <c r="C9624" s="78">
        <v>43.24</v>
      </c>
    </row>
    <row r="9625" spans="1:3" ht="25.5">
      <c r="A9625" s="75">
        <v>99635</v>
      </c>
      <c r="B9625" s="73" t="s">
        <v>10260</v>
      </c>
      <c r="C9625" s="78">
        <v>232.01</v>
      </c>
    </row>
    <row r="9626" spans="1:3" ht="25.5">
      <c r="A9626" s="75">
        <v>103018</v>
      </c>
      <c r="B9626" s="73" t="s">
        <v>10261</v>
      </c>
      <c r="C9626" s="78">
        <v>190.41</v>
      </c>
    </row>
    <row r="9627" spans="1:3">
      <c r="A9627" s="75">
        <v>95252</v>
      </c>
      <c r="B9627" s="73" t="s">
        <v>10262</v>
      </c>
      <c r="C9627" s="78">
        <v>113.46</v>
      </c>
    </row>
    <row r="9628" spans="1:3">
      <c r="A9628" s="75">
        <v>95251</v>
      </c>
      <c r="B9628" s="73" t="s">
        <v>10263</v>
      </c>
      <c r="C9628" s="78">
        <v>93.41</v>
      </c>
    </row>
    <row r="9629" spans="1:3">
      <c r="A9629" s="75">
        <v>95250</v>
      </c>
      <c r="B9629" s="73" t="s">
        <v>10264</v>
      </c>
      <c r="C9629" s="78">
        <v>63.3</v>
      </c>
    </row>
    <row r="9630" spans="1:3">
      <c r="A9630" s="75">
        <v>95248</v>
      </c>
      <c r="B9630" s="73" t="s">
        <v>10265</v>
      </c>
      <c r="C9630" s="78">
        <v>39.54</v>
      </c>
    </row>
    <row r="9631" spans="1:3">
      <c r="A9631" s="75">
        <v>95253</v>
      </c>
      <c r="B9631" s="73" t="s">
        <v>10266</v>
      </c>
      <c r="C9631" s="78">
        <v>171.83</v>
      </c>
    </row>
    <row r="9632" spans="1:3">
      <c r="A9632" s="75">
        <v>95249</v>
      </c>
      <c r="B9632" s="73" t="s">
        <v>10267</v>
      </c>
      <c r="C9632" s="78">
        <v>46.9</v>
      </c>
    </row>
    <row r="9633" spans="1:3" ht="25.5">
      <c r="A9633" s="75">
        <v>99622</v>
      </c>
      <c r="B9633" s="73" t="s">
        <v>10268</v>
      </c>
      <c r="C9633" s="78">
        <v>311.27999999999997</v>
      </c>
    </row>
    <row r="9634" spans="1:3" ht="25.5">
      <c r="A9634" s="75">
        <v>99621</v>
      </c>
      <c r="B9634" s="73" t="s">
        <v>10269</v>
      </c>
      <c r="C9634" s="78">
        <v>276.98</v>
      </c>
    </row>
    <row r="9635" spans="1:3" ht="25.5">
      <c r="A9635" s="75">
        <v>99620</v>
      </c>
      <c r="B9635" s="73" t="s">
        <v>10270</v>
      </c>
      <c r="C9635" s="78">
        <v>185.68</v>
      </c>
    </row>
    <row r="9636" spans="1:3" ht="25.5">
      <c r="A9636" s="75">
        <v>103008</v>
      </c>
      <c r="B9636" s="73" t="s">
        <v>10271</v>
      </c>
      <c r="C9636" s="78">
        <v>111.89</v>
      </c>
    </row>
    <row r="9637" spans="1:3" ht="25.5">
      <c r="A9637" s="75">
        <v>99624</v>
      </c>
      <c r="B9637" s="73" t="s">
        <v>10272</v>
      </c>
      <c r="C9637" s="78">
        <v>620.16999999999996</v>
      </c>
    </row>
    <row r="9638" spans="1:3" ht="25.5">
      <c r="A9638" s="75">
        <v>99623</v>
      </c>
      <c r="B9638" s="73" t="s">
        <v>10273</v>
      </c>
      <c r="C9638" s="78">
        <v>434.71</v>
      </c>
    </row>
    <row r="9639" spans="1:3" ht="25.5">
      <c r="A9639" s="75">
        <v>99625</v>
      </c>
      <c r="B9639" s="73" t="s">
        <v>10274</v>
      </c>
      <c r="C9639" s="78">
        <v>853.79</v>
      </c>
    </row>
    <row r="9640" spans="1:3" ht="25.5">
      <c r="A9640" s="75">
        <v>99619</v>
      </c>
      <c r="B9640" s="73" t="s">
        <v>10275</v>
      </c>
      <c r="C9640" s="78">
        <v>136.66</v>
      </c>
    </row>
    <row r="9641" spans="1:3" ht="25.5">
      <c r="A9641" s="75">
        <v>99626</v>
      </c>
      <c r="B9641" s="73" t="s">
        <v>10276</v>
      </c>
      <c r="C9641" s="78">
        <v>1316.72</v>
      </c>
    </row>
    <row r="9642" spans="1:3" ht="25.5">
      <c r="A9642" s="75">
        <v>99631</v>
      </c>
      <c r="B9642" s="73" t="s">
        <v>10277</v>
      </c>
      <c r="C9642" s="78">
        <v>171.5</v>
      </c>
    </row>
    <row r="9643" spans="1:3" ht="25.5">
      <c r="A9643" s="75">
        <v>99630</v>
      </c>
      <c r="B9643" s="73" t="s">
        <v>10278</v>
      </c>
      <c r="C9643" s="78">
        <v>147.65</v>
      </c>
    </row>
    <row r="9644" spans="1:3" ht="25.5">
      <c r="A9644" s="75">
        <v>99629</v>
      </c>
      <c r="B9644" s="73" t="s">
        <v>10279</v>
      </c>
      <c r="C9644" s="78">
        <v>99.08</v>
      </c>
    </row>
    <row r="9645" spans="1:3" ht="25.5">
      <c r="A9645" s="75">
        <v>99627</v>
      </c>
      <c r="B9645" s="73" t="s">
        <v>10280</v>
      </c>
      <c r="C9645" s="78">
        <v>82.39</v>
      </c>
    </row>
    <row r="9646" spans="1:3" ht="25.5">
      <c r="A9646" s="75">
        <v>103009</v>
      </c>
      <c r="B9646" s="73" t="s">
        <v>10281</v>
      </c>
      <c r="C9646" s="78">
        <v>392.85</v>
      </c>
    </row>
    <row r="9647" spans="1:3" ht="25.5">
      <c r="A9647" s="75">
        <v>99632</v>
      </c>
      <c r="B9647" s="73" t="s">
        <v>10282</v>
      </c>
      <c r="C9647" s="78">
        <v>247.81</v>
      </c>
    </row>
    <row r="9648" spans="1:3" ht="25.5">
      <c r="A9648" s="75">
        <v>99633</v>
      </c>
      <c r="B9648" s="73" t="s">
        <v>10283</v>
      </c>
      <c r="C9648" s="78">
        <v>534.02</v>
      </c>
    </row>
    <row r="9649" spans="1:3" ht="25.5">
      <c r="A9649" s="75">
        <v>99628</v>
      </c>
      <c r="B9649" s="73" t="s">
        <v>10284</v>
      </c>
      <c r="C9649" s="78">
        <v>89.47</v>
      </c>
    </row>
    <row r="9650" spans="1:3" ht="25.5">
      <c r="A9650" s="75">
        <v>99634</v>
      </c>
      <c r="B9650" s="73" t="s">
        <v>10285</v>
      </c>
      <c r="C9650" s="78">
        <v>914.37</v>
      </c>
    </row>
    <row r="9651" spans="1:3" ht="25.5">
      <c r="A9651" s="75">
        <v>103013</v>
      </c>
      <c r="B9651" s="73" t="s">
        <v>10286</v>
      </c>
      <c r="C9651" s="78">
        <v>160.22999999999999</v>
      </c>
    </row>
    <row r="9652" spans="1:3" ht="25.5">
      <c r="A9652" s="75">
        <v>103012</v>
      </c>
      <c r="B9652" s="73" t="s">
        <v>10287</v>
      </c>
      <c r="C9652" s="78">
        <v>149.11000000000001</v>
      </c>
    </row>
    <row r="9653" spans="1:3" ht="25.5">
      <c r="A9653" s="75">
        <v>103011</v>
      </c>
      <c r="B9653" s="73" t="s">
        <v>10288</v>
      </c>
      <c r="C9653" s="78">
        <v>94.44</v>
      </c>
    </row>
    <row r="9654" spans="1:3" ht="25.5">
      <c r="A9654" s="75">
        <v>103015</v>
      </c>
      <c r="B9654" s="73" t="s">
        <v>10289</v>
      </c>
      <c r="C9654" s="78">
        <v>427.66</v>
      </c>
    </row>
    <row r="9655" spans="1:3" ht="25.5">
      <c r="A9655" s="75">
        <v>103014</v>
      </c>
      <c r="B9655" s="73" t="s">
        <v>10290</v>
      </c>
      <c r="C9655" s="78">
        <v>241.33</v>
      </c>
    </row>
    <row r="9656" spans="1:3" ht="25.5">
      <c r="A9656" s="75">
        <v>103016</v>
      </c>
      <c r="B9656" s="73" t="s">
        <v>10291</v>
      </c>
      <c r="C9656" s="78">
        <v>584.99</v>
      </c>
    </row>
    <row r="9657" spans="1:3" ht="25.5">
      <c r="A9657" s="75">
        <v>103010</v>
      </c>
      <c r="B9657" s="73" t="s">
        <v>10292</v>
      </c>
      <c r="C9657" s="78">
        <v>84.83</v>
      </c>
    </row>
    <row r="9658" spans="1:3" ht="25.5">
      <c r="A9658" s="75">
        <v>103017</v>
      </c>
      <c r="B9658" s="73" t="s">
        <v>10293</v>
      </c>
      <c r="C9658" s="78">
        <v>1023</v>
      </c>
    </row>
    <row r="9659" spans="1:3">
      <c r="A9659" s="75">
        <v>103033</v>
      </c>
      <c r="B9659" s="73" t="s">
        <v>10294</v>
      </c>
      <c r="C9659" s="78">
        <v>0</v>
      </c>
    </row>
    <row r="9660" spans="1:3">
      <c r="A9660" s="75">
        <v>103032</v>
      </c>
      <c r="B9660" s="73" t="s">
        <v>10295</v>
      </c>
      <c r="C9660" s="78">
        <v>0</v>
      </c>
    </row>
    <row r="9661" spans="1:3">
      <c r="A9661" s="75">
        <v>103030</v>
      </c>
      <c r="B9661" s="73" t="s">
        <v>10296</v>
      </c>
      <c r="C9661" s="78">
        <v>0</v>
      </c>
    </row>
    <row r="9662" spans="1:3">
      <c r="A9662" s="75">
        <v>103031</v>
      </c>
      <c r="B9662" s="73" t="s">
        <v>10297</v>
      </c>
      <c r="C9662" s="78">
        <v>0</v>
      </c>
    </row>
    <row r="9663" spans="1:3">
      <c r="A9663" s="75">
        <v>103035</v>
      </c>
      <c r="B9663" s="73" t="s">
        <v>10298</v>
      </c>
      <c r="C9663" s="78">
        <v>0</v>
      </c>
    </row>
    <row r="9664" spans="1:3">
      <c r="A9664" s="75">
        <v>103034</v>
      </c>
      <c r="B9664" s="73" t="s">
        <v>10299</v>
      </c>
      <c r="C9664" s="78">
        <v>0</v>
      </c>
    </row>
    <row r="9665" spans="1:3" ht="25.5">
      <c r="A9665" s="75">
        <v>103024</v>
      </c>
      <c r="B9665" s="73" t="s">
        <v>10300</v>
      </c>
      <c r="C9665" s="78">
        <v>0</v>
      </c>
    </row>
    <row r="9666" spans="1:3" ht="25.5">
      <c r="A9666" s="75">
        <v>103023</v>
      </c>
      <c r="B9666" s="73" t="s">
        <v>10301</v>
      </c>
      <c r="C9666" s="78">
        <v>0</v>
      </c>
    </row>
    <row r="9667" spans="1:3" ht="25.5">
      <c r="A9667" s="75">
        <v>103022</v>
      </c>
      <c r="B9667" s="73" t="s">
        <v>10302</v>
      </c>
      <c r="C9667" s="78">
        <v>0</v>
      </c>
    </row>
    <row r="9668" spans="1:3" ht="25.5">
      <c r="A9668" s="75">
        <v>103020</v>
      </c>
      <c r="B9668" s="73" t="s">
        <v>10303</v>
      </c>
      <c r="C9668" s="78">
        <v>0</v>
      </c>
    </row>
    <row r="9669" spans="1:3" ht="25.5">
      <c r="A9669" s="75">
        <v>103026</v>
      </c>
      <c r="B9669" s="73" t="s">
        <v>10304</v>
      </c>
      <c r="C9669" s="78">
        <v>0</v>
      </c>
    </row>
    <row r="9670" spans="1:3" ht="25.5">
      <c r="A9670" s="75">
        <v>103025</v>
      </c>
      <c r="B9670" s="73" t="s">
        <v>10305</v>
      </c>
      <c r="C9670" s="78">
        <v>0</v>
      </c>
    </row>
    <row r="9671" spans="1:3" ht="25.5">
      <c r="A9671" s="75">
        <v>103021</v>
      </c>
      <c r="B9671" s="73" t="s">
        <v>10306</v>
      </c>
      <c r="C9671" s="78">
        <v>0</v>
      </c>
    </row>
    <row r="9672" spans="1:3" ht="25.5">
      <c r="A9672" s="75">
        <v>103027</v>
      </c>
      <c r="B9672" s="73" t="s">
        <v>10307</v>
      </c>
      <c r="C9672" s="78">
        <v>0</v>
      </c>
    </row>
    <row r="9673" spans="1:3" ht="25.5">
      <c r="A9673" s="75">
        <v>103028</v>
      </c>
      <c r="B9673" s="73" t="s">
        <v>10308</v>
      </c>
      <c r="C9673" s="78">
        <v>0</v>
      </c>
    </row>
    <row r="9674" spans="1:3" ht="25.5">
      <c r="A9674" s="75">
        <v>103563</v>
      </c>
      <c r="B9674" s="73" t="s">
        <v>10309</v>
      </c>
      <c r="C9674" s="78">
        <v>0</v>
      </c>
    </row>
    <row r="9675" spans="1:3" ht="25.5">
      <c r="A9675" s="75">
        <v>103564</v>
      </c>
      <c r="B9675" s="73" t="s">
        <v>10310</v>
      </c>
      <c r="C9675" s="78">
        <v>0</v>
      </c>
    </row>
    <row r="9676" spans="1:3" ht="25.5">
      <c r="A9676" s="75">
        <v>103565</v>
      </c>
      <c r="B9676" s="73" t="s">
        <v>10311</v>
      </c>
      <c r="C9676" s="78">
        <v>0</v>
      </c>
    </row>
    <row r="9677" spans="1:3" ht="25.5">
      <c r="A9677" s="75">
        <v>103566</v>
      </c>
      <c r="B9677" s="73" t="s">
        <v>10312</v>
      </c>
      <c r="C9677" s="78">
        <v>0</v>
      </c>
    </row>
    <row r="9678" spans="1:3" ht="25.5">
      <c r="A9678" s="75">
        <v>103567</v>
      </c>
      <c r="B9678" s="73" t="s">
        <v>10313</v>
      </c>
      <c r="C9678" s="78">
        <v>0</v>
      </c>
    </row>
    <row r="9679" spans="1:3" ht="25.5">
      <c r="A9679" s="75">
        <v>103568</v>
      </c>
      <c r="B9679" s="73" t="s">
        <v>10314</v>
      </c>
      <c r="C9679" s="78">
        <v>0</v>
      </c>
    </row>
    <row r="9680" spans="1:3" ht="25.5">
      <c r="A9680" s="75">
        <v>103569</v>
      </c>
      <c r="B9680" s="73" t="s">
        <v>10315</v>
      </c>
      <c r="C9680" s="78">
        <v>0</v>
      </c>
    </row>
    <row r="9681" spans="1:3" ht="25.5">
      <c r="A9681" s="75">
        <v>103570</v>
      </c>
      <c r="B9681" s="73" t="s">
        <v>10316</v>
      </c>
      <c r="C9681" s="78">
        <v>0</v>
      </c>
    </row>
    <row r="9682" spans="1:3" ht="25.5">
      <c r="A9682" s="75">
        <v>103571</v>
      </c>
      <c r="B9682" s="73" t="s">
        <v>10317</v>
      </c>
      <c r="C9682" s="78">
        <v>0</v>
      </c>
    </row>
    <row r="9683" spans="1:3" ht="25.5">
      <c r="A9683" s="75">
        <v>103562</v>
      </c>
      <c r="B9683" s="73" t="s">
        <v>10318</v>
      </c>
      <c r="C9683" s="78">
        <v>0</v>
      </c>
    </row>
    <row r="9684" spans="1:3" ht="25.5">
      <c r="A9684" s="75">
        <v>103573</v>
      </c>
      <c r="B9684" s="73" t="s">
        <v>10319</v>
      </c>
      <c r="C9684" s="78">
        <v>0</v>
      </c>
    </row>
    <row r="9685" spans="1:3" ht="25.5">
      <c r="A9685" s="75">
        <v>103585</v>
      </c>
      <c r="B9685" s="73" t="s">
        <v>10320</v>
      </c>
      <c r="C9685" s="78">
        <v>0</v>
      </c>
    </row>
    <row r="9686" spans="1:3" ht="25.5">
      <c r="A9686" s="75">
        <v>103586</v>
      </c>
      <c r="B9686" s="73" t="s">
        <v>10321</v>
      </c>
      <c r="C9686" s="78">
        <v>0</v>
      </c>
    </row>
    <row r="9687" spans="1:3" ht="25.5">
      <c r="A9687" s="75">
        <v>103574</v>
      </c>
      <c r="B9687" s="73" t="s">
        <v>10322</v>
      </c>
      <c r="C9687" s="78">
        <v>0</v>
      </c>
    </row>
    <row r="9688" spans="1:3" ht="25.5">
      <c r="A9688" s="75">
        <v>103575</v>
      </c>
      <c r="B9688" s="73" t="s">
        <v>10323</v>
      </c>
      <c r="C9688" s="78">
        <v>0</v>
      </c>
    </row>
    <row r="9689" spans="1:3" ht="25.5">
      <c r="A9689" s="75">
        <v>103576</v>
      </c>
      <c r="B9689" s="73" t="s">
        <v>10324</v>
      </c>
      <c r="C9689" s="78">
        <v>0</v>
      </c>
    </row>
    <row r="9690" spans="1:3" ht="25.5">
      <c r="A9690" s="75">
        <v>103577</v>
      </c>
      <c r="B9690" s="73" t="s">
        <v>10325</v>
      </c>
      <c r="C9690" s="78">
        <v>0</v>
      </c>
    </row>
    <row r="9691" spans="1:3" ht="25.5">
      <c r="A9691" s="75">
        <v>103578</v>
      </c>
      <c r="B9691" s="73" t="s">
        <v>10326</v>
      </c>
      <c r="C9691" s="78">
        <v>0</v>
      </c>
    </row>
    <row r="9692" spans="1:3" ht="25.5">
      <c r="A9692" s="75">
        <v>103579</v>
      </c>
      <c r="B9692" s="73" t="s">
        <v>10327</v>
      </c>
      <c r="C9692" s="78">
        <v>0</v>
      </c>
    </row>
    <row r="9693" spans="1:3" ht="25.5">
      <c r="A9693" s="75">
        <v>103580</v>
      </c>
      <c r="B9693" s="73" t="s">
        <v>10328</v>
      </c>
      <c r="C9693" s="78">
        <v>0</v>
      </c>
    </row>
    <row r="9694" spans="1:3" ht="25.5">
      <c r="A9694" s="75">
        <v>103581</v>
      </c>
      <c r="B9694" s="73" t="s">
        <v>10329</v>
      </c>
      <c r="C9694" s="78">
        <v>0</v>
      </c>
    </row>
    <row r="9695" spans="1:3" ht="25.5">
      <c r="A9695" s="75">
        <v>103582</v>
      </c>
      <c r="B9695" s="73" t="s">
        <v>10330</v>
      </c>
      <c r="C9695" s="78">
        <v>0</v>
      </c>
    </row>
    <row r="9696" spans="1:3" ht="25.5">
      <c r="A9696" s="75">
        <v>103572</v>
      </c>
      <c r="B9696" s="73" t="s">
        <v>10331</v>
      </c>
      <c r="C9696" s="78">
        <v>0</v>
      </c>
    </row>
    <row r="9697" spans="1:3" ht="25.5">
      <c r="A9697" s="75">
        <v>103583</v>
      </c>
      <c r="B9697" s="73" t="s">
        <v>10332</v>
      </c>
      <c r="C9697" s="78">
        <v>0</v>
      </c>
    </row>
    <row r="9698" spans="1:3" ht="25.5">
      <c r="A9698" s="75">
        <v>103584</v>
      </c>
      <c r="B9698" s="73" t="s">
        <v>10333</v>
      </c>
      <c r="C9698" s="78">
        <v>0</v>
      </c>
    </row>
    <row r="9699" spans="1:3" ht="25.5">
      <c r="A9699" s="75">
        <v>103557</v>
      </c>
      <c r="B9699" s="73" t="s">
        <v>10334</v>
      </c>
      <c r="C9699" s="78">
        <v>0</v>
      </c>
    </row>
    <row r="9700" spans="1:3" ht="25.5">
      <c r="A9700" s="75">
        <v>103558</v>
      </c>
      <c r="B9700" s="73" t="s">
        <v>10335</v>
      </c>
      <c r="C9700" s="78">
        <v>0</v>
      </c>
    </row>
    <row r="9701" spans="1:3" ht="25.5">
      <c r="A9701" s="75">
        <v>103559</v>
      </c>
      <c r="B9701" s="73" t="s">
        <v>10336</v>
      </c>
      <c r="C9701" s="78">
        <v>0</v>
      </c>
    </row>
    <row r="9702" spans="1:3" ht="25.5">
      <c r="A9702" s="75">
        <v>103560</v>
      </c>
      <c r="B9702" s="73" t="s">
        <v>10337</v>
      </c>
      <c r="C9702" s="78">
        <v>0</v>
      </c>
    </row>
    <row r="9703" spans="1:3" ht="25.5">
      <c r="A9703" s="75">
        <v>103561</v>
      </c>
      <c r="B9703" s="73" t="s">
        <v>10338</v>
      </c>
      <c r="C9703" s="78">
        <v>0</v>
      </c>
    </row>
    <row r="9704" spans="1:3" ht="25.5">
      <c r="A9704" s="75">
        <v>103529</v>
      </c>
      <c r="B9704" s="73" t="s">
        <v>10339</v>
      </c>
      <c r="C9704" s="78">
        <v>0</v>
      </c>
    </row>
    <row r="9705" spans="1:3" ht="25.5">
      <c r="A9705" s="75">
        <v>103530</v>
      </c>
      <c r="B9705" s="73" t="s">
        <v>10340</v>
      </c>
      <c r="C9705" s="78">
        <v>0</v>
      </c>
    </row>
    <row r="9706" spans="1:3" ht="25.5">
      <c r="A9706" s="75">
        <v>103531</v>
      </c>
      <c r="B9706" s="73" t="s">
        <v>10341</v>
      </c>
      <c r="C9706" s="78">
        <v>0</v>
      </c>
    </row>
    <row r="9707" spans="1:3" ht="25.5">
      <c r="A9707" s="75">
        <v>103532</v>
      </c>
      <c r="B9707" s="73" t="s">
        <v>10342</v>
      </c>
      <c r="C9707" s="78">
        <v>0</v>
      </c>
    </row>
    <row r="9708" spans="1:3" ht="25.5">
      <c r="A9708" s="75">
        <v>103533</v>
      </c>
      <c r="B9708" s="73" t="s">
        <v>10343</v>
      </c>
      <c r="C9708" s="78">
        <v>0</v>
      </c>
    </row>
    <row r="9709" spans="1:3" ht="25.5">
      <c r="A9709" s="75">
        <v>103534</v>
      </c>
      <c r="B9709" s="73" t="s">
        <v>10344</v>
      </c>
      <c r="C9709" s="78">
        <v>0</v>
      </c>
    </row>
    <row r="9710" spans="1:3" ht="25.5">
      <c r="A9710" s="75">
        <v>103535</v>
      </c>
      <c r="B9710" s="73" t="s">
        <v>10345</v>
      </c>
      <c r="C9710" s="78">
        <v>0</v>
      </c>
    </row>
    <row r="9711" spans="1:3" ht="25.5">
      <c r="A9711" s="75">
        <v>103527</v>
      </c>
      <c r="B9711" s="73" t="s">
        <v>10346</v>
      </c>
      <c r="C9711" s="78">
        <v>0</v>
      </c>
    </row>
    <row r="9712" spans="1:3" ht="25.5">
      <c r="A9712" s="75">
        <v>103536</v>
      </c>
      <c r="B9712" s="73" t="s">
        <v>10347</v>
      </c>
      <c r="C9712" s="78">
        <v>0</v>
      </c>
    </row>
    <row r="9713" spans="1:3" ht="25.5">
      <c r="A9713" s="75">
        <v>103528</v>
      </c>
      <c r="B9713" s="73" t="s">
        <v>10348</v>
      </c>
      <c r="C9713" s="78">
        <v>0</v>
      </c>
    </row>
    <row r="9714" spans="1:3" ht="25.5">
      <c r="A9714" s="75">
        <v>103541</v>
      </c>
      <c r="B9714" s="73" t="s">
        <v>10349</v>
      </c>
      <c r="C9714" s="78">
        <v>0</v>
      </c>
    </row>
    <row r="9715" spans="1:3" ht="25.5">
      <c r="A9715" s="75">
        <v>103539</v>
      </c>
      <c r="B9715" s="73" t="s">
        <v>10350</v>
      </c>
      <c r="C9715" s="78">
        <v>0</v>
      </c>
    </row>
    <row r="9716" spans="1:3" ht="25.5">
      <c r="A9716" s="75">
        <v>103540</v>
      </c>
      <c r="B9716" s="73" t="s">
        <v>10351</v>
      </c>
      <c r="C9716" s="78">
        <v>0</v>
      </c>
    </row>
    <row r="9717" spans="1:3" ht="25.5">
      <c r="A9717" s="75">
        <v>103542</v>
      </c>
      <c r="B9717" s="73" t="s">
        <v>10352</v>
      </c>
      <c r="C9717" s="78">
        <v>0</v>
      </c>
    </row>
    <row r="9718" spans="1:3" ht="25.5">
      <c r="A9718" s="75">
        <v>103543</v>
      </c>
      <c r="B9718" s="73" t="s">
        <v>10353</v>
      </c>
      <c r="C9718" s="78">
        <v>0</v>
      </c>
    </row>
    <row r="9719" spans="1:3" ht="25.5">
      <c r="A9719" s="75">
        <v>103544</v>
      </c>
      <c r="B9719" s="73" t="s">
        <v>10354</v>
      </c>
      <c r="C9719" s="78">
        <v>0</v>
      </c>
    </row>
    <row r="9720" spans="1:3" ht="25.5">
      <c r="A9720" s="75">
        <v>103545</v>
      </c>
      <c r="B9720" s="73" t="s">
        <v>10355</v>
      </c>
      <c r="C9720" s="78">
        <v>0</v>
      </c>
    </row>
    <row r="9721" spans="1:3" ht="25.5">
      <c r="A9721" s="75">
        <v>103537</v>
      </c>
      <c r="B9721" s="73" t="s">
        <v>10356</v>
      </c>
      <c r="C9721" s="78">
        <v>0</v>
      </c>
    </row>
    <row r="9722" spans="1:3" ht="25.5">
      <c r="A9722" s="75">
        <v>103546</v>
      </c>
      <c r="B9722" s="73" t="s">
        <v>10357</v>
      </c>
      <c r="C9722" s="78">
        <v>0</v>
      </c>
    </row>
    <row r="9723" spans="1:3" ht="25.5">
      <c r="A9723" s="75">
        <v>103538</v>
      </c>
      <c r="B9723" s="73" t="s">
        <v>10358</v>
      </c>
      <c r="C9723" s="78">
        <v>0</v>
      </c>
    </row>
    <row r="9724" spans="1:3" ht="25.5">
      <c r="A9724" s="75">
        <v>103549</v>
      </c>
      <c r="B9724" s="73" t="s">
        <v>10359</v>
      </c>
      <c r="C9724" s="78">
        <v>0</v>
      </c>
    </row>
    <row r="9725" spans="1:3" ht="25.5">
      <c r="A9725" s="75">
        <v>103550</v>
      </c>
      <c r="B9725" s="73" t="s">
        <v>10360</v>
      </c>
      <c r="C9725" s="78">
        <v>0</v>
      </c>
    </row>
    <row r="9726" spans="1:3" ht="25.5">
      <c r="A9726" s="75">
        <v>103551</v>
      </c>
      <c r="B9726" s="73" t="s">
        <v>10361</v>
      </c>
      <c r="C9726" s="78">
        <v>0</v>
      </c>
    </row>
    <row r="9727" spans="1:3" ht="25.5">
      <c r="A9727" s="75">
        <v>103552</v>
      </c>
      <c r="B9727" s="73" t="s">
        <v>10362</v>
      </c>
      <c r="C9727" s="78">
        <v>0</v>
      </c>
    </row>
    <row r="9728" spans="1:3" ht="25.5">
      <c r="A9728" s="75">
        <v>103553</v>
      </c>
      <c r="B9728" s="73" t="s">
        <v>10363</v>
      </c>
      <c r="C9728" s="78">
        <v>0</v>
      </c>
    </row>
    <row r="9729" spans="1:3" ht="25.5">
      <c r="A9729" s="75">
        <v>103554</v>
      </c>
      <c r="B9729" s="73" t="s">
        <v>10364</v>
      </c>
      <c r="C9729" s="78">
        <v>0</v>
      </c>
    </row>
    <row r="9730" spans="1:3" ht="25.5">
      <c r="A9730" s="75">
        <v>103555</v>
      </c>
      <c r="B9730" s="73" t="s">
        <v>10365</v>
      </c>
      <c r="C9730" s="78">
        <v>0</v>
      </c>
    </row>
    <row r="9731" spans="1:3" ht="25.5">
      <c r="A9731" s="75">
        <v>103547</v>
      </c>
      <c r="B9731" s="73" t="s">
        <v>10366</v>
      </c>
      <c r="C9731" s="78">
        <v>0</v>
      </c>
    </row>
    <row r="9732" spans="1:3" ht="25.5">
      <c r="A9732" s="75">
        <v>103556</v>
      </c>
      <c r="B9732" s="73" t="s">
        <v>10367</v>
      </c>
      <c r="C9732" s="78">
        <v>0</v>
      </c>
    </row>
    <row r="9733" spans="1:3" ht="25.5">
      <c r="A9733" s="75">
        <v>103548</v>
      </c>
      <c r="B9733" s="73" t="s">
        <v>10368</v>
      </c>
      <c r="C9733" s="78">
        <v>0</v>
      </c>
    </row>
    <row r="9734" spans="1:3">
      <c r="A9734" s="75" t="s">
        <v>10369</v>
      </c>
      <c r="B9734" s="73" t="s">
        <v>10370</v>
      </c>
      <c r="C9734" s="80" t="s">
        <v>706</v>
      </c>
    </row>
    <row r="9735" spans="1:3" ht="25.5">
      <c r="A9735" s="75">
        <v>45333</v>
      </c>
      <c r="B9735" s="73" t="s">
        <v>10371</v>
      </c>
      <c r="C9735" s="80">
        <v>213.23</v>
      </c>
    </row>
    <row r="9736" spans="1:3">
      <c r="A9736" s="75">
        <v>11270</v>
      </c>
      <c r="B9736" s="73" t="s">
        <v>10372</v>
      </c>
      <c r="C9736" s="80">
        <v>3</v>
      </c>
    </row>
    <row r="9737" spans="1:3">
      <c r="A9737" s="75">
        <v>412</v>
      </c>
      <c r="B9737" s="73" t="s">
        <v>10373</v>
      </c>
      <c r="C9737" s="80">
        <v>1.49</v>
      </c>
    </row>
    <row r="9738" spans="1:3">
      <c r="A9738" s="75">
        <v>414</v>
      </c>
      <c r="B9738" s="73" t="s">
        <v>10374</v>
      </c>
      <c r="C9738" s="80">
        <v>0.09</v>
      </c>
    </row>
    <row r="9739" spans="1:3">
      <c r="A9739" s="75">
        <v>410</v>
      </c>
      <c r="B9739" s="73" t="s">
        <v>10375</v>
      </c>
      <c r="C9739" s="80">
        <v>0.23</v>
      </c>
    </row>
    <row r="9740" spans="1:3">
      <c r="A9740" s="75">
        <v>411</v>
      </c>
      <c r="B9740" s="73" t="s">
        <v>10376</v>
      </c>
      <c r="C9740" s="80">
        <v>0.28999999999999998</v>
      </c>
    </row>
    <row r="9741" spans="1:3">
      <c r="A9741" s="75">
        <v>408</v>
      </c>
      <c r="B9741" s="73" t="s">
        <v>10377</v>
      </c>
      <c r="C9741" s="80">
        <v>1.44</v>
      </c>
    </row>
    <row r="9742" spans="1:3">
      <c r="A9742" s="75">
        <v>39131</v>
      </c>
      <c r="B9742" s="73" t="s">
        <v>10378</v>
      </c>
      <c r="C9742" s="80">
        <v>5.73</v>
      </c>
    </row>
    <row r="9743" spans="1:3" ht="25.5">
      <c r="A9743" s="75">
        <v>394</v>
      </c>
      <c r="B9743" s="73" t="s">
        <v>10379</v>
      </c>
      <c r="C9743" s="80">
        <v>5.8</v>
      </c>
    </row>
    <row r="9744" spans="1:3">
      <c r="A9744" s="75">
        <v>39130</v>
      </c>
      <c r="B9744" s="73" t="s">
        <v>10380</v>
      </c>
      <c r="C9744" s="80">
        <v>5.23</v>
      </c>
    </row>
    <row r="9745" spans="1:3" ht="25.5">
      <c r="A9745" s="75">
        <v>395</v>
      </c>
      <c r="B9745" s="73" t="s">
        <v>10381</v>
      </c>
      <c r="C9745" s="80">
        <v>5.59</v>
      </c>
    </row>
    <row r="9746" spans="1:3">
      <c r="A9746" s="75">
        <v>39129</v>
      </c>
      <c r="B9746" s="73" t="s">
        <v>10382</v>
      </c>
      <c r="C9746" s="80">
        <v>3.22</v>
      </c>
    </row>
    <row r="9747" spans="1:3">
      <c r="A9747" s="75">
        <v>393</v>
      </c>
      <c r="B9747" s="73" t="s">
        <v>10383</v>
      </c>
      <c r="C9747" s="80">
        <v>3.37</v>
      </c>
    </row>
    <row r="9748" spans="1:3">
      <c r="A9748" s="75">
        <v>39127</v>
      </c>
      <c r="B9748" s="73" t="s">
        <v>10384</v>
      </c>
      <c r="C9748" s="80">
        <v>2.76</v>
      </c>
    </row>
    <row r="9749" spans="1:3">
      <c r="A9749" s="75">
        <v>392</v>
      </c>
      <c r="B9749" s="73" t="s">
        <v>10385</v>
      </c>
      <c r="C9749" s="80">
        <v>2.83</v>
      </c>
    </row>
    <row r="9750" spans="1:3">
      <c r="A9750" s="75">
        <v>39133</v>
      </c>
      <c r="B9750" s="73" t="s">
        <v>10386</v>
      </c>
      <c r="C9750" s="80">
        <v>7.52</v>
      </c>
    </row>
    <row r="9751" spans="1:3" ht="25.5">
      <c r="A9751" s="75">
        <v>397</v>
      </c>
      <c r="B9751" s="73" t="s">
        <v>10387</v>
      </c>
      <c r="C9751" s="80">
        <v>8.31</v>
      </c>
    </row>
    <row r="9752" spans="1:3">
      <c r="A9752" s="75">
        <v>39132</v>
      </c>
      <c r="B9752" s="73" t="s">
        <v>10388</v>
      </c>
      <c r="C9752" s="80">
        <v>6.02</v>
      </c>
    </row>
    <row r="9753" spans="1:3">
      <c r="A9753" s="75">
        <v>396</v>
      </c>
      <c r="B9753" s="73" t="s">
        <v>10389</v>
      </c>
      <c r="C9753" s="80">
        <v>6.45</v>
      </c>
    </row>
    <row r="9754" spans="1:3">
      <c r="A9754" s="75">
        <v>39135</v>
      </c>
      <c r="B9754" s="73" t="s">
        <v>10390</v>
      </c>
      <c r="C9754" s="80">
        <v>12.04</v>
      </c>
    </row>
    <row r="9755" spans="1:3">
      <c r="A9755" s="75">
        <v>39134</v>
      </c>
      <c r="B9755" s="73" t="s">
        <v>10391</v>
      </c>
      <c r="C9755" s="80">
        <v>10.029999999999999</v>
      </c>
    </row>
    <row r="9756" spans="1:3">
      <c r="A9756" s="75">
        <v>398</v>
      </c>
      <c r="B9756" s="73" t="s">
        <v>10392</v>
      </c>
      <c r="C9756" s="80">
        <v>9.24</v>
      </c>
    </row>
    <row r="9757" spans="1:3">
      <c r="A9757" s="75">
        <v>39128</v>
      </c>
      <c r="B9757" s="73" t="s">
        <v>10393</v>
      </c>
      <c r="C9757" s="80">
        <v>3.01</v>
      </c>
    </row>
    <row r="9758" spans="1:3">
      <c r="A9758" s="75">
        <v>400</v>
      </c>
      <c r="B9758" s="73" t="s">
        <v>10394</v>
      </c>
      <c r="C9758" s="80">
        <v>2.93</v>
      </c>
    </row>
    <row r="9759" spans="1:3">
      <c r="A9759" s="75">
        <v>39125</v>
      </c>
      <c r="B9759" s="73" t="s">
        <v>10395</v>
      </c>
      <c r="C9759" s="80">
        <v>3.01</v>
      </c>
    </row>
    <row r="9760" spans="1:3">
      <c r="A9760" s="75">
        <v>39126</v>
      </c>
      <c r="B9760" s="73" t="s">
        <v>10396</v>
      </c>
      <c r="C9760" s="80">
        <v>13.55</v>
      </c>
    </row>
    <row r="9761" spans="1:3">
      <c r="A9761" s="75">
        <v>399</v>
      </c>
      <c r="B9761" s="73" t="s">
        <v>10397</v>
      </c>
      <c r="C9761" s="80">
        <v>11.93</v>
      </c>
    </row>
    <row r="9762" spans="1:3">
      <c r="A9762" s="75">
        <v>39158</v>
      </c>
      <c r="B9762" s="73" t="s">
        <v>10398</v>
      </c>
      <c r="C9762" s="80">
        <v>32.049999999999997</v>
      </c>
    </row>
    <row r="9763" spans="1:3">
      <c r="A9763" s="75">
        <v>39141</v>
      </c>
      <c r="B9763" s="73" t="s">
        <v>10399</v>
      </c>
      <c r="C9763" s="80">
        <v>2.33</v>
      </c>
    </row>
    <row r="9764" spans="1:3">
      <c r="A9764" s="75">
        <v>39140</v>
      </c>
      <c r="B9764" s="73" t="s">
        <v>10400</v>
      </c>
      <c r="C9764" s="80">
        <v>2.11</v>
      </c>
    </row>
    <row r="9765" spans="1:3">
      <c r="A9765" s="75">
        <v>39139</v>
      </c>
      <c r="B9765" s="73" t="s">
        <v>10401</v>
      </c>
      <c r="C9765" s="80">
        <v>1.75</v>
      </c>
    </row>
    <row r="9766" spans="1:3">
      <c r="A9766" s="75">
        <v>39137</v>
      </c>
      <c r="B9766" s="73" t="s">
        <v>10402</v>
      </c>
      <c r="C9766" s="80">
        <v>1.21</v>
      </c>
    </row>
    <row r="9767" spans="1:3">
      <c r="A9767" s="75">
        <v>39143</v>
      </c>
      <c r="B9767" s="73" t="s">
        <v>10403</v>
      </c>
      <c r="C9767" s="80">
        <v>4.8</v>
      </c>
    </row>
    <row r="9768" spans="1:3">
      <c r="A9768" s="75">
        <v>39142</v>
      </c>
      <c r="B9768" s="73" t="s">
        <v>10404</v>
      </c>
      <c r="C9768" s="80">
        <v>3.44</v>
      </c>
    </row>
    <row r="9769" spans="1:3">
      <c r="A9769" s="75">
        <v>39144</v>
      </c>
      <c r="B9769" s="73" t="s">
        <v>10405</v>
      </c>
      <c r="C9769" s="80">
        <v>5.59</v>
      </c>
    </row>
    <row r="9770" spans="1:3">
      <c r="A9770" s="75">
        <v>39138</v>
      </c>
      <c r="B9770" s="73" t="s">
        <v>10406</v>
      </c>
      <c r="C9770" s="80">
        <v>1.29</v>
      </c>
    </row>
    <row r="9771" spans="1:3">
      <c r="A9771" s="75">
        <v>39136</v>
      </c>
      <c r="B9771" s="73" t="s">
        <v>10407</v>
      </c>
      <c r="C9771" s="80">
        <v>0.86</v>
      </c>
    </row>
    <row r="9772" spans="1:3">
      <c r="A9772" s="75">
        <v>39145</v>
      </c>
      <c r="B9772" s="73" t="s">
        <v>10408</v>
      </c>
      <c r="C9772" s="80">
        <v>9.2100000000000009</v>
      </c>
    </row>
    <row r="9773" spans="1:3" ht="25.5">
      <c r="A9773" s="75">
        <v>12615</v>
      </c>
      <c r="B9773" s="73" t="s">
        <v>10409</v>
      </c>
      <c r="C9773" s="80">
        <v>12.84</v>
      </c>
    </row>
    <row r="9774" spans="1:3" ht="25.5">
      <c r="A9774" s="75">
        <v>11927</v>
      </c>
      <c r="B9774" s="73" t="s">
        <v>10410</v>
      </c>
      <c r="C9774" s="80">
        <v>8.9499999999999993</v>
      </c>
    </row>
    <row r="9775" spans="1:3" ht="25.5">
      <c r="A9775" s="75">
        <v>11928</v>
      </c>
      <c r="B9775" s="73" t="s">
        <v>10411</v>
      </c>
      <c r="C9775" s="80">
        <v>10.26</v>
      </c>
    </row>
    <row r="9776" spans="1:3" ht="25.5">
      <c r="A9776" s="75">
        <v>11929</v>
      </c>
      <c r="B9776" s="73" t="s">
        <v>10412</v>
      </c>
      <c r="C9776" s="80">
        <v>15.86</v>
      </c>
    </row>
    <row r="9777" spans="1:3">
      <c r="A9777" s="75">
        <v>36801</v>
      </c>
      <c r="B9777" s="73" t="s">
        <v>10413</v>
      </c>
      <c r="C9777" s="80">
        <v>37.15</v>
      </c>
    </row>
    <row r="9778" spans="1:3" ht="25.5">
      <c r="A9778" s="75">
        <v>36246</v>
      </c>
      <c r="B9778" s="73" t="s">
        <v>10414</v>
      </c>
      <c r="C9778" s="80">
        <v>5.24</v>
      </c>
    </row>
    <row r="9779" spans="1:3">
      <c r="A9779" s="75">
        <v>37600</v>
      </c>
      <c r="B9779" s="73" t="s">
        <v>10415</v>
      </c>
      <c r="C9779" s="80"/>
    </row>
    <row r="9780" spans="1:3">
      <c r="A9780" s="75">
        <v>37599</v>
      </c>
      <c r="B9780" s="73" t="s">
        <v>10416</v>
      </c>
      <c r="C9780" s="80"/>
    </row>
    <row r="9781" spans="1:3">
      <c r="A9781" s="75">
        <v>1</v>
      </c>
      <c r="B9781" s="73" t="s">
        <v>10417</v>
      </c>
      <c r="C9781" s="80">
        <v>100</v>
      </c>
    </row>
    <row r="9782" spans="1:3">
      <c r="A9782" s="75">
        <v>3</v>
      </c>
      <c r="B9782" s="73" t="s">
        <v>10418</v>
      </c>
      <c r="C9782" s="80">
        <v>14.03</v>
      </c>
    </row>
    <row r="9783" spans="1:3">
      <c r="A9783" s="75">
        <v>43054</v>
      </c>
      <c r="B9783" s="73" t="s">
        <v>10419</v>
      </c>
      <c r="C9783" s="80">
        <v>8.89</v>
      </c>
    </row>
    <row r="9784" spans="1:3">
      <c r="A9784" s="75">
        <v>42402</v>
      </c>
      <c r="B9784" s="73" t="s">
        <v>10420</v>
      </c>
      <c r="C9784" s="80">
        <v>8.5</v>
      </c>
    </row>
    <row r="9785" spans="1:3">
      <c r="A9785" s="75">
        <v>42403</v>
      </c>
      <c r="B9785" s="73" t="s">
        <v>10421</v>
      </c>
      <c r="C9785" s="80">
        <v>10.9</v>
      </c>
    </row>
    <row r="9786" spans="1:3">
      <c r="A9786" s="75">
        <v>42404</v>
      </c>
      <c r="B9786" s="73" t="s">
        <v>10422</v>
      </c>
      <c r="C9786" s="80">
        <v>10.84</v>
      </c>
    </row>
    <row r="9787" spans="1:3">
      <c r="A9787" s="75">
        <v>42405</v>
      </c>
      <c r="B9787" s="73" t="s">
        <v>10423</v>
      </c>
      <c r="C9787" s="80">
        <v>11.55</v>
      </c>
    </row>
    <row r="9788" spans="1:3">
      <c r="A9788" s="75">
        <v>34341</v>
      </c>
      <c r="B9788" s="73" t="s">
        <v>10424</v>
      </c>
      <c r="C9788" s="80">
        <v>10.02</v>
      </c>
    </row>
    <row r="9789" spans="1:3">
      <c r="A9789" s="75">
        <v>43053</v>
      </c>
      <c r="B9789" s="73" t="s">
        <v>10425</v>
      </c>
      <c r="C9789" s="80">
        <v>7.94</v>
      </c>
    </row>
    <row r="9790" spans="1:3">
      <c r="A9790" s="75">
        <v>43058</v>
      </c>
      <c r="B9790" s="73" t="s">
        <v>10426</v>
      </c>
      <c r="C9790" s="80">
        <v>8.24</v>
      </c>
    </row>
    <row r="9791" spans="1:3">
      <c r="A9791" s="75">
        <v>34</v>
      </c>
      <c r="B9791" s="73" t="s">
        <v>10427</v>
      </c>
      <c r="C9791" s="80">
        <v>8.2799999999999994</v>
      </c>
    </row>
    <row r="9792" spans="1:3">
      <c r="A9792" s="75">
        <v>43055</v>
      </c>
      <c r="B9792" s="73" t="s">
        <v>10428</v>
      </c>
      <c r="C9792" s="80">
        <v>7.17</v>
      </c>
    </row>
    <row r="9793" spans="1:3">
      <c r="A9793" s="75">
        <v>43056</v>
      </c>
      <c r="B9793" s="73" t="s">
        <v>10429</v>
      </c>
      <c r="C9793" s="80">
        <v>8.27</v>
      </c>
    </row>
    <row r="9794" spans="1:3">
      <c r="A9794" s="75">
        <v>43057</v>
      </c>
      <c r="B9794" s="73" t="s">
        <v>10430</v>
      </c>
      <c r="C9794" s="80">
        <v>9.08</v>
      </c>
    </row>
    <row r="9795" spans="1:3">
      <c r="A9795" s="75">
        <v>34449</v>
      </c>
      <c r="B9795" s="73" t="s">
        <v>10431</v>
      </c>
      <c r="C9795" s="80">
        <v>9.7100000000000009</v>
      </c>
    </row>
    <row r="9796" spans="1:3">
      <c r="A9796" s="75">
        <v>32</v>
      </c>
      <c r="B9796" s="73" t="s">
        <v>10432</v>
      </c>
      <c r="C9796" s="80">
        <v>8.73</v>
      </c>
    </row>
    <row r="9797" spans="1:3">
      <c r="A9797" s="75">
        <v>33</v>
      </c>
      <c r="B9797" s="73" t="s">
        <v>10433</v>
      </c>
      <c r="C9797" s="80">
        <v>8.7799999999999994</v>
      </c>
    </row>
    <row r="9798" spans="1:3">
      <c r="A9798" s="75">
        <v>43061</v>
      </c>
      <c r="B9798" s="73" t="s">
        <v>10434</v>
      </c>
      <c r="C9798" s="80">
        <v>8.2100000000000009</v>
      </c>
    </row>
    <row r="9799" spans="1:3">
      <c r="A9799" s="75">
        <v>43059</v>
      </c>
      <c r="B9799" s="73" t="s">
        <v>10435</v>
      </c>
      <c r="C9799" s="80">
        <v>7.83</v>
      </c>
    </row>
    <row r="9800" spans="1:3">
      <c r="A9800" s="75">
        <v>43062</v>
      </c>
      <c r="B9800" s="73" t="s">
        <v>10436</v>
      </c>
      <c r="C9800" s="80">
        <v>8.68</v>
      </c>
    </row>
    <row r="9801" spans="1:3">
      <c r="A9801" s="75">
        <v>43060</v>
      </c>
      <c r="B9801" s="73" t="s">
        <v>10437</v>
      </c>
      <c r="C9801" s="80">
        <v>6.82</v>
      </c>
    </row>
    <row r="9802" spans="1:3">
      <c r="A9802" s="75">
        <v>40410</v>
      </c>
      <c r="B9802" s="73" t="s">
        <v>10438</v>
      </c>
      <c r="C9802" s="80"/>
    </row>
    <row r="9803" spans="1:3" ht="25.5">
      <c r="A9803" s="75">
        <v>40411</v>
      </c>
      <c r="B9803" s="73" t="s">
        <v>10439</v>
      </c>
      <c r="C9803" s="80"/>
    </row>
    <row r="9804" spans="1:3">
      <c r="A9804" s="75">
        <v>40412</v>
      </c>
      <c r="B9804" s="73" t="s">
        <v>10440</v>
      </c>
      <c r="C9804" s="80"/>
    </row>
    <row r="9805" spans="1:3" ht="25.5">
      <c r="A9805" s="75">
        <v>44254</v>
      </c>
      <c r="B9805" s="73" t="s">
        <v>10441</v>
      </c>
      <c r="C9805" s="80">
        <v>32.840000000000003</v>
      </c>
    </row>
    <row r="9806" spans="1:3" ht="25.5">
      <c r="A9806" s="75">
        <v>44255</v>
      </c>
      <c r="B9806" s="73" t="s">
        <v>10442</v>
      </c>
      <c r="C9806" s="80">
        <v>36.4</v>
      </c>
    </row>
    <row r="9807" spans="1:3" ht="25.5">
      <c r="A9807" s="75">
        <v>44256</v>
      </c>
      <c r="B9807" s="73" t="s">
        <v>10443</v>
      </c>
      <c r="C9807" s="80">
        <v>41.11</v>
      </c>
    </row>
    <row r="9808" spans="1:3" ht="25.5">
      <c r="A9808" s="75">
        <v>44257</v>
      </c>
      <c r="B9808" s="73" t="s">
        <v>10444</v>
      </c>
      <c r="C9808" s="80">
        <v>65.05</v>
      </c>
    </row>
    <row r="9809" spans="1:3" ht="25.5">
      <c r="A9809" s="75">
        <v>44258</v>
      </c>
      <c r="B9809" s="73" t="s">
        <v>10445</v>
      </c>
      <c r="C9809" s="80">
        <v>74.34</v>
      </c>
    </row>
    <row r="9810" spans="1:3" ht="25.5">
      <c r="A9810" s="75">
        <v>44259</v>
      </c>
      <c r="B9810" s="73" t="s">
        <v>10446</v>
      </c>
      <c r="C9810" s="80">
        <v>102.03</v>
      </c>
    </row>
    <row r="9811" spans="1:3">
      <c r="A9811" s="75">
        <v>37997</v>
      </c>
      <c r="B9811" s="73" t="s">
        <v>10447</v>
      </c>
      <c r="C9811" s="80">
        <v>19.57</v>
      </c>
    </row>
    <row r="9812" spans="1:3">
      <c r="A9812" s="75">
        <v>37998</v>
      </c>
      <c r="B9812" s="73" t="s">
        <v>10448</v>
      </c>
      <c r="C9812" s="80">
        <v>26.19</v>
      </c>
    </row>
    <row r="9813" spans="1:3" ht="25.5">
      <c r="A9813" s="75">
        <v>55</v>
      </c>
      <c r="B9813" s="73" t="s">
        <v>10449</v>
      </c>
      <c r="C9813" s="80"/>
    </row>
    <row r="9814" spans="1:3" ht="25.5">
      <c r="A9814" s="75">
        <v>61</v>
      </c>
      <c r="B9814" s="73" t="s">
        <v>10450</v>
      </c>
      <c r="C9814" s="80"/>
    </row>
    <row r="9815" spans="1:3" ht="25.5">
      <c r="A9815" s="75">
        <v>62</v>
      </c>
      <c r="B9815" s="73" t="s">
        <v>10451</v>
      </c>
      <c r="C9815" s="80"/>
    </row>
    <row r="9816" spans="1:3" ht="25.5">
      <c r="A9816" s="75">
        <v>10899</v>
      </c>
      <c r="B9816" s="73" t="s">
        <v>10452</v>
      </c>
      <c r="C9816" s="80">
        <v>81.040000000000006</v>
      </c>
    </row>
    <row r="9817" spans="1:3" ht="25.5">
      <c r="A9817" s="75">
        <v>10900</v>
      </c>
      <c r="B9817" s="73" t="s">
        <v>10453</v>
      </c>
      <c r="C9817" s="80">
        <v>63.42</v>
      </c>
    </row>
    <row r="9818" spans="1:3">
      <c r="A9818" s="75">
        <v>47</v>
      </c>
      <c r="B9818" s="73" t="s">
        <v>10454</v>
      </c>
      <c r="C9818" s="80">
        <v>66.12</v>
      </c>
    </row>
    <row r="9819" spans="1:3">
      <c r="A9819" s="75">
        <v>48</v>
      </c>
      <c r="B9819" s="73" t="s">
        <v>10455</v>
      </c>
      <c r="C9819" s="80">
        <v>17.25</v>
      </c>
    </row>
    <row r="9820" spans="1:3">
      <c r="A9820" s="75">
        <v>46</v>
      </c>
      <c r="B9820" s="73" t="s">
        <v>10456</v>
      </c>
      <c r="C9820" s="80">
        <v>38.67</v>
      </c>
    </row>
    <row r="9821" spans="1:3">
      <c r="A9821" s="75">
        <v>52</v>
      </c>
      <c r="B9821" s="73" t="s">
        <v>10457</v>
      </c>
      <c r="C9821" s="80">
        <v>13.1</v>
      </c>
    </row>
    <row r="9822" spans="1:3">
      <c r="A9822" s="75">
        <v>43</v>
      </c>
      <c r="B9822" s="73" t="s">
        <v>10458</v>
      </c>
      <c r="C9822" s="80">
        <v>44.22</v>
      </c>
    </row>
    <row r="9823" spans="1:3">
      <c r="A9823" s="75">
        <v>103</v>
      </c>
      <c r="B9823" s="73" t="s">
        <v>10459</v>
      </c>
      <c r="C9823" s="80">
        <v>42.6</v>
      </c>
    </row>
    <row r="9824" spans="1:3">
      <c r="A9824" s="75">
        <v>107</v>
      </c>
      <c r="B9824" s="73" t="s">
        <v>10460</v>
      </c>
      <c r="C9824" s="80">
        <v>0.8</v>
      </c>
    </row>
    <row r="9825" spans="1:3">
      <c r="A9825" s="75">
        <v>65</v>
      </c>
      <c r="B9825" s="73" t="s">
        <v>10461</v>
      </c>
      <c r="C9825" s="80">
        <v>0.88</v>
      </c>
    </row>
    <row r="9826" spans="1:3">
      <c r="A9826" s="75">
        <v>108</v>
      </c>
      <c r="B9826" s="73" t="s">
        <v>10462</v>
      </c>
      <c r="C9826" s="80">
        <v>1.76</v>
      </c>
    </row>
    <row r="9827" spans="1:3">
      <c r="A9827" s="75">
        <v>110</v>
      </c>
      <c r="B9827" s="73" t="s">
        <v>10463</v>
      </c>
      <c r="C9827" s="80">
        <v>6.13</v>
      </c>
    </row>
    <row r="9828" spans="1:3">
      <c r="A9828" s="75">
        <v>109</v>
      </c>
      <c r="B9828" s="73" t="s">
        <v>10464</v>
      </c>
      <c r="C9828" s="80">
        <v>3.65</v>
      </c>
    </row>
    <row r="9829" spans="1:3">
      <c r="A9829" s="75">
        <v>111</v>
      </c>
      <c r="B9829" s="73" t="s">
        <v>10465</v>
      </c>
      <c r="C9829" s="80">
        <v>8.2899999999999991</v>
      </c>
    </row>
    <row r="9830" spans="1:3">
      <c r="A9830" s="75">
        <v>112</v>
      </c>
      <c r="B9830" s="73" t="s">
        <v>10466</v>
      </c>
      <c r="C9830" s="80">
        <v>4.3899999999999997</v>
      </c>
    </row>
    <row r="9831" spans="1:3">
      <c r="A9831" s="75">
        <v>113</v>
      </c>
      <c r="B9831" s="73" t="s">
        <v>10467</v>
      </c>
      <c r="C9831" s="80">
        <v>11</v>
      </c>
    </row>
    <row r="9832" spans="1:3">
      <c r="A9832" s="75">
        <v>104</v>
      </c>
      <c r="B9832" s="73" t="s">
        <v>10468</v>
      </c>
      <c r="C9832" s="80">
        <v>19.14</v>
      </c>
    </row>
    <row r="9833" spans="1:3">
      <c r="A9833" s="75">
        <v>102</v>
      </c>
      <c r="B9833" s="73" t="s">
        <v>10469</v>
      </c>
      <c r="C9833" s="80">
        <v>26.39</v>
      </c>
    </row>
    <row r="9834" spans="1:3">
      <c r="A9834" s="75">
        <v>95</v>
      </c>
      <c r="B9834" s="73" t="s">
        <v>10470</v>
      </c>
      <c r="C9834" s="80">
        <v>11.15</v>
      </c>
    </row>
    <row r="9835" spans="1:3">
      <c r="A9835" s="75">
        <v>96</v>
      </c>
      <c r="B9835" s="73" t="s">
        <v>10471</v>
      </c>
      <c r="C9835" s="80">
        <v>12.13</v>
      </c>
    </row>
    <row r="9836" spans="1:3">
      <c r="A9836" s="75">
        <v>97</v>
      </c>
      <c r="B9836" s="73" t="s">
        <v>10472</v>
      </c>
      <c r="C9836" s="80">
        <v>18.25</v>
      </c>
    </row>
    <row r="9837" spans="1:3">
      <c r="A9837" s="75">
        <v>98</v>
      </c>
      <c r="B9837" s="73" t="s">
        <v>10473</v>
      </c>
      <c r="C9837" s="80">
        <v>27.32</v>
      </c>
    </row>
    <row r="9838" spans="1:3">
      <c r="A9838" s="75">
        <v>99</v>
      </c>
      <c r="B9838" s="73" t="s">
        <v>10474</v>
      </c>
      <c r="C9838" s="80">
        <v>25.82</v>
      </c>
    </row>
    <row r="9839" spans="1:3">
      <c r="A9839" s="75">
        <v>60</v>
      </c>
      <c r="B9839" s="73" t="s">
        <v>10475</v>
      </c>
      <c r="C9839" s="80"/>
    </row>
    <row r="9840" spans="1:3">
      <c r="A9840" s="75">
        <v>72</v>
      </c>
      <c r="B9840" s="73" t="s">
        <v>10476</v>
      </c>
      <c r="C9840" s="80">
        <v>49.53</v>
      </c>
    </row>
    <row r="9841" spans="1:3">
      <c r="A9841" s="75">
        <v>71</v>
      </c>
      <c r="B9841" s="73" t="s">
        <v>10477</v>
      </c>
      <c r="C9841" s="80">
        <v>30.59</v>
      </c>
    </row>
    <row r="9842" spans="1:3">
      <c r="A9842" s="75">
        <v>67</v>
      </c>
      <c r="B9842" s="73" t="s">
        <v>10478</v>
      </c>
      <c r="C9842" s="80">
        <v>16.010000000000002</v>
      </c>
    </row>
    <row r="9843" spans="1:3">
      <c r="A9843" s="75">
        <v>73</v>
      </c>
      <c r="B9843" s="73" t="s">
        <v>10479</v>
      </c>
      <c r="C9843" s="80">
        <v>15.32</v>
      </c>
    </row>
    <row r="9844" spans="1:3">
      <c r="A9844" s="75">
        <v>100</v>
      </c>
      <c r="B9844" s="73" t="s">
        <v>10480</v>
      </c>
      <c r="C9844" s="80">
        <v>45.12</v>
      </c>
    </row>
    <row r="9845" spans="1:3">
      <c r="A9845" s="75">
        <v>75</v>
      </c>
      <c r="B9845" s="73" t="s">
        <v>10481</v>
      </c>
      <c r="C9845" s="80">
        <v>263.07</v>
      </c>
    </row>
    <row r="9846" spans="1:3">
      <c r="A9846" s="75">
        <v>83</v>
      </c>
      <c r="B9846" s="73" t="s">
        <v>10482</v>
      </c>
      <c r="C9846" s="80">
        <v>210.32</v>
      </c>
    </row>
    <row r="9847" spans="1:3">
      <c r="A9847" s="75">
        <v>74</v>
      </c>
      <c r="B9847" s="73" t="s">
        <v>10483</v>
      </c>
      <c r="C9847" s="80">
        <v>300.69</v>
      </c>
    </row>
    <row r="9848" spans="1:3">
      <c r="A9848" s="75">
        <v>106</v>
      </c>
      <c r="B9848" s="73" t="s">
        <v>10484</v>
      </c>
      <c r="C9848" s="80">
        <v>380.24</v>
      </c>
    </row>
    <row r="9849" spans="1:3">
      <c r="A9849" s="75">
        <v>88</v>
      </c>
      <c r="B9849" s="73" t="s">
        <v>10485</v>
      </c>
      <c r="C9849" s="80">
        <v>10.68</v>
      </c>
    </row>
    <row r="9850" spans="1:3">
      <c r="A9850" s="75">
        <v>82</v>
      </c>
      <c r="B9850" s="73" t="s">
        <v>10486</v>
      </c>
      <c r="C9850" s="80">
        <v>200.1</v>
      </c>
    </row>
    <row r="9851" spans="1:3">
      <c r="A9851" s="75">
        <v>105</v>
      </c>
      <c r="B9851" s="73" t="s">
        <v>10487</v>
      </c>
      <c r="C9851" s="80">
        <v>283.54000000000002</v>
      </c>
    </row>
    <row r="9852" spans="1:3" ht="25.5">
      <c r="A9852" s="75">
        <v>39719</v>
      </c>
      <c r="B9852" s="73" t="s">
        <v>10488</v>
      </c>
      <c r="C9852" s="80">
        <v>199.15</v>
      </c>
    </row>
    <row r="9853" spans="1:3">
      <c r="A9853" s="75">
        <v>3410</v>
      </c>
      <c r="B9853" s="73" t="s">
        <v>10489</v>
      </c>
      <c r="C9853" s="80">
        <v>44.8</v>
      </c>
    </row>
    <row r="9854" spans="1:3">
      <c r="A9854" s="75">
        <v>4791</v>
      </c>
      <c r="B9854" s="73" t="s">
        <v>10490</v>
      </c>
      <c r="C9854" s="80">
        <v>40.450000000000003</v>
      </c>
    </row>
    <row r="9855" spans="1:3" ht="25.5">
      <c r="A9855" s="75">
        <v>157</v>
      </c>
      <c r="B9855" s="73" t="s">
        <v>10491</v>
      </c>
      <c r="C9855" s="80">
        <v>151.12</v>
      </c>
    </row>
    <row r="9856" spans="1:3">
      <c r="A9856" s="75">
        <v>156</v>
      </c>
      <c r="B9856" s="73" t="s">
        <v>10492</v>
      </c>
      <c r="C9856" s="80">
        <v>53.81</v>
      </c>
    </row>
    <row r="9857" spans="1:3">
      <c r="A9857" s="75">
        <v>131</v>
      </c>
      <c r="B9857" s="73" t="s">
        <v>10493</v>
      </c>
      <c r="C9857" s="80">
        <v>46.01</v>
      </c>
    </row>
    <row r="9858" spans="1:3">
      <c r="A9858" s="75">
        <v>21114</v>
      </c>
      <c r="B9858" s="73" t="s">
        <v>10494</v>
      </c>
      <c r="C9858" s="80">
        <v>39.26</v>
      </c>
    </row>
    <row r="9859" spans="1:3">
      <c r="A9859" s="75">
        <v>119</v>
      </c>
      <c r="B9859" s="73" t="s">
        <v>10495</v>
      </c>
      <c r="C9859" s="80">
        <v>9.9499999999999993</v>
      </c>
    </row>
    <row r="9860" spans="1:3">
      <c r="A9860" s="75">
        <v>122</v>
      </c>
      <c r="B9860" s="73" t="s">
        <v>10496</v>
      </c>
      <c r="C9860" s="80">
        <v>76.56</v>
      </c>
    </row>
    <row r="9861" spans="1:3">
      <c r="A9861" s="75">
        <v>20080</v>
      </c>
      <c r="B9861" s="73" t="s">
        <v>10497</v>
      </c>
      <c r="C9861" s="80">
        <v>24.98</v>
      </c>
    </row>
    <row r="9862" spans="1:3" ht="25.5">
      <c r="A9862" s="75">
        <v>124</v>
      </c>
      <c r="B9862" s="73" t="s">
        <v>10498</v>
      </c>
      <c r="C9862" s="80">
        <v>17.739999999999998</v>
      </c>
    </row>
    <row r="9863" spans="1:3">
      <c r="A9863" s="75">
        <v>7334</v>
      </c>
      <c r="B9863" s="73" t="s">
        <v>10499</v>
      </c>
      <c r="C9863" s="80"/>
    </row>
    <row r="9864" spans="1:3">
      <c r="A9864" s="75">
        <v>45146</v>
      </c>
      <c r="B9864" s="73" t="s">
        <v>10500</v>
      </c>
      <c r="C9864" s="80">
        <v>34.020000000000003</v>
      </c>
    </row>
    <row r="9865" spans="1:3" ht="25.5">
      <c r="A9865" s="75">
        <v>123</v>
      </c>
      <c r="B9865" s="73" t="s">
        <v>10501</v>
      </c>
      <c r="C9865" s="80">
        <v>7.26</v>
      </c>
    </row>
    <row r="9866" spans="1:3">
      <c r="A9866" s="75">
        <v>127</v>
      </c>
      <c r="B9866" s="73" t="s">
        <v>10502</v>
      </c>
      <c r="C9866" s="80">
        <v>17.329999999999998</v>
      </c>
    </row>
    <row r="9867" spans="1:3" ht="25.5">
      <c r="A9867" s="75">
        <v>133</v>
      </c>
      <c r="B9867" s="73" t="s">
        <v>10503</v>
      </c>
      <c r="C9867" s="80">
        <v>7.2</v>
      </c>
    </row>
    <row r="9868" spans="1:3" ht="25.5">
      <c r="A9868" s="75">
        <v>43617</v>
      </c>
      <c r="B9868" s="73" t="s">
        <v>10504</v>
      </c>
      <c r="C9868" s="80">
        <v>8.0399999999999991</v>
      </c>
    </row>
    <row r="9869" spans="1:3" ht="25.5">
      <c r="A9869" s="75">
        <v>132</v>
      </c>
      <c r="B9869" s="73" t="s">
        <v>10505</v>
      </c>
      <c r="C9869" s="80">
        <v>7.46</v>
      </c>
    </row>
    <row r="9870" spans="1:3">
      <c r="A9870" s="75">
        <v>43618</v>
      </c>
      <c r="B9870" s="73" t="s">
        <v>10506</v>
      </c>
      <c r="C9870" s="80">
        <v>18.79</v>
      </c>
    </row>
    <row r="9871" spans="1:3" ht="25.5">
      <c r="A9871" s="75">
        <v>37476</v>
      </c>
      <c r="B9871" s="73" t="s">
        <v>10507</v>
      </c>
      <c r="C9871" s="80">
        <v>4126.38</v>
      </c>
    </row>
    <row r="9872" spans="1:3" ht="38.25">
      <c r="A9872" s="75">
        <v>37478</v>
      </c>
      <c r="B9872" s="73" t="s">
        <v>10508</v>
      </c>
      <c r="C9872" s="80">
        <v>5168.3999999999996</v>
      </c>
    </row>
    <row r="9873" spans="1:3" ht="38.25">
      <c r="A9873" s="75">
        <v>37477</v>
      </c>
      <c r="B9873" s="73" t="s">
        <v>10509</v>
      </c>
      <c r="C9873" s="80">
        <v>7002.35</v>
      </c>
    </row>
    <row r="9874" spans="1:3" ht="38.25">
      <c r="A9874" s="75">
        <v>37479</v>
      </c>
      <c r="B9874" s="73" t="s">
        <v>10510</v>
      </c>
      <c r="C9874" s="80">
        <v>8304.8700000000008</v>
      </c>
    </row>
    <row r="9875" spans="1:3">
      <c r="A9875" s="75">
        <v>4319</v>
      </c>
      <c r="B9875" s="73" t="s">
        <v>10511</v>
      </c>
      <c r="C9875" s="80">
        <v>1.38</v>
      </c>
    </row>
    <row r="9876" spans="1:3">
      <c r="A9876" s="75">
        <v>42409</v>
      </c>
      <c r="B9876" s="73" t="s">
        <v>10512</v>
      </c>
      <c r="C9876" s="80">
        <v>11.83</v>
      </c>
    </row>
    <row r="9877" spans="1:3">
      <c r="A9877" s="75">
        <v>40553</v>
      </c>
      <c r="B9877" s="73" t="s">
        <v>10513</v>
      </c>
      <c r="C9877" s="80"/>
    </row>
    <row r="9878" spans="1:3">
      <c r="A9878" s="75">
        <v>6114</v>
      </c>
      <c r="B9878" s="73" t="s">
        <v>10514</v>
      </c>
      <c r="C9878" s="80">
        <v>7.16</v>
      </c>
    </row>
    <row r="9879" spans="1:3">
      <c r="A9879" s="75">
        <v>40912</v>
      </c>
      <c r="B9879" s="73" t="s">
        <v>10515</v>
      </c>
      <c r="C9879" s="80">
        <v>1576.44</v>
      </c>
    </row>
    <row r="9880" spans="1:3">
      <c r="A9880" s="75">
        <v>247</v>
      </c>
      <c r="B9880" s="73" t="s">
        <v>10516</v>
      </c>
      <c r="C9880" s="80">
        <v>7.16</v>
      </c>
    </row>
    <row r="9881" spans="1:3">
      <c r="A9881" s="75">
        <v>40919</v>
      </c>
      <c r="B9881" s="73" t="s">
        <v>10517</v>
      </c>
      <c r="C9881" s="80">
        <v>1576.44</v>
      </c>
    </row>
    <row r="9882" spans="1:3">
      <c r="A9882" s="75">
        <v>44499</v>
      </c>
      <c r="B9882" s="73" t="s">
        <v>10518</v>
      </c>
      <c r="C9882" s="80">
        <v>7.16</v>
      </c>
    </row>
    <row r="9883" spans="1:3">
      <c r="A9883" s="75">
        <v>40984</v>
      </c>
      <c r="B9883" s="73" t="s">
        <v>10519</v>
      </c>
      <c r="C9883" s="80">
        <v>1576.44</v>
      </c>
    </row>
    <row r="9884" spans="1:3">
      <c r="A9884" s="75">
        <v>248</v>
      </c>
      <c r="B9884" s="73" t="s">
        <v>10520</v>
      </c>
      <c r="C9884" s="80">
        <v>7.38</v>
      </c>
    </row>
    <row r="9885" spans="1:3">
      <c r="A9885" s="75">
        <v>41086</v>
      </c>
      <c r="B9885" s="73" t="s">
        <v>10521</v>
      </c>
      <c r="C9885" s="80">
        <v>1625.32</v>
      </c>
    </row>
    <row r="9886" spans="1:3">
      <c r="A9886" s="75">
        <v>34466</v>
      </c>
      <c r="B9886" s="73" t="s">
        <v>10522</v>
      </c>
      <c r="C9886" s="80">
        <v>7.16</v>
      </c>
    </row>
    <row r="9887" spans="1:3">
      <c r="A9887" s="75">
        <v>41083</v>
      </c>
      <c r="B9887" s="73" t="s">
        <v>10523</v>
      </c>
      <c r="C9887" s="80">
        <v>1576.44</v>
      </c>
    </row>
    <row r="9888" spans="1:3">
      <c r="A9888" s="75">
        <v>252</v>
      </c>
      <c r="B9888" s="73" t="s">
        <v>10524</v>
      </c>
      <c r="C9888" s="80">
        <v>7.16</v>
      </c>
    </row>
    <row r="9889" spans="1:3">
      <c r="A9889" s="75">
        <v>40909</v>
      </c>
      <c r="B9889" s="73" t="s">
        <v>10525</v>
      </c>
      <c r="C9889" s="80">
        <v>1576.44</v>
      </c>
    </row>
    <row r="9890" spans="1:3">
      <c r="A9890" s="75">
        <v>242</v>
      </c>
      <c r="B9890" s="73" t="s">
        <v>10526</v>
      </c>
      <c r="C9890" s="80">
        <v>7.38</v>
      </c>
    </row>
    <row r="9891" spans="1:3">
      <c r="A9891" s="75">
        <v>41085</v>
      </c>
      <c r="B9891" s="73" t="s">
        <v>10527</v>
      </c>
      <c r="C9891" s="80">
        <v>1625.32</v>
      </c>
    </row>
    <row r="9892" spans="1:3" ht="25.5">
      <c r="A9892" s="75">
        <v>427</v>
      </c>
      <c r="B9892" s="73" t="s">
        <v>10528</v>
      </c>
      <c r="C9892" s="80">
        <v>12.89</v>
      </c>
    </row>
    <row r="9893" spans="1:3" ht="25.5">
      <c r="A9893" s="75">
        <v>417</v>
      </c>
      <c r="B9893" s="73" t="s">
        <v>10529</v>
      </c>
      <c r="C9893" s="80">
        <v>6.08</v>
      </c>
    </row>
    <row r="9894" spans="1:3" ht="25.5">
      <c r="A9894" s="75">
        <v>11273</v>
      </c>
      <c r="B9894" s="73" t="s">
        <v>10530</v>
      </c>
      <c r="C9894" s="80">
        <v>18.86</v>
      </c>
    </row>
    <row r="9895" spans="1:3" ht="25.5">
      <c r="A9895" s="75">
        <v>11272</v>
      </c>
      <c r="B9895" s="73" t="s">
        <v>10531</v>
      </c>
      <c r="C9895" s="80">
        <v>11.38</v>
      </c>
    </row>
    <row r="9896" spans="1:3" ht="25.5">
      <c r="A9896" s="75">
        <v>11275</v>
      </c>
      <c r="B9896" s="73" t="s">
        <v>10532</v>
      </c>
      <c r="C9896" s="80">
        <v>4.57</v>
      </c>
    </row>
    <row r="9897" spans="1:3" ht="25.5">
      <c r="A9897" s="75">
        <v>11274</v>
      </c>
      <c r="B9897" s="73" t="s">
        <v>10533</v>
      </c>
      <c r="C9897" s="80">
        <v>3.48</v>
      </c>
    </row>
    <row r="9898" spans="1:3">
      <c r="A9898" s="75">
        <v>45250</v>
      </c>
      <c r="B9898" s="73" t="s">
        <v>10534</v>
      </c>
      <c r="C9898" s="80">
        <v>30.71</v>
      </c>
    </row>
    <row r="9899" spans="1:3">
      <c r="A9899" s="75">
        <v>38470</v>
      </c>
      <c r="B9899" s="73" t="s">
        <v>10535</v>
      </c>
      <c r="C9899" s="80">
        <v>31.44</v>
      </c>
    </row>
    <row r="9900" spans="1:3">
      <c r="A9900" s="75">
        <v>38547</v>
      </c>
      <c r="B9900" s="73" t="s">
        <v>10536</v>
      </c>
      <c r="C9900" s="80">
        <v>208.74</v>
      </c>
    </row>
    <row r="9901" spans="1:3">
      <c r="A9901" s="75">
        <v>38467</v>
      </c>
      <c r="B9901" s="73" t="s">
        <v>10537</v>
      </c>
      <c r="C9901" s="80">
        <v>203.31</v>
      </c>
    </row>
    <row r="9902" spans="1:3">
      <c r="A9902" s="75">
        <v>38468</v>
      </c>
      <c r="B9902" s="73" t="s">
        <v>10538</v>
      </c>
      <c r="C9902" s="80">
        <v>253.79</v>
      </c>
    </row>
    <row r="9903" spans="1:3">
      <c r="A9903" s="75">
        <v>38469</v>
      </c>
      <c r="B9903" s="73" t="s">
        <v>10539</v>
      </c>
      <c r="C9903" s="80">
        <v>199.32</v>
      </c>
    </row>
    <row r="9904" spans="1:3">
      <c r="A9904" s="75">
        <v>45197</v>
      </c>
      <c r="B9904" s="73" t="s">
        <v>10540</v>
      </c>
      <c r="C9904" s="80">
        <v>158.96</v>
      </c>
    </row>
    <row r="9905" spans="1:3">
      <c r="A9905" s="75">
        <v>38471</v>
      </c>
      <c r="B9905" s="73" t="s">
        <v>10541</v>
      </c>
      <c r="C9905" s="80">
        <v>213.17</v>
      </c>
    </row>
    <row r="9906" spans="1:3">
      <c r="A9906" s="75">
        <v>45206</v>
      </c>
      <c r="B9906" s="73" t="s">
        <v>10542</v>
      </c>
      <c r="C9906" s="80">
        <v>42.12</v>
      </c>
    </row>
    <row r="9907" spans="1:3">
      <c r="A9907" s="75">
        <v>37370</v>
      </c>
      <c r="B9907" s="73" t="s">
        <v>10543</v>
      </c>
      <c r="C9907" s="80">
        <v>1.6</v>
      </c>
    </row>
    <row r="9908" spans="1:3">
      <c r="A9908" s="75">
        <v>40862</v>
      </c>
      <c r="B9908" s="73" t="s">
        <v>10544</v>
      </c>
      <c r="C9908" s="80">
        <v>301.52999999999997</v>
      </c>
    </row>
    <row r="9909" spans="1:3">
      <c r="A9909" s="75">
        <v>10658</v>
      </c>
      <c r="B9909" s="73" t="s">
        <v>10545</v>
      </c>
      <c r="C9909" s="80"/>
    </row>
    <row r="9910" spans="1:3">
      <c r="A9910" s="75">
        <v>253</v>
      </c>
      <c r="B9910" s="73" t="s">
        <v>10546</v>
      </c>
      <c r="C9910" s="80">
        <v>10.06</v>
      </c>
    </row>
    <row r="9911" spans="1:3">
      <c r="A9911" s="75">
        <v>40809</v>
      </c>
      <c r="B9911" s="73" t="s">
        <v>10547</v>
      </c>
      <c r="C9911" s="80">
        <v>2213.1999999999998</v>
      </c>
    </row>
    <row r="9912" spans="1:3" ht="25.5">
      <c r="A9912" s="75">
        <v>42428</v>
      </c>
      <c r="B9912" s="73" t="s">
        <v>10548</v>
      </c>
      <c r="C9912" s="80"/>
    </row>
    <row r="9913" spans="1:3">
      <c r="A9913" s="75">
        <v>301</v>
      </c>
      <c r="B9913" s="73" t="s">
        <v>10549</v>
      </c>
      <c r="C9913" s="80">
        <v>3</v>
      </c>
    </row>
    <row r="9914" spans="1:3">
      <c r="A9914" s="75">
        <v>296</v>
      </c>
      <c r="B9914" s="73" t="s">
        <v>10550</v>
      </c>
      <c r="C9914" s="80">
        <v>1.69</v>
      </c>
    </row>
    <row r="9915" spans="1:3">
      <c r="A9915" s="75">
        <v>297</v>
      </c>
      <c r="B9915" s="73" t="s">
        <v>10551</v>
      </c>
      <c r="C9915" s="80">
        <v>2.4900000000000002</v>
      </c>
    </row>
    <row r="9916" spans="1:3">
      <c r="A9916" s="75">
        <v>299</v>
      </c>
      <c r="B9916" s="73" t="s">
        <v>10552</v>
      </c>
      <c r="C9916" s="80">
        <v>3.52</v>
      </c>
    </row>
    <row r="9917" spans="1:3">
      <c r="A9917" s="75">
        <v>300</v>
      </c>
      <c r="B9917" s="73" t="s">
        <v>10553</v>
      </c>
      <c r="C9917" s="80">
        <v>12.18</v>
      </c>
    </row>
    <row r="9918" spans="1:3">
      <c r="A9918" s="75">
        <v>20085</v>
      </c>
      <c r="B9918" s="73" t="s">
        <v>10554</v>
      </c>
      <c r="C9918" s="80">
        <v>2.2200000000000002</v>
      </c>
    </row>
    <row r="9919" spans="1:3">
      <c r="A9919" s="75">
        <v>298</v>
      </c>
      <c r="B9919" s="73" t="s">
        <v>10555</v>
      </c>
      <c r="C9919" s="80">
        <v>2.7</v>
      </c>
    </row>
    <row r="9920" spans="1:3">
      <c r="A9920" s="75">
        <v>311</v>
      </c>
      <c r="B9920" s="73" t="s">
        <v>10556</v>
      </c>
      <c r="C9920" s="80">
        <v>10.039999999999999</v>
      </c>
    </row>
    <row r="9921" spans="1:3">
      <c r="A9921" s="75">
        <v>318</v>
      </c>
      <c r="B9921" s="73" t="s">
        <v>10557</v>
      </c>
      <c r="C9921" s="80">
        <v>20.22</v>
      </c>
    </row>
    <row r="9922" spans="1:3">
      <c r="A9922" s="75">
        <v>319</v>
      </c>
      <c r="B9922" s="73" t="s">
        <v>10558</v>
      </c>
      <c r="C9922" s="80">
        <v>31.71</v>
      </c>
    </row>
    <row r="9923" spans="1:3">
      <c r="A9923" s="75">
        <v>303</v>
      </c>
      <c r="B9923" s="73" t="s">
        <v>10559</v>
      </c>
      <c r="C9923" s="80">
        <v>3.32</v>
      </c>
    </row>
    <row r="9924" spans="1:3">
      <c r="A9924" s="75">
        <v>305</v>
      </c>
      <c r="B9924" s="73" t="s">
        <v>10560</v>
      </c>
      <c r="C9924" s="80">
        <v>10.45</v>
      </c>
    </row>
    <row r="9925" spans="1:3">
      <c r="A9925" s="75">
        <v>306</v>
      </c>
      <c r="B9925" s="73" t="s">
        <v>10561</v>
      </c>
      <c r="C9925" s="80">
        <v>15.85</v>
      </c>
    </row>
    <row r="9926" spans="1:3">
      <c r="A9926" s="75">
        <v>307</v>
      </c>
      <c r="B9926" s="73" t="s">
        <v>10562</v>
      </c>
      <c r="C9926" s="80">
        <v>40.06</v>
      </c>
    </row>
    <row r="9927" spans="1:3">
      <c r="A9927" s="75">
        <v>309</v>
      </c>
      <c r="B9927" s="73" t="s">
        <v>10563</v>
      </c>
      <c r="C9927" s="80">
        <v>65.62</v>
      </c>
    </row>
    <row r="9928" spans="1:3">
      <c r="A9928" s="75">
        <v>310</v>
      </c>
      <c r="B9928" s="73" t="s">
        <v>10564</v>
      </c>
      <c r="C9928" s="80">
        <v>90.95</v>
      </c>
    </row>
    <row r="9929" spans="1:3">
      <c r="A9929" s="75">
        <v>308</v>
      </c>
      <c r="B9929" s="73" t="s">
        <v>10565</v>
      </c>
      <c r="C9929" s="80">
        <v>89.4</v>
      </c>
    </row>
    <row r="9930" spans="1:3">
      <c r="A9930" s="75">
        <v>328</v>
      </c>
      <c r="B9930" s="73" t="s">
        <v>10566</v>
      </c>
      <c r="C9930" s="80">
        <v>7.95</v>
      </c>
    </row>
    <row r="9931" spans="1:3">
      <c r="A9931" s="75">
        <v>325</v>
      </c>
      <c r="B9931" s="73" t="s">
        <v>10567</v>
      </c>
      <c r="C9931" s="80">
        <v>2.34</v>
      </c>
    </row>
    <row r="9932" spans="1:3">
      <c r="A9932" s="75">
        <v>20326</v>
      </c>
      <c r="B9932" s="73" t="s">
        <v>10568</v>
      </c>
      <c r="C9932" s="80">
        <v>4.29</v>
      </c>
    </row>
    <row r="9933" spans="1:3">
      <c r="A9933" s="75">
        <v>329</v>
      </c>
      <c r="B9933" s="73" t="s">
        <v>10569</v>
      </c>
      <c r="C9933" s="80">
        <v>6.65</v>
      </c>
    </row>
    <row r="9934" spans="1:3">
      <c r="A9934" s="75">
        <v>39642</v>
      </c>
      <c r="B9934" s="73" t="s">
        <v>10570</v>
      </c>
      <c r="C9934" s="80">
        <v>2.94</v>
      </c>
    </row>
    <row r="9935" spans="1:3">
      <c r="A9935" s="75">
        <v>39641</v>
      </c>
      <c r="B9935" s="73" t="s">
        <v>10571</v>
      </c>
      <c r="C9935" s="80">
        <v>2.58</v>
      </c>
    </row>
    <row r="9936" spans="1:3">
      <c r="A9936" s="75">
        <v>39643</v>
      </c>
      <c r="B9936" s="73" t="s">
        <v>10572</v>
      </c>
      <c r="C9936" s="80">
        <v>3.46</v>
      </c>
    </row>
    <row r="9937" spans="1:3">
      <c r="A9937" s="75">
        <v>39644</v>
      </c>
      <c r="B9937" s="73" t="s">
        <v>10573</v>
      </c>
      <c r="C9937" s="80">
        <v>5.36</v>
      </c>
    </row>
    <row r="9938" spans="1:3">
      <c r="A9938" s="75">
        <v>39645</v>
      </c>
      <c r="B9938" s="73" t="s">
        <v>10574</v>
      </c>
      <c r="C9938" s="80">
        <v>5.88</v>
      </c>
    </row>
    <row r="9939" spans="1:3">
      <c r="A9939" s="75">
        <v>41610</v>
      </c>
      <c r="B9939" s="73" t="s">
        <v>10575</v>
      </c>
      <c r="C9939" s="80">
        <v>765.54</v>
      </c>
    </row>
    <row r="9940" spans="1:3">
      <c r="A9940" s="75">
        <v>41611</v>
      </c>
      <c r="B9940" s="73" t="s">
        <v>10576</v>
      </c>
      <c r="C9940" s="80">
        <v>1206.6500000000001</v>
      </c>
    </row>
    <row r="9941" spans="1:3">
      <c r="A9941" s="75">
        <v>41612</v>
      </c>
      <c r="B9941" s="73" t="s">
        <v>10577</v>
      </c>
      <c r="C9941" s="80">
        <v>1694.31</v>
      </c>
    </row>
    <row r="9942" spans="1:3">
      <c r="A9942" s="75">
        <v>41637</v>
      </c>
      <c r="B9942" s="73" t="s">
        <v>10578</v>
      </c>
      <c r="C9942" s="80">
        <v>158.38</v>
      </c>
    </row>
    <row r="9943" spans="1:3">
      <c r="A9943" s="75">
        <v>41638</v>
      </c>
      <c r="B9943" s="73" t="s">
        <v>10579</v>
      </c>
      <c r="C9943" s="80">
        <v>206.31</v>
      </c>
    </row>
    <row r="9944" spans="1:3">
      <c r="A9944" s="75">
        <v>41639</v>
      </c>
      <c r="B9944" s="73" t="s">
        <v>10580</v>
      </c>
      <c r="C9944" s="80">
        <v>499.12</v>
      </c>
    </row>
    <row r="9945" spans="1:3">
      <c r="A9945" s="75">
        <v>11789</v>
      </c>
      <c r="B9945" s="73" t="s">
        <v>10581</v>
      </c>
      <c r="C9945" s="80">
        <v>1.72</v>
      </c>
    </row>
    <row r="9946" spans="1:3" ht="25.5">
      <c r="A9946" s="75">
        <v>20975</v>
      </c>
      <c r="B9946" s="73" t="s">
        <v>10582</v>
      </c>
      <c r="C9946" s="80">
        <v>12.71</v>
      </c>
    </row>
    <row r="9947" spans="1:3" ht="25.5">
      <c r="A9947" s="75">
        <v>20976</v>
      </c>
      <c r="B9947" s="73" t="s">
        <v>10583</v>
      </c>
      <c r="C9947" s="80">
        <v>19.2</v>
      </c>
    </row>
    <row r="9948" spans="1:3">
      <c r="A9948" s="75">
        <v>6138</v>
      </c>
      <c r="B9948" s="73" t="s">
        <v>10584</v>
      </c>
      <c r="C9948" s="80">
        <v>11.29</v>
      </c>
    </row>
    <row r="9949" spans="1:3">
      <c r="A9949" s="75">
        <v>40340</v>
      </c>
      <c r="B9949" s="73" t="s">
        <v>10585</v>
      </c>
      <c r="C9949" s="80">
        <v>22.07</v>
      </c>
    </row>
    <row r="9950" spans="1:3">
      <c r="A9950" s="75">
        <v>40341</v>
      </c>
      <c r="B9950" s="73" t="s">
        <v>10586</v>
      </c>
      <c r="C9950" s="80">
        <v>26.34</v>
      </c>
    </row>
    <row r="9951" spans="1:3">
      <c r="A9951" s="75">
        <v>40342</v>
      </c>
      <c r="B9951" s="73" t="s">
        <v>10587</v>
      </c>
      <c r="C9951" s="80">
        <v>31.41</v>
      </c>
    </row>
    <row r="9952" spans="1:3">
      <c r="A9952" s="75">
        <v>40343</v>
      </c>
      <c r="B9952" s="73" t="s">
        <v>10588</v>
      </c>
      <c r="C9952" s="80">
        <v>37.26</v>
      </c>
    </row>
    <row r="9953" spans="1:3">
      <c r="A9953" s="75">
        <v>40344</v>
      </c>
      <c r="B9953" s="73" t="s">
        <v>10589</v>
      </c>
      <c r="C9953" s="80">
        <v>50.79</v>
      </c>
    </row>
    <row r="9954" spans="1:3">
      <c r="A9954" s="75">
        <v>40345</v>
      </c>
      <c r="B9954" s="73" t="s">
        <v>10590</v>
      </c>
      <c r="C9954" s="80">
        <v>62.58</v>
      </c>
    </row>
    <row r="9955" spans="1:3">
      <c r="A9955" s="75">
        <v>40346</v>
      </c>
      <c r="B9955" s="73" t="s">
        <v>10591</v>
      </c>
      <c r="C9955" s="80">
        <v>72.599999999999994</v>
      </c>
    </row>
    <row r="9956" spans="1:3">
      <c r="A9956" s="75">
        <v>40347</v>
      </c>
      <c r="B9956" s="73" t="s">
        <v>10592</v>
      </c>
      <c r="C9956" s="80">
        <v>91.21</v>
      </c>
    </row>
    <row r="9957" spans="1:3" ht="25.5">
      <c r="A9957" s="75">
        <v>43424</v>
      </c>
      <c r="B9957" s="73" t="s">
        <v>10593</v>
      </c>
      <c r="C9957" s="80">
        <v>641.4</v>
      </c>
    </row>
    <row r="9958" spans="1:3" ht="25.5">
      <c r="A9958" s="75">
        <v>43426</v>
      </c>
      <c r="B9958" s="73" t="s">
        <v>10594</v>
      </c>
      <c r="C9958" s="80">
        <v>2212.1999999999998</v>
      </c>
    </row>
    <row r="9959" spans="1:3" ht="25.5">
      <c r="A9959" s="75">
        <v>12565</v>
      </c>
      <c r="B9959" s="73" t="s">
        <v>10595</v>
      </c>
      <c r="C9959" s="80">
        <v>775.79</v>
      </c>
    </row>
    <row r="9960" spans="1:3" ht="25.5">
      <c r="A9960" s="75">
        <v>12567</v>
      </c>
      <c r="B9960" s="73" t="s">
        <v>10596</v>
      </c>
      <c r="C9960" s="80">
        <v>1042.01</v>
      </c>
    </row>
    <row r="9961" spans="1:3" ht="25.5">
      <c r="A9961" s="75">
        <v>12568</v>
      </c>
      <c r="B9961" s="73" t="s">
        <v>10597</v>
      </c>
      <c r="C9961" s="80">
        <v>1458.82</v>
      </c>
    </row>
    <row r="9962" spans="1:3" ht="25.5">
      <c r="A9962" s="75">
        <v>43441</v>
      </c>
      <c r="B9962" s="73" t="s">
        <v>10598</v>
      </c>
      <c r="C9962" s="80">
        <v>187.56</v>
      </c>
    </row>
    <row r="9963" spans="1:3" ht="25.5">
      <c r="A9963" s="75">
        <v>43423</v>
      </c>
      <c r="B9963" s="73" t="s">
        <v>10599</v>
      </c>
      <c r="C9963" s="80">
        <v>87.52</v>
      </c>
    </row>
    <row r="9964" spans="1:3" ht="25.5">
      <c r="A9964" s="75">
        <v>12532</v>
      </c>
      <c r="B9964" s="73" t="s">
        <v>10600</v>
      </c>
      <c r="C9964" s="80">
        <v>134.99</v>
      </c>
    </row>
    <row r="9965" spans="1:3" ht="25.5">
      <c r="A9965" s="75">
        <v>43444</v>
      </c>
      <c r="B9965" s="73" t="s">
        <v>10601</v>
      </c>
      <c r="C9965" s="80">
        <v>453.27</v>
      </c>
    </row>
    <row r="9966" spans="1:3" ht="25.5">
      <c r="A9966" s="75">
        <v>12551</v>
      </c>
      <c r="B9966" s="73" t="s">
        <v>10602</v>
      </c>
      <c r="C9966" s="80">
        <v>323.39999999999998</v>
      </c>
    </row>
    <row r="9967" spans="1:3" ht="25.5">
      <c r="A9967" s="75">
        <v>43442</v>
      </c>
      <c r="B9967" s="73" t="s">
        <v>10603</v>
      </c>
      <c r="C9967" s="80">
        <v>250.08</v>
      </c>
    </row>
    <row r="9968" spans="1:3" ht="25.5">
      <c r="A9968" s="75">
        <v>43443</v>
      </c>
      <c r="B9968" s="73" t="s">
        <v>10604</v>
      </c>
      <c r="C9968" s="80">
        <v>328.23</v>
      </c>
    </row>
    <row r="9969" spans="1:3" ht="25.5">
      <c r="A9969" s="75">
        <v>12544</v>
      </c>
      <c r="B9969" s="73" t="s">
        <v>10605</v>
      </c>
      <c r="C9969" s="80">
        <v>177.14</v>
      </c>
    </row>
    <row r="9970" spans="1:3" ht="25.5">
      <c r="A9970" s="75">
        <v>12547</v>
      </c>
      <c r="B9970" s="73" t="s">
        <v>10606</v>
      </c>
      <c r="C9970" s="80">
        <v>238.24</v>
      </c>
    </row>
    <row r="9971" spans="1:3" ht="25.5">
      <c r="A9971" s="75">
        <v>43445</v>
      </c>
      <c r="B9971" s="73" t="s">
        <v>10607</v>
      </c>
      <c r="C9971" s="80">
        <v>625.21</v>
      </c>
    </row>
    <row r="9972" spans="1:3" ht="25.5">
      <c r="A9972" s="75">
        <v>12563</v>
      </c>
      <c r="B9972" s="73" t="s">
        <v>10608</v>
      </c>
      <c r="C9972" s="80">
        <v>447.31</v>
      </c>
    </row>
    <row r="9973" spans="1:3" ht="25.5">
      <c r="A9973" s="75">
        <v>43425</v>
      </c>
      <c r="B9973" s="73" t="s">
        <v>10609</v>
      </c>
      <c r="C9973" s="80">
        <v>281.33999999999997</v>
      </c>
    </row>
    <row r="9974" spans="1:3" ht="25.5">
      <c r="A9974" s="75">
        <v>43446</v>
      </c>
      <c r="B9974" s="73" t="s">
        <v>10610</v>
      </c>
      <c r="C9974" s="80">
        <v>593.94000000000005</v>
      </c>
    </row>
    <row r="9975" spans="1:3" ht="25.5">
      <c r="A9975" s="75">
        <v>43447</v>
      </c>
      <c r="B9975" s="73" t="s">
        <v>10611</v>
      </c>
      <c r="C9975" s="80">
        <v>729.41</v>
      </c>
    </row>
    <row r="9976" spans="1:3" ht="25.5">
      <c r="A9976" s="75">
        <v>43448</v>
      </c>
      <c r="B9976" s="73" t="s">
        <v>10612</v>
      </c>
      <c r="C9976" s="80">
        <v>1021.17</v>
      </c>
    </row>
    <row r="9977" spans="1:3" ht="25.5">
      <c r="A9977" s="75">
        <v>13761</v>
      </c>
      <c r="B9977" s="73" t="s">
        <v>10613</v>
      </c>
      <c r="C9977" s="80">
        <v>5123.88</v>
      </c>
    </row>
    <row r="9978" spans="1:3" ht="25.5">
      <c r="A9978" s="75">
        <v>4814</v>
      </c>
      <c r="B9978" s="73" t="s">
        <v>10614</v>
      </c>
      <c r="C9978" s="80">
        <v>53.28</v>
      </c>
    </row>
    <row r="9979" spans="1:3">
      <c r="A9979" s="75">
        <v>44473</v>
      </c>
      <c r="B9979" s="73" t="s">
        <v>10615</v>
      </c>
      <c r="C9979" s="80"/>
    </row>
    <row r="9980" spans="1:3">
      <c r="A9980" s="75">
        <v>6122</v>
      </c>
      <c r="B9980" s="73" t="s">
        <v>10616</v>
      </c>
      <c r="C9980" s="80">
        <v>9.68</v>
      </c>
    </row>
    <row r="9981" spans="1:3">
      <c r="A9981" s="75">
        <v>40810</v>
      </c>
      <c r="B9981" s="73" t="s">
        <v>10617</v>
      </c>
      <c r="C9981" s="80">
        <v>2130.15</v>
      </c>
    </row>
    <row r="9982" spans="1:3">
      <c r="A9982" s="75">
        <v>21100</v>
      </c>
      <c r="B9982" s="73" t="s">
        <v>10618</v>
      </c>
      <c r="C9982" s="80"/>
    </row>
    <row r="9983" spans="1:3" ht="25.5">
      <c r="A9983" s="75">
        <v>11811</v>
      </c>
      <c r="B9983" s="73" t="s">
        <v>10619</v>
      </c>
      <c r="C9983" s="80"/>
    </row>
    <row r="9984" spans="1:3" ht="25.5">
      <c r="A9984" s="75">
        <v>11816</v>
      </c>
      <c r="B9984" s="73" t="s">
        <v>10620</v>
      </c>
      <c r="C9984" s="80"/>
    </row>
    <row r="9985" spans="1:3" ht="25.5">
      <c r="A9985" s="75">
        <v>11814</v>
      </c>
      <c r="B9985" s="73" t="s">
        <v>10621</v>
      </c>
      <c r="C9985" s="80"/>
    </row>
    <row r="9986" spans="1:3" ht="25.5">
      <c r="A9986" s="75">
        <v>14186</v>
      </c>
      <c r="B9986" s="73" t="s">
        <v>10622</v>
      </c>
      <c r="C9986" s="80"/>
    </row>
    <row r="9987" spans="1:3" ht="25.5">
      <c r="A9987" s="75">
        <v>14185</v>
      </c>
      <c r="B9987" s="73" t="s">
        <v>10623</v>
      </c>
      <c r="C9987" s="80"/>
    </row>
    <row r="9988" spans="1:3">
      <c r="A9988" s="75">
        <v>44498</v>
      </c>
      <c r="B9988" s="73" t="s">
        <v>10624</v>
      </c>
      <c r="C9988" s="80"/>
    </row>
    <row r="9989" spans="1:3" ht="25.5">
      <c r="A9989" s="75">
        <v>34469</v>
      </c>
      <c r="B9989" s="73" t="s">
        <v>10625</v>
      </c>
      <c r="C9989" s="80"/>
    </row>
    <row r="9990" spans="1:3" ht="25.5">
      <c r="A9990" s="75">
        <v>34476</v>
      </c>
      <c r="B9990" s="73" t="s">
        <v>10626</v>
      </c>
      <c r="C9990" s="80"/>
    </row>
    <row r="9991" spans="1:3" ht="25.5">
      <c r="A9991" s="75">
        <v>34477</v>
      </c>
      <c r="B9991" s="73" t="s">
        <v>10627</v>
      </c>
      <c r="C9991" s="80"/>
    </row>
    <row r="9992" spans="1:3" ht="25.5">
      <c r="A9992" s="75">
        <v>34482</v>
      </c>
      <c r="B9992" s="73" t="s">
        <v>10628</v>
      </c>
      <c r="C9992" s="80"/>
    </row>
    <row r="9993" spans="1:3" ht="38.25">
      <c r="A9993" s="75">
        <v>34472</v>
      </c>
      <c r="B9993" s="73" t="s">
        <v>10629</v>
      </c>
      <c r="C9993" s="80"/>
    </row>
    <row r="9994" spans="1:3" ht="25.5">
      <c r="A9994" s="75">
        <v>42425</v>
      </c>
      <c r="B9994" s="73" t="s">
        <v>10630</v>
      </c>
      <c r="C9994" s="80"/>
    </row>
    <row r="9995" spans="1:3" ht="25.5">
      <c r="A9995" s="75">
        <v>42422</v>
      </c>
      <c r="B9995" s="73" t="s">
        <v>631</v>
      </c>
      <c r="C9995" s="80"/>
    </row>
    <row r="9996" spans="1:3" ht="25.5">
      <c r="A9996" s="75">
        <v>43184</v>
      </c>
      <c r="B9996" s="73" t="s">
        <v>632</v>
      </c>
      <c r="C9996" s="80"/>
    </row>
    <row r="9997" spans="1:3" ht="25.5">
      <c r="A9997" s="75">
        <v>42424</v>
      </c>
      <c r="B9997" s="73" t="s">
        <v>10631</v>
      </c>
      <c r="C9997" s="80"/>
    </row>
    <row r="9998" spans="1:3" ht="25.5">
      <c r="A9998" s="75">
        <v>42416</v>
      </c>
      <c r="B9998" s="73" t="s">
        <v>10632</v>
      </c>
      <c r="C9998" s="80"/>
    </row>
    <row r="9999" spans="1:3" ht="25.5">
      <c r="A9999" s="75">
        <v>42417</v>
      </c>
      <c r="B9999" s="73" t="s">
        <v>10633</v>
      </c>
      <c r="C9999" s="80"/>
    </row>
    <row r="10000" spans="1:3" ht="25.5">
      <c r="A10000" s="75">
        <v>42419</v>
      </c>
      <c r="B10000" s="73" t="s">
        <v>10634</v>
      </c>
      <c r="C10000" s="80"/>
    </row>
    <row r="10001" spans="1:3" ht="25.5">
      <c r="A10001" s="75">
        <v>42420</v>
      </c>
      <c r="B10001" s="73" t="s">
        <v>10635</v>
      </c>
      <c r="C10001" s="80"/>
    </row>
    <row r="10002" spans="1:3" ht="25.5">
      <c r="A10002" s="75">
        <v>42421</v>
      </c>
      <c r="B10002" s="73" t="s">
        <v>10636</v>
      </c>
      <c r="C10002" s="80"/>
    </row>
    <row r="10003" spans="1:3" ht="25.5">
      <c r="A10003" s="75">
        <v>39556</v>
      </c>
      <c r="B10003" s="73" t="s">
        <v>10637</v>
      </c>
      <c r="C10003" s="80"/>
    </row>
    <row r="10004" spans="1:3" ht="25.5">
      <c r="A10004" s="75">
        <v>39557</v>
      </c>
      <c r="B10004" s="73" t="s">
        <v>10638</v>
      </c>
      <c r="C10004" s="80"/>
    </row>
    <row r="10005" spans="1:3" ht="25.5">
      <c r="A10005" s="75">
        <v>39559</v>
      </c>
      <c r="B10005" s="73" t="s">
        <v>10639</v>
      </c>
      <c r="C10005" s="80"/>
    </row>
    <row r="10006" spans="1:3" ht="25.5">
      <c r="A10006" s="75">
        <v>39560</v>
      </c>
      <c r="B10006" s="73" t="s">
        <v>10640</v>
      </c>
      <c r="C10006" s="80"/>
    </row>
    <row r="10007" spans="1:3" ht="25.5">
      <c r="A10007" s="75">
        <v>39561</v>
      </c>
      <c r="B10007" s="73" t="s">
        <v>10641</v>
      </c>
      <c r="C10007" s="80"/>
    </row>
    <row r="10008" spans="1:3" ht="25.5">
      <c r="A10008" s="75">
        <v>43195</v>
      </c>
      <c r="B10008" s="73" t="s">
        <v>10642</v>
      </c>
      <c r="C10008" s="80"/>
    </row>
    <row r="10009" spans="1:3" ht="25.5">
      <c r="A10009" s="75">
        <v>43196</v>
      </c>
      <c r="B10009" s="73" t="s">
        <v>10643</v>
      </c>
      <c r="C10009" s="80"/>
    </row>
    <row r="10010" spans="1:3" ht="25.5">
      <c r="A10010" s="75">
        <v>43198</v>
      </c>
      <c r="B10010" s="73" t="s">
        <v>633</v>
      </c>
      <c r="C10010" s="80"/>
    </row>
    <row r="10011" spans="1:3" ht="25.5">
      <c r="A10011" s="75">
        <v>43199</v>
      </c>
      <c r="B10011" s="73" t="s">
        <v>634</v>
      </c>
      <c r="C10011" s="80"/>
    </row>
    <row r="10012" spans="1:3" ht="25.5">
      <c r="A10012" s="75">
        <v>43200</v>
      </c>
      <c r="B10012" s="73" t="s">
        <v>10644</v>
      </c>
      <c r="C10012" s="80"/>
    </row>
    <row r="10013" spans="1:3" ht="25.5">
      <c r="A10013" s="75">
        <v>43190</v>
      </c>
      <c r="B10013" s="73" t="s">
        <v>10645</v>
      </c>
      <c r="C10013" s="80"/>
    </row>
    <row r="10014" spans="1:3" ht="25.5">
      <c r="A10014" s="75">
        <v>39555</v>
      </c>
      <c r="B10014" s="73" t="s">
        <v>10646</v>
      </c>
      <c r="C10014" s="80"/>
    </row>
    <row r="10015" spans="1:3" ht="25.5">
      <c r="A10015" s="75">
        <v>43191</v>
      </c>
      <c r="B10015" s="73" t="s">
        <v>10647</v>
      </c>
      <c r="C10015" s="80"/>
    </row>
    <row r="10016" spans="1:3" ht="25.5">
      <c r="A10016" s="75">
        <v>39548</v>
      </c>
      <c r="B10016" s="73" t="s">
        <v>10648</v>
      </c>
      <c r="C10016" s="80"/>
    </row>
    <row r="10017" spans="1:3" ht="25.5">
      <c r="A10017" s="75">
        <v>43192</v>
      </c>
      <c r="B10017" s="73" t="s">
        <v>10649</v>
      </c>
      <c r="C10017" s="80"/>
    </row>
    <row r="10018" spans="1:3" ht="25.5">
      <c r="A10018" s="75">
        <v>39554</v>
      </c>
      <c r="B10018" s="73" t="s">
        <v>10650</v>
      </c>
      <c r="C10018" s="80"/>
    </row>
    <row r="10019" spans="1:3" ht="25.5">
      <c r="A10019" s="75">
        <v>43194</v>
      </c>
      <c r="B10019" s="73" t="s">
        <v>10651</v>
      </c>
      <c r="C10019" s="80"/>
    </row>
    <row r="10020" spans="1:3" ht="25.5">
      <c r="A10020" s="75">
        <v>39551</v>
      </c>
      <c r="B10020" s="73" t="s">
        <v>10652</v>
      </c>
      <c r="C10020" s="80"/>
    </row>
    <row r="10021" spans="1:3" ht="25.5">
      <c r="A10021" s="75">
        <v>43185</v>
      </c>
      <c r="B10021" s="73" t="s">
        <v>10653</v>
      </c>
      <c r="C10021" s="80"/>
    </row>
    <row r="10022" spans="1:3" ht="25.5">
      <c r="A10022" s="75">
        <v>43186</v>
      </c>
      <c r="B10022" s="73" t="s">
        <v>10654</v>
      </c>
      <c r="C10022" s="80"/>
    </row>
    <row r="10023" spans="1:3" ht="25.5">
      <c r="A10023" s="75">
        <v>43187</v>
      </c>
      <c r="B10023" s="73" t="s">
        <v>10655</v>
      </c>
      <c r="C10023" s="80"/>
    </row>
    <row r="10024" spans="1:3" ht="25.5">
      <c r="A10024" s="75">
        <v>43188</v>
      </c>
      <c r="B10024" s="73" t="s">
        <v>10656</v>
      </c>
      <c r="C10024" s="80"/>
    </row>
    <row r="10025" spans="1:3" ht="25.5">
      <c r="A10025" s="75">
        <v>43189</v>
      </c>
      <c r="B10025" s="73" t="s">
        <v>10657</v>
      </c>
      <c r="C10025" s="80"/>
    </row>
    <row r="10026" spans="1:3">
      <c r="A10026" s="75">
        <v>39580</v>
      </c>
      <c r="B10026" s="73" t="s">
        <v>10658</v>
      </c>
      <c r="C10026" s="80"/>
    </row>
    <row r="10027" spans="1:3">
      <c r="A10027" s="75">
        <v>39577</v>
      </c>
      <c r="B10027" s="73" t="s">
        <v>10659</v>
      </c>
      <c r="C10027" s="80"/>
    </row>
    <row r="10028" spans="1:3">
      <c r="A10028" s="75">
        <v>39578</v>
      </c>
      <c r="B10028" s="73" t="s">
        <v>10660</v>
      </c>
      <c r="C10028" s="80"/>
    </row>
    <row r="10029" spans="1:3">
      <c r="A10029" s="75">
        <v>39579</v>
      </c>
      <c r="B10029" s="73" t="s">
        <v>10661</v>
      </c>
      <c r="C10029" s="80"/>
    </row>
    <row r="10030" spans="1:3" ht="25.5">
      <c r="A10030" s="75">
        <v>39826</v>
      </c>
      <c r="B10030" s="73" t="s">
        <v>10662</v>
      </c>
      <c r="C10030" s="80"/>
    </row>
    <row r="10031" spans="1:3">
      <c r="A10031" s="75">
        <v>10700</v>
      </c>
      <c r="B10031" s="73" t="s">
        <v>10663</v>
      </c>
      <c r="C10031" s="80"/>
    </row>
    <row r="10032" spans="1:3">
      <c r="A10032" s="75">
        <v>346</v>
      </c>
      <c r="B10032" s="73" t="s">
        <v>10664</v>
      </c>
      <c r="C10032" s="80">
        <v>23.01</v>
      </c>
    </row>
    <row r="10033" spans="1:3">
      <c r="A10033" s="75">
        <v>3312</v>
      </c>
      <c r="B10033" s="73" t="s">
        <v>10665</v>
      </c>
      <c r="C10033" s="80">
        <v>20.38</v>
      </c>
    </row>
    <row r="10034" spans="1:3">
      <c r="A10034" s="75">
        <v>339</v>
      </c>
      <c r="B10034" s="73" t="s">
        <v>10666</v>
      </c>
      <c r="C10034" s="80">
        <v>1.18</v>
      </c>
    </row>
    <row r="10035" spans="1:3">
      <c r="A10035" s="75">
        <v>340</v>
      </c>
      <c r="B10035" s="73" t="s">
        <v>10667</v>
      </c>
      <c r="C10035" s="80">
        <v>1.07</v>
      </c>
    </row>
    <row r="10036" spans="1:3">
      <c r="A10036" s="75">
        <v>43130</v>
      </c>
      <c r="B10036" s="73" t="s">
        <v>10668</v>
      </c>
      <c r="C10036" s="80">
        <v>19.43</v>
      </c>
    </row>
    <row r="10037" spans="1:3">
      <c r="A10037" s="75">
        <v>344</v>
      </c>
      <c r="B10037" s="73" t="s">
        <v>10669</v>
      </c>
      <c r="C10037" s="80">
        <v>25.54</v>
      </c>
    </row>
    <row r="10038" spans="1:3">
      <c r="A10038" s="75">
        <v>345</v>
      </c>
      <c r="B10038" s="73" t="s">
        <v>10670</v>
      </c>
      <c r="C10038" s="80">
        <v>27.71</v>
      </c>
    </row>
    <row r="10039" spans="1:3" ht="25.5">
      <c r="A10039" s="75">
        <v>43131</v>
      </c>
      <c r="B10039" s="73" t="s">
        <v>10671</v>
      </c>
      <c r="C10039" s="80">
        <v>22.57</v>
      </c>
    </row>
    <row r="10040" spans="1:3">
      <c r="A10040" s="75">
        <v>3313</v>
      </c>
      <c r="B10040" s="73" t="s">
        <v>10672</v>
      </c>
      <c r="C10040" s="80">
        <v>26.23</v>
      </c>
    </row>
    <row r="10041" spans="1:3">
      <c r="A10041" s="75">
        <v>43132</v>
      </c>
      <c r="B10041" s="73" t="s">
        <v>10673</v>
      </c>
      <c r="C10041" s="80">
        <v>19.43</v>
      </c>
    </row>
    <row r="10042" spans="1:3">
      <c r="A10042" s="75">
        <v>45245</v>
      </c>
      <c r="B10042" s="73" t="s">
        <v>10674</v>
      </c>
      <c r="C10042" s="80">
        <v>33.770000000000003</v>
      </c>
    </row>
    <row r="10043" spans="1:3">
      <c r="A10043" s="75">
        <v>366</v>
      </c>
      <c r="B10043" s="73" t="s">
        <v>10675</v>
      </c>
      <c r="C10043" s="80">
        <v>84</v>
      </c>
    </row>
    <row r="10044" spans="1:3">
      <c r="A10044" s="75">
        <v>367</v>
      </c>
      <c r="B10044" s="73" t="s">
        <v>10676</v>
      </c>
      <c r="C10044" s="80">
        <v>85.09</v>
      </c>
    </row>
    <row r="10045" spans="1:3">
      <c r="A10045" s="75">
        <v>370</v>
      </c>
      <c r="B10045" s="73" t="s">
        <v>10677</v>
      </c>
      <c r="C10045" s="80">
        <v>84</v>
      </c>
    </row>
    <row r="10046" spans="1:3">
      <c r="A10046" s="75">
        <v>368</v>
      </c>
      <c r="B10046" s="73" t="s">
        <v>10678</v>
      </c>
      <c r="C10046" s="80">
        <v>42</v>
      </c>
    </row>
    <row r="10047" spans="1:3" ht="25.5">
      <c r="A10047" s="75">
        <v>11075</v>
      </c>
      <c r="B10047" s="73" t="s">
        <v>10679</v>
      </c>
      <c r="C10047" s="80">
        <v>964.06</v>
      </c>
    </row>
    <row r="10048" spans="1:3">
      <c r="A10048" s="75">
        <v>1381</v>
      </c>
      <c r="B10048" s="73" t="s">
        <v>10680</v>
      </c>
      <c r="C10048" s="80">
        <v>0.88</v>
      </c>
    </row>
    <row r="10049" spans="1:3">
      <c r="A10049" s="75">
        <v>34353</v>
      </c>
      <c r="B10049" s="73" t="s">
        <v>10681</v>
      </c>
      <c r="C10049" s="80">
        <v>1.63</v>
      </c>
    </row>
    <row r="10050" spans="1:3">
      <c r="A10050" s="75">
        <v>37595</v>
      </c>
      <c r="B10050" s="73" t="s">
        <v>10682</v>
      </c>
      <c r="C10050" s="80">
        <v>2.7</v>
      </c>
    </row>
    <row r="10051" spans="1:3">
      <c r="A10051" s="75">
        <v>37596</v>
      </c>
      <c r="B10051" s="73" t="s">
        <v>10683</v>
      </c>
      <c r="C10051" s="80">
        <v>3.1</v>
      </c>
    </row>
    <row r="10052" spans="1:3" ht="25.5">
      <c r="A10052" s="75">
        <v>371</v>
      </c>
      <c r="B10052" s="73" t="s">
        <v>10684</v>
      </c>
      <c r="C10052" s="80">
        <v>0.96</v>
      </c>
    </row>
    <row r="10053" spans="1:3">
      <c r="A10053" s="75">
        <v>37553</v>
      </c>
      <c r="B10053" s="73" t="s">
        <v>10685</v>
      </c>
      <c r="C10053" s="80">
        <v>1.79</v>
      </c>
    </row>
    <row r="10054" spans="1:3">
      <c r="A10054" s="75">
        <v>37552</v>
      </c>
      <c r="B10054" s="73" t="s">
        <v>10686</v>
      </c>
      <c r="C10054" s="80">
        <v>2.89</v>
      </c>
    </row>
    <row r="10055" spans="1:3">
      <c r="A10055" s="75">
        <v>36880</v>
      </c>
      <c r="B10055" s="73" t="s">
        <v>10687</v>
      </c>
      <c r="C10055" s="80">
        <v>2.93</v>
      </c>
    </row>
    <row r="10056" spans="1:3">
      <c r="A10056" s="75">
        <v>34355</v>
      </c>
      <c r="B10056" s="73" t="s">
        <v>10688</v>
      </c>
      <c r="C10056" s="80">
        <v>2.5299999999999998</v>
      </c>
    </row>
    <row r="10057" spans="1:3">
      <c r="A10057" s="75">
        <v>130</v>
      </c>
      <c r="B10057" s="73" t="s">
        <v>10689</v>
      </c>
      <c r="C10057" s="80">
        <v>4.1399999999999997</v>
      </c>
    </row>
    <row r="10058" spans="1:3" ht="25.5">
      <c r="A10058" s="75">
        <v>135</v>
      </c>
      <c r="B10058" s="73" t="s">
        <v>10690</v>
      </c>
      <c r="C10058" s="80">
        <v>3.33</v>
      </c>
    </row>
    <row r="10059" spans="1:3">
      <c r="A10059" s="75">
        <v>36886</v>
      </c>
      <c r="B10059" s="73" t="s">
        <v>10691</v>
      </c>
      <c r="C10059" s="80">
        <v>0.91</v>
      </c>
    </row>
    <row r="10060" spans="1:3" ht="25.5">
      <c r="A10060" s="75">
        <v>38546</v>
      </c>
      <c r="B10060" s="73" t="s">
        <v>10692</v>
      </c>
      <c r="C10060" s="80">
        <v>589.22</v>
      </c>
    </row>
    <row r="10061" spans="1:3">
      <c r="A10061" s="75">
        <v>34549</v>
      </c>
      <c r="B10061" s="73" t="s">
        <v>10693</v>
      </c>
      <c r="C10061" s="80"/>
    </row>
    <row r="10062" spans="1:3">
      <c r="A10062" s="75">
        <v>6081</v>
      </c>
      <c r="B10062" s="73" t="s">
        <v>10694</v>
      </c>
      <c r="C10062" s="80"/>
    </row>
    <row r="10063" spans="1:3">
      <c r="A10063" s="75">
        <v>6077</v>
      </c>
      <c r="B10063" s="73" t="s">
        <v>10695</v>
      </c>
      <c r="C10063" s="80"/>
    </row>
    <row r="10064" spans="1:3">
      <c r="A10064" s="75">
        <v>6079</v>
      </c>
      <c r="B10064" s="73" t="s">
        <v>10696</v>
      </c>
      <c r="C10064" s="80"/>
    </row>
    <row r="10065" spans="1:3" ht="25.5">
      <c r="A10065" s="75">
        <v>1091</v>
      </c>
      <c r="B10065" s="73" t="s">
        <v>10697</v>
      </c>
      <c r="C10065" s="80">
        <v>51.36</v>
      </c>
    </row>
    <row r="10066" spans="1:3" ht="25.5">
      <c r="A10066" s="75">
        <v>1094</v>
      </c>
      <c r="B10066" s="73" t="s">
        <v>10698</v>
      </c>
      <c r="C10066" s="80">
        <v>35.92</v>
      </c>
    </row>
    <row r="10067" spans="1:3" ht="25.5">
      <c r="A10067" s="75">
        <v>1095</v>
      </c>
      <c r="B10067" s="73" t="s">
        <v>10699</v>
      </c>
      <c r="C10067" s="80">
        <v>76.34</v>
      </c>
    </row>
    <row r="10068" spans="1:3" ht="25.5">
      <c r="A10068" s="75">
        <v>1092</v>
      </c>
      <c r="B10068" s="73" t="s">
        <v>10700</v>
      </c>
      <c r="C10068" s="80">
        <v>59.07</v>
      </c>
    </row>
    <row r="10069" spans="1:3" ht="25.5">
      <c r="A10069" s="75">
        <v>1093</v>
      </c>
      <c r="B10069" s="73" t="s">
        <v>10701</v>
      </c>
      <c r="C10069" s="80">
        <v>137.94999999999999</v>
      </c>
    </row>
    <row r="10070" spans="1:3" ht="25.5">
      <c r="A10070" s="75">
        <v>1090</v>
      </c>
      <c r="B10070" s="73" t="s">
        <v>10702</v>
      </c>
      <c r="C10070" s="80">
        <v>98.77</v>
      </c>
    </row>
    <row r="10071" spans="1:3" ht="25.5">
      <c r="A10071" s="75">
        <v>1096</v>
      </c>
      <c r="B10071" s="73" t="s">
        <v>10703</v>
      </c>
      <c r="C10071" s="80">
        <v>177.75</v>
      </c>
    </row>
    <row r="10072" spans="1:3" ht="25.5">
      <c r="A10072" s="75">
        <v>1097</v>
      </c>
      <c r="B10072" s="73" t="s">
        <v>10704</v>
      </c>
      <c r="C10072" s="80">
        <v>150.88</v>
      </c>
    </row>
    <row r="10073" spans="1:3">
      <c r="A10073" s="75">
        <v>378</v>
      </c>
      <c r="B10073" s="73" t="s">
        <v>10705</v>
      </c>
      <c r="C10073" s="80">
        <v>9.2200000000000006</v>
      </c>
    </row>
    <row r="10074" spans="1:3">
      <c r="A10074" s="75">
        <v>40911</v>
      </c>
      <c r="B10074" s="73" t="s">
        <v>10706</v>
      </c>
      <c r="C10074" s="80">
        <v>2028.4</v>
      </c>
    </row>
    <row r="10075" spans="1:3">
      <c r="A10075" s="75">
        <v>33939</v>
      </c>
      <c r="B10075" s="73" t="s">
        <v>10707</v>
      </c>
      <c r="C10075" s="80">
        <v>57.56</v>
      </c>
    </row>
    <row r="10076" spans="1:3">
      <c r="A10076" s="75">
        <v>40815</v>
      </c>
      <c r="B10076" s="73" t="s">
        <v>10708</v>
      </c>
      <c r="C10076" s="80">
        <v>12664.52</v>
      </c>
    </row>
    <row r="10077" spans="1:3">
      <c r="A10077" s="75">
        <v>33952</v>
      </c>
      <c r="B10077" s="73" t="s">
        <v>10709</v>
      </c>
      <c r="C10077" s="80">
        <v>60.98</v>
      </c>
    </row>
    <row r="10078" spans="1:3">
      <c r="A10078" s="75">
        <v>40816</v>
      </c>
      <c r="B10078" s="73" t="s">
        <v>10710</v>
      </c>
      <c r="C10078" s="80">
        <v>13416.84</v>
      </c>
    </row>
    <row r="10079" spans="1:3">
      <c r="A10079" s="75">
        <v>33953</v>
      </c>
      <c r="B10079" s="73" t="s">
        <v>10711</v>
      </c>
      <c r="C10079" s="80">
        <v>63.91</v>
      </c>
    </row>
    <row r="10080" spans="1:3">
      <c r="A10080" s="75">
        <v>40817</v>
      </c>
      <c r="B10080" s="73" t="s">
        <v>10712</v>
      </c>
      <c r="C10080" s="80">
        <v>14061.28</v>
      </c>
    </row>
    <row r="10081" spans="1:3" ht="25.5">
      <c r="A10081" s="75">
        <v>13348</v>
      </c>
      <c r="B10081" s="73" t="s">
        <v>10713</v>
      </c>
      <c r="C10081" s="80"/>
    </row>
    <row r="10082" spans="1:3">
      <c r="A10082" s="75">
        <v>39212</v>
      </c>
      <c r="B10082" s="73" t="s">
        <v>10714</v>
      </c>
      <c r="C10082" s="80">
        <v>2.04</v>
      </c>
    </row>
    <row r="10083" spans="1:3">
      <c r="A10083" s="75">
        <v>39211</v>
      </c>
      <c r="B10083" s="73" t="s">
        <v>10715</v>
      </c>
      <c r="C10083" s="80">
        <v>1.83</v>
      </c>
    </row>
    <row r="10084" spans="1:3">
      <c r="A10084" s="75">
        <v>39210</v>
      </c>
      <c r="B10084" s="73" t="s">
        <v>10716</v>
      </c>
      <c r="C10084" s="80">
        <v>1.02</v>
      </c>
    </row>
    <row r="10085" spans="1:3">
      <c r="A10085" s="75">
        <v>39208</v>
      </c>
      <c r="B10085" s="73" t="s">
        <v>10717</v>
      </c>
      <c r="C10085" s="80">
        <v>0.56000000000000005</v>
      </c>
    </row>
    <row r="10086" spans="1:3">
      <c r="A10086" s="75">
        <v>39214</v>
      </c>
      <c r="B10086" s="73" t="s">
        <v>10718</v>
      </c>
      <c r="C10086" s="80">
        <v>3.79</v>
      </c>
    </row>
    <row r="10087" spans="1:3">
      <c r="A10087" s="75">
        <v>39213</v>
      </c>
      <c r="B10087" s="73" t="s">
        <v>10719</v>
      </c>
      <c r="C10087" s="80">
        <v>2.67</v>
      </c>
    </row>
    <row r="10088" spans="1:3">
      <c r="A10088" s="75">
        <v>39215</v>
      </c>
      <c r="B10088" s="73" t="s">
        <v>10720</v>
      </c>
      <c r="C10088" s="80">
        <v>6.9</v>
      </c>
    </row>
    <row r="10089" spans="1:3">
      <c r="A10089" s="75">
        <v>39209</v>
      </c>
      <c r="B10089" s="73" t="s">
        <v>10721</v>
      </c>
      <c r="C10089" s="80">
        <v>0.66</v>
      </c>
    </row>
    <row r="10090" spans="1:3">
      <c r="A10090" s="75">
        <v>39207</v>
      </c>
      <c r="B10090" s="73" t="s">
        <v>10722</v>
      </c>
      <c r="C10090" s="80">
        <v>1.02</v>
      </c>
    </row>
    <row r="10091" spans="1:3">
      <c r="A10091" s="75">
        <v>39216</v>
      </c>
      <c r="B10091" s="73" t="s">
        <v>10723</v>
      </c>
      <c r="C10091" s="80">
        <v>9.6199999999999992</v>
      </c>
    </row>
    <row r="10092" spans="1:3" ht="25.5">
      <c r="A10092" s="75">
        <v>11267</v>
      </c>
      <c r="B10092" s="73" t="s">
        <v>10724</v>
      </c>
      <c r="C10092" s="80"/>
    </row>
    <row r="10093" spans="1:3" ht="25.5">
      <c r="A10093" s="75">
        <v>379</v>
      </c>
      <c r="B10093" s="73" t="s">
        <v>10725</v>
      </c>
      <c r="C10093" s="80"/>
    </row>
    <row r="10094" spans="1:3" ht="25.5">
      <c r="A10094" s="75">
        <v>510</v>
      </c>
      <c r="B10094" s="73" t="s">
        <v>10726</v>
      </c>
      <c r="C10094" s="80"/>
    </row>
    <row r="10095" spans="1:3" ht="25.5">
      <c r="A10095" s="75">
        <v>516</v>
      </c>
      <c r="B10095" s="73" t="s">
        <v>10727</v>
      </c>
      <c r="C10095" s="80"/>
    </row>
    <row r="10096" spans="1:3" ht="25.5">
      <c r="A10096" s="75">
        <v>509</v>
      </c>
      <c r="B10096" s="73" t="s">
        <v>10728</v>
      </c>
      <c r="C10096" s="80"/>
    </row>
    <row r="10097" spans="1:3">
      <c r="A10097" s="75">
        <v>40331</v>
      </c>
      <c r="B10097" s="73" t="s">
        <v>10729</v>
      </c>
      <c r="C10097" s="80">
        <v>6.43</v>
      </c>
    </row>
    <row r="10098" spans="1:3">
      <c r="A10098" s="75">
        <v>40930</v>
      </c>
      <c r="B10098" s="73" t="s">
        <v>10730</v>
      </c>
      <c r="C10098" s="80">
        <v>1415.78</v>
      </c>
    </row>
    <row r="10099" spans="1:3">
      <c r="A10099" s="75">
        <v>377</v>
      </c>
      <c r="B10099" s="73" t="s">
        <v>10731</v>
      </c>
      <c r="C10099" s="80">
        <v>39.950000000000003</v>
      </c>
    </row>
    <row r="10100" spans="1:3">
      <c r="A10100" s="75">
        <v>11761</v>
      </c>
      <c r="B10100" s="73" t="s">
        <v>10732</v>
      </c>
      <c r="C10100" s="80">
        <v>85.01</v>
      </c>
    </row>
    <row r="10101" spans="1:3">
      <c r="A10101" s="75">
        <v>7588</v>
      </c>
      <c r="B10101" s="73" t="s">
        <v>10733</v>
      </c>
      <c r="C10101" s="80">
        <v>55.5</v>
      </c>
    </row>
    <row r="10102" spans="1:3">
      <c r="A10102" s="75">
        <v>34551</v>
      </c>
      <c r="B10102" s="73" t="s">
        <v>10734</v>
      </c>
      <c r="C10102" s="80">
        <v>6.87</v>
      </c>
    </row>
    <row r="10103" spans="1:3">
      <c r="A10103" s="75">
        <v>41078</v>
      </c>
      <c r="B10103" s="73" t="s">
        <v>10735</v>
      </c>
      <c r="C10103" s="80">
        <v>1512.7</v>
      </c>
    </row>
    <row r="10104" spans="1:3">
      <c r="A10104" s="75">
        <v>246</v>
      </c>
      <c r="B10104" s="73" t="s">
        <v>10736</v>
      </c>
      <c r="C10104" s="80">
        <v>7.16</v>
      </c>
    </row>
    <row r="10105" spans="1:3">
      <c r="A10105" s="75">
        <v>40927</v>
      </c>
      <c r="B10105" s="73" t="s">
        <v>10737</v>
      </c>
      <c r="C10105" s="80">
        <v>1576.44</v>
      </c>
    </row>
    <row r="10106" spans="1:3">
      <c r="A10106" s="75">
        <v>2350</v>
      </c>
      <c r="B10106" s="73" t="s">
        <v>10738</v>
      </c>
      <c r="C10106" s="80">
        <v>8.58</v>
      </c>
    </row>
    <row r="10107" spans="1:3">
      <c r="A10107" s="75">
        <v>40812</v>
      </c>
      <c r="B10107" s="73" t="s">
        <v>10739</v>
      </c>
      <c r="C10107" s="80">
        <v>1889.74</v>
      </c>
    </row>
    <row r="10108" spans="1:3">
      <c r="A10108" s="75">
        <v>245</v>
      </c>
      <c r="B10108" s="73" t="s">
        <v>10740</v>
      </c>
      <c r="C10108" s="80">
        <v>12.57</v>
      </c>
    </row>
    <row r="10109" spans="1:3">
      <c r="A10109" s="75">
        <v>41090</v>
      </c>
      <c r="B10109" s="73" t="s">
        <v>10741</v>
      </c>
      <c r="C10109" s="80">
        <v>2766.5</v>
      </c>
    </row>
    <row r="10110" spans="1:3">
      <c r="A10110" s="75">
        <v>251</v>
      </c>
      <c r="B10110" s="73" t="s">
        <v>10742</v>
      </c>
      <c r="C10110" s="80">
        <v>7.16</v>
      </c>
    </row>
    <row r="10111" spans="1:3">
      <c r="A10111" s="75">
        <v>40975</v>
      </c>
      <c r="B10111" s="73" t="s">
        <v>10743</v>
      </c>
      <c r="C10111" s="80">
        <v>1576.44</v>
      </c>
    </row>
    <row r="10112" spans="1:3">
      <c r="A10112" s="75">
        <v>6127</v>
      </c>
      <c r="B10112" s="73" t="s">
        <v>10744</v>
      </c>
      <c r="C10112" s="80">
        <v>7.16</v>
      </c>
    </row>
    <row r="10113" spans="1:3">
      <c r="A10113" s="75">
        <v>41072</v>
      </c>
      <c r="B10113" s="73" t="s">
        <v>10745</v>
      </c>
      <c r="C10113" s="80">
        <v>1576.44</v>
      </c>
    </row>
    <row r="10114" spans="1:3">
      <c r="A10114" s="75">
        <v>6121</v>
      </c>
      <c r="B10114" s="73" t="s">
        <v>10746</v>
      </c>
      <c r="C10114" s="80">
        <v>6.9</v>
      </c>
    </row>
    <row r="10115" spans="1:3">
      <c r="A10115" s="75">
        <v>41071</v>
      </c>
      <c r="B10115" s="73" t="s">
        <v>10747</v>
      </c>
      <c r="C10115" s="80">
        <v>1518</v>
      </c>
    </row>
    <row r="10116" spans="1:3">
      <c r="A10116" s="75">
        <v>244</v>
      </c>
      <c r="B10116" s="73" t="s">
        <v>10748</v>
      </c>
      <c r="C10116" s="80">
        <v>5.14</v>
      </c>
    </row>
    <row r="10117" spans="1:3">
      <c r="A10117" s="75">
        <v>41093</v>
      </c>
      <c r="B10117" s="73" t="s">
        <v>10749</v>
      </c>
      <c r="C10117" s="80">
        <v>1131.6400000000001</v>
      </c>
    </row>
    <row r="10118" spans="1:3">
      <c r="A10118" s="75">
        <v>532</v>
      </c>
      <c r="B10118" s="73" t="s">
        <v>10750</v>
      </c>
      <c r="C10118" s="80">
        <v>11.98</v>
      </c>
    </row>
    <row r="10119" spans="1:3">
      <c r="A10119" s="75">
        <v>40931</v>
      </c>
      <c r="B10119" s="73" t="s">
        <v>10751</v>
      </c>
      <c r="C10119" s="80">
        <v>2635.7</v>
      </c>
    </row>
    <row r="10120" spans="1:3">
      <c r="A10120" s="75">
        <v>36150</v>
      </c>
      <c r="B10120" s="73" t="s">
        <v>10752</v>
      </c>
      <c r="C10120" s="80">
        <v>44.81</v>
      </c>
    </row>
    <row r="10121" spans="1:3" ht="25.5">
      <c r="A10121" s="75">
        <v>45262</v>
      </c>
      <c r="B10121" s="73" t="s">
        <v>10753</v>
      </c>
      <c r="C10121" s="80">
        <v>13.34</v>
      </c>
    </row>
    <row r="10122" spans="1:3">
      <c r="A10122" s="75">
        <v>4760</v>
      </c>
      <c r="B10122" s="73" t="s">
        <v>10754</v>
      </c>
      <c r="C10122" s="80">
        <v>9.2200000000000006</v>
      </c>
    </row>
    <row r="10123" spans="1:3">
      <c r="A10123" s="75">
        <v>41069</v>
      </c>
      <c r="B10123" s="73" t="s">
        <v>10755</v>
      </c>
      <c r="C10123" s="80">
        <v>2028.4</v>
      </c>
    </row>
    <row r="10124" spans="1:3">
      <c r="A10124" s="75">
        <v>10422</v>
      </c>
      <c r="B10124" s="73" t="s">
        <v>10756</v>
      </c>
      <c r="C10124" s="80">
        <v>415.04</v>
      </c>
    </row>
    <row r="10125" spans="1:3" ht="25.5">
      <c r="A10125" s="75">
        <v>44019</v>
      </c>
      <c r="B10125" s="73" t="s">
        <v>10757</v>
      </c>
      <c r="C10125" s="80">
        <v>574.51</v>
      </c>
    </row>
    <row r="10126" spans="1:3" ht="25.5">
      <c r="A10126" s="75">
        <v>36520</v>
      </c>
      <c r="B10126" s="73" t="s">
        <v>10758</v>
      </c>
      <c r="C10126" s="80">
        <v>698.54</v>
      </c>
    </row>
    <row r="10127" spans="1:3" ht="25.5">
      <c r="A10127" s="75">
        <v>42319</v>
      </c>
      <c r="B10127" s="73" t="s">
        <v>10759</v>
      </c>
      <c r="C10127" s="80">
        <v>625.92999999999995</v>
      </c>
    </row>
    <row r="10128" spans="1:3" ht="25.5">
      <c r="A10128" s="75">
        <v>10420</v>
      </c>
      <c r="B10128" s="73" t="s">
        <v>10760</v>
      </c>
      <c r="C10128" s="80">
        <v>222.04</v>
      </c>
    </row>
    <row r="10129" spans="1:3" ht="25.5">
      <c r="A10129" s="75">
        <v>10421</v>
      </c>
      <c r="B10129" s="73" t="s">
        <v>10761</v>
      </c>
      <c r="C10129" s="80">
        <v>243.99</v>
      </c>
    </row>
    <row r="10130" spans="1:3">
      <c r="A10130" s="75">
        <v>11786</v>
      </c>
      <c r="B10130" s="73" t="s">
        <v>10762</v>
      </c>
      <c r="C10130" s="80">
        <v>491.98</v>
      </c>
    </row>
    <row r="10131" spans="1:3">
      <c r="A10131" s="75">
        <v>45195</v>
      </c>
      <c r="B10131" s="73" t="s">
        <v>10763</v>
      </c>
      <c r="C10131" s="80">
        <v>4006.86</v>
      </c>
    </row>
    <row r="10132" spans="1:3">
      <c r="A10132" s="75">
        <v>45226</v>
      </c>
      <c r="B10132" s="73" t="s">
        <v>10764</v>
      </c>
      <c r="C10132" s="80"/>
    </row>
    <row r="10133" spans="1:3">
      <c r="A10133" s="75">
        <v>4815</v>
      </c>
      <c r="B10133" s="73" t="s">
        <v>10765</v>
      </c>
      <c r="C10133" s="80">
        <v>10.97</v>
      </c>
    </row>
    <row r="10134" spans="1:3">
      <c r="A10134" s="75">
        <v>541</v>
      </c>
      <c r="B10134" s="73" t="s">
        <v>10766</v>
      </c>
      <c r="C10134" s="80">
        <v>260.89999999999998</v>
      </c>
    </row>
    <row r="10135" spans="1:3">
      <c r="A10135" s="75">
        <v>542</v>
      </c>
      <c r="B10135" s="73" t="s">
        <v>10767</v>
      </c>
      <c r="C10135" s="80">
        <v>327.04000000000002</v>
      </c>
    </row>
    <row r="10136" spans="1:3">
      <c r="A10136" s="75">
        <v>540</v>
      </c>
      <c r="B10136" s="73" t="s">
        <v>10768</v>
      </c>
      <c r="C10136" s="80">
        <v>736.98</v>
      </c>
    </row>
    <row r="10137" spans="1:3" ht="25.5">
      <c r="A10137" s="75">
        <v>38364</v>
      </c>
      <c r="B10137" s="73" t="s">
        <v>10769</v>
      </c>
      <c r="C10137" s="80">
        <v>932.91</v>
      </c>
    </row>
    <row r="10138" spans="1:3" ht="25.5">
      <c r="A10138" s="75">
        <v>11692</v>
      </c>
      <c r="B10138" s="73" t="s">
        <v>10770</v>
      </c>
      <c r="C10138" s="80">
        <v>721.7</v>
      </c>
    </row>
    <row r="10139" spans="1:3" ht="25.5">
      <c r="A10139" s="75">
        <v>1746</v>
      </c>
      <c r="B10139" s="73" t="s">
        <v>10771</v>
      </c>
      <c r="C10139" s="80">
        <v>254.5</v>
      </c>
    </row>
    <row r="10140" spans="1:3" ht="25.5">
      <c r="A10140" s="75">
        <v>1748</v>
      </c>
      <c r="B10140" s="73" t="s">
        <v>10772</v>
      </c>
      <c r="C10140" s="80">
        <v>338.42</v>
      </c>
    </row>
    <row r="10141" spans="1:3" ht="25.5">
      <c r="A10141" s="75">
        <v>1749</v>
      </c>
      <c r="B10141" s="73" t="s">
        <v>10773</v>
      </c>
      <c r="C10141" s="80">
        <v>490.31</v>
      </c>
    </row>
    <row r="10142" spans="1:3" ht="25.5">
      <c r="A10142" s="75">
        <v>37412</v>
      </c>
      <c r="B10142" s="73" t="s">
        <v>10774</v>
      </c>
      <c r="C10142" s="80">
        <v>248.77</v>
      </c>
    </row>
    <row r="10143" spans="1:3" ht="25.5">
      <c r="A10143" s="75">
        <v>1745</v>
      </c>
      <c r="B10143" s="73" t="s">
        <v>10775</v>
      </c>
      <c r="C10143" s="80">
        <v>295.82</v>
      </c>
    </row>
    <row r="10144" spans="1:3" ht="25.5">
      <c r="A10144" s="75">
        <v>1750</v>
      </c>
      <c r="B10144" s="73" t="s">
        <v>10776</v>
      </c>
      <c r="C10144" s="80">
        <v>691.3</v>
      </c>
    </row>
    <row r="10145" spans="1:3">
      <c r="A10145" s="75">
        <v>11687</v>
      </c>
      <c r="B10145" s="73" t="s">
        <v>10777</v>
      </c>
      <c r="C10145" s="80">
        <v>1101.45</v>
      </c>
    </row>
    <row r="10146" spans="1:3">
      <c r="A10146" s="75">
        <v>11689</v>
      </c>
      <c r="B10146" s="73" t="s">
        <v>10778</v>
      </c>
      <c r="C10146" s="80">
        <v>1380.05</v>
      </c>
    </row>
    <row r="10147" spans="1:3">
      <c r="A10147" s="75">
        <v>11693</v>
      </c>
      <c r="B10147" s="73" t="s">
        <v>10779</v>
      </c>
      <c r="C10147" s="80">
        <v>289.27999999999997</v>
      </c>
    </row>
    <row r="10148" spans="1:3">
      <c r="A10148" s="75">
        <v>36215</v>
      </c>
      <c r="B10148" s="73" t="s">
        <v>10780</v>
      </c>
      <c r="C10148" s="80"/>
    </row>
    <row r="10149" spans="1:3" ht="25.5">
      <c r="A10149" s="75">
        <v>42439</v>
      </c>
      <c r="B10149" s="73" t="s">
        <v>10781</v>
      </c>
      <c r="C10149" s="80"/>
    </row>
    <row r="10150" spans="1:3">
      <c r="A10150" s="75">
        <v>38381</v>
      </c>
      <c r="B10150" s="73" t="s">
        <v>10782</v>
      </c>
      <c r="C10150" s="80"/>
    </row>
    <row r="10151" spans="1:3">
      <c r="A10151" s="75">
        <v>39621</v>
      </c>
      <c r="B10151" s="73" t="s">
        <v>10783</v>
      </c>
      <c r="C10151" s="80">
        <v>1184.74</v>
      </c>
    </row>
    <row r="10152" spans="1:3">
      <c r="A10152" s="75">
        <v>39624</v>
      </c>
      <c r="B10152" s="73" t="s">
        <v>10784</v>
      </c>
      <c r="C10152" s="80">
        <v>1306.9000000000001</v>
      </c>
    </row>
    <row r="10153" spans="1:3">
      <c r="A10153" s="75">
        <v>39615</v>
      </c>
      <c r="B10153" s="73" t="s">
        <v>10785</v>
      </c>
      <c r="C10153" s="80">
        <v>528.11</v>
      </c>
    </row>
    <row r="10154" spans="1:3">
      <c r="A10154" s="75">
        <v>39620</v>
      </c>
      <c r="B10154" s="73" t="s">
        <v>10786</v>
      </c>
      <c r="C10154" s="80">
        <v>806.56</v>
      </c>
    </row>
    <row r="10155" spans="1:3">
      <c r="A10155" s="75">
        <v>39623</v>
      </c>
      <c r="B10155" s="73" t="s">
        <v>10787</v>
      </c>
      <c r="C10155" s="80">
        <v>863.9</v>
      </c>
    </row>
    <row r="10156" spans="1:3">
      <c r="A10156" s="75">
        <v>546</v>
      </c>
      <c r="B10156" s="73" t="s">
        <v>10788</v>
      </c>
      <c r="C10156" s="80">
        <v>10.42</v>
      </c>
    </row>
    <row r="10157" spans="1:3">
      <c r="A10157" s="75">
        <v>566</v>
      </c>
      <c r="B10157" s="73" t="s">
        <v>10789</v>
      </c>
      <c r="C10157" s="80">
        <v>4.9400000000000004</v>
      </c>
    </row>
    <row r="10158" spans="1:3">
      <c r="A10158" s="75">
        <v>565</v>
      </c>
      <c r="B10158" s="73" t="s">
        <v>10790</v>
      </c>
      <c r="C10158" s="80">
        <v>18.02</v>
      </c>
    </row>
    <row r="10159" spans="1:3">
      <c r="A10159" s="75">
        <v>555</v>
      </c>
      <c r="B10159" s="73" t="s">
        <v>10791</v>
      </c>
      <c r="C10159" s="80">
        <v>12.78</v>
      </c>
    </row>
    <row r="10160" spans="1:3">
      <c r="A10160" s="75">
        <v>557</v>
      </c>
      <c r="B10160" s="73" t="s">
        <v>10792</v>
      </c>
      <c r="C10160" s="80">
        <v>40.090000000000003</v>
      </c>
    </row>
    <row r="10161" spans="1:3">
      <c r="A10161" s="75">
        <v>552</v>
      </c>
      <c r="B10161" s="73" t="s">
        <v>10793</v>
      </c>
      <c r="C10161" s="80">
        <v>19.89</v>
      </c>
    </row>
    <row r="10162" spans="1:3">
      <c r="A10162" s="75">
        <v>563</v>
      </c>
      <c r="B10162" s="73" t="s">
        <v>10794</v>
      </c>
      <c r="C10162" s="80">
        <v>29.89</v>
      </c>
    </row>
    <row r="10163" spans="1:3">
      <c r="A10163" s="75">
        <v>549</v>
      </c>
      <c r="B10163" s="73" t="s">
        <v>10795</v>
      </c>
      <c r="C10163" s="80">
        <v>53.8</v>
      </c>
    </row>
    <row r="10164" spans="1:3">
      <c r="A10164" s="75">
        <v>551</v>
      </c>
      <c r="B10164" s="73" t="s">
        <v>10796</v>
      </c>
      <c r="C10164" s="80">
        <v>106.52</v>
      </c>
    </row>
    <row r="10165" spans="1:3">
      <c r="A10165" s="75">
        <v>559</v>
      </c>
      <c r="B10165" s="73" t="s">
        <v>10797</v>
      </c>
      <c r="C10165" s="80">
        <v>26.63</v>
      </c>
    </row>
    <row r="10166" spans="1:3">
      <c r="A10166" s="75">
        <v>560</v>
      </c>
      <c r="B10166" s="73" t="s">
        <v>10798</v>
      </c>
      <c r="C10166" s="80">
        <v>33.31</v>
      </c>
    </row>
    <row r="10167" spans="1:3">
      <c r="A10167" s="75">
        <v>547</v>
      </c>
      <c r="B10167" s="73" t="s">
        <v>10799</v>
      </c>
      <c r="C10167" s="80">
        <v>39.89</v>
      </c>
    </row>
    <row r="10168" spans="1:3">
      <c r="A10168" s="75">
        <v>36207</v>
      </c>
      <c r="B10168" s="73" t="s">
        <v>10800</v>
      </c>
      <c r="C10168" s="80"/>
    </row>
    <row r="10169" spans="1:3">
      <c r="A10169" s="75">
        <v>36209</v>
      </c>
      <c r="B10169" s="73" t="s">
        <v>10801</v>
      </c>
      <c r="C10169" s="80"/>
    </row>
    <row r="10170" spans="1:3" ht="25.5">
      <c r="A10170" s="75">
        <v>36210</v>
      </c>
      <c r="B10170" s="73" t="s">
        <v>10802</v>
      </c>
      <c r="C10170" s="80"/>
    </row>
    <row r="10171" spans="1:3">
      <c r="A10171" s="75">
        <v>36204</v>
      </c>
      <c r="B10171" s="73" t="s">
        <v>10803</v>
      </c>
      <c r="C10171" s="80"/>
    </row>
    <row r="10172" spans="1:3">
      <c r="A10172" s="75">
        <v>36205</v>
      </c>
      <c r="B10172" s="73" t="s">
        <v>10804</v>
      </c>
      <c r="C10172" s="80"/>
    </row>
    <row r="10173" spans="1:3">
      <c r="A10173" s="75">
        <v>36081</v>
      </c>
      <c r="B10173" s="73" t="s">
        <v>10805</v>
      </c>
      <c r="C10173" s="80"/>
    </row>
    <row r="10174" spans="1:3">
      <c r="A10174" s="75">
        <v>36206</v>
      </c>
      <c r="B10174" s="73" t="s">
        <v>10806</v>
      </c>
      <c r="C10174" s="80"/>
    </row>
    <row r="10175" spans="1:3">
      <c r="A10175" s="75">
        <v>36218</v>
      </c>
      <c r="B10175" s="73" t="s">
        <v>10807</v>
      </c>
      <c r="C10175" s="80"/>
    </row>
    <row r="10176" spans="1:3">
      <c r="A10176" s="75">
        <v>36220</v>
      </c>
      <c r="B10176" s="73" t="s">
        <v>10808</v>
      </c>
      <c r="C10176" s="80"/>
    </row>
    <row r="10177" spans="1:3">
      <c r="A10177" s="75">
        <v>36080</v>
      </c>
      <c r="B10177" s="73" t="s">
        <v>10809</v>
      </c>
      <c r="C10177" s="80"/>
    </row>
    <row r="10178" spans="1:3">
      <c r="A10178" s="75">
        <v>36223</v>
      </c>
      <c r="B10178" s="73" t="s">
        <v>10810</v>
      </c>
      <c r="C10178" s="80"/>
    </row>
    <row r="10179" spans="1:3">
      <c r="A10179" s="75">
        <v>38127</v>
      </c>
      <c r="B10179" s="73" t="s">
        <v>10811</v>
      </c>
      <c r="C10179" s="80">
        <v>472.97</v>
      </c>
    </row>
    <row r="10180" spans="1:3">
      <c r="A10180" s="75">
        <v>38060</v>
      </c>
      <c r="B10180" s="73" t="s">
        <v>10812</v>
      </c>
      <c r="C10180" s="80">
        <v>60.41</v>
      </c>
    </row>
    <row r="10181" spans="1:3">
      <c r="A10181" s="75">
        <v>10956</v>
      </c>
      <c r="B10181" s="73" t="s">
        <v>10813</v>
      </c>
      <c r="C10181" s="80">
        <v>66.25</v>
      </c>
    </row>
    <row r="10182" spans="1:3">
      <c r="A10182" s="75">
        <v>39380</v>
      </c>
      <c r="B10182" s="73" t="s">
        <v>10814</v>
      </c>
      <c r="C10182" s="80"/>
    </row>
    <row r="10183" spans="1:3">
      <c r="A10183" s="75">
        <v>44172</v>
      </c>
      <c r="B10183" s="73" t="s">
        <v>10815</v>
      </c>
      <c r="C10183" s="80"/>
    </row>
    <row r="10184" spans="1:3">
      <c r="A10184" s="75">
        <v>37597</v>
      </c>
      <c r="B10184" s="73" t="s">
        <v>10816</v>
      </c>
      <c r="C10184" s="80"/>
    </row>
    <row r="10185" spans="1:3" ht="38.25">
      <c r="A10185" s="75">
        <v>183</v>
      </c>
      <c r="B10185" s="73" t="s">
        <v>10817</v>
      </c>
      <c r="C10185" s="80">
        <v>230</v>
      </c>
    </row>
    <row r="10186" spans="1:3" ht="38.25">
      <c r="A10186" s="75">
        <v>184</v>
      </c>
      <c r="B10186" s="73" t="s">
        <v>10818</v>
      </c>
      <c r="C10186" s="80">
        <v>142.44999999999999</v>
      </c>
    </row>
    <row r="10187" spans="1:3" ht="38.25">
      <c r="A10187" s="75">
        <v>181</v>
      </c>
      <c r="B10187" s="73" t="s">
        <v>10819</v>
      </c>
      <c r="C10187" s="80">
        <v>307.16000000000003</v>
      </c>
    </row>
    <row r="10188" spans="1:3" ht="38.25">
      <c r="A10188" s="75">
        <v>20001</v>
      </c>
      <c r="B10188" s="73" t="s">
        <v>10820</v>
      </c>
      <c r="C10188" s="80">
        <v>178.06</v>
      </c>
    </row>
    <row r="10189" spans="1:3" ht="25.5">
      <c r="A10189" s="75">
        <v>39837</v>
      </c>
      <c r="B10189" s="73" t="s">
        <v>10821</v>
      </c>
      <c r="C10189" s="80">
        <v>374.15</v>
      </c>
    </row>
    <row r="10190" spans="1:3">
      <c r="A10190" s="75">
        <v>43366</v>
      </c>
      <c r="B10190" s="73" t="s">
        <v>10822</v>
      </c>
      <c r="C10190" s="80"/>
    </row>
    <row r="10191" spans="1:3" ht="25.5">
      <c r="A10191" s="75">
        <v>10535</v>
      </c>
      <c r="B10191" s="73" t="s">
        <v>10823</v>
      </c>
      <c r="C10191" s="80">
        <v>4790.01</v>
      </c>
    </row>
    <row r="10192" spans="1:3" ht="25.5">
      <c r="A10192" s="75">
        <v>10537</v>
      </c>
      <c r="B10192" s="73" t="s">
        <v>10824</v>
      </c>
      <c r="C10192" s="80">
        <v>6532.27</v>
      </c>
    </row>
    <row r="10193" spans="1:3" ht="25.5">
      <c r="A10193" s="75">
        <v>13891</v>
      </c>
      <c r="B10193" s="73" t="s">
        <v>10825</v>
      </c>
      <c r="C10193" s="80">
        <v>5991.57</v>
      </c>
    </row>
    <row r="10194" spans="1:3" ht="25.5">
      <c r="A10194" s="75">
        <v>44492</v>
      </c>
      <c r="B10194" s="73" t="s">
        <v>10826</v>
      </c>
      <c r="C10194" s="80">
        <v>26060.9</v>
      </c>
    </row>
    <row r="10195" spans="1:3" ht="25.5">
      <c r="A10195" s="75">
        <v>36396</v>
      </c>
      <c r="B10195" s="73" t="s">
        <v>10827</v>
      </c>
      <c r="C10195" s="80">
        <v>5480.09</v>
      </c>
    </row>
    <row r="10196" spans="1:3" ht="25.5">
      <c r="A10196" s="75">
        <v>36397</v>
      </c>
      <c r="B10196" s="73" t="s">
        <v>10828</v>
      </c>
      <c r="C10196" s="80">
        <v>19484.78</v>
      </c>
    </row>
    <row r="10197" spans="1:3" ht="25.5">
      <c r="A10197" s="75">
        <v>36398</v>
      </c>
      <c r="B10197" s="73" t="s">
        <v>10829</v>
      </c>
      <c r="C10197" s="80">
        <v>23682.13</v>
      </c>
    </row>
    <row r="10198" spans="1:3">
      <c r="A10198" s="75">
        <v>647</v>
      </c>
      <c r="B10198" s="73" t="s">
        <v>10830</v>
      </c>
      <c r="C10198" s="80">
        <v>9.0500000000000007</v>
      </c>
    </row>
    <row r="10199" spans="1:3">
      <c r="A10199" s="75">
        <v>40920</v>
      </c>
      <c r="B10199" s="73" t="s">
        <v>10831</v>
      </c>
      <c r="C10199" s="80">
        <v>1991</v>
      </c>
    </row>
    <row r="10200" spans="1:3">
      <c r="A10200" s="75">
        <v>715</v>
      </c>
      <c r="B10200" s="73" t="s">
        <v>10832</v>
      </c>
      <c r="C10200" s="80"/>
    </row>
    <row r="10201" spans="1:3">
      <c r="A10201" s="75">
        <v>716</v>
      </c>
      <c r="B10201" s="73" t="s">
        <v>10833</v>
      </c>
      <c r="C10201" s="80"/>
    </row>
    <row r="10202" spans="1:3" ht="25.5">
      <c r="A10202" s="75">
        <v>7270</v>
      </c>
      <c r="B10202" s="73" t="s">
        <v>10834</v>
      </c>
      <c r="C10202" s="80">
        <v>0.92</v>
      </c>
    </row>
    <row r="10203" spans="1:3" ht="25.5">
      <c r="A10203" s="75">
        <v>44460</v>
      </c>
      <c r="B10203" s="73" t="s">
        <v>10835</v>
      </c>
      <c r="C10203" s="80">
        <v>1.55</v>
      </c>
    </row>
    <row r="10204" spans="1:3" ht="25.5">
      <c r="A10204" s="75">
        <v>44461</v>
      </c>
      <c r="B10204" s="73" t="s">
        <v>10836</v>
      </c>
      <c r="C10204" s="80">
        <v>2.12</v>
      </c>
    </row>
    <row r="10205" spans="1:3" ht="25.5">
      <c r="A10205" s="75">
        <v>7267</v>
      </c>
      <c r="B10205" s="73" t="s">
        <v>10837</v>
      </c>
      <c r="C10205" s="80">
        <v>0.78</v>
      </c>
    </row>
    <row r="10206" spans="1:3" ht="25.5">
      <c r="A10206" s="75">
        <v>44458</v>
      </c>
      <c r="B10206" s="73" t="s">
        <v>10838</v>
      </c>
      <c r="C10206" s="80">
        <v>0.95</v>
      </c>
    </row>
    <row r="10207" spans="1:3" ht="25.5">
      <c r="A10207" s="75">
        <v>44457</v>
      </c>
      <c r="B10207" s="73" t="s">
        <v>10839</v>
      </c>
      <c r="C10207" s="80">
        <v>1.83</v>
      </c>
    </row>
    <row r="10208" spans="1:3" ht="25.5">
      <c r="A10208" s="75">
        <v>7271</v>
      </c>
      <c r="B10208" s="73" t="s">
        <v>10840</v>
      </c>
      <c r="C10208" s="80">
        <v>0.99</v>
      </c>
    </row>
    <row r="10209" spans="1:3" ht="25.5">
      <c r="A10209" s="75">
        <v>7268</v>
      </c>
      <c r="B10209" s="73" t="s">
        <v>10841</v>
      </c>
      <c r="C10209" s="80">
        <v>1.54</v>
      </c>
    </row>
    <row r="10210" spans="1:3" ht="25.5">
      <c r="A10210" s="75">
        <v>44459</v>
      </c>
      <c r="B10210" s="73" t="s">
        <v>10842</v>
      </c>
      <c r="C10210" s="80">
        <v>1</v>
      </c>
    </row>
    <row r="10211" spans="1:3" ht="25.5">
      <c r="A10211" s="75">
        <v>44462</v>
      </c>
      <c r="B10211" s="73" t="s">
        <v>10843</v>
      </c>
      <c r="C10211" s="80">
        <v>1.76</v>
      </c>
    </row>
    <row r="10212" spans="1:3" ht="25.5">
      <c r="A10212" s="75">
        <v>44463</v>
      </c>
      <c r="B10212" s="73" t="s">
        <v>10844</v>
      </c>
      <c r="C10212" s="80">
        <v>2.27</v>
      </c>
    </row>
    <row r="10213" spans="1:3" ht="25.5">
      <c r="A10213" s="75">
        <v>44464</v>
      </c>
      <c r="B10213" s="73" t="s">
        <v>10845</v>
      </c>
      <c r="C10213" s="80">
        <v>2.35</v>
      </c>
    </row>
    <row r="10214" spans="1:3" ht="25.5">
      <c r="A10214" s="75">
        <v>44465</v>
      </c>
      <c r="B10214" s="73" t="s">
        <v>10846</v>
      </c>
      <c r="C10214" s="80">
        <v>3.23</v>
      </c>
    </row>
    <row r="10215" spans="1:3" ht="25.5">
      <c r="A10215" s="75">
        <v>38783</v>
      </c>
      <c r="B10215" s="73" t="s">
        <v>10847</v>
      </c>
      <c r="C10215" s="80">
        <v>1.1299999999999999</v>
      </c>
    </row>
    <row r="10216" spans="1:3" ht="25.5">
      <c r="A10216" s="75">
        <v>44466</v>
      </c>
      <c r="B10216" s="73" t="s">
        <v>10848</v>
      </c>
      <c r="C10216" s="80">
        <v>2.2999999999999998</v>
      </c>
    </row>
    <row r="10217" spans="1:3" ht="25.5">
      <c r="A10217" s="75">
        <v>44467</v>
      </c>
      <c r="B10217" s="73" t="s">
        <v>10849</v>
      </c>
      <c r="C10217" s="80">
        <v>2.76</v>
      </c>
    </row>
    <row r="10218" spans="1:3" ht="25.5">
      <c r="A10218" s="75">
        <v>44468</v>
      </c>
      <c r="B10218" s="73" t="s">
        <v>10850</v>
      </c>
      <c r="C10218" s="80">
        <v>2.4</v>
      </c>
    </row>
    <row r="10219" spans="1:3" ht="25.5">
      <c r="A10219" s="75">
        <v>37593</v>
      </c>
      <c r="B10219" s="73" t="s">
        <v>10851</v>
      </c>
      <c r="C10219" s="80">
        <v>3.09</v>
      </c>
    </row>
    <row r="10220" spans="1:3" ht="25.5">
      <c r="A10220" s="75">
        <v>37594</v>
      </c>
      <c r="B10220" s="73" t="s">
        <v>10852</v>
      </c>
      <c r="C10220" s="80">
        <v>3.67</v>
      </c>
    </row>
    <row r="10221" spans="1:3" ht="25.5">
      <c r="A10221" s="75">
        <v>37592</v>
      </c>
      <c r="B10221" s="73" t="s">
        <v>10853</v>
      </c>
      <c r="C10221" s="80">
        <v>2.44</v>
      </c>
    </row>
    <row r="10222" spans="1:3">
      <c r="A10222" s="75">
        <v>41372</v>
      </c>
      <c r="B10222" s="73" t="s">
        <v>10854</v>
      </c>
      <c r="C10222" s="80"/>
    </row>
    <row r="10223" spans="1:3">
      <c r="A10223" s="75">
        <v>41371</v>
      </c>
      <c r="B10223" s="73" t="s">
        <v>10855</v>
      </c>
      <c r="C10223" s="80"/>
    </row>
    <row r="10224" spans="1:3">
      <c r="A10224" s="75">
        <v>34556</v>
      </c>
      <c r="B10224" s="73" t="s">
        <v>10856</v>
      </c>
      <c r="C10224" s="80">
        <v>5.55</v>
      </c>
    </row>
    <row r="10225" spans="1:3">
      <c r="A10225" s="75">
        <v>37873</v>
      </c>
      <c r="B10225" s="73" t="s">
        <v>10857</v>
      </c>
      <c r="C10225" s="80">
        <v>5.65</v>
      </c>
    </row>
    <row r="10226" spans="1:3">
      <c r="A10226" s="75">
        <v>34564</v>
      </c>
      <c r="B10226" s="73" t="s">
        <v>10858</v>
      </c>
      <c r="C10226" s="80">
        <v>5.91</v>
      </c>
    </row>
    <row r="10227" spans="1:3">
      <c r="A10227" s="75">
        <v>34565</v>
      </c>
      <c r="B10227" s="73" t="s">
        <v>10859</v>
      </c>
      <c r="C10227" s="80">
        <v>6.25</v>
      </c>
    </row>
    <row r="10228" spans="1:3">
      <c r="A10228" s="75">
        <v>38590</v>
      </c>
      <c r="B10228" s="73" t="s">
        <v>10860</v>
      </c>
      <c r="C10228" s="80">
        <v>4.62</v>
      </c>
    </row>
    <row r="10229" spans="1:3">
      <c r="A10229" s="75">
        <v>34566</v>
      </c>
      <c r="B10229" s="73" t="s">
        <v>10861</v>
      </c>
      <c r="C10229" s="80">
        <v>4.8499999999999996</v>
      </c>
    </row>
    <row r="10230" spans="1:3">
      <c r="A10230" s="75">
        <v>34567</v>
      </c>
      <c r="B10230" s="73" t="s">
        <v>10862</v>
      </c>
      <c r="C10230" s="80">
        <v>5.15</v>
      </c>
    </row>
    <row r="10231" spans="1:3">
      <c r="A10231" s="75">
        <v>38591</v>
      </c>
      <c r="B10231" s="73" t="s">
        <v>10863</v>
      </c>
      <c r="C10231" s="80">
        <v>4.67</v>
      </c>
    </row>
    <row r="10232" spans="1:3">
      <c r="A10232" s="75">
        <v>34568</v>
      </c>
      <c r="B10232" s="73" t="s">
        <v>10864</v>
      </c>
      <c r="C10232" s="80">
        <v>6.08</v>
      </c>
    </row>
    <row r="10233" spans="1:3">
      <c r="A10233" s="75">
        <v>34569</v>
      </c>
      <c r="B10233" s="73" t="s">
        <v>10865</v>
      </c>
      <c r="C10233" s="80">
        <v>6.25</v>
      </c>
    </row>
    <row r="10234" spans="1:3">
      <c r="A10234" s="75">
        <v>34570</v>
      </c>
      <c r="B10234" s="73" t="s">
        <v>10866</v>
      </c>
      <c r="C10234" s="80">
        <v>6.79</v>
      </c>
    </row>
    <row r="10235" spans="1:3">
      <c r="A10235" s="75">
        <v>25070</v>
      </c>
      <c r="B10235" s="73" t="s">
        <v>10867</v>
      </c>
      <c r="C10235" s="80">
        <v>5.1100000000000003</v>
      </c>
    </row>
    <row r="10236" spans="1:3">
      <c r="A10236" s="75">
        <v>34571</v>
      </c>
      <c r="B10236" s="73" t="s">
        <v>10868</v>
      </c>
      <c r="C10236" s="80">
        <v>5.16</v>
      </c>
    </row>
    <row r="10237" spans="1:3">
      <c r="A10237" s="75">
        <v>34573</v>
      </c>
      <c r="B10237" s="73" t="s">
        <v>10869</v>
      </c>
      <c r="C10237" s="80">
        <v>5.43</v>
      </c>
    </row>
    <row r="10238" spans="1:3">
      <c r="A10238" s="75">
        <v>37107</v>
      </c>
      <c r="B10238" s="73" t="s">
        <v>10870</v>
      </c>
      <c r="C10238" s="80">
        <v>7.17</v>
      </c>
    </row>
    <row r="10239" spans="1:3">
      <c r="A10239" s="75">
        <v>34576</v>
      </c>
      <c r="B10239" s="73" t="s">
        <v>10871</v>
      </c>
      <c r="C10239" s="80">
        <v>7.91</v>
      </c>
    </row>
    <row r="10240" spans="1:3">
      <c r="A10240" s="75">
        <v>34577</v>
      </c>
      <c r="B10240" s="73" t="s">
        <v>10872</v>
      </c>
      <c r="C10240" s="80">
        <v>8.25</v>
      </c>
    </row>
    <row r="10241" spans="1:3">
      <c r="A10241" s="75">
        <v>34578</v>
      </c>
      <c r="B10241" s="73" t="s">
        <v>10873</v>
      </c>
      <c r="C10241" s="80">
        <v>8.9499999999999993</v>
      </c>
    </row>
    <row r="10242" spans="1:3">
      <c r="A10242" s="75">
        <v>34579</v>
      </c>
      <c r="B10242" s="73" t="s">
        <v>10874</v>
      </c>
      <c r="C10242" s="80">
        <v>9.5399999999999991</v>
      </c>
    </row>
    <row r="10243" spans="1:3">
      <c r="A10243" s="75">
        <v>25067</v>
      </c>
      <c r="B10243" s="73" t="s">
        <v>10875</v>
      </c>
      <c r="C10243" s="80">
        <v>6.39</v>
      </c>
    </row>
    <row r="10244" spans="1:3">
      <c r="A10244" s="75">
        <v>34580</v>
      </c>
      <c r="B10244" s="73" t="s">
        <v>10876</v>
      </c>
      <c r="C10244" s="80">
        <v>7.13</v>
      </c>
    </row>
    <row r="10245" spans="1:3">
      <c r="A10245" s="75">
        <v>25071</v>
      </c>
      <c r="B10245" s="73" t="s">
        <v>10877</v>
      </c>
      <c r="C10245" s="80">
        <v>3.55</v>
      </c>
    </row>
    <row r="10246" spans="1:3">
      <c r="A10246" s="75">
        <v>44171</v>
      </c>
      <c r="B10246" s="73" t="s">
        <v>10878</v>
      </c>
      <c r="C10246" s="80"/>
    </row>
    <row r="10247" spans="1:3">
      <c r="A10247" s="75">
        <v>38395</v>
      </c>
      <c r="B10247" s="73" t="s">
        <v>10879</v>
      </c>
      <c r="C10247" s="80">
        <v>12.47</v>
      </c>
    </row>
    <row r="10248" spans="1:3">
      <c r="A10248" s="75">
        <v>34583</v>
      </c>
      <c r="B10248" s="73" t="s">
        <v>10880</v>
      </c>
      <c r="C10248" s="80">
        <v>63.39</v>
      </c>
    </row>
    <row r="10249" spans="1:3">
      <c r="A10249" s="75">
        <v>34584</v>
      </c>
      <c r="B10249" s="73" t="s">
        <v>10881</v>
      </c>
      <c r="C10249" s="80">
        <v>46.49</v>
      </c>
    </row>
    <row r="10250" spans="1:3" ht="25.5">
      <c r="A10250" s="75">
        <v>709</v>
      </c>
      <c r="B10250" s="73" t="s">
        <v>10882</v>
      </c>
      <c r="C10250" s="80"/>
    </row>
    <row r="10251" spans="1:3">
      <c r="A10251" s="75">
        <v>34592</v>
      </c>
      <c r="B10251" s="73" t="s">
        <v>10883</v>
      </c>
      <c r="C10251" s="80">
        <v>4.0599999999999996</v>
      </c>
    </row>
    <row r="10252" spans="1:3">
      <c r="A10252" s="75">
        <v>34599</v>
      </c>
      <c r="B10252" s="73" t="s">
        <v>10884</v>
      </c>
      <c r="C10252" s="80">
        <v>3.65</v>
      </c>
    </row>
    <row r="10253" spans="1:3">
      <c r="A10253" s="75">
        <v>651</v>
      </c>
      <c r="B10253" s="73" t="s">
        <v>10885</v>
      </c>
      <c r="C10253" s="80">
        <v>4.4800000000000004</v>
      </c>
    </row>
    <row r="10254" spans="1:3">
      <c r="A10254" s="75">
        <v>654</v>
      </c>
      <c r="B10254" s="73" t="s">
        <v>10886</v>
      </c>
      <c r="C10254" s="80">
        <v>5.55</v>
      </c>
    </row>
    <row r="10255" spans="1:3">
      <c r="A10255" s="75">
        <v>37103</v>
      </c>
      <c r="B10255" s="73" t="s">
        <v>10887</v>
      </c>
      <c r="C10255" s="80">
        <v>4.6500000000000004</v>
      </c>
    </row>
    <row r="10256" spans="1:3">
      <c r="A10256" s="75">
        <v>34555</v>
      </c>
      <c r="B10256" s="73" t="s">
        <v>10888</v>
      </c>
      <c r="C10256" s="80">
        <v>5.9</v>
      </c>
    </row>
    <row r="10257" spans="1:3">
      <c r="A10257" s="75">
        <v>674</v>
      </c>
      <c r="B10257" s="73" t="s">
        <v>10889</v>
      </c>
      <c r="C10257" s="80"/>
    </row>
    <row r="10258" spans="1:3">
      <c r="A10258" s="75">
        <v>34600</v>
      </c>
      <c r="B10258" s="73" t="s">
        <v>10890</v>
      </c>
      <c r="C10258" s="80"/>
    </row>
    <row r="10259" spans="1:3">
      <c r="A10259" s="75">
        <v>652</v>
      </c>
      <c r="B10259" s="73" t="s">
        <v>10891</v>
      </c>
      <c r="C10259" s="80"/>
    </row>
    <row r="10260" spans="1:3">
      <c r="A10260" s="75">
        <v>650</v>
      </c>
      <c r="B10260" s="73" t="s">
        <v>10892</v>
      </c>
      <c r="C10260" s="80">
        <v>3.58</v>
      </c>
    </row>
    <row r="10261" spans="1:3">
      <c r="A10261" s="75">
        <v>718</v>
      </c>
      <c r="B10261" s="73" t="s">
        <v>10893</v>
      </c>
      <c r="C10261" s="80"/>
    </row>
    <row r="10262" spans="1:3">
      <c r="A10262" s="75">
        <v>11981</v>
      </c>
      <c r="B10262" s="73" t="s">
        <v>10894</v>
      </c>
      <c r="C10262" s="80"/>
    </row>
    <row r="10263" spans="1:3">
      <c r="A10263" s="75">
        <v>34586</v>
      </c>
      <c r="B10263" s="73" t="s">
        <v>10895</v>
      </c>
      <c r="C10263" s="80">
        <v>2.44</v>
      </c>
    </row>
    <row r="10264" spans="1:3">
      <c r="A10264" s="75">
        <v>38603</v>
      </c>
      <c r="B10264" s="73" t="s">
        <v>10896</v>
      </c>
      <c r="C10264" s="80">
        <v>2.9</v>
      </c>
    </row>
    <row r="10265" spans="1:3">
      <c r="A10265" s="75">
        <v>34588</v>
      </c>
      <c r="B10265" s="73" t="s">
        <v>10897</v>
      </c>
      <c r="C10265" s="80">
        <v>3.3</v>
      </c>
    </row>
    <row r="10266" spans="1:3">
      <c r="A10266" s="75">
        <v>34590</v>
      </c>
      <c r="B10266" s="73" t="s">
        <v>10898</v>
      </c>
      <c r="C10266" s="80">
        <v>3.27</v>
      </c>
    </row>
    <row r="10267" spans="1:3">
      <c r="A10267" s="75">
        <v>34591</v>
      </c>
      <c r="B10267" s="73" t="s">
        <v>10899</v>
      </c>
      <c r="C10267" s="80">
        <v>3.98</v>
      </c>
    </row>
    <row r="10268" spans="1:3" ht="25.5">
      <c r="A10268" s="75">
        <v>40517</v>
      </c>
      <c r="B10268" s="73" t="s">
        <v>10900</v>
      </c>
      <c r="C10268" s="80">
        <v>77.34</v>
      </c>
    </row>
    <row r="10269" spans="1:3" ht="25.5">
      <c r="A10269" s="75">
        <v>40515</v>
      </c>
      <c r="B10269" s="73" t="s">
        <v>10901</v>
      </c>
      <c r="C10269" s="80">
        <v>85.07</v>
      </c>
    </row>
    <row r="10270" spans="1:3" ht="38.25">
      <c r="A10270" s="75">
        <v>40524</v>
      </c>
      <c r="B10270" s="73" t="s">
        <v>10902</v>
      </c>
      <c r="C10270" s="80">
        <v>88.39</v>
      </c>
    </row>
    <row r="10271" spans="1:3" ht="38.25">
      <c r="A10271" s="75">
        <v>40529</v>
      </c>
      <c r="B10271" s="73" t="s">
        <v>10903</v>
      </c>
      <c r="C10271" s="80">
        <v>140.15</v>
      </c>
    </row>
    <row r="10272" spans="1:3" ht="38.25">
      <c r="A10272" s="75">
        <v>36156</v>
      </c>
      <c r="B10272" s="73" t="s">
        <v>10904</v>
      </c>
      <c r="C10272" s="80">
        <v>83.74</v>
      </c>
    </row>
    <row r="10273" spans="1:3" ht="38.25">
      <c r="A10273" s="75">
        <v>36155</v>
      </c>
      <c r="B10273" s="73" t="s">
        <v>10905</v>
      </c>
      <c r="C10273" s="80">
        <v>66.290000000000006</v>
      </c>
    </row>
    <row r="10274" spans="1:3" ht="38.25">
      <c r="A10274" s="75">
        <v>36154</v>
      </c>
      <c r="B10274" s="73" t="s">
        <v>10906</v>
      </c>
      <c r="C10274" s="80">
        <v>100.02</v>
      </c>
    </row>
    <row r="10275" spans="1:3" ht="38.25">
      <c r="A10275" s="75">
        <v>36170</v>
      </c>
      <c r="B10275" s="73" t="s">
        <v>10907</v>
      </c>
      <c r="C10275" s="80">
        <v>75.599999999999994</v>
      </c>
    </row>
    <row r="10276" spans="1:3" ht="25.5">
      <c r="A10276" s="75">
        <v>695</v>
      </c>
      <c r="B10276" s="73" t="s">
        <v>10908</v>
      </c>
      <c r="C10276" s="80">
        <v>84.03</v>
      </c>
    </row>
    <row r="10277" spans="1:3" ht="25.5">
      <c r="A10277" s="75">
        <v>679</v>
      </c>
      <c r="B10277" s="73" t="s">
        <v>10909</v>
      </c>
      <c r="C10277" s="80">
        <v>119.91</v>
      </c>
    </row>
    <row r="10278" spans="1:3" ht="25.5">
      <c r="A10278" s="75">
        <v>711</v>
      </c>
      <c r="B10278" s="73" t="s">
        <v>10910</v>
      </c>
      <c r="C10278" s="80">
        <v>75.599999999999994</v>
      </c>
    </row>
    <row r="10279" spans="1:3" ht="25.5">
      <c r="A10279" s="75">
        <v>712</v>
      </c>
      <c r="B10279" s="73" t="s">
        <v>10911</v>
      </c>
      <c r="C10279" s="80">
        <v>90.72</v>
      </c>
    </row>
    <row r="10280" spans="1:3" ht="25.5">
      <c r="A10280" s="75">
        <v>12614</v>
      </c>
      <c r="B10280" s="73" t="s">
        <v>10912</v>
      </c>
      <c r="C10280" s="80">
        <v>55.36</v>
      </c>
    </row>
    <row r="10281" spans="1:3">
      <c r="A10281" s="75">
        <v>6140</v>
      </c>
      <c r="B10281" s="73" t="s">
        <v>10913</v>
      </c>
      <c r="C10281" s="80">
        <v>4.2300000000000004</v>
      </c>
    </row>
    <row r="10282" spans="1:3">
      <c r="A10282" s="75">
        <v>38399</v>
      </c>
      <c r="B10282" s="73" t="s">
        <v>10914</v>
      </c>
      <c r="C10282" s="80">
        <v>156.30000000000001</v>
      </c>
    </row>
    <row r="10283" spans="1:3" ht="25.5">
      <c r="A10283" s="75">
        <v>729</v>
      </c>
      <c r="B10283" s="73" t="s">
        <v>10915</v>
      </c>
      <c r="C10283" s="80">
        <v>1091.95</v>
      </c>
    </row>
    <row r="10284" spans="1:3" ht="25.5">
      <c r="A10284" s="75">
        <v>39925</v>
      </c>
      <c r="B10284" s="73" t="s">
        <v>10916</v>
      </c>
      <c r="C10284" s="80">
        <v>15778.58</v>
      </c>
    </row>
    <row r="10285" spans="1:3" ht="25.5">
      <c r="A10285" s="75">
        <v>731</v>
      </c>
      <c r="B10285" s="73" t="s">
        <v>10917</v>
      </c>
      <c r="C10285" s="80">
        <v>1062.74</v>
      </c>
    </row>
    <row r="10286" spans="1:3" ht="25.5">
      <c r="A10286" s="75">
        <v>10575</v>
      </c>
      <c r="B10286" s="73" t="s">
        <v>10918</v>
      </c>
      <c r="C10286" s="80">
        <v>1658.48</v>
      </c>
    </row>
    <row r="10287" spans="1:3" ht="25.5">
      <c r="A10287" s="75">
        <v>733</v>
      </c>
      <c r="B10287" s="73" t="s">
        <v>10919</v>
      </c>
      <c r="C10287" s="80">
        <v>1815.83</v>
      </c>
    </row>
    <row r="10288" spans="1:3" ht="25.5">
      <c r="A10288" s="75">
        <v>732</v>
      </c>
      <c r="B10288" s="73" t="s">
        <v>10920</v>
      </c>
      <c r="C10288" s="80">
        <v>1791.42</v>
      </c>
    </row>
    <row r="10289" spans="1:3" ht="25.5">
      <c r="A10289" s="75">
        <v>735</v>
      </c>
      <c r="B10289" s="73" t="s">
        <v>10921</v>
      </c>
      <c r="C10289" s="80">
        <v>3186.84</v>
      </c>
    </row>
    <row r="10290" spans="1:3" ht="25.5">
      <c r="A10290" s="75">
        <v>737</v>
      </c>
      <c r="B10290" s="73" t="s">
        <v>10922</v>
      </c>
      <c r="C10290" s="80">
        <v>10045.76</v>
      </c>
    </row>
    <row r="10291" spans="1:3" ht="25.5">
      <c r="A10291" s="75">
        <v>736</v>
      </c>
      <c r="B10291" s="73" t="s">
        <v>10923</v>
      </c>
      <c r="C10291" s="80">
        <v>2679.56</v>
      </c>
    </row>
    <row r="10292" spans="1:3" ht="25.5">
      <c r="A10292" s="75">
        <v>738</v>
      </c>
      <c r="B10292" s="73" t="s">
        <v>10924</v>
      </c>
      <c r="C10292" s="80">
        <v>4658.1499999999996</v>
      </c>
    </row>
    <row r="10293" spans="1:3" ht="25.5">
      <c r="A10293" s="75">
        <v>740</v>
      </c>
      <c r="B10293" s="73" t="s">
        <v>10925</v>
      </c>
      <c r="C10293" s="80">
        <v>9450.42</v>
      </c>
    </row>
    <row r="10294" spans="1:3" ht="25.5">
      <c r="A10294" s="75">
        <v>734</v>
      </c>
      <c r="B10294" s="73" t="s">
        <v>10926</v>
      </c>
      <c r="C10294" s="80">
        <v>1920.4</v>
      </c>
    </row>
    <row r="10295" spans="1:3">
      <c r="A10295" s="75">
        <v>39008</v>
      </c>
      <c r="B10295" s="73" t="s">
        <v>10927</v>
      </c>
      <c r="C10295" s="80">
        <v>58391.68</v>
      </c>
    </row>
    <row r="10296" spans="1:3">
      <c r="A10296" s="75">
        <v>39009</v>
      </c>
      <c r="B10296" s="73" t="s">
        <v>10928</v>
      </c>
      <c r="C10296" s="80">
        <v>62559.45</v>
      </c>
    </row>
    <row r="10297" spans="1:3" ht="38.25">
      <c r="A10297" s="75">
        <v>10587</v>
      </c>
      <c r="B10297" s="73" t="s">
        <v>10929</v>
      </c>
      <c r="C10297" s="80">
        <v>6148.72</v>
      </c>
    </row>
    <row r="10298" spans="1:3" ht="38.25">
      <c r="A10298" s="75">
        <v>759</v>
      </c>
      <c r="B10298" s="73" t="s">
        <v>10930</v>
      </c>
      <c r="C10298" s="80">
        <v>8840.64</v>
      </c>
    </row>
    <row r="10299" spans="1:3" ht="38.25">
      <c r="A10299" s="75">
        <v>761</v>
      </c>
      <c r="B10299" s="73" t="s">
        <v>10931</v>
      </c>
      <c r="C10299" s="80">
        <v>14985.63</v>
      </c>
    </row>
    <row r="10300" spans="1:3" ht="38.25">
      <c r="A10300" s="75">
        <v>750</v>
      </c>
      <c r="B10300" s="73" t="s">
        <v>10932</v>
      </c>
      <c r="C10300" s="80">
        <v>14227.67</v>
      </c>
    </row>
    <row r="10301" spans="1:3" ht="38.25">
      <c r="A10301" s="75">
        <v>755</v>
      </c>
      <c r="B10301" s="73" t="s">
        <v>10933</v>
      </c>
      <c r="C10301" s="80">
        <v>58383.44</v>
      </c>
    </row>
    <row r="10302" spans="1:3" ht="38.25">
      <c r="A10302" s="75">
        <v>749</v>
      </c>
      <c r="B10302" s="73" t="s">
        <v>10934</v>
      </c>
      <c r="C10302" s="80">
        <v>21472.35</v>
      </c>
    </row>
    <row r="10303" spans="1:3" ht="38.25">
      <c r="A10303" s="75">
        <v>756</v>
      </c>
      <c r="B10303" s="73" t="s">
        <v>10935</v>
      </c>
      <c r="C10303" s="80">
        <v>63674.96</v>
      </c>
    </row>
    <row r="10304" spans="1:3" ht="25.5">
      <c r="A10304" s="75">
        <v>10588</v>
      </c>
      <c r="B10304" s="73" t="s">
        <v>10936</v>
      </c>
      <c r="C10304" s="80">
        <v>6383.15</v>
      </c>
    </row>
    <row r="10305" spans="1:3" ht="25.5">
      <c r="A10305" s="75">
        <v>10592</v>
      </c>
      <c r="B10305" s="73" t="s">
        <v>10937</v>
      </c>
      <c r="C10305" s="80">
        <v>7710</v>
      </c>
    </row>
    <row r="10306" spans="1:3" ht="25.5">
      <c r="A10306" s="75">
        <v>10589</v>
      </c>
      <c r="B10306" s="73" t="s">
        <v>10938</v>
      </c>
      <c r="C10306" s="80">
        <v>10357.9</v>
      </c>
    </row>
    <row r="10307" spans="1:3" ht="25.5">
      <c r="A10307" s="75">
        <v>760</v>
      </c>
      <c r="B10307" s="73" t="s">
        <v>10939</v>
      </c>
      <c r="C10307" s="80">
        <v>57825</v>
      </c>
    </row>
    <row r="10308" spans="1:3" ht="25.5">
      <c r="A10308" s="75">
        <v>751</v>
      </c>
      <c r="B10308" s="73" t="s">
        <v>10940</v>
      </c>
      <c r="C10308" s="80">
        <v>9107.43</v>
      </c>
    </row>
    <row r="10309" spans="1:3" ht="25.5">
      <c r="A10309" s="75">
        <v>754</v>
      </c>
      <c r="B10309" s="73" t="s">
        <v>10941</v>
      </c>
      <c r="C10309" s="80">
        <v>14456.25</v>
      </c>
    </row>
    <row r="10310" spans="1:3" ht="25.5">
      <c r="A10310" s="75">
        <v>757</v>
      </c>
      <c r="B10310" s="73" t="s">
        <v>10942</v>
      </c>
      <c r="C10310" s="80">
        <v>28912.5</v>
      </c>
    </row>
    <row r="10311" spans="1:3">
      <c r="A10311" s="75">
        <v>44489</v>
      </c>
      <c r="B10311" s="73" t="s">
        <v>10943</v>
      </c>
      <c r="C10311" s="80">
        <v>271458.28000000003</v>
      </c>
    </row>
    <row r="10312" spans="1:3" ht="25.5">
      <c r="A10312" s="75">
        <v>39917</v>
      </c>
      <c r="B10312" s="73" t="s">
        <v>10944</v>
      </c>
      <c r="C10312" s="80">
        <v>89693.84</v>
      </c>
    </row>
    <row r="10313" spans="1:3">
      <c r="A10313" s="75">
        <v>38167</v>
      </c>
      <c r="B10313" s="73" t="s">
        <v>10945</v>
      </c>
      <c r="C10313" s="80">
        <v>31.77</v>
      </c>
    </row>
    <row r="10314" spans="1:3">
      <c r="A10314" s="75">
        <v>36145</v>
      </c>
      <c r="B10314" s="73" t="s">
        <v>10946</v>
      </c>
      <c r="C10314" s="80">
        <v>48.01</v>
      </c>
    </row>
    <row r="10315" spans="1:3">
      <c r="A10315" s="75">
        <v>12893</v>
      </c>
      <c r="B10315" s="73" t="s">
        <v>10947</v>
      </c>
      <c r="C10315" s="80">
        <v>84.5</v>
      </c>
    </row>
    <row r="10316" spans="1:3">
      <c r="A10316" s="75">
        <v>11685</v>
      </c>
      <c r="B10316" s="73" t="s">
        <v>10948</v>
      </c>
      <c r="C10316" s="80">
        <v>53.93</v>
      </c>
    </row>
    <row r="10317" spans="1:3">
      <c r="A10317" s="75">
        <v>11680</v>
      </c>
      <c r="B10317" s="73" t="s">
        <v>10949</v>
      </c>
      <c r="C10317" s="80">
        <v>17.28</v>
      </c>
    </row>
    <row r="10318" spans="1:3">
      <c r="A10318" s="75">
        <v>11679</v>
      </c>
      <c r="B10318" s="73" t="s">
        <v>10950</v>
      </c>
      <c r="C10318" s="80">
        <v>23.43</v>
      </c>
    </row>
    <row r="10319" spans="1:3">
      <c r="A10319" s="75">
        <v>2512</v>
      </c>
      <c r="B10319" s="73" t="s">
        <v>10951</v>
      </c>
      <c r="C10319" s="80"/>
    </row>
    <row r="10320" spans="1:3">
      <c r="A10320" s="75">
        <v>45203</v>
      </c>
      <c r="B10320" s="73" t="s">
        <v>10952</v>
      </c>
      <c r="C10320" s="80">
        <v>11.73</v>
      </c>
    </row>
    <row r="10321" spans="1:3">
      <c r="A10321" s="75">
        <v>4374</v>
      </c>
      <c r="B10321" s="73" t="s">
        <v>10953</v>
      </c>
      <c r="C10321" s="80">
        <v>0.25</v>
      </c>
    </row>
    <row r="10322" spans="1:3" ht="25.5">
      <c r="A10322" s="75">
        <v>7568</v>
      </c>
      <c r="B10322" s="73" t="s">
        <v>10954</v>
      </c>
      <c r="C10322" s="80">
        <v>0.43</v>
      </c>
    </row>
    <row r="10323" spans="1:3" ht="25.5">
      <c r="A10323" s="75">
        <v>7584</v>
      </c>
      <c r="B10323" s="73" t="s">
        <v>10955</v>
      </c>
      <c r="C10323" s="80">
        <v>0.65</v>
      </c>
    </row>
    <row r="10324" spans="1:3">
      <c r="A10324" s="75">
        <v>11945</v>
      </c>
      <c r="B10324" s="73" t="s">
        <v>10956</v>
      </c>
      <c r="C10324" s="80">
        <v>0.04</v>
      </c>
    </row>
    <row r="10325" spans="1:3">
      <c r="A10325" s="75">
        <v>11946</v>
      </c>
      <c r="B10325" s="73" t="s">
        <v>10957</v>
      </c>
      <c r="C10325" s="80">
        <v>0.04</v>
      </c>
    </row>
    <row r="10326" spans="1:3">
      <c r="A10326" s="75">
        <v>4375</v>
      </c>
      <c r="B10326" s="73" t="s">
        <v>10958</v>
      </c>
      <c r="C10326" s="80">
        <v>7.0000000000000007E-2</v>
      </c>
    </row>
    <row r="10327" spans="1:3" ht="25.5">
      <c r="A10327" s="75">
        <v>11950</v>
      </c>
      <c r="B10327" s="73" t="s">
        <v>10959</v>
      </c>
      <c r="C10327" s="80">
        <v>0.14000000000000001</v>
      </c>
    </row>
    <row r="10328" spans="1:3">
      <c r="A10328" s="75">
        <v>4376</v>
      </c>
      <c r="B10328" s="73" t="s">
        <v>10960</v>
      </c>
      <c r="C10328" s="80">
        <v>0.13</v>
      </c>
    </row>
    <row r="10329" spans="1:3" ht="25.5">
      <c r="A10329" s="75">
        <v>7583</v>
      </c>
      <c r="B10329" s="73" t="s">
        <v>10961</v>
      </c>
      <c r="C10329" s="80">
        <v>0.28999999999999998</v>
      </c>
    </row>
    <row r="10330" spans="1:3" ht="25.5">
      <c r="A10330" s="75">
        <v>4350</v>
      </c>
      <c r="B10330" s="73" t="s">
        <v>10962</v>
      </c>
      <c r="C10330" s="80">
        <v>0.73</v>
      </c>
    </row>
    <row r="10331" spans="1:3">
      <c r="A10331" s="75">
        <v>44400</v>
      </c>
      <c r="B10331" s="73" t="s">
        <v>10963</v>
      </c>
      <c r="C10331" s="80">
        <v>36.270000000000003</v>
      </c>
    </row>
    <row r="10332" spans="1:3">
      <c r="A10332" s="75">
        <v>39886</v>
      </c>
      <c r="B10332" s="73" t="s">
        <v>10964</v>
      </c>
      <c r="C10332" s="80"/>
    </row>
    <row r="10333" spans="1:3">
      <c r="A10333" s="75">
        <v>39887</v>
      </c>
      <c r="B10333" s="73" t="s">
        <v>10965</v>
      </c>
      <c r="C10333" s="80"/>
    </row>
    <row r="10334" spans="1:3">
      <c r="A10334" s="75">
        <v>39888</v>
      </c>
      <c r="B10334" s="73" t="s">
        <v>10966</v>
      </c>
      <c r="C10334" s="80"/>
    </row>
    <row r="10335" spans="1:3">
      <c r="A10335" s="75">
        <v>39890</v>
      </c>
      <c r="B10335" s="73" t="s">
        <v>10967</v>
      </c>
      <c r="C10335" s="80"/>
    </row>
    <row r="10336" spans="1:3">
      <c r="A10336" s="75">
        <v>39891</v>
      </c>
      <c r="B10336" s="73" t="s">
        <v>10968</v>
      </c>
      <c r="C10336" s="80"/>
    </row>
    <row r="10337" spans="1:3">
      <c r="A10337" s="75">
        <v>39892</v>
      </c>
      <c r="B10337" s="73" t="s">
        <v>10969</v>
      </c>
      <c r="C10337" s="80"/>
    </row>
    <row r="10338" spans="1:3">
      <c r="A10338" s="75">
        <v>790</v>
      </c>
      <c r="B10338" s="73" t="s">
        <v>10970</v>
      </c>
      <c r="C10338" s="80">
        <v>21.66</v>
      </c>
    </row>
    <row r="10339" spans="1:3">
      <c r="A10339" s="75">
        <v>791</v>
      </c>
      <c r="B10339" s="73" t="s">
        <v>10971</v>
      </c>
      <c r="C10339" s="80">
        <v>21.66</v>
      </c>
    </row>
    <row r="10340" spans="1:3">
      <c r="A10340" s="75">
        <v>766</v>
      </c>
      <c r="B10340" s="73" t="s">
        <v>10972</v>
      </c>
      <c r="C10340" s="80">
        <v>21.66</v>
      </c>
    </row>
    <row r="10341" spans="1:3">
      <c r="A10341" s="75">
        <v>767</v>
      </c>
      <c r="B10341" s="73" t="s">
        <v>10973</v>
      </c>
      <c r="C10341" s="80">
        <v>21.66</v>
      </c>
    </row>
    <row r="10342" spans="1:3">
      <c r="A10342" s="75">
        <v>789</v>
      </c>
      <c r="B10342" s="73" t="s">
        <v>10974</v>
      </c>
      <c r="C10342" s="80">
        <v>16.649999999999999</v>
      </c>
    </row>
    <row r="10343" spans="1:3">
      <c r="A10343" s="75">
        <v>768</v>
      </c>
      <c r="B10343" s="73" t="s">
        <v>10975</v>
      </c>
      <c r="C10343" s="80">
        <v>17.010000000000002</v>
      </c>
    </row>
    <row r="10344" spans="1:3">
      <c r="A10344" s="75">
        <v>769</v>
      </c>
      <c r="B10344" s="73" t="s">
        <v>10976</v>
      </c>
      <c r="C10344" s="80">
        <v>17.010000000000002</v>
      </c>
    </row>
    <row r="10345" spans="1:3">
      <c r="A10345" s="75">
        <v>764</v>
      </c>
      <c r="B10345" s="73" t="s">
        <v>10977</v>
      </c>
      <c r="C10345" s="80">
        <v>10.47</v>
      </c>
    </row>
    <row r="10346" spans="1:3">
      <c r="A10346" s="75">
        <v>765</v>
      </c>
      <c r="B10346" s="73" t="s">
        <v>10978</v>
      </c>
      <c r="C10346" s="80">
        <v>10.47</v>
      </c>
    </row>
    <row r="10347" spans="1:3">
      <c r="A10347" s="75">
        <v>770</v>
      </c>
      <c r="B10347" s="73" t="s">
        <v>10979</v>
      </c>
      <c r="C10347" s="80">
        <v>6</v>
      </c>
    </row>
    <row r="10348" spans="1:3">
      <c r="A10348" s="75">
        <v>12394</v>
      </c>
      <c r="B10348" s="73" t="s">
        <v>10980</v>
      </c>
      <c r="C10348" s="80">
        <v>6</v>
      </c>
    </row>
    <row r="10349" spans="1:3">
      <c r="A10349" s="75">
        <v>787</v>
      </c>
      <c r="B10349" s="73" t="s">
        <v>10981</v>
      </c>
      <c r="C10349" s="80">
        <v>46.77</v>
      </c>
    </row>
    <row r="10350" spans="1:3">
      <c r="A10350" s="75">
        <v>774</v>
      </c>
      <c r="B10350" s="73" t="s">
        <v>10982</v>
      </c>
      <c r="C10350" s="80">
        <v>46.77</v>
      </c>
    </row>
    <row r="10351" spans="1:3">
      <c r="A10351" s="75">
        <v>773</v>
      </c>
      <c r="B10351" s="73" t="s">
        <v>10983</v>
      </c>
      <c r="C10351" s="80">
        <v>46.77</v>
      </c>
    </row>
    <row r="10352" spans="1:3">
      <c r="A10352" s="75">
        <v>775</v>
      </c>
      <c r="B10352" s="73" t="s">
        <v>10984</v>
      </c>
      <c r="C10352" s="80">
        <v>46.77</v>
      </c>
    </row>
    <row r="10353" spans="1:3">
      <c r="A10353" s="75">
        <v>788</v>
      </c>
      <c r="B10353" s="73" t="s">
        <v>10985</v>
      </c>
      <c r="C10353" s="80">
        <v>29.07</v>
      </c>
    </row>
    <row r="10354" spans="1:3">
      <c r="A10354" s="75">
        <v>772</v>
      </c>
      <c r="B10354" s="73" t="s">
        <v>10986</v>
      </c>
      <c r="C10354" s="80">
        <v>29.07</v>
      </c>
    </row>
    <row r="10355" spans="1:3">
      <c r="A10355" s="75">
        <v>771</v>
      </c>
      <c r="B10355" s="73" t="s">
        <v>10987</v>
      </c>
      <c r="C10355" s="80">
        <v>29.07</v>
      </c>
    </row>
    <row r="10356" spans="1:3">
      <c r="A10356" s="75">
        <v>776</v>
      </c>
      <c r="B10356" s="73" t="s">
        <v>10988</v>
      </c>
      <c r="C10356" s="80">
        <v>68.94</v>
      </c>
    </row>
    <row r="10357" spans="1:3">
      <c r="A10357" s="75">
        <v>777</v>
      </c>
      <c r="B10357" s="73" t="s">
        <v>10989</v>
      </c>
      <c r="C10357" s="80">
        <v>67.02</v>
      </c>
    </row>
    <row r="10358" spans="1:3">
      <c r="A10358" s="75">
        <v>780</v>
      </c>
      <c r="B10358" s="73" t="s">
        <v>10990</v>
      </c>
      <c r="C10358" s="80">
        <v>67.36</v>
      </c>
    </row>
    <row r="10359" spans="1:3">
      <c r="A10359" s="75">
        <v>778</v>
      </c>
      <c r="B10359" s="73" t="s">
        <v>10991</v>
      </c>
      <c r="C10359" s="80">
        <v>68.94</v>
      </c>
    </row>
    <row r="10360" spans="1:3">
      <c r="A10360" s="75">
        <v>779</v>
      </c>
      <c r="B10360" s="73" t="s">
        <v>10992</v>
      </c>
      <c r="C10360" s="80">
        <v>7.23</v>
      </c>
    </row>
    <row r="10361" spans="1:3">
      <c r="A10361" s="75">
        <v>781</v>
      </c>
      <c r="B10361" s="73" t="s">
        <v>10993</v>
      </c>
      <c r="C10361" s="80">
        <v>127.38</v>
      </c>
    </row>
    <row r="10362" spans="1:3">
      <c r="A10362" s="75">
        <v>786</v>
      </c>
      <c r="B10362" s="73" t="s">
        <v>10994</v>
      </c>
      <c r="C10362" s="80">
        <v>127.38</v>
      </c>
    </row>
    <row r="10363" spans="1:3">
      <c r="A10363" s="75">
        <v>782</v>
      </c>
      <c r="B10363" s="73" t="s">
        <v>10995</v>
      </c>
      <c r="C10363" s="80">
        <v>127.38</v>
      </c>
    </row>
    <row r="10364" spans="1:3">
      <c r="A10364" s="75">
        <v>783</v>
      </c>
      <c r="B10364" s="73" t="s">
        <v>10996</v>
      </c>
      <c r="C10364" s="80">
        <v>348.64</v>
      </c>
    </row>
    <row r="10365" spans="1:3">
      <c r="A10365" s="75">
        <v>785</v>
      </c>
      <c r="B10365" s="73" t="s">
        <v>10997</v>
      </c>
      <c r="C10365" s="80">
        <v>368.37</v>
      </c>
    </row>
    <row r="10366" spans="1:3">
      <c r="A10366" s="75">
        <v>784</v>
      </c>
      <c r="B10366" s="73" t="s">
        <v>10998</v>
      </c>
      <c r="C10366" s="80">
        <v>395.17</v>
      </c>
    </row>
    <row r="10367" spans="1:3">
      <c r="A10367" s="75">
        <v>828</v>
      </c>
      <c r="B10367" s="73" t="s">
        <v>10999</v>
      </c>
      <c r="C10367" s="80">
        <v>0.57999999999999996</v>
      </c>
    </row>
    <row r="10368" spans="1:3">
      <c r="A10368" s="75">
        <v>829</v>
      </c>
      <c r="B10368" s="73" t="s">
        <v>11000</v>
      </c>
      <c r="C10368" s="80">
        <v>0.94</v>
      </c>
    </row>
    <row r="10369" spans="1:3">
      <c r="A10369" s="75">
        <v>812</v>
      </c>
      <c r="B10369" s="73" t="s">
        <v>11001</v>
      </c>
      <c r="C10369" s="80">
        <v>2.0699999999999998</v>
      </c>
    </row>
    <row r="10370" spans="1:3">
      <c r="A10370" s="75">
        <v>819</v>
      </c>
      <c r="B10370" s="73" t="s">
        <v>11002</v>
      </c>
      <c r="C10370" s="80">
        <v>3.6</v>
      </c>
    </row>
    <row r="10371" spans="1:3">
      <c r="A10371" s="75">
        <v>818</v>
      </c>
      <c r="B10371" s="73" t="s">
        <v>11003</v>
      </c>
      <c r="C10371" s="80">
        <v>6.71</v>
      </c>
    </row>
    <row r="10372" spans="1:3">
      <c r="A10372" s="75">
        <v>20086</v>
      </c>
      <c r="B10372" s="73" t="s">
        <v>11004</v>
      </c>
      <c r="C10372" s="80">
        <v>3.17</v>
      </c>
    </row>
    <row r="10373" spans="1:3">
      <c r="A10373" s="75">
        <v>832</v>
      </c>
      <c r="B10373" s="73" t="s">
        <v>11005</v>
      </c>
      <c r="C10373" s="80">
        <v>2.77</v>
      </c>
    </row>
    <row r="10374" spans="1:3">
      <c r="A10374" s="75">
        <v>834</v>
      </c>
      <c r="B10374" s="73" t="s">
        <v>11006</v>
      </c>
      <c r="C10374" s="80">
        <v>3.59</v>
      </c>
    </row>
    <row r="10375" spans="1:3">
      <c r="A10375" s="75">
        <v>813</v>
      </c>
      <c r="B10375" s="73" t="s">
        <v>11007</v>
      </c>
      <c r="C10375" s="80">
        <v>4.18</v>
      </c>
    </row>
    <row r="10376" spans="1:3">
      <c r="A10376" s="75">
        <v>820</v>
      </c>
      <c r="B10376" s="73" t="s">
        <v>11008</v>
      </c>
      <c r="C10376" s="80">
        <v>5.62</v>
      </c>
    </row>
    <row r="10377" spans="1:3">
      <c r="A10377" s="75">
        <v>816</v>
      </c>
      <c r="B10377" s="73" t="s">
        <v>11009</v>
      </c>
      <c r="C10377" s="80">
        <v>10.02</v>
      </c>
    </row>
    <row r="10378" spans="1:3">
      <c r="A10378" s="75">
        <v>814</v>
      </c>
      <c r="B10378" s="73" t="s">
        <v>11010</v>
      </c>
      <c r="C10378" s="80">
        <v>12.45</v>
      </c>
    </row>
    <row r="10379" spans="1:3">
      <c r="A10379" s="75">
        <v>822</v>
      </c>
      <c r="B10379" s="73" t="s">
        <v>11011</v>
      </c>
      <c r="C10379" s="80">
        <v>16.25</v>
      </c>
    </row>
    <row r="10380" spans="1:3">
      <c r="A10380" s="75">
        <v>821</v>
      </c>
      <c r="B10380" s="73" t="s">
        <v>11012</v>
      </c>
      <c r="C10380" s="80">
        <v>18.59</v>
      </c>
    </row>
    <row r="10381" spans="1:3">
      <c r="A10381" s="75">
        <v>39191</v>
      </c>
      <c r="B10381" s="73" t="s">
        <v>11013</v>
      </c>
      <c r="C10381" s="80">
        <v>21.5</v>
      </c>
    </row>
    <row r="10382" spans="1:3">
      <c r="A10382" s="75">
        <v>39190</v>
      </c>
      <c r="B10382" s="73" t="s">
        <v>11014</v>
      </c>
      <c r="C10382" s="80">
        <v>22.46</v>
      </c>
    </row>
    <row r="10383" spans="1:3">
      <c r="A10383" s="75">
        <v>39189</v>
      </c>
      <c r="B10383" s="73" t="s">
        <v>11015</v>
      </c>
      <c r="C10383" s="80">
        <v>23.77</v>
      </c>
    </row>
    <row r="10384" spans="1:3">
      <c r="A10384" s="75">
        <v>39188</v>
      </c>
      <c r="B10384" s="73" t="s">
        <v>11016</v>
      </c>
      <c r="C10384" s="80">
        <v>17.5</v>
      </c>
    </row>
    <row r="10385" spans="1:3">
      <c r="A10385" s="75">
        <v>39186</v>
      </c>
      <c r="B10385" s="73" t="s">
        <v>11017</v>
      </c>
      <c r="C10385" s="80">
        <v>21.26</v>
      </c>
    </row>
    <row r="10386" spans="1:3">
      <c r="A10386" s="75">
        <v>39187</v>
      </c>
      <c r="B10386" s="73" t="s">
        <v>11018</v>
      </c>
      <c r="C10386" s="80">
        <v>18.34</v>
      </c>
    </row>
    <row r="10387" spans="1:3">
      <c r="A10387" s="75">
        <v>39184</v>
      </c>
      <c r="B10387" s="73" t="s">
        <v>11019</v>
      </c>
      <c r="C10387" s="80">
        <v>6.9</v>
      </c>
    </row>
    <row r="10388" spans="1:3">
      <c r="A10388" s="75">
        <v>39185</v>
      </c>
      <c r="B10388" s="73" t="s">
        <v>11020</v>
      </c>
      <c r="C10388" s="80">
        <v>6.29</v>
      </c>
    </row>
    <row r="10389" spans="1:3">
      <c r="A10389" s="75">
        <v>39198</v>
      </c>
      <c r="B10389" s="73" t="s">
        <v>11021</v>
      </c>
      <c r="C10389" s="80">
        <v>70.52</v>
      </c>
    </row>
    <row r="10390" spans="1:3">
      <c r="A10390" s="75">
        <v>39197</v>
      </c>
      <c r="B10390" s="73" t="s">
        <v>11022</v>
      </c>
      <c r="C10390" s="80">
        <v>73.67</v>
      </c>
    </row>
    <row r="10391" spans="1:3">
      <c r="A10391" s="75">
        <v>39196</v>
      </c>
      <c r="B10391" s="73" t="s">
        <v>11023</v>
      </c>
      <c r="C10391" s="80">
        <v>75.98</v>
      </c>
    </row>
    <row r="10392" spans="1:3">
      <c r="A10392" s="75">
        <v>39199</v>
      </c>
      <c r="B10392" s="73" t="s">
        <v>11024</v>
      </c>
      <c r="C10392" s="80">
        <v>67.87</v>
      </c>
    </row>
    <row r="10393" spans="1:3">
      <c r="A10393" s="75">
        <v>39195</v>
      </c>
      <c r="B10393" s="73" t="s">
        <v>11025</v>
      </c>
      <c r="C10393" s="80">
        <v>39.17</v>
      </c>
    </row>
    <row r="10394" spans="1:3">
      <c r="A10394" s="75">
        <v>39194</v>
      </c>
      <c r="B10394" s="73" t="s">
        <v>11026</v>
      </c>
      <c r="C10394" s="80">
        <v>41.92</v>
      </c>
    </row>
    <row r="10395" spans="1:3">
      <c r="A10395" s="75">
        <v>39193</v>
      </c>
      <c r="B10395" s="73" t="s">
        <v>11027</v>
      </c>
      <c r="C10395" s="80">
        <v>45.95</v>
      </c>
    </row>
    <row r="10396" spans="1:3">
      <c r="A10396" s="75">
        <v>39192</v>
      </c>
      <c r="B10396" s="73" t="s">
        <v>11028</v>
      </c>
      <c r="C10396" s="80">
        <v>47.79</v>
      </c>
    </row>
    <row r="10397" spans="1:3">
      <c r="A10397" s="75">
        <v>39201</v>
      </c>
      <c r="B10397" s="73" t="s">
        <v>11029</v>
      </c>
      <c r="C10397" s="80">
        <v>84.32</v>
      </c>
    </row>
    <row r="10398" spans="1:3">
      <c r="A10398" s="75">
        <v>39200</v>
      </c>
      <c r="B10398" s="73" t="s">
        <v>11030</v>
      </c>
      <c r="C10398" s="80">
        <v>84.99</v>
      </c>
    </row>
    <row r="10399" spans="1:3">
      <c r="A10399" s="75">
        <v>39203</v>
      </c>
      <c r="B10399" s="73" t="s">
        <v>11031</v>
      </c>
      <c r="C10399" s="80">
        <v>68.63</v>
      </c>
    </row>
    <row r="10400" spans="1:3">
      <c r="A10400" s="75">
        <v>39202</v>
      </c>
      <c r="B10400" s="73" t="s">
        <v>11032</v>
      </c>
      <c r="C10400" s="80">
        <v>80.62</v>
      </c>
    </row>
    <row r="10401" spans="1:3">
      <c r="A10401" s="75">
        <v>39920</v>
      </c>
      <c r="B10401" s="73" t="s">
        <v>11033</v>
      </c>
      <c r="C10401" s="80">
        <v>5.79</v>
      </c>
    </row>
    <row r="10402" spans="1:3">
      <c r="A10402" s="75">
        <v>39205</v>
      </c>
      <c r="B10402" s="73" t="s">
        <v>11034</v>
      </c>
      <c r="C10402" s="80">
        <v>134.5</v>
      </c>
    </row>
    <row r="10403" spans="1:3">
      <c r="A10403" s="75">
        <v>39204</v>
      </c>
      <c r="B10403" s="73" t="s">
        <v>11035</v>
      </c>
      <c r="C10403" s="80">
        <v>137.75</v>
      </c>
    </row>
    <row r="10404" spans="1:3">
      <c r="A10404" s="75">
        <v>39206</v>
      </c>
      <c r="B10404" s="73" t="s">
        <v>11036</v>
      </c>
      <c r="C10404" s="80">
        <v>130.69</v>
      </c>
    </row>
    <row r="10405" spans="1:3">
      <c r="A10405" s="75">
        <v>798</v>
      </c>
      <c r="B10405" s="73" t="s">
        <v>11037</v>
      </c>
      <c r="C10405" s="80">
        <v>1.1599999999999999</v>
      </c>
    </row>
    <row r="10406" spans="1:3">
      <c r="A10406" s="75">
        <v>797</v>
      </c>
      <c r="B10406" s="73" t="s">
        <v>11038</v>
      </c>
      <c r="C10406" s="80">
        <v>8.41</v>
      </c>
    </row>
    <row r="10407" spans="1:3">
      <c r="A10407" s="75">
        <v>796</v>
      </c>
      <c r="B10407" s="73" t="s">
        <v>11039</v>
      </c>
      <c r="C10407" s="80">
        <v>7.15</v>
      </c>
    </row>
    <row r="10408" spans="1:3">
      <c r="A10408" s="75">
        <v>799</v>
      </c>
      <c r="B10408" s="73" t="s">
        <v>11040</v>
      </c>
      <c r="C10408" s="80">
        <v>3.46</v>
      </c>
    </row>
    <row r="10409" spans="1:3">
      <c r="A10409" s="75">
        <v>792</v>
      </c>
      <c r="B10409" s="73" t="s">
        <v>11041</v>
      </c>
      <c r="C10409" s="80">
        <v>3.35</v>
      </c>
    </row>
    <row r="10410" spans="1:3">
      <c r="A10410" s="75">
        <v>38001</v>
      </c>
      <c r="B10410" s="73" t="s">
        <v>11042</v>
      </c>
      <c r="C10410" s="80">
        <v>1.34</v>
      </c>
    </row>
    <row r="10411" spans="1:3">
      <c r="A10411" s="75">
        <v>38002</v>
      </c>
      <c r="B10411" s="73" t="s">
        <v>11043</v>
      </c>
      <c r="C10411" s="80">
        <v>4.68</v>
      </c>
    </row>
    <row r="10412" spans="1:3">
      <c r="A10412" s="75">
        <v>38003</v>
      </c>
      <c r="B10412" s="73" t="s">
        <v>11044</v>
      </c>
      <c r="C10412" s="80">
        <v>31.98</v>
      </c>
    </row>
    <row r="10413" spans="1:3">
      <c r="A10413" s="75">
        <v>38004</v>
      </c>
      <c r="B10413" s="73" t="s">
        <v>11045</v>
      </c>
      <c r="C10413" s="80">
        <v>36.78</v>
      </c>
    </row>
    <row r="10414" spans="1:3">
      <c r="A10414" s="75">
        <v>44263</v>
      </c>
      <c r="B10414" s="73" t="s">
        <v>11046</v>
      </c>
      <c r="C10414" s="80">
        <v>66.02</v>
      </c>
    </row>
    <row r="10415" spans="1:3">
      <c r="A10415" s="75">
        <v>36327</v>
      </c>
      <c r="B10415" s="73" t="s">
        <v>11047</v>
      </c>
      <c r="C10415" s="80"/>
    </row>
    <row r="10416" spans="1:3">
      <c r="A10416" s="75">
        <v>38992</v>
      </c>
      <c r="B10416" s="73" t="s">
        <v>11048</v>
      </c>
      <c r="C10416" s="80"/>
    </row>
    <row r="10417" spans="1:3">
      <c r="A10417" s="75">
        <v>38993</v>
      </c>
      <c r="B10417" s="73" t="s">
        <v>11049</v>
      </c>
      <c r="C10417" s="80"/>
    </row>
    <row r="10418" spans="1:3">
      <c r="A10418" s="75">
        <v>44175</v>
      </c>
      <c r="B10418" s="73" t="s">
        <v>11050</v>
      </c>
      <c r="C10418" s="80"/>
    </row>
    <row r="10419" spans="1:3">
      <c r="A10419" s="75">
        <v>44177</v>
      </c>
      <c r="B10419" s="73" t="s">
        <v>11051</v>
      </c>
      <c r="C10419" s="80"/>
    </row>
    <row r="10420" spans="1:3">
      <c r="A10420" s="75">
        <v>38418</v>
      </c>
      <c r="B10420" s="73" t="s">
        <v>11052</v>
      </c>
      <c r="C10420" s="80">
        <v>5.44</v>
      </c>
    </row>
    <row r="10421" spans="1:3">
      <c r="A10421" s="75">
        <v>39178</v>
      </c>
      <c r="B10421" s="73" t="s">
        <v>11053</v>
      </c>
      <c r="C10421" s="80">
        <v>2.3199999999999998</v>
      </c>
    </row>
    <row r="10422" spans="1:3">
      <c r="A10422" s="75">
        <v>39177</v>
      </c>
      <c r="B10422" s="73" t="s">
        <v>11054</v>
      </c>
      <c r="C10422" s="80">
        <v>2.1</v>
      </c>
    </row>
    <row r="10423" spans="1:3">
      <c r="A10423" s="75">
        <v>39176</v>
      </c>
      <c r="B10423" s="73" t="s">
        <v>11055</v>
      </c>
      <c r="C10423" s="80">
        <v>1.38</v>
      </c>
    </row>
    <row r="10424" spans="1:3">
      <c r="A10424" s="75">
        <v>39174</v>
      </c>
      <c r="B10424" s="73" t="s">
        <v>11056</v>
      </c>
      <c r="C10424" s="80">
        <v>1.05</v>
      </c>
    </row>
    <row r="10425" spans="1:3">
      <c r="A10425" s="75">
        <v>39180</v>
      </c>
      <c r="B10425" s="73" t="s">
        <v>11057</v>
      </c>
      <c r="C10425" s="80">
        <v>6.31</v>
      </c>
    </row>
    <row r="10426" spans="1:3">
      <c r="A10426" s="75">
        <v>39179</v>
      </c>
      <c r="B10426" s="73" t="s">
        <v>11058</v>
      </c>
      <c r="C10426" s="80">
        <v>5.59</v>
      </c>
    </row>
    <row r="10427" spans="1:3">
      <c r="A10427" s="75">
        <v>39181</v>
      </c>
      <c r="B10427" s="73" t="s">
        <v>11059</v>
      </c>
      <c r="C10427" s="80">
        <v>8.4600000000000009</v>
      </c>
    </row>
    <row r="10428" spans="1:3">
      <c r="A10428" s="75">
        <v>39175</v>
      </c>
      <c r="B10428" s="73" t="s">
        <v>11060</v>
      </c>
      <c r="C10428" s="80">
        <v>1.28</v>
      </c>
    </row>
    <row r="10429" spans="1:3">
      <c r="A10429" s="75">
        <v>39217</v>
      </c>
      <c r="B10429" s="73" t="s">
        <v>11061</v>
      </c>
      <c r="C10429" s="80">
        <v>0.99</v>
      </c>
    </row>
    <row r="10430" spans="1:3">
      <c r="A10430" s="75">
        <v>39182</v>
      </c>
      <c r="B10430" s="73" t="s">
        <v>11062</v>
      </c>
      <c r="C10430" s="80">
        <v>11.9</v>
      </c>
    </row>
    <row r="10431" spans="1:3" ht="25.5">
      <c r="A10431" s="75">
        <v>12616</v>
      </c>
      <c r="B10431" s="73" t="s">
        <v>11063</v>
      </c>
      <c r="C10431" s="80">
        <v>16.79</v>
      </c>
    </row>
    <row r="10432" spans="1:3" ht="25.5">
      <c r="A10432" s="75">
        <v>1049</v>
      </c>
      <c r="B10432" s="73" t="s">
        <v>11064</v>
      </c>
      <c r="C10432" s="80">
        <v>9.9600000000000009</v>
      </c>
    </row>
    <row r="10433" spans="1:3" ht="25.5">
      <c r="A10433" s="75">
        <v>1099</v>
      </c>
      <c r="B10433" s="73" t="s">
        <v>11065</v>
      </c>
      <c r="C10433" s="80">
        <v>7.62</v>
      </c>
    </row>
    <row r="10434" spans="1:3" ht="25.5">
      <c r="A10434" s="75">
        <v>1050</v>
      </c>
      <c r="B10434" s="73" t="s">
        <v>11066</v>
      </c>
      <c r="C10434" s="80">
        <v>5.21</v>
      </c>
    </row>
    <row r="10435" spans="1:3" ht="25.5">
      <c r="A10435" s="75">
        <v>39678</v>
      </c>
      <c r="B10435" s="73" t="s">
        <v>11067</v>
      </c>
      <c r="C10435" s="80">
        <v>3.07</v>
      </c>
    </row>
    <row r="10436" spans="1:3" ht="25.5">
      <c r="A10436" s="75">
        <v>1101</v>
      </c>
      <c r="B10436" s="73" t="s">
        <v>11068</v>
      </c>
      <c r="C10436" s="80">
        <v>32.869999999999997</v>
      </c>
    </row>
    <row r="10437" spans="1:3" ht="25.5">
      <c r="A10437" s="75">
        <v>1100</v>
      </c>
      <c r="B10437" s="73" t="s">
        <v>11069</v>
      </c>
      <c r="C10437" s="80">
        <v>16.96</v>
      </c>
    </row>
    <row r="10438" spans="1:3" ht="25.5">
      <c r="A10438" s="75">
        <v>39679</v>
      </c>
      <c r="B10438" s="73" t="s">
        <v>11070</v>
      </c>
      <c r="C10438" s="80">
        <v>65.510000000000005</v>
      </c>
    </row>
    <row r="10439" spans="1:3" ht="25.5">
      <c r="A10439" s="75">
        <v>1102</v>
      </c>
      <c r="B10439" s="73" t="s">
        <v>11071</v>
      </c>
      <c r="C10439" s="80">
        <v>49.01</v>
      </c>
    </row>
    <row r="10440" spans="1:3" ht="25.5">
      <c r="A10440" s="75">
        <v>1098</v>
      </c>
      <c r="B10440" s="73" t="s">
        <v>11072</v>
      </c>
      <c r="C10440" s="80">
        <v>4.07</v>
      </c>
    </row>
    <row r="10441" spans="1:3" ht="25.5">
      <c r="A10441" s="75">
        <v>1051</v>
      </c>
      <c r="B10441" s="73" t="s">
        <v>11073</v>
      </c>
      <c r="C10441" s="80">
        <v>71.239999999999995</v>
      </c>
    </row>
    <row r="10442" spans="1:3">
      <c r="A10442" s="75">
        <v>37399</v>
      </c>
      <c r="B10442" s="73" t="s">
        <v>11074</v>
      </c>
      <c r="C10442" s="80">
        <v>17.12</v>
      </c>
    </row>
    <row r="10443" spans="1:3">
      <c r="A10443" s="75">
        <v>43834</v>
      </c>
      <c r="B10443" s="73" t="s">
        <v>11075</v>
      </c>
      <c r="C10443" s="80">
        <v>27.16</v>
      </c>
    </row>
    <row r="10444" spans="1:3">
      <c r="A10444" s="75">
        <v>43835</v>
      </c>
      <c r="B10444" s="73" t="s">
        <v>11076</v>
      </c>
      <c r="C10444" s="80">
        <v>2.4300000000000002</v>
      </c>
    </row>
    <row r="10445" spans="1:3">
      <c r="A10445" s="75">
        <v>43833</v>
      </c>
      <c r="B10445" s="73" t="s">
        <v>11077</v>
      </c>
      <c r="C10445" s="80">
        <v>2.5299999999999998</v>
      </c>
    </row>
    <row r="10446" spans="1:3">
      <c r="A10446" s="75">
        <v>41955</v>
      </c>
      <c r="B10446" s="73" t="s">
        <v>11078</v>
      </c>
      <c r="C10446" s="80">
        <v>65.03</v>
      </c>
    </row>
    <row r="10447" spans="1:3">
      <c r="A10447" s="75">
        <v>41953</v>
      </c>
      <c r="B10447" s="73" t="s">
        <v>11079</v>
      </c>
      <c r="C10447" s="80">
        <v>62.06</v>
      </c>
    </row>
    <row r="10448" spans="1:3">
      <c r="A10448" s="75">
        <v>41954</v>
      </c>
      <c r="B10448" s="73" t="s">
        <v>11080</v>
      </c>
      <c r="C10448" s="80">
        <v>61.47</v>
      </c>
    </row>
    <row r="10449" spans="1:3">
      <c r="A10449" s="75">
        <v>25004</v>
      </c>
      <c r="B10449" s="73" t="s">
        <v>11081</v>
      </c>
      <c r="C10449" s="80">
        <v>51.47</v>
      </c>
    </row>
    <row r="10450" spans="1:3">
      <c r="A10450" s="75">
        <v>25002</v>
      </c>
      <c r="B10450" s="73" t="s">
        <v>11082</v>
      </c>
      <c r="C10450" s="80">
        <v>51.47</v>
      </c>
    </row>
    <row r="10451" spans="1:3">
      <c r="A10451" s="75">
        <v>37409</v>
      </c>
      <c r="B10451" s="73" t="s">
        <v>11083</v>
      </c>
      <c r="C10451" s="80">
        <v>51.47</v>
      </c>
    </row>
    <row r="10452" spans="1:3">
      <c r="A10452" s="75">
        <v>841</v>
      </c>
      <c r="B10452" s="73" t="s">
        <v>11084</v>
      </c>
      <c r="C10452" s="80">
        <v>52.1</v>
      </c>
    </row>
    <row r="10453" spans="1:3">
      <c r="A10453" s="75">
        <v>25005</v>
      </c>
      <c r="B10453" s="73" t="s">
        <v>11085</v>
      </c>
      <c r="C10453" s="80">
        <v>56.48</v>
      </c>
    </row>
    <row r="10454" spans="1:3">
      <c r="A10454" s="75">
        <v>25003</v>
      </c>
      <c r="B10454" s="73" t="s">
        <v>11086</v>
      </c>
      <c r="C10454" s="80">
        <v>57.33</v>
      </c>
    </row>
    <row r="10455" spans="1:3">
      <c r="A10455" s="75">
        <v>37410</v>
      </c>
      <c r="B10455" s="73" t="s">
        <v>11087</v>
      </c>
      <c r="C10455" s="80">
        <v>56.48</v>
      </c>
    </row>
    <row r="10456" spans="1:3">
      <c r="A10456" s="75">
        <v>842</v>
      </c>
      <c r="B10456" s="73" t="s">
        <v>11088</v>
      </c>
      <c r="C10456" s="80">
        <v>57.28</v>
      </c>
    </row>
    <row r="10457" spans="1:3" ht="25.5">
      <c r="A10457" s="75">
        <v>44391</v>
      </c>
      <c r="B10457" s="73" t="s">
        <v>11089</v>
      </c>
      <c r="C10457" s="80">
        <v>122.06</v>
      </c>
    </row>
    <row r="10458" spans="1:3">
      <c r="A10458" s="75">
        <v>44388</v>
      </c>
      <c r="B10458" s="73" t="s">
        <v>11090</v>
      </c>
      <c r="C10458" s="80">
        <v>2.64</v>
      </c>
    </row>
    <row r="10459" spans="1:3" ht="25.5">
      <c r="A10459" s="75">
        <v>44392</v>
      </c>
      <c r="B10459" s="73" t="s">
        <v>11091</v>
      </c>
      <c r="C10459" s="80">
        <v>243.03</v>
      </c>
    </row>
    <row r="10460" spans="1:3">
      <c r="A10460" s="75">
        <v>44390</v>
      </c>
      <c r="B10460" s="73" t="s">
        <v>11092</v>
      </c>
      <c r="C10460" s="80">
        <v>51.49</v>
      </c>
    </row>
    <row r="10461" spans="1:3">
      <c r="A10461" s="75">
        <v>44389</v>
      </c>
      <c r="B10461" s="73" t="s">
        <v>11093</v>
      </c>
      <c r="C10461" s="80">
        <v>6.08</v>
      </c>
    </row>
    <row r="10462" spans="1:3">
      <c r="A10462" s="75">
        <v>862</v>
      </c>
      <c r="B10462" s="73" t="s">
        <v>11094</v>
      </c>
      <c r="C10462" s="80">
        <v>11.14</v>
      </c>
    </row>
    <row r="10463" spans="1:3">
      <c r="A10463" s="75">
        <v>866</v>
      </c>
      <c r="B10463" s="73" t="s">
        <v>11095</v>
      </c>
      <c r="C10463" s="80">
        <v>141.52000000000001</v>
      </c>
    </row>
    <row r="10464" spans="1:3">
      <c r="A10464" s="75">
        <v>892</v>
      </c>
      <c r="B10464" s="73" t="s">
        <v>11096</v>
      </c>
      <c r="C10464" s="80">
        <v>171.3</v>
      </c>
    </row>
    <row r="10465" spans="1:3">
      <c r="A10465" s="75">
        <v>857</v>
      </c>
      <c r="B10465" s="73" t="s">
        <v>11097</v>
      </c>
      <c r="C10465" s="80">
        <v>18.63</v>
      </c>
    </row>
    <row r="10466" spans="1:3">
      <c r="A10466" s="75">
        <v>37404</v>
      </c>
      <c r="B10466" s="73" t="s">
        <v>11098</v>
      </c>
      <c r="C10466" s="80">
        <v>198.2</v>
      </c>
    </row>
    <row r="10467" spans="1:3">
      <c r="A10467" s="75">
        <v>868</v>
      </c>
      <c r="B10467" s="73" t="s">
        <v>11099</v>
      </c>
      <c r="C10467" s="80">
        <v>26.55</v>
      </c>
    </row>
    <row r="10468" spans="1:3">
      <c r="A10468" s="75">
        <v>863</v>
      </c>
      <c r="B10468" s="73" t="s">
        <v>11100</v>
      </c>
      <c r="C10468" s="80">
        <v>39.1</v>
      </c>
    </row>
    <row r="10469" spans="1:3">
      <c r="A10469" s="75">
        <v>867</v>
      </c>
      <c r="B10469" s="73" t="s">
        <v>11101</v>
      </c>
      <c r="C10469" s="80">
        <v>55.71</v>
      </c>
    </row>
    <row r="10470" spans="1:3">
      <c r="A10470" s="75">
        <v>864</v>
      </c>
      <c r="B10470" s="73" t="s">
        <v>11102</v>
      </c>
      <c r="C10470" s="80">
        <v>73.58</v>
      </c>
    </row>
    <row r="10471" spans="1:3">
      <c r="A10471" s="75">
        <v>865</v>
      </c>
      <c r="B10471" s="73" t="s">
        <v>11103</v>
      </c>
      <c r="C10471" s="80">
        <v>105.84</v>
      </c>
    </row>
    <row r="10472" spans="1:3" ht="25.5">
      <c r="A10472" s="75">
        <v>39251</v>
      </c>
      <c r="B10472" s="73" t="s">
        <v>11104</v>
      </c>
      <c r="C10472" s="80">
        <v>0.69</v>
      </c>
    </row>
    <row r="10473" spans="1:3" ht="25.5">
      <c r="A10473" s="75">
        <v>1011</v>
      </c>
      <c r="B10473" s="73" t="s">
        <v>11105</v>
      </c>
      <c r="C10473" s="80">
        <v>0.95</v>
      </c>
    </row>
    <row r="10474" spans="1:3" ht="25.5">
      <c r="A10474" s="75">
        <v>39252</v>
      </c>
      <c r="B10474" s="73" t="s">
        <v>11106</v>
      </c>
      <c r="C10474" s="80">
        <v>1.24</v>
      </c>
    </row>
    <row r="10475" spans="1:3" ht="25.5">
      <c r="A10475" s="75">
        <v>1013</v>
      </c>
      <c r="B10475" s="73" t="s">
        <v>11107</v>
      </c>
      <c r="C10475" s="80">
        <v>1.49</v>
      </c>
    </row>
    <row r="10476" spans="1:3" ht="25.5">
      <c r="A10476" s="75">
        <v>980</v>
      </c>
      <c r="B10476" s="73" t="s">
        <v>11108</v>
      </c>
      <c r="C10476" s="80">
        <v>10.77</v>
      </c>
    </row>
    <row r="10477" spans="1:3" ht="25.5">
      <c r="A10477" s="75">
        <v>39237</v>
      </c>
      <c r="B10477" s="73" t="s">
        <v>11109</v>
      </c>
      <c r="C10477" s="80">
        <v>114.57</v>
      </c>
    </row>
    <row r="10478" spans="1:3" ht="25.5">
      <c r="A10478" s="75">
        <v>39238</v>
      </c>
      <c r="B10478" s="73" t="s">
        <v>11110</v>
      </c>
      <c r="C10478" s="80">
        <v>144.49</v>
      </c>
    </row>
    <row r="10479" spans="1:3" ht="25.5">
      <c r="A10479" s="75">
        <v>979</v>
      </c>
      <c r="B10479" s="73" t="s">
        <v>11111</v>
      </c>
      <c r="C10479" s="80">
        <v>15.39</v>
      </c>
    </row>
    <row r="10480" spans="1:3" ht="25.5">
      <c r="A10480" s="75">
        <v>39239</v>
      </c>
      <c r="B10480" s="73" t="s">
        <v>11112</v>
      </c>
      <c r="C10480" s="80">
        <v>174.56</v>
      </c>
    </row>
    <row r="10481" spans="1:3" ht="25.5">
      <c r="A10481" s="75">
        <v>1014</v>
      </c>
      <c r="B10481" s="73" t="s">
        <v>11113</v>
      </c>
      <c r="C10481" s="80">
        <v>2.36</v>
      </c>
    </row>
    <row r="10482" spans="1:3" ht="25.5">
      <c r="A10482" s="75">
        <v>39240</v>
      </c>
      <c r="B10482" s="73" t="s">
        <v>11114</v>
      </c>
      <c r="C10482" s="80">
        <v>229.6</v>
      </c>
    </row>
    <row r="10483" spans="1:3" ht="25.5">
      <c r="A10483" s="75">
        <v>39232</v>
      </c>
      <c r="B10483" s="73" t="s">
        <v>11115</v>
      </c>
      <c r="C10483" s="80">
        <v>24.09</v>
      </c>
    </row>
    <row r="10484" spans="1:3" ht="25.5">
      <c r="A10484" s="75">
        <v>39233</v>
      </c>
      <c r="B10484" s="73" t="s">
        <v>11116</v>
      </c>
      <c r="C10484" s="80">
        <v>35.119999999999997</v>
      </c>
    </row>
    <row r="10485" spans="1:3" ht="25.5">
      <c r="A10485" s="75">
        <v>981</v>
      </c>
      <c r="B10485" s="73" t="s">
        <v>11117</v>
      </c>
      <c r="C10485" s="80">
        <v>3.92</v>
      </c>
    </row>
    <row r="10486" spans="1:3" ht="25.5">
      <c r="A10486" s="75">
        <v>39234</v>
      </c>
      <c r="B10486" s="73" t="s">
        <v>11118</v>
      </c>
      <c r="C10486" s="80">
        <v>48.89</v>
      </c>
    </row>
    <row r="10487" spans="1:3" ht="25.5">
      <c r="A10487" s="75">
        <v>982</v>
      </c>
      <c r="B10487" s="73" t="s">
        <v>11119</v>
      </c>
      <c r="C10487" s="80">
        <v>5.63</v>
      </c>
    </row>
    <row r="10488" spans="1:3" ht="25.5">
      <c r="A10488" s="75">
        <v>39235</v>
      </c>
      <c r="B10488" s="73" t="s">
        <v>11120</v>
      </c>
      <c r="C10488" s="80">
        <v>72.099999999999994</v>
      </c>
    </row>
    <row r="10489" spans="1:3" ht="25.5">
      <c r="A10489" s="75">
        <v>39236</v>
      </c>
      <c r="B10489" s="73" t="s">
        <v>11121</v>
      </c>
      <c r="C10489" s="80">
        <v>95.56</v>
      </c>
    </row>
    <row r="10490" spans="1:3" ht="25.5">
      <c r="A10490" s="75">
        <v>993</v>
      </c>
      <c r="B10490" s="73" t="s">
        <v>11122</v>
      </c>
      <c r="C10490" s="80">
        <v>2.0099999999999998</v>
      </c>
    </row>
    <row r="10491" spans="1:3" ht="25.5">
      <c r="A10491" s="75">
        <v>1020</v>
      </c>
      <c r="B10491" s="73" t="s">
        <v>11123</v>
      </c>
      <c r="C10491" s="80">
        <v>10.27</v>
      </c>
    </row>
    <row r="10492" spans="1:3" ht="25.5">
      <c r="A10492" s="75">
        <v>1017</v>
      </c>
      <c r="B10492" s="73" t="s">
        <v>11124</v>
      </c>
      <c r="C10492" s="80">
        <v>125.84</v>
      </c>
    </row>
    <row r="10493" spans="1:3" ht="25.5">
      <c r="A10493" s="75">
        <v>999</v>
      </c>
      <c r="B10493" s="73" t="s">
        <v>11125</v>
      </c>
      <c r="C10493" s="80">
        <v>152.46</v>
      </c>
    </row>
    <row r="10494" spans="1:3" ht="25.5">
      <c r="A10494" s="75">
        <v>995</v>
      </c>
      <c r="B10494" s="73" t="s">
        <v>11126</v>
      </c>
      <c r="C10494" s="80">
        <v>16.350000000000001</v>
      </c>
    </row>
    <row r="10495" spans="1:3" ht="25.5">
      <c r="A10495" s="75">
        <v>1000</v>
      </c>
      <c r="B10495" s="73" t="s">
        <v>11127</v>
      </c>
      <c r="C10495" s="80">
        <v>187.27</v>
      </c>
    </row>
    <row r="10496" spans="1:3" ht="25.5">
      <c r="A10496" s="75">
        <v>1022</v>
      </c>
      <c r="B10496" s="73" t="s">
        <v>11128</v>
      </c>
      <c r="C10496" s="80">
        <v>2.81</v>
      </c>
    </row>
    <row r="10497" spans="1:3" ht="25.5">
      <c r="A10497" s="75">
        <v>1015</v>
      </c>
      <c r="B10497" s="73" t="s">
        <v>11129</v>
      </c>
      <c r="C10497" s="80">
        <v>248.86</v>
      </c>
    </row>
    <row r="10498" spans="1:3" ht="25.5">
      <c r="A10498" s="75">
        <v>996</v>
      </c>
      <c r="B10498" s="73" t="s">
        <v>11130</v>
      </c>
      <c r="C10498" s="80">
        <v>25.35</v>
      </c>
    </row>
    <row r="10499" spans="1:3" ht="25.5">
      <c r="A10499" s="75">
        <v>1001</v>
      </c>
      <c r="B10499" s="73" t="s">
        <v>11131</v>
      </c>
      <c r="C10499" s="80">
        <v>322.89</v>
      </c>
    </row>
    <row r="10500" spans="1:3" ht="25.5">
      <c r="A10500" s="75">
        <v>1019</v>
      </c>
      <c r="B10500" s="73" t="s">
        <v>11132</v>
      </c>
      <c r="C10500" s="80">
        <v>35.83</v>
      </c>
    </row>
    <row r="10501" spans="1:3" ht="25.5">
      <c r="A10501" s="75">
        <v>1021</v>
      </c>
      <c r="B10501" s="73" t="s">
        <v>11133</v>
      </c>
      <c r="C10501" s="80">
        <v>4.3099999999999996</v>
      </c>
    </row>
    <row r="10502" spans="1:3" ht="25.5">
      <c r="A10502" s="75">
        <v>39249</v>
      </c>
      <c r="B10502" s="73" t="s">
        <v>11134</v>
      </c>
      <c r="C10502" s="80">
        <v>434.14</v>
      </c>
    </row>
    <row r="10503" spans="1:3" ht="25.5">
      <c r="A10503" s="75">
        <v>1018</v>
      </c>
      <c r="B10503" s="73" t="s">
        <v>11135</v>
      </c>
      <c r="C10503" s="80">
        <v>52.98</v>
      </c>
    </row>
    <row r="10504" spans="1:3" ht="25.5">
      <c r="A10504" s="75">
        <v>39250</v>
      </c>
      <c r="B10504" s="73" t="s">
        <v>11136</v>
      </c>
      <c r="C10504" s="80">
        <v>519.33000000000004</v>
      </c>
    </row>
    <row r="10505" spans="1:3" ht="25.5">
      <c r="A10505" s="75">
        <v>994</v>
      </c>
      <c r="B10505" s="73" t="s">
        <v>11137</v>
      </c>
      <c r="C10505" s="80">
        <v>6.26</v>
      </c>
    </row>
    <row r="10506" spans="1:3" ht="25.5">
      <c r="A10506" s="75">
        <v>977</v>
      </c>
      <c r="B10506" s="73" t="s">
        <v>11138</v>
      </c>
      <c r="C10506" s="80">
        <v>74.12</v>
      </c>
    </row>
    <row r="10507" spans="1:3" ht="25.5">
      <c r="A10507" s="75">
        <v>998</v>
      </c>
      <c r="B10507" s="73" t="s">
        <v>11139</v>
      </c>
      <c r="C10507" s="80">
        <v>96.23</v>
      </c>
    </row>
    <row r="10508" spans="1:3" ht="25.5">
      <c r="A10508" s="75">
        <v>1006</v>
      </c>
      <c r="B10508" s="73" t="s">
        <v>11140</v>
      </c>
      <c r="C10508" s="80">
        <v>127.51</v>
      </c>
    </row>
    <row r="10509" spans="1:3" ht="25.5">
      <c r="A10509" s="75">
        <v>990</v>
      </c>
      <c r="B10509" s="73" t="s">
        <v>11141</v>
      </c>
      <c r="C10509" s="80">
        <v>169.55</v>
      </c>
    </row>
    <row r="10510" spans="1:3" ht="25.5">
      <c r="A10510" s="75">
        <v>39241</v>
      </c>
      <c r="B10510" s="73" t="s">
        <v>11142</v>
      </c>
      <c r="C10510" s="80">
        <v>16.690000000000001</v>
      </c>
    </row>
    <row r="10511" spans="1:3" ht="25.5">
      <c r="A10511" s="75">
        <v>1005</v>
      </c>
      <c r="B10511" s="73" t="s">
        <v>11143</v>
      </c>
      <c r="C10511" s="80">
        <v>211.1</v>
      </c>
    </row>
    <row r="10512" spans="1:3" ht="25.5">
      <c r="A10512" s="75">
        <v>991</v>
      </c>
      <c r="B10512" s="73" t="s">
        <v>11144</v>
      </c>
      <c r="C10512" s="80">
        <v>276.5</v>
      </c>
    </row>
    <row r="10513" spans="1:3" ht="25.5">
      <c r="A10513" s="75">
        <v>986</v>
      </c>
      <c r="B10513" s="73" t="s">
        <v>11145</v>
      </c>
      <c r="C10513" s="80">
        <v>26.37</v>
      </c>
    </row>
    <row r="10514" spans="1:3" ht="25.5">
      <c r="A10514" s="75">
        <v>987</v>
      </c>
      <c r="B10514" s="73" t="s">
        <v>11146</v>
      </c>
      <c r="C10514" s="80">
        <v>36.1</v>
      </c>
    </row>
    <row r="10515" spans="1:3" ht="25.5">
      <c r="A10515" s="75">
        <v>1007</v>
      </c>
      <c r="B10515" s="73" t="s">
        <v>11147</v>
      </c>
      <c r="C10515" s="80">
        <v>49.97</v>
      </c>
    </row>
    <row r="10516" spans="1:3" ht="25.5">
      <c r="A10516" s="75">
        <v>1008</v>
      </c>
      <c r="B10516" s="73" t="s">
        <v>11148</v>
      </c>
      <c r="C10516" s="80">
        <v>6.34</v>
      </c>
    </row>
    <row r="10517" spans="1:3" ht="25.5">
      <c r="A10517" s="75">
        <v>988</v>
      </c>
      <c r="B10517" s="73" t="s">
        <v>11149</v>
      </c>
      <c r="C10517" s="80">
        <v>68.91</v>
      </c>
    </row>
    <row r="10518" spans="1:3" ht="25.5">
      <c r="A10518" s="75">
        <v>989</v>
      </c>
      <c r="B10518" s="73" t="s">
        <v>11150</v>
      </c>
      <c r="C10518" s="80">
        <v>95.11</v>
      </c>
    </row>
    <row r="10519" spans="1:3">
      <c r="A10519" s="75">
        <v>43972</v>
      </c>
      <c r="B10519" s="73" t="s">
        <v>11151</v>
      </c>
      <c r="C10519" s="80">
        <v>5.18</v>
      </c>
    </row>
    <row r="10520" spans="1:3">
      <c r="A10520" s="75">
        <v>43971</v>
      </c>
      <c r="B10520" s="73" t="s">
        <v>11152</v>
      </c>
      <c r="C10520" s="80">
        <v>3.96</v>
      </c>
    </row>
    <row r="10521" spans="1:3">
      <c r="A10521" s="75">
        <v>39598</v>
      </c>
      <c r="B10521" s="73" t="s">
        <v>11153</v>
      </c>
      <c r="C10521" s="80">
        <v>7.34</v>
      </c>
    </row>
    <row r="10522" spans="1:3">
      <c r="A10522" s="75">
        <v>43973</v>
      </c>
      <c r="B10522" s="73" t="s">
        <v>11154</v>
      </c>
      <c r="C10522" s="80">
        <v>5.42</v>
      </c>
    </row>
    <row r="10523" spans="1:3">
      <c r="A10523" s="75">
        <v>39599</v>
      </c>
      <c r="B10523" s="73" t="s">
        <v>11155</v>
      </c>
      <c r="C10523" s="80">
        <v>10.56</v>
      </c>
    </row>
    <row r="10524" spans="1:3">
      <c r="A10524" s="75">
        <v>43832</v>
      </c>
      <c r="B10524" s="73" t="s">
        <v>11156</v>
      </c>
      <c r="C10524" s="80">
        <v>27.82</v>
      </c>
    </row>
    <row r="10525" spans="1:3">
      <c r="A10525" s="75">
        <v>34602</v>
      </c>
      <c r="B10525" s="73" t="s">
        <v>11157</v>
      </c>
      <c r="C10525" s="80">
        <v>4.3600000000000003</v>
      </c>
    </row>
    <row r="10526" spans="1:3">
      <c r="A10526" s="75">
        <v>34607</v>
      </c>
      <c r="B10526" s="73" t="s">
        <v>11158</v>
      </c>
      <c r="C10526" s="80">
        <v>10.69</v>
      </c>
    </row>
    <row r="10527" spans="1:3">
      <c r="A10527" s="75">
        <v>34609</v>
      </c>
      <c r="B10527" s="73" t="s">
        <v>11159</v>
      </c>
      <c r="C10527" s="80">
        <v>15.55</v>
      </c>
    </row>
    <row r="10528" spans="1:3">
      <c r="A10528" s="75">
        <v>34618</v>
      </c>
      <c r="B10528" s="73" t="s">
        <v>11160</v>
      </c>
      <c r="C10528" s="80">
        <v>5.95</v>
      </c>
    </row>
    <row r="10529" spans="1:3">
      <c r="A10529" s="75">
        <v>34621</v>
      </c>
      <c r="B10529" s="73" t="s">
        <v>11161</v>
      </c>
      <c r="C10529" s="80">
        <v>14.74</v>
      </c>
    </row>
    <row r="10530" spans="1:3">
      <c r="A10530" s="75">
        <v>34622</v>
      </c>
      <c r="B10530" s="73" t="s">
        <v>11162</v>
      </c>
      <c r="C10530" s="80">
        <v>21.9</v>
      </c>
    </row>
    <row r="10531" spans="1:3">
      <c r="A10531" s="75">
        <v>34624</v>
      </c>
      <c r="B10531" s="73" t="s">
        <v>11163</v>
      </c>
      <c r="C10531" s="80">
        <v>7.94</v>
      </c>
    </row>
    <row r="10532" spans="1:3">
      <c r="A10532" s="75">
        <v>34627</v>
      </c>
      <c r="B10532" s="73" t="s">
        <v>11164</v>
      </c>
      <c r="C10532" s="80">
        <v>19.149999999999999</v>
      </c>
    </row>
    <row r="10533" spans="1:3">
      <c r="A10533" s="75">
        <v>34629</v>
      </c>
      <c r="B10533" s="73" t="s">
        <v>11165</v>
      </c>
      <c r="C10533" s="80">
        <v>29.26</v>
      </c>
    </row>
    <row r="10534" spans="1:3" ht="25.5">
      <c r="A10534" s="75">
        <v>39257</v>
      </c>
      <c r="B10534" s="73" t="s">
        <v>11166</v>
      </c>
      <c r="C10534" s="80">
        <v>5.95</v>
      </c>
    </row>
    <row r="10535" spans="1:3" ht="25.5">
      <c r="A10535" s="75">
        <v>39261</v>
      </c>
      <c r="B10535" s="73" t="s">
        <v>11167</v>
      </c>
      <c r="C10535" s="80">
        <v>34.090000000000003</v>
      </c>
    </row>
    <row r="10536" spans="1:3" ht="25.5">
      <c r="A10536" s="75">
        <v>39268</v>
      </c>
      <c r="B10536" s="73" t="s">
        <v>11168</v>
      </c>
      <c r="C10536" s="80">
        <v>532.80999999999995</v>
      </c>
    </row>
    <row r="10537" spans="1:3" ht="25.5">
      <c r="A10537" s="75">
        <v>39262</v>
      </c>
      <c r="B10537" s="73" t="s">
        <v>11169</v>
      </c>
      <c r="C10537" s="80">
        <v>54.28</v>
      </c>
    </row>
    <row r="10538" spans="1:3" ht="25.5">
      <c r="A10538" s="75">
        <v>39258</v>
      </c>
      <c r="B10538" s="73" t="s">
        <v>11170</v>
      </c>
      <c r="C10538" s="80">
        <v>8.9700000000000006</v>
      </c>
    </row>
    <row r="10539" spans="1:3" ht="25.5">
      <c r="A10539" s="75">
        <v>39263</v>
      </c>
      <c r="B10539" s="73" t="s">
        <v>11171</v>
      </c>
      <c r="C10539" s="80">
        <v>93.86</v>
      </c>
    </row>
    <row r="10540" spans="1:3" ht="25.5">
      <c r="A10540" s="75">
        <v>39264</v>
      </c>
      <c r="B10540" s="73" t="s">
        <v>11172</v>
      </c>
      <c r="C10540" s="80">
        <v>130.03</v>
      </c>
    </row>
    <row r="10541" spans="1:3" ht="25.5">
      <c r="A10541" s="75">
        <v>39259</v>
      </c>
      <c r="B10541" s="73" t="s">
        <v>11173</v>
      </c>
      <c r="C10541" s="80">
        <v>13.82</v>
      </c>
    </row>
    <row r="10542" spans="1:3" ht="25.5">
      <c r="A10542" s="75">
        <v>39265</v>
      </c>
      <c r="B10542" s="73" t="s">
        <v>11174</v>
      </c>
      <c r="C10542" s="80">
        <v>176.53</v>
      </c>
    </row>
    <row r="10543" spans="1:3" ht="25.5">
      <c r="A10543" s="75">
        <v>39260</v>
      </c>
      <c r="B10543" s="73" t="s">
        <v>11175</v>
      </c>
      <c r="C10543" s="80">
        <v>21.16</v>
      </c>
    </row>
    <row r="10544" spans="1:3" ht="25.5">
      <c r="A10544" s="75">
        <v>39266</v>
      </c>
      <c r="B10544" s="73" t="s">
        <v>11176</v>
      </c>
      <c r="C10544" s="80">
        <v>266.38</v>
      </c>
    </row>
    <row r="10545" spans="1:3" ht="25.5">
      <c r="A10545" s="75">
        <v>39267</v>
      </c>
      <c r="B10545" s="73" t="s">
        <v>11177</v>
      </c>
      <c r="C10545" s="80">
        <v>333.05</v>
      </c>
    </row>
    <row r="10546" spans="1:3">
      <c r="A10546" s="75">
        <v>11901</v>
      </c>
      <c r="B10546" s="73" t="s">
        <v>11178</v>
      </c>
      <c r="C10546" s="80">
        <v>0.95</v>
      </c>
    </row>
    <row r="10547" spans="1:3">
      <c r="A10547" s="75">
        <v>11902</v>
      </c>
      <c r="B10547" s="73" t="s">
        <v>11179</v>
      </c>
      <c r="C10547" s="80">
        <v>1.82</v>
      </c>
    </row>
    <row r="10548" spans="1:3">
      <c r="A10548" s="75">
        <v>11903</v>
      </c>
      <c r="B10548" s="73" t="s">
        <v>11180</v>
      </c>
      <c r="C10548" s="80">
        <v>1.93</v>
      </c>
    </row>
    <row r="10549" spans="1:3">
      <c r="A10549" s="75">
        <v>11904</v>
      </c>
      <c r="B10549" s="73" t="s">
        <v>11181</v>
      </c>
      <c r="C10549" s="80">
        <v>2.92</v>
      </c>
    </row>
    <row r="10550" spans="1:3">
      <c r="A10550" s="75">
        <v>11905</v>
      </c>
      <c r="B10550" s="73" t="s">
        <v>11182</v>
      </c>
      <c r="C10550" s="80">
        <v>3.56</v>
      </c>
    </row>
    <row r="10551" spans="1:3">
      <c r="A10551" s="75">
        <v>11906</v>
      </c>
      <c r="B10551" s="73" t="s">
        <v>11183</v>
      </c>
      <c r="C10551" s="80">
        <v>4.53</v>
      </c>
    </row>
    <row r="10552" spans="1:3">
      <c r="A10552" s="75">
        <v>11919</v>
      </c>
      <c r="B10552" s="73" t="s">
        <v>11184</v>
      </c>
      <c r="C10552" s="80">
        <v>8.31</v>
      </c>
    </row>
    <row r="10553" spans="1:3">
      <c r="A10553" s="75">
        <v>11920</v>
      </c>
      <c r="B10553" s="73" t="s">
        <v>11185</v>
      </c>
      <c r="C10553" s="80">
        <v>15.78</v>
      </c>
    </row>
    <row r="10554" spans="1:3">
      <c r="A10554" s="75">
        <v>11924</v>
      </c>
      <c r="B10554" s="73" t="s">
        <v>11186</v>
      </c>
      <c r="C10554" s="80">
        <v>132.47999999999999</v>
      </c>
    </row>
    <row r="10555" spans="1:3">
      <c r="A10555" s="75">
        <v>11921</v>
      </c>
      <c r="B10555" s="73" t="s">
        <v>11187</v>
      </c>
      <c r="C10555" s="80">
        <v>23.09</v>
      </c>
    </row>
    <row r="10556" spans="1:3">
      <c r="A10556" s="75">
        <v>11922</v>
      </c>
      <c r="B10556" s="73" t="s">
        <v>11188</v>
      </c>
      <c r="C10556" s="80">
        <v>37.340000000000003</v>
      </c>
    </row>
    <row r="10557" spans="1:3">
      <c r="A10557" s="75">
        <v>11923</v>
      </c>
      <c r="B10557" s="73" t="s">
        <v>11189</v>
      </c>
      <c r="C10557" s="80">
        <v>54.66</v>
      </c>
    </row>
    <row r="10558" spans="1:3">
      <c r="A10558" s="75">
        <v>11916</v>
      </c>
      <c r="B10558" s="73" t="s">
        <v>11190</v>
      </c>
      <c r="C10558" s="80">
        <v>11.37</v>
      </c>
    </row>
    <row r="10559" spans="1:3">
      <c r="A10559" s="75">
        <v>11914</v>
      </c>
      <c r="B10559" s="73" t="s">
        <v>11191</v>
      </c>
      <c r="C10559" s="80">
        <v>81.89</v>
      </c>
    </row>
    <row r="10560" spans="1:3">
      <c r="A10560" s="75">
        <v>11917</v>
      </c>
      <c r="B10560" s="73" t="s">
        <v>11192</v>
      </c>
      <c r="C10560" s="80">
        <v>20.02</v>
      </c>
    </row>
    <row r="10561" spans="1:3">
      <c r="A10561" s="75">
        <v>11918</v>
      </c>
      <c r="B10561" s="73" t="s">
        <v>11193</v>
      </c>
      <c r="C10561" s="80">
        <v>23.75</v>
      </c>
    </row>
    <row r="10562" spans="1:3" ht="25.5">
      <c r="A10562" s="75">
        <v>37734</v>
      </c>
      <c r="B10562" s="73" t="s">
        <v>11194</v>
      </c>
      <c r="C10562" s="80"/>
    </row>
    <row r="10563" spans="1:3" ht="25.5">
      <c r="A10563" s="75">
        <v>42251</v>
      </c>
      <c r="B10563" s="73" t="s">
        <v>11195</v>
      </c>
      <c r="C10563" s="80"/>
    </row>
    <row r="10564" spans="1:3" ht="25.5">
      <c r="A10564" s="75">
        <v>37733</v>
      </c>
      <c r="B10564" s="73" t="s">
        <v>11196</v>
      </c>
      <c r="C10564" s="80"/>
    </row>
    <row r="10565" spans="1:3" ht="25.5">
      <c r="A10565" s="75">
        <v>37735</v>
      </c>
      <c r="B10565" s="73" t="s">
        <v>11197</v>
      </c>
      <c r="C10565" s="80"/>
    </row>
    <row r="10566" spans="1:3" ht="38.25">
      <c r="A10566" s="75">
        <v>5090</v>
      </c>
      <c r="B10566" s="73" t="s">
        <v>11198</v>
      </c>
      <c r="C10566" s="80">
        <v>23.32</v>
      </c>
    </row>
    <row r="10567" spans="1:3" ht="38.25">
      <c r="A10567" s="75">
        <v>5085</v>
      </c>
      <c r="B10567" s="73" t="s">
        <v>11199</v>
      </c>
      <c r="C10567" s="80">
        <v>34.72</v>
      </c>
    </row>
    <row r="10568" spans="1:3" ht="25.5">
      <c r="A10568" s="75">
        <v>43603</v>
      </c>
      <c r="B10568" s="73" t="s">
        <v>11200</v>
      </c>
      <c r="C10568" s="80">
        <v>49.6</v>
      </c>
    </row>
    <row r="10569" spans="1:3">
      <c r="A10569" s="75">
        <v>38374</v>
      </c>
      <c r="B10569" s="73" t="s">
        <v>11201</v>
      </c>
      <c r="C10569" s="80">
        <v>885.63</v>
      </c>
    </row>
    <row r="10570" spans="1:3">
      <c r="A10570" s="75">
        <v>4513</v>
      </c>
      <c r="B10570" s="73" t="s">
        <v>11202</v>
      </c>
      <c r="C10570" s="80">
        <v>4.88</v>
      </c>
    </row>
    <row r="10571" spans="1:3" ht="25.5">
      <c r="A10571" s="75">
        <v>20212</v>
      </c>
      <c r="B10571" s="73" t="s">
        <v>11203</v>
      </c>
      <c r="C10571" s="80">
        <v>23.41</v>
      </c>
    </row>
    <row r="10572" spans="1:3" ht="25.5">
      <c r="A10572" s="75">
        <v>20209</v>
      </c>
      <c r="B10572" s="73" t="s">
        <v>11204</v>
      </c>
      <c r="C10572" s="80">
        <v>27.96</v>
      </c>
    </row>
    <row r="10573" spans="1:3" ht="25.5">
      <c r="A10573" s="75">
        <v>4430</v>
      </c>
      <c r="B10573" s="73" t="s">
        <v>11205</v>
      </c>
      <c r="C10573" s="80">
        <v>13.7</v>
      </c>
    </row>
    <row r="10574" spans="1:3" ht="25.5">
      <c r="A10574" s="75">
        <v>4433</v>
      </c>
      <c r="B10574" s="73" t="s">
        <v>11206</v>
      </c>
      <c r="C10574" s="80">
        <v>26.79</v>
      </c>
    </row>
    <row r="10575" spans="1:3" ht="25.5">
      <c r="A10575" s="75">
        <v>4400</v>
      </c>
      <c r="B10575" s="73" t="s">
        <v>11207</v>
      </c>
      <c r="C10575" s="80">
        <v>21.8</v>
      </c>
    </row>
    <row r="10576" spans="1:3" ht="25.5">
      <c r="A10576" s="75">
        <v>2729</v>
      </c>
      <c r="B10576" s="73" t="s">
        <v>11208</v>
      </c>
      <c r="C10576" s="80">
        <v>43.54</v>
      </c>
    </row>
    <row r="10577" spans="1:3" ht="25.5">
      <c r="A10577" s="75">
        <v>37106</v>
      </c>
      <c r="B10577" s="73" t="s">
        <v>11209</v>
      </c>
      <c r="C10577" s="80">
        <v>5142.93</v>
      </c>
    </row>
    <row r="10578" spans="1:3" ht="25.5">
      <c r="A10578" s="75">
        <v>11869</v>
      </c>
      <c r="B10578" s="73" t="s">
        <v>11210</v>
      </c>
      <c r="C10578" s="80">
        <v>1028.58</v>
      </c>
    </row>
    <row r="10579" spans="1:3" ht="25.5">
      <c r="A10579" s="75">
        <v>43981</v>
      </c>
      <c r="B10579" s="73" t="s">
        <v>11211</v>
      </c>
      <c r="C10579" s="80">
        <v>7750.34</v>
      </c>
    </row>
    <row r="10580" spans="1:3" ht="25.5">
      <c r="A10580" s="75">
        <v>37104</v>
      </c>
      <c r="B10580" s="73" t="s">
        <v>11212</v>
      </c>
      <c r="C10580" s="80">
        <v>1290.8900000000001</v>
      </c>
    </row>
    <row r="10581" spans="1:3" ht="25.5">
      <c r="A10581" s="75">
        <v>43982</v>
      </c>
      <c r="B10581" s="73" t="s">
        <v>11213</v>
      </c>
      <c r="C10581" s="80">
        <v>12243.59</v>
      </c>
    </row>
    <row r="10582" spans="1:3" ht="25.5">
      <c r="A10582" s="75">
        <v>43978</v>
      </c>
      <c r="B10582" s="73" t="s">
        <v>11214</v>
      </c>
      <c r="C10582" s="80">
        <v>1913.08</v>
      </c>
    </row>
    <row r="10583" spans="1:3" ht="25.5">
      <c r="A10583" s="75">
        <v>11871</v>
      </c>
      <c r="B10583" s="73" t="s">
        <v>11215</v>
      </c>
      <c r="C10583" s="80">
        <v>479.47</v>
      </c>
    </row>
    <row r="10584" spans="1:3" ht="25.5">
      <c r="A10584" s="75">
        <v>37105</v>
      </c>
      <c r="B10584" s="73" t="s">
        <v>11216</v>
      </c>
      <c r="C10584" s="80">
        <v>2950.19</v>
      </c>
    </row>
    <row r="10585" spans="1:3" ht="25.5">
      <c r="A10585" s="75">
        <v>43980</v>
      </c>
      <c r="B10585" s="73" t="s">
        <v>11217</v>
      </c>
      <c r="C10585" s="80">
        <v>3674.15</v>
      </c>
    </row>
    <row r="10586" spans="1:3" ht="25.5">
      <c r="A10586" s="75">
        <v>43979</v>
      </c>
      <c r="B10586" s="73" t="s">
        <v>11218</v>
      </c>
      <c r="C10586" s="80">
        <v>690.33</v>
      </c>
    </row>
    <row r="10587" spans="1:3" ht="25.5">
      <c r="A10587" s="75">
        <v>11868</v>
      </c>
      <c r="B10587" s="73" t="s">
        <v>11219</v>
      </c>
      <c r="C10587" s="80">
        <v>667.62</v>
      </c>
    </row>
    <row r="10588" spans="1:3">
      <c r="A10588" s="75">
        <v>34636</v>
      </c>
      <c r="B10588" s="73" t="s">
        <v>11220</v>
      </c>
      <c r="C10588" s="80">
        <v>474.1</v>
      </c>
    </row>
    <row r="10589" spans="1:3">
      <c r="A10589" s="75">
        <v>34639</v>
      </c>
      <c r="B10589" s="73" t="s">
        <v>11221</v>
      </c>
      <c r="C10589" s="80">
        <v>1094.31</v>
      </c>
    </row>
    <row r="10590" spans="1:3">
      <c r="A10590" s="75">
        <v>34640</v>
      </c>
      <c r="B10590" s="73" t="s">
        <v>11222</v>
      </c>
      <c r="C10590" s="80">
        <v>1241.32</v>
      </c>
    </row>
    <row r="10591" spans="1:3">
      <c r="A10591" s="75">
        <v>43977</v>
      </c>
      <c r="B10591" s="73" t="s">
        <v>11223</v>
      </c>
      <c r="C10591" s="80">
        <v>2139.96</v>
      </c>
    </row>
    <row r="10592" spans="1:3">
      <c r="A10592" s="75">
        <v>34637</v>
      </c>
      <c r="B10592" s="73" t="s">
        <v>11224</v>
      </c>
      <c r="C10592" s="80">
        <v>286.70999999999998</v>
      </c>
    </row>
    <row r="10593" spans="1:3">
      <c r="A10593" s="75">
        <v>34638</v>
      </c>
      <c r="B10593" s="73" t="s">
        <v>11225</v>
      </c>
      <c r="C10593" s="80">
        <v>443.48</v>
      </c>
    </row>
    <row r="10594" spans="1:3" ht="25.5">
      <c r="A10594" s="75">
        <v>34641</v>
      </c>
      <c r="B10594" s="73" t="s">
        <v>11226</v>
      </c>
      <c r="C10594" s="80">
        <v>115.65</v>
      </c>
    </row>
    <row r="10595" spans="1:3" ht="25.5">
      <c r="A10595" s="75">
        <v>43434</v>
      </c>
      <c r="B10595" s="73" t="s">
        <v>11227</v>
      </c>
      <c r="C10595" s="80">
        <v>125.04</v>
      </c>
    </row>
    <row r="10596" spans="1:3" ht="25.5">
      <c r="A10596" s="75">
        <v>43435</v>
      </c>
      <c r="B10596" s="73" t="s">
        <v>11228</v>
      </c>
      <c r="C10596" s="80">
        <v>229.24</v>
      </c>
    </row>
    <row r="10597" spans="1:3" ht="25.5">
      <c r="A10597" s="75">
        <v>43436</v>
      </c>
      <c r="B10597" s="73" t="s">
        <v>11229</v>
      </c>
      <c r="C10597" s="80">
        <v>401.17</v>
      </c>
    </row>
    <row r="10598" spans="1:3" ht="25.5">
      <c r="A10598" s="75">
        <v>43437</v>
      </c>
      <c r="B10598" s="73" t="s">
        <v>11230</v>
      </c>
      <c r="C10598" s="80">
        <v>727.32</v>
      </c>
    </row>
    <row r="10599" spans="1:3" ht="25.5">
      <c r="A10599" s="75">
        <v>43438</v>
      </c>
      <c r="B10599" s="73" t="s">
        <v>11231</v>
      </c>
      <c r="C10599" s="80">
        <v>1302.52</v>
      </c>
    </row>
    <row r="10600" spans="1:3">
      <c r="A10600" s="75">
        <v>41627</v>
      </c>
      <c r="B10600" s="73" t="s">
        <v>11232</v>
      </c>
      <c r="C10600" s="80">
        <v>192.77</v>
      </c>
    </row>
    <row r="10601" spans="1:3">
      <c r="A10601" s="75">
        <v>41628</v>
      </c>
      <c r="B10601" s="73" t="s">
        <v>11233</v>
      </c>
      <c r="C10601" s="80">
        <v>354.28</v>
      </c>
    </row>
    <row r="10602" spans="1:3">
      <c r="A10602" s="75">
        <v>41629</v>
      </c>
      <c r="B10602" s="73" t="s">
        <v>11234</v>
      </c>
      <c r="C10602" s="80">
        <v>450.15</v>
      </c>
    </row>
    <row r="10603" spans="1:3" ht="25.5">
      <c r="A10603" s="75">
        <v>43429</v>
      </c>
      <c r="B10603" s="73" t="s">
        <v>11235</v>
      </c>
      <c r="C10603" s="80">
        <v>99.74</v>
      </c>
    </row>
    <row r="10604" spans="1:3" ht="25.5">
      <c r="A10604" s="75">
        <v>43430</v>
      </c>
      <c r="B10604" s="73" t="s">
        <v>11236</v>
      </c>
      <c r="C10604" s="80">
        <v>165.68</v>
      </c>
    </row>
    <row r="10605" spans="1:3" ht="25.5">
      <c r="A10605" s="75">
        <v>43431</v>
      </c>
      <c r="B10605" s="73" t="s">
        <v>11237</v>
      </c>
      <c r="C10605" s="80">
        <v>320.94</v>
      </c>
    </row>
    <row r="10606" spans="1:3" ht="25.5">
      <c r="A10606" s="75">
        <v>43432</v>
      </c>
      <c r="B10606" s="73" t="s">
        <v>11238</v>
      </c>
      <c r="C10606" s="80">
        <v>666.89</v>
      </c>
    </row>
    <row r="10607" spans="1:3" ht="25.5">
      <c r="A10607" s="75">
        <v>43433</v>
      </c>
      <c r="B10607" s="73" t="s">
        <v>11239</v>
      </c>
      <c r="C10607" s="80">
        <v>1051.3900000000001</v>
      </c>
    </row>
    <row r="10608" spans="1:3" ht="25.5">
      <c r="A10608" s="75">
        <v>43094</v>
      </c>
      <c r="B10608" s="73" t="s">
        <v>11240</v>
      </c>
      <c r="C10608" s="80">
        <v>245.25</v>
      </c>
    </row>
    <row r="10609" spans="1:3" ht="25.5">
      <c r="A10609" s="75">
        <v>43093</v>
      </c>
      <c r="B10609" s="73" t="s">
        <v>11241</v>
      </c>
      <c r="C10609" s="80">
        <v>260.62</v>
      </c>
    </row>
    <row r="10610" spans="1:3" ht="25.5">
      <c r="A10610" s="75">
        <v>11694</v>
      </c>
      <c r="B10610" s="73" t="s">
        <v>11242</v>
      </c>
      <c r="C10610" s="80">
        <v>1073.6500000000001</v>
      </c>
    </row>
    <row r="10611" spans="1:3" ht="25.5">
      <c r="A10611" s="75">
        <v>1030</v>
      </c>
      <c r="B10611" s="73" t="s">
        <v>11243</v>
      </c>
      <c r="C10611" s="80">
        <v>48.57</v>
      </c>
    </row>
    <row r="10612" spans="1:3" ht="25.5">
      <c r="A10612" s="75">
        <v>11881</v>
      </c>
      <c r="B10612" s="73" t="s">
        <v>11244</v>
      </c>
      <c r="C10612" s="80">
        <v>177.14</v>
      </c>
    </row>
    <row r="10613" spans="1:3" ht="25.5">
      <c r="A10613" s="75">
        <v>35277</v>
      </c>
      <c r="B10613" s="73" t="s">
        <v>11245</v>
      </c>
      <c r="C10613" s="80">
        <v>370.61</v>
      </c>
    </row>
    <row r="10614" spans="1:3" ht="38.25">
      <c r="A10614" s="75">
        <v>10521</v>
      </c>
      <c r="B10614" s="73" t="s">
        <v>11246</v>
      </c>
      <c r="C10614" s="80">
        <v>398.14</v>
      </c>
    </row>
    <row r="10615" spans="1:3" ht="38.25">
      <c r="A10615" s="75">
        <v>10885</v>
      </c>
      <c r="B10615" s="73" t="s">
        <v>11247</v>
      </c>
      <c r="C10615" s="80">
        <v>503.6</v>
      </c>
    </row>
    <row r="10616" spans="1:3" ht="38.25">
      <c r="A10616" s="75">
        <v>20962</v>
      </c>
      <c r="B10616" s="73" t="s">
        <v>11248</v>
      </c>
      <c r="C10616" s="80">
        <v>417.1</v>
      </c>
    </row>
    <row r="10617" spans="1:3" ht="38.25">
      <c r="A10617" s="75">
        <v>20963</v>
      </c>
      <c r="B10617" s="73" t="s">
        <v>11249</v>
      </c>
      <c r="C10617" s="80">
        <v>509.52</v>
      </c>
    </row>
    <row r="10618" spans="1:3" ht="25.5">
      <c r="A10618" s="75">
        <v>34643</v>
      </c>
      <c r="B10618" s="73" t="s">
        <v>11250</v>
      </c>
      <c r="C10618" s="80">
        <v>42.68</v>
      </c>
    </row>
    <row r="10619" spans="1:3" ht="25.5">
      <c r="A10619" s="75">
        <v>41480</v>
      </c>
      <c r="B10619" s="73" t="s">
        <v>11251</v>
      </c>
      <c r="C10619" s="80">
        <v>49.49</v>
      </c>
    </row>
    <row r="10620" spans="1:3" ht="25.5">
      <c r="A10620" s="75">
        <v>41474</v>
      </c>
      <c r="B10620" s="73" t="s">
        <v>11252</v>
      </c>
      <c r="C10620" s="80">
        <v>79.05</v>
      </c>
    </row>
    <row r="10621" spans="1:3" ht="25.5">
      <c r="A10621" s="75">
        <v>41475</v>
      </c>
      <c r="B10621" s="73" t="s">
        <v>11253</v>
      </c>
      <c r="C10621" s="80">
        <v>67.45</v>
      </c>
    </row>
    <row r="10622" spans="1:3" ht="25.5">
      <c r="A10622" s="75">
        <v>41476</v>
      </c>
      <c r="B10622" s="73" t="s">
        <v>11254</v>
      </c>
      <c r="C10622" s="80">
        <v>147.69</v>
      </c>
    </row>
    <row r="10623" spans="1:3">
      <c r="A10623" s="75">
        <v>2555</v>
      </c>
      <c r="B10623" s="73" t="s">
        <v>11255</v>
      </c>
      <c r="C10623" s="80"/>
    </row>
    <row r="10624" spans="1:3">
      <c r="A10624" s="75">
        <v>2556</v>
      </c>
      <c r="B10624" s="73" t="s">
        <v>11256</v>
      </c>
      <c r="C10624" s="80"/>
    </row>
    <row r="10625" spans="1:3">
      <c r="A10625" s="75">
        <v>2557</v>
      </c>
      <c r="B10625" s="73" t="s">
        <v>11257</v>
      </c>
      <c r="C10625" s="80"/>
    </row>
    <row r="10626" spans="1:3" ht="25.5">
      <c r="A10626" s="75">
        <v>10569</v>
      </c>
      <c r="B10626" s="73" t="s">
        <v>11258</v>
      </c>
      <c r="C10626" s="80"/>
    </row>
    <row r="10627" spans="1:3" ht="25.5">
      <c r="A10627" s="75">
        <v>39810</v>
      </c>
      <c r="B10627" s="73" t="s">
        <v>11259</v>
      </c>
      <c r="C10627" s="80">
        <v>33.090000000000003</v>
      </c>
    </row>
    <row r="10628" spans="1:3" ht="25.5">
      <c r="A10628" s="75">
        <v>39811</v>
      </c>
      <c r="B10628" s="73" t="s">
        <v>11260</v>
      </c>
      <c r="C10628" s="80">
        <v>40.479999999999997</v>
      </c>
    </row>
    <row r="10629" spans="1:3" ht="25.5">
      <c r="A10629" s="75">
        <v>39812</v>
      </c>
      <c r="B10629" s="73" t="s">
        <v>11261</v>
      </c>
      <c r="C10629" s="80">
        <v>66.56</v>
      </c>
    </row>
    <row r="10630" spans="1:3" ht="25.5">
      <c r="A10630" s="75">
        <v>43096</v>
      </c>
      <c r="B10630" s="73" t="s">
        <v>11262</v>
      </c>
      <c r="C10630" s="80">
        <v>220.64</v>
      </c>
    </row>
    <row r="10631" spans="1:3" ht="25.5">
      <c r="A10631" s="75">
        <v>43102</v>
      </c>
      <c r="B10631" s="73" t="s">
        <v>11263</v>
      </c>
      <c r="C10631" s="80">
        <v>134.16</v>
      </c>
    </row>
    <row r="10632" spans="1:3" ht="25.5">
      <c r="A10632" s="75">
        <v>43103</v>
      </c>
      <c r="B10632" s="73" t="s">
        <v>11264</v>
      </c>
      <c r="C10632" s="80">
        <v>197.56</v>
      </c>
    </row>
    <row r="10633" spans="1:3" ht="25.5">
      <c r="A10633" s="75">
        <v>43098</v>
      </c>
      <c r="B10633" s="73" t="s">
        <v>11265</v>
      </c>
      <c r="C10633" s="80">
        <v>74.739999999999995</v>
      </c>
    </row>
    <row r="10634" spans="1:3" ht="25.5">
      <c r="A10634" s="75">
        <v>43097</v>
      </c>
      <c r="B10634" s="73" t="s">
        <v>11266</v>
      </c>
      <c r="C10634" s="80">
        <v>44.28</v>
      </c>
    </row>
    <row r="10635" spans="1:3">
      <c r="A10635" s="75">
        <v>43104</v>
      </c>
      <c r="B10635" s="73" t="s">
        <v>11267</v>
      </c>
      <c r="C10635" s="80">
        <v>523.78</v>
      </c>
    </row>
    <row r="10636" spans="1:3">
      <c r="A10636" s="75">
        <v>39771</v>
      </c>
      <c r="B10636" s="73" t="s">
        <v>11268</v>
      </c>
      <c r="C10636" s="80"/>
    </row>
    <row r="10637" spans="1:3">
      <c r="A10637" s="75">
        <v>39772</v>
      </c>
      <c r="B10637" s="73" t="s">
        <v>11269</v>
      </c>
      <c r="C10637" s="80"/>
    </row>
    <row r="10638" spans="1:3">
      <c r="A10638" s="75">
        <v>39773</v>
      </c>
      <c r="B10638" s="73" t="s">
        <v>11270</v>
      </c>
      <c r="C10638" s="80"/>
    </row>
    <row r="10639" spans="1:3">
      <c r="A10639" s="75">
        <v>39774</v>
      </c>
      <c r="B10639" s="73" t="s">
        <v>11271</v>
      </c>
      <c r="C10639" s="80"/>
    </row>
    <row r="10640" spans="1:3">
      <c r="A10640" s="75">
        <v>39775</v>
      </c>
      <c r="B10640" s="73" t="s">
        <v>11272</v>
      </c>
      <c r="C10640" s="80"/>
    </row>
    <row r="10641" spans="1:3">
      <c r="A10641" s="75">
        <v>39776</v>
      </c>
      <c r="B10641" s="73" t="s">
        <v>11273</v>
      </c>
      <c r="C10641" s="80"/>
    </row>
    <row r="10642" spans="1:3">
      <c r="A10642" s="75">
        <v>39777</v>
      </c>
      <c r="B10642" s="73" t="s">
        <v>11274</v>
      </c>
      <c r="C10642" s="80"/>
    </row>
    <row r="10643" spans="1:3" ht="25.5">
      <c r="A10643" s="75">
        <v>20254</v>
      </c>
      <c r="B10643" s="73" t="s">
        <v>11275</v>
      </c>
      <c r="C10643" s="80"/>
    </row>
    <row r="10644" spans="1:3" ht="25.5">
      <c r="A10644" s="75">
        <v>20253</v>
      </c>
      <c r="B10644" s="73" t="s">
        <v>11276</v>
      </c>
      <c r="C10644" s="80"/>
    </row>
    <row r="10645" spans="1:3">
      <c r="A10645" s="75">
        <v>1872</v>
      </c>
      <c r="B10645" s="73" t="s">
        <v>11277</v>
      </c>
      <c r="C10645" s="80">
        <v>1.82</v>
      </c>
    </row>
    <row r="10646" spans="1:3">
      <c r="A10646" s="75">
        <v>1873</v>
      </c>
      <c r="B10646" s="73" t="s">
        <v>11278</v>
      </c>
      <c r="C10646" s="80">
        <v>3.61</v>
      </c>
    </row>
    <row r="10647" spans="1:3" ht="25.5">
      <c r="A10647" s="75">
        <v>14055</v>
      </c>
      <c r="B10647" s="73" t="s">
        <v>11279</v>
      </c>
      <c r="C10647" s="80"/>
    </row>
    <row r="10648" spans="1:3" ht="25.5">
      <c r="A10648" s="75">
        <v>11247</v>
      </c>
      <c r="B10648" s="73" t="s">
        <v>11280</v>
      </c>
      <c r="C10648" s="80"/>
    </row>
    <row r="10649" spans="1:3" ht="25.5">
      <c r="A10649" s="75">
        <v>11250</v>
      </c>
      <c r="B10649" s="73" t="s">
        <v>11281</v>
      </c>
      <c r="C10649" s="80"/>
    </row>
    <row r="10650" spans="1:3" ht="25.5">
      <c r="A10650" s="75">
        <v>11249</v>
      </c>
      <c r="B10650" s="73" t="s">
        <v>11282</v>
      </c>
      <c r="C10650" s="80"/>
    </row>
    <row r="10651" spans="1:3" ht="25.5">
      <c r="A10651" s="75">
        <v>11251</v>
      </c>
      <c r="B10651" s="73" t="s">
        <v>11283</v>
      </c>
      <c r="C10651" s="80"/>
    </row>
    <row r="10652" spans="1:3" ht="25.5">
      <c r="A10652" s="75">
        <v>11253</v>
      </c>
      <c r="B10652" s="73" t="s">
        <v>11284</v>
      </c>
      <c r="C10652" s="80"/>
    </row>
    <row r="10653" spans="1:3" ht="25.5">
      <c r="A10653" s="75">
        <v>11255</v>
      </c>
      <c r="B10653" s="73" t="s">
        <v>11285</v>
      </c>
      <c r="C10653" s="80"/>
    </row>
    <row r="10654" spans="1:3" ht="25.5">
      <c r="A10654" s="75">
        <v>11256</v>
      </c>
      <c r="B10654" s="73" t="s">
        <v>11286</v>
      </c>
      <c r="C10654" s="80"/>
    </row>
    <row r="10655" spans="1:3" ht="25.5">
      <c r="A10655" s="75">
        <v>39693</v>
      </c>
      <c r="B10655" s="73" t="s">
        <v>11287</v>
      </c>
      <c r="C10655" s="80"/>
    </row>
    <row r="10656" spans="1:3" ht="25.5">
      <c r="A10656" s="75">
        <v>39692</v>
      </c>
      <c r="B10656" s="73" t="s">
        <v>11288</v>
      </c>
      <c r="C10656" s="80"/>
    </row>
    <row r="10657" spans="1:3" ht="25.5">
      <c r="A10657" s="75">
        <v>1062</v>
      </c>
      <c r="B10657" s="73" t="s">
        <v>11289</v>
      </c>
      <c r="C10657" s="80"/>
    </row>
    <row r="10658" spans="1:3" ht="25.5">
      <c r="A10658" s="75">
        <v>39686</v>
      </c>
      <c r="B10658" s="73" t="s">
        <v>11290</v>
      </c>
      <c r="C10658" s="80"/>
    </row>
    <row r="10659" spans="1:3" ht="25.5">
      <c r="A10659" s="75">
        <v>43095</v>
      </c>
      <c r="B10659" s="73" t="s">
        <v>11291</v>
      </c>
      <c r="C10659" s="80">
        <v>145.38999999999999</v>
      </c>
    </row>
    <row r="10660" spans="1:3">
      <c r="A10660" s="75">
        <v>1871</v>
      </c>
      <c r="B10660" s="73" t="s">
        <v>11292</v>
      </c>
      <c r="C10660" s="80">
        <v>3.25</v>
      </c>
    </row>
    <row r="10661" spans="1:3">
      <c r="A10661" s="75">
        <v>12001</v>
      </c>
      <c r="B10661" s="73" t="s">
        <v>11293</v>
      </c>
      <c r="C10661" s="80">
        <v>4.7</v>
      </c>
    </row>
    <row r="10662" spans="1:3">
      <c r="A10662" s="75">
        <v>11882</v>
      </c>
      <c r="B10662" s="73" t="s">
        <v>11294</v>
      </c>
      <c r="C10662" s="80">
        <v>127.12</v>
      </c>
    </row>
    <row r="10663" spans="1:3" ht="25.5">
      <c r="A10663" s="75">
        <v>1068</v>
      </c>
      <c r="B10663" s="73" t="s">
        <v>11295</v>
      </c>
      <c r="C10663" s="80"/>
    </row>
    <row r="10664" spans="1:3" ht="25.5">
      <c r="A10664" s="75">
        <v>39690</v>
      </c>
      <c r="B10664" s="73" t="s">
        <v>11296</v>
      </c>
      <c r="C10664" s="80"/>
    </row>
    <row r="10665" spans="1:3" ht="25.5">
      <c r="A10665" s="75">
        <v>39691</v>
      </c>
      <c r="B10665" s="73" t="s">
        <v>11297</v>
      </c>
      <c r="C10665" s="80"/>
    </row>
    <row r="10666" spans="1:3" ht="25.5">
      <c r="A10666" s="75">
        <v>39808</v>
      </c>
      <c r="B10666" s="73" t="s">
        <v>11298</v>
      </c>
      <c r="C10666" s="80">
        <v>75.91</v>
      </c>
    </row>
    <row r="10667" spans="1:3" ht="25.5">
      <c r="A10667" s="75">
        <v>39809</v>
      </c>
      <c r="B10667" s="73" t="s">
        <v>11299</v>
      </c>
      <c r="C10667" s="80">
        <v>180.04</v>
      </c>
    </row>
    <row r="10668" spans="1:3" ht="25.5">
      <c r="A10668" s="75">
        <v>43439</v>
      </c>
      <c r="B10668" s="73" t="s">
        <v>11300</v>
      </c>
      <c r="C10668" s="80">
        <v>583.52</v>
      </c>
    </row>
    <row r="10669" spans="1:3">
      <c r="A10669" s="75">
        <v>5103</v>
      </c>
      <c r="B10669" s="73" t="s">
        <v>11301</v>
      </c>
      <c r="C10669" s="80">
        <v>23.46</v>
      </c>
    </row>
    <row r="10670" spans="1:3">
      <c r="A10670" s="75">
        <v>11880</v>
      </c>
      <c r="B10670" s="73" t="s">
        <v>11302</v>
      </c>
      <c r="C10670" s="80">
        <v>98.68</v>
      </c>
    </row>
    <row r="10671" spans="1:3">
      <c r="A10671" s="75">
        <v>11714</v>
      </c>
      <c r="B10671" s="73" t="s">
        <v>11303</v>
      </c>
      <c r="C10671" s="80">
        <v>67.23</v>
      </c>
    </row>
    <row r="10672" spans="1:3">
      <c r="A10672" s="75">
        <v>11712</v>
      </c>
      <c r="B10672" s="73" t="s">
        <v>11304</v>
      </c>
      <c r="C10672" s="80">
        <v>43.9</v>
      </c>
    </row>
    <row r="10673" spans="1:3">
      <c r="A10673" s="75">
        <v>11717</v>
      </c>
      <c r="B10673" s="73" t="s">
        <v>11305</v>
      </c>
      <c r="C10673" s="80">
        <v>52.92</v>
      </c>
    </row>
    <row r="10674" spans="1:3">
      <c r="A10674" s="75">
        <v>1106</v>
      </c>
      <c r="B10674" s="73" t="s">
        <v>11306</v>
      </c>
      <c r="C10674" s="80">
        <v>1.23</v>
      </c>
    </row>
    <row r="10675" spans="1:3">
      <c r="A10675" s="75">
        <v>11161</v>
      </c>
      <c r="B10675" s="73" t="s">
        <v>11307</v>
      </c>
      <c r="C10675" s="80">
        <v>2.0499999999999998</v>
      </c>
    </row>
    <row r="10676" spans="1:3">
      <c r="A10676" s="75">
        <v>1107</v>
      </c>
      <c r="B10676" s="73" t="s">
        <v>11308</v>
      </c>
      <c r="C10676" s="80">
        <v>1.04</v>
      </c>
    </row>
    <row r="10677" spans="1:3">
      <c r="A10677" s="75">
        <v>44479</v>
      </c>
      <c r="B10677" s="73" t="s">
        <v>11309</v>
      </c>
      <c r="C10677" s="80">
        <v>0.15</v>
      </c>
    </row>
    <row r="10678" spans="1:3">
      <c r="A10678" s="75">
        <v>4759</v>
      </c>
      <c r="B10678" s="73" t="s">
        <v>11310</v>
      </c>
      <c r="C10678" s="80">
        <v>8.35</v>
      </c>
    </row>
    <row r="10679" spans="1:3">
      <c r="A10679" s="75">
        <v>41068</v>
      </c>
      <c r="B10679" s="73" t="s">
        <v>11311</v>
      </c>
      <c r="C10679" s="80">
        <v>1837.2</v>
      </c>
    </row>
    <row r="10680" spans="1:3" ht="25.5">
      <c r="A10680" s="75">
        <v>12618</v>
      </c>
      <c r="B10680" s="73" t="s">
        <v>11312</v>
      </c>
      <c r="C10680" s="80">
        <v>171.3</v>
      </c>
    </row>
    <row r="10681" spans="1:3">
      <c r="A10681" s="75">
        <v>1108</v>
      </c>
      <c r="B10681" s="73" t="s">
        <v>11313</v>
      </c>
      <c r="C10681" s="80"/>
    </row>
    <row r="10682" spans="1:3">
      <c r="A10682" s="75">
        <v>1117</v>
      </c>
      <c r="B10682" s="73" t="s">
        <v>11314</v>
      </c>
      <c r="C10682" s="80"/>
    </row>
    <row r="10683" spans="1:3">
      <c r="A10683" s="75">
        <v>1118</v>
      </c>
      <c r="B10683" s="73" t="s">
        <v>11315</v>
      </c>
      <c r="C10683" s="80"/>
    </row>
    <row r="10684" spans="1:3">
      <c r="A10684" s="75">
        <v>1110</v>
      </c>
      <c r="B10684" s="73" t="s">
        <v>11316</v>
      </c>
      <c r="C10684" s="80"/>
    </row>
    <row r="10685" spans="1:3">
      <c r="A10685" s="75">
        <v>40784</v>
      </c>
      <c r="B10685" s="73" t="s">
        <v>11317</v>
      </c>
      <c r="C10685" s="80"/>
    </row>
    <row r="10686" spans="1:3">
      <c r="A10686" s="75">
        <v>40782</v>
      </c>
      <c r="B10686" s="73" t="s">
        <v>11318</v>
      </c>
      <c r="C10686" s="80"/>
    </row>
    <row r="10687" spans="1:3">
      <c r="A10687" s="75">
        <v>40783</v>
      </c>
      <c r="B10687" s="73" t="s">
        <v>11319</v>
      </c>
      <c r="C10687" s="80"/>
    </row>
    <row r="10688" spans="1:3">
      <c r="A10688" s="75">
        <v>1109</v>
      </c>
      <c r="B10688" s="73" t="s">
        <v>11320</v>
      </c>
      <c r="C10688" s="80"/>
    </row>
    <row r="10689" spans="1:3">
      <c r="A10689" s="75">
        <v>1119</v>
      </c>
      <c r="B10689" s="73" t="s">
        <v>11321</v>
      </c>
      <c r="C10689" s="80"/>
    </row>
    <row r="10690" spans="1:3">
      <c r="A10690" s="75">
        <v>13115</v>
      </c>
      <c r="B10690" s="73" t="s">
        <v>11322</v>
      </c>
      <c r="C10690" s="80"/>
    </row>
    <row r="10691" spans="1:3">
      <c r="A10691" s="75">
        <v>10541</v>
      </c>
      <c r="B10691" s="73" t="s">
        <v>11323</v>
      </c>
      <c r="C10691" s="80"/>
    </row>
    <row r="10692" spans="1:3">
      <c r="A10692" s="75">
        <v>10542</v>
      </c>
      <c r="B10692" s="73" t="s">
        <v>11324</v>
      </c>
      <c r="C10692" s="80"/>
    </row>
    <row r="10693" spans="1:3">
      <c r="A10693" s="75">
        <v>10543</v>
      </c>
      <c r="B10693" s="73" t="s">
        <v>11325</v>
      </c>
      <c r="C10693" s="80"/>
    </row>
    <row r="10694" spans="1:3">
      <c r="A10694" s="75">
        <v>10544</v>
      </c>
      <c r="B10694" s="73" t="s">
        <v>11326</v>
      </c>
      <c r="C10694" s="80"/>
    </row>
    <row r="10695" spans="1:3">
      <c r="A10695" s="75">
        <v>10545</v>
      </c>
      <c r="B10695" s="73" t="s">
        <v>11327</v>
      </c>
      <c r="C10695" s="80"/>
    </row>
    <row r="10696" spans="1:3">
      <c r="A10696" s="75">
        <v>38365</v>
      </c>
      <c r="B10696" s="73" t="s">
        <v>11328</v>
      </c>
      <c r="C10696" s="80"/>
    </row>
    <row r="10697" spans="1:3" ht="25.5">
      <c r="A10697" s="75">
        <v>44056</v>
      </c>
      <c r="B10697" s="73" t="s">
        <v>11329</v>
      </c>
      <c r="C10697" s="80"/>
    </row>
    <row r="10698" spans="1:3" ht="25.5">
      <c r="A10698" s="75">
        <v>44057</v>
      </c>
      <c r="B10698" s="73" t="s">
        <v>11330</v>
      </c>
      <c r="C10698" s="80"/>
    </row>
    <row r="10699" spans="1:3" ht="25.5">
      <c r="A10699" s="75">
        <v>37754</v>
      </c>
      <c r="B10699" s="73" t="s">
        <v>11331</v>
      </c>
      <c r="C10699" s="80"/>
    </row>
    <row r="10700" spans="1:3" ht="25.5">
      <c r="A10700" s="75">
        <v>37757</v>
      </c>
      <c r="B10700" s="73" t="s">
        <v>11332</v>
      </c>
      <c r="C10700" s="80"/>
    </row>
    <row r="10701" spans="1:3" ht="25.5">
      <c r="A10701" s="75">
        <v>44058</v>
      </c>
      <c r="B10701" s="73" t="s">
        <v>11333</v>
      </c>
      <c r="C10701" s="80"/>
    </row>
    <row r="10702" spans="1:3" ht="25.5">
      <c r="A10702" s="75">
        <v>37752</v>
      </c>
      <c r="B10702" s="73" t="s">
        <v>11334</v>
      </c>
      <c r="C10702" s="80"/>
    </row>
    <row r="10703" spans="1:3" ht="25.5">
      <c r="A10703" s="75">
        <v>44059</v>
      </c>
      <c r="B10703" s="73" t="s">
        <v>11335</v>
      </c>
      <c r="C10703" s="80"/>
    </row>
    <row r="10704" spans="1:3" ht="25.5">
      <c r="A10704" s="75">
        <v>37750</v>
      </c>
      <c r="B10704" s="73" t="s">
        <v>11336</v>
      </c>
      <c r="C10704" s="80"/>
    </row>
    <row r="10705" spans="1:3" ht="25.5">
      <c r="A10705" s="75">
        <v>37758</v>
      </c>
      <c r="B10705" s="73" t="s">
        <v>11337</v>
      </c>
      <c r="C10705" s="80"/>
    </row>
    <row r="10706" spans="1:3" ht="25.5">
      <c r="A10706" s="75">
        <v>44060</v>
      </c>
      <c r="B10706" s="73" t="s">
        <v>11338</v>
      </c>
      <c r="C10706" s="80"/>
    </row>
    <row r="10707" spans="1:3" ht="25.5">
      <c r="A10707" s="75">
        <v>37749</v>
      </c>
      <c r="B10707" s="73" t="s">
        <v>11339</v>
      </c>
      <c r="C10707" s="80"/>
    </row>
    <row r="10708" spans="1:3" ht="25.5">
      <c r="A10708" s="75">
        <v>44061</v>
      </c>
      <c r="B10708" s="73" t="s">
        <v>11340</v>
      </c>
      <c r="C10708" s="80"/>
    </row>
    <row r="10709" spans="1:3">
      <c r="A10709" s="75">
        <v>1159</v>
      </c>
      <c r="B10709" s="73" t="s">
        <v>11341</v>
      </c>
      <c r="C10709" s="80">
        <v>278241.67</v>
      </c>
    </row>
    <row r="10710" spans="1:3">
      <c r="A10710" s="75">
        <v>12114</v>
      </c>
      <c r="B10710" s="73" t="s">
        <v>11342</v>
      </c>
      <c r="C10710" s="80">
        <v>117.97</v>
      </c>
    </row>
    <row r="10711" spans="1:3">
      <c r="A10711" s="75">
        <v>38106</v>
      </c>
      <c r="B10711" s="73" t="s">
        <v>11343</v>
      </c>
      <c r="C10711" s="80">
        <v>16.03</v>
      </c>
    </row>
    <row r="10712" spans="1:3" ht="25.5">
      <c r="A10712" s="75">
        <v>38085</v>
      </c>
      <c r="B10712" s="73" t="s">
        <v>11344</v>
      </c>
      <c r="C10712" s="80">
        <v>18.93</v>
      </c>
    </row>
    <row r="10713" spans="1:3">
      <c r="A10713" s="75">
        <v>659</v>
      </c>
      <c r="B10713" s="73" t="s">
        <v>11345</v>
      </c>
      <c r="C10713" s="80">
        <v>3.31</v>
      </c>
    </row>
    <row r="10714" spans="1:3">
      <c r="A10714" s="75">
        <v>660</v>
      </c>
      <c r="B10714" s="73" t="s">
        <v>11346</v>
      </c>
      <c r="C10714" s="80">
        <v>3.96</v>
      </c>
    </row>
    <row r="10715" spans="1:3">
      <c r="A10715" s="75">
        <v>658</v>
      </c>
      <c r="B10715" s="73" t="s">
        <v>11347</v>
      </c>
      <c r="C10715" s="80">
        <v>2.2400000000000002</v>
      </c>
    </row>
    <row r="10716" spans="1:3">
      <c r="A10716" s="75">
        <v>38599</v>
      </c>
      <c r="B10716" s="73" t="s">
        <v>11348</v>
      </c>
      <c r="C10716" s="80">
        <v>6.89</v>
      </c>
    </row>
    <row r="10717" spans="1:3">
      <c r="A10717" s="75">
        <v>38596</v>
      </c>
      <c r="B10717" s="73" t="s">
        <v>11349</v>
      </c>
      <c r="C10717" s="80">
        <v>5.72</v>
      </c>
    </row>
    <row r="10718" spans="1:3">
      <c r="A10718" s="75">
        <v>38600</v>
      </c>
      <c r="B10718" s="73" t="s">
        <v>11350</v>
      </c>
      <c r="C10718" s="80">
        <v>7.3</v>
      </c>
    </row>
    <row r="10719" spans="1:3">
      <c r="A10719" s="75">
        <v>38597</v>
      </c>
      <c r="B10719" s="73" t="s">
        <v>11351</v>
      </c>
      <c r="C10719" s="80">
        <v>5.75</v>
      </c>
    </row>
    <row r="10720" spans="1:3">
      <c r="A10720" s="75">
        <v>38548</v>
      </c>
      <c r="B10720" s="73" t="s">
        <v>11352</v>
      </c>
      <c r="C10720" s="80">
        <v>2.2200000000000002</v>
      </c>
    </row>
    <row r="10721" spans="1:3">
      <c r="A10721" s="75">
        <v>34649</v>
      </c>
      <c r="B10721" s="73" t="s">
        <v>11353</v>
      </c>
      <c r="C10721" s="80">
        <v>3.25</v>
      </c>
    </row>
    <row r="10722" spans="1:3">
      <c r="A10722" s="75">
        <v>34655</v>
      </c>
      <c r="B10722" s="73" t="s">
        <v>11354</v>
      </c>
      <c r="C10722" s="80">
        <v>4.78</v>
      </c>
    </row>
    <row r="10723" spans="1:3">
      <c r="A10723" s="75">
        <v>40607</v>
      </c>
      <c r="B10723" s="73" t="s">
        <v>11355</v>
      </c>
      <c r="C10723" s="80">
        <v>8.68</v>
      </c>
    </row>
    <row r="10724" spans="1:3">
      <c r="A10724" s="75">
        <v>567</v>
      </c>
      <c r="B10724" s="73" t="s">
        <v>11356</v>
      </c>
      <c r="C10724" s="80">
        <v>13.21</v>
      </c>
    </row>
    <row r="10725" spans="1:3">
      <c r="A10725" s="75">
        <v>574</v>
      </c>
      <c r="B10725" s="73" t="s">
        <v>11357</v>
      </c>
      <c r="C10725" s="80">
        <v>34.74</v>
      </c>
    </row>
    <row r="10726" spans="1:3">
      <c r="A10726" s="75">
        <v>568</v>
      </c>
      <c r="B10726" s="73" t="s">
        <v>11358</v>
      </c>
      <c r="C10726" s="80">
        <v>73.2</v>
      </c>
    </row>
    <row r="10727" spans="1:3">
      <c r="A10727" s="75">
        <v>4777</v>
      </c>
      <c r="B10727" s="73" t="s">
        <v>11359</v>
      </c>
      <c r="C10727" s="80">
        <v>8.7799999999999994</v>
      </c>
    </row>
    <row r="10728" spans="1:3" ht="25.5">
      <c r="A10728" s="75">
        <v>592</v>
      </c>
      <c r="B10728" s="73" t="s">
        <v>11360</v>
      </c>
      <c r="C10728" s="80">
        <v>67.44</v>
      </c>
    </row>
    <row r="10729" spans="1:3" ht="25.5">
      <c r="A10729" s="75">
        <v>586</v>
      </c>
      <c r="B10729" s="73" t="s">
        <v>11361</v>
      </c>
      <c r="C10729" s="80">
        <v>39.65</v>
      </c>
    </row>
    <row r="10730" spans="1:3" ht="25.5">
      <c r="A10730" s="75">
        <v>588</v>
      </c>
      <c r="B10730" s="73" t="s">
        <v>11362</v>
      </c>
      <c r="C10730" s="80">
        <v>62.71</v>
      </c>
    </row>
    <row r="10731" spans="1:3" ht="25.5">
      <c r="A10731" s="75">
        <v>591</v>
      </c>
      <c r="B10731" s="73" t="s">
        <v>11363</v>
      </c>
      <c r="C10731" s="80">
        <v>62.94</v>
      </c>
    </row>
    <row r="10732" spans="1:3" ht="25.5">
      <c r="A10732" s="75">
        <v>584</v>
      </c>
      <c r="B10732" s="73" t="s">
        <v>11364</v>
      </c>
      <c r="C10732" s="80">
        <v>66.989999999999995</v>
      </c>
    </row>
    <row r="10733" spans="1:3" ht="25.5">
      <c r="A10733" s="75">
        <v>589</v>
      </c>
      <c r="B10733" s="73" t="s">
        <v>11365</v>
      </c>
      <c r="C10733" s="80">
        <v>106.01</v>
      </c>
    </row>
    <row r="10734" spans="1:3">
      <c r="A10734" s="75">
        <v>1165</v>
      </c>
      <c r="B10734" s="73" t="s">
        <v>11366</v>
      </c>
      <c r="C10734" s="80">
        <v>20.07</v>
      </c>
    </row>
    <row r="10735" spans="1:3">
      <c r="A10735" s="75">
        <v>1164</v>
      </c>
      <c r="B10735" s="73" t="s">
        <v>11367</v>
      </c>
      <c r="C10735" s="80">
        <v>16.260000000000002</v>
      </c>
    </row>
    <row r="10736" spans="1:3">
      <c r="A10736" s="75">
        <v>1170</v>
      </c>
      <c r="B10736" s="73" t="s">
        <v>11368</v>
      </c>
      <c r="C10736" s="80">
        <v>10.65</v>
      </c>
    </row>
    <row r="10737" spans="1:3">
      <c r="A10737" s="75">
        <v>1162</v>
      </c>
      <c r="B10737" s="73" t="s">
        <v>11369</v>
      </c>
      <c r="C10737" s="80">
        <v>5.65</v>
      </c>
    </row>
    <row r="10738" spans="1:3">
      <c r="A10738" s="75">
        <v>12395</v>
      </c>
      <c r="B10738" s="73" t="s">
        <v>11370</v>
      </c>
      <c r="C10738" s="80">
        <v>5.49</v>
      </c>
    </row>
    <row r="10739" spans="1:3">
      <c r="A10739" s="75">
        <v>1169</v>
      </c>
      <c r="B10739" s="73" t="s">
        <v>11371</v>
      </c>
      <c r="C10739" s="80">
        <v>52.3</v>
      </c>
    </row>
    <row r="10740" spans="1:3">
      <c r="A10740" s="75">
        <v>1166</v>
      </c>
      <c r="B10740" s="73" t="s">
        <v>11372</v>
      </c>
      <c r="C10740" s="80">
        <v>29</v>
      </c>
    </row>
    <row r="10741" spans="1:3">
      <c r="A10741" s="75">
        <v>1168</v>
      </c>
      <c r="B10741" s="73" t="s">
        <v>11373</v>
      </c>
      <c r="C10741" s="80">
        <v>74.56</v>
      </c>
    </row>
    <row r="10742" spans="1:3">
      <c r="A10742" s="75">
        <v>1163</v>
      </c>
      <c r="B10742" s="73" t="s">
        <v>11374</v>
      </c>
      <c r="C10742" s="80">
        <v>7.31</v>
      </c>
    </row>
    <row r="10743" spans="1:3">
      <c r="A10743" s="75">
        <v>12396</v>
      </c>
      <c r="B10743" s="73" t="s">
        <v>11375</v>
      </c>
      <c r="C10743" s="80">
        <v>5.49</v>
      </c>
    </row>
    <row r="10744" spans="1:3">
      <c r="A10744" s="75">
        <v>1167</v>
      </c>
      <c r="B10744" s="73" t="s">
        <v>11376</v>
      </c>
      <c r="C10744" s="80">
        <v>124.72</v>
      </c>
    </row>
    <row r="10745" spans="1:3">
      <c r="A10745" s="75">
        <v>36331</v>
      </c>
      <c r="B10745" s="73" t="s">
        <v>11377</v>
      </c>
      <c r="C10745" s="80"/>
    </row>
    <row r="10746" spans="1:3">
      <c r="A10746" s="75">
        <v>36346</v>
      </c>
      <c r="B10746" s="73" t="s">
        <v>11378</v>
      </c>
      <c r="C10746" s="80"/>
    </row>
    <row r="10747" spans="1:3">
      <c r="A10747" s="75">
        <v>1202</v>
      </c>
      <c r="B10747" s="73" t="s">
        <v>11379</v>
      </c>
      <c r="C10747" s="80">
        <v>4.9000000000000004</v>
      </c>
    </row>
    <row r="10748" spans="1:3">
      <c r="A10748" s="75">
        <v>1197</v>
      </c>
      <c r="B10748" s="73" t="s">
        <v>11380</v>
      </c>
      <c r="C10748" s="80">
        <v>1.73</v>
      </c>
    </row>
    <row r="10749" spans="1:3">
      <c r="A10749" s="75">
        <v>1198</v>
      </c>
      <c r="B10749" s="73" t="s">
        <v>11381</v>
      </c>
      <c r="C10749" s="80">
        <v>2.2599999999999998</v>
      </c>
    </row>
    <row r="10750" spans="1:3">
      <c r="A10750" s="75">
        <v>20088</v>
      </c>
      <c r="B10750" s="73" t="s">
        <v>11382</v>
      </c>
      <c r="C10750" s="80">
        <v>13.18</v>
      </c>
    </row>
    <row r="10751" spans="1:3">
      <c r="A10751" s="75">
        <v>20089</v>
      </c>
      <c r="B10751" s="73" t="s">
        <v>11383</v>
      </c>
      <c r="C10751" s="80">
        <v>64.61</v>
      </c>
    </row>
    <row r="10752" spans="1:3">
      <c r="A10752" s="75">
        <v>20087</v>
      </c>
      <c r="B10752" s="73" t="s">
        <v>11384</v>
      </c>
      <c r="C10752" s="80">
        <v>10.9</v>
      </c>
    </row>
    <row r="10753" spans="1:3">
      <c r="A10753" s="75">
        <v>1191</v>
      </c>
      <c r="B10753" s="73" t="s">
        <v>11385</v>
      </c>
      <c r="C10753" s="80">
        <v>1.23</v>
      </c>
    </row>
    <row r="10754" spans="1:3">
      <c r="A10754" s="75">
        <v>1185</v>
      </c>
      <c r="B10754" s="73" t="s">
        <v>11386</v>
      </c>
      <c r="C10754" s="80">
        <v>1.23</v>
      </c>
    </row>
    <row r="10755" spans="1:3">
      <c r="A10755" s="75">
        <v>1189</v>
      </c>
      <c r="B10755" s="73" t="s">
        <v>11387</v>
      </c>
      <c r="C10755" s="80">
        <v>2.0099999999999998</v>
      </c>
    </row>
    <row r="10756" spans="1:3">
      <c r="A10756" s="75">
        <v>1193</v>
      </c>
      <c r="B10756" s="73" t="s">
        <v>11388</v>
      </c>
      <c r="C10756" s="80">
        <v>3.87</v>
      </c>
    </row>
    <row r="10757" spans="1:3">
      <c r="A10757" s="75">
        <v>1194</v>
      </c>
      <c r="B10757" s="73" t="s">
        <v>11389</v>
      </c>
      <c r="C10757" s="80">
        <v>6.99</v>
      </c>
    </row>
    <row r="10758" spans="1:3">
      <c r="A10758" s="75">
        <v>1195</v>
      </c>
      <c r="B10758" s="73" t="s">
        <v>11390</v>
      </c>
      <c r="C10758" s="80">
        <v>11.76</v>
      </c>
    </row>
    <row r="10759" spans="1:3">
      <c r="A10759" s="75">
        <v>1204</v>
      </c>
      <c r="B10759" s="73" t="s">
        <v>11391</v>
      </c>
      <c r="C10759" s="80">
        <v>20.57</v>
      </c>
    </row>
    <row r="10760" spans="1:3">
      <c r="A10760" s="75">
        <v>1200</v>
      </c>
      <c r="B10760" s="73" t="s">
        <v>11392</v>
      </c>
      <c r="C10760" s="80">
        <v>9.9</v>
      </c>
    </row>
    <row r="10761" spans="1:3">
      <c r="A10761" s="75">
        <v>12909</v>
      </c>
      <c r="B10761" s="73" t="s">
        <v>11393</v>
      </c>
      <c r="C10761" s="80">
        <v>4.59</v>
      </c>
    </row>
    <row r="10762" spans="1:3">
      <c r="A10762" s="75">
        <v>12910</v>
      </c>
      <c r="B10762" s="73" t="s">
        <v>11394</v>
      </c>
      <c r="C10762" s="80">
        <v>8.25</v>
      </c>
    </row>
    <row r="10763" spans="1:3">
      <c r="A10763" s="75">
        <v>1207</v>
      </c>
      <c r="B10763" s="73" t="s">
        <v>11395</v>
      </c>
      <c r="C10763" s="80">
        <v>27.09</v>
      </c>
    </row>
    <row r="10764" spans="1:3">
      <c r="A10764" s="75">
        <v>1206</v>
      </c>
      <c r="B10764" s="73" t="s">
        <v>11396</v>
      </c>
      <c r="C10764" s="80">
        <v>6.79</v>
      </c>
    </row>
    <row r="10765" spans="1:3">
      <c r="A10765" s="75">
        <v>1183</v>
      </c>
      <c r="B10765" s="73" t="s">
        <v>11397</v>
      </c>
      <c r="C10765" s="80">
        <v>17.690000000000001</v>
      </c>
    </row>
    <row r="10766" spans="1:3">
      <c r="A10766" s="75">
        <v>42685</v>
      </c>
      <c r="B10766" s="73" t="s">
        <v>11398</v>
      </c>
      <c r="C10766" s="80">
        <v>66.959999999999994</v>
      </c>
    </row>
    <row r="10767" spans="1:3">
      <c r="A10767" s="75">
        <v>42686</v>
      </c>
      <c r="B10767" s="73" t="s">
        <v>11399</v>
      </c>
      <c r="C10767" s="80">
        <v>73.75</v>
      </c>
    </row>
    <row r="10768" spans="1:3">
      <c r="A10768" s="75">
        <v>12894</v>
      </c>
      <c r="B10768" s="73" t="s">
        <v>11400</v>
      </c>
      <c r="C10768" s="80">
        <v>22.98</v>
      </c>
    </row>
    <row r="10769" spans="1:3">
      <c r="A10769" s="75">
        <v>12895</v>
      </c>
      <c r="B10769" s="73" t="s">
        <v>11401</v>
      </c>
      <c r="C10769" s="80">
        <v>15.43</v>
      </c>
    </row>
    <row r="10770" spans="1:3" ht="25.5">
      <c r="A10770" s="75">
        <v>1631</v>
      </c>
      <c r="B10770" s="73" t="s">
        <v>11402</v>
      </c>
      <c r="C10770" s="80">
        <v>228.49</v>
      </c>
    </row>
    <row r="10771" spans="1:3" ht="25.5">
      <c r="A10771" s="75">
        <v>1633</v>
      </c>
      <c r="B10771" s="73" t="s">
        <v>11403</v>
      </c>
      <c r="C10771" s="80">
        <v>388.22</v>
      </c>
    </row>
    <row r="10772" spans="1:3">
      <c r="A10772" s="75">
        <v>10818</v>
      </c>
      <c r="B10772" s="73" t="s">
        <v>11404</v>
      </c>
      <c r="C10772" s="80">
        <v>35.32</v>
      </c>
    </row>
    <row r="10773" spans="1:3">
      <c r="A10773" s="75">
        <v>41410</v>
      </c>
      <c r="B10773" s="73" t="s">
        <v>11405</v>
      </c>
      <c r="C10773" s="80">
        <v>85.38</v>
      </c>
    </row>
    <row r="10774" spans="1:3">
      <c r="A10774" s="75">
        <v>41411</v>
      </c>
      <c r="B10774" s="73" t="s">
        <v>11406</v>
      </c>
      <c r="C10774" s="80">
        <v>77.400000000000006</v>
      </c>
    </row>
    <row r="10775" spans="1:3">
      <c r="A10775" s="75">
        <v>41412</v>
      </c>
      <c r="B10775" s="73" t="s">
        <v>11407</v>
      </c>
      <c r="C10775" s="80">
        <v>149.71</v>
      </c>
    </row>
    <row r="10776" spans="1:3">
      <c r="A10776" s="75">
        <v>41413</v>
      </c>
      <c r="B10776" s="73" t="s">
        <v>11408</v>
      </c>
      <c r="C10776" s="80">
        <v>134.71</v>
      </c>
    </row>
    <row r="10777" spans="1:3" ht="38.25">
      <c r="A10777" s="75">
        <v>39359</v>
      </c>
      <c r="B10777" s="73" t="s">
        <v>11409</v>
      </c>
      <c r="C10777" s="80"/>
    </row>
    <row r="10778" spans="1:3" ht="38.25">
      <c r="A10778" s="75">
        <v>39360</v>
      </c>
      <c r="B10778" s="73" t="s">
        <v>11410</v>
      </c>
      <c r="C10778" s="80"/>
    </row>
    <row r="10779" spans="1:3">
      <c r="A10779" s="75">
        <v>10710</v>
      </c>
      <c r="B10779" s="73" t="s">
        <v>11411</v>
      </c>
      <c r="C10779" s="80"/>
    </row>
    <row r="10780" spans="1:3">
      <c r="A10780" s="75">
        <v>10709</v>
      </c>
      <c r="B10780" s="73" t="s">
        <v>11412</v>
      </c>
      <c r="C10780" s="80"/>
    </row>
    <row r="10781" spans="1:3" ht="25.5">
      <c r="A10781" s="75">
        <v>39636</v>
      </c>
      <c r="B10781" s="73" t="s">
        <v>11413</v>
      </c>
      <c r="C10781" s="80"/>
    </row>
    <row r="10782" spans="1:3">
      <c r="A10782" s="75">
        <v>10708</v>
      </c>
      <c r="B10782" s="73" t="s">
        <v>11414</v>
      </c>
      <c r="C10782" s="80"/>
    </row>
    <row r="10783" spans="1:3">
      <c r="A10783" s="75">
        <v>39635</v>
      </c>
      <c r="B10783" s="73" t="s">
        <v>11415</v>
      </c>
      <c r="C10783" s="80"/>
    </row>
    <row r="10784" spans="1:3">
      <c r="A10784" s="75">
        <v>6117</v>
      </c>
      <c r="B10784" s="73" t="s">
        <v>11416</v>
      </c>
      <c r="C10784" s="80">
        <v>7.16</v>
      </c>
    </row>
    <row r="10785" spans="1:3">
      <c r="A10785" s="75">
        <v>40913</v>
      </c>
      <c r="B10785" s="73" t="s">
        <v>11417</v>
      </c>
      <c r="C10785" s="80">
        <v>1576.44</v>
      </c>
    </row>
    <row r="10786" spans="1:3">
      <c r="A10786" s="75">
        <v>1214</v>
      </c>
      <c r="B10786" s="73" t="s">
        <v>11418</v>
      </c>
      <c r="C10786" s="80">
        <v>8.68</v>
      </c>
    </row>
    <row r="10787" spans="1:3">
      <c r="A10787" s="75">
        <v>40915</v>
      </c>
      <c r="B10787" s="73" t="s">
        <v>11419</v>
      </c>
      <c r="C10787" s="80">
        <v>1910.04</v>
      </c>
    </row>
    <row r="10788" spans="1:3">
      <c r="A10788" s="75">
        <v>40914</v>
      </c>
      <c r="B10788" s="73" t="s">
        <v>11420</v>
      </c>
      <c r="C10788" s="80">
        <v>2028.4</v>
      </c>
    </row>
    <row r="10789" spans="1:3">
      <c r="A10789" s="75">
        <v>1213</v>
      </c>
      <c r="B10789" s="73" t="s">
        <v>11421</v>
      </c>
      <c r="C10789" s="80">
        <v>9.2200000000000006</v>
      </c>
    </row>
    <row r="10790" spans="1:3" ht="25.5">
      <c r="A10790" s="75">
        <v>5091</v>
      </c>
      <c r="B10790" s="73" t="s">
        <v>11422</v>
      </c>
      <c r="C10790" s="80">
        <v>22.77</v>
      </c>
    </row>
    <row r="10791" spans="1:3" ht="25.5">
      <c r="A10791" s="75">
        <v>14615</v>
      </c>
      <c r="B10791" s="73" t="s">
        <v>11423</v>
      </c>
      <c r="C10791" s="80">
        <v>3587.34</v>
      </c>
    </row>
    <row r="10792" spans="1:3">
      <c r="A10792" s="75">
        <v>2711</v>
      </c>
      <c r="B10792" s="73" t="s">
        <v>11424</v>
      </c>
      <c r="C10792" s="80">
        <v>179.9</v>
      </c>
    </row>
    <row r="10793" spans="1:3" ht="25.5">
      <c r="A10793" s="75">
        <v>45235</v>
      </c>
      <c r="B10793" s="73" t="s">
        <v>11425</v>
      </c>
      <c r="C10793" s="80">
        <v>1159.05</v>
      </c>
    </row>
    <row r="10794" spans="1:3" ht="25.5">
      <c r="A10794" s="75">
        <v>37727</v>
      </c>
      <c r="B10794" s="73" t="s">
        <v>11426</v>
      </c>
      <c r="C10794" s="80"/>
    </row>
    <row r="10795" spans="1:3" ht="25.5">
      <c r="A10795" s="75">
        <v>37728</v>
      </c>
      <c r="B10795" s="73" t="s">
        <v>11427</v>
      </c>
      <c r="C10795" s="80"/>
    </row>
    <row r="10796" spans="1:3" ht="25.5">
      <c r="A10796" s="75">
        <v>37729</v>
      </c>
      <c r="B10796" s="73" t="s">
        <v>11428</v>
      </c>
      <c r="C10796" s="80"/>
    </row>
    <row r="10797" spans="1:3" ht="25.5">
      <c r="A10797" s="75">
        <v>37730</v>
      </c>
      <c r="B10797" s="73" t="s">
        <v>11429</v>
      </c>
      <c r="C10797" s="80"/>
    </row>
    <row r="10798" spans="1:3" ht="25.5">
      <c r="A10798" s="75">
        <v>37731</v>
      </c>
      <c r="B10798" s="73" t="s">
        <v>11430</v>
      </c>
      <c r="C10798" s="80"/>
    </row>
    <row r="10799" spans="1:3" ht="25.5">
      <c r="A10799" s="75">
        <v>37732</v>
      </c>
      <c r="B10799" s="73" t="s">
        <v>11431</v>
      </c>
      <c r="C10799" s="80"/>
    </row>
    <row r="10800" spans="1:3">
      <c r="A10800" s="75">
        <v>45194</v>
      </c>
      <c r="B10800" s="73" t="s">
        <v>11432</v>
      </c>
      <c r="C10800" s="80">
        <v>168.74</v>
      </c>
    </row>
    <row r="10801" spans="1:3" ht="38.25">
      <c r="A10801" s="75">
        <v>36496</v>
      </c>
      <c r="B10801" s="73" t="s">
        <v>11433</v>
      </c>
      <c r="C10801" s="80">
        <v>9108.2000000000007</v>
      </c>
    </row>
    <row r="10802" spans="1:3" ht="38.25">
      <c r="A10802" s="75">
        <v>37762</v>
      </c>
      <c r="B10802" s="73" t="s">
        <v>11434</v>
      </c>
      <c r="C10802" s="80">
        <v>756122.48</v>
      </c>
    </row>
    <row r="10803" spans="1:3" ht="38.25">
      <c r="A10803" s="75">
        <v>37763</v>
      </c>
      <c r="B10803" s="73" t="s">
        <v>11435</v>
      </c>
      <c r="C10803" s="80">
        <v>765306.02</v>
      </c>
    </row>
    <row r="10804" spans="1:3" ht="25.5">
      <c r="A10804" s="75">
        <v>41992</v>
      </c>
      <c r="B10804" s="73" t="s">
        <v>11436</v>
      </c>
      <c r="C10804" s="80">
        <v>870000</v>
      </c>
    </row>
    <row r="10805" spans="1:3" ht="25.5">
      <c r="A10805" s="75">
        <v>10630</v>
      </c>
      <c r="B10805" s="73" t="s">
        <v>11437</v>
      </c>
      <c r="C10805" s="80">
        <v>881632.5</v>
      </c>
    </row>
    <row r="10806" spans="1:3" ht="25.5">
      <c r="A10806" s="75">
        <v>13215</v>
      </c>
      <c r="B10806" s="73" t="s">
        <v>11438</v>
      </c>
      <c r="C10806" s="80">
        <v>1066836.6299999999</v>
      </c>
    </row>
    <row r="10807" spans="1:3">
      <c r="A10807" s="75">
        <v>4235</v>
      </c>
      <c r="B10807" s="73" t="s">
        <v>11439</v>
      </c>
      <c r="C10807" s="80">
        <v>8.4700000000000006</v>
      </c>
    </row>
    <row r="10808" spans="1:3">
      <c r="A10808" s="75">
        <v>40976</v>
      </c>
      <c r="B10808" s="73" t="s">
        <v>11440</v>
      </c>
      <c r="C10808" s="80">
        <v>1864.86</v>
      </c>
    </row>
    <row r="10809" spans="1:3" ht="25.5">
      <c r="A10809" s="75">
        <v>43091</v>
      </c>
      <c r="B10809" s="73" t="s">
        <v>11441</v>
      </c>
      <c r="C10809" s="80">
        <v>6072.86</v>
      </c>
    </row>
    <row r="10810" spans="1:3" ht="25.5">
      <c r="A10810" s="75">
        <v>43092</v>
      </c>
      <c r="B10810" s="73" t="s">
        <v>11442</v>
      </c>
      <c r="C10810" s="80">
        <v>8097.15</v>
      </c>
    </row>
    <row r="10811" spans="1:3" ht="25.5">
      <c r="A10811" s="75">
        <v>43089</v>
      </c>
      <c r="B10811" s="73" t="s">
        <v>11443</v>
      </c>
      <c r="C10811" s="80">
        <v>1411.16</v>
      </c>
    </row>
    <row r="10812" spans="1:3" ht="25.5">
      <c r="A10812" s="75">
        <v>43090</v>
      </c>
      <c r="B10812" s="73" t="s">
        <v>11444</v>
      </c>
      <c r="C10812" s="80">
        <v>3114.29</v>
      </c>
    </row>
    <row r="10813" spans="1:3">
      <c r="A10813" s="75">
        <v>41967</v>
      </c>
      <c r="B10813" s="73" t="s">
        <v>11445</v>
      </c>
      <c r="C10813" s="80">
        <v>19.29</v>
      </c>
    </row>
    <row r="10814" spans="1:3">
      <c r="A10814" s="75">
        <v>12760</v>
      </c>
      <c r="B10814" s="73" t="s">
        <v>11446</v>
      </c>
      <c r="C10814" s="80">
        <v>1479.91</v>
      </c>
    </row>
    <row r="10815" spans="1:3">
      <c r="A10815" s="75">
        <v>12759</v>
      </c>
      <c r="B10815" s="73" t="s">
        <v>11447</v>
      </c>
      <c r="C10815" s="80">
        <v>986.59</v>
      </c>
    </row>
    <row r="10816" spans="1:3" ht="25.5">
      <c r="A10816" s="75">
        <v>43105</v>
      </c>
      <c r="B10816" s="73" t="s">
        <v>11448</v>
      </c>
      <c r="C10816" s="80"/>
    </row>
    <row r="10817" spans="1:3" ht="25.5">
      <c r="A10817" s="75">
        <v>40424</v>
      </c>
      <c r="B10817" s="73" t="s">
        <v>11449</v>
      </c>
      <c r="C10817" s="80"/>
    </row>
    <row r="10818" spans="1:3">
      <c r="A10818" s="75">
        <v>1325</v>
      </c>
      <c r="B10818" s="73" t="s">
        <v>11450</v>
      </c>
      <c r="C10818" s="80"/>
    </row>
    <row r="10819" spans="1:3">
      <c r="A10819" s="75">
        <v>1327</v>
      </c>
      <c r="B10819" s="73" t="s">
        <v>11451</v>
      </c>
      <c r="C10819" s="80"/>
    </row>
    <row r="10820" spans="1:3">
      <c r="A10820" s="75">
        <v>1328</v>
      </c>
      <c r="B10820" s="73" t="s">
        <v>11452</v>
      </c>
      <c r="C10820" s="80"/>
    </row>
    <row r="10821" spans="1:3">
      <c r="A10821" s="75">
        <v>1321</v>
      </c>
      <c r="B10821" s="73" t="s">
        <v>11453</v>
      </c>
      <c r="C10821" s="80"/>
    </row>
    <row r="10822" spans="1:3">
      <c r="A10822" s="75">
        <v>1318</v>
      </c>
      <c r="B10822" s="73" t="s">
        <v>11454</v>
      </c>
      <c r="C10822" s="80"/>
    </row>
    <row r="10823" spans="1:3">
      <c r="A10823" s="75">
        <v>1322</v>
      </c>
      <c r="B10823" s="73" t="s">
        <v>11455</v>
      </c>
      <c r="C10823" s="80"/>
    </row>
    <row r="10824" spans="1:3">
      <c r="A10824" s="75">
        <v>1323</v>
      </c>
      <c r="B10824" s="73" t="s">
        <v>11456</v>
      </c>
      <c r="C10824" s="80"/>
    </row>
    <row r="10825" spans="1:3">
      <c r="A10825" s="75">
        <v>1319</v>
      </c>
      <c r="B10825" s="73" t="s">
        <v>11457</v>
      </c>
      <c r="C10825" s="80"/>
    </row>
    <row r="10826" spans="1:3">
      <c r="A10826" s="75">
        <v>11026</v>
      </c>
      <c r="B10826" s="73" t="s">
        <v>11458</v>
      </c>
      <c r="C10826" s="80"/>
    </row>
    <row r="10827" spans="1:3">
      <c r="A10827" s="75">
        <v>11027</v>
      </c>
      <c r="B10827" s="73" t="s">
        <v>11459</v>
      </c>
      <c r="C10827" s="80"/>
    </row>
    <row r="10828" spans="1:3">
      <c r="A10828" s="75">
        <v>11046</v>
      </c>
      <c r="B10828" s="73" t="s">
        <v>11460</v>
      </c>
      <c r="C10828" s="80"/>
    </row>
    <row r="10829" spans="1:3">
      <c r="A10829" s="75">
        <v>11047</v>
      </c>
      <c r="B10829" s="73" t="s">
        <v>11461</v>
      </c>
      <c r="C10829" s="80"/>
    </row>
    <row r="10830" spans="1:3">
      <c r="A10830" s="75">
        <v>43668</v>
      </c>
      <c r="B10830" s="73" t="s">
        <v>11462</v>
      </c>
      <c r="C10830" s="80"/>
    </row>
    <row r="10831" spans="1:3">
      <c r="A10831" s="75">
        <v>11049</v>
      </c>
      <c r="B10831" s="73" t="s">
        <v>11463</v>
      </c>
      <c r="C10831" s="80"/>
    </row>
    <row r="10832" spans="1:3">
      <c r="A10832" s="75">
        <v>43106</v>
      </c>
      <c r="B10832" s="73" t="s">
        <v>11464</v>
      </c>
      <c r="C10832" s="80"/>
    </row>
    <row r="10833" spans="1:3">
      <c r="A10833" s="75">
        <v>11051</v>
      </c>
      <c r="B10833" s="73" t="s">
        <v>11465</v>
      </c>
      <c r="C10833" s="80"/>
    </row>
    <row r="10834" spans="1:3">
      <c r="A10834" s="75">
        <v>11061</v>
      </c>
      <c r="B10834" s="73" t="s">
        <v>11466</v>
      </c>
      <c r="C10834" s="80"/>
    </row>
    <row r="10835" spans="1:3">
      <c r="A10835" s="75">
        <v>43667</v>
      </c>
      <c r="B10835" s="73" t="s">
        <v>11467</v>
      </c>
      <c r="C10835" s="80"/>
    </row>
    <row r="10836" spans="1:3">
      <c r="A10836" s="75">
        <v>1333</v>
      </c>
      <c r="B10836" s="73" t="s">
        <v>11468</v>
      </c>
      <c r="C10836" s="80"/>
    </row>
    <row r="10837" spans="1:3">
      <c r="A10837" s="75">
        <v>1330</v>
      </c>
      <c r="B10837" s="73" t="s">
        <v>11469</v>
      </c>
      <c r="C10837" s="80"/>
    </row>
    <row r="10838" spans="1:3">
      <c r="A10838" s="75">
        <v>10957</v>
      </c>
      <c r="B10838" s="73" t="s">
        <v>11470</v>
      </c>
      <c r="C10838" s="80"/>
    </row>
    <row r="10839" spans="1:3">
      <c r="A10839" s="75">
        <v>1332</v>
      </c>
      <c r="B10839" s="73" t="s">
        <v>11471</v>
      </c>
      <c r="C10839" s="80"/>
    </row>
    <row r="10840" spans="1:3">
      <c r="A10840" s="75">
        <v>1334</v>
      </c>
      <c r="B10840" s="73" t="s">
        <v>11472</v>
      </c>
      <c r="C10840" s="80"/>
    </row>
    <row r="10841" spans="1:3">
      <c r="A10841" s="75">
        <v>1335</v>
      </c>
      <c r="B10841" s="73" t="s">
        <v>11473</v>
      </c>
      <c r="C10841" s="80"/>
    </row>
    <row r="10842" spans="1:3">
      <c r="A10842" s="75">
        <v>40425</v>
      </c>
      <c r="B10842" s="73" t="s">
        <v>11474</v>
      </c>
      <c r="C10842" s="80"/>
    </row>
    <row r="10843" spans="1:3">
      <c r="A10843" s="75">
        <v>1337</v>
      </c>
      <c r="B10843" s="73" t="s">
        <v>11475</v>
      </c>
      <c r="C10843" s="80"/>
    </row>
    <row r="10844" spans="1:3" ht="25.5">
      <c r="A10844" s="75">
        <v>1338</v>
      </c>
      <c r="B10844" s="73" t="s">
        <v>11476</v>
      </c>
      <c r="C10844" s="80"/>
    </row>
    <row r="10845" spans="1:3">
      <c r="A10845" s="75">
        <v>1340</v>
      </c>
      <c r="B10845" s="73" t="s">
        <v>11477</v>
      </c>
      <c r="C10845" s="80"/>
    </row>
    <row r="10846" spans="1:3">
      <c r="A10846" s="75">
        <v>1341</v>
      </c>
      <c r="B10846" s="73" t="s">
        <v>11478</v>
      </c>
      <c r="C10846" s="80"/>
    </row>
    <row r="10847" spans="1:3">
      <c r="A10847" s="75">
        <v>34659</v>
      </c>
      <c r="B10847" s="73" t="s">
        <v>11479</v>
      </c>
      <c r="C10847" s="80">
        <v>43.64</v>
      </c>
    </row>
    <row r="10848" spans="1:3">
      <c r="A10848" s="75">
        <v>34514</v>
      </c>
      <c r="B10848" s="73" t="s">
        <v>11480</v>
      </c>
      <c r="C10848" s="80">
        <v>48.34</v>
      </c>
    </row>
    <row r="10849" spans="1:3">
      <c r="A10849" s="75">
        <v>34660</v>
      </c>
      <c r="B10849" s="73" t="s">
        <v>11481</v>
      </c>
      <c r="C10849" s="80">
        <v>61.35</v>
      </c>
    </row>
    <row r="10850" spans="1:3">
      <c r="A10850" s="75">
        <v>34661</v>
      </c>
      <c r="B10850" s="73" t="s">
        <v>11482</v>
      </c>
      <c r="C10850" s="80">
        <v>88.11</v>
      </c>
    </row>
    <row r="10851" spans="1:3">
      <c r="A10851" s="75">
        <v>34667</v>
      </c>
      <c r="B10851" s="73" t="s">
        <v>11483</v>
      </c>
      <c r="C10851" s="80">
        <v>31.91</v>
      </c>
    </row>
    <row r="10852" spans="1:3">
      <c r="A10852" s="75">
        <v>34668</v>
      </c>
      <c r="B10852" s="73" t="s">
        <v>11484</v>
      </c>
      <c r="C10852" s="80">
        <v>41.7</v>
      </c>
    </row>
    <row r="10853" spans="1:3">
      <c r="A10853" s="75">
        <v>34741</v>
      </c>
      <c r="B10853" s="73" t="s">
        <v>11485</v>
      </c>
      <c r="C10853" s="80">
        <v>45.88</v>
      </c>
    </row>
    <row r="10854" spans="1:3">
      <c r="A10854" s="75">
        <v>34664</v>
      </c>
      <c r="B10854" s="73" t="s">
        <v>11486</v>
      </c>
      <c r="C10854" s="80">
        <v>50.06</v>
      </c>
    </row>
    <row r="10855" spans="1:3">
      <c r="A10855" s="75">
        <v>34665</v>
      </c>
      <c r="B10855" s="73" t="s">
        <v>11487</v>
      </c>
      <c r="C10855" s="80">
        <v>62.15</v>
      </c>
    </row>
    <row r="10856" spans="1:3">
      <c r="A10856" s="75">
        <v>34666</v>
      </c>
      <c r="B10856" s="73" t="s">
        <v>11488</v>
      </c>
      <c r="C10856" s="80">
        <v>93.88</v>
      </c>
    </row>
    <row r="10857" spans="1:3">
      <c r="A10857" s="75">
        <v>34669</v>
      </c>
      <c r="B10857" s="73" t="s">
        <v>11489</v>
      </c>
      <c r="C10857" s="80">
        <v>34.42</v>
      </c>
    </row>
    <row r="10858" spans="1:3">
      <c r="A10858" s="75">
        <v>34670</v>
      </c>
      <c r="B10858" s="73" t="s">
        <v>11490</v>
      </c>
      <c r="C10858" s="80">
        <v>42.1</v>
      </c>
    </row>
    <row r="10859" spans="1:3">
      <c r="A10859" s="75">
        <v>34671</v>
      </c>
      <c r="B10859" s="73" t="s">
        <v>11491</v>
      </c>
      <c r="C10859" s="80">
        <v>35.14</v>
      </c>
    </row>
    <row r="10860" spans="1:3">
      <c r="A10860" s="75">
        <v>34672</v>
      </c>
      <c r="B10860" s="73" t="s">
        <v>11492</v>
      </c>
      <c r="C10860" s="80">
        <v>37.049999999999997</v>
      </c>
    </row>
    <row r="10861" spans="1:3">
      <c r="A10861" s="75">
        <v>34673</v>
      </c>
      <c r="B10861" s="73" t="s">
        <v>11493</v>
      </c>
      <c r="C10861" s="80">
        <v>45.21</v>
      </c>
    </row>
    <row r="10862" spans="1:3">
      <c r="A10862" s="75">
        <v>34674</v>
      </c>
      <c r="B10862" s="73" t="s">
        <v>11494</v>
      </c>
      <c r="C10862" s="80">
        <v>60.11</v>
      </c>
    </row>
    <row r="10863" spans="1:3">
      <c r="A10863" s="75">
        <v>34675</v>
      </c>
      <c r="B10863" s="73" t="s">
        <v>11495</v>
      </c>
      <c r="C10863" s="80">
        <v>73.290000000000006</v>
      </c>
    </row>
    <row r="10864" spans="1:3">
      <c r="A10864" s="75">
        <v>34676</v>
      </c>
      <c r="B10864" s="73" t="s">
        <v>11496</v>
      </c>
      <c r="C10864" s="80">
        <v>21.1</v>
      </c>
    </row>
    <row r="10865" spans="1:3">
      <c r="A10865" s="75">
        <v>34677</v>
      </c>
      <c r="B10865" s="73" t="s">
        <v>11497</v>
      </c>
      <c r="C10865" s="80">
        <v>28.36</v>
      </c>
    </row>
    <row r="10866" spans="1:3" ht="25.5">
      <c r="A10866" s="75">
        <v>43126</v>
      </c>
      <c r="B10866" s="73" t="s">
        <v>11498</v>
      </c>
      <c r="C10866" s="80"/>
    </row>
    <row r="10867" spans="1:3" ht="25.5">
      <c r="A10867" s="75">
        <v>43124</v>
      </c>
      <c r="B10867" s="73" t="s">
        <v>11499</v>
      </c>
      <c r="C10867" s="80"/>
    </row>
    <row r="10868" spans="1:3" ht="25.5">
      <c r="A10868" s="75">
        <v>43125</v>
      </c>
      <c r="B10868" s="73" t="s">
        <v>11500</v>
      </c>
      <c r="C10868" s="80"/>
    </row>
    <row r="10869" spans="1:3" ht="25.5">
      <c r="A10869" s="75">
        <v>40623</v>
      </c>
      <c r="B10869" s="73" t="s">
        <v>11501</v>
      </c>
      <c r="C10869" s="80"/>
    </row>
    <row r="10870" spans="1:3">
      <c r="A10870" s="75">
        <v>43701</v>
      </c>
      <c r="B10870" s="73" t="s">
        <v>11502</v>
      </c>
      <c r="C10870" s="80"/>
    </row>
    <row r="10871" spans="1:3" ht="25.5">
      <c r="A10871" s="75">
        <v>1345</v>
      </c>
      <c r="B10871" s="73" t="s">
        <v>11503</v>
      </c>
      <c r="C10871" s="80">
        <v>101.09</v>
      </c>
    </row>
    <row r="10872" spans="1:3" ht="25.5">
      <c r="A10872" s="75">
        <v>1346</v>
      </c>
      <c r="B10872" s="73" t="s">
        <v>11504</v>
      </c>
      <c r="C10872" s="80">
        <v>58.8</v>
      </c>
    </row>
    <row r="10873" spans="1:3" ht="25.5">
      <c r="A10873" s="75">
        <v>1347</v>
      </c>
      <c r="B10873" s="73" t="s">
        <v>11505</v>
      </c>
      <c r="C10873" s="80">
        <v>72.86</v>
      </c>
    </row>
    <row r="10874" spans="1:3" ht="25.5">
      <c r="A10874" s="75">
        <v>43678</v>
      </c>
      <c r="B10874" s="73" t="s">
        <v>11506</v>
      </c>
      <c r="C10874" s="80">
        <v>84.52</v>
      </c>
    </row>
    <row r="10875" spans="1:3" ht="25.5">
      <c r="A10875" s="75">
        <v>43680</v>
      </c>
      <c r="B10875" s="73" t="s">
        <v>11507</v>
      </c>
      <c r="C10875" s="80">
        <v>121.75</v>
      </c>
    </row>
    <row r="10876" spans="1:3" ht="25.5">
      <c r="A10876" s="75">
        <v>43679</v>
      </c>
      <c r="B10876" s="73" t="s">
        <v>11508</v>
      </c>
      <c r="C10876" s="80">
        <v>42.73</v>
      </c>
    </row>
    <row r="10877" spans="1:3" ht="25.5">
      <c r="A10877" s="75">
        <v>1355</v>
      </c>
      <c r="B10877" s="73" t="s">
        <v>11509</v>
      </c>
      <c r="C10877" s="80">
        <v>48.62</v>
      </c>
    </row>
    <row r="10878" spans="1:3" ht="25.5">
      <c r="A10878" s="75">
        <v>1358</v>
      </c>
      <c r="B10878" s="73" t="s">
        <v>11510</v>
      </c>
      <c r="C10878" s="80">
        <v>59.69</v>
      </c>
    </row>
    <row r="10879" spans="1:3" ht="25.5">
      <c r="A10879" s="75">
        <v>43677</v>
      </c>
      <c r="B10879" s="73" t="s">
        <v>11511</v>
      </c>
      <c r="C10879" s="80">
        <v>74.06</v>
      </c>
    </row>
    <row r="10880" spans="1:3" ht="25.5">
      <c r="A10880" s="75">
        <v>43682</v>
      </c>
      <c r="B10880" s="73" t="s">
        <v>11512</v>
      </c>
      <c r="C10880" s="80">
        <v>22.7</v>
      </c>
    </row>
    <row r="10881" spans="1:3" ht="25.5">
      <c r="A10881" s="75">
        <v>43681</v>
      </c>
      <c r="B10881" s="73" t="s">
        <v>11513</v>
      </c>
      <c r="C10881" s="80">
        <v>37.61</v>
      </c>
    </row>
    <row r="10882" spans="1:3">
      <c r="A10882" s="75">
        <v>45248</v>
      </c>
      <c r="B10882" s="73" t="s">
        <v>11514</v>
      </c>
      <c r="C10882" s="80">
        <v>56.78</v>
      </c>
    </row>
    <row r="10883" spans="1:3">
      <c r="A10883" s="75">
        <v>45243</v>
      </c>
      <c r="B10883" s="73" t="s">
        <v>11515</v>
      </c>
      <c r="C10883" s="80">
        <v>183.6</v>
      </c>
    </row>
    <row r="10884" spans="1:3">
      <c r="A10884" s="75">
        <v>45252</v>
      </c>
      <c r="B10884" s="73" t="s">
        <v>11516</v>
      </c>
      <c r="C10884" s="80">
        <v>32.200000000000003</v>
      </c>
    </row>
    <row r="10885" spans="1:3">
      <c r="A10885" s="75">
        <v>45246</v>
      </c>
      <c r="B10885" s="73" t="s">
        <v>11517</v>
      </c>
      <c r="C10885" s="80">
        <v>149.22999999999999</v>
      </c>
    </row>
    <row r="10886" spans="1:3" ht="25.5">
      <c r="A10886" s="75">
        <v>20971</v>
      </c>
      <c r="B10886" s="73" t="s">
        <v>11518</v>
      </c>
      <c r="C10886" s="80">
        <v>17.61</v>
      </c>
    </row>
    <row r="10887" spans="1:3">
      <c r="A10887" s="75">
        <v>45247</v>
      </c>
      <c r="B10887" s="73" t="s">
        <v>11519</v>
      </c>
      <c r="C10887" s="80">
        <v>21.64</v>
      </c>
    </row>
    <row r="10888" spans="1:3" ht="25.5">
      <c r="A10888" s="75">
        <v>39746</v>
      </c>
      <c r="B10888" s="73" t="s">
        <v>11520</v>
      </c>
      <c r="C10888" s="80">
        <v>94.44</v>
      </c>
    </row>
    <row r="10889" spans="1:3">
      <c r="A10889" s="75">
        <v>13279</v>
      </c>
      <c r="B10889" s="73" t="s">
        <v>11521</v>
      </c>
      <c r="C10889" s="80">
        <v>23.91</v>
      </c>
    </row>
    <row r="10890" spans="1:3">
      <c r="A10890" s="75">
        <v>11977</v>
      </c>
      <c r="B10890" s="73" t="s">
        <v>11522</v>
      </c>
      <c r="C10890" s="80">
        <v>12.39</v>
      </c>
    </row>
    <row r="10891" spans="1:3">
      <c r="A10891" s="75">
        <v>11976</v>
      </c>
      <c r="B10891" s="73" t="s">
        <v>11523</v>
      </c>
      <c r="C10891" s="80">
        <v>1.39</v>
      </c>
    </row>
    <row r="10892" spans="1:3">
      <c r="A10892" s="75">
        <v>11975</v>
      </c>
      <c r="B10892" s="73" t="s">
        <v>11524</v>
      </c>
      <c r="C10892" s="80">
        <v>27.15</v>
      </c>
    </row>
    <row r="10893" spans="1:3">
      <c r="A10893" s="75">
        <v>1368</v>
      </c>
      <c r="B10893" s="73" t="s">
        <v>11525</v>
      </c>
      <c r="C10893" s="80">
        <v>94.95</v>
      </c>
    </row>
    <row r="10894" spans="1:3">
      <c r="A10894" s="75">
        <v>1367</v>
      </c>
      <c r="B10894" s="73" t="s">
        <v>11526</v>
      </c>
      <c r="C10894" s="80">
        <v>307.13</v>
      </c>
    </row>
    <row r="10895" spans="1:3">
      <c r="A10895" s="75">
        <v>1380</v>
      </c>
      <c r="B10895" s="73" t="s">
        <v>11527</v>
      </c>
      <c r="C10895" s="80">
        <v>5.35</v>
      </c>
    </row>
    <row r="10896" spans="1:3">
      <c r="A10896" s="75">
        <v>1375</v>
      </c>
      <c r="B10896" s="73" t="s">
        <v>11528</v>
      </c>
      <c r="C10896" s="80">
        <v>17.100000000000001</v>
      </c>
    </row>
    <row r="10897" spans="1:3">
      <c r="A10897" s="75">
        <v>1379</v>
      </c>
      <c r="B10897" s="73" t="s">
        <v>11529</v>
      </c>
      <c r="C10897" s="80">
        <v>0.8</v>
      </c>
    </row>
    <row r="10898" spans="1:3">
      <c r="A10898" s="75">
        <v>13284</v>
      </c>
      <c r="B10898" s="73" t="s">
        <v>11530</v>
      </c>
      <c r="C10898" s="80">
        <v>0.72</v>
      </c>
    </row>
    <row r="10899" spans="1:3">
      <c r="A10899" s="75">
        <v>44528</v>
      </c>
      <c r="B10899" s="73" t="s">
        <v>11531</v>
      </c>
      <c r="C10899" s="80">
        <v>4.26</v>
      </c>
    </row>
    <row r="10900" spans="1:3">
      <c r="A10900" s="75">
        <v>34753</v>
      </c>
      <c r="B10900" s="73" t="s">
        <v>11532</v>
      </c>
      <c r="C10900" s="80">
        <v>0.77</v>
      </c>
    </row>
    <row r="10901" spans="1:3" ht="25.5">
      <c r="A10901" s="75">
        <v>420</v>
      </c>
      <c r="B10901" s="73" t="s">
        <v>11533</v>
      </c>
      <c r="C10901" s="80">
        <v>53.56</v>
      </c>
    </row>
    <row r="10902" spans="1:3" ht="25.5">
      <c r="A10902" s="75">
        <v>12327</v>
      </c>
      <c r="B10902" s="73" t="s">
        <v>11534</v>
      </c>
      <c r="C10902" s="80">
        <v>63.81</v>
      </c>
    </row>
    <row r="10903" spans="1:3" ht="25.5">
      <c r="A10903" s="75">
        <v>36148</v>
      </c>
      <c r="B10903" s="73" t="s">
        <v>11535</v>
      </c>
      <c r="C10903" s="80">
        <v>170.04</v>
      </c>
    </row>
    <row r="10904" spans="1:3">
      <c r="A10904" s="75">
        <v>12329</v>
      </c>
      <c r="B10904" s="73" t="s">
        <v>11536</v>
      </c>
      <c r="C10904" s="80">
        <v>134.66999999999999</v>
      </c>
    </row>
    <row r="10905" spans="1:3">
      <c r="A10905" s="75">
        <v>1339</v>
      </c>
      <c r="B10905" s="73" t="s">
        <v>11537</v>
      </c>
      <c r="C10905" s="80"/>
    </row>
    <row r="10906" spans="1:3">
      <c r="A10906" s="75">
        <v>44396</v>
      </c>
      <c r="B10906" s="73" t="s">
        <v>11538</v>
      </c>
      <c r="C10906" s="80">
        <v>36.56</v>
      </c>
    </row>
    <row r="10907" spans="1:3">
      <c r="A10907" s="75">
        <v>44327</v>
      </c>
      <c r="B10907" s="73" t="s">
        <v>11539</v>
      </c>
      <c r="C10907" s="80">
        <v>124.35</v>
      </c>
    </row>
    <row r="10908" spans="1:3" ht="25.5">
      <c r="A10908" s="75">
        <v>37418</v>
      </c>
      <c r="B10908" s="73" t="s">
        <v>11540</v>
      </c>
      <c r="C10908" s="80"/>
    </row>
    <row r="10909" spans="1:3" ht="25.5">
      <c r="A10909" s="75">
        <v>37419</v>
      </c>
      <c r="B10909" s="73" t="s">
        <v>11541</v>
      </c>
      <c r="C10909" s="80"/>
    </row>
    <row r="10910" spans="1:3" ht="25.5">
      <c r="A10910" s="75">
        <v>1427</v>
      </c>
      <c r="B10910" s="73" t="s">
        <v>11542</v>
      </c>
      <c r="C10910" s="80">
        <v>15.93</v>
      </c>
    </row>
    <row r="10911" spans="1:3" ht="25.5">
      <c r="A10911" s="75">
        <v>1402</v>
      </c>
      <c r="B10911" s="73" t="s">
        <v>11543</v>
      </c>
      <c r="C10911" s="80">
        <v>5.51</v>
      </c>
    </row>
    <row r="10912" spans="1:3" ht="25.5">
      <c r="A10912" s="75">
        <v>1420</v>
      </c>
      <c r="B10912" s="73" t="s">
        <v>11544</v>
      </c>
      <c r="C10912" s="80">
        <v>7.09</v>
      </c>
    </row>
    <row r="10913" spans="1:3" ht="25.5">
      <c r="A10913" s="75">
        <v>1419</v>
      </c>
      <c r="B10913" s="73" t="s">
        <v>11545</v>
      </c>
      <c r="C10913" s="80">
        <v>8.56</v>
      </c>
    </row>
    <row r="10914" spans="1:3" ht="25.5">
      <c r="A10914" s="75">
        <v>1414</v>
      </c>
      <c r="B10914" s="73" t="s">
        <v>11546</v>
      </c>
      <c r="C10914" s="80">
        <v>8.3800000000000008</v>
      </c>
    </row>
    <row r="10915" spans="1:3" ht="25.5">
      <c r="A10915" s="75">
        <v>1413</v>
      </c>
      <c r="B10915" s="73" t="s">
        <v>11547</v>
      </c>
      <c r="C10915" s="80">
        <v>12.37</v>
      </c>
    </row>
    <row r="10916" spans="1:3" ht="25.5">
      <c r="A10916" s="75">
        <v>1412</v>
      </c>
      <c r="B10916" s="73" t="s">
        <v>11548</v>
      </c>
      <c r="C10916" s="80">
        <v>10.48</v>
      </c>
    </row>
    <row r="10917" spans="1:3" ht="25.5">
      <c r="A10917" s="75">
        <v>1406</v>
      </c>
      <c r="B10917" s="73" t="s">
        <v>11549</v>
      </c>
      <c r="C10917" s="80">
        <v>12.65</v>
      </c>
    </row>
    <row r="10918" spans="1:3">
      <c r="A10918" s="75">
        <v>45237</v>
      </c>
      <c r="B10918" s="73" t="s">
        <v>11550</v>
      </c>
      <c r="C10918" s="80">
        <v>17.27</v>
      </c>
    </row>
    <row r="10919" spans="1:3" ht="38.25">
      <c r="A10919" s="75">
        <v>11281</v>
      </c>
      <c r="B10919" s="73" t="s">
        <v>11551</v>
      </c>
      <c r="C10919" s="80">
        <v>11856.9</v>
      </c>
    </row>
    <row r="10920" spans="1:3" ht="38.25">
      <c r="A10920" s="75">
        <v>1442</v>
      </c>
      <c r="B10920" s="73" t="s">
        <v>11552</v>
      </c>
      <c r="C10920" s="80">
        <v>9953.7800000000007</v>
      </c>
    </row>
    <row r="10921" spans="1:3" ht="38.25">
      <c r="A10921" s="75">
        <v>13457</v>
      </c>
      <c r="B10921" s="73" t="s">
        <v>11553</v>
      </c>
      <c r="C10921" s="80">
        <v>8591.9500000000007</v>
      </c>
    </row>
    <row r="10922" spans="1:3" ht="38.25">
      <c r="A10922" s="75">
        <v>40699</v>
      </c>
      <c r="B10922" s="73" t="s">
        <v>11554</v>
      </c>
      <c r="C10922" s="80">
        <v>6641.91</v>
      </c>
    </row>
    <row r="10923" spans="1:3" ht="38.25">
      <c r="A10923" s="75">
        <v>40701</v>
      </c>
      <c r="B10923" s="73" t="s">
        <v>11555</v>
      </c>
      <c r="C10923" s="80">
        <v>117438.03</v>
      </c>
    </row>
    <row r="10924" spans="1:3" ht="38.25">
      <c r="A10924" s="75">
        <v>40700</v>
      </c>
      <c r="B10924" s="73" t="s">
        <v>11556</v>
      </c>
      <c r="C10924" s="80">
        <v>15461.49</v>
      </c>
    </row>
    <row r="10925" spans="1:3" ht="25.5">
      <c r="A10925" s="75">
        <v>13458</v>
      </c>
      <c r="B10925" s="73" t="s">
        <v>11557</v>
      </c>
      <c r="C10925" s="80">
        <v>14692.24</v>
      </c>
    </row>
    <row r="10926" spans="1:3" ht="25.5">
      <c r="A10926" s="75">
        <v>11134</v>
      </c>
      <c r="B10926" s="73" t="s">
        <v>11558</v>
      </c>
      <c r="C10926" s="80">
        <v>83.77</v>
      </c>
    </row>
    <row r="10927" spans="1:3" ht="25.5">
      <c r="A10927" s="75">
        <v>11135</v>
      </c>
      <c r="B10927" s="73" t="s">
        <v>11559</v>
      </c>
      <c r="C10927" s="80">
        <v>90.44</v>
      </c>
    </row>
    <row r="10928" spans="1:3" ht="25.5">
      <c r="A10928" s="75">
        <v>11136</v>
      </c>
      <c r="B10928" s="73" t="s">
        <v>11560</v>
      </c>
      <c r="C10928" s="80">
        <v>103.56</v>
      </c>
    </row>
    <row r="10929" spans="1:3" ht="25.5">
      <c r="A10929" s="75">
        <v>34743</v>
      </c>
      <c r="B10929" s="73" t="s">
        <v>11561</v>
      </c>
      <c r="C10929" s="80">
        <v>124.95</v>
      </c>
    </row>
    <row r="10930" spans="1:3" ht="25.5">
      <c r="A10930" s="75">
        <v>11137</v>
      </c>
      <c r="B10930" s="73" t="s">
        <v>11562</v>
      </c>
      <c r="C10930" s="80">
        <v>141.91999999999999</v>
      </c>
    </row>
    <row r="10931" spans="1:3" ht="25.5">
      <c r="A10931" s="75">
        <v>34745</v>
      </c>
      <c r="B10931" s="73" t="s">
        <v>11563</v>
      </c>
      <c r="C10931" s="80">
        <v>168.77</v>
      </c>
    </row>
    <row r="10932" spans="1:3" ht="25.5">
      <c r="A10932" s="75">
        <v>34746</v>
      </c>
      <c r="B10932" s="73" t="s">
        <v>11564</v>
      </c>
      <c r="C10932" s="80">
        <v>46.02</v>
      </c>
    </row>
    <row r="10933" spans="1:3" ht="25.5">
      <c r="A10933" s="75">
        <v>1360</v>
      </c>
      <c r="B10933" s="73" t="s">
        <v>11565</v>
      </c>
      <c r="C10933" s="80">
        <v>53.7</v>
      </c>
    </row>
    <row r="10934" spans="1:3" ht="25.5">
      <c r="A10934" s="75">
        <v>36524</v>
      </c>
      <c r="B10934" s="73" t="s">
        <v>11566</v>
      </c>
      <c r="C10934" s="80"/>
    </row>
    <row r="10935" spans="1:3" ht="25.5">
      <c r="A10935" s="75">
        <v>36526</v>
      </c>
      <c r="B10935" s="73" t="s">
        <v>11567</v>
      </c>
      <c r="C10935" s="80"/>
    </row>
    <row r="10936" spans="1:3" ht="25.5">
      <c r="A10936" s="75">
        <v>36523</v>
      </c>
      <c r="B10936" s="73" t="s">
        <v>11568</v>
      </c>
      <c r="C10936" s="80"/>
    </row>
    <row r="10937" spans="1:3" ht="25.5">
      <c r="A10937" s="75">
        <v>36527</v>
      </c>
      <c r="B10937" s="73" t="s">
        <v>11569</v>
      </c>
      <c r="C10937" s="80"/>
    </row>
    <row r="10938" spans="1:3" ht="25.5">
      <c r="A10938" s="75">
        <v>38642</v>
      </c>
      <c r="B10938" s="73" t="s">
        <v>11570</v>
      </c>
      <c r="C10938" s="80"/>
    </row>
    <row r="10939" spans="1:3" ht="25.5">
      <c r="A10939" s="75">
        <v>36522</v>
      </c>
      <c r="B10939" s="73" t="s">
        <v>11571</v>
      </c>
      <c r="C10939" s="80"/>
    </row>
    <row r="10940" spans="1:3" ht="25.5">
      <c r="A10940" s="75">
        <v>36525</v>
      </c>
      <c r="B10940" s="73" t="s">
        <v>11572</v>
      </c>
      <c r="C10940" s="80"/>
    </row>
    <row r="10941" spans="1:3" ht="25.5">
      <c r="A10941" s="75">
        <v>13803</v>
      </c>
      <c r="B10941" s="73" t="s">
        <v>11573</v>
      </c>
      <c r="C10941" s="80"/>
    </row>
    <row r="10942" spans="1:3" ht="25.5">
      <c r="A10942" s="75">
        <v>34348</v>
      </c>
      <c r="B10942" s="73" t="s">
        <v>11574</v>
      </c>
      <c r="C10942" s="80">
        <v>20.350000000000001</v>
      </c>
    </row>
    <row r="10943" spans="1:3" ht="25.5">
      <c r="A10943" s="75">
        <v>34347</v>
      </c>
      <c r="B10943" s="73" t="s">
        <v>11575</v>
      </c>
      <c r="C10943" s="80">
        <v>14.55</v>
      </c>
    </row>
    <row r="10944" spans="1:3" ht="25.5">
      <c r="A10944" s="75">
        <v>11146</v>
      </c>
      <c r="B10944" s="73" t="s">
        <v>11576</v>
      </c>
      <c r="C10944" s="80">
        <v>607.63</v>
      </c>
    </row>
    <row r="10945" spans="1:3" ht="25.5">
      <c r="A10945" s="75">
        <v>11147</v>
      </c>
      <c r="B10945" s="73" t="s">
        <v>11577</v>
      </c>
      <c r="C10945" s="80">
        <v>631.41</v>
      </c>
    </row>
    <row r="10946" spans="1:3" ht="25.5">
      <c r="A10946" s="75">
        <v>34872</v>
      </c>
      <c r="B10946" s="73" t="s">
        <v>11578</v>
      </c>
      <c r="C10946" s="80">
        <v>638.5</v>
      </c>
    </row>
    <row r="10947" spans="1:3" ht="25.5">
      <c r="A10947" s="75">
        <v>34491</v>
      </c>
      <c r="B10947" s="73" t="s">
        <v>11579</v>
      </c>
      <c r="C10947" s="80">
        <v>657.01</v>
      </c>
    </row>
    <row r="10948" spans="1:3" ht="25.5">
      <c r="A10948" s="75">
        <v>34770</v>
      </c>
      <c r="B10948" s="73" t="s">
        <v>11580</v>
      </c>
      <c r="C10948" s="80">
        <v>627.28</v>
      </c>
    </row>
    <row r="10949" spans="1:3" ht="25.5">
      <c r="A10949" s="75">
        <v>1518</v>
      </c>
      <c r="B10949" s="73" t="s">
        <v>11581</v>
      </c>
      <c r="C10949" s="80">
        <v>639.5</v>
      </c>
    </row>
    <row r="10950" spans="1:3" ht="25.5">
      <c r="A10950" s="75">
        <v>41965</v>
      </c>
      <c r="B10950" s="73" t="s">
        <v>11582</v>
      </c>
      <c r="C10950" s="80">
        <v>560.73</v>
      </c>
    </row>
    <row r="10951" spans="1:3" ht="25.5">
      <c r="A10951" s="75">
        <v>1524</v>
      </c>
      <c r="B10951" s="73" t="s">
        <v>11583</v>
      </c>
      <c r="C10951" s="80">
        <v>582.98</v>
      </c>
    </row>
    <row r="10952" spans="1:3" ht="25.5">
      <c r="A10952" s="75">
        <v>34492</v>
      </c>
      <c r="B10952" s="73" t="s">
        <v>11584</v>
      </c>
      <c r="C10952" s="80">
        <v>540</v>
      </c>
    </row>
    <row r="10953" spans="1:3" ht="25.5">
      <c r="A10953" s="75">
        <v>38404</v>
      </c>
      <c r="B10953" s="73" t="s">
        <v>11585</v>
      </c>
      <c r="C10953" s="80">
        <v>559.33000000000004</v>
      </c>
    </row>
    <row r="10954" spans="1:3" ht="25.5">
      <c r="A10954" s="75">
        <v>39849</v>
      </c>
      <c r="B10954" s="73" t="s">
        <v>11586</v>
      </c>
      <c r="C10954" s="80">
        <v>641</v>
      </c>
    </row>
    <row r="10955" spans="1:3" ht="25.5">
      <c r="A10955" s="75">
        <v>38464</v>
      </c>
      <c r="B10955" s="73" t="s">
        <v>11587</v>
      </c>
      <c r="C10955" s="80">
        <v>650.29999999999995</v>
      </c>
    </row>
    <row r="10956" spans="1:3" ht="25.5">
      <c r="A10956" s="75">
        <v>1527</v>
      </c>
      <c r="B10956" s="73" t="s">
        <v>11588</v>
      </c>
      <c r="C10956" s="80">
        <v>601.49</v>
      </c>
    </row>
    <row r="10957" spans="1:3" ht="25.5">
      <c r="A10957" s="75">
        <v>34493</v>
      </c>
      <c r="B10957" s="73" t="s">
        <v>11589</v>
      </c>
      <c r="C10957" s="80">
        <v>555.22</v>
      </c>
    </row>
    <row r="10958" spans="1:3" ht="25.5">
      <c r="A10958" s="75">
        <v>38405</v>
      </c>
      <c r="B10958" s="73" t="s">
        <v>11590</v>
      </c>
      <c r="C10958" s="80">
        <v>576.58000000000004</v>
      </c>
    </row>
    <row r="10959" spans="1:3" ht="25.5">
      <c r="A10959" s="75">
        <v>38408</v>
      </c>
      <c r="B10959" s="73" t="s">
        <v>11591</v>
      </c>
      <c r="C10959" s="80">
        <v>638.22</v>
      </c>
    </row>
    <row r="10960" spans="1:3" ht="25.5">
      <c r="A10960" s="75">
        <v>1525</v>
      </c>
      <c r="B10960" s="73" t="s">
        <v>11592</v>
      </c>
      <c r="C10960" s="80">
        <v>619.99</v>
      </c>
    </row>
    <row r="10961" spans="1:3" ht="25.5">
      <c r="A10961" s="75">
        <v>34494</v>
      </c>
      <c r="B10961" s="73" t="s">
        <v>11593</v>
      </c>
      <c r="C10961" s="80">
        <v>573.73</v>
      </c>
    </row>
    <row r="10962" spans="1:3" ht="25.5">
      <c r="A10962" s="75">
        <v>38406</v>
      </c>
      <c r="B10962" s="73" t="s">
        <v>11594</v>
      </c>
      <c r="C10962" s="80">
        <v>608.83000000000004</v>
      </c>
    </row>
    <row r="10963" spans="1:3" ht="25.5">
      <c r="A10963" s="75">
        <v>38409</v>
      </c>
      <c r="B10963" s="73" t="s">
        <v>11595</v>
      </c>
      <c r="C10963" s="80">
        <v>642.57000000000005</v>
      </c>
    </row>
    <row r="10964" spans="1:3" ht="25.5">
      <c r="A10964" s="75">
        <v>43360</v>
      </c>
      <c r="B10964" s="73" t="s">
        <v>11596</v>
      </c>
      <c r="C10964" s="80">
        <v>670.02</v>
      </c>
    </row>
    <row r="10965" spans="1:3" ht="25.5">
      <c r="A10965" s="75">
        <v>11145</v>
      </c>
      <c r="B10965" s="73" t="s">
        <v>11597</v>
      </c>
      <c r="C10965" s="80">
        <v>638.5</v>
      </c>
    </row>
    <row r="10966" spans="1:3" ht="25.5">
      <c r="A10966" s="75">
        <v>34495</v>
      </c>
      <c r="B10966" s="73" t="s">
        <v>11598</v>
      </c>
      <c r="C10966" s="80">
        <v>592.23</v>
      </c>
    </row>
    <row r="10967" spans="1:3" ht="25.5">
      <c r="A10967" s="75">
        <v>34479</v>
      </c>
      <c r="B10967" s="73" t="s">
        <v>11599</v>
      </c>
      <c r="C10967" s="80">
        <v>657.01</v>
      </c>
    </row>
    <row r="10968" spans="1:3" ht="25.5">
      <c r="A10968" s="75">
        <v>34496</v>
      </c>
      <c r="B10968" s="73" t="s">
        <v>11600</v>
      </c>
      <c r="C10968" s="80">
        <v>617.79999999999995</v>
      </c>
    </row>
    <row r="10969" spans="1:3" ht="25.5">
      <c r="A10969" s="75">
        <v>34481</v>
      </c>
      <c r="B10969" s="73" t="s">
        <v>11601</v>
      </c>
      <c r="C10969" s="80">
        <v>686.49</v>
      </c>
    </row>
    <row r="10970" spans="1:3" ht="25.5">
      <c r="A10970" s="75">
        <v>34483</v>
      </c>
      <c r="B10970" s="73" t="s">
        <v>11602</v>
      </c>
      <c r="C10970" s="80">
        <v>733.47</v>
      </c>
    </row>
    <row r="10971" spans="1:3" ht="25.5">
      <c r="A10971" s="75">
        <v>34485</v>
      </c>
      <c r="B10971" s="73" t="s">
        <v>11603</v>
      </c>
      <c r="C10971" s="80">
        <v>784.36</v>
      </c>
    </row>
    <row r="10972" spans="1:3" ht="25.5">
      <c r="A10972" s="75">
        <v>14041</v>
      </c>
      <c r="B10972" s="73" t="s">
        <v>11604</v>
      </c>
      <c r="C10972" s="80">
        <v>509.87</v>
      </c>
    </row>
    <row r="10973" spans="1:3" ht="25.5">
      <c r="A10973" s="75">
        <v>1523</v>
      </c>
      <c r="B10973" s="73" t="s">
        <v>11605</v>
      </c>
      <c r="C10973" s="80">
        <v>518.20000000000005</v>
      </c>
    </row>
    <row r="10974" spans="1:3">
      <c r="A10974" s="75">
        <v>14054</v>
      </c>
      <c r="B10974" s="73" t="s">
        <v>11606</v>
      </c>
      <c r="C10974" s="80">
        <v>17.89</v>
      </c>
    </row>
    <row r="10975" spans="1:3">
      <c r="A10975" s="75">
        <v>14052</v>
      </c>
      <c r="B10975" s="73" t="s">
        <v>11607</v>
      </c>
      <c r="C10975" s="80">
        <v>13.76</v>
      </c>
    </row>
    <row r="10976" spans="1:3">
      <c r="A10976" s="75">
        <v>14053</v>
      </c>
      <c r="B10976" s="73" t="s">
        <v>11608</v>
      </c>
      <c r="C10976" s="80">
        <v>13.97</v>
      </c>
    </row>
    <row r="10977" spans="1:3">
      <c r="A10977" s="75">
        <v>2560</v>
      </c>
      <c r="B10977" s="73" t="s">
        <v>11609</v>
      </c>
      <c r="C10977" s="80">
        <v>18.52</v>
      </c>
    </row>
    <row r="10978" spans="1:3">
      <c r="A10978" s="75">
        <v>2558</v>
      </c>
      <c r="B10978" s="73" t="s">
        <v>11610</v>
      </c>
      <c r="C10978" s="80">
        <v>10.52</v>
      </c>
    </row>
    <row r="10979" spans="1:3">
      <c r="A10979" s="75">
        <v>2559</v>
      </c>
      <c r="B10979" s="73" t="s">
        <v>11611</v>
      </c>
      <c r="C10979" s="80">
        <v>14.81</v>
      </c>
    </row>
    <row r="10980" spans="1:3">
      <c r="A10980" s="75">
        <v>2592</v>
      </c>
      <c r="B10980" s="73" t="s">
        <v>11612</v>
      </c>
      <c r="C10980" s="80">
        <v>245.51</v>
      </c>
    </row>
    <row r="10981" spans="1:3">
      <c r="A10981" s="75">
        <v>2589</v>
      </c>
      <c r="B10981" s="73" t="s">
        <v>11613</v>
      </c>
      <c r="C10981" s="80">
        <v>32.840000000000003</v>
      </c>
    </row>
    <row r="10982" spans="1:3">
      <c r="A10982" s="75">
        <v>2566</v>
      </c>
      <c r="B10982" s="73" t="s">
        <v>11614</v>
      </c>
      <c r="C10982" s="80">
        <v>24.71</v>
      </c>
    </row>
    <row r="10983" spans="1:3">
      <c r="A10983" s="75">
        <v>2590</v>
      </c>
      <c r="B10983" s="73" t="s">
        <v>11615</v>
      </c>
      <c r="C10983" s="80">
        <v>20.149999999999999</v>
      </c>
    </row>
    <row r="10984" spans="1:3">
      <c r="A10984" s="75">
        <v>2591</v>
      </c>
      <c r="B10984" s="73" t="s">
        <v>11616</v>
      </c>
      <c r="C10984" s="80">
        <v>11.98</v>
      </c>
    </row>
    <row r="10985" spans="1:3">
      <c r="A10985" s="75">
        <v>2567</v>
      </c>
      <c r="B10985" s="73" t="s">
        <v>11617</v>
      </c>
      <c r="C10985" s="80">
        <v>48.17</v>
      </c>
    </row>
    <row r="10986" spans="1:3">
      <c r="A10986" s="75">
        <v>2568</v>
      </c>
      <c r="B10986" s="73" t="s">
        <v>11618</v>
      </c>
      <c r="C10986" s="80">
        <v>133.76</v>
      </c>
    </row>
    <row r="10987" spans="1:3">
      <c r="A10987" s="75">
        <v>2565</v>
      </c>
      <c r="B10987" s="73" t="s">
        <v>11619</v>
      </c>
      <c r="C10987" s="80">
        <v>12</v>
      </c>
    </row>
    <row r="10988" spans="1:3">
      <c r="A10988" s="75">
        <v>2594</v>
      </c>
      <c r="B10988" s="73" t="s">
        <v>11620</v>
      </c>
      <c r="C10988" s="80">
        <v>222.84</v>
      </c>
    </row>
    <row r="10989" spans="1:3">
      <c r="A10989" s="75">
        <v>2587</v>
      </c>
      <c r="B10989" s="73" t="s">
        <v>11621</v>
      </c>
      <c r="C10989" s="80">
        <v>37.979999999999997</v>
      </c>
    </row>
    <row r="10990" spans="1:3">
      <c r="A10990" s="75">
        <v>2588</v>
      </c>
      <c r="B10990" s="73" t="s">
        <v>11622</v>
      </c>
      <c r="C10990" s="80">
        <v>30.17</v>
      </c>
    </row>
    <row r="10991" spans="1:3">
      <c r="A10991" s="75">
        <v>2570</v>
      </c>
      <c r="B10991" s="73" t="s">
        <v>11623</v>
      </c>
      <c r="C10991" s="80">
        <v>19.489999999999998</v>
      </c>
    </row>
    <row r="10992" spans="1:3">
      <c r="A10992" s="75">
        <v>2569</v>
      </c>
      <c r="B10992" s="73" t="s">
        <v>11624</v>
      </c>
      <c r="C10992" s="80">
        <v>11.62</v>
      </c>
    </row>
    <row r="10993" spans="1:3">
      <c r="A10993" s="75">
        <v>2571</v>
      </c>
      <c r="B10993" s="73" t="s">
        <v>11625</v>
      </c>
      <c r="C10993" s="80">
        <v>57.84</v>
      </c>
    </row>
    <row r="10994" spans="1:3">
      <c r="A10994" s="75">
        <v>2572</v>
      </c>
      <c r="B10994" s="73" t="s">
        <v>11626</v>
      </c>
      <c r="C10994" s="80">
        <v>171.06</v>
      </c>
    </row>
    <row r="10995" spans="1:3">
      <c r="A10995" s="75">
        <v>2593</v>
      </c>
      <c r="B10995" s="73" t="s">
        <v>11627</v>
      </c>
      <c r="C10995" s="80">
        <v>12.39</v>
      </c>
    </row>
    <row r="10996" spans="1:3">
      <c r="A10996" s="75">
        <v>2595</v>
      </c>
      <c r="B10996" s="73" t="s">
        <v>11628</v>
      </c>
      <c r="C10996" s="80">
        <v>266.89</v>
      </c>
    </row>
    <row r="10997" spans="1:3">
      <c r="A10997" s="75">
        <v>2576</v>
      </c>
      <c r="B10997" s="73" t="s">
        <v>11629</v>
      </c>
      <c r="C10997" s="80">
        <v>45.5</v>
      </c>
    </row>
    <row r="10998" spans="1:3">
      <c r="A10998" s="75">
        <v>2575</v>
      </c>
      <c r="B10998" s="73" t="s">
        <v>11630</v>
      </c>
      <c r="C10998" s="80">
        <v>34.200000000000003</v>
      </c>
    </row>
    <row r="10999" spans="1:3">
      <c r="A10999" s="75">
        <v>2586</v>
      </c>
      <c r="B10999" s="73" t="s">
        <v>11631</v>
      </c>
      <c r="C10999" s="80">
        <v>23.02</v>
      </c>
    </row>
    <row r="11000" spans="1:3">
      <c r="A11000" s="75">
        <v>2573</v>
      </c>
      <c r="B11000" s="73" t="s">
        <v>11632</v>
      </c>
      <c r="C11000" s="80">
        <v>14.2</v>
      </c>
    </row>
    <row r="11001" spans="1:3">
      <c r="A11001" s="75">
        <v>2577</v>
      </c>
      <c r="B11001" s="73" t="s">
        <v>11633</v>
      </c>
      <c r="C11001" s="80">
        <v>61.65</v>
      </c>
    </row>
    <row r="11002" spans="1:3">
      <c r="A11002" s="75">
        <v>2578</v>
      </c>
      <c r="B11002" s="73" t="s">
        <v>11634</v>
      </c>
      <c r="C11002" s="80">
        <v>192.47</v>
      </c>
    </row>
    <row r="11003" spans="1:3">
      <c r="A11003" s="75">
        <v>2574</v>
      </c>
      <c r="B11003" s="73" t="s">
        <v>11635</v>
      </c>
      <c r="C11003" s="80">
        <v>14.3</v>
      </c>
    </row>
    <row r="11004" spans="1:3">
      <c r="A11004" s="75">
        <v>2585</v>
      </c>
      <c r="B11004" s="73" t="s">
        <v>11636</v>
      </c>
      <c r="C11004" s="80">
        <v>264.12</v>
      </c>
    </row>
    <row r="11005" spans="1:3">
      <c r="A11005" s="75">
        <v>12008</v>
      </c>
      <c r="B11005" s="73" t="s">
        <v>11637</v>
      </c>
      <c r="C11005" s="80">
        <v>141.71</v>
      </c>
    </row>
    <row r="11006" spans="1:3">
      <c r="A11006" s="75">
        <v>2582</v>
      </c>
      <c r="B11006" s="73" t="s">
        <v>11638</v>
      </c>
      <c r="C11006" s="80">
        <v>42.2</v>
      </c>
    </row>
    <row r="11007" spans="1:3">
      <c r="A11007" s="75">
        <v>2597</v>
      </c>
      <c r="B11007" s="73" t="s">
        <v>11639</v>
      </c>
      <c r="C11007" s="80">
        <v>36.17</v>
      </c>
    </row>
    <row r="11008" spans="1:3">
      <c r="A11008" s="75">
        <v>2581</v>
      </c>
      <c r="B11008" s="73" t="s">
        <v>11640</v>
      </c>
      <c r="C11008" s="80">
        <v>22.03</v>
      </c>
    </row>
    <row r="11009" spans="1:3">
      <c r="A11009" s="75">
        <v>2579</v>
      </c>
      <c r="B11009" s="73" t="s">
        <v>11641</v>
      </c>
      <c r="C11009" s="80">
        <v>17.22</v>
      </c>
    </row>
    <row r="11010" spans="1:3">
      <c r="A11010" s="75">
        <v>2596</v>
      </c>
      <c r="B11010" s="73" t="s">
        <v>11642</v>
      </c>
      <c r="C11010" s="80">
        <v>65.16</v>
      </c>
    </row>
    <row r="11011" spans="1:3">
      <c r="A11011" s="75">
        <v>2583</v>
      </c>
      <c r="B11011" s="73" t="s">
        <v>11643</v>
      </c>
      <c r="C11011" s="80">
        <v>158.5</v>
      </c>
    </row>
    <row r="11012" spans="1:3">
      <c r="A11012" s="75">
        <v>2580</v>
      </c>
      <c r="B11012" s="73" t="s">
        <v>11644</v>
      </c>
      <c r="C11012" s="80">
        <v>18.87</v>
      </c>
    </row>
    <row r="11013" spans="1:3">
      <c r="A11013" s="75">
        <v>2584</v>
      </c>
      <c r="B11013" s="73" t="s">
        <v>11645</v>
      </c>
      <c r="C11013" s="80">
        <v>263.85000000000002</v>
      </c>
    </row>
    <row r="11014" spans="1:3">
      <c r="A11014" s="75">
        <v>39329</v>
      </c>
      <c r="B11014" s="73" t="s">
        <v>11646</v>
      </c>
      <c r="C11014" s="80">
        <v>7.99</v>
      </c>
    </row>
    <row r="11015" spans="1:3">
      <c r="A11015" s="75">
        <v>12010</v>
      </c>
      <c r="B11015" s="73" t="s">
        <v>11647</v>
      </c>
      <c r="C11015" s="80">
        <v>7.64</v>
      </c>
    </row>
    <row r="11016" spans="1:3">
      <c r="A11016" s="75">
        <v>39332</v>
      </c>
      <c r="B11016" s="73" t="s">
        <v>11648</v>
      </c>
      <c r="C11016" s="80">
        <v>9.39</v>
      </c>
    </row>
    <row r="11017" spans="1:3">
      <c r="A11017" s="75">
        <v>39330</v>
      </c>
      <c r="B11017" s="73" t="s">
        <v>11649</v>
      </c>
      <c r="C11017" s="80">
        <v>8.41</v>
      </c>
    </row>
    <row r="11018" spans="1:3">
      <c r="A11018" s="75">
        <v>39331</v>
      </c>
      <c r="B11018" s="73" t="s">
        <v>11650</v>
      </c>
      <c r="C11018" s="80">
        <v>7.48</v>
      </c>
    </row>
    <row r="11019" spans="1:3">
      <c r="A11019" s="75">
        <v>39335</v>
      </c>
      <c r="B11019" s="73" t="s">
        <v>11651</v>
      </c>
      <c r="C11019" s="80">
        <v>8.44</v>
      </c>
    </row>
    <row r="11020" spans="1:3">
      <c r="A11020" s="75">
        <v>39333</v>
      </c>
      <c r="B11020" s="73" t="s">
        <v>11652</v>
      </c>
      <c r="C11020" s="80">
        <v>7.29</v>
      </c>
    </row>
    <row r="11021" spans="1:3">
      <c r="A11021" s="75">
        <v>39334</v>
      </c>
      <c r="B11021" s="73" t="s">
        <v>11653</v>
      </c>
      <c r="C11021" s="80">
        <v>6.71</v>
      </c>
    </row>
    <row r="11022" spans="1:3">
      <c r="A11022" s="75">
        <v>12015</v>
      </c>
      <c r="B11022" s="73" t="s">
        <v>11654</v>
      </c>
      <c r="C11022" s="80">
        <v>9.8000000000000007</v>
      </c>
    </row>
    <row r="11023" spans="1:3">
      <c r="A11023" s="75">
        <v>12016</v>
      </c>
      <c r="B11023" s="73" t="s">
        <v>11655</v>
      </c>
      <c r="C11023" s="80">
        <v>8.42</v>
      </c>
    </row>
    <row r="11024" spans="1:3">
      <c r="A11024" s="75">
        <v>12019</v>
      </c>
      <c r="B11024" s="73" t="s">
        <v>11656</v>
      </c>
      <c r="C11024" s="80">
        <v>9.8000000000000007</v>
      </c>
    </row>
    <row r="11025" spans="1:3">
      <c r="A11025" s="75">
        <v>12020</v>
      </c>
      <c r="B11025" s="73" t="s">
        <v>11657</v>
      </c>
      <c r="C11025" s="80">
        <v>8.42</v>
      </c>
    </row>
    <row r="11026" spans="1:3">
      <c r="A11026" s="75">
        <v>39338</v>
      </c>
      <c r="B11026" s="73" t="s">
        <v>11658</v>
      </c>
      <c r="C11026" s="80">
        <v>9.39</v>
      </c>
    </row>
    <row r="11027" spans="1:3">
      <c r="A11027" s="75">
        <v>39336</v>
      </c>
      <c r="B11027" s="73" t="s">
        <v>11659</v>
      </c>
      <c r="C11027" s="80">
        <v>8.41</v>
      </c>
    </row>
    <row r="11028" spans="1:3">
      <c r="A11028" s="75">
        <v>39337</v>
      </c>
      <c r="B11028" s="73" t="s">
        <v>11660</v>
      </c>
      <c r="C11028" s="80">
        <v>7.48</v>
      </c>
    </row>
    <row r="11029" spans="1:3">
      <c r="A11029" s="75">
        <v>39341</v>
      </c>
      <c r="B11029" s="73" t="s">
        <v>11661</v>
      </c>
      <c r="C11029" s="80">
        <v>12.25</v>
      </c>
    </row>
    <row r="11030" spans="1:3">
      <c r="A11030" s="75">
        <v>39340</v>
      </c>
      <c r="B11030" s="73" t="s">
        <v>11662</v>
      </c>
      <c r="C11030" s="80">
        <v>8.99</v>
      </c>
    </row>
    <row r="11031" spans="1:3">
      <c r="A11031" s="75">
        <v>39342</v>
      </c>
      <c r="B11031" s="73" t="s">
        <v>11663</v>
      </c>
      <c r="C11031" s="80">
        <v>12.25</v>
      </c>
    </row>
    <row r="11032" spans="1:3">
      <c r="A11032" s="75">
        <v>12025</v>
      </c>
      <c r="B11032" s="73" t="s">
        <v>11664</v>
      </c>
      <c r="C11032" s="80">
        <v>9.2899999999999991</v>
      </c>
    </row>
    <row r="11033" spans="1:3">
      <c r="A11033" s="75">
        <v>39345</v>
      </c>
      <c r="B11033" s="73" t="s">
        <v>11665</v>
      </c>
      <c r="C11033" s="80">
        <v>13.99</v>
      </c>
    </row>
    <row r="11034" spans="1:3">
      <c r="A11034" s="75">
        <v>39343</v>
      </c>
      <c r="B11034" s="73" t="s">
        <v>11666</v>
      </c>
      <c r="C11034" s="80">
        <v>10.34</v>
      </c>
    </row>
    <row r="11035" spans="1:3">
      <c r="A11035" s="75">
        <v>39344</v>
      </c>
      <c r="B11035" s="73" t="s">
        <v>11667</v>
      </c>
      <c r="C11035" s="80">
        <v>10</v>
      </c>
    </row>
    <row r="11036" spans="1:3">
      <c r="A11036" s="75">
        <v>12623</v>
      </c>
      <c r="B11036" s="73" t="s">
        <v>11668</v>
      </c>
      <c r="C11036" s="80">
        <v>45.16</v>
      </c>
    </row>
    <row r="11037" spans="1:3">
      <c r="A11037" s="75">
        <v>34498</v>
      </c>
      <c r="B11037" s="73" t="s">
        <v>11669</v>
      </c>
      <c r="C11037" s="80">
        <v>100.63</v>
      </c>
    </row>
    <row r="11038" spans="1:3">
      <c r="A11038" s="75">
        <v>13244</v>
      </c>
      <c r="B11038" s="73" t="s">
        <v>11670</v>
      </c>
      <c r="C11038" s="80">
        <v>42.36</v>
      </c>
    </row>
    <row r="11039" spans="1:3" ht="25.5">
      <c r="A11039" s="75">
        <v>38998</v>
      </c>
      <c r="B11039" s="73" t="s">
        <v>11671</v>
      </c>
      <c r="C11039" s="80"/>
    </row>
    <row r="11040" spans="1:3" ht="25.5">
      <c r="A11040" s="75">
        <v>38999</v>
      </c>
      <c r="B11040" s="73" t="s">
        <v>11672</v>
      </c>
      <c r="C11040" s="80"/>
    </row>
    <row r="11041" spans="1:3" ht="25.5">
      <c r="A11041" s="75">
        <v>38996</v>
      </c>
      <c r="B11041" s="73" t="s">
        <v>11673</v>
      </c>
      <c r="C11041" s="80"/>
    </row>
    <row r="11042" spans="1:3" ht="25.5">
      <c r="A11042" s="75">
        <v>44173</v>
      </c>
      <c r="B11042" s="73" t="s">
        <v>11674</v>
      </c>
      <c r="C11042" s="80"/>
    </row>
    <row r="11043" spans="1:3" ht="25.5">
      <c r="A11043" s="75">
        <v>44174</v>
      </c>
      <c r="B11043" s="73" t="s">
        <v>11675</v>
      </c>
      <c r="C11043" s="80"/>
    </row>
    <row r="11044" spans="1:3" ht="25.5">
      <c r="A11044" s="75">
        <v>38997</v>
      </c>
      <c r="B11044" s="73" t="s">
        <v>11676</v>
      </c>
      <c r="C11044" s="80"/>
    </row>
    <row r="11045" spans="1:3">
      <c r="A11045" s="75">
        <v>39600</v>
      </c>
      <c r="B11045" s="73" t="s">
        <v>11677</v>
      </c>
      <c r="C11045" s="80">
        <v>20.76</v>
      </c>
    </row>
    <row r="11046" spans="1:3">
      <c r="A11046" s="75">
        <v>39601</v>
      </c>
      <c r="B11046" s="73" t="s">
        <v>11678</v>
      </c>
      <c r="C11046" s="80">
        <v>44.04</v>
      </c>
    </row>
    <row r="11047" spans="1:3">
      <c r="A11047" s="75">
        <v>39862</v>
      </c>
      <c r="B11047" s="73" t="s">
        <v>11679</v>
      </c>
      <c r="C11047" s="80"/>
    </row>
    <row r="11048" spans="1:3">
      <c r="A11048" s="75">
        <v>39863</v>
      </c>
      <c r="B11048" s="73" t="s">
        <v>11680</v>
      </c>
      <c r="C11048" s="80"/>
    </row>
    <row r="11049" spans="1:3">
      <c r="A11049" s="75">
        <v>39864</v>
      </c>
      <c r="B11049" s="73" t="s">
        <v>11681</v>
      </c>
      <c r="C11049" s="80"/>
    </row>
    <row r="11050" spans="1:3">
      <c r="A11050" s="75">
        <v>39865</v>
      </c>
      <c r="B11050" s="73" t="s">
        <v>11682</v>
      </c>
      <c r="C11050" s="80"/>
    </row>
    <row r="11051" spans="1:3" ht="25.5">
      <c r="A11051" s="75">
        <v>2517</v>
      </c>
      <c r="B11051" s="73" t="s">
        <v>11683</v>
      </c>
      <c r="C11051" s="80">
        <v>26.29</v>
      </c>
    </row>
    <row r="11052" spans="1:3" ht="25.5">
      <c r="A11052" s="75">
        <v>2522</v>
      </c>
      <c r="B11052" s="73" t="s">
        <v>11684</v>
      </c>
      <c r="C11052" s="80">
        <v>16.989999999999998</v>
      </c>
    </row>
    <row r="11053" spans="1:3" ht="25.5">
      <c r="A11053" s="75">
        <v>2516</v>
      </c>
      <c r="B11053" s="73" t="s">
        <v>11685</v>
      </c>
      <c r="C11053" s="80">
        <v>13.64</v>
      </c>
    </row>
    <row r="11054" spans="1:3" ht="25.5">
      <c r="A11054" s="75">
        <v>2548</v>
      </c>
      <c r="B11054" s="73" t="s">
        <v>11686</v>
      </c>
      <c r="C11054" s="80">
        <v>10.45</v>
      </c>
    </row>
    <row r="11055" spans="1:3" ht="25.5">
      <c r="A11055" s="75">
        <v>2518</v>
      </c>
      <c r="B11055" s="73" t="s">
        <v>11687</v>
      </c>
      <c r="C11055" s="80">
        <v>125.13</v>
      </c>
    </row>
    <row r="11056" spans="1:3" ht="25.5">
      <c r="A11056" s="75">
        <v>2521</v>
      </c>
      <c r="B11056" s="73" t="s">
        <v>11688</v>
      </c>
      <c r="C11056" s="80">
        <v>53.27</v>
      </c>
    </row>
    <row r="11057" spans="1:3" ht="25.5">
      <c r="A11057" s="75">
        <v>2519</v>
      </c>
      <c r="B11057" s="73" t="s">
        <v>11689</v>
      </c>
      <c r="C11057" s="80">
        <v>150.88</v>
      </c>
    </row>
    <row r="11058" spans="1:3" ht="25.5">
      <c r="A11058" s="75">
        <v>2515</v>
      </c>
      <c r="B11058" s="73" t="s">
        <v>11690</v>
      </c>
      <c r="C11058" s="80">
        <v>11.35</v>
      </c>
    </row>
    <row r="11059" spans="1:3" ht="25.5">
      <c r="A11059" s="75">
        <v>2520</v>
      </c>
      <c r="B11059" s="73" t="s">
        <v>11691</v>
      </c>
      <c r="C11059" s="80">
        <v>277.7</v>
      </c>
    </row>
    <row r="11060" spans="1:3">
      <c r="A11060" s="75">
        <v>1602</v>
      </c>
      <c r="B11060" s="73" t="s">
        <v>11692</v>
      </c>
      <c r="C11060" s="80">
        <v>59.2</v>
      </c>
    </row>
    <row r="11061" spans="1:3">
      <c r="A11061" s="75">
        <v>1601</v>
      </c>
      <c r="B11061" s="73" t="s">
        <v>11693</v>
      </c>
      <c r="C11061" s="80">
        <v>52.76</v>
      </c>
    </row>
    <row r="11062" spans="1:3">
      <c r="A11062" s="75">
        <v>1600</v>
      </c>
      <c r="B11062" s="73" t="s">
        <v>11694</v>
      </c>
      <c r="C11062" s="80">
        <v>23.05</v>
      </c>
    </row>
    <row r="11063" spans="1:3">
      <c r="A11063" s="75">
        <v>1598</v>
      </c>
      <c r="B11063" s="73" t="s">
        <v>11695</v>
      </c>
      <c r="C11063" s="80">
        <v>15.61</v>
      </c>
    </row>
    <row r="11064" spans="1:3">
      <c r="A11064" s="75">
        <v>1603</v>
      </c>
      <c r="B11064" s="73" t="s">
        <v>11696</v>
      </c>
      <c r="C11064" s="80">
        <v>89.38</v>
      </c>
    </row>
    <row r="11065" spans="1:3">
      <c r="A11065" s="75">
        <v>1599</v>
      </c>
      <c r="B11065" s="73" t="s">
        <v>11697</v>
      </c>
      <c r="C11065" s="80">
        <v>18.12</v>
      </c>
    </row>
    <row r="11066" spans="1:3">
      <c r="A11066" s="75">
        <v>1597</v>
      </c>
      <c r="B11066" s="73" t="s">
        <v>11698</v>
      </c>
      <c r="C11066" s="80">
        <v>14.68</v>
      </c>
    </row>
    <row r="11067" spans="1:3">
      <c r="A11067" s="75">
        <v>39602</v>
      </c>
      <c r="B11067" s="73" t="s">
        <v>11699</v>
      </c>
      <c r="C11067" s="80">
        <v>2.2000000000000002</v>
      </c>
    </row>
    <row r="11068" spans="1:3">
      <c r="A11068" s="75">
        <v>39603</v>
      </c>
      <c r="B11068" s="73" t="s">
        <v>11700</v>
      </c>
      <c r="C11068" s="80">
        <v>4.6900000000000004</v>
      </c>
    </row>
    <row r="11069" spans="1:3" ht="25.5">
      <c r="A11069" s="75">
        <v>11821</v>
      </c>
      <c r="B11069" s="73" t="s">
        <v>11701</v>
      </c>
      <c r="C11069" s="80">
        <v>12.06</v>
      </c>
    </row>
    <row r="11070" spans="1:3" ht="25.5">
      <c r="A11070" s="75">
        <v>1562</v>
      </c>
      <c r="B11070" s="73" t="s">
        <v>11702</v>
      </c>
      <c r="C11070" s="80">
        <v>19.75</v>
      </c>
    </row>
    <row r="11071" spans="1:3" ht="25.5">
      <c r="A11071" s="75">
        <v>1563</v>
      </c>
      <c r="B11071" s="73" t="s">
        <v>11703</v>
      </c>
      <c r="C11071" s="80">
        <v>26.5</v>
      </c>
    </row>
    <row r="11072" spans="1:3">
      <c r="A11072" s="75">
        <v>11856</v>
      </c>
      <c r="B11072" s="73" t="s">
        <v>11704</v>
      </c>
      <c r="C11072" s="80">
        <v>7.9</v>
      </c>
    </row>
    <row r="11073" spans="1:3">
      <c r="A11073" s="75">
        <v>11857</v>
      </c>
      <c r="B11073" s="73" t="s">
        <v>11705</v>
      </c>
      <c r="C11073" s="80">
        <v>41.58</v>
      </c>
    </row>
    <row r="11074" spans="1:3">
      <c r="A11074" s="75">
        <v>11858</v>
      </c>
      <c r="B11074" s="73" t="s">
        <v>11706</v>
      </c>
      <c r="C11074" s="80">
        <v>51.6</v>
      </c>
    </row>
    <row r="11075" spans="1:3">
      <c r="A11075" s="75">
        <v>1539</v>
      </c>
      <c r="B11075" s="73" t="s">
        <v>11707</v>
      </c>
      <c r="C11075" s="80">
        <v>9.2799999999999994</v>
      </c>
    </row>
    <row r="11076" spans="1:3">
      <c r="A11076" s="75">
        <v>11859</v>
      </c>
      <c r="B11076" s="73" t="s">
        <v>11708</v>
      </c>
      <c r="C11076" s="80">
        <v>70.209999999999994</v>
      </c>
    </row>
    <row r="11077" spans="1:3">
      <c r="A11077" s="75">
        <v>1550</v>
      </c>
      <c r="B11077" s="73" t="s">
        <v>11709</v>
      </c>
      <c r="C11077" s="80">
        <v>9.7899999999999991</v>
      </c>
    </row>
    <row r="11078" spans="1:3">
      <c r="A11078" s="75">
        <v>11854</v>
      </c>
      <c r="B11078" s="73" t="s">
        <v>11710</v>
      </c>
      <c r="C11078" s="80">
        <v>12.24</v>
      </c>
    </row>
    <row r="11079" spans="1:3">
      <c r="A11079" s="75">
        <v>11862</v>
      </c>
      <c r="B11079" s="73" t="s">
        <v>11711</v>
      </c>
      <c r="C11079" s="80">
        <v>17.170000000000002</v>
      </c>
    </row>
    <row r="11080" spans="1:3">
      <c r="A11080" s="75">
        <v>11863</v>
      </c>
      <c r="B11080" s="73" t="s">
        <v>11712</v>
      </c>
      <c r="C11080" s="80">
        <v>6.93</v>
      </c>
    </row>
    <row r="11081" spans="1:3">
      <c r="A11081" s="75">
        <v>11855</v>
      </c>
      <c r="B11081" s="73" t="s">
        <v>11713</v>
      </c>
      <c r="C11081" s="80">
        <v>25.62</v>
      </c>
    </row>
    <row r="11082" spans="1:3">
      <c r="A11082" s="75">
        <v>11864</v>
      </c>
      <c r="B11082" s="73" t="s">
        <v>11714</v>
      </c>
      <c r="C11082" s="80">
        <v>38.74</v>
      </c>
    </row>
    <row r="11083" spans="1:3" ht="25.5">
      <c r="A11083" s="75">
        <v>2527</v>
      </c>
      <c r="B11083" s="73" t="s">
        <v>11715</v>
      </c>
      <c r="C11083" s="80">
        <v>9.41</v>
      </c>
    </row>
    <row r="11084" spans="1:3" ht="25.5">
      <c r="A11084" s="75">
        <v>2526</v>
      </c>
      <c r="B11084" s="73" t="s">
        <v>11716</v>
      </c>
      <c r="C11084" s="80">
        <v>6.03</v>
      </c>
    </row>
    <row r="11085" spans="1:3" ht="25.5">
      <c r="A11085" s="75">
        <v>2483</v>
      </c>
      <c r="B11085" s="73" t="s">
        <v>11717</v>
      </c>
      <c r="C11085" s="80">
        <v>4.29</v>
      </c>
    </row>
    <row r="11086" spans="1:3" ht="25.5">
      <c r="A11086" s="75">
        <v>2487</v>
      </c>
      <c r="B11086" s="73" t="s">
        <v>11718</v>
      </c>
      <c r="C11086" s="80">
        <v>2.0499999999999998</v>
      </c>
    </row>
    <row r="11087" spans="1:3" ht="25.5">
      <c r="A11087" s="75">
        <v>2528</v>
      </c>
      <c r="B11087" s="73" t="s">
        <v>11719</v>
      </c>
      <c r="C11087" s="80">
        <v>23.68</v>
      </c>
    </row>
    <row r="11088" spans="1:3" ht="25.5">
      <c r="A11088" s="75">
        <v>2489</v>
      </c>
      <c r="B11088" s="73" t="s">
        <v>11720</v>
      </c>
      <c r="C11088" s="80">
        <v>10.43</v>
      </c>
    </row>
    <row r="11089" spans="1:3" ht="25.5">
      <c r="A11089" s="75">
        <v>2484</v>
      </c>
      <c r="B11089" s="73" t="s">
        <v>11721</v>
      </c>
      <c r="C11089" s="80">
        <v>34.39</v>
      </c>
    </row>
    <row r="11090" spans="1:3" ht="25.5">
      <c r="A11090" s="75">
        <v>2488</v>
      </c>
      <c r="B11090" s="73" t="s">
        <v>11722</v>
      </c>
      <c r="C11090" s="80">
        <v>2.41</v>
      </c>
    </row>
    <row r="11091" spans="1:3" ht="25.5">
      <c r="A11091" s="75">
        <v>2485</v>
      </c>
      <c r="B11091" s="73" t="s">
        <v>11723</v>
      </c>
      <c r="C11091" s="80">
        <v>53.9</v>
      </c>
    </row>
    <row r="11092" spans="1:3">
      <c r="A11092" s="75">
        <v>44247</v>
      </c>
      <c r="B11092" s="73" t="s">
        <v>11724</v>
      </c>
      <c r="C11092" s="80">
        <v>1803.75</v>
      </c>
    </row>
    <row r="11093" spans="1:3">
      <c r="A11093" s="75">
        <v>38005</v>
      </c>
      <c r="B11093" s="73" t="s">
        <v>11725</v>
      </c>
      <c r="C11093" s="80">
        <v>21.45</v>
      </c>
    </row>
    <row r="11094" spans="1:3">
      <c r="A11094" s="75">
        <v>38006</v>
      </c>
      <c r="B11094" s="73" t="s">
        <v>11726</v>
      </c>
      <c r="C11094" s="80">
        <v>28.5</v>
      </c>
    </row>
    <row r="11095" spans="1:3">
      <c r="A11095" s="75">
        <v>38428</v>
      </c>
      <c r="B11095" s="73" t="s">
        <v>11727</v>
      </c>
      <c r="C11095" s="80">
        <v>25.52</v>
      </c>
    </row>
    <row r="11096" spans="1:3">
      <c r="A11096" s="75">
        <v>38007</v>
      </c>
      <c r="B11096" s="73" t="s">
        <v>11728</v>
      </c>
      <c r="C11096" s="80">
        <v>32.880000000000003</v>
      </c>
    </row>
    <row r="11097" spans="1:3">
      <c r="A11097" s="75">
        <v>38008</v>
      </c>
      <c r="B11097" s="73" t="s">
        <v>11729</v>
      </c>
      <c r="C11097" s="80">
        <v>52.62</v>
      </c>
    </row>
    <row r="11098" spans="1:3">
      <c r="A11098" s="75">
        <v>38009</v>
      </c>
      <c r="B11098" s="73" t="s">
        <v>11730</v>
      </c>
      <c r="C11098" s="80">
        <v>64.42</v>
      </c>
    </row>
    <row r="11099" spans="1:3">
      <c r="A11099" s="75">
        <v>44248</v>
      </c>
      <c r="B11099" s="73" t="s">
        <v>11731</v>
      </c>
      <c r="C11099" s="80">
        <v>105</v>
      </c>
    </row>
    <row r="11100" spans="1:3">
      <c r="A11100" s="75">
        <v>44249</v>
      </c>
      <c r="B11100" s="73" t="s">
        <v>11732</v>
      </c>
      <c r="C11100" s="80">
        <v>405.1</v>
      </c>
    </row>
    <row r="11101" spans="1:3">
      <c r="A11101" s="75">
        <v>44250</v>
      </c>
      <c r="B11101" s="73" t="s">
        <v>11733</v>
      </c>
      <c r="C11101" s="80">
        <v>588.29</v>
      </c>
    </row>
    <row r="11102" spans="1:3" ht="25.5">
      <c r="A11102" s="75">
        <v>39279</v>
      </c>
      <c r="B11102" s="73" t="s">
        <v>11734</v>
      </c>
      <c r="C11102" s="80"/>
    </row>
    <row r="11103" spans="1:3" ht="25.5">
      <c r="A11103" s="75">
        <v>39280</v>
      </c>
      <c r="B11103" s="73" t="s">
        <v>11735</v>
      </c>
      <c r="C11103" s="80"/>
    </row>
    <row r="11104" spans="1:3" ht="25.5">
      <c r="A11104" s="75">
        <v>39281</v>
      </c>
      <c r="B11104" s="73" t="s">
        <v>11736</v>
      </c>
      <c r="C11104" s="80"/>
    </row>
    <row r="11105" spans="1:3" ht="25.5">
      <c r="A11105" s="75">
        <v>39282</v>
      </c>
      <c r="B11105" s="73" t="s">
        <v>11737</v>
      </c>
      <c r="C11105" s="80"/>
    </row>
    <row r="11106" spans="1:3" ht="25.5">
      <c r="A11106" s="75">
        <v>38844</v>
      </c>
      <c r="B11106" s="73" t="s">
        <v>11738</v>
      </c>
      <c r="C11106" s="80"/>
    </row>
    <row r="11107" spans="1:3" ht="25.5">
      <c r="A11107" s="75">
        <v>38846</v>
      </c>
      <c r="B11107" s="73" t="s">
        <v>11739</v>
      </c>
      <c r="C11107" s="80"/>
    </row>
    <row r="11108" spans="1:3" ht="25.5">
      <c r="A11108" s="75">
        <v>38847</v>
      </c>
      <c r="B11108" s="73" t="s">
        <v>11740</v>
      </c>
      <c r="C11108" s="80"/>
    </row>
    <row r="11109" spans="1:3" ht="25.5">
      <c r="A11109" s="75">
        <v>38850</v>
      </c>
      <c r="B11109" s="73" t="s">
        <v>11741</v>
      </c>
      <c r="C11109" s="80"/>
    </row>
    <row r="11110" spans="1:3" ht="25.5">
      <c r="A11110" s="75">
        <v>38848</v>
      </c>
      <c r="B11110" s="73" t="s">
        <v>11742</v>
      </c>
      <c r="C11110" s="80"/>
    </row>
    <row r="11111" spans="1:3" ht="25.5">
      <c r="A11111" s="75">
        <v>38851</v>
      </c>
      <c r="B11111" s="73" t="s">
        <v>11743</v>
      </c>
      <c r="C11111" s="80"/>
    </row>
    <row r="11112" spans="1:3" ht="25.5">
      <c r="A11112" s="75">
        <v>38854</v>
      </c>
      <c r="B11112" s="73" t="s">
        <v>11744</v>
      </c>
      <c r="C11112" s="80"/>
    </row>
    <row r="11113" spans="1:3" ht="38.25">
      <c r="A11113" s="75">
        <v>3104</v>
      </c>
      <c r="B11113" s="73" t="s">
        <v>11745</v>
      </c>
      <c r="C11113" s="80">
        <v>157.19</v>
      </c>
    </row>
    <row r="11114" spans="1:3" ht="25.5">
      <c r="A11114" s="75">
        <v>1607</v>
      </c>
      <c r="B11114" s="73" t="s">
        <v>11746</v>
      </c>
      <c r="C11114" s="80">
        <v>0.2</v>
      </c>
    </row>
    <row r="11115" spans="1:3" ht="25.5">
      <c r="A11115" s="75">
        <v>38169</v>
      </c>
      <c r="B11115" s="73" t="s">
        <v>11747</v>
      </c>
      <c r="C11115" s="80">
        <v>92.16</v>
      </c>
    </row>
    <row r="11116" spans="1:3" ht="25.5">
      <c r="A11116" s="75">
        <v>6142</v>
      </c>
      <c r="B11116" s="73" t="s">
        <v>11748</v>
      </c>
      <c r="C11116" s="80">
        <v>9.18</v>
      </c>
    </row>
    <row r="11117" spans="1:3" ht="25.5">
      <c r="A11117" s="75">
        <v>11686</v>
      </c>
      <c r="B11117" s="73" t="s">
        <v>11749</v>
      </c>
      <c r="C11117" s="80">
        <v>12.75</v>
      </c>
    </row>
    <row r="11118" spans="1:3">
      <c r="A11118" s="75">
        <v>37598</v>
      </c>
      <c r="B11118" s="73" t="s">
        <v>11750</v>
      </c>
      <c r="C11118" s="80"/>
    </row>
    <row r="11119" spans="1:3" ht="38.25">
      <c r="A11119" s="75">
        <v>25398</v>
      </c>
      <c r="B11119" s="73" t="s">
        <v>11751</v>
      </c>
      <c r="C11119" s="80"/>
    </row>
    <row r="11120" spans="1:3" ht="38.25">
      <c r="A11120" s="75">
        <v>25399</v>
      </c>
      <c r="B11120" s="73" t="s">
        <v>11752</v>
      </c>
      <c r="C11120" s="80"/>
    </row>
    <row r="11121" spans="1:3" ht="25.5">
      <c r="A11121" s="75">
        <v>43440</v>
      </c>
      <c r="B11121" s="73" t="s">
        <v>11753</v>
      </c>
      <c r="C11121" s="80">
        <v>503.29</v>
      </c>
    </row>
    <row r="11122" spans="1:3" ht="25.5">
      <c r="A11122" s="75">
        <v>10667</v>
      </c>
      <c r="B11122" s="73" t="s">
        <v>11754</v>
      </c>
      <c r="C11122" s="80"/>
    </row>
    <row r="11123" spans="1:3">
      <c r="A11123" s="75">
        <v>1613</v>
      </c>
      <c r="B11123" s="73" t="s">
        <v>11755</v>
      </c>
      <c r="C11123" s="80">
        <v>2293.3000000000002</v>
      </c>
    </row>
    <row r="11124" spans="1:3">
      <c r="A11124" s="75">
        <v>1626</v>
      </c>
      <c r="B11124" s="73" t="s">
        <v>11756</v>
      </c>
      <c r="C11124" s="80">
        <v>3429.91</v>
      </c>
    </row>
    <row r="11125" spans="1:3">
      <c r="A11125" s="75">
        <v>1625</v>
      </c>
      <c r="B11125" s="73" t="s">
        <v>11757</v>
      </c>
      <c r="C11125" s="80">
        <v>239.57</v>
      </c>
    </row>
    <row r="11126" spans="1:3">
      <c r="A11126" s="75">
        <v>1622</v>
      </c>
      <c r="B11126" s="73" t="s">
        <v>11758</v>
      </c>
      <c r="C11126" s="80">
        <v>7739.9</v>
      </c>
    </row>
    <row r="11127" spans="1:3">
      <c r="A11127" s="75">
        <v>1620</v>
      </c>
      <c r="B11127" s="73" t="s">
        <v>11759</v>
      </c>
      <c r="C11127" s="80">
        <v>504.65</v>
      </c>
    </row>
    <row r="11128" spans="1:3">
      <c r="A11128" s="75">
        <v>1629</v>
      </c>
      <c r="B11128" s="73" t="s">
        <v>11760</v>
      </c>
      <c r="C11128" s="80">
        <v>18837.07</v>
      </c>
    </row>
    <row r="11129" spans="1:3">
      <c r="A11129" s="75">
        <v>1627</v>
      </c>
      <c r="B11129" s="73" t="s">
        <v>11761</v>
      </c>
      <c r="C11129" s="80">
        <v>964.63</v>
      </c>
    </row>
    <row r="11130" spans="1:3">
      <c r="A11130" s="75">
        <v>1623</v>
      </c>
      <c r="B11130" s="73" t="s">
        <v>11762</v>
      </c>
      <c r="C11130" s="80">
        <v>195.37</v>
      </c>
    </row>
    <row r="11131" spans="1:3">
      <c r="A11131" s="75">
        <v>1619</v>
      </c>
      <c r="B11131" s="73" t="s">
        <v>11763</v>
      </c>
      <c r="C11131" s="80">
        <v>268.75</v>
      </c>
    </row>
    <row r="11132" spans="1:3" ht="25.5">
      <c r="A11132" s="75">
        <v>1630</v>
      </c>
      <c r="B11132" s="73" t="s">
        <v>11764</v>
      </c>
      <c r="C11132" s="80">
        <v>5917.31</v>
      </c>
    </row>
    <row r="11133" spans="1:3">
      <c r="A11133" s="75">
        <v>1616</v>
      </c>
      <c r="B11133" s="73" t="s">
        <v>11765</v>
      </c>
      <c r="C11133" s="80">
        <v>9100.93</v>
      </c>
    </row>
    <row r="11134" spans="1:3">
      <c r="A11134" s="75">
        <v>1614</v>
      </c>
      <c r="B11134" s="73" t="s">
        <v>11766</v>
      </c>
      <c r="C11134" s="80">
        <v>415.94</v>
      </c>
    </row>
    <row r="11135" spans="1:3">
      <c r="A11135" s="75">
        <v>1617</v>
      </c>
      <c r="B11135" s="73" t="s">
        <v>11767</v>
      </c>
      <c r="C11135" s="80">
        <v>10864.54</v>
      </c>
    </row>
    <row r="11136" spans="1:3">
      <c r="A11136" s="75">
        <v>1621</v>
      </c>
      <c r="B11136" s="73" t="s">
        <v>11768</v>
      </c>
      <c r="C11136" s="80">
        <v>743.91</v>
      </c>
    </row>
    <row r="11137" spans="1:3">
      <c r="A11137" s="75">
        <v>1624</v>
      </c>
      <c r="B11137" s="73" t="s">
        <v>11769</v>
      </c>
      <c r="C11137" s="80">
        <v>26705.56</v>
      </c>
    </row>
    <row r="11138" spans="1:3">
      <c r="A11138" s="75">
        <v>1615</v>
      </c>
      <c r="B11138" s="73" t="s">
        <v>11770</v>
      </c>
      <c r="C11138" s="80">
        <v>1396.94</v>
      </c>
    </row>
    <row r="11139" spans="1:3">
      <c r="A11139" s="75">
        <v>1612</v>
      </c>
      <c r="B11139" s="73" t="s">
        <v>11771</v>
      </c>
      <c r="C11139" s="80">
        <v>183.99</v>
      </c>
    </row>
    <row r="11140" spans="1:3">
      <c r="A11140" s="75">
        <v>1618</v>
      </c>
      <c r="B11140" s="73" t="s">
        <v>11772</v>
      </c>
      <c r="C11140" s="80">
        <v>1919.6</v>
      </c>
    </row>
    <row r="11141" spans="1:3">
      <c r="A11141" s="75">
        <v>14211</v>
      </c>
      <c r="B11141" s="73" t="s">
        <v>11773</v>
      </c>
      <c r="C11141" s="80">
        <v>51.73</v>
      </c>
    </row>
    <row r="11142" spans="1:3" ht="25.5">
      <c r="A11142" s="75">
        <v>43657</v>
      </c>
      <c r="B11142" s="73" t="s">
        <v>11774</v>
      </c>
      <c r="C11142" s="80">
        <v>10.19</v>
      </c>
    </row>
    <row r="11143" spans="1:3">
      <c r="A11143" s="75">
        <v>38200</v>
      </c>
      <c r="B11143" s="73" t="s">
        <v>11775</v>
      </c>
      <c r="C11143" s="80">
        <v>438.94</v>
      </c>
    </row>
    <row r="11144" spans="1:3" ht="25.5">
      <c r="A11144" s="75">
        <v>39269</v>
      </c>
      <c r="B11144" s="73" t="s">
        <v>11776</v>
      </c>
      <c r="C11144" s="80">
        <v>1.42</v>
      </c>
    </row>
    <row r="11145" spans="1:3" ht="25.5">
      <c r="A11145" s="75">
        <v>11889</v>
      </c>
      <c r="B11145" s="73" t="s">
        <v>11777</v>
      </c>
      <c r="C11145" s="80">
        <v>1.95</v>
      </c>
    </row>
    <row r="11146" spans="1:3" ht="25.5">
      <c r="A11146" s="75">
        <v>39270</v>
      </c>
      <c r="B11146" s="73" t="s">
        <v>11778</v>
      </c>
      <c r="C11146" s="80">
        <v>2.5299999999999998</v>
      </c>
    </row>
    <row r="11147" spans="1:3" ht="25.5">
      <c r="A11147" s="75">
        <v>11890</v>
      </c>
      <c r="B11147" s="73" t="s">
        <v>11779</v>
      </c>
      <c r="C11147" s="80">
        <v>3.44</v>
      </c>
    </row>
    <row r="11148" spans="1:3" ht="25.5">
      <c r="A11148" s="75">
        <v>11891</v>
      </c>
      <c r="B11148" s="73" t="s">
        <v>11780</v>
      </c>
      <c r="C11148" s="80">
        <v>5.59</v>
      </c>
    </row>
    <row r="11149" spans="1:3" ht="25.5">
      <c r="A11149" s="75">
        <v>11892</v>
      </c>
      <c r="B11149" s="73" t="s">
        <v>11781</v>
      </c>
      <c r="C11149" s="80">
        <v>9.1300000000000008</v>
      </c>
    </row>
    <row r="11150" spans="1:3">
      <c r="A11150" s="75">
        <v>37601</v>
      </c>
      <c r="B11150" s="73" t="s">
        <v>11782</v>
      </c>
      <c r="C11150" s="80"/>
    </row>
    <row r="11151" spans="1:3">
      <c r="A11151" s="75">
        <v>1634</v>
      </c>
      <c r="B11151" s="73" t="s">
        <v>11783</v>
      </c>
      <c r="C11151" s="80"/>
    </row>
    <row r="11152" spans="1:3">
      <c r="A11152" s="75">
        <v>44274</v>
      </c>
      <c r="B11152" s="73" t="s">
        <v>11784</v>
      </c>
      <c r="C11152" s="80">
        <v>710.44</v>
      </c>
    </row>
    <row r="11153" spans="1:3">
      <c r="A11153" s="75">
        <v>5086</v>
      </c>
      <c r="B11153" s="73" t="s">
        <v>11785</v>
      </c>
      <c r="C11153" s="80">
        <v>38.15</v>
      </c>
    </row>
    <row r="11154" spans="1:3">
      <c r="A11154" s="75">
        <v>45244</v>
      </c>
      <c r="B11154" s="73" t="s">
        <v>11786</v>
      </c>
      <c r="C11154" s="80">
        <v>85.25</v>
      </c>
    </row>
    <row r="11155" spans="1:3" ht="25.5">
      <c r="A11155" s="75">
        <v>11280</v>
      </c>
      <c r="B11155" s="73" t="s">
        <v>11787</v>
      </c>
      <c r="C11155" s="80">
        <v>14354.37</v>
      </c>
    </row>
    <row r="11156" spans="1:3" ht="25.5">
      <c r="A11156" s="75">
        <v>40519</v>
      </c>
      <c r="B11156" s="73" t="s">
        <v>11788</v>
      </c>
      <c r="C11156" s="80">
        <v>118332.49</v>
      </c>
    </row>
    <row r="11157" spans="1:3">
      <c r="A11157" s="75">
        <v>3446</v>
      </c>
      <c r="B11157" s="73" t="s">
        <v>11789</v>
      </c>
      <c r="C11157" s="80">
        <v>37.549999999999997</v>
      </c>
    </row>
    <row r="11158" spans="1:3">
      <c r="A11158" s="75">
        <v>3445</v>
      </c>
      <c r="B11158" s="73" t="s">
        <v>11790</v>
      </c>
      <c r="C11158" s="80">
        <v>30.65</v>
      </c>
    </row>
    <row r="11159" spans="1:3">
      <c r="A11159" s="75">
        <v>3444</v>
      </c>
      <c r="B11159" s="73" t="s">
        <v>11791</v>
      </c>
      <c r="C11159" s="80">
        <v>18.87</v>
      </c>
    </row>
    <row r="11160" spans="1:3">
      <c r="A11160" s="75">
        <v>3441</v>
      </c>
      <c r="B11160" s="73" t="s">
        <v>11792</v>
      </c>
      <c r="C11160" s="80">
        <v>8.65</v>
      </c>
    </row>
    <row r="11161" spans="1:3">
      <c r="A11161" s="75">
        <v>12402</v>
      </c>
      <c r="B11161" s="73" t="s">
        <v>11793</v>
      </c>
      <c r="C11161" s="80">
        <v>105.54</v>
      </c>
    </row>
    <row r="11162" spans="1:3">
      <c r="A11162" s="75">
        <v>3447</v>
      </c>
      <c r="B11162" s="73" t="s">
        <v>11794</v>
      </c>
      <c r="C11162" s="80">
        <v>54.6</v>
      </c>
    </row>
    <row r="11163" spans="1:3">
      <c r="A11163" s="75">
        <v>3448</v>
      </c>
      <c r="B11163" s="73" t="s">
        <v>11795</v>
      </c>
      <c r="C11163" s="80">
        <v>154.30000000000001</v>
      </c>
    </row>
    <row r="11164" spans="1:3">
      <c r="A11164" s="75">
        <v>3442</v>
      </c>
      <c r="B11164" s="73" t="s">
        <v>11796</v>
      </c>
      <c r="C11164" s="80">
        <v>12.94</v>
      </c>
    </row>
    <row r="11165" spans="1:3">
      <c r="A11165" s="75">
        <v>3449</v>
      </c>
      <c r="B11165" s="73" t="s">
        <v>11797</v>
      </c>
      <c r="C11165" s="80">
        <v>270.37</v>
      </c>
    </row>
    <row r="11166" spans="1:3">
      <c r="A11166" s="75">
        <v>37438</v>
      </c>
      <c r="B11166" s="73" t="s">
        <v>11798</v>
      </c>
      <c r="C11166" s="80"/>
    </row>
    <row r="11167" spans="1:3">
      <c r="A11167" s="75">
        <v>37439</v>
      </c>
      <c r="B11167" s="73" t="s">
        <v>11799</v>
      </c>
      <c r="C11167" s="80"/>
    </row>
    <row r="11168" spans="1:3">
      <c r="A11168" s="75">
        <v>37435</v>
      </c>
      <c r="B11168" s="73" t="s">
        <v>11800</v>
      </c>
      <c r="C11168" s="80"/>
    </row>
    <row r="11169" spans="1:3">
      <c r="A11169" s="75">
        <v>37436</v>
      </c>
      <c r="B11169" s="73" t="s">
        <v>11801</v>
      </c>
      <c r="C11169" s="80"/>
    </row>
    <row r="11170" spans="1:3">
      <c r="A11170" s="75">
        <v>37437</v>
      </c>
      <c r="B11170" s="73" t="s">
        <v>11802</v>
      </c>
      <c r="C11170" s="80"/>
    </row>
    <row r="11171" spans="1:3">
      <c r="A11171" s="75">
        <v>3473</v>
      </c>
      <c r="B11171" s="73" t="s">
        <v>11803</v>
      </c>
      <c r="C11171" s="80">
        <v>42.45</v>
      </c>
    </row>
    <row r="11172" spans="1:3">
      <c r="A11172" s="75">
        <v>3474</v>
      </c>
      <c r="B11172" s="73" t="s">
        <v>11804</v>
      </c>
      <c r="C11172" s="80">
        <v>34.99</v>
      </c>
    </row>
    <row r="11173" spans="1:3">
      <c r="A11173" s="75">
        <v>3443</v>
      </c>
      <c r="B11173" s="73" t="s">
        <v>11805</v>
      </c>
      <c r="C11173" s="80">
        <v>21.77</v>
      </c>
    </row>
    <row r="11174" spans="1:3">
      <c r="A11174" s="75">
        <v>3450</v>
      </c>
      <c r="B11174" s="73" t="s">
        <v>11806</v>
      </c>
      <c r="C11174" s="80">
        <v>10.14</v>
      </c>
    </row>
    <row r="11175" spans="1:3">
      <c r="A11175" s="75">
        <v>3453</v>
      </c>
      <c r="B11175" s="73" t="s">
        <v>11807</v>
      </c>
      <c r="C11175" s="80">
        <v>123.91</v>
      </c>
    </row>
    <row r="11176" spans="1:3">
      <c r="A11176" s="75">
        <v>3452</v>
      </c>
      <c r="B11176" s="73" t="s">
        <v>11808</v>
      </c>
      <c r="C11176" s="80">
        <v>61.16</v>
      </c>
    </row>
    <row r="11177" spans="1:3">
      <c r="A11177" s="75">
        <v>3454</v>
      </c>
      <c r="B11177" s="73" t="s">
        <v>11809</v>
      </c>
      <c r="C11177" s="80">
        <v>188.47</v>
      </c>
    </row>
    <row r="11178" spans="1:3">
      <c r="A11178" s="75">
        <v>3451</v>
      </c>
      <c r="B11178" s="73" t="s">
        <v>11810</v>
      </c>
      <c r="C11178" s="80">
        <v>12.13</v>
      </c>
    </row>
    <row r="11179" spans="1:3">
      <c r="A11179" s="75">
        <v>3458</v>
      </c>
      <c r="B11179" s="73" t="s">
        <v>11811</v>
      </c>
      <c r="C11179" s="80">
        <v>34.03</v>
      </c>
    </row>
    <row r="11180" spans="1:3">
      <c r="A11180" s="75">
        <v>3457</v>
      </c>
      <c r="B11180" s="73" t="s">
        <v>11812</v>
      </c>
      <c r="C11180" s="80">
        <v>25.55</v>
      </c>
    </row>
    <row r="11181" spans="1:3">
      <c r="A11181" s="75">
        <v>3472</v>
      </c>
      <c r="B11181" s="73" t="s">
        <v>11813</v>
      </c>
      <c r="C11181" s="80">
        <v>16.3</v>
      </c>
    </row>
    <row r="11182" spans="1:3">
      <c r="A11182" s="75">
        <v>3455</v>
      </c>
      <c r="B11182" s="73" t="s">
        <v>11814</v>
      </c>
      <c r="C11182" s="80">
        <v>7.25</v>
      </c>
    </row>
    <row r="11183" spans="1:3">
      <c r="A11183" s="75">
        <v>3470</v>
      </c>
      <c r="B11183" s="73" t="s">
        <v>11815</v>
      </c>
      <c r="C11183" s="80">
        <v>95.02</v>
      </c>
    </row>
    <row r="11184" spans="1:3">
      <c r="A11184" s="75">
        <v>3471</v>
      </c>
      <c r="B11184" s="73" t="s">
        <v>11816</v>
      </c>
      <c r="C11184" s="80">
        <v>52.21</v>
      </c>
    </row>
    <row r="11185" spans="1:3">
      <c r="A11185" s="75">
        <v>3459</v>
      </c>
      <c r="B11185" s="73" t="s">
        <v>11817</v>
      </c>
      <c r="C11185" s="80">
        <v>134.02000000000001</v>
      </c>
    </row>
    <row r="11186" spans="1:3">
      <c r="A11186" s="75">
        <v>3456</v>
      </c>
      <c r="B11186" s="73" t="s">
        <v>11818</v>
      </c>
      <c r="C11186" s="80">
        <v>10.85</v>
      </c>
    </row>
    <row r="11187" spans="1:3">
      <c r="A11187" s="75">
        <v>3469</v>
      </c>
      <c r="B11187" s="73" t="s">
        <v>11819</v>
      </c>
      <c r="C11187" s="80">
        <v>254.88</v>
      </c>
    </row>
    <row r="11188" spans="1:3">
      <c r="A11188" s="75">
        <v>3460</v>
      </c>
      <c r="B11188" s="73" t="s">
        <v>11820</v>
      </c>
      <c r="C11188" s="80">
        <v>371.9</v>
      </c>
    </row>
    <row r="11189" spans="1:3">
      <c r="A11189" s="75">
        <v>3461</v>
      </c>
      <c r="B11189" s="73" t="s">
        <v>11821</v>
      </c>
      <c r="C11189" s="80">
        <v>950.56</v>
      </c>
    </row>
    <row r="11190" spans="1:3">
      <c r="A11190" s="75">
        <v>37433</v>
      </c>
      <c r="B11190" s="73" t="s">
        <v>11822</v>
      </c>
      <c r="C11190" s="80"/>
    </row>
    <row r="11191" spans="1:3">
      <c r="A11191" s="75">
        <v>37430</v>
      </c>
      <c r="B11191" s="73" t="s">
        <v>11823</v>
      </c>
      <c r="C11191" s="80"/>
    </row>
    <row r="11192" spans="1:3">
      <c r="A11192" s="75">
        <v>37434</v>
      </c>
      <c r="B11192" s="73" t="s">
        <v>11824</v>
      </c>
      <c r="C11192" s="80"/>
    </row>
    <row r="11193" spans="1:3">
      <c r="A11193" s="75">
        <v>37431</v>
      </c>
      <c r="B11193" s="73" t="s">
        <v>11825</v>
      </c>
      <c r="C11193" s="80"/>
    </row>
    <row r="11194" spans="1:3">
      <c r="A11194" s="75">
        <v>37432</v>
      </c>
      <c r="B11194" s="73" t="s">
        <v>11826</v>
      </c>
      <c r="C11194" s="80"/>
    </row>
    <row r="11195" spans="1:3">
      <c r="A11195" s="75">
        <v>39869</v>
      </c>
      <c r="B11195" s="73" t="s">
        <v>11827</v>
      </c>
      <c r="C11195" s="80"/>
    </row>
    <row r="11196" spans="1:3">
      <c r="A11196" s="75">
        <v>39870</v>
      </c>
      <c r="B11196" s="73" t="s">
        <v>11828</v>
      </c>
      <c r="C11196" s="80"/>
    </row>
    <row r="11197" spans="1:3">
      <c r="A11197" s="75">
        <v>39871</v>
      </c>
      <c r="B11197" s="73" t="s">
        <v>11829</v>
      </c>
      <c r="C11197" s="80"/>
    </row>
    <row r="11198" spans="1:3">
      <c r="A11198" s="75">
        <v>12722</v>
      </c>
      <c r="B11198" s="73" t="s">
        <v>11830</v>
      </c>
      <c r="C11198" s="80"/>
    </row>
    <row r="11199" spans="1:3">
      <c r="A11199" s="75">
        <v>12714</v>
      </c>
      <c r="B11199" s="73" t="s">
        <v>11831</v>
      </c>
      <c r="C11199" s="80"/>
    </row>
    <row r="11200" spans="1:3">
      <c r="A11200" s="75">
        <v>12715</v>
      </c>
      <c r="B11200" s="73" t="s">
        <v>11832</v>
      </c>
      <c r="C11200" s="80"/>
    </row>
    <row r="11201" spans="1:3">
      <c r="A11201" s="75">
        <v>12716</v>
      </c>
      <c r="B11201" s="73" t="s">
        <v>11833</v>
      </c>
      <c r="C11201" s="80"/>
    </row>
    <row r="11202" spans="1:3">
      <c r="A11202" s="75">
        <v>12717</v>
      </c>
      <c r="B11202" s="73" t="s">
        <v>11834</v>
      </c>
      <c r="C11202" s="80"/>
    </row>
    <row r="11203" spans="1:3">
      <c r="A11203" s="75">
        <v>12718</v>
      </c>
      <c r="B11203" s="73" t="s">
        <v>11835</v>
      </c>
      <c r="C11203" s="80"/>
    </row>
    <row r="11204" spans="1:3">
      <c r="A11204" s="75">
        <v>12719</v>
      </c>
      <c r="B11204" s="73" t="s">
        <v>11836</v>
      </c>
      <c r="C11204" s="80"/>
    </row>
    <row r="11205" spans="1:3">
      <c r="A11205" s="75">
        <v>12720</v>
      </c>
      <c r="B11205" s="73" t="s">
        <v>11837</v>
      </c>
      <c r="C11205" s="80"/>
    </row>
    <row r="11206" spans="1:3">
      <c r="A11206" s="75">
        <v>12721</v>
      </c>
      <c r="B11206" s="73" t="s">
        <v>11838</v>
      </c>
      <c r="C11206" s="80"/>
    </row>
    <row r="11207" spans="1:3">
      <c r="A11207" s="75">
        <v>3468</v>
      </c>
      <c r="B11207" s="73" t="s">
        <v>11839</v>
      </c>
      <c r="C11207" s="80">
        <v>44.42</v>
      </c>
    </row>
    <row r="11208" spans="1:3">
      <c r="A11208" s="75">
        <v>3465</v>
      </c>
      <c r="B11208" s="73" t="s">
        <v>11840</v>
      </c>
      <c r="C11208" s="80">
        <v>44.4</v>
      </c>
    </row>
    <row r="11209" spans="1:3">
      <c r="A11209" s="75">
        <v>12403</v>
      </c>
      <c r="B11209" s="73" t="s">
        <v>11841</v>
      </c>
      <c r="C11209" s="80">
        <v>31.65</v>
      </c>
    </row>
    <row r="11210" spans="1:3">
      <c r="A11210" s="75">
        <v>3463</v>
      </c>
      <c r="B11210" s="73" t="s">
        <v>11842</v>
      </c>
      <c r="C11210" s="80">
        <v>18.489999999999998</v>
      </c>
    </row>
    <row r="11211" spans="1:3">
      <c r="A11211" s="75">
        <v>3464</v>
      </c>
      <c r="B11211" s="73" t="s">
        <v>11843</v>
      </c>
      <c r="C11211" s="80">
        <v>18.489999999999998</v>
      </c>
    </row>
    <row r="11212" spans="1:3">
      <c r="A11212" s="75">
        <v>3466</v>
      </c>
      <c r="B11212" s="73" t="s">
        <v>11844</v>
      </c>
      <c r="C11212" s="80">
        <v>112.77</v>
      </c>
    </row>
    <row r="11213" spans="1:3">
      <c r="A11213" s="75">
        <v>3467</v>
      </c>
      <c r="B11213" s="73" t="s">
        <v>11845</v>
      </c>
      <c r="C11213" s="80">
        <v>63.69</v>
      </c>
    </row>
    <row r="11214" spans="1:3">
      <c r="A11214" s="75">
        <v>3462</v>
      </c>
      <c r="B11214" s="73" t="s">
        <v>11846</v>
      </c>
      <c r="C11214" s="80">
        <v>12.2</v>
      </c>
    </row>
    <row r="11215" spans="1:3" ht="25.5">
      <c r="A11215" s="75">
        <v>37416</v>
      </c>
      <c r="B11215" s="73" t="s">
        <v>11847</v>
      </c>
      <c r="C11215" s="80"/>
    </row>
    <row r="11216" spans="1:3" ht="25.5">
      <c r="A11216" s="75">
        <v>37417</v>
      </c>
      <c r="B11216" s="73" t="s">
        <v>11848</v>
      </c>
      <c r="C11216" s="80"/>
    </row>
    <row r="11217" spans="1:3" ht="25.5">
      <c r="A11217" s="75">
        <v>37413</v>
      </c>
      <c r="B11217" s="73" t="s">
        <v>11849</v>
      </c>
      <c r="C11217" s="80"/>
    </row>
    <row r="11218" spans="1:3" ht="25.5">
      <c r="A11218" s="75">
        <v>37414</v>
      </c>
      <c r="B11218" s="73" t="s">
        <v>11850</v>
      </c>
      <c r="C11218" s="80"/>
    </row>
    <row r="11219" spans="1:3" ht="25.5">
      <c r="A11219" s="75">
        <v>37415</v>
      </c>
      <c r="B11219" s="73" t="s">
        <v>11851</v>
      </c>
      <c r="C11219" s="80"/>
    </row>
    <row r="11220" spans="1:3" ht="25.5">
      <c r="A11220" s="75">
        <v>43590</v>
      </c>
      <c r="B11220" s="73" t="s">
        <v>11852</v>
      </c>
      <c r="C11220" s="80">
        <v>177.38</v>
      </c>
    </row>
    <row r="11221" spans="1:3" ht="25.5">
      <c r="A11221" s="75">
        <v>43589</v>
      </c>
      <c r="B11221" s="73" t="s">
        <v>11853</v>
      </c>
      <c r="C11221" s="80">
        <v>32.090000000000003</v>
      </c>
    </row>
    <row r="11222" spans="1:3">
      <c r="A11222" s="75">
        <v>34519</v>
      </c>
      <c r="B11222" s="73" t="s">
        <v>11854</v>
      </c>
      <c r="C11222" s="80">
        <v>110.16</v>
      </c>
    </row>
    <row r="11223" spans="1:3">
      <c r="A11223" s="75">
        <v>1649</v>
      </c>
      <c r="B11223" s="73" t="s">
        <v>11855</v>
      </c>
      <c r="C11223" s="80">
        <v>80.25</v>
      </c>
    </row>
    <row r="11224" spans="1:3">
      <c r="A11224" s="75">
        <v>1653</v>
      </c>
      <c r="B11224" s="73" t="s">
        <v>11856</v>
      </c>
      <c r="C11224" s="80">
        <v>62.86</v>
      </c>
    </row>
    <row r="11225" spans="1:3">
      <c r="A11225" s="75">
        <v>1648</v>
      </c>
      <c r="B11225" s="73" t="s">
        <v>11857</v>
      </c>
      <c r="C11225" s="80">
        <v>43.22</v>
      </c>
    </row>
    <row r="11226" spans="1:3">
      <c r="A11226" s="75">
        <v>1647</v>
      </c>
      <c r="B11226" s="73" t="s">
        <v>11858</v>
      </c>
      <c r="C11226" s="80">
        <v>22.51</v>
      </c>
    </row>
    <row r="11227" spans="1:3">
      <c r="A11227" s="75">
        <v>1651</v>
      </c>
      <c r="B11227" s="73" t="s">
        <v>11859</v>
      </c>
      <c r="C11227" s="80">
        <v>200.5</v>
      </c>
    </row>
    <row r="11228" spans="1:3">
      <c r="A11228" s="75">
        <v>1650</v>
      </c>
      <c r="B11228" s="73" t="s">
        <v>11860</v>
      </c>
      <c r="C11228" s="80">
        <v>110.82</v>
      </c>
    </row>
    <row r="11229" spans="1:3">
      <c r="A11229" s="75">
        <v>1652</v>
      </c>
      <c r="B11229" s="73" t="s">
        <v>11861</v>
      </c>
      <c r="C11229" s="80">
        <v>287.77</v>
      </c>
    </row>
    <row r="11230" spans="1:3">
      <c r="A11230" s="75">
        <v>1654</v>
      </c>
      <c r="B11230" s="73" t="s">
        <v>11862</v>
      </c>
      <c r="C11230" s="80">
        <v>30.89</v>
      </c>
    </row>
    <row r="11231" spans="1:3">
      <c r="A11231" s="75">
        <v>10510</v>
      </c>
      <c r="B11231" s="73" t="s">
        <v>11863</v>
      </c>
      <c r="C11231" s="80">
        <v>225.48</v>
      </c>
    </row>
    <row r="11232" spans="1:3">
      <c r="A11232" s="75">
        <v>1744</v>
      </c>
      <c r="B11232" s="73" t="s">
        <v>11864</v>
      </c>
      <c r="C11232" s="80">
        <v>140.61000000000001</v>
      </c>
    </row>
    <row r="11233" spans="1:3">
      <c r="A11233" s="75">
        <v>1743</v>
      </c>
      <c r="B11233" s="73" t="s">
        <v>11865</v>
      </c>
      <c r="C11233" s="80">
        <v>184.65</v>
      </c>
    </row>
    <row r="11234" spans="1:3">
      <c r="A11234" s="75">
        <v>1747</v>
      </c>
      <c r="B11234" s="73" t="s">
        <v>11866</v>
      </c>
      <c r="C11234" s="80">
        <v>203.01</v>
      </c>
    </row>
    <row r="11235" spans="1:3" ht="25.5">
      <c r="A11235" s="75">
        <v>39640</v>
      </c>
      <c r="B11235" s="73" t="s">
        <v>11867</v>
      </c>
      <c r="C11235" s="80">
        <v>12.83</v>
      </c>
    </row>
    <row r="11236" spans="1:3" ht="25.5">
      <c r="A11236" s="75">
        <v>7216</v>
      </c>
      <c r="B11236" s="73" t="s">
        <v>11868</v>
      </c>
      <c r="C11236" s="80">
        <v>68.900000000000006</v>
      </c>
    </row>
    <row r="11237" spans="1:3" ht="25.5">
      <c r="A11237" s="75">
        <v>20235</v>
      </c>
      <c r="B11237" s="73" t="s">
        <v>11869</v>
      </c>
      <c r="C11237" s="80">
        <v>55.4</v>
      </c>
    </row>
    <row r="11238" spans="1:3">
      <c r="A11238" s="75">
        <v>7181</v>
      </c>
      <c r="B11238" s="73" t="s">
        <v>11870</v>
      </c>
      <c r="C11238" s="80">
        <v>4.1900000000000004</v>
      </c>
    </row>
    <row r="11239" spans="1:3" ht="25.5">
      <c r="A11239" s="75">
        <v>40742</v>
      </c>
      <c r="B11239" s="73" t="s">
        <v>11871</v>
      </c>
      <c r="C11239" s="80">
        <v>13.39</v>
      </c>
    </row>
    <row r="11240" spans="1:3" ht="25.5">
      <c r="A11240" s="75">
        <v>7214</v>
      </c>
      <c r="B11240" s="73" t="s">
        <v>11872</v>
      </c>
      <c r="C11240" s="80">
        <v>67.28</v>
      </c>
    </row>
    <row r="11241" spans="1:3" ht="25.5">
      <c r="A11241" s="75">
        <v>7219</v>
      </c>
      <c r="B11241" s="73" t="s">
        <v>11873</v>
      </c>
      <c r="C11241" s="80">
        <v>59.68</v>
      </c>
    </row>
    <row r="11242" spans="1:3" ht="25.5">
      <c r="A11242" s="75">
        <v>2628</v>
      </c>
      <c r="B11242" s="73" t="s">
        <v>11874</v>
      </c>
      <c r="C11242" s="80">
        <v>170.89</v>
      </c>
    </row>
    <row r="11243" spans="1:3" ht="25.5">
      <c r="A11243" s="75">
        <v>2622</v>
      </c>
      <c r="B11243" s="73" t="s">
        <v>11875</v>
      </c>
      <c r="C11243" s="80">
        <v>4.0599999999999996</v>
      </c>
    </row>
    <row r="11244" spans="1:3" ht="25.5">
      <c r="A11244" s="75">
        <v>2623</v>
      </c>
      <c r="B11244" s="73" t="s">
        <v>11876</v>
      </c>
      <c r="C11244" s="80">
        <v>4.88</v>
      </c>
    </row>
    <row r="11245" spans="1:3" ht="25.5">
      <c r="A11245" s="75">
        <v>2624</v>
      </c>
      <c r="B11245" s="73" t="s">
        <v>11877</v>
      </c>
      <c r="C11245" s="80">
        <v>7.76</v>
      </c>
    </row>
    <row r="11246" spans="1:3" ht="25.5">
      <c r="A11246" s="75">
        <v>2625</v>
      </c>
      <c r="B11246" s="73" t="s">
        <v>11878</v>
      </c>
      <c r="C11246" s="80">
        <v>16.399999999999999</v>
      </c>
    </row>
    <row r="11247" spans="1:3" ht="25.5">
      <c r="A11247" s="75">
        <v>2626</v>
      </c>
      <c r="B11247" s="73" t="s">
        <v>11879</v>
      </c>
      <c r="C11247" s="80">
        <v>24.02</v>
      </c>
    </row>
    <row r="11248" spans="1:3" ht="25.5">
      <c r="A11248" s="75">
        <v>2630</v>
      </c>
      <c r="B11248" s="73" t="s">
        <v>11880</v>
      </c>
      <c r="C11248" s="80">
        <v>36.54</v>
      </c>
    </row>
    <row r="11249" spans="1:3" ht="25.5">
      <c r="A11249" s="75">
        <v>2627</v>
      </c>
      <c r="B11249" s="73" t="s">
        <v>11881</v>
      </c>
      <c r="C11249" s="80">
        <v>64.37</v>
      </c>
    </row>
    <row r="11250" spans="1:3" ht="25.5">
      <c r="A11250" s="75">
        <v>2629</v>
      </c>
      <c r="B11250" s="73" t="s">
        <v>11882</v>
      </c>
      <c r="C11250" s="80">
        <v>87.06</v>
      </c>
    </row>
    <row r="11251" spans="1:3">
      <c r="A11251" s="75">
        <v>1880</v>
      </c>
      <c r="B11251" s="73" t="s">
        <v>11883</v>
      </c>
      <c r="C11251" s="80">
        <v>2.5</v>
      </c>
    </row>
    <row r="11252" spans="1:3">
      <c r="A11252" s="75">
        <v>39274</v>
      </c>
      <c r="B11252" s="73" t="s">
        <v>11884</v>
      </c>
      <c r="C11252" s="80">
        <v>1.94</v>
      </c>
    </row>
    <row r="11253" spans="1:3">
      <c r="A11253" s="75">
        <v>12033</v>
      </c>
      <c r="B11253" s="73" t="s">
        <v>11885</v>
      </c>
      <c r="C11253" s="80">
        <v>7.98</v>
      </c>
    </row>
    <row r="11254" spans="1:3">
      <c r="A11254" s="75">
        <v>40408</v>
      </c>
      <c r="B11254" s="73" t="s">
        <v>11886</v>
      </c>
      <c r="C11254" s="80">
        <v>5.24</v>
      </c>
    </row>
    <row r="11255" spans="1:3">
      <c r="A11255" s="75">
        <v>39276</v>
      </c>
      <c r="B11255" s="73" t="s">
        <v>11887</v>
      </c>
      <c r="C11255" s="80">
        <v>4.72</v>
      </c>
    </row>
    <row r="11256" spans="1:3">
      <c r="A11256" s="75">
        <v>40409</v>
      </c>
      <c r="B11256" s="73" t="s">
        <v>11888</v>
      </c>
      <c r="C11256" s="80">
        <v>1.85</v>
      </c>
    </row>
    <row r="11257" spans="1:3">
      <c r="A11257" s="75">
        <v>39277</v>
      </c>
      <c r="B11257" s="73" t="s">
        <v>11889</v>
      </c>
      <c r="C11257" s="80">
        <v>12.75</v>
      </c>
    </row>
    <row r="11258" spans="1:3">
      <c r="A11258" s="75">
        <v>12034</v>
      </c>
      <c r="B11258" s="73" t="s">
        <v>11890</v>
      </c>
      <c r="C11258" s="80">
        <v>3.61</v>
      </c>
    </row>
    <row r="11259" spans="1:3">
      <c r="A11259" s="75">
        <v>39879</v>
      </c>
      <c r="B11259" s="73" t="s">
        <v>11891</v>
      </c>
      <c r="C11259" s="80"/>
    </row>
    <row r="11260" spans="1:3">
      <c r="A11260" s="75">
        <v>39880</v>
      </c>
      <c r="B11260" s="73" t="s">
        <v>11892</v>
      </c>
      <c r="C11260" s="80"/>
    </row>
    <row r="11261" spans="1:3">
      <c r="A11261" s="75">
        <v>39881</v>
      </c>
      <c r="B11261" s="73" t="s">
        <v>11893</v>
      </c>
      <c r="C11261" s="80"/>
    </row>
    <row r="11262" spans="1:3">
      <c r="A11262" s="75">
        <v>39882</v>
      </c>
      <c r="B11262" s="73" t="s">
        <v>11894</v>
      </c>
      <c r="C11262" s="80"/>
    </row>
    <row r="11263" spans="1:3">
      <c r="A11263" s="75">
        <v>39883</v>
      </c>
      <c r="B11263" s="73" t="s">
        <v>11895</v>
      </c>
      <c r="C11263" s="80"/>
    </row>
    <row r="11264" spans="1:3">
      <c r="A11264" s="75">
        <v>39884</v>
      </c>
      <c r="B11264" s="73" t="s">
        <v>11896</v>
      </c>
      <c r="C11264" s="80"/>
    </row>
    <row r="11265" spans="1:3">
      <c r="A11265" s="75">
        <v>39885</v>
      </c>
      <c r="B11265" s="73" t="s">
        <v>11897</v>
      </c>
      <c r="C11265" s="80"/>
    </row>
    <row r="11266" spans="1:3">
      <c r="A11266" s="75">
        <v>1777</v>
      </c>
      <c r="B11266" s="73" t="s">
        <v>11898</v>
      </c>
      <c r="C11266" s="80">
        <v>86.52</v>
      </c>
    </row>
    <row r="11267" spans="1:3">
      <c r="A11267" s="75">
        <v>1819</v>
      </c>
      <c r="B11267" s="73" t="s">
        <v>11899</v>
      </c>
      <c r="C11267" s="80">
        <v>62.95</v>
      </c>
    </row>
    <row r="11268" spans="1:3">
      <c r="A11268" s="75">
        <v>1776</v>
      </c>
      <c r="B11268" s="73" t="s">
        <v>11900</v>
      </c>
      <c r="C11268" s="80">
        <v>51.22</v>
      </c>
    </row>
    <row r="11269" spans="1:3">
      <c r="A11269" s="75">
        <v>1775</v>
      </c>
      <c r="B11269" s="73" t="s">
        <v>11901</v>
      </c>
      <c r="C11269" s="80">
        <v>18.82</v>
      </c>
    </row>
    <row r="11270" spans="1:3">
      <c r="A11270" s="75">
        <v>1778</v>
      </c>
      <c r="B11270" s="73" t="s">
        <v>11902</v>
      </c>
      <c r="C11270" s="80">
        <v>209.44</v>
      </c>
    </row>
    <row r="11271" spans="1:3">
      <c r="A11271" s="75">
        <v>1818</v>
      </c>
      <c r="B11271" s="73" t="s">
        <v>11903</v>
      </c>
      <c r="C11271" s="80">
        <v>139.02000000000001</v>
      </c>
    </row>
    <row r="11272" spans="1:3">
      <c r="A11272" s="75">
        <v>1779</v>
      </c>
      <c r="B11272" s="73" t="s">
        <v>11904</v>
      </c>
      <c r="C11272" s="80">
        <v>304.58999999999997</v>
      </c>
    </row>
    <row r="11273" spans="1:3">
      <c r="A11273" s="75">
        <v>1820</v>
      </c>
      <c r="B11273" s="73" t="s">
        <v>11905</v>
      </c>
      <c r="C11273" s="80">
        <v>27.18</v>
      </c>
    </row>
    <row r="11274" spans="1:3">
      <c r="A11274" s="75">
        <v>1780</v>
      </c>
      <c r="B11274" s="73" t="s">
        <v>11906</v>
      </c>
      <c r="C11274" s="80">
        <v>627.92999999999995</v>
      </c>
    </row>
    <row r="11275" spans="1:3">
      <c r="A11275" s="75">
        <v>1783</v>
      </c>
      <c r="B11275" s="73" t="s">
        <v>11907</v>
      </c>
      <c r="C11275" s="80">
        <v>66.39</v>
      </c>
    </row>
    <row r="11276" spans="1:3">
      <c r="A11276" s="75">
        <v>1782</v>
      </c>
      <c r="B11276" s="73" t="s">
        <v>11908</v>
      </c>
      <c r="C11276" s="80">
        <v>52.49</v>
      </c>
    </row>
    <row r="11277" spans="1:3">
      <c r="A11277" s="75">
        <v>1781</v>
      </c>
      <c r="B11277" s="73" t="s">
        <v>11909</v>
      </c>
      <c r="C11277" s="80">
        <v>34.200000000000003</v>
      </c>
    </row>
    <row r="11278" spans="1:3">
      <c r="A11278" s="75">
        <v>1817</v>
      </c>
      <c r="B11278" s="73" t="s">
        <v>11910</v>
      </c>
      <c r="C11278" s="80">
        <v>15.64</v>
      </c>
    </row>
    <row r="11279" spans="1:3">
      <c r="A11279" s="75">
        <v>1784</v>
      </c>
      <c r="B11279" s="73" t="s">
        <v>11911</v>
      </c>
      <c r="C11279" s="80">
        <v>187.47</v>
      </c>
    </row>
    <row r="11280" spans="1:3">
      <c r="A11280" s="75">
        <v>1810</v>
      </c>
      <c r="B11280" s="73" t="s">
        <v>11912</v>
      </c>
      <c r="C11280" s="80">
        <v>103.98</v>
      </c>
    </row>
    <row r="11281" spans="1:3">
      <c r="A11281" s="75">
        <v>1812</v>
      </c>
      <c r="B11281" s="73" t="s">
        <v>11913</v>
      </c>
      <c r="C11281" s="80">
        <v>262.5</v>
      </c>
    </row>
    <row r="11282" spans="1:3">
      <c r="A11282" s="75">
        <v>1811</v>
      </c>
      <c r="B11282" s="73" t="s">
        <v>11914</v>
      </c>
      <c r="C11282" s="80">
        <v>22.49</v>
      </c>
    </row>
    <row r="11283" spans="1:3">
      <c r="A11283" s="75">
        <v>40386</v>
      </c>
      <c r="B11283" s="73" t="s">
        <v>11915</v>
      </c>
      <c r="C11283" s="80"/>
    </row>
    <row r="11284" spans="1:3">
      <c r="A11284" s="75">
        <v>40384</v>
      </c>
      <c r="B11284" s="73" t="s">
        <v>11916</v>
      </c>
      <c r="C11284" s="80"/>
    </row>
    <row r="11285" spans="1:3">
      <c r="A11285" s="75">
        <v>40423</v>
      </c>
      <c r="B11285" s="73" t="s">
        <v>11917</v>
      </c>
      <c r="C11285" s="80"/>
    </row>
    <row r="11286" spans="1:3">
      <c r="A11286" s="75">
        <v>40379</v>
      </c>
      <c r="B11286" s="73" t="s">
        <v>11918</v>
      </c>
      <c r="C11286" s="80"/>
    </row>
    <row r="11287" spans="1:3">
      <c r="A11287" s="75">
        <v>40389</v>
      </c>
      <c r="B11287" s="73" t="s">
        <v>11919</v>
      </c>
      <c r="C11287" s="80"/>
    </row>
    <row r="11288" spans="1:3">
      <c r="A11288" s="75">
        <v>40388</v>
      </c>
      <c r="B11288" s="73" t="s">
        <v>11920</v>
      </c>
      <c r="C11288" s="80"/>
    </row>
    <row r="11289" spans="1:3">
      <c r="A11289" s="75">
        <v>40391</v>
      </c>
      <c r="B11289" s="73" t="s">
        <v>11921</v>
      </c>
      <c r="C11289" s="80"/>
    </row>
    <row r="11290" spans="1:3">
      <c r="A11290" s="75">
        <v>40381</v>
      </c>
      <c r="B11290" s="73" t="s">
        <v>11922</v>
      </c>
      <c r="C11290" s="80"/>
    </row>
    <row r="11291" spans="1:3" ht="25.5">
      <c r="A11291" s="75">
        <v>2609</v>
      </c>
      <c r="B11291" s="73" t="s">
        <v>11923</v>
      </c>
      <c r="C11291" s="80">
        <v>3.81</v>
      </c>
    </row>
    <row r="11292" spans="1:3" ht="25.5">
      <c r="A11292" s="75">
        <v>2634</v>
      </c>
      <c r="B11292" s="73" t="s">
        <v>11924</v>
      </c>
      <c r="C11292" s="80">
        <v>5</v>
      </c>
    </row>
    <row r="11293" spans="1:3" ht="25.5">
      <c r="A11293" s="75">
        <v>2611</v>
      </c>
      <c r="B11293" s="73" t="s">
        <v>11925</v>
      </c>
      <c r="C11293" s="80">
        <v>14.11</v>
      </c>
    </row>
    <row r="11294" spans="1:3">
      <c r="A11294" s="75">
        <v>40414</v>
      </c>
      <c r="B11294" s="73" t="s">
        <v>11926</v>
      </c>
      <c r="C11294" s="80"/>
    </row>
    <row r="11295" spans="1:3">
      <c r="A11295" s="75">
        <v>40416</v>
      </c>
      <c r="B11295" s="73" t="s">
        <v>11927</v>
      </c>
      <c r="C11295" s="80"/>
    </row>
    <row r="11296" spans="1:3">
      <c r="A11296" s="75">
        <v>40418</v>
      </c>
      <c r="B11296" s="73" t="s">
        <v>11928</v>
      </c>
      <c r="C11296" s="80"/>
    </row>
    <row r="11297" spans="1:3">
      <c r="A11297" s="75">
        <v>34359</v>
      </c>
      <c r="B11297" s="73" t="s">
        <v>11929</v>
      </c>
      <c r="C11297" s="80">
        <v>20</v>
      </c>
    </row>
    <row r="11298" spans="1:3">
      <c r="A11298" s="75">
        <v>1789</v>
      </c>
      <c r="B11298" s="73" t="s">
        <v>11930</v>
      </c>
      <c r="C11298" s="80">
        <v>83.04</v>
      </c>
    </row>
    <row r="11299" spans="1:3">
      <c r="A11299" s="75">
        <v>1788</v>
      </c>
      <c r="B11299" s="73" t="s">
        <v>11931</v>
      </c>
      <c r="C11299" s="80">
        <v>66.56</v>
      </c>
    </row>
    <row r="11300" spans="1:3">
      <c r="A11300" s="75">
        <v>1787</v>
      </c>
      <c r="B11300" s="73" t="s">
        <v>11932</v>
      </c>
      <c r="C11300" s="80">
        <v>39.58</v>
      </c>
    </row>
    <row r="11301" spans="1:3">
      <c r="A11301" s="75">
        <v>1786</v>
      </c>
      <c r="B11301" s="73" t="s">
        <v>11933</v>
      </c>
      <c r="C11301" s="80">
        <v>16.53</v>
      </c>
    </row>
    <row r="11302" spans="1:3">
      <c r="A11302" s="75">
        <v>1791</v>
      </c>
      <c r="B11302" s="73" t="s">
        <v>11934</v>
      </c>
      <c r="C11302" s="80">
        <v>240</v>
      </c>
    </row>
    <row r="11303" spans="1:3">
      <c r="A11303" s="75">
        <v>1790</v>
      </c>
      <c r="B11303" s="73" t="s">
        <v>11935</v>
      </c>
      <c r="C11303" s="80">
        <v>138.30000000000001</v>
      </c>
    </row>
    <row r="11304" spans="1:3">
      <c r="A11304" s="75">
        <v>1792</v>
      </c>
      <c r="B11304" s="73" t="s">
        <v>11936</v>
      </c>
      <c r="C11304" s="80">
        <v>323.95999999999998</v>
      </c>
    </row>
    <row r="11305" spans="1:3">
      <c r="A11305" s="75">
        <v>1813</v>
      </c>
      <c r="B11305" s="73" t="s">
        <v>11937</v>
      </c>
      <c r="C11305" s="80">
        <v>26.23</v>
      </c>
    </row>
    <row r="11306" spans="1:3">
      <c r="A11306" s="75">
        <v>1793</v>
      </c>
      <c r="B11306" s="73" t="s">
        <v>11938</v>
      </c>
      <c r="C11306" s="80">
        <v>654.62</v>
      </c>
    </row>
    <row r="11307" spans="1:3">
      <c r="A11307" s="75">
        <v>1797</v>
      </c>
      <c r="B11307" s="73" t="s">
        <v>11939</v>
      </c>
      <c r="C11307" s="80">
        <v>94.29</v>
      </c>
    </row>
    <row r="11308" spans="1:3">
      <c r="A11308" s="75">
        <v>1796</v>
      </c>
      <c r="B11308" s="73" t="s">
        <v>11940</v>
      </c>
      <c r="C11308" s="80">
        <v>72.33</v>
      </c>
    </row>
    <row r="11309" spans="1:3">
      <c r="A11309" s="75">
        <v>1816</v>
      </c>
      <c r="B11309" s="73" t="s">
        <v>11941</v>
      </c>
      <c r="C11309" s="80">
        <v>38.93</v>
      </c>
    </row>
    <row r="11310" spans="1:3">
      <c r="A11310" s="75">
        <v>1794</v>
      </c>
      <c r="B11310" s="73" t="s">
        <v>11942</v>
      </c>
      <c r="C11310" s="80">
        <v>17.27</v>
      </c>
    </row>
    <row r="11311" spans="1:3">
      <c r="A11311" s="75">
        <v>1815</v>
      </c>
      <c r="B11311" s="73" t="s">
        <v>11943</v>
      </c>
      <c r="C11311" s="80">
        <v>298.97000000000003</v>
      </c>
    </row>
    <row r="11312" spans="1:3">
      <c r="A11312" s="75">
        <v>1798</v>
      </c>
      <c r="B11312" s="73" t="s">
        <v>11944</v>
      </c>
      <c r="C11312" s="80">
        <v>133.78</v>
      </c>
    </row>
    <row r="11313" spans="1:3">
      <c r="A11313" s="75">
        <v>1799</v>
      </c>
      <c r="B11313" s="73" t="s">
        <v>11945</v>
      </c>
      <c r="C11313" s="80">
        <v>389.39</v>
      </c>
    </row>
    <row r="11314" spans="1:3">
      <c r="A11314" s="75">
        <v>1795</v>
      </c>
      <c r="B11314" s="73" t="s">
        <v>11946</v>
      </c>
      <c r="C11314" s="80">
        <v>23.92</v>
      </c>
    </row>
    <row r="11315" spans="1:3">
      <c r="A11315" s="75">
        <v>1800</v>
      </c>
      <c r="B11315" s="73" t="s">
        <v>11947</v>
      </c>
      <c r="C11315" s="80">
        <v>743.41</v>
      </c>
    </row>
    <row r="11316" spans="1:3">
      <c r="A11316" s="75">
        <v>1802</v>
      </c>
      <c r="B11316" s="73" t="s">
        <v>11948</v>
      </c>
      <c r="C11316" s="80">
        <v>1859.56</v>
      </c>
    </row>
    <row r="11317" spans="1:3">
      <c r="A11317" s="75">
        <v>1809</v>
      </c>
      <c r="B11317" s="73" t="s">
        <v>11949</v>
      </c>
      <c r="C11317" s="80">
        <v>77.849999999999994</v>
      </c>
    </row>
    <row r="11318" spans="1:3">
      <c r="A11318" s="75">
        <v>1814</v>
      </c>
      <c r="B11318" s="73" t="s">
        <v>11950</v>
      </c>
      <c r="C11318" s="80">
        <v>63.96</v>
      </c>
    </row>
    <row r="11319" spans="1:3">
      <c r="A11319" s="75">
        <v>1805</v>
      </c>
      <c r="B11319" s="73" t="s">
        <v>11951</v>
      </c>
      <c r="C11319" s="80">
        <v>37.119999999999997</v>
      </c>
    </row>
    <row r="11320" spans="1:3">
      <c r="A11320" s="75">
        <v>1803</v>
      </c>
      <c r="B11320" s="73" t="s">
        <v>11952</v>
      </c>
      <c r="C11320" s="80">
        <v>16.16</v>
      </c>
    </row>
    <row r="11321" spans="1:3">
      <c r="A11321" s="75">
        <v>1821</v>
      </c>
      <c r="B11321" s="73" t="s">
        <v>11953</v>
      </c>
      <c r="C11321" s="80">
        <v>219.27</v>
      </c>
    </row>
    <row r="11322" spans="1:3">
      <c r="A11322" s="75">
        <v>1806</v>
      </c>
      <c r="B11322" s="73" t="s">
        <v>11954</v>
      </c>
      <c r="C11322" s="80">
        <v>130.51</v>
      </c>
    </row>
    <row r="11323" spans="1:3">
      <c r="A11323" s="75">
        <v>1807</v>
      </c>
      <c r="B11323" s="73" t="s">
        <v>11955</v>
      </c>
      <c r="C11323" s="80">
        <v>313.60000000000002</v>
      </c>
    </row>
    <row r="11324" spans="1:3">
      <c r="A11324" s="75">
        <v>1804</v>
      </c>
      <c r="B11324" s="73" t="s">
        <v>11956</v>
      </c>
      <c r="C11324" s="80">
        <v>23</v>
      </c>
    </row>
    <row r="11325" spans="1:3">
      <c r="A11325" s="75">
        <v>1808</v>
      </c>
      <c r="B11325" s="73" t="s">
        <v>11957</v>
      </c>
      <c r="C11325" s="80">
        <v>628.71</v>
      </c>
    </row>
    <row r="11326" spans="1:3">
      <c r="A11326" s="75">
        <v>40385</v>
      </c>
      <c r="B11326" s="73" t="s">
        <v>11958</v>
      </c>
      <c r="C11326" s="80"/>
    </row>
    <row r="11327" spans="1:3">
      <c r="A11327" s="75">
        <v>40383</v>
      </c>
      <c r="B11327" s="73" t="s">
        <v>11959</v>
      </c>
      <c r="C11327" s="80"/>
    </row>
    <row r="11328" spans="1:3">
      <c r="A11328" s="75">
        <v>40382</v>
      </c>
      <c r="B11328" s="73" t="s">
        <v>11960</v>
      </c>
      <c r="C11328" s="80"/>
    </row>
    <row r="11329" spans="1:3">
      <c r="A11329" s="75">
        <v>40378</v>
      </c>
      <c r="B11329" s="73" t="s">
        <v>11961</v>
      </c>
      <c r="C11329" s="80"/>
    </row>
    <row r="11330" spans="1:3">
      <c r="A11330" s="75">
        <v>40422</v>
      </c>
      <c r="B11330" s="73" t="s">
        <v>11962</v>
      </c>
      <c r="C11330" s="80"/>
    </row>
    <row r="11331" spans="1:3">
      <c r="A11331" s="75">
        <v>40387</v>
      </c>
      <c r="B11331" s="73" t="s">
        <v>11963</v>
      </c>
      <c r="C11331" s="80"/>
    </row>
    <row r="11332" spans="1:3">
      <c r="A11332" s="75">
        <v>40390</v>
      </c>
      <c r="B11332" s="73" t="s">
        <v>11964</v>
      </c>
      <c r="C11332" s="80"/>
    </row>
    <row r="11333" spans="1:3">
      <c r="A11333" s="75">
        <v>40380</v>
      </c>
      <c r="B11333" s="73" t="s">
        <v>11965</v>
      </c>
      <c r="C11333" s="80"/>
    </row>
    <row r="11334" spans="1:3" ht="25.5">
      <c r="A11334" s="75">
        <v>2621</v>
      </c>
      <c r="B11334" s="73" t="s">
        <v>11966</v>
      </c>
      <c r="C11334" s="80">
        <v>120.74</v>
      </c>
    </row>
    <row r="11335" spans="1:3" ht="25.5">
      <c r="A11335" s="75">
        <v>2616</v>
      </c>
      <c r="B11335" s="73" t="s">
        <v>11967</v>
      </c>
      <c r="C11335" s="80">
        <v>3.41</v>
      </c>
    </row>
    <row r="11336" spans="1:3" ht="25.5">
      <c r="A11336" s="75">
        <v>2633</v>
      </c>
      <c r="B11336" s="73" t="s">
        <v>11968</v>
      </c>
      <c r="C11336" s="80">
        <v>3.86</v>
      </c>
    </row>
    <row r="11337" spans="1:3" ht="25.5">
      <c r="A11337" s="75">
        <v>2617</v>
      </c>
      <c r="B11337" s="73" t="s">
        <v>11969</v>
      </c>
      <c r="C11337" s="80">
        <v>5.25</v>
      </c>
    </row>
    <row r="11338" spans="1:3" ht="25.5">
      <c r="A11338" s="75">
        <v>2618</v>
      </c>
      <c r="B11338" s="73" t="s">
        <v>11970</v>
      </c>
      <c r="C11338" s="80">
        <v>11.96</v>
      </c>
    </row>
    <row r="11339" spans="1:3" ht="25.5">
      <c r="A11339" s="75">
        <v>2632</v>
      </c>
      <c r="B11339" s="73" t="s">
        <v>11971</v>
      </c>
      <c r="C11339" s="80">
        <v>14.58</v>
      </c>
    </row>
    <row r="11340" spans="1:3" ht="25.5">
      <c r="A11340" s="75">
        <v>2631</v>
      </c>
      <c r="B11340" s="73" t="s">
        <v>11972</v>
      </c>
      <c r="C11340" s="80">
        <v>21.41</v>
      </c>
    </row>
    <row r="11341" spans="1:3" ht="25.5">
      <c r="A11341" s="75">
        <v>2619</v>
      </c>
      <c r="B11341" s="73" t="s">
        <v>11973</v>
      </c>
      <c r="C11341" s="80">
        <v>54.22</v>
      </c>
    </row>
    <row r="11342" spans="1:3" ht="25.5">
      <c r="A11342" s="75">
        <v>2620</v>
      </c>
      <c r="B11342" s="73" t="s">
        <v>11974</v>
      </c>
      <c r="C11342" s="80">
        <v>71.19</v>
      </c>
    </row>
    <row r="11343" spans="1:3">
      <c r="A11343" s="75">
        <v>40413</v>
      </c>
      <c r="B11343" s="73" t="s">
        <v>11975</v>
      </c>
      <c r="C11343" s="80"/>
    </row>
    <row r="11344" spans="1:3">
      <c r="A11344" s="75">
        <v>40415</v>
      </c>
      <c r="B11344" s="73" t="s">
        <v>11976</v>
      </c>
      <c r="C11344" s="80"/>
    </row>
    <row r="11345" spans="1:3">
      <c r="A11345" s="75">
        <v>40417</v>
      </c>
      <c r="B11345" s="73" t="s">
        <v>11977</v>
      </c>
      <c r="C11345" s="80"/>
    </row>
    <row r="11346" spans="1:3">
      <c r="A11346" s="75">
        <v>39273</v>
      </c>
      <c r="B11346" s="73" t="s">
        <v>11978</v>
      </c>
      <c r="C11346" s="80">
        <v>2.73</v>
      </c>
    </row>
    <row r="11347" spans="1:3">
      <c r="A11347" s="75">
        <v>39271</v>
      </c>
      <c r="B11347" s="73" t="s">
        <v>11979</v>
      </c>
      <c r="C11347" s="80">
        <v>1.6</v>
      </c>
    </row>
    <row r="11348" spans="1:3">
      <c r="A11348" s="75">
        <v>39272</v>
      </c>
      <c r="B11348" s="73" t="s">
        <v>11980</v>
      </c>
      <c r="C11348" s="80">
        <v>1.97</v>
      </c>
    </row>
    <row r="11349" spans="1:3">
      <c r="A11349" s="75">
        <v>1875</v>
      </c>
      <c r="B11349" s="73" t="s">
        <v>11981</v>
      </c>
      <c r="C11349" s="80">
        <v>4.3600000000000003</v>
      </c>
    </row>
    <row r="11350" spans="1:3">
      <c r="A11350" s="75">
        <v>1874</v>
      </c>
      <c r="B11350" s="73" t="s">
        <v>11982</v>
      </c>
      <c r="C11350" s="80">
        <v>3.6</v>
      </c>
    </row>
    <row r="11351" spans="1:3">
      <c r="A11351" s="75">
        <v>1884</v>
      </c>
      <c r="B11351" s="73" t="s">
        <v>11983</v>
      </c>
      <c r="C11351" s="80">
        <v>3.19</v>
      </c>
    </row>
    <row r="11352" spans="1:3">
      <c r="A11352" s="75">
        <v>1870</v>
      </c>
      <c r="B11352" s="73" t="s">
        <v>11984</v>
      </c>
      <c r="C11352" s="80">
        <v>2.08</v>
      </c>
    </row>
    <row r="11353" spans="1:3">
      <c r="A11353" s="75">
        <v>1887</v>
      </c>
      <c r="B11353" s="73" t="s">
        <v>11985</v>
      </c>
      <c r="C11353" s="80">
        <v>18.079999999999998</v>
      </c>
    </row>
    <row r="11354" spans="1:3">
      <c r="A11354" s="75">
        <v>1876</v>
      </c>
      <c r="B11354" s="73" t="s">
        <v>11986</v>
      </c>
      <c r="C11354" s="80">
        <v>7.09</v>
      </c>
    </row>
    <row r="11355" spans="1:3">
      <c r="A11355" s="75">
        <v>1877</v>
      </c>
      <c r="B11355" s="73" t="s">
        <v>11987</v>
      </c>
      <c r="C11355" s="80">
        <v>18.11</v>
      </c>
    </row>
    <row r="11356" spans="1:3">
      <c r="A11356" s="75">
        <v>1879</v>
      </c>
      <c r="B11356" s="73" t="s">
        <v>11988</v>
      </c>
      <c r="C11356" s="80">
        <v>2.11</v>
      </c>
    </row>
    <row r="11357" spans="1:3">
      <c r="A11357" s="75">
        <v>1878</v>
      </c>
      <c r="B11357" s="73" t="s">
        <v>11989</v>
      </c>
      <c r="C11357" s="80">
        <v>36.380000000000003</v>
      </c>
    </row>
    <row r="11358" spans="1:3">
      <c r="A11358" s="75">
        <v>37971</v>
      </c>
      <c r="B11358" s="73" t="s">
        <v>11990</v>
      </c>
      <c r="C11358" s="80">
        <v>5.83</v>
      </c>
    </row>
    <row r="11359" spans="1:3">
      <c r="A11359" s="75">
        <v>37972</v>
      </c>
      <c r="B11359" s="73" t="s">
        <v>11991</v>
      </c>
      <c r="C11359" s="80">
        <v>8.27</v>
      </c>
    </row>
    <row r="11360" spans="1:3">
      <c r="A11360" s="75">
        <v>37973</v>
      </c>
      <c r="B11360" s="73" t="s">
        <v>11992</v>
      </c>
      <c r="C11360" s="80">
        <v>15.53</v>
      </c>
    </row>
    <row r="11361" spans="1:3">
      <c r="A11361" s="75">
        <v>1926</v>
      </c>
      <c r="B11361" s="73" t="s">
        <v>11993</v>
      </c>
      <c r="C11361" s="80">
        <v>2.15</v>
      </c>
    </row>
    <row r="11362" spans="1:3">
      <c r="A11362" s="75">
        <v>1927</v>
      </c>
      <c r="B11362" s="73" t="s">
        <v>11994</v>
      </c>
      <c r="C11362" s="80">
        <v>2.41</v>
      </c>
    </row>
    <row r="11363" spans="1:3">
      <c r="A11363" s="75">
        <v>1923</v>
      </c>
      <c r="B11363" s="73" t="s">
        <v>11995</v>
      </c>
      <c r="C11363" s="80">
        <v>4.4000000000000004</v>
      </c>
    </row>
    <row r="11364" spans="1:3">
      <c r="A11364" s="75">
        <v>1929</v>
      </c>
      <c r="B11364" s="73" t="s">
        <v>11996</v>
      </c>
      <c r="C11364" s="80">
        <v>5.34</v>
      </c>
    </row>
    <row r="11365" spans="1:3">
      <c r="A11365" s="75">
        <v>1930</v>
      </c>
      <c r="B11365" s="73" t="s">
        <v>11997</v>
      </c>
      <c r="C11365" s="80">
        <v>9.1300000000000008</v>
      </c>
    </row>
    <row r="11366" spans="1:3">
      <c r="A11366" s="75">
        <v>1924</v>
      </c>
      <c r="B11366" s="73" t="s">
        <v>11998</v>
      </c>
      <c r="C11366" s="80">
        <v>14.74</v>
      </c>
    </row>
    <row r="11367" spans="1:3">
      <c r="A11367" s="75">
        <v>1922</v>
      </c>
      <c r="B11367" s="73" t="s">
        <v>11999</v>
      </c>
      <c r="C11367" s="80">
        <v>30.48</v>
      </c>
    </row>
    <row r="11368" spans="1:3">
      <c r="A11368" s="75">
        <v>1953</v>
      </c>
      <c r="B11368" s="73" t="s">
        <v>12000</v>
      </c>
      <c r="C11368" s="80">
        <v>37.21</v>
      </c>
    </row>
    <row r="11369" spans="1:3">
      <c r="A11369" s="75">
        <v>1962</v>
      </c>
      <c r="B11369" s="73" t="s">
        <v>12001</v>
      </c>
      <c r="C11369" s="80">
        <v>180.8</v>
      </c>
    </row>
    <row r="11370" spans="1:3">
      <c r="A11370" s="75">
        <v>1955</v>
      </c>
      <c r="B11370" s="73" t="s">
        <v>12002</v>
      </c>
      <c r="C11370" s="80">
        <v>2.08</v>
      </c>
    </row>
    <row r="11371" spans="1:3">
      <c r="A11371" s="75">
        <v>1956</v>
      </c>
      <c r="B11371" s="73" t="s">
        <v>12003</v>
      </c>
      <c r="C11371" s="80">
        <v>2.94</v>
      </c>
    </row>
    <row r="11372" spans="1:3">
      <c r="A11372" s="75">
        <v>1957</v>
      </c>
      <c r="B11372" s="73" t="s">
        <v>12004</v>
      </c>
      <c r="C11372" s="80">
        <v>6.36</v>
      </c>
    </row>
    <row r="11373" spans="1:3">
      <c r="A11373" s="75">
        <v>1958</v>
      </c>
      <c r="B11373" s="73" t="s">
        <v>12005</v>
      </c>
      <c r="C11373" s="80">
        <v>11.84</v>
      </c>
    </row>
    <row r="11374" spans="1:3">
      <c r="A11374" s="75">
        <v>1959</v>
      </c>
      <c r="B11374" s="73" t="s">
        <v>12006</v>
      </c>
      <c r="C11374" s="80">
        <v>12.85</v>
      </c>
    </row>
    <row r="11375" spans="1:3">
      <c r="A11375" s="75">
        <v>1925</v>
      </c>
      <c r="B11375" s="73" t="s">
        <v>12007</v>
      </c>
      <c r="C11375" s="80">
        <v>33.57</v>
      </c>
    </row>
    <row r="11376" spans="1:3">
      <c r="A11376" s="75">
        <v>1960</v>
      </c>
      <c r="B11376" s="73" t="s">
        <v>12008</v>
      </c>
      <c r="C11376" s="80">
        <v>51.56</v>
      </c>
    </row>
    <row r="11377" spans="1:3">
      <c r="A11377" s="75">
        <v>1961</v>
      </c>
      <c r="B11377" s="73" t="s">
        <v>12009</v>
      </c>
      <c r="C11377" s="80">
        <v>66.05</v>
      </c>
    </row>
    <row r="11378" spans="1:3">
      <c r="A11378" s="75">
        <v>38423</v>
      </c>
      <c r="B11378" s="73" t="s">
        <v>12010</v>
      </c>
      <c r="C11378" s="80">
        <v>36.380000000000003</v>
      </c>
    </row>
    <row r="11379" spans="1:3">
      <c r="A11379" s="75">
        <v>39866</v>
      </c>
      <c r="B11379" s="73" t="s">
        <v>12011</v>
      </c>
      <c r="C11379" s="80"/>
    </row>
    <row r="11380" spans="1:3">
      <c r="A11380" s="75">
        <v>39867</v>
      </c>
      <c r="B11380" s="73" t="s">
        <v>12012</v>
      </c>
      <c r="C11380" s="80"/>
    </row>
    <row r="11381" spans="1:3">
      <c r="A11381" s="75">
        <v>39868</v>
      </c>
      <c r="B11381" s="73" t="s">
        <v>12013</v>
      </c>
      <c r="C11381" s="80"/>
    </row>
    <row r="11382" spans="1:3">
      <c r="A11382" s="75">
        <v>37999</v>
      </c>
      <c r="B11382" s="73" t="s">
        <v>12014</v>
      </c>
      <c r="C11382" s="80">
        <v>9.82</v>
      </c>
    </row>
    <row r="11383" spans="1:3">
      <c r="A11383" s="75">
        <v>38000</v>
      </c>
      <c r="B11383" s="73" t="s">
        <v>12015</v>
      </c>
      <c r="C11383" s="80">
        <v>11.47</v>
      </c>
    </row>
    <row r="11384" spans="1:3">
      <c r="A11384" s="75">
        <v>38129</v>
      </c>
      <c r="B11384" s="73" t="s">
        <v>12016</v>
      </c>
      <c r="C11384" s="80">
        <v>4.8499999999999996</v>
      </c>
    </row>
    <row r="11385" spans="1:3">
      <c r="A11385" s="75">
        <v>38025</v>
      </c>
      <c r="B11385" s="73" t="s">
        <v>12017</v>
      </c>
      <c r="C11385" s="80">
        <v>6.58</v>
      </c>
    </row>
    <row r="11386" spans="1:3">
      <c r="A11386" s="75">
        <v>38026</v>
      </c>
      <c r="B11386" s="73" t="s">
        <v>12018</v>
      </c>
      <c r="C11386" s="80">
        <v>16.25</v>
      </c>
    </row>
    <row r="11387" spans="1:3">
      <c r="A11387" s="75">
        <v>1858</v>
      </c>
      <c r="B11387" s="73" t="s">
        <v>12019</v>
      </c>
      <c r="C11387" s="80">
        <v>56.37</v>
      </c>
    </row>
    <row r="11388" spans="1:3">
      <c r="A11388" s="75">
        <v>1844</v>
      </c>
      <c r="B11388" s="73" t="s">
        <v>12020</v>
      </c>
      <c r="C11388" s="80">
        <v>129.11000000000001</v>
      </c>
    </row>
    <row r="11389" spans="1:3">
      <c r="A11389" s="75">
        <v>1863</v>
      </c>
      <c r="B11389" s="73" t="s">
        <v>12021</v>
      </c>
      <c r="C11389" s="80">
        <v>59.99</v>
      </c>
    </row>
    <row r="11390" spans="1:3">
      <c r="A11390" s="75">
        <v>1865</v>
      </c>
      <c r="B11390" s="73" t="s">
        <v>12022</v>
      </c>
      <c r="C11390" s="80">
        <v>156.31</v>
      </c>
    </row>
    <row r="11391" spans="1:3">
      <c r="A11391" s="75">
        <v>36355</v>
      </c>
      <c r="B11391" s="73" t="s">
        <v>12023</v>
      </c>
      <c r="C11391" s="80"/>
    </row>
    <row r="11392" spans="1:3">
      <c r="A11392" s="75">
        <v>36356</v>
      </c>
      <c r="B11392" s="73" t="s">
        <v>12024</v>
      </c>
      <c r="C11392" s="80"/>
    </row>
    <row r="11393" spans="1:3">
      <c r="A11393" s="75">
        <v>1940</v>
      </c>
      <c r="B11393" s="73" t="s">
        <v>12025</v>
      </c>
      <c r="C11393" s="80">
        <v>32.81</v>
      </c>
    </row>
    <row r="11394" spans="1:3">
      <c r="A11394" s="75">
        <v>1939</v>
      </c>
      <c r="B11394" s="73" t="s">
        <v>12026</v>
      </c>
      <c r="C11394" s="80">
        <v>9</v>
      </c>
    </row>
    <row r="11395" spans="1:3">
      <c r="A11395" s="75">
        <v>1937</v>
      </c>
      <c r="B11395" s="73" t="s">
        <v>12027</v>
      </c>
      <c r="C11395" s="80">
        <v>5.54</v>
      </c>
    </row>
    <row r="11396" spans="1:3">
      <c r="A11396" s="75">
        <v>1938</v>
      </c>
      <c r="B11396" s="73" t="s">
        <v>12028</v>
      </c>
      <c r="C11396" s="80">
        <v>6.29</v>
      </c>
    </row>
    <row r="11397" spans="1:3">
      <c r="A11397" s="75">
        <v>1966</v>
      </c>
      <c r="B11397" s="73" t="s">
        <v>12029</v>
      </c>
      <c r="C11397" s="80">
        <v>23.92</v>
      </c>
    </row>
    <row r="11398" spans="1:3">
      <c r="A11398" s="75">
        <v>1933</v>
      </c>
      <c r="B11398" s="73" t="s">
        <v>12030</v>
      </c>
      <c r="C11398" s="80">
        <v>5.15</v>
      </c>
    </row>
    <row r="11399" spans="1:3">
      <c r="A11399" s="75">
        <v>1932</v>
      </c>
      <c r="B11399" s="73" t="s">
        <v>12031</v>
      </c>
      <c r="C11399" s="80">
        <v>11.8</v>
      </c>
    </row>
    <row r="11400" spans="1:3">
      <c r="A11400" s="75">
        <v>1951</v>
      </c>
      <c r="B11400" s="73" t="s">
        <v>12032</v>
      </c>
      <c r="C11400" s="80">
        <v>24.61</v>
      </c>
    </row>
    <row r="11401" spans="1:3">
      <c r="A11401" s="75">
        <v>1970</v>
      </c>
      <c r="B11401" s="73" t="s">
        <v>12033</v>
      </c>
      <c r="C11401" s="80">
        <v>59.8</v>
      </c>
    </row>
    <row r="11402" spans="1:3">
      <c r="A11402" s="75">
        <v>1967</v>
      </c>
      <c r="B11402" s="73" t="s">
        <v>12034</v>
      </c>
      <c r="C11402" s="80">
        <v>7.1</v>
      </c>
    </row>
    <row r="11403" spans="1:3">
      <c r="A11403" s="75">
        <v>1968</v>
      </c>
      <c r="B11403" s="73" t="s">
        <v>12035</v>
      </c>
      <c r="C11403" s="80">
        <v>14.03</v>
      </c>
    </row>
    <row r="11404" spans="1:3">
      <c r="A11404" s="75">
        <v>1969</v>
      </c>
      <c r="B11404" s="73" t="s">
        <v>12036</v>
      </c>
      <c r="C11404" s="80">
        <v>45.69</v>
      </c>
    </row>
    <row r="11405" spans="1:3">
      <c r="A11405" s="75">
        <v>1827</v>
      </c>
      <c r="B11405" s="73" t="s">
        <v>12037</v>
      </c>
      <c r="C11405" s="80">
        <v>113.04</v>
      </c>
    </row>
    <row r="11406" spans="1:3">
      <c r="A11406" s="75">
        <v>1831</v>
      </c>
      <c r="B11406" s="73" t="s">
        <v>12038</v>
      </c>
      <c r="C11406" s="80">
        <v>24.68</v>
      </c>
    </row>
    <row r="11407" spans="1:3">
      <c r="A11407" s="75">
        <v>1825</v>
      </c>
      <c r="B11407" s="73" t="s">
        <v>12039</v>
      </c>
      <c r="C11407" s="80">
        <v>60.9</v>
      </c>
    </row>
    <row r="11408" spans="1:3">
      <c r="A11408" s="75">
        <v>1828</v>
      </c>
      <c r="B11408" s="73" t="s">
        <v>12040</v>
      </c>
      <c r="C11408" s="80">
        <v>137.94999999999999</v>
      </c>
    </row>
    <row r="11409" spans="1:3">
      <c r="A11409" s="75">
        <v>1845</v>
      </c>
      <c r="B11409" s="73" t="s">
        <v>12041</v>
      </c>
      <c r="C11409" s="80">
        <v>30.92</v>
      </c>
    </row>
    <row r="11410" spans="1:3">
      <c r="A11410" s="75">
        <v>1824</v>
      </c>
      <c r="B11410" s="73" t="s">
        <v>12042</v>
      </c>
      <c r="C11410" s="80">
        <v>73.010000000000005</v>
      </c>
    </row>
    <row r="11411" spans="1:3" ht="25.5">
      <c r="A11411" s="75">
        <v>42693</v>
      </c>
      <c r="B11411" s="73" t="s">
        <v>12043</v>
      </c>
      <c r="C11411" s="80">
        <v>439.1</v>
      </c>
    </row>
    <row r="11412" spans="1:3" ht="25.5">
      <c r="A11412" s="75">
        <v>42695</v>
      </c>
      <c r="B11412" s="73" t="s">
        <v>12044</v>
      </c>
      <c r="C11412" s="80">
        <v>306.77999999999997</v>
      </c>
    </row>
    <row r="11413" spans="1:3" ht="25.5">
      <c r="A11413" s="75">
        <v>42694</v>
      </c>
      <c r="B11413" s="73" t="s">
        <v>12045</v>
      </c>
      <c r="C11413" s="80">
        <v>587.61</v>
      </c>
    </row>
    <row r="11414" spans="1:3">
      <c r="A11414" s="75">
        <v>20097</v>
      </c>
      <c r="B11414" s="73" t="s">
        <v>12046</v>
      </c>
      <c r="C11414" s="80">
        <v>25.48</v>
      </c>
    </row>
    <row r="11415" spans="1:3">
      <c r="A11415" s="75">
        <v>20098</v>
      </c>
      <c r="B11415" s="73" t="s">
        <v>12047</v>
      </c>
      <c r="C11415" s="80">
        <v>104.13</v>
      </c>
    </row>
    <row r="11416" spans="1:3">
      <c r="A11416" s="75">
        <v>20096</v>
      </c>
      <c r="B11416" s="73" t="s">
        <v>12048</v>
      </c>
      <c r="C11416" s="80">
        <v>26.37</v>
      </c>
    </row>
    <row r="11417" spans="1:3">
      <c r="A11417" s="75">
        <v>44472</v>
      </c>
      <c r="B11417" s="73" t="s">
        <v>12049</v>
      </c>
      <c r="C11417" s="80"/>
    </row>
    <row r="11418" spans="1:3">
      <c r="A11418" s="75">
        <v>38369</v>
      </c>
      <c r="B11418" s="73" t="s">
        <v>12050</v>
      </c>
      <c r="C11418" s="80">
        <v>16.79</v>
      </c>
    </row>
    <row r="11419" spans="1:3">
      <c r="A11419" s="75">
        <v>38370</v>
      </c>
      <c r="B11419" s="73" t="s">
        <v>12051</v>
      </c>
      <c r="C11419" s="80">
        <v>11.32</v>
      </c>
    </row>
    <row r="11420" spans="1:3">
      <c r="A11420" s="75">
        <v>45199</v>
      </c>
      <c r="B11420" s="73" t="s">
        <v>12052</v>
      </c>
      <c r="C11420" s="80">
        <v>43.03</v>
      </c>
    </row>
    <row r="11421" spans="1:3">
      <c r="A11421" s="75">
        <v>38372</v>
      </c>
      <c r="B11421" s="73" t="s">
        <v>12053</v>
      </c>
      <c r="C11421" s="80"/>
    </row>
    <row r="11422" spans="1:3">
      <c r="A11422" s="75">
        <v>2358</v>
      </c>
      <c r="B11422" s="73" t="s">
        <v>12054</v>
      </c>
      <c r="C11422" s="80">
        <v>7.44</v>
      </c>
    </row>
    <row r="11423" spans="1:3">
      <c r="A11423" s="75">
        <v>40807</v>
      </c>
      <c r="B11423" s="73" t="s">
        <v>12055</v>
      </c>
      <c r="C11423" s="80">
        <v>1637.33</v>
      </c>
    </row>
    <row r="11424" spans="1:3">
      <c r="A11424" s="75">
        <v>44330</v>
      </c>
      <c r="B11424" s="73" t="s">
        <v>12056</v>
      </c>
      <c r="C11424" s="80">
        <v>8.7200000000000006</v>
      </c>
    </row>
    <row r="11425" spans="1:3">
      <c r="A11425" s="75">
        <v>43144</v>
      </c>
      <c r="B11425" s="73" t="s">
        <v>12057</v>
      </c>
      <c r="C11425" s="80">
        <v>37.94</v>
      </c>
    </row>
    <row r="11426" spans="1:3">
      <c r="A11426" s="75">
        <v>39397</v>
      </c>
      <c r="B11426" s="73" t="s">
        <v>12058</v>
      </c>
      <c r="C11426" s="80">
        <v>17.29</v>
      </c>
    </row>
    <row r="11427" spans="1:3">
      <c r="A11427" s="75">
        <v>2692</v>
      </c>
      <c r="B11427" s="73" t="s">
        <v>12059</v>
      </c>
      <c r="C11427" s="80">
        <v>6.97</v>
      </c>
    </row>
    <row r="11428" spans="1:3">
      <c r="A11428" s="75">
        <v>44329</v>
      </c>
      <c r="B11428" s="73" t="s">
        <v>12060</v>
      </c>
      <c r="C11428" s="80">
        <v>11.43</v>
      </c>
    </row>
    <row r="11429" spans="1:3">
      <c r="A11429" s="75">
        <v>5318</v>
      </c>
      <c r="B11429" s="73" t="s">
        <v>12061</v>
      </c>
      <c r="C11429" s="80">
        <v>18.48</v>
      </c>
    </row>
    <row r="11430" spans="1:3">
      <c r="A11430" s="75">
        <v>5330</v>
      </c>
      <c r="B11430" s="73" t="s">
        <v>12062</v>
      </c>
      <c r="C11430" s="80">
        <v>42.12</v>
      </c>
    </row>
    <row r="11431" spans="1:3">
      <c r="A11431" s="75">
        <v>44532</v>
      </c>
      <c r="B11431" s="73" t="s">
        <v>12063</v>
      </c>
      <c r="C11431" s="80">
        <v>17.22</v>
      </c>
    </row>
    <row r="11432" spans="1:3">
      <c r="A11432" s="75">
        <v>44531</v>
      </c>
      <c r="B11432" s="73" t="s">
        <v>12064</v>
      </c>
      <c r="C11432" s="80">
        <v>59.04</v>
      </c>
    </row>
    <row r="11433" spans="1:3" ht="25.5">
      <c r="A11433" s="75">
        <v>13887</v>
      </c>
      <c r="B11433" s="73" t="s">
        <v>12065</v>
      </c>
      <c r="C11433" s="80">
        <v>257.2</v>
      </c>
    </row>
    <row r="11434" spans="1:3">
      <c r="A11434" s="75">
        <v>38140</v>
      </c>
      <c r="B11434" s="73" t="s">
        <v>12066</v>
      </c>
      <c r="C11434" s="80">
        <v>21.06</v>
      </c>
    </row>
    <row r="11435" spans="1:3">
      <c r="A11435" s="75">
        <v>44495</v>
      </c>
      <c r="B11435" s="73" t="s">
        <v>12067</v>
      </c>
      <c r="C11435" s="80">
        <v>22.27</v>
      </c>
    </row>
    <row r="11436" spans="1:3" ht="25.5">
      <c r="A11436" s="75">
        <v>44533</v>
      </c>
      <c r="B11436" s="73" t="s">
        <v>12068</v>
      </c>
      <c r="C11436" s="80">
        <v>22.6</v>
      </c>
    </row>
    <row r="11437" spans="1:3">
      <c r="A11437" s="75">
        <v>44534</v>
      </c>
      <c r="B11437" s="73" t="s">
        <v>12069</v>
      </c>
      <c r="C11437" s="80">
        <v>4.43</v>
      </c>
    </row>
    <row r="11438" spans="1:3" ht="25.5">
      <c r="A11438" s="75">
        <v>34729</v>
      </c>
      <c r="B11438" s="73" t="s">
        <v>12070</v>
      </c>
      <c r="C11438" s="80">
        <v>1167.18</v>
      </c>
    </row>
    <row r="11439" spans="1:3" ht="25.5">
      <c r="A11439" s="75">
        <v>34734</v>
      </c>
      <c r="B11439" s="73" t="s">
        <v>12071</v>
      </c>
      <c r="C11439" s="80">
        <v>1807.17</v>
      </c>
    </row>
    <row r="11440" spans="1:3" ht="25.5">
      <c r="A11440" s="75">
        <v>34738</v>
      </c>
      <c r="B11440" s="73" t="s">
        <v>12072</v>
      </c>
      <c r="C11440" s="80">
        <v>4222.1099999999997</v>
      </c>
    </row>
    <row r="11441" spans="1:3">
      <c r="A11441" s="75">
        <v>34623</v>
      </c>
      <c r="B11441" s="73" t="s">
        <v>12073</v>
      </c>
      <c r="C11441" s="80">
        <v>50.59</v>
      </c>
    </row>
    <row r="11442" spans="1:3">
      <c r="A11442" s="75">
        <v>34616</v>
      </c>
      <c r="B11442" s="73" t="s">
        <v>12074</v>
      </c>
      <c r="C11442" s="80">
        <v>51.38</v>
      </c>
    </row>
    <row r="11443" spans="1:3">
      <c r="A11443" s="75">
        <v>34628</v>
      </c>
      <c r="B11443" s="73" t="s">
        <v>12075</v>
      </c>
      <c r="C11443" s="80">
        <v>72.47</v>
      </c>
    </row>
    <row r="11444" spans="1:3">
      <c r="A11444" s="75">
        <v>34686</v>
      </c>
      <c r="B11444" s="73" t="s">
        <v>12076</v>
      </c>
      <c r="C11444" s="80">
        <v>13.29</v>
      </c>
    </row>
    <row r="11445" spans="1:3">
      <c r="A11445" s="75">
        <v>34653</v>
      </c>
      <c r="B11445" s="73" t="s">
        <v>12077</v>
      </c>
      <c r="C11445" s="80">
        <v>8.9600000000000009</v>
      </c>
    </row>
    <row r="11446" spans="1:3">
      <c r="A11446" s="75">
        <v>34688</v>
      </c>
      <c r="B11446" s="73" t="s">
        <v>12078</v>
      </c>
      <c r="C11446" s="80">
        <v>16.239999999999998</v>
      </c>
    </row>
    <row r="11447" spans="1:3">
      <c r="A11447" s="75">
        <v>34709</v>
      </c>
      <c r="B11447" s="73" t="s">
        <v>12079</v>
      </c>
      <c r="C11447" s="80">
        <v>62.95</v>
      </c>
    </row>
    <row r="11448" spans="1:3">
      <c r="A11448" s="75">
        <v>34714</v>
      </c>
      <c r="B11448" s="73" t="s">
        <v>12080</v>
      </c>
      <c r="C11448" s="80">
        <v>75.19</v>
      </c>
    </row>
    <row r="11449" spans="1:3">
      <c r="A11449" s="75">
        <v>2391</v>
      </c>
      <c r="B11449" s="73" t="s">
        <v>12081</v>
      </c>
      <c r="C11449" s="80">
        <v>343.39</v>
      </c>
    </row>
    <row r="11450" spans="1:3">
      <c r="A11450" s="75">
        <v>2374</v>
      </c>
      <c r="B11450" s="73" t="s">
        <v>12082</v>
      </c>
      <c r="C11450" s="80">
        <v>389.57</v>
      </c>
    </row>
    <row r="11451" spans="1:3">
      <c r="A11451" s="75">
        <v>2377</v>
      </c>
      <c r="B11451" s="73" t="s">
        <v>12083</v>
      </c>
      <c r="C11451" s="80">
        <v>546.72</v>
      </c>
    </row>
    <row r="11452" spans="1:3">
      <c r="A11452" s="75">
        <v>2393</v>
      </c>
      <c r="B11452" s="73" t="s">
        <v>12084</v>
      </c>
      <c r="C11452" s="80">
        <v>915.56</v>
      </c>
    </row>
    <row r="11453" spans="1:3">
      <c r="A11453" s="75">
        <v>34705</v>
      </c>
      <c r="B11453" s="73" t="s">
        <v>12085</v>
      </c>
      <c r="C11453" s="80">
        <v>800.79</v>
      </c>
    </row>
    <row r="11454" spans="1:3">
      <c r="A11454" s="75">
        <v>34707</v>
      </c>
      <c r="B11454" s="73" t="s">
        <v>12086</v>
      </c>
      <c r="C11454" s="80">
        <v>1483.88</v>
      </c>
    </row>
    <row r="11455" spans="1:3">
      <c r="A11455" s="75">
        <v>34544</v>
      </c>
      <c r="B11455" s="73" t="s">
        <v>12087</v>
      </c>
      <c r="C11455" s="80">
        <v>1483.73</v>
      </c>
    </row>
    <row r="11456" spans="1:3">
      <c r="A11456" s="75">
        <v>2378</v>
      </c>
      <c r="B11456" s="73" t="s">
        <v>12088</v>
      </c>
      <c r="C11456" s="80">
        <v>1257.6500000000001</v>
      </c>
    </row>
    <row r="11457" spans="1:3">
      <c r="A11457" s="75">
        <v>2379</v>
      </c>
      <c r="B11457" s="73" t="s">
        <v>12089</v>
      </c>
      <c r="C11457" s="80">
        <v>1257.6500000000001</v>
      </c>
    </row>
    <row r="11458" spans="1:3">
      <c r="A11458" s="75">
        <v>2376</v>
      </c>
      <c r="B11458" s="73" t="s">
        <v>12090</v>
      </c>
      <c r="C11458" s="80">
        <v>2071.34</v>
      </c>
    </row>
    <row r="11459" spans="1:3">
      <c r="A11459" s="75">
        <v>2394</v>
      </c>
      <c r="B11459" s="73" t="s">
        <v>12091</v>
      </c>
      <c r="C11459" s="80">
        <v>4428.1400000000003</v>
      </c>
    </row>
    <row r="11460" spans="1:3">
      <c r="A11460" s="75">
        <v>2388</v>
      </c>
      <c r="B11460" s="73" t="s">
        <v>12092</v>
      </c>
      <c r="C11460" s="80">
        <v>62.48</v>
      </c>
    </row>
    <row r="11461" spans="1:3">
      <c r="A11461" s="75">
        <v>34606</v>
      </c>
      <c r="B11461" s="73" t="s">
        <v>12093</v>
      </c>
      <c r="C11461" s="80">
        <v>95.84</v>
      </c>
    </row>
    <row r="11462" spans="1:3">
      <c r="A11462" s="75">
        <v>2370</v>
      </c>
      <c r="B11462" s="73" t="s">
        <v>12094</v>
      </c>
      <c r="C11462" s="80">
        <v>11.61</v>
      </c>
    </row>
    <row r="11463" spans="1:3">
      <c r="A11463" s="75">
        <v>2386</v>
      </c>
      <c r="B11463" s="73" t="s">
        <v>12095</v>
      </c>
      <c r="C11463" s="80">
        <v>19.47</v>
      </c>
    </row>
    <row r="11464" spans="1:3">
      <c r="A11464" s="75">
        <v>34689</v>
      </c>
      <c r="B11464" s="73" t="s">
        <v>12096</v>
      </c>
      <c r="C11464" s="80">
        <v>30.51</v>
      </c>
    </row>
    <row r="11465" spans="1:3">
      <c r="A11465" s="75">
        <v>2392</v>
      </c>
      <c r="B11465" s="73" t="s">
        <v>12097</v>
      </c>
      <c r="C11465" s="80">
        <v>77.930000000000007</v>
      </c>
    </row>
    <row r="11466" spans="1:3">
      <c r="A11466" s="75">
        <v>2373</v>
      </c>
      <c r="B11466" s="73" t="s">
        <v>12098</v>
      </c>
      <c r="C11466" s="80">
        <v>109.8</v>
      </c>
    </row>
    <row r="11467" spans="1:3">
      <c r="A11467" s="75">
        <v>39465</v>
      </c>
      <c r="B11467" s="73" t="s">
        <v>12099</v>
      </c>
      <c r="C11467" s="80">
        <v>67.08</v>
      </c>
    </row>
    <row r="11468" spans="1:3">
      <c r="A11468" s="75">
        <v>39466</v>
      </c>
      <c r="B11468" s="73" t="s">
        <v>12100</v>
      </c>
      <c r="C11468" s="80">
        <v>75.459999999999994</v>
      </c>
    </row>
    <row r="11469" spans="1:3">
      <c r="A11469" s="75">
        <v>39467</v>
      </c>
      <c r="B11469" s="73" t="s">
        <v>12101</v>
      </c>
      <c r="C11469" s="80">
        <v>96.53</v>
      </c>
    </row>
    <row r="11470" spans="1:3">
      <c r="A11470" s="75">
        <v>39468</v>
      </c>
      <c r="B11470" s="73" t="s">
        <v>12102</v>
      </c>
      <c r="C11470" s="80">
        <v>171.57</v>
      </c>
    </row>
    <row r="11471" spans="1:3">
      <c r="A11471" s="75">
        <v>39469</v>
      </c>
      <c r="B11471" s="73" t="s">
        <v>12103</v>
      </c>
      <c r="C11471" s="80">
        <v>69.89</v>
      </c>
    </row>
    <row r="11472" spans="1:3">
      <c r="A11472" s="75">
        <v>39470</v>
      </c>
      <c r="B11472" s="73" t="s">
        <v>12104</v>
      </c>
      <c r="C11472" s="80">
        <v>85.87</v>
      </c>
    </row>
    <row r="11473" spans="1:3">
      <c r="A11473" s="75">
        <v>39471</v>
      </c>
      <c r="B11473" s="73" t="s">
        <v>12105</v>
      </c>
      <c r="C11473" s="80">
        <v>103.2</v>
      </c>
    </row>
    <row r="11474" spans="1:3">
      <c r="A11474" s="75">
        <v>39472</v>
      </c>
      <c r="B11474" s="73" t="s">
        <v>12106</v>
      </c>
      <c r="C11474" s="80">
        <v>179.3</v>
      </c>
    </row>
    <row r="11475" spans="1:3">
      <c r="A11475" s="75">
        <v>39473</v>
      </c>
      <c r="B11475" s="73" t="s">
        <v>12107</v>
      </c>
      <c r="C11475" s="80">
        <v>115.83</v>
      </c>
    </row>
    <row r="11476" spans="1:3">
      <c r="A11476" s="75">
        <v>39474</v>
      </c>
      <c r="B11476" s="73" t="s">
        <v>12108</v>
      </c>
      <c r="C11476" s="80">
        <v>123.48</v>
      </c>
    </row>
    <row r="11477" spans="1:3">
      <c r="A11477" s="75">
        <v>39475</v>
      </c>
      <c r="B11477" s="73" t="s">
        <v>12109</v>
      </c>
      <c r="C11477" s="80">
        <v>140.1</v>
      </c>
    </row>
    <row r="11478" spans="1:3">
      <c r="A11478" s="75">
        <v>39476</v>
      </c>
      <c r="B11478" s="73" t="s">
        <v>12110</v>
      </c>
      <c r="C11478" s="80">
        <v>263.74</v>
      </c>
    </row>
    <row r="11479" spans="1:3">
      <c r="A11479" s="75">
        <v>39477</v>
      </c>
      <c r="B11479" s="73" t="s">
        <v>12111</v>
      </c>
      <c r="C11479" s="80">
        <v>129.22</v>
      </c>
    </row>
    <row r="11480" spans="1:3">
      <c r="A11480" s="75">
        <v>39478</v>
      </c>
      <c r="B11480" s="73" t="s">
        <v>12112</v>
      </c>
      <c r="C11480" s="80">
        <v>133.22</v>
      </c>
    </row>
    <row r="11481" spans="1:3">
      <c r="A11481" s="75">
        <v>39479</v>
      </c>
      <c r="B11481" s="73" t="s">
        <v>12113</v>
      </c>
      <c r="C11481" s="80">
        <v>156.96</v>
      </c>
    </row>
    <row r="11482" spans="1:3">
      <c r="A11482" s="75">
        <v>39480</v>
      </c>
      <c r="B11482" s="73" t="s">
        <v>12114</v>
      </c>
      <c r="C11482" s="80">
        <v>323.89</v>
      </c>
    </row>
    <row r="11483" spans="1:3">
      <c r="A11483" s="75">
        <v>39459</v>
      </c>
      <c r="B11483" s="73" t="s">
        <v>12115</v>
      </c>
      <c r="C11483" s="80">
        <v>274.89999999999998</v>
      </c>
    </row>
    <row r="11484" spans="1:3">
      <c r="A11484" s="75">
        <v>39445</v>
      </c>
      <c r="B11484" s="73" t="s">
        <v>12116</v>
      </c>
      <c r="C11484" s="80">
        <v>138.03</v>
      </c>
    </row>
    <row r="11485" spans="1:3">
      <c r="A11485" s="75">
        <v>39446</v>
      </c>
      <c r="B11485" s="73" t="s">
        <v>12117</v>
      </c>
      <c r="C11485" s="80">
        <v>140.47999999999999</v>
      </c>
    </row>
    <row r="11486" spans="1:3">
      <c r="A11486" s="75">
        <v>39447</v>
      </c>
      <c r="B11486" s="73" t="s">
        <v>12118</v>
      </c>
      <c r="C11486" s="80">
        <v>150.22999999999999</v>
      </c>
    </row>
    <row r="11487" spans="1:3">
      <c r="A11487" s="75">
        <v>39448</v>
      </c>
      <c r="B11487" s="73" t="s">
        <v>12119</v>
      </c>
      <c r="C11487" s="80">
        <v>256.17</v>
      </c>
    </row>
    <row r="11488" spans="1:3">
      <c r="A11488" s="75">
        <v>39450</v>
      </c>
      <c r="B11488" s="73" t="s">
        <v>12120</v>
      </c>
      <c r="C11488" s="80">
        <v>156.29</v>
      </c>
    </row>
    <row r="11489" spans="1:3">
      <c r="A11489" s="75">
        <v>39451</v>
      </c>
      <c r="B11489" s="73" t="s">
        <v>12121</v>
      </c>
      <c r="C11489" s="80">
        <v>170.47</v>
      </c>
    </row>
    <row r="11490" spans="1:3">
      <c r="A11490" s="75">
        <v>39452</v>
      </c>
      <c r="B11490" s="73" t="s">
        <v>12122</v>
      </c>
      <c r="C11490" s="80">
        <v>171.49</v>
      </c>
    </row>
    <row r="11491" spans="1:3">
      <c r="A11491" s="75">
        <v>39523</v>
      </c>
      <c r="B11491" s="73" t="s">
        <v>12123</v>
      </c>
      <c r="C11491" s="80">
        <v>286.98</v>
      </c>
    </row>
    <row r="11492" spans="1:3">
      <c r="A11492" s="75">
        <v>39449</v>
      </c>
      <c r="B11492" s="73" t="s">
        <v>12124</v>
      </c>
      <c r="C11492" s="80">
        <v>317.81</v>
      </c>
    </row>
    <row r="11493" spans="1:3">
      <c r="A11493" s="75">
        <v>39455</v>
      </c>
      <c r="B11493" s="73" t="s">
        <v>12125</v>
      </c>
      <c r="C11493" s="80">
        <v>157.26</v>
      </c>
    </row>
    <row r="11494" spans="1:3">
      <c r="A11494" s="75">
        <v>39456</v>
      </c>
      <c r="B11494" s="73" t="s">
        <v>12126</v>
      </c>
      <c r="C11494" s="80">
        <v>157.38</v>
      </c>
    </row>
    <row r="11495" spans="1:3">
      <c r="A11495" s="75">
        <v>39457</v>
      </c>
      <c r="B11495" s="73" t="s">
        <v>12127</v>
      </c>
      <c r="C11495" s="80">
        <v>171.57</v>
      </c>
    </row>
    <row r="11496" spans="1:3">
      <c r="A11496" s="75">
        <v>39458</v>
      </c>
      <c r="B11496" s="73" t="s">
        <v>12128</v>
      </c>
      <c r="C11496" s="80">
        <v>320.14999999999998</v>
      </c>
    </row>
    <row r="11497" spans="1:3">
      <c r="A11497" s="75">
        <v>39464</v>
      </c>
      <c r="B11497" s="73" t="s">
        <v>12129</v>
      </c>
      <c r="C11497" s="80">
        <v>514.83000000000004</v>
      </c>
    </row>
    <row r="11498" spans="1:3">
      <c r="A11498" s="75">
        <v>39460</v>
      </c>
      <c r="B11498" s="73" t="s">
        <v>12130</v>
      </c>
      <c r="C11498" s="80">
        <v>195.26</v>
      </c>
    </row>
    <row r="11499" spans="1:3">
      <c r="A11499" s="75">
        <v>39461</v>
      </c>
      <c r="B11499" s="73" t="s">
        <v>12131</v>
      </c>
      <c r="C11499" s="80">
        <v>228.8</v>
      </c>
    </row>
    <row r="11500" spans="1:3">
      <c r="A11500" s="75">
        <v>39462</v>
      </c>
      <c r="B11500" s="73" t="s">
        <v>12132</v>
      </c>
      <c r="C11500" s="80">
        <v>220.51</v>
      </c>
    </row>
    <row r="11501" spans="1:3">
      <c r="A11501" s="75">
        <v>39463</v>
      </c>
      <c r="B11501" s="73" t="s">
        <v>12133</v>
      </c>
      <c r="C11501" s="80">
        <v>510.84</v>
      </c>
    </row>
    <row r="11502" spans="1:3">
      <c r="A11502" s="75">
        <v>26039</v>
      </c>
      <c r="B11502" s="73" t="s">
        <v>12134</v>
      </c>
      <c r="C11502" s="80"/>
    </row>
    <row r="11503" spans="1:3">
      <c r="A11503" s="75">
        <v>2401</v>
      </c>
      <c r="B11503" s="73" t="s">
        <v>12135</v>
      </c>
      <c r="C11503" s="80"/>
    </row>
    <row r="11504" spans="1:3" ht="25.5">
      <c r="A11504" s="75">
        <v>38870</v>
      </c>
      <c r="B11504" s="73" t="s">
        <v>12136</v>
      </c>
      <c r="C11504" s="80"/>
    </row>
    <row r="11505" spans="1:3" ht="25.5">
      <c r="A11505" s="75">
        <v>38869</v>
      </c>
      <c r="B11505" s="73" t="s">
        <v>12137</v>
      </c>
      <c r="C11505" s="80"/>
    </row>
    <row r="11506" spans="1:3" ht="25.5">
      <c r="A11506" s="75">
        <v>38872</v>
      </c>
      <c r="B11506" s="73" t="s">
        <v>12138</v>
      </c>
      <c r="C11506" s="80"/>
    </row>
    <row r="11507" spans="1:3" ht="25.5">
      <c r="A11507" s="75">
        <v>38871</v>
      </c>
      <c r="B11507" s="73" t="s">
        <v>12139</v>
      </c>
      <c r="C11507" s="80"/>
    </row>
    <row r="11508" spans="1:3" ht="25.5">
      <c r="A11508" s="75">
        <v>39283</v>
      </c>
      <c r="B11508" s="73" t="s">
        <v>12140</v>
      </c>
      <c r="C11508" s="80"/>
    </row>
    <row r="11509" spans="1:3" ht="25.5">
      <c r="A11509" s="75">
        <v>39285</v>
      </c>
      <c r="B11509" s="73" t="s">
        <v>12141</v>
      </c>
      <c r="C11509" s="80"/>
    </row>
    <row r="11510" spans="1:3" ht="25.5">
      <c r="A11510" s="75">
        <v>39286</v>
      </c>
      <c r="B11510" s="73" t="s">
        <v>12142</v>
      </c>
      <c r="C11510" s="80"/>
    </row>
    <row r="11511" spans="1:3" ht="25.5">
      <c r="A11511" s="75">
        <v>39288</v>
      </c>
      <c r="B11511" s="73" t="s">
        <v>12143</v>
      </c>
      <c r="C11511" s="80"/>
    </row>
    <row r="11512" spans="1:3" ht="25.5">
      <c r="A11512" s="75">
        <v>44476</v>
      </c>
      <c r="B11512" s="73" t="s">
        <v>12144</v>
      </c>
      <c r="C11512" s="80">
        <v>744.46</v>
      </c>
    </row>
    <row r="11513" spans="1:3">
      <c r="A11513" s="75">
        <v>10629</v>
      </c>
      <c r="B11513" s="73" t="s">
        <v>12145</v>
      </c>
      <c r="C11513" s="80">
        <v>914.58</v>
      </c>
    </row>
    <row r="11514" spans="1:3">
      <c r="A11514" s="75">
        <v>10698</v>
      </c>
      <c r="B11514" s="73" t="s">
        <v>12146</v>
      </c>
      <c r="C11514" s="80"/>
    </row>
    <row r="11515" spans="1:3" ht="25.5">
      <c r="A11515" s="75">
        <v>40521</v>
      </c>
      <c r="B11515" s="73" t="s">
        <v>12147</v>
      </c>
      <c r="C11515" s="80">
        <v>125413.41</v>
      </c>
    </row>
    <row r="11516" spans="1:3" ht="25.5">
      <c r="A11516" s="75">
        <v>2432</v>
      </c>
      <c r="B11516" s="73" t="s">
        <v>12148</v>
      </c>
      <c r="C11516" s="80">
        <v>27.96</v>
      </c>
    </row>
    <row r="11517" spans="1:3" ht="25.5">
      <c r="A11517" s="75">
        <v>2418</v>
      </c>
      <c r="B11517" s="73" t="s">
        <v>12149</v>
      </c>
      <c r="C11517" s="80">
        <v>12.97</v>
      </c>
    </row>
    <row r="11518" spans="1:3" ht="25.5">
      <c r="A11518" s="75">
        <v>2433</v>
      </c>
      <c r="B11518" s="73" t="s">
        <v>12150</v>
      </c>
      <c r="C11518" s="80">
        <v>9.4700000000000006</v>
      </c>
    </row>
    <row r="11519" spans="1:3" ht="25.5">
      <c r="A11519" s="75">
        <v>2420</v>
      </c>
      <c r="B11519" s="73" t="s">
        <v>12151</v>
      </c>
      <c r="C11519" s="80">
        <v>16.27</v>
      </c>
    </row>
    <row r="11520" spans="1:3">
      <c r="A11520" s="75">
        <v>11447</v>
      </c>
      <c r="B11520" s="73" t="s">
        <v>12152</v>
      </c>
      <c r="C11520" s="80">
        <v>32.15</v>
      </c>
    </row>
    <row r="11521" spans="1:3">
      <c r="A11521" s="75">
        <v>11451</v>
      </c>
      <c r="B11521" s="73" t="s">
        <v>12153</v>
      </c>
      <c r="C11521" s="80">
        <v>86.18</v>
      </c>
    </row>
    <row r="11522" spans="1:3" ht="25.5">
      <c r="A11522" s="75">
        <v>11116</v>
      </c>
      <c r="B11522" s="73" t="s">
        <v>12154</v>
      </c>
      <c r="C11522" s="80"/>
    </row>
    <row r="11523" spans="1:3">
      <c r="A11523" s="75">
        <v>38411</v>
      </c>
      <c r="B11523" s="73" t="s">
        <v>12155</v>
      </c>
      <c r="C11523" s="80">
        <v>1586.97</v>
      </c>
    </row>
    <row r="11524" spans="1:3">
      <c r="A11524" s="75">
        <v>38189</v>
      </c>
      <c r="B11524" s="73" t="s">
        <v>12156</v>
      </c>
      <c r="C11524" s="80">
        <v>184.37</v>
      </c>
    </row>
    <row r="11525" spans="1:3">
      <c r="A11525" s="75">
        <v>38190</v>
      </c>
      <c r="B11525" s="73" t="s">
        <v>12157</v>
      </c>
      <c r="C11525" s="80">
        <v>388.42</v>
      </c>
    </row>
    <row r="11526" spans="1:3">
      <c r="A11526" s="75">
        <v>7608</v>
      </c>
      <c r="B11526" s="73" t="s">
        <v>12158</v>
      </c>
      <c r="C11526" s="80">
        <v>12.01</v>
      </c>
    </row>
    <row r="11527" spans="1:3">
      <c r="A11527" s="75">
        <v>1370</v>
      </c>
      <c r="B11527" s="73" t="s">
        <v>12159</v>
      </c>
      <c r="C11527" s="80">
        <v>129.30000000000001</v>
      </c>
    </row>
    <row r="11528" spans="1:3" ht="25.5">
      <c r="A11528" s="75">
        <v>36516</v>
      </c>
      <c r="B11528" s="73" t="s">
        <v>12160</v>
      </c>
      <c r="C11528" s="80"/>
    </row>
    <row r="11529" spans="1:3">
      <c r="A11529" s="75">
        <v>34777</v>
      </c>
      <c r="B11529" s="73" t="s">
        <v>12161</v>
      </c>
      <c r="C11529" s="80">
        <v>3.65</v>
      </c>
    </row>
    <row r="11530" spans="1:3">
      <c r="A11530" s="75">
        <v>7272</v>
      </c>
      <c r="B11530" s="73" t="s">
        <v>12162</v>
      </c>
      <c r="C11530" s="80">
        <v>2.75</v>
      </c>
    </row>
    <row r="11531" spans="1:3">
      <c r="A11531" s="75">
        <v>10605</v>
      </c>
      <c r="B11531" s="73" t="s">
        <v>12163</v>
      </c>
      <c r="C11531" s="80">
        <v>6.27</v>
      </c>
    </row>
    <row r="11532" spans="1:3">
      <c r="A11532" s="75">
        <v>10604</v>
      </c>
      <c r="B11532" s="73" t="s">
        <v>12164</v>
      </c>
      <c r="C11532" s="80">
        <v>14.61</v>
      </c>
    </row>
    <row r="11533" spans="1:3">
      <c r="A11533" s="75">
        <v>672</v>
      </c>
      <c r="B11533" s="73" t="s">
        <v>12165</v>
      </c>
      <c r="C11533" s="80">
        <v>20.09</v>
      </c>
    </row>
    <row r="11534" spans="1:3">
      <c r="A11534" s="75">
        <v>668</v>
      </c>
      <c r="B11534" s="73" t="s">
        <v>12166</v>
      </c>
      <c r="C11534" s="80">
        <v>24.25</v>
      </c>
    </row>
    <row r="11535" spans="1:3">
      <c r="A11535" s="75">
        <v>10578</v>
      </c>
      <c r="B11535" s="73" t="s">
        <v>12167</v>
      </c>
      <c r="C11535" s="80">
        <v>28.25</v>
      </c>
    </row>
    <row r="11536" spans="1:3">
      <c r="A11536" s="75">
        <v>666</v>
      </c>
      <c r="B11536" s="73" t="s">
        <v>12168</v>
      </c>
      <c r="C11536" s="80">
        <v>31.41</v>
      </c>
    </row>
    <row r="11537" spans="1:3">
      <c r="A11537" s="75">
        <v>665</v>
      </c>
      <c r="B11537" s="73" t="s">
        <v>12169</v>
      </c>
      <c r="C11537" s="80">
        <v>42.01</v>
      </c>
    </row>
    <row r="11538" spans="1:3">
      <c r="A11538" s="75">
        <v>10577</v>
      </c>
      <c r="B11538" s="73" t="s">
        <v>12170</v>
      </c>
      <c r="C11538" s="80">
        <v>37.26</v>
      </c>
    </row>
    <row r="11539" spans="1:3">
      <c r="A11539" s="75">
        <v>10583</v>
      </c>
      <c r="B11539" s="73" t="s">
        <v>12171</v>
      </c>
      <c r="C11539" s="80">
        <v>19.36</v>
      </c>
    </row>
    <row r="11540" spans="1:3">
      <c r="A11540" s="75">
        <v>10579</v>
      </c>
      <c r="B11540" s="73" t="s">
        <v>12172</v>
      </c>
      <c r="C11540" s="80">
        <v>33.74</v>
      </c>
    </row>
    <row r="11541" spans="1:3">
      <c r="A11541" s="75">
        <v>10582</v>
      </c>
      <c r="B11541" s="73" t="s">
        <v>12173</v>
      </c>
      <c r="C11541" s="80">
        <v>17.04</v>
      </c>
    </row>
    <row r="11542" spans="1:3">
      <c r="A11542" s="75">
        <v>2436</v>
      </c>
      <c r="B11542" s="73" t="s">
        <v>12174</v>
      </c>
      <c r="C11542" s="80">
        <v>10.6</v>
      </c>
    </row>
    <row r="11543" spans="1:3">
      <c r="A11543" s="75">
        <v>40918</v>
      </c>
      <c r="B11543" s="73" t="s">
        <v>12175</v>
      </c>
      <c r="C11543" s="80">
        <v>2332</v>
      </c>
    </row>
    <row r="11544" spans="1:3">
      <c r="A11544" s="75">
        <v>10998</v>
      </c>
      <c r="B11544" s="73" t="s">
        <v>12176</v>
      </c>
      <c r="C11544" s="80">
        <v>36.32</v>
      </c>
    </row>
    <row r="11545" spans="1:3">
      <c r="A11545" s="75">
        <v>11002</v>
      </c>
      <c r="B11545" s="73" t="s">
        <v>12177</v>
      </c>
      <c r="C11545" s="80">
        <v>33.270000000000003</v>
      </c>
    </row>
    <row r="11546" spans="1:3">
      <c r="A11546" s="75">
        <v>10999</v>
      </c>
      <c r="B11546" s="73" t="s">
        <v>12178</v>
      </c>
      <c r="C11546" s="80">
        <v>31.97</v>
      </c>
    </row>
    <row r="11547" spans="1:3">
      <c r="A11547" s="75">
        <v>10997</v>
      </c>
      <c r="B11547" s="73" t="s">
        <v>12179</v>
      </c>
      <c r="C11547" s="80">
        <v>34.65</v>
      </c>
    </row>
    <row r="11548" spans="1:3">
      <c r="A11548" s="75">
        <v>2680</v>
      </c>
      <c r="B11548" s="73" t="s">
        <v>12180</v>
      </c>
      <c r="C11548" s="80">
        <v>12.1</v>
      </c>
    </row>
    <row r="11549" spans="1:3">
      <c r="A11549" s="75">
        <v>2684</v>
      </c>
      <c r="B11549" s="73" t="s">
        <v>12181</v>
      </c>
      <c r="C11549" s="80">
        <v>11.01</v>
      </c>
    </row>
    <row r="11550" spans="1:3">
      <c r="A11550" s="75">
        <v>2685</v>
      </c>
      <c r="B11550" s="73" t="s">
        <v>12182</v>
      </c>
      <c r="C11550" s="80">
        <v>8.27</v>
      </c>
    </row>
    <row r="11551" spans="1:3">
      <c r="A11551" s="75">
        <v>2673</v>
      </c>
      <c r="B11551" s="73" t="s">
        <v>12183</v>
      </c>
      <c r="C11551" s="80">
        <v>4.25</v>
      </c>
    </row>
    <row r="11552" spans="1:3">
      <c r="A11552" s="75">
        <v>2682</v>
      </c>
      <c r="B11552" s="73" t="s">
        <v>12184</v>
      </c>
      <c r="C11552" s="80">
        <v>28.85</v>
      </c>
    </row>
    <row r="11553" spans="1:3">
      <c r="A11553" s="75">
        <v>2681</v>
      </c>
      <c r="B11553" s="73" t="s">
        <v>12185</v>
      </c>
      <c r="C11553" s="80">
        <v>19.78</v>
      </c>
    </row>
    <row r="11554" spans="1:3">
      <c r="A11554" s="75">
        <v>2686</v>
      </c>
      <c r="B11554" s="73" t="s">
        <v>12186</v>
      </c>
      <c r="C11554" s="80">
        <v>36.18</v>
      </c>
    </row>
    <row r="11555" spans="1:3">
      <c r="A11555" s="75">
        <v>2674</v>
      </c>
      <c r="B11555" s="73" t="s">
        <v>12187</v>
      </c>
      <c r="C11555" s="80">
        <v>5.29</v>
      </c>
    </row>
    <row r="11556" spans="1:3">
      <c r="A11556" s="75">
        <v>2683</v>
      </c>
      <c r="B11556" s="73" t="s">
        <v>12188</v>
      </c>
      <c r="C11556" s="80">
        <v>57.01</v>
      </c>
    </row>
    <row r="11557" spans="1:3">
      <c r="A11557" s="75">
        <v>2676</v>
      </c>
      <c r="B11557" s="73" t="s">
        <v>12189</v>
      </c>
      <c r="C11557" s="80">
        <v>2.4700000000000002</v>
      </c>
    </row>
    <row r="11558" spans="1:3">
      <c r="A11558" s="75">
        <v>2678</v>
      </c>
      <c r="B11558" s="73" t="s">
        <v>12190</v>
      </c>
      <c r="C11558" s="80">
        <v>3.09</v>
      </c>
    </row>
    <row r="11559" spans="1:3">
      <c r="A11559" s="75">
        <v>2679</v>
      </c>
      <c r="B11559" s="73" t="s">
        <v>12191</v>
      </c>
      <c r="C11559" s="80">
        <v>4.7699999999999996</v>
      </c>
    </row>
    <row r="11560" spans="1:3">
      <c r="A11560" s="75">
        <v>12070</v>
      </c>
      <c r="B11560" s="73" t="s">
        <v>12192</v>
      </c>
      <c r="C11560" s="80">
        <v>6.64</v>
      </c>
    </row>
    <row r="11561" spans="1:3">
      <c r="A11561" s="75">
        <v>2675</v>
      </c>
      <c r="B11561" s="73" t="s">
        <v>12193</v>
      </c>
      <c r="C11561" s="80">
        <v>8.6300000000000008</v>
      </c>
    </row>
    <row r="11562" spans="1:3">
      <c r="A11562" s="75">
        <v>12067</v>
      </c>
      <c r="B11562" s="73" t="s">
        <v>12194</v>
      </c>
      <c r="C11562" s="80">
        <v>11.71</v>
      </c>
    </row>
    <row r="11563" spans="1:3">
      <c r="A11563" s="75">
        <v>21128</v>
      </c>
      <c r="B11563" s="73" t="s">
        <v>12195</v>
      </c>
      <c r="C11563" s="80">
        <v>7.91</v>
      </c>
    </row>
    <row r="11564" spans="1:3">
      <c r="A11564" s="75">
        <v>40400</v>
      </c>
      <c r="B11564" s="73" t="s">
        <v>12196</v>
      </c>
      <c r="C11564" s="80">
        <v>2.15</v>
      </c>
    </row>
    <row r="11565" spans="1:3">
      <c r="A11565" s="75">
        <v>40401</v>
      </c>
      <c r="B11565" s="73" t="s">
        <v>12197</v>
      </c>
      <c r="C11565" s="80">
        <v>3.17</v>
      </c>
    </row>
    <row r="11566" spans="1:3">
      <c r="A11566" s="75">
        <v>40402</v>
      </c>
      <c r="B11566" s="73" t="s">
        <v>12198</v>
      </c>
      <c r="C11566" s="80">
        <v>4.0599999999999996</v>
      </c>
    </row>
    <row r="11567" spans="1:3" ht="25.5">
      <c r="A11567" s="75">
        <v>21137</v>
      </c>
      <c r="B11567" s="73" t="s">
        <v>12199</v>
      </c>
      <c r="C11567" s="80">
        <v>8.09</v>
      </c>
    </row>
    <row r="11568" spans="1:3" ht="25.5">
      <c r="A11568" s="75">
        <v>2504</v>
      </c>
      <c r="B11568" s="73" t="s">
        <v>12200</v>
      </c>
      <c r="C11568" s="80">
        <v>8.77</v>
      </c>
    </row>
    <row r="11569" spans="1:3" ht="25.5">
      <c r="A11569" s="75">
        <v>2501</v>
      </c>
      <c r="B11569" s="73" t="s">
        <v>12201</v>
      </c>
      <c r="C11569" s="80">
        <v>11.51</v>
      </c>
    </row>
    <row r="11570" spans="1:3" ht="25.5">
      <c r="A11570" s="75">
        <v>2502</v>
      </c>
      <c r="B11570" s="73" t="s">
        <v>12202</v>
      </c>
      <c r="C11570" s="80">
        <v>17.36</v>
      </c>
    </row>
    <row r="11571" spans="1:3" ht="25.5">
      <c r="A11571" s="75">
        <v>2503</v>
      </c>
      <c r="B11571" s="73" t="s">
        <v>12203</v>
      </c>
      <c r="C11571" s="80">
        <v>22.35</v>
      </c>
    </row>
    <row r="11572" spans="1:3" ht="25.5">
      <c r="A11572" s="75">
        <v>2500</v>
      </c>
      <c r="B11572" s="73" t="s">
        <v>12204</v>
      </c>
      <c r="C11572" s="80">
        <v>29.77</v>
      </c>
    </row>
    <row r="11573" spans="1:3" ht="25.5">
      <c r="A11573" s="75">
        <v>2505</v>
      </c>
      <c r="B11573" s="73" t="s">
        <v>12205</v>
      </c>
      <c r="C11573" s="80">
        <v>46.4</v>
      </c>
    </row>
    <row r="11574" spans="1:3">
      <c r="A11574" s="75">
        <v>12056</v>
      </c>
      <c r="B11574" s="73" t="s">
        <v>12206</v>
      </c>
      <c r="C11574" s="80">
        <v>18.75</v>
      </c>
    </row>
    <row r="11575" spans="1:3">
      <c r="A11575" s="75">
        <v>12057</v>
      </c>
      <c r="B11575" s="73" t="s">
        <v>12207</v>
      </c>
      <c r="C11575" s="80">
        <v>15.92</v>
      </c>
    </row>
    <row r="11576" spans="1:3">
      <c r="A11576" s="75">
        <v>12058</v>
      </c>
      <c r="B11576" s="73" t="s">
        <v>12208</v>
      </c>
      <c r="C11576" s="80">
        <v>9.92</v>
      </c>
    </row>
    <row r="11577" spans="1:3">
      <c r="A11577" s="75">
        <v>12059</v>
      </c>
      <c r="B11577" s="73" t="s">
        <v>12209</v>
      </c>
      <c r="C11577" s="80">
        <v>5.58</v>
      </c>
    </row>
    <row r="11578" spans="1:3">
      <c r="A11578" s="75">
        <v>12060</v>
      </c>
      <c r="B11578" s="73" t="s">
        <v>12210</v>
      </c>
      <c r="C11578" s="80">
        <v>41.37</v>
      </c>
    </row>
    <row r="11579" spans="1:3">
      <c r="A11579" s="75">
        <v>12061</v>
      </c>
      <c r="B11579" s="73" t="s">
        <v>12211</v>
      </c>
      <c r="C11579" s="80">
        <v>25.26</v>
      </c>
    </row>
    <row r="11580" spans="1:3">
      <c r="A11580" s="75">
        <v>12062</v>
      </c>
      <c r="B11580" s="73" t="s">
        <v>12212</v>
      </c>
      <c r="C11580" s="80">
        <v>46.59</v>
      </c>
    </row>
    <row r="11581" spans="1:3">
      <c r="A11581" s="75">
        <v>2687</v>
      </c>
      <c r="B11581" s="73" t="s">
        <v>12213</v>
      </c>
      <c r="C11581" s="80">
        <v>2.16</v>
      </c>
    </row>
    <row r="11582" spans="1:3">
      <c r="A11582" s="75">
        <v>2689</v>
      </c>
      <c r="B11582" s="73" t="s">
        <v>12214</v>
      </c>
      <c r="C11582" s="80">
        <v>2.57</v>
      </c>
    </row>
    <row r="11583" spans="1:3">
      <c r="A11583" s="75">
        <v>2688</v>
      </c>
      <c r="B11583" s="73" t="s">
        <v>12215</v>
      </c>
      <c r="C11583" s="80">
        <v>2.78</v>
      </c>
    </row>
    <row r="11584" spans="1:3">
      <c r="A11584" s="75">
        <v>2690</v>
      </c>
      <c r="B11584" s="73" t="s">
        <v>12216</v>
      </c>
      <c r="C11584" s="80">
        <v>4.76</v>
      </c>
    </row>
    <row r="11585" spans="1:3">
      <c r="A11585" s="75">
        <v>39243</v>
      </c>
      <c r="B11585" s="73" t="s">
        <v>12217</v>
      </c>
      <c r="C11585" s="80">
        <v>3.14</v>
      </c>
    </row>
    <row r="11586" spans="1:3">
      <c r="A11586" s="75">
        <v>39244</v>
      </c>
      <c r="B11586" s="73" t="s">
        <v>12218</v>
      </c>
      <c r="C11586" s="80">
        <v>4.24</v>
      </c>
    </row>
    <row r="11587" spans="1:3">
      <c r="A11587" s="75">
        <v>39245</v>
      </c>
      <c r="B11587" s="73" t="s">
        <v>12219</v>
      </c>
      <c r="C11587" s="80">
        <v>8.16</v>
      </c>
    </row>
    <row r="11588" spans="1:3" ht="25.5">
      <c r="A11588" s="75">
        <v>39255</v>
      </c>
      <c r="B11588" s="73" t="s">
        <v>12220</v>
      </c>
      <c r="C11588" s="80">
        <v>22.58</v>
      </c>
    </row>
    <row r="11589" spans="1:3" ht="25.5">
      <c r="A11589" s="75">
        <v>39254</v>
      </c>
      <c r="B11589" s="73" t="s">
        <v>12221</v>
      </c>
      <c r="C11589" s="80">
        <v>12.2</v>
      </c>
    </row>
    <row r="11590" spans="1:3" ht="25.5">
      <c r="A11590" s="75">
        <v>39253</v>
      </c>
      <c r="B11590" s="73" t="s">
        <v>12222</v>
      </c>
      <c r="C11590" s="80">
        <v>15.55</v>
      </c>
    </row>
    <row r="11591" spans="1:3" ht="25.5">
      <c r="A11591" s="75">
        <v>39246</v>
      </c>
      <c r="B11591" s="73" t="s">
        <v>12223</v>
      </c>
      <c r="C11591" s="80">
        <v>5.5</v>
      </c>
    </row>
    <row r="11592" spans="1:3" ht="25.5">
      <c r="A11592" s="75">
        <v>39247</v>
      </c>
      <c r="B11592" s="73" t="s">
        <v>12224</v>
      </c>
      <c r="C11592" s="80">
        <v>4.8</v>
      </c>
    </row>
    <row r="11593" spans="1:3" ht="25.5">
      <c r="A11593" s="75">
        <v>2446</v>
      </c>
      <c r="B11593" s="73" t="s">
        <v>12225</v>
      </c>
      <c r="C11593" s="80">
        <v>7.9</v>
      </c>
    </row>
    <row r="11594" spans="1:3" ht="25.5">
      <c r="A11594" s="75">
        <v>2442</v>
      </c>
      <c r="B11594" s="73" t="s">
        <v>12226</v>
      </c>
      <c r="C11594" s="80">
        <v>11.07</v>
      </c>
    </row>
    <row r="11595" spans="1:3" ht="25.5">
      <c r="A11595" s="75">
        <v>39248</v>
      </c>
      <c r="B11595" s="73" t="s">
        <v>12227</v>
      </c>
      <c r="C11595" s="80">
        <v>15.42</v>
      </c>
    </row>
    <row r="11596" spans="1:3">
      <c r="A11596" s="75">
        <v>2438</v>
      </c>
      <c r="B11596" s="73" t="s">
        <v>12228</v>
      </c>
      <c r="C11596" s="80">
        <v>11.9</v>
      </c>
    </row>
    <row r="11597" spans="1:3">
      <c r="A11597" s="75">
        <v>40922</v>
      </c>
      <c r="B11597" s="73" t="s">
        <v>12229</v>
      </c>
      <c r="C11597" s="80">
        <v>2618.0100000000002</v>
      </c>
    </row>
    <row r="11598" spans="1:3" ht="38.25">
      <c r="A11598" s="75">
        <v>36486</v>
      </c>
      <c r="B11598" s="73" t="s">
        <v>12230</v>
      </c>
      <c r="C11598" s="80"/>
    </row>
    <row r="11599" spans="1:3" ht="25.5">
      <c r="A11599" s="75">
        <v>37777</v>
      </c>
      <c r="B11599" s="73" t="s">
        <v>12231</v>
      </c>
      <c r="C11599" s="80"/>
    </row>
    <row r="11600" spans="1:3" ht="25.5">
      <c r="A11600" s="75">
        <v>12624</v>
      </c>
      <c r="B11600" s="73" t="s">
        <v>12232</v>
      </c>
      <c r="C11600" s="80">
        <v>32.89</v>
      </c>
    </row>
    <row r="11601" spans="1:3">
      <c r="A11601" s="75">
        <v>517</v>
      </c>
      <c r="B11601" s="73" t="s">
        <v>12233</v>
      </c>
      <c r="C11601" s="80"/>
    </row>
    <row r="11602" spans="1:3" ht="25.5">
      <c r="A11602" s="75">
        <v>37534</v>
      </c>
      <c r="B11602" s="73" t="s">
        <v>12234</v>
      </c>
      <c r="C11602" s="80"/>
    </row>
    <row r="11603" spans="1:3" ht="25.5">
      <c r="A11603" s="75">
        <v>37535</v>
      </c>
      <c r="B11603" s="73" t="s">
        <v>12235</v>
      </c>
      <c r="C11603" s="80"/>
    </row>
    <row r="11604" spans="1:3" ht="25.5">
      <c r="A11604" s="75">
        <v>37533</v>
      </c>
      <c r="B11604" s="73" t="s">
        <v>12236</v>
      </c>
      <c r="C11604" s="80"/>
    </row>
    <row r="11605" spans="1:3" ht="25.5">
      <c r="A11605" s="75">
        <v>37537</v>
      </c>
      <c r="B11605" s="73" t="s">
        <v>12237</v>
      </c>
      <c r="C11605" s="80"/>
    </row>
    <row r="11606" spans="1:3" ht="25.5">
      <c r="A11606" s="75">
        <v>37536</v>
      </c>
      <c r="B11606" s="73" t="s">
        <v>12238</v>
      </c>
      <c r="C11606" s="80"/>
    </row>
    <row r="11607" spans="1:3" ht="25.5">
      <c r="A11607" s="75">
        <v>37532</v>
      </c>
      <c r="B11607" s="73" t="s">
        <v>12239</v>
      </c>
      <c r="C11607" s="80"/>
    </row>
    <row r="11608" spans="1:3">
      <c r="A11608" s="75">
        <v>2696</v>
      </c>
      <c r="B11608" s="73" t="s">
        <v>12240</v>
      </c>
      <c r="C11608" s="80">
        <v>9.2200000000000006</v>
      </c>
    </row>
    <row r="11609" spans="1:3">
      <c r="A11609" s="75">
        <v>40928</v>
      </c>
      <c r="B11609" s="73" t="s">
        <v>12241</v>
      </c>
      <c r="C11609" s="80">
        <v>2028.4</v>
      </c>
    </row>
    <row r="11610" spans="1:3">
      <c r="A11610" s="75">
        <v>4083</v>
      </c>
      <c r="B11610" s="73" t="s">
        <v>12242</v>
      </c>
      <c r="C11610" s="80">
        <v>12.54</v>
      </c>
    </row>
    <row r="11611" spans="1:3">
      <c r="A11611" s="75">
        <v>40818</v>
      </c>
      <c r="B11611" s="73" t="s">
        <v>12243</v>
      </c>
      <c r="C11611" s="80">
        <v>2758.8</v>
      </c>
    </row>
    <row r="11612" spans="1:3">
      <c r="A11612" s="75">
        <v>43146</v>
      </c>
      <c r="B11612" s="73" t="s">
        <v>12244</v>
      </c>
      <c r="C11612" s="80">
        <v>8.93</v>
      </c>
    </row>
    <row r="11613" spans="1:3">
      <c r="A11613" s="75">
        <v>2705</v>
      </c>
      <c r="B11613" s="73" t="s">
        <v>12245</v>
      </c>
      <c r="C11613" s="80">
        <v>1.1000000000000001</v>
      </c>
    </row>
    <row r="11614" spans="1:3" ht="25.5">
      <c r="A11614" s="75">
        <v>14250</v>
      </c>
      <c r="B11614" s="73" t="s">
        <v>12246</v>
      </c>
      <c r="C11614" s="80">
        <v>1.1200000000000001</v>
      </c>
    </row>
    <row r="11615" spans="1:3">
      <c r="A11615" s="75">
        <v>11683</v>
      </c>
      <c r="B11615" s="73" t="s">
        <v>12247</v>
      </c>
      <c r="C11615" s="80">
        <v>76.48</v>
      </c>
    </row>
    <row r="11616" spans="1:3">
      <c r="A11616" s="75">
        <v>11684</v>
      </c>
      <c r="B11616" s="73" t="s">
        <v>12248</v>
      </c>
      <c r="C11616" s="80">
        <v>83.71</v>
      </c>
    </row>
    <row r="11617" spans="1:3">
      <c r="A11617" s="75">
        <v>6141</v>
      </c>
      <c r="B11617" s="73" t="s">
        <v>12249</v>
      </c>
      <c r="C11617" s="80">
        <v>5.7</v>
      </c>
    </row>
    <row r="11618" spans="1:3">
      <c r="A11618" s="75">
        <v>11681</v>
      </c>
      <c r="B11618" s="73" t="s">
        <v>12250</v>
      </c>
      <c r="C11618" s="80">
        <v>7.19</v>
      </c>
    </row>
    <row r="11619" spans="1:3">
      <c r="A11619" s="75">
        <v>2706</v>
      </c>
      <c r="B11619" s="73" t="s">
        <v>12251</v>
      </c>
      <c r="C11619" s="80">
        <v>58.65</v>
      </c>
    </row>
    <row r="11620" spans="1:3">
      <c r="A11620" s="75">
        <v>40811</v>
      </c>
      <c r="B11620" s="73" t="s">
        <v>12252</v>
      </c>
      <c r="C11620" s="80">
        <v>12903</v>
      </c>
    </row>
    <row r="11621" spans="1:3">
      <c r="A11621" s="75">
        <v>2707</v>
      </c>
      <c r="B11621" s="73" t="s">
        <v>12253</v>
      </c>
      <c r="C11621" s="80">
        <v>61.92</v>
      </c>
    </row>
    <row r="11622" spans="1:3">
      <c r="A11622" s="75">
        <v>40813</v>
      </c>
      <c r="B11622" s="73" t="s">
        <v>12254</v>
      </c>
      <c r="C11622" s="80">
        <v>13622.7</v>
      </c>
    </row>
    <row r="11623" spans="1:3">
      <c r="A11623" s="75">
        <v>2708</v>
      </c>
      <c r="B11623" s="73" t="s">
        <v>12255</v>
      </c>
      <c r="C11623" s="80">
        <v>73.84</v>
      </c>
    </row>
    <row r="11624" spans="1:3">
      <c r="A11624" s="75">
        <v>40814</v>
      </c>
      <c r="B11624" s="73" t="s">
        <v>12256</v>
      </c>
      <c r="C11624" s="80">
        <v>16246.31</v>
      </c>
    </row>
    <row r="11625" spans="1:3">
      <c r="A11625" s="75">
        <v>38403</v>
      </c>
      <c r="B11625" s="73" t="s">
        <v>12257</v>
      </c>
      <c r="C11625" s="80">
        <v>57.75</v>
      </c>
    </row>
    <row r="11626" spans="1:3">
      <c r="A11626" s="75">
        <v>43482</v>
      </c>
      <c r="B11626" s="73" t="s">
        <v>12258</v>
      </c>
      <c r="C11626" s="80">
        <v>0.81</v>
      </c>
    </row>
    <row r="11627" spans="1:3">
      <c r="A11627" s="75">
        <v>43494</v>
      </c>
      <c r="B11627" s="73" t="s">
        <v>12259</v>
      </c>
      <c r="C11627" s="80">
        <v>153.54</v>
      </c>
    </row>
    <row r="11628" spans="1:3">
      <c r="A11628" s="75">
        <v>43483</v>
      </c>
      <c r="B11628" s="73" t="s">
        <v>12260</v>
      </c>
      <c r="C11628" s="80">
        <v>1.43</v>
      </c>
    </row>
    <row r="11629" spans="1:3" ht="25.5">
      <c r="A11629" s="75">
        <v>43495</v>
      </c>
      <c r="B11629" s="73" t="s">
        <v>12261</v>
      </c>
      <c r="C11629" s="80">
        <v>270.51</v>
      </c>
    </row>
    <row r="11630" spans="1:3">
      <c r="A11630" s="75">
        <v>43484</v>
      </c>
      <c r="B11630" s="73" t="s">
        <v>12262</v>
      </c>
      <c r="C11630" s="80">
        <v>1.26</v>
      </c>
    </row>
    <row r="11631" spans="1:3">
      <c r="A11631" s="75">
        <v>43496</v>
      </c>
      <c r="B11631" s="73" t="s">
        <v>12263</v>
      </c>
      <c r="C11631" s="80">
        <v>238.02</v>
      </c>
    </row>
    <row r="11632" spans="1:3">
      <c r="A11632" s="75">
        <v>43485</v>
      </c>
      <c r="B11632" s="73" t="s">
        <v>12264</v>
      </c>
      <c r="C11632" s="80">
        <v>1.1299999999999999</v>
      </c>
    </row>
    <row r="11633" spans="1:3">
      <c r="A11633" s="75">
        <v>43497</v>
      </c>
      <c r="B11633" s="73" t="s">
        <v>12265</v>
      </c>
      <c r="C11633" s="80">
        <v>212.45</v>
      </c>
    </row>
    <row r="11634" spans="1:3">
      <c r="A11634" s="75">
        <v>43487</v>
      </c>
      <c r="B11634" s="73" t="s">
        <v>12266</v>
      </c>
      <c r="C11634" s="80">
        <v>1.28</v>
      </c>
    </row>
    <row r="11635" spans="1:3">
      <c r="A11635" s="75">
        <v>43499</v>
      </c>
      <c r="B11635" s="73" t="s">
        <v>12267</v>
      </c>
      <c r="C11635" s="80">
        <v>241.99</v>
      </c>
    </row>
    <row r="11636" spans="1:3">
      <c r="A11636" s="75">
        <v>43486</v>
      </c>
      <c r="B11636" s="73" t="s">
        <v>12268</v>
      </c>
      <c r="C11636" s="80">
        <v>0.77</v>
      </c>
    </row>
    <row r="11637" spans="1:3">
      <c r="A11637" s="75">
        <v>43498</v>
      </c>
      <c r="B11637" s="73" t="s">
        <v>12269</v>
      </c>
      <c r="C11637" s="80">
        <v>146</v>
      </c>
    </row>
    <row r="11638" spans="1:3">
      <c r="A11638" s="75">
        <v>43488</v>
      </c>
      <c r="B11638" s="73" t="s">
        <v>12270</v>
      </c>
      <c r="C11638" s="80">
        <v>0.89</v>
      </c>
    </row>
    <row r="11639" spans="1:3" ht="25.5">
      <c r="A11639" s="75">
        <v>43500</v>
      </c>
      <c r="B11639" s="73" t="s">
        <v>12271</v>
      </c>
      <c r="C11639" s="80">
        <v>167.95</v>
      </c>
    </row>
    <row r="11640" spans="1:3">
      <c r="A11640" s="75">
        <v>43489</v>
      </c>
      <c r="B11640" s="73" t="s">
        <v>12272</v>
      </c>
      <c r="C11640" s="80">
        <v>1.31</v>
      </c>
    </row>
    <row r="11641" spans="1:3">
      <c r="A11641" s="75">
        <v>43501</v>
      </c>
      <c r="B11641" s="73" t="s">
        <v>12273</v>
      </c>
      <c r="C11641" s="80">
        <v>247.11</v>
      </c>
    </row>
    <row r="11642" spans="1:3">
      <c r="A11642" s="75">
        <v>43490</v>
      </c>
      <c r="B11642" s="73" t="s">
        <v>12274</v>
      </c>
      <c r="C11642" s="80">
        <v>1.85</v>
      </c>
    </row>
    <row r="11643" spans="1:3">
      <c r="A11643" s="75">
        <v>43502</v>
      </c>
      <c r="B11643" s="73" t="s">
        <v>12275</v>
      </c>
      <c r="C11643" s="80">
        <v>348.39</v>
      </c>
    </row>
    <row r="11644" spans="1:3">
      <c r="A11644" s="75">
        <v>43491</v>
      </c>
      <c r="B11644" s="73" t="s">
        <v>12276</v>
      </c>
      <c r="C11644" s="80">
        <v>1.39</v>
      </c>
    </row>
    <row r="11645" spans="1:3">
      <c r="A11645" s="75">
        <v>43503</v>
      </c>
      <c r="B11645" s="73" t="s">
        <v>12277</v>
      </c>
      <c r="C11645" s="80">
        <v>261.93</v>
      </c>
    </row>
    <row r="11646" spans="1:3">
      <c r="A11646" s="75">
        <v>43492</v>
      </c>
      <c r="B11646" s="73" t="s">
        <v>12278</v>
      </c>
      <c r="C11646" s="80">
        <v>1.82</v>
      </c>
    </row>
    <row r="11647" spans="1:3">
      <c r="A11647" s="75">
        <v>43504</v>
      </c>
      <c r="B11647" s="73" t="s">
        <v>12279</v>
      </c>
      <c r="C11647" s="80">
        <v>342.83</v>
      </c>
    </row>
    <row r="11648" spans="1:3">
      <c r="A11648" s="75">
        <v>43493</v>
      </c>
      <c r="B11648" s="73" t="s">
        <v>12280</v>
      </c>
      <c r="C11648" s="80">
        <v>0.74</v>
      </c>
    </row>
    <row r="11649" spans="1:3">
      <c r="A11649" s="75">
        <v>43505</v>
      </c>
      <c r="B11649" s="73" t="s">
        <v>12281</v>
      </c>
      <c r="C11649" s="80">
        <v>138.97999999999999</v>
      </c>
    </row>
    <row r="11650" spans="1:3" ht="38.25">
      <c r="A11650" s="75">
        <v>37774</v>
      </c>
      <c r="B11650" s="73" t="s">
        <v>12282</v>
      </c>
      <c r="C11650" s="80"/>
    </row>
    <row r="11651" spans="1:3" ht="38.25">
      <c r="A11651" s="75">
        <v>38629</v>
      </c>
      <c r="B11651" s="73" t="s">
        <v>12283</v>
      </c>
      <c r="C11651" s="80"/>
    </row>
    <row r="11652" spans="1:3" ht="38.25">
      <c r="A11652" s="75">
        <v>38630</v>
      </c>
      <c r="B11652" s="73" t="s">
        <v>12284</v>
      </c>
      <c r="C11652" s="80"/>
    </row>
    <row r="11653" spans="1:3" ht="25.5">
      <c r="A11653" s="75">
        <v>38476</v>
      </c>
      <c r="B11653" s="73" t="s">
        <v>12285</v>
      </c>
      <c r="C11653" s="80">
        <v>221.04</v>
      </c>
    </row>
    <row r="11654" spans="1:3" ht="25.5">
      <c r="A11654" s="75">
        <v>38477</v>
      </c>
      <c r="B11654" s="73" t="s">
        <v>12286</v>
      </c>
      <c r="C11654" s="80">
        <v>586.12</v>
      </c>
    </row>
    <row r="11655" spans="1:3" ht="25.5">
      <c r="A11655" s="75">
        <v>45112</v>
      </c>
      <c r="B11655" s="73" t="s">
        <v>12287</v>
      </c>
      <c r="C11655" s="80">
        <v>1119291.29</v>
      </c>
    </row>
    <row r="11656" spans="1:3" ht="25.5">
      <c r="A11656" s="75">
        <v>14525</v>
      </c>
      <c r="B11656" s="73" t="s">
        <v>12288</v>
      </c>
      <c r="C11656" s="80">
        <v>973117.09</v>
      </c>
    </row>
    <row r="11657" spans="1:3" ht="25.5">
      <c r="A11657" s="75">
        <v>36408</v>
      </c>
      <c r="B11657" s="73" t="s">
        <v>12289</v>
      </c>
      <c r="C11657" s="80">
        <v>1187988</v>
      </c>
    </row>
    <row r="11658" spans="1:3" ht="25.5">
      <c r="A11658" s="75">
        <v>2723</v>
      </c>
      <c r="B11658" s="73" t="s">
        <v>12290</v>
      </c>
      <c r="C11658" s="80">
        <v>723123.08</v>
      </c>
    </row>
    <row r="11659" spans="1:3" ht="25.5">
      <c r="A11659" s="75">
        <v>10685</v>
      </c>
      <c r="B11659" s="73" t="s">
        <v>12291</v>
      </c>
      <c r="C11659" s="80">
        <v>860000</v>
      </c>
    </row>
    <row r="11660" spans="1:3" ht="38.25">
      <c r="A11660" s="75">
        <v>40636</v>
      </c>
      <c r="B11660" s="73" t="s">
        <v>12292</v>
      </c>
      <c r="C11660" s="80">
        <v>1190883.8799999999</v>
      </c>
    </row>
    <row r="11661" spans="1:3">
      <c r="A11661" s="75">
        <v>4111</v>
      </c>
      <c r="B11661" s="73" t="s">
        <v>12293</v>
      </c>
      <c r="C11661" s="80">
        <v>51.56</v>
      </c>
    </row>
    <row r="11662" spans="1:3" ht="25.5">
      <c r="A11662" s="75">
        <v>44538</v>
      </c>
      <c r="B11662" s="73" t="s">
        <v>12294</v>
      </c>
      <c r="C11662" s="80">
        <v>48.63</v>
      </c>
    </row>
    <row r="11663" spans="1:3">
      <c r="A11663" s="75">
        <v>12</v>
      </c>
      <c r="B11663" s="73" t="s">
        <v>12295</v>
      </c>
      <c r="C11663" s="80">
        <v>6.13</v>
      </c>
    </row>
    <row r="11664" spans="1:3">
      <c r="A11664" s="75">
        <v>37554</v>
      </c>
      <c r="B11664" s="73" t="s">
        <v>12296</v>
      </c>
      <c r="C11664" s="80">
        <v>217.26</v>
      </c>
    </row>
    <row r="11665" spans="1:3">
      <c r="A11665" s="75">
        <v>37555</v>
      </c>
      <c r="B11665" s="73" t="s">
        <v>12297</v>
      </c>
      <c r="C11665" s="80">
        <v>264.27999999999997</v>
      </c>
    </row>
    <row r="11666" spans="1:3" ht="25.5">
      <c r="A11666" s="75">
        <v>10902</v>
      </c>
      <c r="B11666" s="73" t="s">
        <v>12298</v>
      </c>
      <c r="C11666" s="80">
        <v>66.31</v>
      </c>
    </row>
    <row r="11667" spans="1:3" ht="25.5">
      <c r="A11667" s="75">
        <v>20965</v>
      </c>
      <c r="B11667" s="73" t="s">
        <v>12299</v>
      </c>
      <c r="C11667" s="80">
        <v>66.930000000000007</v>
      </c>
    </row>
    <row r="11668" spans="1:3" ht="25.5">
      <c r="A11668" s="75">
        <v>20966</v>
      </c>
      <c r="B11668" s="73" t="s">
        <v>12300</v>
      </c>
      <c r="C11668" s="80">
        <v>72.069999999999993</v>
      </c>
    </row>
    <row r="11669" spans="1:3" ht="25.5">
      <c r="A11669" s="75">
        <v>10903</v>
      </c>
      <c r="B11669" s="73" t="s">
        <v>12301</v>
      </c>
      <c r="C11669" s="80">
        <v>109.23</v>
      </c>
    </row>
    <row r="11670" spans="1:3" ht="25.5">
      <c r="A11670" s="75">
        <v>20967</v>
      </c>
      <c r="B11670" s="73" t="s">
        <v>12302</v>
      </c>
      <c r="C11670" s="80">
        <v>109.23</v>
      </c>
    </row>
    <row r="11671" spans="1:3" ht="25.5">
      <c r="A11671" s="75">
        <v>20968</v>
      </c>
      <c r="B11671" s="73" t="s">
        <v>12303</v>
      </c>
      <c r="C11671" s="80">
        <v>119.8</v>
      </c>
    </row>
    <row r="11672" spans="1:3" ht="25.5">
      <c r="A11672" s="75">
        <v>11359</v>
      </c>
      <c r="B11672" s="73" t="s">
        <v>12304</v>
      </c>
      <c r="C11672" s="80">
        <v>1039</v>
      </c>
    </row>
    <row r="11673" spans="1:3" ht="25.5">
      <c r="A11673" s="75">
        <v>39017</v>
      </c>
      <c r="B11673" s="73" t="s">
        <v>12305</v>
      </c>
      <c r="C11673" s="80"/>
    </row>
    <row r="11674" spans="1:3" ht="25.5">
      <c r="A11674" s="75">
        <v>39315</v>
      </c>
      <c r="B11674" s="73" t="s">
        <v>12306</v>
      </c>
      <c r="C11674" s="80"/>
    </row>
    <row r="11675" spans="1:3" ht="25.5">
      <c r="A11675" s="75">
        <v>39016</v>
      </c>
      <c r="B11675" s="73" t="s">
        <v>12307</v>
      </c>
      <c r="C11675" s="80"/>
    </row>
    <row r="11676" spans="1:3" ht="25.5">
      <c r="A11676" s="75">
        <v>39481</v>
      </c>
      <c r="B11676" s="73" t="s">
        <v>12308</v>
      </c>
      <c r="C11676" s="80"/>
    </row>
    <row r="11677" spans="1:3" ht="25.5">
      <c r="A11677" s="75">
        <v>39013</v>
      </c>
      <c r="B11677" s="73" t="s">
        <v>12309</v>
      </c>
      <c r="C11677" s="80"/>
    </row>
    <row r="11678" spans="1:3" ht="25.5">
      <c r="A11678" s="75">
        <v>44919</v>
      </c>
      <c r="B11678" s="73" t="s">
        <v>12310</v>
      </c>
      <c r="C11678" s="80"/>
    </row>
    <row r="11679" spans="1:3">
      <c r="A11679" s="75">
        <v>40433</v>
      </c>
      <c r="B11679" s="73" t="s">
        <v>12311</v>
      </c>
      <c r="C11679" s="80"/>
    </row>
    <row r="11680" spans="1:3" ht="25.5">
      <c r="A11680" s="75">
        <v>20219</v>
      </c>
      <c r="B11680" s="73" t="s">
        <v>12312</v>
      </c>
      <c r="C11680" s="80"/>
    </row>
    <row r="11681" spans="1:3" ht="25.5">
      <c r="A11681" s="75">
        <v>36484</v>
      </c>
      <c r="B11681" s="73" t="s">
        <v>12313</v>
      </c>
      <c r="C11681" s="80"/>
    </row>
    <row r="11682" spans="1:3">
      <c r="A11682" s="75">
        <v>38368</v>
      </c>
      <c r="B11682" s="73" t="s">
        <v>12314</v>
      </c>
      <c r="C11682" s="80"/>
    </row>
    <row r="11683" spans="1:3">
      <c r="A11683" s="75">
        <v>38367</v>
      </c>
      <c r="B11683" s="73" t="s">
        <v>12315</v>
      </c>
      <c r="C11683" s="80">
        <v>10.94</v>
      </c>
    </row>
    <row r="11684" spans="1:3">
      <c r="A11684" s="75">
        <v>38091</v>
      </c>
      <c r="B11684" s="73" t="s">
        <v>12316</v>
      </c>
      <c r="C11684" s="80">
        <v>2.11</v>
      </c>
    </row>
    <row r="11685" spans="1:3">
      <c r="A11685" s="75">
        <v>38095</v>
      </c>
      <c r="B11685" s="73" t="s">
        <v>12317</v>
      </c>
      <c r="C11685" s="80">
        <v>4.46</v>
      </c>
    </row>
    <row r="11686" spans="1:3">
      <c r="A11686" s="75">
        <v>38092</v>
      </c>
      <c r="B11686" s="73" t="s">
        <v>12318</v>
      </c>
      <c r="C11686" s="80">
        <v>2</v>
      </c>
    </row>
    <row r="11687" spans="1:3">
      <c r="A11687" s="75">
        <v>38093</v>
      </c>
      <c r="B11687" s="73" t="s">
        <v>12319</v>
      </c>
      <c r="C11687" s="80">
        <v>2.0699999999999998</v>
      </c>
    </row>
    <row r="11688" spans="1:3">
      <c r="A11688" s="75">
        <v>38096</v>
      </c>
      <c r="B11688" s="73" t="s">
        <v>12320</v>
      </c>
      <c r="C11688" s="80">
        <v>4.8</v>
      </c>
    </row>
    <row r="11689" spans="1:3">
      <c r="A11689" s="75">
        <v>38094</v>
      </c>
      <c r="B11689" s="73" t="s">
        <v>12321</v>
      </c>
      <c r="C11689" s="80">
        <v>2.5299999999999998</v>
      </c>
    </row>
    <row r="11690" spans="1:3">
      <c r="A11690" s="75">
        <v>38097</v>
      </c>
      <c r="B11690" s="73" t="s">
        <v>12322</v>
      </c>
      <c r="C11690" s="80">
        <v>5.15</v>
      </c>
    </row>
    <row r="11691" spans="1:3">
      <c r="A11691" s="75">
        <v>38098</v>
      </c>
      <c r="B11691" s="73" t="s">
        <v>12323</v>
      </c>
      <c r="C11691" s="80">
        <v>5.15</v>
      </c>
    </row>
    <row r="11692" spans="1:3">
      <c r="A11692" s="75">
        <v>11186</v>
      </c>
      <c r="B11692" s="73" t="s">
        <v>12324</v>
      </c>
      <c r="C11692" s="80">
        <v>459.75</v>
      </c>
    </row>
    <row r="11693" spans="1:3" ht="25.5">
      <c r="A11693" s="75">
        <v>11558</v>
      </c>
      <c r="B11693" s="73" t="s">
        <v>12325</v>
      </c>
      <c r="C11693" s="80">
        <v>16.72</v>
      </c>
    </row>
    <row r="11694" spans="1:3" ht="25.5">
      <c r="A11694" s="75">
        <v>11557</v>
      </c>
      <c r="B11694" s="73" t="s">
        <v>12326</v>
      </c>
      <c r="C11694" s="80">
        <v>42.32</v>
      </c>
    </row>
    <row r="11695" spans="1:3">
      <c r="A11695" s="75">
        <v>2759</v>
      </c>
      <c r="B11695" s="73" t="s">
        <v>12327</v>
      </c>
      <c r="C11695" s="80"/>
    </row>
    <row r="11696" spans="1:3">
      <c r="A11696" s="75">
        <v>38124</v>
      </c>
      <c r="B11696" s="73" t="s">
        <v>12328</v>
      </c>
      <c r="C11696" s="80">
        <v>30</v>
      </c>
    </row>
    <row r="11697" spans="1:3">
      <c r="A11697" s="75">
        <v>38380</v>
      </c>
      <c r="B11697" s="73" t="s">
        <v>12329</v>
      </c>
      <c r="C11697" s="80">
        <v>18.21</v>
      </c>
    </row>
    <row r="11698" spans="1:3">
      <c r="A11698" s="75">
        <v>45278</v>
      </c>
      <c r="B11698" s="73" t="s">
        <v>12330</v>
      </c>
      <c r="C11698" s="80">
        <v>160.54</v>
      </c>
    </row>
    <row r="11699" spans="1:3" ht="25.5">
      <c r="A11699" s="75">
        <v>42429</v>
      </c>
      <c r="B11699" s="73" t="s">
        <v>12331</v>
      </c>
      <c r="C11699" s="80"/>
    </row>
    <row r="11700" spans="1:3">
      <c r="A11700" s="75">
        <v>39616</v>
      </c>
      <c r="B11700" s="73" t="s">
        <v>12332</v>
      </c>
      <c r="C11700" s="80"/>
    </row>
    <row r="11701" spans="1:3">
      <c r="A11701" s="75">
        <v>39618</v>
      </c>
      <c r="B11701" s="73" t="s">
        <v>12333</v>
      </c>
      <c r="C11701" s="80"/>
    </row>
    <row r="11702" spans="1:3">
      <c r="A11702" s="75">
        <v>39619</v>
      </c>
      <c r="B11702" s="73" t="s">
        <v>12334</v>
      </c>
      <c r="C11702" s="80"/>
    </row>
    <row r="11703" spans="1:3">
      <c r="A11703" s="75">
        <v>39613</v>
      </c>
      <c r="B11703" s="73" t="s">
        <v>12335</v>
      </c>
      <c r="C11703" s="80"/>
    </row>
    <row r="11704" spans="1:3">
      <c r="A11704" s="75">
        <v>39614</v>
      </c>
      <c r="B11704" s="73" t="s">
        <v>12336</v>
      </c>
      <c r="C11704" s="80"/>
    </row>
    <row r="11705" spans="1:3" ht="25.5">
      <c r="A11705" s="75">
        <v>38538</v>
      </c>
      <c r="B11705" s="73" t="s">
        <v>12337</v>
      </c>
      <c r="C11705" s="80"/>
    </row>
    <row r="11706" spans="1:3" ht="25.5">
      <c r="A11706" s="75">
        <v>38539</v>
      </c>
      <c r="B11706" s="73" t="s">
        <v>12338</v>
      </c>
      <c r="C11706" s="80"/>
    </row>
    <row r="11707" spans="1:3" ht="25.5">
      <c r="A11707" s="75">
        <v>38540</v>
      </c>
      <c r="B11707" s="73" t="s">
        <v>12339</v>
      </c>
      <c r="C11707" s="80"/>
    </row>
    <row r="11708" spans="1:3">
      <c r="A11708" s="75">
        <v>38384</v>
      </c>
      <c r="B11708" s="73" t="s">
        <v>12340</v>
      </c>
      <c r="C11708" s="80">
        <v>13.11</v>
      </c>
    </row>
    <row r="11709" spans="1:3">
      <c r="A11709" s="75">
        <v>13</v>
      </c>
      <c r="B11709" s="73" t="s">
        <v>12341</v>
      </c>
      <c r="C11709" s="80">
        <v>26.4</v>
      </c>
    </row>
    <row r="11710" spans="1:3">
      <c r="A11710" s="75">
        <v>2762</v>
      </c>
      <c r="B11710" s="73" t="s">
        <v>12342</v>
      </c>
      <c r="C11710" s="80"/>
    </row>
    <row r="11711" spans="1:3" ht="25.5">
      <c r="A11711" s="75">
        <v>21142</v>
      </c>
      <c r="B11711" s="73" t="s">
        <v>12343</v>
      </c>
      <c r="C11711" s="80">
        <v>25.45</v>
      </c>
    </row>
    <row r="11712" spans="1:3">
      <c r="A11712" s="75">
        <v>4223</v>
      </c>
      <c r="B11712" s="73" t="s">
        <v>12344</v>
      </c>
      <c r="C11712" s="80">
        <v>3.91</v>
      </c>
    </row>
    <row r="11713" spans="1:3">
      <c r="A11713" s="75">
        <v>37372</v>
      </c>
      <c r="B11713" s="73" t="s">
        <v>12345</v>
      </c>
      <c r="C11713" s="80">
        <v>1.43</v>
      </c>
    </row>
    <row r="11714" spans="1:3">
      <c r="A11714" s="75">
        <v>40863</v>
      </c>
      <c r="B11714" s="73" t="s">
        <v>12346</v>
      </c>
      <c r="C11714" s="80">
        <v>270.51</v>
      </c>
    </row>
    <row r="11715" spans="1:3">
      <c r="A11715" s="75">
        <v>38475</v>
      </c>
      <c r="B11715" s="73" t="s">
        <v>12347</v>
      </c>
      <c r="C11715" s="80">
        <v>84.78</v>
      </c>
    </row>
    <row r="11716" spans="1:3">
      <c r="A11716" s="75">
        <v>38474</v>
      </c>
      <c r="B11716" s="73" t="s">
        <v>12348</v>
      </c>
      <c r="C11716" s="80">
        <v>85.96</v>
      </c>
    </row>
    <row r="11717" spans="1:3">
      <c r="A11717" s="75">
        <v>10886</v>
      </c>
      <c r="B11717" s="73" t="s">
        <v>12349</v>
      </c>
      <c r="C11717" s="80">
        <v>197.51</v>
      </c>
    </row>
    <row r="11718" spans="1:3">
      <c r="A11718" s="75">
        <v>10888</v>
      </c>
      <c r="B11718" s="73" t="s">
        <v>12350</v>
      </c>
      <c r="C11718" s="80">
        <v>625.09</v>
      </c>
    </row>
    <row r="11719" spans="1:3">
      <c r="A11719" s="75">
        <v>10889</v>
      </c>
      <c r="B11719" s="73" t="s">
        <v>12351</v>
      </c>
      <c r="C11719" s="80">
        <v>677.19</v>
      </c>
    </row>
    <row r="11720" spans="1:3">
      <c r="A11720" s="75">
        <v>10890</v>
      </c>
      <c r="B11720" s="73" t="s">
        <v>12352</v>
      </c>
      <c r="C11720" s="80">
        <v>312.54000000000002</v>
      </c>
    </row>
    <row r="11721" spans="1:3">
      <c r="A11721" s="75">
        <v>10891</v>
      </c>
      <c r="B11721" s="73" t="s">
        <v>12353</v>
      </c>
      <c r="C11721" s="80">
        <v>191</v>
      </c>
    </row>
    <row r="11722" spans="1:3">
      <c r="A11722" s="75">
        <v>10892</v>
      </c>
      <c r="B11722" s="73" t="s">
        <v>12354</v>
      </c>
      <c r="C11722" s="80">
        <v>225.73</v>
      </c>
    </row>
    <row r="11723" spans="1:3">
      <c r="A11723" s="75">
        <v>20977</v>
      </c>
      <c r="B11723" s="73" t="s">
        <v>12355</v>
      </c>
      <c r="C11723" s="80">
        <v>269.13</v>
      </c>
    </row>
    <row r="11724" spans="1:3">
      <c r="A11724" s="75">
        <v>3073</v>
      </c>
      <c r="B11724" s="73" t="s">
        <v>12356</v>
      </c>
      <c r="C11724" s="80">
        <v>166.27</v>
      </c>
    </row>
    <row r="11725" spans="1:3">
      <c r="A11725" s="75">
        <v>3074</v>
      </c>
      <c r="B11725" s="73" t="s">
        <v>12357</v>
      </c>
      <c r="C11725" s="80">
        <v>104.97</v>
      </c>
    </row>
    <row r="11726" spans="1:3">
      <c r="A11726" s="75">
        <v>3076</v>
      </c>
      <c r="B11726" s="73" t="s">
        <v>12358</v>
      </c>
      <c r="C11726" s="80">
        <v>136.69</v>
      </c>
    </row>
    <row r="11727" spans="1:3">
      <c r="A11727" s="75">
        <v>3075</v>
      </c>
      <c r="B11727" s="73" t="s">
        <v>12359</v>
      </c>
      <c r="C11727" s="80">
        <v>86.38</v>
      </c>
    </row>
    <row r="11728" spans="1:3">
      <c r="A11728" s="75">
        <v>10781</v>
      </c>
      <c r="B11728" s="73" t="s">
        <v>12360</v>
      </c>
      <c r="C11728" s="80">
        <v>11.71</v>
      </c>
    </row>
    <row r="11729" spans="1:3" ht="25.5">
      <c r="A11729" s="75">
        <v>11480</v>
      </c>
      <c r="B11729" s="73" t="s">
        <v>12361</v>
      </c>
      <c r="C11729" s="80">
        <v>126.14</v>
      </c>
    </row>
    <row r="11730" spans="1:3" ht="25.5">
      <c r="A11730" s="75">
        <v>43612</v>
      </c>
      <c r="B11730" s="73" t="s">
        <v>12362</v>
      </c>
      <c r="C11730" s="80">
        <v>99.28</v>
      </c>
    </row>
    <row r="11731" spans="1:3" ht="25.5">
      <c r="A11731" s="75">
        <v>43613</v>
      </c>
      <c r="B11731" s="73" t="s">
        <v>12363</v>
      </c>
      <c r="C11731" s="80">
        <v>82.19</v>
      </c>
    </row>
    <row r="11732" spans="1:3" ht="38.25">
      <c r="A11732" s="75">
        <v>11469</v>
      </c>
      <c r="B11732" s="73" t="s">
        <v>12364</v>
      </c>
      <c r="C11732" s="80">
        <v>13.46</v>
      </c>
    </row>
    <row r="11733" spans="1:3" ht="25.5">
      <c r="A11733" s="75">
        <v>11468</v>
      </c>
      <c r="B11733" s="73" t="s">
        <v>12365</v>
      </c>
      <c r="C11733" s="80">
        <v>13.47</v>
      </c>
    </row>
    <row r="11734" spans="1:3" ht="25.5">
      <c r="A11734" s="75">
        <v>11484</v>
      </c>
      <c r="B11734" s="73" t="s">
        <v>12366</v>
      </c>
      <c r="C11734" s="80">
        <v>59.18</v>
      </c>
    </row>
    <row r="11735" spans="1:3" ht="25.5">
      <c r="A11735" s="75">
        <v>38155</v>
      </c>
      <c r="B11735" s="73" t="s">
        <v>12367</v>
      </c>
      <c r="C11735" s="80">
        <v>91.88</v>
      </c>
    </row>
    <row r="11736" spans="1:3" ht="25.5">
      <c r="A11736" s="75">
        <v>11467</v>
      </c>
      <c r="B11736" s="73" t="s">
        <v>12368</v>
      </c>
      <c r="C11736" s="80">
        <v>20.99</v>
      </c>
    </row>
    <row r="11737" spans="1:3" ht="38.25">
      <c r="A11737" s="75">
        <v>38153</v>
      </c>
      <c r="B11737" s="73" t="s">
        <v>12369</v>
      </c>
      <c r="C11737" s="80">
        <v>53.63</v>
      </c>
    </row>
    <row r="11738" spans="1:3" ht="38.25">
      <c r="A11738" s="75">
        <v>43607</v>
      </c>
      <c r="B11738" s="73" t="s">
        <v>12370</v>
      </c>
      <c r="C11738" s="80">
        <v>101.43</v>
      </c>
    </row>
    <row r="11739" spans="1:3" ht="38.25">
      <c r="A11739" s="75">
        <v>3080</v>
      </c>
      <c r="B11739" s="73" t="s">
        <v>12371</v>
      </c>
      <c r="C11739" s="80">
        <v>68.2</v>
      </c>
    </row>
    <row r="11740" spans="1:3" ht="38.25">
      <c r="A11740" s="75">
        <v>3081</v>
      </c>
      <c r="B11740" s="73" t="s">
        <v>12372</v>
      </c>
      <c r="C11740" s="80">
        <v>134.93</v>
      </c>
    </row>
    <row r="11741" spans="1:3" ht="38.25">
      <c r="A11741" s="75">
        <v>3090</v>
      </c>
      <c r="B11741" s="73" t="s">
        <v>12373</v>
      </c>
      <c r="C11741" s="80">
        <v>60.87</v>
      </c>
    </row>
    <row r="11742" spans="1:3" ht="38.25">
      <c r="A11742" s="75">
        <v>43611</v>
      </c>
      <c r="B11742" s="73" t="s">
        <v>12374</v>
      </c>
      <c r="C11742" s="80">
        <v>101.01</v>
      </c>
    </row>
    <row r="11743" spans="1:3" ht="38.25">
      <c r="A11743" s="75">
        <v>3103</v>
      </c>
      <c r="B11743" s="73" t="s">
        <v>12375</v>
      </c>
      <c r="C11743" s="80">
        <v>50.47</v>
      </c>
    </row>
    <row r="11744" spans="1:3" ht="38.25">
      <c r="A11744" s="75">
        <v>3097</v>
      </c>
      <c r="B11744" s="73" t="s">
        <v>12376</v>
      </c>
      <c r="C11744" s="80">
        <v>76.36</v>
      </c>
    </row>
    <row r="11745" spans="1:3" ht="38.25">
      <c r="A11745" s="75">
        <v>3099</v>
      </c>
      <c r="B11745" s="73" t="s">
        <v>12377</v>
      </c>
      <c r="C11745" s="80">
        <v>122.27</v>
      </c>
    </row>
    <row r="11746" spans="1:3" ht="38.25">
      <c r="A11746" s="75">
        <v>38151</v>
      </c>
      <c r="B11746" s="73" t="s">
        <v>12378</v>
      </c>
      <c r="C11746" s="80">
        <v>88.64</v>
      </c>
    </row>
    <row r="11747" spans="1:3" ht="38.25">
      <c r="A11747" s="75">
        <v>38152</v>
      </c>
      <c r="B11747" s="73" t="s">
        <v>12379</v>
      </c>
      <c r="C11747" s="80">
        <v>142.99</v>
      </c>
    </row>
    <row r="11748" spans="1:3" ht="38.25">
      <c r="A11748" s="75">
        <v>43610</v>
      </c>
      <c r="B11748" s="73" t="s">
        <v>12380</v>
      </c>
      <c r="C11748" s="80">
        <v>75.760000000000005</v>
      </c>
    </row>
    <row r="11749" spans="1:3" ht="38.25">
      <c r="A11749" s="75">
        <v>3093</v>
      </c>
      <c r="B11749" s="73" t="s">
        <v>12381</v>
      </c>
      <c r="C11749" s="80">
        <v>122.27</v>
      </c>
    </row>
    <row r="11750" spans="1:3" ht="25.5">
      <c r="A11750" s="75">
        <v>38165</v>
      </c>
      <c r="B11750" s="73" t="s">
        <v>12382</v>
      </c>
      <c r="C11750" s="80">
        <v>80.42</v>
      </c>
    </row>
    <row r="11751" spans="1:3">
      <c r="A11751" s="75">
        <v>38177</v>
      </c>
      <c r="B11751" s="73" t="s">
        <v>12383</v>
      </c>
      <c r="C11751" s="80">
        <v>23.89</v>
      </c>
    </row>
    <row r="11752" spans="1:3" ht="25.5">
      <c r="A11752" s="75">
        <v>11458</v>
      </c>
      <c r="B11752" s="73" t="s">
        <v>12384</v>
      </c>
      <c r="C11752" s="80">
        <v>28.53</v>
      </c>
    </row>
    <row r="11753" spans="1:3" ht="38.25">
      <c r="A11753" s="75">
        <v>3108</v>
      </c>
      <c r="B11753" s="73" t="s">
        <v>12385</v>
      </c>
      <c r="C11753" s="80">
        <v>121.28</v>
      </c>
    </row>
    <row r="11754" spans="1:3" ht="38.25">
      <c r="A11754" s="75">
        <v>3105</v>
      </c>
      <c r="B11754" s="73" t="s">
        <v>12386</v>
      </c>
      <c r="C11754" s="80">
        <v>158.63</v>
      </c>
    </row>
    <row r="11755" spans="1:3" ht="25.5">
      <c r="A11755" s="75">
        <v>38178</v>
      </c>
      <c r="B11755" s="73" t="s">
        <v>12387</v>
      </c>
      <c r="C11755" s="80">
        <v>26.29</v>
      </c>
    </row>
    <row r="11756" spans="1:3" ht="25.5">
      <c r="A11756" s="75">
        <v>43575</v>
      </c>
      <c r="B11756" s="73" t="s">
        <v>12388</v>
      </c>
      <c r="C11756" s="80">
        <v>56.97</v>
      </c>
    </row>
    <row r="11757" spans="1:3" ht="25.5">
      <c r="A11757" s="75">
        <v>43577</v>
      </c>
      <c r="B11757" s="73" t="s">
        <v>12389</v>
      </c>
      <c r="C11757" s="80">
        <v>99.04</v>
      </c>
    </row>
    <row r="11758" spans="1:3">
      <c r="A11758" s="75">
        <v>43458</v>
      </c>
      <c r="B11758" s="73" t="s">
        <v>12390</v>
      </c>
      <c r="C11758" s="80">
        <v>0.06</v>
      </c>
    </row>
    <row r="11759" spans="1:3">
      <c r="A11759" s="75">
        <v>43470</v>
      </c>
      <c r="B11759" s="73" t="s">
        <v>12391</v>
      </c>
      <c r="C11759" s="80">
        <v>11.14</v>
      </c>
    </row>
    <row r="11760" spans="1:3" ht="25.5">
      <c r="A11760" s="75">
        <v>43459</v>
      </c>
      <c r="B11760" s="73" t="s">
        <v>12392</v>
      </c>
      <c r="C11760" s="80">
        <v>0.44</v>
      </c>
    </row>
    <row r="11761" spans="1:3" ht="25.5">
      <c r="A11761" s="75">
        <v>43471</v>
      </c>
      <c r="B11761" s="73" t="s">
        <v>12393</v>
      </c>
      <c r="C11761" s="80">
        <v>82.31</v>
      </c>
    </row>
    <row r="11762" spans="1:3">
      <c r="A11762" s="75">
        <v>43460</v>
      </c>
      <c r="B11762" s="73" t="s">
        <v>12394</v>
      </c>
      <c r="C11762" s="80">
        <v>0.86</v>
      </c>
    </row>
    <row r="11763" spans="1:3">
      <c r="A11763" s="75">
        <v>43472</v>
      </c>
      <c r="B11763" s="73" t="s">
        <v>12395</v>
      </c>
      <c r="C11763" s="80">
        <v>161.72999999999999</v>
      </c>
    </row>
    <row r="11764" spans="1:3">
      <c r="A11764" s="75">
        <v>43461</v>
      </c>
      <c r="B11764" s="73" t="s">
        <v>12396</v>
      </c>
      <c r="C11764" s="80">
        <v>0.31</v>
      </c>
    </row>
    <row r="11765" spans="1:3">
      <c r="A11765" s="75">
        <v>43473</v>
      </c>
      <c r="B11765" s="73" t="s">
        <v>12397</v>
      </c>
      <c r="C11765" s="80">
        <v>59.01</v>
      </c>
    </row>
    <row r="11766" spans="1:3" ht="25.5">
      <c r="A11766" s="75">
        <v>43463</v>
      </c>
      <c r="B11766" s="73" t="s">
        <v>12398</v>
      </c>
      <c r="C11766" s="80">
        <v>0.08</v>
      </c>
    </row>
    <row r="11767" spans="1:3" ht="25.5">
      <c r="A11767" s="75">
        <v>43475</v>
      </c>
      <c r="B11767" s="73" t="s">
        <v>12399</v>
      </c>
      <c r="C11767" s="80">
        <v>15.46</v>
      </c>
    </row>
    <row r="11768" spans="1:3" ht="25.5">
      <c r="A11768" s="75">
        <v>43462</v>
      </c>
      <c r="B11768" s="73" t="s">
        <v>12400</v>
      </c>
      <c r="C11768" s="80">
        <v>0.01</v>
      </c>
    </row>
    <row r="11769" spans="1:3" ht="25.5">
      <c r="A11769" s="75">
        <v>43474</v>
      </c>
      <c r="B11769" s="73" t="s">
        <v>12401</v>
      </c>
      <c r="C11769" s="80">
        <v>2.35</v>
      </c>
    </row>
    <row r="11770" spans="1:3" ht="25.5">
      <c r="A11770" s="75">
        <v>43464</v>
      </c>
      <c r="B11770" s="73" t="s">
        <v>12402</v>
      </c>
      <c r="C11770" s="80">
        <v>0.01</v>
      </c>
    </row>
    <row r="11771" spans="1:3" ht="25.5">
      <c r="A11771" s="75">
        <v>43476</v>
      </c>
      <c r="B11771" s="73" t="s">
        <v>12403</v>
      </c>
      <c r="C11771" s="80">
        <v>0.01</v>
      </c>
    </row>
    <row r="11772" spans="1:3">
      <c r="A11772" s="75">
        <v>43465</v>
      </c>
      <c r="B11772" s="73" t="s">
        <v>12404</v>
      </c>
      <c r="C11772" s="80">
        <v>0.78</v>
      </c>
    </row>
    <row r="11773" spans="1:3">
      <c r="A11773" s="75">
        <v>43477</v>
      </c>
      <c r="B11773" s="73" t="s">
        <v>12405</v>
      </c>
      <c r="C11773" s="80">
        <v>147.87</v>
      </c>
    </row>
    <row r="11774" spans="1:3">
      <c r="A11774" s="75">
        <v>43466</v>
      </c>
      <c r="B11774" s="73" t="s">
        <v>12406</v>
      </c>
      <c r="C11774" s="80">
        <v>2.0499999999999998</v>
      </c>
    </row>
    <row r="11775" spans="1:3">
      <c r="A11775" s="75">
        <v>43478</v>
      </c>
      <c r="B11775" s="73" t="s">
        <v>12407</v>
      </c>
      <c r="C11775" s="80">
        <v>387.36</v>
      </c>
    </row>
    <row r="11776" spans="1:3">
      <c r="A11776" s="75">
        <v>43467</v>
      </c>
      <c r="B11776" s="73" t="s">
        <v>12408</v>
      </c>
      <c r="C11776" s="80">
        <v>0.61</v>
      </c>
    </row>
    <row r="11777" spans="1:3">
      <c r="A11777" s="75">
        <v>43479</v>
      </c>
      <c r="B11777" s="73" t="s">
        <v>12409</v>
      </c>
      <c r="C11777" s="80">
        <v>114.77</v>
      </c>
    </row>
    <row r="11778" spans="1:3">
      <c r="A11778" s="75">
        <v>43468</v>
      </c>
      <c r="B11778" s="73" t="s">
        <v>12410</v>
      </c>
      <c r="C11778" s="80">
        <v>1.21</v>
      </c>
    </row>
    <row r="11779" spans="1:3">
      <c r="A11779" s="75">
        <v>43480</v>
      </c>
      <c r="B11779" s="73" t="s">
        <v>12411</v>
      </c>
      <c r="C11779" s="80">
        <v>228.92</v>
      </c>
    </row>
    <row r="11780" spans="1:3">
      <c r="A11780" s="75">
        <v>43469</v>
      </c>
      <c r="B11780" s="73" t="s">
        <v>12412</v>
      </c>
      <c r="C11780" s="80">
        <v>0.05</v>
      </c>
    </row>
    <row r="11781" spans="1:3">
      <c r="A11781" s="75">
        <v>43481</v>
      </c>
      <c r="B11781" s="73" t="s">
        <v>12413</v>
      </c>
      <c r="C11781" s="80">
        <v>9.89</v>
      </c>
    </row>
    <row r="11782" spans="1:3">
      <c r="A11782" s="75">
        <v>45204</v>
      </c>
      <c r="B11782" s="73" t="s">
        <v>12414</v>
      </c>
      <c r="C11782" s="80">
        <v>62.73</v>
      </c>
    </row>
    <row r="11783" spans="1:3" ht="25.5">
      <c r="A11783" s="75">
        <v>3119</v>
      </c>
      <c r="B11783" s="73" t="s">
        <v>12415</v>
      </c>
      <c r="C11783" s="80">
        <v>3.09</v>
      </c>
    </row>
    <row r="11784" spans="1:3" ht="25.5">
      <c r="A11784" s="75">
        <v>3122</v>
      </c>
      <c r="B11784" s="73" t="s">
        <v>12416</v>
      </c>
      <c r="C11784" s="80">
        <v>6.28</v>
      </c>
    </row>
    <row r="11785" spans="1:3" ht="25.5">
      <c r="A11785" s="75">
        <v>3121</v>
      </c>
      <c r="B11785" s="73" t="s">
        <v>12417</v>
      </c>
      <c r="C11785" s="80">
        <v>7.12</v>
      </c>
    </row>
    <row r="11786" spans="1:3" ht="25.5">
      <c r="A11786" s="75">
        <v>3120</v>
      </c>
      <c r="B11786" s="73" t="s">
        <v>12418</v>
      </c>
      <c r="C11786" s="80">
        <v>13.5</v>
      </c>
    </row>
    <row r="11787" spans="1:3" ht="25.5">
      <c r="A11787" s="75">
        <v>11455</v>
      </c>
      <c r="B11787" s="73" t="s">
        <v>12419</v>
      </c>
      <c r="C11787" s="80">
        <v>19.53</v>
      </c>
    </row>
    <row r="11788" spans="1:3" ht="25.5">
      <c r="A11788" s="75">
        <v>11456</v>
      </c>
      <c r="B11788" s="73" t="s">
        <v>12420</v>
      </c>
      <c r="C11788" s="80">
        <v>23.35</v>
      </c>
    </row>
    <row r="11789" spans="1:3" ht="38.25">
      <c r="A11789" s="75">
        <v>3107</v>
      </c>
      <c r="B11789" s="73" t="s">
        <v>12421</v>
      </c>
      <c r="C11789" s="80">
        <v>9.85</v>
      </c>
    </row>
    <row r="11790" spans="1:3" ht="38.25">
      <c r="A11790" s="75">
        <v>43583</v>
      </c>
      <c r="B11790" s="73" t="s">
        <v>12422</v>
      </c>
      <c r="C11790" s="80">
        <v>11.11</v>
      </c>
    </row>
    <row r="11791" spans="1:3" ht="38.25">
      <c r="A11791" s="75">
        <v>43586</v>
      </c>
      <c r="B11791" s="73" t="s">
        <v>12423</v>
      </c>
      <c r="C11791" s="80">
        <v>11.38</v>
      </c>
    </row>
    <row r="11792" spans="1:3" ht="38.25">
      <c r="A11792" s="75">
        <v>11461</v>
      </c>
      <c r="B11792" s="73" t="s">
        <v>12424</v>
      </c>
      <c r="C11792" s="80">
        <v>12.4</v>
      </c>
    </row>
    <row r="11793" spans="1:3" ht="38.25">
      <c r="A11793" s="75">
        <v>43587</v>
      </c>
      <c r="B11793" s="73" t="s">
        <v>12425</v>
      </c>
      <c r="C11793" s="80">
        <v>14.31</v>
      </c>
    </row>
    <row r="11794" spans="1:3" ht="38.25">
      <c r="A11794" s="75">
        <v>3106</v>
      </c>
      <c r="B11794" s="73" t="s">
        <v>12426</v>
      </c>
      <c r="C11794" s="80">
        <v>18.16</v>
      </c>
    </row>
    <row r="11795" spans="1:3">
      <c r="A11795" s="75">
        <v>44539</v>
      </c>
      <c r="B11795" s="73" t="s">
        <v>12427</v>
      </c>
      <c r="C11795" s="80">
        <v>3.3</v>
      </c>
    </row>
    <row r="11796" spans="1:3">
      <c r="A11796" s="75">
        <v>3123</v>
      </c>
      <c r="B11796" s="73" t="s">
        <v>12428</v>
      </c>
      <c r="C11796" s="80">
        <v>3.08</v>
      </c>
    </row>
    <row r="11797" spans="1:3">
      <c r="A11797" s="75">
        <v>38125</v>
      </c>
      <c r="B11797" s="73" t="s">
        <v>12429</v>
      </c>
      <c r="C11797" s="80">
        <v>2.14</v>
      </c>
    </row>
    <row r="11798" spans="1:3" ht="25.5">
      <c r="A11798" s="75">
        <v>39014</v>
      </c>
      <c r="B11798" s="73" t="s">
        <v>12430</v>
      </c>
      <c r="C11798" s="80">
        <v>8.92</v>
      </c>
    </row>
    <row r="11799" spans="1:3" ht="25.5">
      <c r="A11799" s="75">
        <v>39365</v>
      </c>
      <c r="B11799" s="73" t="s">
        <v>12431</v>
      </c>
      <c r="C11799" s="80">
        <v>2033.06</v>
      </c>
    </row>
    <row r="11800" spans="1:3" ht="25.5">
      <c r="A11800" s="75">
        <v>39366</v>
      </c>
      <c r="B11800" s="73" t="s">
        <v>12432</v>
      </c>
      <c r="C11800" s="80">
        <v>3084.48</v>
      </c>
    </row>
    <row r="11801" spans="1:3" ht="25.5">
      <c r="A11801" s="75">
        <v>39367</v>
      </c>
      <c r="B11801" s="73" t="s">
        <v>12433</v>
      </c>
      <c r="C11801" s="80">
        <v>5285.06</v>
      </c>
    </row>
    <row r="11802" spans="1:3" ht="25.5">
      <c r="A11802" s="75">
        <v>45263</v>
      </c>
      <c r="B11802" s="73" t="s">
        <v>12434</v>
      </c>
      <c r="C11802" s="80">
        <v>19.2</v>
      </c>
    </row>
    <row r="11803" spans="1:3" ht="25.5">
      <c r="A11803" s="75">
        <v>37394</v>
      </c>
      <c r="B11803" s="73" t="s">
        <v>12435</v>
      </c>
      <c r="C11803" s="80"/>
    </row>
    <row r="11804" spans="1:3" ht="25.5">
      <c r="A11804" s="75">
        <v>14146</v>
      </c>
      <c r="B11804" s="73" t="s">
        <v>12436</v>
      </c>
      <c r="C11804" s="80"/>
    </row>
    <row r="11805" spans="1:3" ht="25.5">
      <c r="A11805" s="75">
        <v>938</v>
      </c>
      <c r="B11805" s="73" t="s">
        <v>12437</v>
      </c>
      <c r="C11805" s="80">
        <v>1.63</v>
      </c>
    </row>
    <row r="11806" spans="1:3" ht="25.5">
      <c r="A11806" s="75">
        <v>937</v>
      </c>
      <c r="B11806" s="73" t="s">
        <v>12438</v>
      </c>
      <c r="C11806" s="80">
        <v>9.51</v>
      </c>
    </row>
    <row r="11807" spans="1:3" ht="25.5">
      <c r="A11807" s="75">
        <v>939</v>
      </c>
      <c r="B11807" s="73" t="s">
        <v>12439</v>
      </c>
      <c r="C11807" s="80">
        <v>2.64</v>
      </c>
    </row>
    <row r="11808" spans="1:3" ht="25.5">
      <c r="A11808" s="75">
        <v>944</v>
      </c>
      <c r="B11808" s="73" t="s">
        <v>12440</v>
      </c>
      <c r="C11808" s="80">
        <v>4.17</v>
      </c>
    </row>
    <row r="11809" spans="1:3" ht="25.5">
      <c r="A11809" s="75">
        <v>940</v>
      </c>
      <c r="B11809" s="73" t="s">
        <v>12441</v>
      </c>
      <c r="C11809" s="80">
        <v>6.02</v>
      </c>
    </row>
    <row r="11810" spans="1:3">
      <c r="A11810" s="75">
        <v>44397</v>
      </c>
      <c r="B11810" s="73" t="s">
        <v>12442</v>
      </c>
      <c r="C11810" s="80">
        <v>3.22</v>
      </c>
    </row>
    <row r="11811" spans="1:3">
      <c r="A11811" s="75">
        <v>406</v>
      </c>
      <c r="B11811" s="73" t="s">
        <v>12443</v>
      </c>
      <c r="C11811" s="80">
        <v>87.72</v>
      </c>
    </row>
    <row r="11812" spans="1:3">
      <c r="A11812" s="75">
        <v>42529</v>
      </c>
      <c r="B11812" s="73" t="s">
        <v>12444</v>
      </c>
      <c r="C11812" s="80"/>
    </row>
    <row r="11813" spans="1:3" ht="25.5">
      <c r="A11813" s="75">
        <v>39634</v>
      </c>
      <c r="B11813" s="73" t="s">
        <v>12445</v>
      </c>
      <c r="C11813" s="80">
        <v>9.74</v>
      </c>
    </row>
    <row r="11814" spans="1:3">
      <c r="A11814" s="75">
        <v>39701</v>
      </c>
      <c r="B11814" s="73" t="s">
        <v>12446</v>
      </c>
      <c r="C11814" s="80"/>
    </row>
    <row r="11815" spans="1:3">
      <c r="A11815" s="75">
        <v>12815</v>
      </c>
      <c r="B11815" s="73" t="s">
        <v>12447</v>
      </c>
      <c r="C11815" s="80">
        <v>18.559999999999999</v>
      </c>
    </row>
    <row r="11816" spans="1:3" ht="25.5">
      <c r="A11816" s="75">
        <v>39431</v>
      </c>
      <c r="B11816" s="73" t="s">
        <v>12448</v>
      </c>
      <c r="C11816" s="80">
        <v>0.34</v>
      </c>
    </row>
    <row r="11817" spans="1:3" ht="25.5">
      <c r="A11817" s="75">
        <v>39432</v>
      </c>
      <c r="B11817" s="73" t="s">
        <v>12449</v>
      </c>
      <c r="C11817" s="80">
        <v>3.07</v>
      </c>
    </row>
    <row r="11818" spans="1:3">
      <c r="A11818" s="75">
        <v>20111</v>
      </c>
      <c r="B11818" s="73" t="s">
        <v>12450</v>
      </c>
      <c r="C11818" s="80">
        <v>11.9</v>
      </c>
    </row>
    <row r="11819" spans="1:3">
      <c r="A11819" s="75">
        <v>21127</v>
      </c>
      <c r="B11819" s="73" t="s">
        <v>12451</v>
      </c>
      <c r="C11819" s="80">
        <v>4.5</v>
      </c>
    </row>
    <row r="11820" spans="1:3">
      <c r="A11820" s="75">
        <v>404</v>
      </c>
      <c r="B11820" s="73" t="s">
        <v>12452</v>
      </c>
      <c r="C11820" s="80">
        <v>1.62</v>
      </c>
    </row>
    <row r="11821" spans="1:3">
      <c r="A11821" s="75">
        <v>14151</v>
      </c>
      <c r="B11821" s="73" t="s">
        <v>12453</v>
      </c>
      <c r="C11821" s="80"/>
    </row>
    <row r="11822" spans="1:3">
      <c r="A11822" s="75">
        <v>14153</v>
      </c>
      <c r="B11822" s="73" t="s">
        <v>12454</v>
      </c>
      <c r="C11822" s="80"/>
    </row>
    <row r="11823" spans="1:3">
      <c r="A11823" s="75">
        <v>14152</v>
      </c>
      <c r="B11823" s="73" t="s">
        <v>12455</v>
      </c>
      <c r="C11823" s="80"/>
    </row>
    <row r="11824" spans="1:3">
      <c r="A11824" s="75">
        <v>14154</v>
      </c>
      <c r="B11824" s="73" t="s">
        <v>12456</v>
      </c>
      <c r="C11824" s="80"/>
    </row>
    <row r="11825" spans="1:3">
      <c r="A11825" s="75">
        <v>3146</v>
      </c>
      <c r="B11825" s="73" t="s">
        <v>12457</v>
      </c>
      <c r="C11825" s="80">
        <v>5</v>
      </c>
    </row>
    <row r="11826" spans="1:3">
      <c r="A11826" s="75">
        <v>3143</v>
      </c>
      <c r="B11826" s="73" t="s">
        <v>12458</v>
      </c>
      <c r="C11826" s="80">
        <v>11.37</v>
      </c>
    </row>
    <row r="11827" spans="1:3">
      <c r="A11827" s="75">
        <v>3148</v>
      </c>
      <c r="B11827" s="73" t="s">
        <v>12459</v>
      </c>
      <c r="C11827" s="80">
        <v>18.440000000000001</v>
      </c>
    </row>
    <row r="11828" spans="1:3">
      <c r="A11828" s="75">
        <v>4310</v>
      </c>
      <c r="B11828" s="73" t="s">
        <v>12460</v>
      </c>
      <c r="C11828" s="80">
        <v>2.4300000000000002</v>
      </c>
    </row>
    <row r="11829" spans="1:3">
      <c r="A11829" s="75">
        <v>4311</v>
      </c>
      <c r="B11829" s="73" t="s">
        <v>12461</v>
      </c>
      <c r="C11829" s="80">
        <v>1.71</v>
      </c>
    </row>
    <row r="11830" spans="1:3">
      <c r="A11830" s="75">
        <v>4312</v>
      </c>
      <c r="B11830" s="73" t="s">
        <v>12462</v>
      </c>
      <c r="C11830" s="80">
        <v>2.39</v>
      </c>
    </row>
    <row r="11831" spans="1:3">
      <c r="A11831" s="75">
        <v>13261</v>
      </c>
      <c r="B11831" s="73" t="s">
        <v>12463</v>
      </c>
      <c r="C11831" s="80">
        <v>3.36</v>
      </c>
    </row>
    <row r="11832" spans="1:3">
      <c r="A11832" s="75">
        <v>3272</v>
      </c>
      <c r="B11832" s="73" t="s">
        <v>12464</v>
      </c>
      <c r="C11832" s="80">
        <v>55.33</v>
      </c>
    </row>
    <row r="11833" spans="1:3">
      <c r="A11833" s="75">
        <v>3265</v>
      </c>
      <c r="B11833" s="73" t="s">
        <v>12465</v>
      </c>
      <c r="C11833" s="80">
        <v>43.96</v>
      </c>
    </row>
    <row r="11834" spans="1:3">
      <c r="A11834" s="75">
        <v>3264</v>
      </c>
      <c r="B11834" s="73" t="s">
        <v>12466</v>
      </c>
      <c r="C11834" s="80">
        <v>31.61</v>
      </c>
    </row>
    <row r="11835" spans="1:3">
      <c r="A11835" s="75">
        <v>3262</v>
      </c>
      <c r="B11835" s="73" t="s">
        <v>12467</v>
      </c>
      <c r="C11835" s="80">
        <v>19.239999999999998</v>
      </c>
    </row>
    <row r="11836" spans="1:3">
      <c r="A11836" s="75">
        <v>3267</v>
      </c>
      <c r="B11836" s="73" t="s">
        <v>12468</v>
      </c>
      <c r="C11836" s="80">
        <v>103.23</v>
      </c>
    </row>
    <row r="11837" spans="1:3">
      <c r="A11837" s="75">
        <v>3266</v>
      </c>
      <c r="B11837" s="73" t="s">
        <v>12469</v>
      </c>
      <c r="C11837" s="80">
        <v>65.680000000000007</v>
      </c>
    </row>
    <row r="11838" spans="1:3">
      <c r="A11838" s="75">
        <v>3268</v>
      </c>
      <c r="B11838" s="73" t="s">
        <v>12470</v>
      </c>
      <c r="C11838" s="80">
        <v>139.57</v>
      </c>
    </row>
    <row r="11839" spans="1:3">
      <c r="A11839" s="75">
        <v>3263</v>
      </c>
      <c r="B11839" s="73" t="s">
        <v>12471</v>
      </c>
      <c r="C11839" s="80">
        <v>26.28</v>
      </c>
    </row>
    <row r="11840" spans="1:3">
      <c r="A11840" s="75">
        <v>3271</v>
      </c>
      <c r="B11840" s="73" t="s">
        <v>12472</v>
      </c>
      <c r="C11840" s="80">
        <v>206.34</v>
      </c>
    </row>
    <row r="11841" spans="1:3">
      <c r="A11841" s="75">
        <v>3270</v>
      </c>
      <c r="B11841" s="73" t="s">
        <v>12473</v>
      </c>
      <c r="C11841" s="80">
        <v>346.67</v>
      </c>
    </row>
    <row r="11842" spans="1:3">
      <c r="A11842" s="75">
        <v>45256</v>
      </c>
      <c r="B11842" s="73" t="s">
        <v>12474</v>
      </c>
      <c r="C11842" s="80">
        <v>22.82</v>
      </c>
    </row>
    <row r="11843" spans="1:3" ht="25.5">
      <c r="A11843" s="75">
        <v>3275</v>
      </c>
      <c r="B11843" s="73" t="s">
        <v>12475</v>
      </c>
      <c r="C11843" s="80">
        <v>156.36000000000001</v>
      </c>
    </row>
    <row r="11844" spans="1:3" ht="25.5">
      <c r="A11844" s="75">
        <v>39512</v>
      </c>
      <c r="B11844" s="73" t="s">
        <v>12476</v>
      </c>
      <c r="C11844" s="80"/>
    </row>
    <row r="11845" spans="1:3" ht="25.5">
      <c r="A11845" s="75">
        <v>39511</v>
      </c>
      <c r="B11845" s="73" t="s">
        <v>12477</v>
      </c>
      <c r="C11845" s="80"/>
    </row>
    <row r="11846" spans="1:3" ht="25.5">
      <c r="A11846" s="75">
        <v>39513</v>
      </c>
      <c r="B11846" s="73" t="s">
        <v>12478</v>
      </c>
      <c r="C11846" s="80"/>
    </row>
    <row r="11847" spans="1:3" ht="25.5">
      <c r="A11847" s="75">
        <v>3286</v>
      </c>
      <c r="B11847" s="73" t="s">
        <v>12479</v>
      </c>
      <c r="C11847" s="80">
        <v>102.57</v>
      </c>
    </row>
    <row r="11848" spans="1:3" ht="25.5">
      <c r="A11848" s="75">
        <v>3287</v>
      </c>
      <c r="B11848" s="73" t="s">
        <v>12480</v>
      </c>
      <c r="C11848" s="80">
        <v>155</v>
      </c>
    </row>
    <row r="11849" spans="1:3" ht="25.5">
      <c r="A11849" s="75">
        <v>3283</v>
      </c>
      <c r="B11849" s="73" t="s">
        <v>12481</v>
      </c>
      <c r="C11849" s="80">
        <v>32.56</v>
      </c>
    </row>
    <row r="11850" spans="1:3" ht="25.5">
      <c r="A11850" s="75">
        <v>11587</v>
      </c>
      <c r="B11850" s="73" t="s">
        <v>12482</v>
      </c>
      <c r="C11850" s="80">
        <v>107.22</v>
      </c>
    </row>
    <row r="11851" spans="1:3" ht="25.5">
      <c r="A11851" s="75">
        <v>36225</v>
      </c>
      <c r="B11851" s="73" t="s">
        <v>12483</v>
      </c>
      <c r="C11851" s="80">
        <v>43.56</v>
      </c>
    </row>
    <row r="11852" spans="1:3" ht="25.5">
      <c r="A11852" s="75">
        <v>36230</v>
      </c>
      <c r="B11852" s="73" t="s">
        <v>12484</v>
      </c>
      <c r="C11852" s="80">
        <v>32</v>
      </c>
    </row>
    <row r="11853" spans="1:3" ht="25.5">
      <c r="A11853" s="75">
        <v>36238</v>
      </c>
      <c r="B11853" s="73" t="s">
        <v>12485</v>
      </c>
      <c r="C11853" s="80">
        <v>31.27</v>
      </c>
    </row>
    <row r="11854" spans="1:3" ht="25.5">
      <c r="A11854" s="75">
        <v>39363</v>
      </c>
      <c r="B11854" s="73" t="s">
        <v>12486</v>
      </c>
      <c r="C11854" s="80">
        <v>5992.77</v>
      </c>
    </row>
    <row r="11855" spans="1:3" ht="25.5">
      <c r="A11855" s="75">
        <v>39361</v>
      </c>
      <c r="B11855" s="73" t="s">
        <v>12487</v>
      </c>
      <c r="C11855" s="80">
        <v>1830.83</v>
      </c>
    </row>
    <row r="11856" spans="1:3" ht="25.5">
      <c r="A11856" s="75">
        <v>39362</v>
      </c>
      <c r="B11856" s="73" t="s">
        <v>12488</v>
      </c>
      <c r="C11856" s="80">
        <v>3234.26</v>
      </c>
    </row>
    <row r="11857" spans="1:3" ht="25.5">
      <c r="A11857" s="75">
        <v>39364</v>
      </c>
      <c r="B11857" s="73" t="s">
        <v>12489</v>
      </c>
      <c r="C11857" s="80">
        <v>12640.33</v>
      </c>
    </row>
    <row r="11858" spans="1:3">
      <c r="A11858" s="75">
        <v>14576</v>
      </c>
      <c r="B11858" s="73" t="s">
        <v>12490</v>
      </c>
      <c r="C11858" s="80"/>
    </row>
    <row r="11859" spans="1:3">
      <c r="A11859" s="75">
        <v>13877</v>
      </c>
      <c r="B11859" s="73" t="s">
        <v>12491</v>
      </c>
      <c r="C11859" s="80"/>
    </row>
    <row r="11860" spans="1:3">
      <c r="A11860" s="75">
        <v>7307</v>
      </c>
      <c r="B11860" s="73" t="s">
        <v>12492</v>
      </c>
      <c r="C11860" s="80">
        <v>41.35</v>
      </c>
    </row>
    <row r="11861" spans="1:3">
      <c r="A11861" s="75">
        <v>38122</v>
      </c>
      <c r="B11861" s="73" t="s">
        <v>12493</v>
      </c>
      <c r="C11861" s="80">
        <v>16.809999999999999</v>
      </c>
    </row>
    <row r="11862" spans="1:3">
      <c r="A11862" s="75">
        <v>43653</v>
      </c>
      <c r="B11862" s="73" t="s">
        <v>12494</v>
      </c>
      <c r="C11862" s="80">
        <v>35.409999999999997</v>
      </c>
    </row>
    <row r="11863" spans="1:3" ht="25.5">
      <c r="A11863" s="75">
        <v>45334</v>
      </c>
      <c r="B11863" s="73" t="s">
        <v>12495</v>
      </c>
      <c r="C11863" s="80">
        <v>31.98</v>
      </c>
    </row>
    <row r="11864" spans="1:3" ht="25.5">
      <c r="A11864" s="75">
        <v>12344</v>
      </c>
      <c r="B11864" s="73" t="s">
        <v>12496</v>
      </c>
      <c r="C11864" s="80">
        <v>3.06</v>
      </c>
    </row>
    <row r="11865" spans="1:3" ht="25.5">
      <c r="A11865" s="75">
        <v>12343</v>
      </c>
      <c r="B11865" s="73" t="s">
        <v>12497</v>
      </c>
      <c r="C11865" s="80">
        <v>4.74</v>
      </c>
    </row>
    <row r="11866" spans="1:3" ht="25.5">
      <c r="A11866" s="75">
        <v>3295</v>
      </c>
      <c r="B11866" s="73" t="s">
        <v>12498</v>
      </c>
      <c r="C11866" s="80">
        <v>16.579999999999998</v>
      </c>
    </row>
    <row r="11867" spans="1:3">
      <c r="A11867" s="75">
        <v>3302</v>
      </c>
      <c r="B11867" s="73" t="s">
        <v>12499</v>
      </c>
      <c r="C11867" s="80">
        <v>17.329999999999998</v>
      </c>
    </row>
    <row r="11868" spans="1:3">
      <c r="A11868" s="75">
        <v>3297</v>
      </c>
      <c r="B11868" s="73" t="s">
        <v>12500</v>
      </c>
      <c r="C11868" s="80">
        <v>18.5</v>
      </c>
    </row>
    <row r="11869" spans="1:3">
      <c r="A11869" s="75">
        <v>3294</v>
      </c>
      <c r="B11869" s="73" t="s">
        <v>12501</v>
      </c>
      <c r="C11869" s="80">
        <v>18.78</v>
      </c>
    </row>
    <row r="11870" spans="1:3">
      <c r="A11870" s="75">
        <v>3292</v>
      </c>
      <c r="B11870" s="73" t="s">
        <v>12502</v>
      </c>
      <c r="C11870" s="80">
        <v>17.649999999999999</v>
      </c>
    </row>
    <row r="11871" spans="1:3" ht="25.5">
      <c r="A11871" s="75">
        <v>3298</v>
      </c>
      <c r="B11871" s="73" t="s">
        <v>12503</v>
      </c>
      <c r="C11871" s="80">
        <v>41.36</v>
      </c>
    </row>
    <row r="11872" spans="1:3" ht="25.5">
      <c r="A11872" s="75">
        <v>34802</v>
      </c>
      <c r="B11872" s="73" t="s">
        <v>12504</v>
      </c>
      <c r="C11872" s="80">
        <v>1132.8499999999999</v>
      </c>
    </row>
    <row r="11873" spans="1:3" ht="25.5">
      <c r="A11873" s="75">
        <v>11588</v>
      </c>
      <c r="B11873" s="73" t="s">
        <v>12505</v>
      </c>
      <c r="C11873" s="80">
        <v>1222.1600000000001</v>
      </c>
    </row>
    <row r="11874" spans="1:3" ht="25.5">
      <c r="A11874" s="75">
        <v>34383</v>
      </c>
      <c r="B11874" s="73" t="s">
        <v>12506</v>
      </c>
      <c r="C11874" s="80">
        <v>1344.47</v>
      </c>
    </row>
    <row r="11875" spans="1:3" ht="25.5">
      <c r="A11875" s="75">
        <v>40451</v>
      </c>
      <c r="B11875" s="73" t="s">
        <v>12507</v>
      </c>
      <c r="C11875" s="80">
        <v>108.68</v>
      </c>
    </row>
    <row r="11876" spans="1:3" ht="25.5">
      <c r="A11876" s="75">
        <v>40453</v>
      </c>
      <c r="B11876" s="73" t="s">
        <v>12508</v>
      </c>
      <c r="C11876" s="80">
        <v>117.59</v>
      </c>
    </row>
    <row r="11877" spans="1:3" ht="25.5">
      <c r="A11877" s="75">
        <v>40452</v>
      </c>
      <c r="B11877" s="73" t="s">
        <v>12509</v>
      </c>
      <c r="C11877" s="80">
        <v>128.97999999999999</v>
      </c>
    </row>
    <row r="11878" spans="1:3" ht="25.5">
      <c r="A11878" s="75">
        <v>11594</v>
      </c>
      <c r="B11878" s="73" t="s">
        <v>12510</v>
      </c>
      <c r="C11878" s="80">
        <v>389.54</v>
      </c>
    </row>
    <row r="11879" spans="1:3">
      <c r="A11879" s="75">
        <v>3311</v>
      </c>
      <c r="B11879" s="73" t="s">
        <v>12511</v>
      </c>
      <c r="C11879" s="80">
        <v>389.54</v>
      </c>
    </row>
    <row r="11880" spans="1:3">
      <c r="A11880" s="75">
        <v>11599</v>
      </c>
      <c r="B11880" s="73" t="s">
        <v>12512</v>
      </c>
      <c r="C11880" s="80">
        <v>518.04</v>
      </c>
    </row>
    <row r="11881" spans="1:3" ht="25.5">
      <c r="A11881" s="75">
        <v>11593</v>
      </c>
      <c r="B11881" s="73" t="s">
        <v>12513</v>
      </c>
      <c r="C11881" s="80">
        <v>726.26</v>
      </c>
    </row>
    <row r="11882" spans="1:3" ht="25.5">
      <c r="A11882" s="75">
        <v>3314</v>
      </c>
      <c r="B11882" s="73" t="s">
        <v>12514</v>
      </c>
      <c r="C11882" s="80">
        <v>519.42999999999995</v>
      </c>
    </row>
    <row r="11883" spans="1:3" ht="25.5">
      <c r="A11883" s="75">
        <v>11597</v>
      </c>
      <c r="B11883" s="73" t="s">
        <v>12515</v>
      </c>
      <c r="C11883" s="80">
        <v>604.03</v>
      </c>
    </row>
    <row r="11884" spans="1:3">
      <c r="A11884" s="75">
        <v>3309</v>
      </c>
      <c r="B11884" s="73" t="s">
        <v>12516</v>
      </c>
      <c r="C11884" s="80">
        <v>412.49</v>
      </c>
    </row>
    <row r="11885" spans="1:3" ht="25.5">
      <c r="A11885" s="75">
        <v>40440</v>
      </c>
      <c r="B11885" s="73" t="s">
        <v>12517</v>
      </c>
      <c r="C11885" s="80">
        <v>541.03</v>
      </c>
    </row>
    <row r="11886" spans="1:3" ht="25.5">
      <c r="A11886" s="75">
        <v>40441</v>
      </c>
      <c r="B11886" s="73" t="s">
        <v>12518</v>
      </c>
      <c r="C11886" s="80">
        <v>345.42</v>
      </c>
    </row>
    <row r="11887" spans="1:3" ht="25.5">
      <c r="A11887" s="75">
        <v>34612</v>
      </c>
      <c r="B11887" s="73" t="s">
        <v>12519</v>
      </c>
      <c r="C11887" s="80">
        <v>747.08</v>
      </c>
    </row>
    <row r="11888" spans="1:3" ht="25.5">
      <c r="A11888" s="75">
        <v>34635</v>
      </c>
      <c r="B11888" s="73" t="s">
        <v>12520</v>
      </c>
      <c r="C11888" s="80">
        <v>960.7</v>
      </c>
    </row>
    <row r="11889" spans="1:3" ht="25.5">
      <c r="A11889" s="75">
        <v>34633</v>
      </c>
      <c r="B11889" s="73" t="s">
        <v>12521</v>
      </c>
      <c r="C11889" s="80">
        <v>1058.95</v>
      </c>
    </row>
    <row r="11890" spans="1:3" ht="25.5">
      <c r="A11890" s="75">
        <v>40449</v>
      </c>
      <c r="B11890" s="73" t="s">
        <v>12522</v>
      </c>
      <c r="C11890" s="80">
        <v>290.38</v>
      </c>
    </row>
    <row r="11891" spans="1:3" ht="25.5">
      <c r="A11891" s="75">
        <v>11592</v>
      </c>
      <c r="B11891" s="73" t="s">
        <v>12523</v>
      </c>
      <c r="C11891" s="80">
        <v>519.42999999999995</v>
      </c>
    </row>
    <row r="11892" spans="1:3" ht="25.5">
      <c r="A11892" s="75">
        <v>34800</v>
      </c>
      <c r="B11892" s="73" t="s">
        <v>12524</v>
      </c>
      <c r="C11892" s="80">
        <v>363.13</v>
      </c>
    </row>
    <row r="11893" spans="1:3" ht="25.5">
      <c r="A11893" s="75">
        <v>11596</v>
      </c>
      <c r="B11893" s="73" t="s">
        <v>12525</v>
      </c>
      <c r="C11893" s="80">
        <v>412.49</v>
      </c>
    </row>
    <row r="11894" spans="1:3" ht="25.5">
      <c r="A11894" s="75">
        <v>40438</v>
      </c>
      <c r="B11894" s="73" t="s">
        <v>12526</v>
      </c>
      <c r="C11894" s="80">
        <v>241.92</v>
      </c>
    </row>
    <row r="11895" spans="1:3" ht="25.5">
      <c r="A11895" s="75">
        <v>40436</v>
      </c>
      <c r="B11895" s="73" t="s">
        <v>12527</v>
      </c>
      <c r="C11895" s="80">
        <v>301.66000000000003</v>
      </c>
    </row>
    <row r="11896" spans="1:3" ht="25.5">
      <c r="A11896" s="75">
        <v>4315</v>
      </c>
      <c r="B11896" s="73" t="s">
        <v>12528</v>
      </c>
      <c r="C11896" s="80">
        <v>1.76</v>
      </c>
    </row>
    <row r="11897" spans="1:3">
      <c r="A11897" s="75">
        <v>402</v>
      </c>
      <c r="B11897" s="73" t="s">
        <v>12529</v>
      </c>
      <c r="C11897" s="80">
        <v>23.86</v>
      </c>
    </row>
    <row r="11898" spans="1:3">
      <c r="A11898" s="75">
        <v>4226</v>
      </c>
      <c r="B11898" s="73" t="s">
        <v>12530</v>
      </c>
      <c r="C11898" s="80">
        <v>8.57</v>
      </c>
    </row>
    <row r="11899" spans="1:3">
      <c r="A11899" s="75">
        <v>4222</v>
      </c>
      <c r="B11899" s="73" t="s">
        <v>12531</v>
      </c>
      <c r="C11899" s="80">
        <v>5.98</v>
      </c>
    </row>
    <row r="11900" spans="1:3" ht="25.5">
      <c r="A11900" s="75">
        <v>34804</v>
      </c>
      <c r="B11900" s="73" t="s">
        <v>12532</v>
      </c>
      <c r="C11900" s="80">
        <v>43.85</v>
      </c>
    </row>
    <row r="11901" spans="1:3" ht="25.5">
      <c r="A11901" s="75">
        <v>4013</v>
      </c>
      <c r="B11901" s="73" t="s">
        <v>12533</v>
      </c>
      <c r="C11901" s="80"/>
    </row>
    <row r="11902" spans="1:3" ht="25.5">
      <c r="A11902" s="75">
        <v>4011</v>
      </c>
      <c r="B11902" s="73" t="s">
        <v>12534</v>
      </c>
      <c r="C11902" s="80"/>
    </row>
    <row r="11903" spans="1:3" ht="25.5">
      <c r="A11903" s="75">
        <v>4021</v>
      </c>
      <c r="B11903" s="73" t="s">
        <v>12535</v>
      </c>
      <c r="C11903" s="80"/>
    </row>
    <row r="11904" spans="1:3" ht="25.5">
      <c r="A11904" s="75">
        <v>4019</v>
      </c>
      <c r="B11904" s="73" t="s">
        <v>12536</v>
      </c>
      <c r="C11904" s="80"/>
    </row>
    <row r="11905" spans="1:3" ht="25.5">
      <c r="A11905" s="75">
        <v>4012</v>
      </c>
      <c r="B11905" s="73" t="s">
        <v>12537</v>
      </c>
      <c r="C11905" s="80"/>
    </row>
    <row r="11906" spans="1:3" ht="25.5">
      <c r="A11906" s="75">
        <v>4020</v>
      </c>
      <c r="B11906" s="73" t="s">
        <v>12538</v>
      </c>
      <c r="C11906" s="80"/>
    </row>
    <row r="11907" spans="1:3" ht="25.5">
      <c r="A11907" s="75">
        <v>4018</v>
      </c>
      <c r="B11907" s="73" t="s">
        <v>12539</v>
      </c>
      <c r="C11907" s="80"/>
    </row>
    <row r="11908" spans="1:3">
      <c r="A11908" s="75">
        <v>36498</v>
      </c>
      <c r="B11908" s="73" t="s">
        <v>12540</v>
      </c>
      <c r="C11908" s="80"/>
    </row>
    <row r="11909" spans="1:3">
      <c r="A11909" s="75">
        <v>12872</v>
      </c>
      <c r="B11909" s="73" t="s">
        <v>12541</v>
      </c>
      <c r="C11909" s="80">
        <v>10.39</v>
      </c>
    </row>
    <row r="11910" spans="1:3">
      <c r="A11910" s="75">
        <v>41075</v>
      </c>
      <c r="B11910" s="73" t="s">
        <v>12542</v>
      </c>
      <c r="C11910" s="80">
        <v>2286.9299999999998</v>
      </c>
    </row>
    <row r="11911" spans="1:3">
      <c r="A11911" s="75">
        <v>44324</v>
      </c>
      <c r="B11911" s="73" t="s">
        <v>12543</v>
      </c>
      <c r="C11911" s="80">
        <v>3.04</v>
      </c>
    </row>
    <row r="11912" spans="1:3">
      <c r="A11912" s="75">
        <v>3315</v>
      </c>
      <c r="B11912" s="73" t="s">
        <v>12544</v>
      </c>
      <c r="C11912" s="80">
        <v>0.88</v>
      </c>
    </row>
    <row r="11913" spans="1:3">
      <c r="A11913" s="75">
        <v>36870</v>
      </c>
      <c r="B11913" s="73" t="s">
        <v>12545</v>
      </c>
      <c r="C11913" s="80">
        <v>0.68</v>
      </c>
    </row>
    <row r="11914" spans="1:3" ht="25.5">
      <c r="A11914" s="75">
        <v>5092</v>
      </c>
      <c r="B11914" s="73" t="s">
        <v>12546</v>
      </c>
      <c r="C11914" s="80">
        <v>20.46</v>
      </c>
    </row>
    <row r="11915" spans="1:3">
      <c r="A11915" s="75">
        <v>11462</v>
      </c>
      <c r="B11915" s="73" t="s">
        <v>12547</v>
      </c>
      <c r="C11915" s="80">
        <v>20.92</v>
      </c>
    </row>
    <row r="11916" spans="1:3" ht="25.5">
      <c r="A11916" s="75">
        <v>36529</v>
      </c>
      <c r="B11916" s="73" t="s">
        <v>12548</v>
      </c>
      <c r="C11916" s="80"/>
    </row>
    <row r="11917" spans="1:3">
      <c r="A11917" s="75">
        <v>3318</v>
      </c>
      <c r="B11917" s="73" t="s">
        <v>12549</v>
      </c>
      <c r="C11917" s="80"/>
    </row>
    <row r="11918" spans="1:3">
      <c r="A11918" s="75">
        <v>3324</v>
      </c>
      <c r="B11918" s="73" t="s">
        <v>12550</v>
      </c>
      <c r="C11918" s="80">
        <v>7.67</v>
      </c>
    </row>
    <row r="11919" spans="1:3">
      <c r="A11919" s="75">
        <v>3322</v>
      </c>
      <c r="B11919" s="73" t="s">
        <v>12551</v>
      </c>
      <c r="C11919" s="80">
        <v>10.75</v>
      </c>
    </row>
    <row r="11920" spans="1:3">
      <c r="A11920" s="75">
        <v>5076</v>
      </c>
      <c r="B11920" s="73" t="s">
        <v>12552</v>
      </c>
      <c r="C11920" s="80">
        <v>20.45</v>
      </c>
    </row>
    <row r="11921" spans="1:3">
      <c r="A11921" s="75">
        <v>5077</v>
      </c>
      <c r="B11921" s="73" t="s">
        <v>12553</v>
      </c>
      <c r="C11921" s="80">
        <v>22.6</v>
      </c>
    </row>
    <row r="11922" spans="1:3">
      <c r="A11922" s="75">
        <v>45242</v>
      </c>
      <c r="B11922" s="73" t="s">
        <v>12554</v>
      </c>
      <c r="C11922" s="80">
        <v>53.22</v>
      </c>
    </row>
    <row r="11923" spans="1:3" ht="25.5">
      <c r="A11923" s="75">
        <v>11837</v>
      </c>
      <c r="B11923" s="73" t="s">
        <v>12555</v>
      </c>
      <c r="C11923" s="80">
        <v>60.29</v>
      </c>
    </row>
    <row r="11924" spans="1:3">
      <c r="A11924" s="75">
        <v>415</v>
      </c>
      <c r="B11924" s="73" t="s">
        <v>12556</v>
      </c>
      <c r="C11924" s="80">
        <v>24.72</v>
      </c>
    </row>
    <row r="11925" spans="1:3">
      <c r="A11925" s="75">
        <v>38055</v>
      </c>
      <c r="B11925" s="73" t="s">
        <v>12557</v>
      </c>
      <c r="C11925" s="80">
        <v>5.47</v>
      </c>
    </row>
    <row r="11926" spans="1:3">
      <c r="A11926" s="75">
        <v>416</v>
      </c>
      <c r="B11926" s="73" t="s">
        <v>12558</v>
      </c>
      <c r="C11926" s="80">
        <v>9.0500000000000007</v>
      </c>
    </row>
    <row r="11927" spans="1:3">
      <c r="A11927" s="75">
        <v>425</v>
      </c>
      <c r="B11927" s="73" t="s">
        <v>12559</v>
      </c>
      <c r="C11927" s="80">
        <v>5.61</v>
      </c>
    </row>
    <row r="11928" spans="1:3">
      <c r="A11928" s="75">
        <v>426</v>
      </c>
      <c r="B11928" s="73" t="s">
        <v>12560</v>
      </c>
      <c r="C11928" s="80">
        <v>30.9</v>
      </c>
    </row>
    <row r="11929" spans="1:3">
      <c r="A11929" s="75">
        <v>38056</v>
      </c>
      <c r="B11929" s="73" t="s">
        <v>12561</v>
      </c>
      <c r="C11929" s="80">
        <v>30.17</v>
      </c>
    </row>
    <row r="11930" spans="1:3">
      <c r="A11930" s="75">
        <v>1564</v>
      </c>
      <c r="B11930" s="73" t="s">
        <v>12562</v>
      </c>
      <c r="C11930" s="80">
        <v>11.51</v>
      </c>
    </row>
    <row r="11931" spans="1:3">
      <c r="A11931" s="75">
        <v>11032</v>
      </c>
      <c r="B11931" s="73" t="s">
        <v>12563</v>
      </c>
      <c r="C11931" s="80">
        <v>9.94</v>
      </c>
    </row>
    <row r="11932" spans="1:3">
      <c r="A11932" s="75">
        <v>36786</v>
      </c>
      <c r="B11932" s="73" t="s">
        <v>12564</v>
      </c>
      <c r="C11932" s="80"/>
    </row>
    <row r="11933" spans="1:3">
      <c r="A11933" s="75">
        <v>36785</v>
      </c>
      <c r="B11933" s="73" t="s">
        <v>12565</v>
      </c>
      <c r="C11933" s="80"/>
    </row>
    <row r="11934" spans="1:3">
      <c r="A11934" s="75">
        <v>36782</v>
      </c>
      <c r="B11934" s="73" t="s">
        <v>12566</v>
      </c>
      <c r="C11934" s="80"/>
    </row>
    <row r="11935" spans="1:3">
      <c r="A11935" s="75">
        <v>44481</v>
      </c>
      <c r="B11935" s="73" t="s">
        <v>12567</v>
      </c>
      <c r="C11935" s="80"/>
    </row>
    <row r="11936" spans="1:3" ht="25.5">
      <c r="A11936" s="75">
        <v>4824</v>
      </c>
      <c r="B11936" s="73" t="s">
        <v>12568</v>
      </c>
      <c r="C11936" s="80">
        <v>0.85</v>
      </c>
    </row>
    <row r="11937" spans="1:3" ht="25.5">
      <c r="A11937" s="75">
        <v>11795</v>
      </c>
      <c r="B11937" s="73" t="s">
        <v>12569</v>
      </c>
      <c r="C11937" s="80">
        <v>630.94000000000005</v>
      </c>
    </row>
    <row r="11938" spans="1:3">
      <c r="A11938" s="75">
        <v>134</v>
      </c>
      <c r="B11938" s="73" t="s">
        <v>12570</v>
      </c>
      <c r="C11938" s="80">
        <v>1.71</v>
      </c>
    </row>
    <row r="11939" spans="1:3" ht="25.5">
      <c r="A11939" s="75">
        <v>4229</v>
      </c>
      <c r="B11939" s="73" t="s">
        <v>12571</v>
      </c>
      <c r="C11939" s="80">
        <v>44.39</v>
      </c>
    </row>
    <row r="11940" spans="1:3">
      <c r="A11940" s="75">
        <v>11731</v>
      </c>
      <c r="B11940" s="73" t="s">
        <v>12572</v>
      </c>
      <c r="C11940" s="80">
        <v>10.02</v>
      </c>
    </row>
    <row r="11941" spans="1:3">
      <c r="A11941" s="75">
        <v>11732</v>
      </c>
      <c r="B11941" s="73" t="s">
        <v>12573</v>
      </c>
      <c r="C11941" s="80">
        <v>26.27</v>
      </c>
    </row>
    <row r="11942" spans="1:3">
      <c r="A11942" s="75">
        <v>11244</v>
      </c>
      <c r="B11942" s="73" t="s">
        <v>12574</v>
      </c>
      <c r="C11942" s="80"/>
    </row>
    <row r="11943" spans="1:3">
      <c r="A11943" s="75">
        <v>11235</v>
      </c>
      <c r="B11943" s="73" t="s">
        <v>12575</v>
      </c>
      <c r="C11943" s="80"/>
    </row>
    <row r="11944" spans="1:3">
      <c r="A11944" s="75">
        <v>11236</v>
      </c>
      <c r="B11944" s="73" t="s">
        <v>12576</v>
      </c>
      <c r="C11944" s="80"/>
    </row>
    <row r="11945" spans="1:3" ht="25.5">
      <c r="A11945" s="75">
        <v>11245</v>
      </c>
      <c r="B11945" s="73" t="s">
        <v>12577</v>
      </c>
      <c r="C11945" s="80"/>
    </row>
    <row r="11946" spans="1:3">
      <c r="A11946" s="75">
        <v>36494</v>
      </c>
      <c r="B11946" s="73" t="s">
        <v>12578</v>
      </c>
      <c r="C11946" s="80"/>
    </row>
    <row r="11947" spans="1:3">
      <c r="A11947" s="75">
        <v>36493</v>
      </c>
      <c r="B11947" s="73" t="s">
        <v>12579</v>
      </c>
      <c r="C11947" s="80"/>
    </row>
    <row r="11948" spans="1:3">
      <c r="A11948" s="75">
        <v>36492</v>
      </c>
      <c r="B11948" s="73" t="s">
        <v>12580</v>
      </c>
      <c r="C11948" s="80"/>
    </row>
    <row r="11949" spans="1:3" ht="25.5">
      <c r="A11949" s="75">
        <v>36499</v>
      </c>
      <c r="B11949" s="73" t="s">
        <v>12581</v>
      </c>
      <c r="C11949" s="80"/>
    </row>
    <row r="11950" spans="1:3" ht="25.5">
      <c r="A11950" s="75">
        <v>13533</v>
      </c>
      <c r="B11950" s="73" t="s">
        <v>12582</v>
      </c>
      <c r="C11950" s="80"/>
    </row>
    <row r="11951" spans="1:3" ht="25.5">
      <c r="A11951" s="75">
        <v>13333</v>
      </c>
      <c r="B11951" s="73" t="s">
        <v>12583</v>
      </c>
      <c r="C11951" s="80"/>
    </row>
    <row r="11952" spans="1:3" ht="25.5">
      <c r="A11952" s="75">
        <v>39585</v>
      </c>
      <c r="B11952" s="73" t="s">
        <v>12584</v>
      </c>
      <c r="C11952" s="80"/>
    </row>
    <row r="11953" spans="1:3" ht="25.5">
      <c r="A11953" s="75">
        <v>39586</v>
      </c>
      <c r="B11953" s="73" t="s">
        <v>12585</v>
      </c>
      <c r="C11953" s="80"/>
    </row>
    <row r="11954" spans="1:3" ht="25.5">
      <c r="A11954" s="75">
        <v>39587</v>
      </c>
      <c r="B11954" s="73" t="s">
        <v>12586</v>
      </c>
      <c r="C11954" s="80"/>
    </row>
    <row r="11955" spans="1:3" ht="25.5">
      <c r="A11955" s="75">
        <v>39588</v>
      </c>
      <c r="B11955" s="73" t="s">
        <v>12587</v>
      </c>
      <c r="C11955" s="80"/>
    </row>
    <row r="11956" spans="1:3" ht="25.5">
      <c r="A11956" s="75">
        <v>39584</v>
      </c>
      <c r="B11956" s="73" t="s">
        <v>12588</v>
      </c>
      <c r="C11956" s="80"/>
    </row>
    <row r="11957" spans="1:3" ht="25.5">
      <c r="A11957" s="75">
        <v>39590</v>
      </c>
      <c r="B11957" s="73" t="s">
        <v>12589</v>
      </c>
      <c r="C11957" s="80"/>
    </row>
    <row r="11958" spans="1:3" ht="25.5">
      <c r="A11958" s="75">
        <v>39592</v>
      </c>
      <c r="B11958" s="73" t="s">
        <v>12590</v>
      </c>
      <c r="C11958" s="80"/>
    </row>
    <row r="11959" spans="1:3" ht="25.5">
      <c r="A11959" s="75">
        <v>39593</v>
      </c>
      <c r="B11959" s="73" t="s">
        <v>12591</v>
      </c>
      <c r="C11959" s="80"/>
    </row>
    <row r="11960" spans="1:3" ht="25.5">
      <c r="A11960" s="75">
        <v>14254</v>
      </c>
      <c r="B11960" s="73" t="s">
        <v>12592</v>
      </c>
      <c r="C11960" s="80"/>
    </row>
    <row r="11961" spans="1:3">
      <c r="A11961" s="75">
        <v>44494</v>
      </c>
      <c r="B11961" s="73" t="s">
        <v>12593</v>
      </c>
      <c r="C11961" s="80"/>
    </row>
    <row r="11962" spans="1:3">
      <c r="A11962" s="75">
        <v>25019</v>
      </c>
      <c r="B11962" s="73" t="s">
        <v>12594</v>
      </c>
      <c r="C11962" s="80"/>
    </row>
    <row r="11963" spans="1:3">
      <c r="A11963" s="75">
        <v>36501</v>
      </c>
      <c r="B11963" s="73" t="s">
        <v>12595</v>
      </c>
      <c r="C11963" s="80"/>
    </row>
    <row r="11964" spans="1:3">
      <c r="A11964" s="75">
        <v>44493</v>
      </c>
      <c r="B11964" s="73" t="s">
        <v>12596</v>
      </c>
      <c r="C11964" s="80"/>
    </row>
    <row r="11965" spans="1:3">
      <c r="A11965" s="75">
        <v>36500</v>
      </c>
      <c r="B11965" s="73" t="s">
        <v>12597</v>
      </c>
      <c r="C11965" s="80"/>
    </row>
    <row r="11966" spans="1:3" ht="25.5">
      <c r="A11966" s="75">
        <v>20017</v>
      </c>
      <c r="B11966" s="73" t="s">
        <v>12598</v>
      </c>
      <c r="C11966" s="80">
        <v>8.36</v>
      </c>
    </row>
    <row r="11967" spans="1:3" ht="25.5">
      <c r="A11967" s="75">
        <v>20007</v>
      </c>
      <c r="B11967" s="73" t="s">
        <v>12599</v>
      </c>
      <c r="C11967" s="80">
        <v>4.99</v>
      </c>
    </row>
    <row r="11968" spans="1:3">
      <c r="A11968" s="75">
        <v>39831</v>
      </c>
      <c r="B11968" s="73" t="s">
        <v>12600</v>
      </c>
      <c r="C11968" s="80">
        <v>292.83</v>
      </c>
    </row>
    <row r="11969" spans="1:3" ht="25.5">
      <c r="A11969" s="75">
        <v>36888</v>
      </c>
      <c r="B11969" s="73" t="s">
        <v>12601</v>
      </c>
      <c r="C11969" s="80">
        <v>38.85</v>
      </c>
    </row>
    <row r="11970" spans="1:3" ht="25.5">
      <c r="A11970" s="75">
        <v>39836</v>
      </c>
      <c r="B11970" s="73" t="s">
        <v>12602</v>
      </c>
      <c r="C11970" s="80">
        <v>257.31</v>
      </c>
    </row>
    <row r="11971" spans="1:3">
      <c r="A11971" s="75">
        <v>39830</v>
      </c>
      <c r="B11971" s="73" t="s">
        <v>12603</v>
      </c>
      <c r="C11971" s="80">
        <v>293.45999999999998</v>
      </c>
    </row>
    <row r="11972" spans="1:3">
      <c r="A11972" s="75">
        <v>36497</v>
      </c>
      <c r="B11972" s="73" t="s">
        <v>12604</v>
      </c>
      <c r="C11972" s="80">
        <v>2673.07</v>
      </c>
    </row>
    <row r="11973" spans="1:3">
      <c r="A11973" s="75">
        <v>40527</v>
      </c>
      <c r="B11973" s="73" t="s">
        <v>12605</v>
      </c>
      <c r="C11973" s="80">
        <v>2341.4899999999998</v>
      </c>
    </row>
    <row r="11974" spans="1:3">
      <c r="A11974" s="75">
        <v>36487</v>
      </c>
      <c r="B11974" s="73" t="s">
        <v>12606</v>
      </c>
      <c r="C11974" s="80">
        <v>4654.2299999999996</v>
      </c>
    </row>
    <row r="11975" spans="1:3" ht="25.5">
      <c r="A11975" s="75">
        <v>44475</v>
      </c>
      <c r="B11975" s="73" t="s">
        <v>12607</v>
      </c>
      <c r="C11975" s="80"/>
    </row>
    <row r="11976" spans="1:3" ht="25.5">
      <c r="A11976" s="75">
        <v>44474</v>
      </c>
      <c r="B11976" s="73" t="s">
        <v>12608</v>
      </c>
      <c r="C11976" s="80"/>
    </row>
    <row r="11977" spans="1:3" ht="25.5">
      <c r="A11977" s="75">
        <v>44490</v>
      </c>
      <c r="B11977" s="73" t="s">
        <v>12609</v>
      </c>
      <c r="C11977" s="80"/>
    </row>
    <row r="11978" spans="1:3" ht="38.25">
      <c r="A11978" s="75">
        <v>37776</v>
      </c>
      <c r="B11978" s="73" t="s">
        <v>12610</v>
      </c>
      <c r="C11978" s="80"/>
    </row>
    <row r="11979" spans="1:3" ht="38.25">
      <c r="A11979" s="75">
        <v>37775</v>
      </c>
      <c r="B11979" s="73" t="s">
        <v>12611</v>
      </c>
      <c r="C11979" s="80"/>
    </row>
    <row r="11980" spans="1:3" ht="38.25">
      <c r="A11980" s="75">
        <v>36491</v>
      </c>
      <c r="B11980" s="73" t="s">
        <v>12612</v>
      </c>
      <c r="C11980" s="80"/>
    </row>
    <row r="11981" spans="1:3" ht="38.25">
      <c r="A11981" s="75">
        <v>10712</v>
      </c>
      <c r="B11981" s="73" t="s">
        <v>12613</v>
      </c>
      <c r="C11981" s="80"/>
    </row>
    <row r="11982" spans="1:3" ht="38.25">
      <c r="A11982" s="75">
        <v>3363</v>
      </c>
      <c r="B11982" s="73" t="s">
        <v>12614</v>
      </c>
      <c r="C11982" s="80"/>
    </row>
    <row r="11983" spans="1:3" ht="38.25">
      <c r="A11983" s="75">
        <v>3365</v>
      </c>
      <c r="B11983" s="73" t="s">
        <v>12615</v>
      </c>
      <c r="C11983" s="80"/>
    </row>
    <row r="11984" spans="1:3">
      <c r="A11984" s="75">
        <v>7569</v>
      </c>
      <c r="B11984" s="73" t="s">
        <v>12616</v>
      </c>
      <c r="C11984" s="80">
        <v>111.41</v>
      </c>
    </row>
    <row r="11985" spans="1:3" ht="25.5">
      <c r="A11985" s="75">
        <v>3378</v>
      </c>
      <c r="B11985" s="73" t="s">
        <v>12617</v>
      </c>
      <c r="C11985" s="80">
        <v>87.51</v>
      </c>
    </row>
    <row r="11986" spans="1:3" ht="25.5">
      <c r="A11986" s="75">
        <v>3380</v>
      </c>
      <c r="B11986" s="73" t="s">
        <v>12618</v>
      </c>
      <c r="C11986" s="80">
        <v>61.26</v>
      </c>
    </row>
    <row r="11987" spans="1:3" ht="25.5">
      <c r="A11987" s="75">
        <v>3379</v>
      </c>
      <c r="B11987" s="73" t="s">
        <v>12619</v>
      </c>
      <c r="C11987" s="80">
        <v>59.14</v>
      </c>
    </row>
    <row r="11988" spans="1:3" ht="25.5">
      <c r="A11988" s="75">
        <v>11991</v>
      </c>
      <c r="B11988" s="73" t="s">
        <v>12620</v>
      </c>
      <c r="C11988" s="80">
        <v>68.67</v>
      </c>
    </row>
    <row r="11989" spans="1:3">
      <c r="A11989" s="75">
        <v>44305</v>
      </c>
      <c r="B11989" s="73" t="s">
        <v>12621</v>
      </c>
      <c r="C11989" s="80">
        <v>1933.88</v>
      </c>
    </row>
    <row r="11990" spans="1:3" ht="25.5">
      <c r="A11990" s="75">
        <v>34349</v>
      </c>
      <c r="B11990" s="73" t="s">
        <v>12622</v>
      </c>
      <c r="C11990" s="80">
        <v>24.91</v>
      </c>
    </row>
    <row r="11991" spans="1:3" ht="25.5">
      <c r="A11991" s="75">
        <v>11029</v>
      </c>
      <c r="B11991" s="73" t="s">
        <v>12623</v>
      </c>
      <c r="C11991" s="80">
        <v>1.52</v>
      </c>
    </row>
    <row r="11992" spans="1:3" ht="25.5">
      <c r="A11992" s="75">
        <v>4316</v>
      </c>
      <c r="B11992" s="73" t="s">
        <v>12624</v>
      </c>
      <c r="C11992" s="80">
        <v>1.54</v>
      </c>
    </row>
    <row r="11993" spans="1:3" ht="25.5">
      <c r="A11993" s="75">
        <v>4313</v>
      </c>
      <c r="B11993" s="73" t="s">
        <v>12625</v>
      </c>
      <c r="C11993" s="80">
        <v>2.21</v>
      </c>
    </row>
    <row r="11994" spans="1:3" ht="25.5">
      <c r="A11994" s="75">
        <v>4317</v>
      </c>
      <c r="B11994" s="73" t="s">
        <v>12626</v>
      </c>
      <c r="C11994" s="80">
        <v>2.5099999999999998</v>
      </c>
    </row>
    <row r="11995" spans="1:3" ht="25.5">
      <c r="A11995" s="75">
        <v>4314</v>
      </c>
      <c r="B11995" s="73" t="s">
        <v>12627</v>
      </c>
      <c r="C11995" s="80">
        <v>2.94</v>
      </c>
    </row>
    <row r="11996" spans="1:3" ht="25.5">
      <c r="A11996" s="75">
        <v>10921</v>
      </c>
      <c r="B11996" s="73" t="s">
        <v>12628</v>
      </c>
      <c r="C11996" s="80"/>
    </row>
    <row r="11997" spans="1:3" ht="25.5">
      <c r="A11997" s="75">
        <v>10922</v>
      </c>
      <c r="B11997" s="73" t="s">
        <v>12629</v>
      </c>
      <c r="C11997" s="80"/>
    </row>
    <row r="11998" spans="1:3">
      <c r="A11998" s="75">
        <v>10923</v>
      </c>
      <c r="B11998" s="73" t="s">
        <v>12630</v>
      </c>
      <c r="C11998" s="80"/>
    </row>
    <row r="11999" spans="1:3">
      <c r="A11999" s="75">
        <v>10924</v>
      </c>
      <c r="B11999" s="73" t="s">
        <v>12631</v>
      </c>
      <c r="C11999" s="80"/>
    </row>
    <row r="12000" spans="1:3" ht="25.5">
      <c r="A12000" s="75">
        <v>37772</v>
      </c>
      <c r="B12000" s="73" t="s">
        <v>12632</v>
      </c>
      <c r="C12000" s="80"/>
    </row>
    <row r="12001" spans="1:3" ht="38.25">
      <c r="A12001" s="75">
        <v>37771</v>
      </c>
      <c r="B12001" s="73" t="s">
        <v>12633</v>
      </c>
      <c r="C12001" s="80"/>
    </row>
    <row r="12002" spans="1:3" ht="25.5">
      <c r="A12002" s="75">
        <v>12772</v>
      </c>
      <c r="B12002" s="73" t="s">
        <v>12634</v>
      </c>
      <c r="C12002" s="80"/>
    </row>
    <row r="12003" spans="1:3" ht="25.5">
      <c r="A12003" s="75">
        <v>12770</v>
      </c>
      <c r="B12003" s="73" t="s">
        <v>12635</v>
      </c>
      <c r="C12003" s="80"/>
    </row>
    <row r="12004" spans="1:3" ht="25.5">
      <c r="A12004" s="75">
        <v>12775</v>
      </c>
      <c r="B12004" s="73" t="s">
        <v>12636</v>
      </c>
      <c r="C12004" s="80"/>
    </row>
    <row r="12005" spans="1:3" ht="25.5">
      <c r="A12005" s="75">
        <v>12768</v>
      </c>
      <c r="B12005" s="73" t="s">
        <v>12637</v>
      </c>
      <c r="C12005" s="80"/>
    </row>
    <row r="12006" spans="1:3" ht="25.5">
      <c r="A12006" s="75">
        <v>12769</v>
      </c>
      <c r="B12006" s="73" t="s">
        <v>12638</v>
      </c>
      <c r="C12006" s="80"/>
    </row>
    <row r="12007" spans="1:3" ht="25.5">
      <c r="A12007" s="75">
        <v>12773</v>
      </c>
      <c r="B12007" s="73" t="s">
        <v>12639</v>
      </c>
      <c r="C12007" s="80"/>
    </row>
    <row r="12008" spans="1:3" ht="25.5">
      <c r="A12008" s="75">
        <v>12774</v>
      </c>
      <c r="B12008" s="73" t="s">
        <v>12640</v>
      </c>
      <c r="C12008" s="80"/>
    </row>
    <row r="12009" spans="1:3" ht="25.5">
      <c r="A12009" s="75">
        <v>12776</v>
      </c>
      <c r="B12009" s="73" t="s">
        <v>12641</v>
      </c>
      <c r="C12009" s="80"/>
    </row>
    <row r="12010" spans="1:3" ht="25.5">
      <c r="A12010" s="75">
        <v>12777</v>
      </c>
      <c r="B12010" s="73" t="s">
        <v>12642</v>
      </c>
      <c r="C12010" s="80"/>
    </row>
    <row r="12011" spans="1:3">
      <c r="A12011" s="75">
        <v>12873</v>
      </c>
      <c r="B12011" s="73" t="s">
        <v>12643</v>
      </c>
      <c r="C12011" s="80">
        <v>9.1300000000000008</v>
      </c>
    </row>
    <row r="12012" spans="1:3">
      <c r="A12012" s="75">
        <v>41076</v>
      </c>
      <c r="B12012" s="73" t="s">
        <v>12644</v>
      </c>
      <c r="C12012" s="80">
        <v>2010.52</v>
      </c>
    </row>
    <row r="12013" spans="1:3">
      <c r="A12013" s="75">
        <v>140</v>
      </c>
      <c r="B12013" s="73" t="s">
        <v>12645</v>
      </c>
      <c r="C12013" s="80">
        <v>19.09</v>
      </c>
    </row>
    <row r="12014" spans="1:3" ht="25.5">
      <c r="A12014" s="75">
        <v>151</v>
      </c>
      <c r="B12014" s="73" t="s">
        <v>12646</v>
      </c>
      <c r="C12014" s="80">
        <v>28.17</v>
      </c>
    </row>
    <row r="12015" spans="1:3">
      <c r="A12015" s="75">
        <v>7340</v>
      </c>
      <c r="B12015" s="73" t="s">
        <v>12647</v>
      </c>
      <c r="C12015" s="80"/>
    </row>
    <row r="12016" spans="1:3">
      <c r="A12016" s="75">
        <v>40929</v>
      </c>
      <c r="B12016" s="73" t="s">
        <v>12648</v>
      </c>
      <c r="C12016" s="80">
        <v>2236.36</v>
      </c>
    </row>
    <row r="12017" spans="1:3">
      <c r="A12017" s="75">
        <v>2701</v>
      </c>
      <c r="B12017" s="73" t="s">
        <v>12649</v>
      </c>
      <c r="C12017" s="80">
        <v>10.16</v>
      </c>
    </row>
    <row r="12018" spans="1:3" ht="25.5">
      <c r="A12018" s="75">
        <v>38064</v>
      </c>
      <c r="B12018" s="73" t="s">
        <v>12650</v>
      </c>
      <c r="C12018" s="80">
        <v>17.329999999999998</v>
      </c>
    </row>
    <row r="12019" spans="1:3">
      <c r="A12019" s="75">
        <v>38114</v>
      </c>
      <c r="B12019" s="73" t="s">
        <v>12651</v>
      </c>
      <c r="C12019" s="80">
        <v>15.5</v>
      </c>
    </row>
    <row r="12020" spans="1:3">
      <c r="A12020" s="75">
        <v>38115</v>
      </c>
      <c r="B12020" s="73" t="s">
        <v>12652</v>
      </c>
      <c r="C12020" s="80">
        <v>16.55</v>
      </c>
    </row>
    <row r="12021" spans="1:3" ht="25.5">
      <c r="A12021" s="75">
        <v>38065</v>
      </c>
      <c r="B12021" s="73" t="s">
        <v>12653</v>
      </c>
      <c r="C12021" s="80">
        <v>24.59</v>
      </c>
    </row>
    <row r="12022" spans="1:3" ht="25.5">
      <c r="A12022" s="75">
        <v>38078</v>
      </c>
      <c r="B12022" s="73" t="s">
        <v>12654</v>
      </c>
      <c r="C12022" s="80">
        <v>14.34</v>
      </c>
    </row>
    <row r="12023" spans="1:3">
      <c r="A12023" s="75">
        <v>38113</v>
      </c>
      <c r="B12023" s="73" t="s">
        <v>12655</v>
      </c>
      <c r="C12023" s="80">
        <v>7.79</v>
      </c>
    </row>
    <row r="12024" spans="1:3" ht="25.5">
      <c r="A12024" s="75">
        <v>38063</v>
      </c>
      <c r="B12024" s="73" t="s">
        <v>12656</v>
      </c>
      <c r="C12024" s="80">
        <v>8.36</v>
      </c>
    </row>
    <row r="12025" spans="1:3" ht="25.5">
      <c r="A12025" s="75">
        <v>38073</v>
      </c>
      <c r="B12025" s="73" t="s">
        <v>12657</v>
      </c>
      <c r="C12025" s="80">
        <v>20.28</v>
      </c>
    </row>
    <row r="12026" spans="1:3" ht="25.5">
      <c r="A12026" s="75">
        <v>38080</v>
      </c>
      <c r="B12026" s="73" t="s">
        <v>12658</v>
      </c>
      <c r="C12026" s="80">
        <v>24.91</v>
      </c>
    </row>
    <row r="12027" spans="1:3" ht="25.5">
      <c r="A12027" s="75">
        <v>38069</v>
      </c>
      <c r="B12027" s="73" t="s">
        <v>12659</v>
      </c>
      <c r="C12027" s="80">
        <v>13.62</v>
      </c>
    </row>
    <row r="12028" spans="1:3" ht="25.5">
      <c r="A12028" s="75">
        <v>38077</v>
      </c>
      <c r="B12028" s="73" t="s">
        <v>12660</v>
      </c>
      <c r="C12028" s="80">
        <v>13.31</v>
      </c>
    </row>
    <row r="12029" spans="1:3">
      <c r="A12029" s="75">
        <v>38112</v>
      </c>
      <c r="B12029" s="73" t="s">
        <v>12661</v>
      </c>
      <c r="C12029" s="80">
        <v>5.98</v>
      </c>
    </row>
    <row r="12030" spans="1:3" ht="25.5">
      <c r="A12030" s="75">
        <v>38062</v>
      </c>
      <c r="B12030" s="73" t="s">
        <v>12662</v>
      </c>
      <c r="C12030" s="80">
        <v>6.14</v>
      </c>
    </row>
    <row r="12031" spans="1:3">
      <c r="A12031" s="75">
        <v>12129</v>
      </c>
      <c r="B12031" s="73" t="s">
        <v>12663</v>
      </c>
      <c r="C12031" s="80">
        <v>10.85</v>
      </c>
    </row>
    <row r="12032" spans="1:3">
      <c r="A12032" s="75">
        <v>12128</v>
      </c>
      <c r="B12032" s="73" t="s">
        <v>12664</v>
      </c>
      <c r="C12032" s="80">
        <v>8.2100000000000009</v>
      </c>
    </row>
    <row r="12033" spans="1:3" ht="25.5">
      <c r="A12033" s="75">
        <v>38081</v>
      </c>
      <c r="B12033" s="73" t="s">
        <v>12665</v>
      </c>
      <c r="C12033" s="80">
        <v>21.13</v>
      </c>
    </row>
    <row r="12034" spans="1:3" ht="25.5">
      <c r="A12034" s="75">
        <v>38070</v>
      </c>
      <c r="B12034" s="73" t="s">
        <v>12666</v>
      </c>
      <c r="C12034" s="80">
        <v>14.56</v>
      </c>
    </row>
    <row r="12035" spans="1:3" ht="25.5">
      <c r="A12035" s="75">
        <v>38074</v>
      </c>
      <c r="B12035" s="73" t="s">
        <v>12667</v>
      </c>
      <c r="C12035" s="80">
        <v>22.14</v>
      </c>
    </row>
    <row r="12036" spans="1:3" ht="25.5">
      <c r="A12036" s="75">
        <v>38072</v>
      </c>
      <c r="B12036" s="73" t="s">
        <v>12668</v>
      </c>
      <c r="C12036" s="80">
        <v>18.260000000000002</v>
      </c>
    </row>
    <row r="12037" spans="1:3" ht="25.5">
      <c r="A12037" s="75">
        <v>38079</v>
      </c>
      <c r="B12037" s="73" t="s">
        <v>12669</v>
      </c>
      <c r="C12037" s="80">
        <v>19</v>
      </c>
    </row>
    <row r="12038" spans="1:3" ht="25.5">
      <c r="A12038" s="75">
        <v>38068</v>
      </c>
      <c r="B12038" s="73" t="s">
        <v>12670</v>
      </c>
      <c r="C12038" s="80">
        <v>12.6</v>
      </c>
    </row>
    <row r="12039" spans="1:3" ht="25.5">
      <c r="A12039" s="75">
        <v>38071</v>
      </c>
      <c r="B12039" s="73" t="s">
        <v>12671</v>
      </c>
      <c r="C12039" s="80">
        <v>15.07</v>
      </c>
    </row>
    <row r="12040" spans="1:3" ht="25.5">
      <c r="A12040" s="75">
        <v>45279</v>
      </c>
      <c r="B12040" s="73" t="s">
        <v>12672</v>
      </c>
      <c r="C12040" s="80">
        <v>1388.96</v>
      </c>
    </row>
    <row r="12041" spans="1:3" ht="25.5">
      <c r="A12041" s="75">
        <v>38412</v>
      </c>
      <c r="B12041" s="73" t="s">
        <v>12673</v>
      </c>
      <c r="C12041" s="80">
        <v>1388.96</v>
      </c>
    </row>
    <row r="12042" spans="1:3" ht="25.5">
      <c r="A12042" s="75">
        <v>45280</v>
      </c>
      <c r="B12042" s="73" t="s">
        <v>12674</v>
      </c>
      <c r="C12042" s="80">
        <v>3480.5</v>
      </c>
    </row>
    <row r="12043" spans="1:3" ht="25.5">
      <c r="A12043" s="75">
        <v>3405</v>
      </c>
      <c r="B12043" s="73" t="s">
        <v>12675</v>
      </c>
      <c r="C12043" s="80">
        <v>78.010000000000005</v>
      </c>
    </row>
    <row r="12044" spans="1:3">
      <c r="A12044" s="75">
        <v>3394</v>
      </c>
      <c r="B12044" s="73" t="s">
        <v>12676</v>
      </c>
      <c r="C12044" s="80">
        <v>411.82</v>
      </c>
    </row>
    <row r="12045" spans="1:3">
      <c r="A12045" s="75">
        <v>3393</v>
      </c>
      <c r="B12045" s="73" t="s">
        <v>12677</v>
      </c>
      <c r="C12045" s="80">
        <v>701.17</v>
      </c>
    </row>
    <row r="12046" spans="1:3">
      <c r="A12046" s="75">
        <v>3406</v>
      </c>
      <c r="B12046" s="73" t="s">
        <v>12678</v>
      </c>
      <c r="C12046" s="80">
        <v>23.88</v>
      </c>
    </row>
    <row r="12047" spans="1:3">
      <c r="A12047" s="75">
        <v>3395</v>
      </c>
      <c r="B12047" s="73" t="s">
        <v>12679</v>
      </c>
      <c r="C12047" s="80">
        <v>100.73</v>
      </c>
    </row>
    <row r="12048" spans="1:3">
      <c r="A12048" s="75">
        <v>3398</v>
      </c>
      <c r="B12048" s="73" t="s">
        <v>12680</v>
      </c>
      <c r="C12048" s="80">
        <v>4.79</v>
      </c>
    </row>
    <row r="12049" spans="1:3" ht="38.25">
      <c r="A12049" s="75">
        <v>40662</v>
      </c>
      <c r="B12049" s="73" t="s">
        <v>12681</v>
      </c>
      <c r="C12049" s="80"/>
    </row>
    <row r="12050" spans="1:3" ht="38.25">
      <c r="A12050" s="75">
        <v>3437</v>
      </c>
      <c r="B12050" s="73" t="s">
        <v>12682</v>
      </c>
      <c r="C12050" s="80"/>
    </row>
    <row r="12051" spans="1:3">
      <c r="A12051" s="75">
        <v>11190</v>
      </c>
      <c r="B12051" s="73" t="s">
        <v>12683</v>
      </c>
      <c r="C12051" s="80"/>
    </row>
    <row r="12052" spans="1:3" ht="25.5">
      <c r="A12052" s="75">
        <v>34377</v>
      </c>
      <c r="B12052" s="73" t="s">
        <v>12684</v>
      </c>
      <c r="C12052" s="80">
        <v>273.60000000000002</v>
      </c>
    </row>
    <row r="12053" spans="1:3" ht="51">
      <c r="A12053" s="75">
        <v>40659</v>
      </c>
      <c r="B12053" s="73" t="s">
        <v>12685</v>
      </c>
      <c r="C12053" s="80"/>
    </row>
    <row r="12054" spans="1:3" ht="51">
      <c r="A12054" s="75">
        <v>40660</v>
      </c>
      <c r="B12054" s="73" t="s">
        <v>12686</v>
      </c>
      <c r="C12054" s="80"/>
    </row>
    <row r="12055" spans="1:3" ht="51">
      <c r="A12055" s="75">
        <v>40661</v>
      </c>
      <c r="B12055" s="73" t="s">
        <v>12687</v>
      </c>
      <c r="C12055" s="80"/>
    </row>
    <row r="12056" spans="1:3" ht="38.25">
      <c r="A12056" s="75">
        <v>3428</v>
      </c>
      <c r="B12056" s="73" t="s">
        <v>12688</v>
      </c>
      <c r="C12056" s="80"/>
    </row>
    <row r="12057" spans="1:3" ht="38.25">
      <c r="A12057" s="75">
        <v>3429</v>
      </c>
      <c r="B12057" s="73" t="s">
        <v>12689</v>
      </c>
      <c r="C12057" s="80"/>
    </row>
    <row r="12058" spans="1:3" ht="25.5">
      <c r="A12058" s="75">
        <v>11199</v>
      </c>
      <c r="B12058" s="73" t="s">
        <v>12690</v>
      </c>
      <c r="C12058" s="80"/>
    </row>
    <row r="12059" spans="1:3" ht="25.5">
      <c r="A12059" s="75">
        <v>36896</v>
      </c>
      <c r="B12059" s="73" t="s">
        <v>12691</v>
      </c>
      <c r="C12059" s="80">
        <v>529.9</v>
      </c>
    </row>
    <row r="12060" spans="1:3" ht="25.5">
      <c r="A12060" s="75">
        <v>34367</v>
      </c>
      <c r="B12060" s="73" t="s">
        <v>12692</v>
      </c>
      <c r="C12060" s="80">
        <v>682.96</v>
      </c>
    </row>
    <row r="12061" spans="1:3" ht="25.5">
      <c r="A12061" s="75">
        <v>36897</v>
      </c>
      <c r="B12061" s="73" t="s">
        <v>12693</v>
      </c>
      <c r="C12061" s="80">
        <v>826.9</v>
      </c>
    </row>
    <row r="12062" spans="1:3" ht="25.5">
      <c r="A12062" s="75">
        <v>34369</v>
      </c>
      <c r="B12062" s="73" t="s">
        <v>12694</v>
      </c>
      <c r="C12062" s="80">
        <v>951.6</v>
      </c>
    </row>
    <row r="12063" spans="1:3" ht="38.25">
      <c r="A12063" s="75">
        <v>34364</v>
      </c>
      <c r="B12063" s="73" t="s">
        <v>12695</v>
      </c>
      <c r="C12063" s="80">
        <v>897.73</v>
      </c>
    </row>
    <row r="12064" spans="1:3" ht="38.25">
      <c r="A12064" s="75">
        <v>3421</v>
      </c>
      <c r="B12064" s="73" t="s">
        <v>12696</v>
      </c>
      <c r="C12064" s="80"/>
    </row>
    <row r="12065" spans="1:3" ht="25.5">
      <c r="A12065" s="75">
        <v>599</v>
      </c>
      <c r="B12065" s="73" t="s">
        <v>12697</v>
      </c>
      <c r="C12065" s="80">
        <v>966.42</v>
      </c>
    </row>
    <row r="12066" spans="1:3" ht="38.25">
      <c r="A12066" s="75">
        <v>44053</v>
      </c>
      <c r="B12066" s="73" t="s">
        <v>12698</v>
      </c>
      <c r="C12066" s="80">
        <v>2145.0100000000002</v>
      </c>
    </row>
    <row r="12067" spans="1:3" ht="38.25">
      <c r="A12067" s="75">
        <v>3423</v>
      </c>
      <c r="B12067" s="73" t="s">
        <v>12699</v>
      </c>
      <c r="C12067" s="80"/>
    </row>
    <row r="12068" spans="1:3" ht="25.5">
      <c r="A12068" s="75">
        <v>34797</v>
      </c>
      <c r="B12068" s="73" t="s">
        <v>12700</v>
      </c>
      <c r="C12068" s="80"/>
    </row>
    <row r="12069" spans="1:3" ht="25.5">
      <c r="A12069" s="75">
        <v>34381</v>
      </c>
      <c r="B12069" s="73" t="s">
        <v>12701</v>
      </c>
      <c r="C12069" s="80">
        <v>390.22</v>
      </c>
    </row>
    <row r="12070" spans="1:3" ht="38.25">
      <c r="A12070" s="75">
        <v>44054</v>
      </c>
      <c r="B12070" s="73" t="s">
        <v>12702</v>
      </c>
      <c r="C12070" s="80">
        <v>769.5</v>
      </c>
    </row>
    <row r="12071" spans="1:3" ht="38.25">
      <c r="A12071" s="75">
        <v>44399</v>
      </c>
      <c r="B12071" s="73" t="s">
        <v>12703</v>
      </c>
      <c r="C12071" s="80">
        <v>1051.3800000000001</v>
      </c>
    </row>
    <row r="12072" spans="1:3">
      <c r="A12072" s="75">
        <v>44503</v>
      </c>
      <c r="B12072" s="73" t="s">
        <v>12704</v>
      </c>
      <c r="C12072" s="80">
        <v>8.81</v>
      </c>
    </row>
    <row r="12073" spans="1:3">
      <c r="A12073" s="75">
        <v>41077</v>
      </c>
      <c r="B12073" s="73" t="s">
        <v>12705</v>
      </c>
      <c r="C12073" s="80">
        <v>1940.29</v>
      </c>
    </row>
    <row r="12074" spans="1:3">
      <c r="A12074" s="75">
        <v>37963</v>
      </c>
      <c r="B12074" s="73" t="s">
        <v>12706</v>
      </c>
      <c r="C12074" s="80">
        <v>5.09</v>
      </c>
    </row>
    <row r="12075" spans="1:3">
      <c r="A12075" s="75">
        <v>37964</v>
      </c>
      <c r="B12075" s="73" t="s">
        <v>12707</v>
      </c>
      <c r="C12075" s="80">
        <v>6.81</v>
      </c>
    </row>
    <row r="12076" spans="1:3">
      <c r="A12076" s="75">
        <v>37965</v>
      </c>
      <c r="B12076" s="73" t="s">
        <v>12708</v>
      </c>
      <c r="C12076" s="80">
        <v>9.82</v>
      </c>
    </row>
    <row r="12077" spans="1:3">
      <c r="A12077" s="75">
        <v>37966</v>
      </c>
      <c r="B12077" s="73" t="s">
        <v>12709</v>
      </c>
      <c r="C12077" s="80">
        <v>17.239999999999998</v>
      </c>
    </row>
    <row r="12078" spans="1:3">
      <c r="A12078" s="75">
        <v>37967</v>
      </c>
      <c r="B12078" s="73" t="s">
        <v>12710</v>
      </c>
      <c r="C12078" s="80">
        <v>28.96</v>
      </c>
    </row>
    <row r="12079" spans="1:3">
      <c r="A12079" s="75">
        <v>37968</v>
      </c>
      <c r="B12079" s="73" t="s">
        <v>12711</v>
      </c>
      <c r="C12079" s="80">
        <v>61.49</v>
      </c>
    </row>
    <row r="12080" spans="1:3">
      <c r="A12080" s="75">
        <v>37969</v>
      </c>
      <c r="B12080" s="73" t="s">
        <v>12712</v>
      </c>
      <c r="C12080" s="80">
        <v>155.38</v>
      </c>
    </row>
    <row r="12081" spans="1:3">
      <c r="A12081" s="75">
        <v>37970</v>
      </c>
      <c r="B12081" s="73" t="s">
        <v>12713</v>
      </c>
      <c r="C12081" s="80">
        <v>224.8</v>
      </c>
    </row>
    <row r="12082" spans="1:3">
      <c r="A12082" s="75">
        <v>44251</v>
      </c>
      <c r="B12082" s="73" t="s">
        <v>12714</v>
      </c>
      <c r="C12082" s="80">
        <v>259.66000000000003</v>
      </c>
    </row>
    <row r="12083" spans="1:3">
      <c r="A12083" s="75">
        <v>21118</v>
      </c>
      <c r="B12083" s="73" t="s">
        <v>12715</v>
      </c>
      <c r="C12083" s="80">
        <v>4.04</v>
      </c>
    </row>
    <row r="12084" spans="1:3">
      <c r="A12084" s="75">
        <v>37956</v>
      </c>
      <c r="B12084" s="73" t="s">
        <v>12716</v>
      </c>
      <c r="C12084" s="80">
        <v>4.97</v>
      </c>
    </row>
    <row r="12085" spans="1:3">
      <c r="A12085" s="75">
        <v>37957</v>
      </c>
      <c r="B12085" s="73" t="s">
        <v>12717</v>
      </c>
      <c r="C12085" s="80">
        <v>10.57</v>
      </c>
    </row>
    <row r="12086" spans="1:3">
      <c r="A12086" s="75">
        <v>37958</v>
      </c>
      <c r="B12086" s="73" t="s">
        <v>12718</v>
      </c>
      <c r="C12086" s="80">
        <v>19.11</v>
      </c>
    </row>
    <row r="12087" spans="1:3">
      <c r="A12087" s="75">
        <v>37959</v>
      </c>
      <c r="B12087" s="73" t="s">
        <v>12719</v>
      </c>
      <c r="C12087" s="80">
        <v>29.42</v>
      </c>
    </row>
    <row r="12088" spans="1:3">
      <c r="A12088" s="75">
        <v>37960</v>
      </c>
      <c r="B12088" s="73" t="s">
        <v>12720</v>
      </c>
      <c r="C12088" s="80">
        <v>75.180000000000007</v>
      </c>
    </row>
    <row r="12089" spans="1:3">
      <c r="A12089" s="75">
        <v>37961</v>
      </c>
      <c r="B12089" s="73" t="s">
        <v>12721</v>
      </c>
      <c r="C12089" s="80">
        <v>161.58000000000001</v>
      </c>
    </row>
    <row r="12090" spans="1:3">
      <c r="A12090" s="75">
        <v>37962</v>
      </c>
      <c r="B12090" s="73" t="s">
        <v>12722</v>
      </c>
      <c r="C12090" s="80">
        <v>186.27</v>
      </c>
    </row>
    <row r="12091" spans="1:3" ht="25.5">
      <c r="A12091" s="75">
        <v>3533</v>
      </c>
      <c r="B12091" s="73" t="s">
        <v>12723</v>
      </c>
      <c r="C12091" s="80">
        <v>2.69</v>
      </c>
    </row>
    <row r="12092" spans="1:3" ht="25.5">
      <c r="A12092" s="75">
        <v>3538</v>
      </c>
      <c r="B12092" s="73" t="s">
        <v>12724</v>
      </c>
      <c r="C12092" s="80">
        <v>5.0999999999999996</v>
      </c>
    </row>
    <row r="12093" spans="1:3">
      <c r="A12093" s="75">
        <v>3498</v>
      </c>
      <c r="B12093" s="73" t="s">
        <v>12725</v>
      </c>
      <c r="C12093" s="80">
        <v>4.9400000000000004</v>
      </c>
    </row>
    <row r="12094" spans="1:3">
      <c r="A12094" s="75">
        <v>3496</v>
      </c>
      <c r="B12094" s="73" t="s">
        <v>12726</v>
      </c>
      <c r="C12094" s="80">
        <v>3.31</v>
      </c>
    </row>
    <row r="12095" spans="1:3">
      <c r="A12095" s="75">
        <v>38429</v>
      </c>
      <c r="B12095" s="73" t="s">
        <v>12727</v>
      </c>
      <c r="C12095" s="80">
        <v>13.76</v>
      </c>
    </row>
    <row r="12096" spans="1:3">
      <c r="A12096" s="75">
        <v>38431</v>
      </c>
      <c r="B12096" s="73" t="s">
        <v>12728</v>
      </c>
      <c r="C12096" s="80">
        <v>17.260000000000002</v>
      </c>
    </row>
    <row r="12097" spans="1:3">
      <c r="A12097" s="75">
        <v>38430</v>
      </c>
      <c r="B12097" s="73" t="s">
        <v>12729</v>
      </c>
      <c r="C12097" s="80">
        <v>26.76</v>
      </c>
    </row>
    <row r="12098" spans="1:3">
      <c r="A12098" s="75">
        <v>36348</v>
      </c>
      <c r="B12098" s="73" t="s">
        <v>12730</v>
      </c>
      <c r="C12098" s="80"/>
    </row>
    <row r="12099" spans="1:3">
      <c r="A12099" s="75">
        <v>36349</v>
      </c>
      <c r="B12099" s="73" t="s">
        <v>12731</v>
      </c>
      <c r="C12099" s="80"/>
    </row>
    <row r="12100" spans="1:3">
      <c r="A12100" s="75">
        <v>38987</v>
      </c>
      <c r="B12100" s="73" t="s">
        <v>12732</v>
      </c>
      <c r="C12100" s="80"/>
    </row>
    <row r="12101" spans="1:3">
      <c r="A12101" s="75">
        <v>38988</v>
      </c>
      <c r="B12101" s="73" t="s">
        <v>12733</v>
      </c>
      <c r="C12101" s="80"/>
    </row>
    <row r="12102" spans="1:3">
      <c r="A12102" s="75">
        <v>38989</v>
      </c>
      <c r="B12102" s="73" t="s">
        <v>12734</v>
      </c>
      <c r="C12102" s="80"/>
    </row>
    <row r="12103" spans="1:3">
      <c r="A12103" s="75">
        <v>38990</v>
      </c>
      <c r="B12103" s="73" t="s">
        <v>12735</v>
      </c>
      <c r="C12103" s="80"/>
    </row>
    <row r="12104" spans="1:3">
      <c r="A12104" s="75">
        <v>38991</v>
      </c>
      <c r="B12104" s="73" t="s">
        <v>12736</v>
      </c>
      <c r="C12104" s="80"/>
    </row>
    <row r="12105" spans="1:3">
      <c r="A12105" s="75">
        <v>38433</v>
      </c>
      <c r="B12105" s="73" t="s">
        <v>12737</v>
      </c>
      <c r="C12105" s="80"/>
    </row>
    <row r="12106" spans="1:3">
      <c r="A12106" s="75">
        <v>38440</v>
      </c>
      <c r="B12106" s="73" t="s">
        <v>12738</v>
      </c>
      <c r="C12106" s="80"/>
    </row>
    <row r="12107" spans="1:3">
      <c r="A12107" s="75">
        <v>36359</v>
      </c>
      <c r="B12107" s="73" t="s">
        <v>12739</v>
      </c>
      <c r="C12107" s="80"/>
    </row>
    <row r="12108" spans="1:3">
      <c r="A12108" s="75">
        <v>36360</v>
      </c>
      <c r="B12108" s="73" t="s">
        <v>12740</v>
      </c>
      <c r="C12108" s="80"/>
    </row>
    <row r="12109" spans="1:3">
      <c r="A12109" s="75">
        <v>38434</v>
      </c>
      <c r="B12109" s="73" t="s">
        <v>12741</v>
      </c>
      <c r="C12109" s="80"/>
    </row>
    <row r="12110" spans="1:3">
      <c r="A12110" s="75">
        <v>38435</v>
      </c>
      <c r="B12110" s="73" t="s">
        <v>12742</v>
      </c>
      <c r="C12110" s="80"/>
    </row>
    <row r="12111" spans="1:3">
      <c r="A12111" s="75">
        <v>38436</v>
      </c>
      <c r="B12111" s="73" t="s">
        <v>12743</v>
      </c>
      <c r="C12111" s="80"/>
    </row>
    <row r="12112" spans="1:3">
      <c r="A12112" s="75">
        <v>38437</v>
      </c>
      <c r="B12112" s="73" t="s">
        <v>12744</v>
      </c>
      <c r="C12112" s="80"/>
    </row>
    <row r="12113" spans="1:3">
      <c r="A12113" s="75">
        <v>38438</v>
      </c>
      <c r="B12113" s="73" t="s">
        <v>12745</v>
      </c>
      <c r="C12113" s="80"/>
    </row>
    <row r="12114" spans="1:3">
      <c r="A12114" s="75">
        <v>38439</v>
      </c>
      <c r="B12114" s="73" t="s">
        <v>12746</v>
      </c>
      <c r="C12114" s="80"/>
    </row>
    <row r="12115" spans="1:3">
      <c r="A12115" s="75">
        <v>10836</v>
      </c>
      <c r="B12115" s="73" t="s">
        <v>12747</v>
      </c>
      <c r="C12115" s="80">
        <v>20.83</v>
      </c>
    </row>
    <row r="12116" spans="1:3">
      <c r="A12116" s="75">
        <v>3510</v>
      </c>
      <c r="B12116" s="73" t="s">
        <v>12748</v>
      </c>
      <c r="C12116" s="80">
        <v>12.41</v>
      </c>
    </row>
    <row r="12117" spans="1:3">
      <c r="A12117" s="75">
        <v>10835</v>
      </c>
      <c r="B12117" s="73" t="s">
        <v>12749</v>
      </c>
      <c r="C12117" s="80">
        <v>5.81</v>
      </c>
    </row>
    <row r="12118" spans="1:3">
      <c r="A12118" s="75">
        <v>3485</v>
      </c>
      <c r="B12118" s="73" t="s">
        <v>12750</v>
      </c>
      <c r="C12118" s="80">
        <v>13.05</v>
      </c>
    </row>
    <row r="12119" spans="1:3">
      <c r="A12119" s="75">
        <v>3475</v>
      </c>
      <c r="B12119" s="73" t="s">
        <v>12751</v>
      </c>
      <c r="C12119" s="80">
        <v>4.72</v>
      </c>
    </row>
    <row r="12120" spans="1:3">
      <c r="A12120" s="75">
        <v>3534</v>
      </c>
      <c r="B12120" s="73" t="s">
        <v>12752</v>
      </c>
      <c r="C12120" s="80">
        <v>7.48</v>
      </c>
    </row>
    <row r="12121" spans="1:3">
      <c r="A12121" s="75">
        <v>3482</v>
      </c>
      <c r="B12121" s="73" t="s">
        <v>12753</v>
      </c>
      <c r="C12121" s="80">
        <v>5.35</v>
      </c>
    </row>
    <row r="12122" spans="1:3">
      <c r="A12122" s="75">
        <v>3543</v>
      </c>
      <c r="B12122" s="73" t="s">
        <v>12754</v>
      </c>
      <c r="C12122" s="80">
        <v>1.74</v>
      </c>
    </row>
    <row r="12123" spans="1:3">
      <c r="A12123" s="75">
        <v>3505</v>
      </c>
      <c r="B12123" s="73" t="s">
        <v>12755</v>
      </c>
      <c r="C12123" s="80">
        <v>2.58</v>
      </c>
    </row>
    <row r="12124" spans="1:3">
      <c r="A12124" s="75">
        <v>3521</v>
      </c>
      <c r="B12124" s="73" t="s">
        <v>12756</v>
      </c>
      <c r="C12124" s="80">
        <v>1.95</v>
      </c>
    </row>
    <row r="12125" spans="1:3">
      <c r="A12125" s="75">
        <v>3531</v>
      </c>
      <c r="B12125" s="73" t="s">
        <v>12757</v>
      </c>
      <c r="C12125" s="80">
        <v>3.71</v>
      </c>
    </row>
    <row r="12126" spans="1:3">
      <c r="A12126" s="75">
        <v>3522</v>
      </c>
      <c r="B12126" s="73" t="s">
        <v>12758</v>
      </c>
      <c r="C12126" s="80">
        <v>2.39</v>
      </c>
    </row>
    <row r="12127" spans="1:3">
      <c r="A12127" s="75">
        <v>3527</v>
      </c>
      <c r="B12127" s="73" t="s">
        <v>12759</v>
      </c>
      <c r="C12127" s="80">
        <v>12.58</v>
      </c>
    </row>
    <row r="12128" spans="1:3">
      <c r="A12128" s="75">
        <v>3530</v>
      </c>
      <c r="B12128" s="73" t="s">
        <v>12760</v>
      </c>
      <c r="C12128" s="80">
        <v>203.68</v>
      </c>
    </row>
    <row r="12129" spans="1:3">
      <c r="A12129" s="75">
        <v>3542</v>
      </c>
      <c r="B12129" s="73" t="s">
        <v>12761</v>
      </c>
      <c r="C12129" s="80">
        <v>0.57999999999999996</v>
      </c>
    </row>
    <row r="12130" spans="1:3">
      <c r="A12130" s="75">
        <v>3529</v>
      </c>
      <c r="B12130" s="73" t="s">
        <v>12762</v>
      </c>
      <c r="C12130" s="80">
        <v>0.72</v>
      </c>
    </row>
    <row r="12131" spans="1:3">
      <c r="A12131" s="75">
        <v>3536</v>
      </c>
      <c r="B12131" s="73" t="s">
        <v>12763</v>
      </c>
      <c r="C12131" s="80">
        <v>2.39</v>
      </c>
    </row>
    <row r="12132" spans="1:3">
      <c r="A12132" s="75">
        <v>3535</v>
      </c>
      <c r="B12132" s="73" t="s">
        <v>12764</v>
      </c>
      <c r="C12132" s="80">
        <v>5.81</v>
      </c>
    </row>
    <row r="12133" spans="1:3">
      <c r="A12133" s="75">
        <v>3540</v>
      </c>
      <c r="B12133" s="73" t="s">
        <v>12765</v>
      </c>
      <c r="C12133" s="80">
        <v>4.92</v>
      </c>
    </row>
    <row r="12134" spans="1:3">
      <c r="A12134" s="75">
        <v>3539</v>
      </c>
      <c r="B12134" s="73" t="s">
        <v>12766</v>
      </c>
      <c r="C12134" s="80">
        <v>28.51</v>
      </c>
    </row>
    <row r="12135" spans="1:3">
      <c r="A12135" s="75">
        <v>3513</v>
      </c>
      <c r="B12135" s="73" t="s">
        <v>12767</v>
      </c>
      <c r="C12135" s="80">
        <v>100.52</v>
      </c>
    </row>
    <row r="12136" spans="1:3">
      <c r="A12136" s="75">
        <v>3516</v>
      </c>
      <c r="B12136" s="73" t="s">
        <v>12768</v>
      </c>
      <c r="C12136" s="80">
        <v>2.4</v>
      </c>
    </row>
    <row r="12137" spans="1:3">
      <c r="A12137" s="75">
        <v>3517</v>
      </c>
      <c r="B12137" s="73" t="s">
        <v>12769</v>
      </c>
      <c r="C12137" s="80">
        <v>2.17</v>
      </c>
    </row>
    <row r="12138" spans="1:3">
      <c r="A12138" s="75">
        <v>3515</v>
      </c>
      <c r="B12138" s="73" t="s">
        <v>12770</v>
      </c>
      <c r="C12138" s="80">
        <v>6.41</v>
      </c>
    </row>
    <row r="12139" spans="1:3">
      <c r="A12139" s="75">
        <v>20147</v>
      </c>
      <c r="B12139" s="73" t="s">
        <v>12771</v>
      </c>
      <c r="C12139" s="80">
        <v>5.27</v>
      </c>
    </row>
    <row r="12140" spans="1:3">
      <c r="A12140" s="75">
        <v>3524</v>
      </c>
      <c r="B12140" s="73" t="s">
        <v>12772</v>
      </c>
      <c r="C12140" s="80">
        <v>7.94</v>
      </c>
    </row>
    <row r="12141" spans="1:3">
      <c r="A12141" s="75">
        <v>3532</v>
      </c>
      <c r="B12141" s="73" t="s">
        <v>12773</v>
      </c>
      <c r="C12141" s="80">
        <v>18.34</v>
      </c>
    </row>
    <row r="12142" spans="1:3">
      <c r="A12142" s="75">
        <v>3528</v>
      </c>
      <c r="B12142" s="73" t="s">
        <v>12774</v>
      </c>
      <c r="C12142" s="80">
        <v>9.3800000000000008</v>
      </c>
    </row>
    <row r="12143" spans="1:3">
      <c r="A12143" s="75">
        <v>37952</v>
      </c>
      <c r="B12143" s="73" t="s">
        <v>12775</v>
      </c>
      <c r="C12143" s="80">
        <v>67.22</v>
      </c>
    </row>
    <row r="12144" spans="1:3">
      <c r="A12144" s="75">
        <v>37951</v>
      </c>
      <c r="B12144" s="73" t="s">
        <v>12776</v>
      </c>
      <c r="C12144" s="80">
        <v>2.5299999999999998</v>
      </c>
    </row>
    <row r="12145" spans="1:3">
      <c r="A12145" s="75">
        <v>3518</v>
      </c>
      <c r="B12145" s="73" t="s">
        <v>12777</v>
      </c>
      <c r="C12145" s="80">
        <v>3.89</v>
      </c>
    </row>
    <row r="12146" spans="1:3">
      <c r="A12146" s="75">
        <v>3519</v>
      </c>
      <c r="B12146" s="73" t="s">
        <v>12778</v>
      </c>
      <c r="C12146" s="80">
        <v>8.1300000000000008</v>
      </c>
    </row>
    <row r="12147" spans="1:3">
      <c r="A12147" s="75">
        <v>3520</v>
      </c>
      <c r="B12147" s="73" t="s">
        <v>12779</v>
      </c>
      <c r="C12147" s="80">
        <v>8.52</v>
      </c>
    </row>
    <row r="12148" spans="1:3">
      <c r="A12148" s="75">
        <v>37950</v>
      </c>
      <c r="B12148" s="73" t="s">
        <v>12780</v>
      </c>
      <c r="C12148" s="80">
        <v>61.88</v>
      </c>
    </row>
    <row r="12149" spans="1:3">
      <c r="A12149" s="75">
        <v>37949</v>
      </c>
      <c r="B12149" s="73" t="s">
        <v>12781</v>
      </c>
      <c r="C12149" s="80">
        <v>2.2799999999999998</v>
      </c>
    </row>
    <row r="12150" spans="1:3">
      <c r="A12150" s="75">
        <v>3526</v>
      </c>
      <c r="B12150" s="73" t="s">
        <v>12782</v>
      </c>
      <c r="C12150" s="80">
        <v>3.14</v>
      </c>
    </row>
    <row r="12151" spans="1:3">
      <c r="A12151" s="75">
        <v>3509</v>
      </c>
      <c r="B12151" s="73" t="s">
        <v>12783</v>
      </c>
      <c r="C12151" s="80">
        <v>7.13</v>
      </c>
    </row>
    <row r="12152" spans="1:3">
      <c r="A12152" s="75">
        <v>20151</v>
      </c>
      <c r="B12152" s="73" t="s">
        <v>12784</v>
      </c>
      <c r="C12152" s="80">
        <v>20.96</v>
      </c>
    </row>
    <row r="12153" spans="1:3">
      <c r="A12153" s="75">
        <v>20152</v>
      </c>
      <c r="B12153" s="73" t="s">
        <v>12785</v>
      </c>
      <c r="C12153" s="80">
        <v>75.849999999999994</v>
      </c>
    </row>
    <row r="12154" spans="1:3">
      <c r="A12154" s="75">
        <v>20148</v>
      </c>
      <c r="B12154" s="73" t="s">
        <v>12786</v>
      </c>
      <c r="C12154" s="80">
        <v>4.12</v>
      </c>
    </row>
    <row r="12155" spans="1:3">
      <c r="A12155" s="75">
        <v>20149</v>
      </c>
      <c r="B12155" s="73" t="s">
        <v>12787</v>
      </c>
      <c r="C12155" s="80">
        <v>6.88</v>
      </c>
    </row>
    <row r="12156" spans="1:3">
      <c r="A12156" s="75">
        <v>20150</v>
      </c>
      <c r="B12156" s="73" t="s">
        <v>12788</v>
      </c>
      <c r="C12156" s="80">
        <v>17.739999999999998</v>
      </c>
    </row>
    <row r="12157" spans="1:3">
      <c r="A12157" s="75">
        <v>20157</v>
      </c>
      <c r="B12157" s="73" t="s">
        <v>12789</v>
      </c>
      <c r="C12157" s="80">
        <v>19.91</v>
      </c>
    </row>
    <row r="12158" spans="1:3">
      <c r="A12158" s="75">
        <v>20158</v>
      </c>
      <c r="B12158" s="73" t="s">
        <v>12790</v>
      </c>
      <c r="C12158" s="80">
        <v>79.069999999999993</v>
      </c>
    </row>
    <row r="12159" spans="1:3">
      <c r="A12159" s="75">
        <v>20154</v>
      </c>
      <c r="B12159" s="73" t="s">
        <v>12791</v>
      </c>
      <c r="C12159" s="80">
        <v>4.03</v>
      </c>
    </row>
    <row r="12160" spans="1:3">
      <c r="A12160" s="75">
        <v>20155</v>
      </c>
      <c r="B12160" s="73" t="s">
        <v>12792</v>
      </c>
      <c r="C12160" s="80">
        <v>6.14</v>
      </c>
    </row>
    <row r="12161" spans="1:3">
      <c r="A12161" s="75">
        <v>20156</v>
      </c>
      <c r="B12161" s="73" t="s">
        <v>12793</v>
      </c>
      <c r="C12161" s="80">
        <v>17.27</v>
      </c>
    </row>
    <row r="12162" spans="1:3">
      <c r="A12162" s="75">
        <v>3499</v>
      </c>
      <c r="B12162" s="73" t="s">
        <v>12794</v>
      </c>
      <c r="C12162" s="80">
        <v>1.1100000000000001</v>
      </c>
    </row>
    <row r="12163" spans="1:3">
      <c r="A12163" s="75">
        <v>3500</v>
      </c>
      <c r="B12163" s="73" t="s">
        <v>12795</v>
      </c>
      <c r="C12163" s="80">
        <v>1.48</v>
      </c>
    </row>
    <row r="12164" spans="1:3">
      <c r="A12164" s="75">
        <v>3501</v>
      </c>
      <c r="B12164" s="73" t="s">
        <v>12796</v>
      </c>
      <c r="C12164" s="80">
        <v>4.08</v>
      </c>
    </row>
    <row r="12165" spans="1:3">
      <c r="A12165" s="75">
        <v>3502</v>
      </c>
      <c r="B12165" s="73" t="s">
        <v>12797</v>
      </c>
      <c r="C12165" s="80">
        <v>5.87</v>
      </c>
    </row>
    <row r="12166" spans="1:3">
      <c r="A12166" s="75">
        <v>3503</v>
      </c>
      <c r="B12166" s="73" t="s">
        <v>12798</v>
      </c>
      <c r="C12166" s="80">
        <v>7.37</v>
      </c>
    </row>
    <row r="12167" spans="1:3">
      <c r="A12167" s="75">
        <v>3477</v>
      </c>
      <c r="B12167" s="73" t="s">
        <v>12799</v>
      </c>
      <c r="C12167" s="80">
        <v>26.79</v>
      </c>
    </row>
    <row r="12168" spans="1:3">
      <c r="A12168" s="75">
        <v>3478</v>
      </c>
      <c r="B12168" s="73" t="s">
        <v>12800</v>
      </c>
      <c r="C12168" s="80">
        <v>64.23</v>
      </c>
    </row>
    <row r="12169" spans="1:3">
      <c r="A12169" s="75">
        <v>3525</v>
      </c>
      <c r="B12169" s="73" t="s">
        <v>12801</v>
      </c>
      <c r="C12169" s="80">
        <v>79.260000000000005</v>
      </c>
    </row>
    <row r="12170" spans="1:3">
      <c r="A12170" s="75">
        <v>3511</v>
      </c>
      <c r="B12170" s="73" t="s">
        <v>12802</v>
      </c>
      <c r="C12170" s="80">
        <v>84.07</v>
      </c>
    </row>
    <row r="12171" spans="1:3" ht="25.5">
      <c r="A12171" s="75">
        <v>38913</v>
      </c>
      <c r="B12171" s="73" t="s">
        <v>12803</v>
      </c>
      <c r="C12171" s="80"/>
    </row>
    <row r="12172" spans="1:3" ht="25.5">
      <c r="A12172" s="75">
        <v>38914</v>
      </c>
      <c r="B12172" s="73" t="s">
        <v>12804</v>
      </c>
      <c r="C12172" s="80"/>
    </row>
    <row r="12173" spans="1:3" ht="25.5">
      <c r="A12173" s="75">
        <v>38915</v>
      </c>
      <c r="B12173" s="73" t="s">
        <v>12805</v>
      </c>
      <c r="C12173" s="80"/>
    </row>
    <row r="12174" spans="1:3" ht="25.5">
      <c r="A12174" s="75">
        <v>38916</v>
      </c>
      <c r="B12174" s="73" t="s">
        <v>12806</v>
      </c>
      <c r="C12174" s="80"/>
    </row>
    <row r="12175" spans="1:3" ht="25.5">
      <c r="A12175" s="75">
        <v>39300</v>
      </c>
      <c r="B12175" s="73" t="s">
        <v>12807</v>
      </c>
      <c r="C12175" s="80"/>
    </row>
    <row r="12176" spans="1:3" ht="25.5">
      <c r="A12176" s="75">
        <v>39301</v>
      </c>
      <c r="B12176" s="73" t="s">
        <v>12808</v>
      </c>
      <c r="C12176" s="80"/>
    </row>
    <row r="12177" spans="1:3" ht="25.5">
      <c r="A12177" s="75">
        <v>39302</v>
      </c>
      <c r="B12177" s="73" t="s">
        <v>12809</v>
      </c>
      <c r="C12177" s="80"/>
    </row>
    <row r="12178" spans="1:3" ht="25.5">
      <c r="A12178" s="75">
        <v>38941</v>
      </c>
      <c r="B12178" s="73" t="s">
        <v>12810</v>
      </c>
      <c r="C12178" s="80"/>
    </row>
    <row r="12179" spans="1:3" ht="25.5">
      <c r="A12179" s="75">
        <v>38923</v>
      </c>
      <c r="B12179" s="73" t="s">
        <v>12811</v>
      </c>
      <c r="C12179" s="80"/>
    </row>
    <row r="12180" spans="1:3" ht="25.5">
      <c r="A12180" s="75">
        <v>38925</v>
      </c>
      <c r="B12180" s="73" t="s">
        <v>12812</v>
      </c>
      <c r="C12180" s="80"/>
    </row>
    <row r="12181" spans="1:3" ht="25.5">
      <c r="A12181" s="75">
        <v>38926</v>
      </c>
      <c r="B12181" s="73" t="s">
        <v>12813</v>
      </c>
      <c r="C12181" s="80"/>
    </row>
    <row r="12182" spans="1:3" ht="25.5">
      <c r="A12182" s="75">
        <v>38927</v>
      </c>
      <c r="B12182" s="73" t="s">
        <v>12814</v>
      </c>
      <c r="C12182" s="80"/>
    </row>
    <row r="12183" spans="1:3" ht="25.5">
      <c r="A12183" s="75">
        <v>39304</v>
      </c>
      <c r="B12183" s="73" t="s">
        <v>12815</v>
      </c>
      <c r="C12183" s="80"/>
    </row>
    <row r="12184" spans="1:3" ht="25.5">
      <c r="A12184" s="75">
        <v>39305</v>
      </c>
      <c r="B12184" s="73" t="s">
        <v>12816</v>
      </c>
      <c r="C12184" s="80"/>
    </row>
    <row r="12185" spans="1:3" ht="25.5">
      <c r="A12185" s="75">
        <v>39306</v>
      </c>
      <c r="B12185" s="73" t="s">
        <v>12817</v>
      </c>
      <c r="C12185" s="80"/>
    </row>
    <row r="12186" spans="1:3" ht="25.5">
      <c r="A12186" s="75">
        <v>38928</v>
      </c>
      <c r="B12186" s="73" t="s">
        <v>12818</v>
      </c>
      <c r="C12186" s="80"/>
    </row>
    <row r="12187" spans="1:3" ht="25.5">
      <c r="A12187" s="75">
        <v>38917</v>
      </c>
      <c r="B12187" s="73" t="s">
        <v>12819</v>
      </c>
      <c r="C12187" s="80"/>
    </row>
    <row r="12188" spans="1:3" ht="25.5">
      <c r="A12188" s="75">
        <v>38919</v>
      </c>
      <c r="B12188" s="73" t="s">
        <v>12820</v>
      </c>
      <c r="C12188" s="80"/>
    </row>
    <row r="12189" spans="1:3" ht="25.5">
      <c r="A12189" s="75">
        <v>38922</v>
      </c>
      <c r="B12189" s="73" t="s">
        <v>12821</v>
      </c>
      <c r="C12189" s="80"/>
    </row>
    <row r="12190" spans="1:3">
      <c r="A12190" s="75">
        <v>45198</v>
      </c>
      <c r="B12190" s="73" t="s">
        <v>12822</v>
      </c>
      <c r="C12190" s="80">
        <v>43.5</v>
      </c>
    </row>
    <row r="12191" spans="1:3">
      <c r="A12191" s="75">
        <v>45196</v>
      </c>
      <c r="B12191" s="73" t="s">
        <v>12823</v>
      </c>
      <c r="C12191" s="80">
        <v>89.7</v>
      </c>
    </row>
    <row r="12192" spans="1:3" ht="25.5">
      <c r="A12192" s="75">
        <v>12032</v>
      </c>
      <c r="B12192" s="73" t="s">
        <v>12824</v>
      </c>
      <c r="C12192" s="80">
        <v>63.68</v>
      </c>
    </row>
    <row r="12193" spans="1:3" ht="25.5">
      <c r="A12193" s="75">
        <v>12030</v>
      </c>
      <c r="B12193" s="73" t="s">
        <v>12825</v>
      </c>
      <c r="C12193" s="80">
        <v>59.83</v>
      </c>
    </row>
    <row r="12194" spans="1:3">
      <c r="A12194" s="75">
        <v>45207</v>
      </c>
      <c r="B12194" s="73" t="s">
        <v>12826</v>
      </c>
      <c r="C12194" s="80">
        <v>286.52</v>
      </c>
    </row>
    <row r="12195" spans="1:3">
      <c r="A12195" s="75">
        <v>14157</v>
      </c>
      <c r="B12195" s="73" t="s">
        <v>12827</v>
      </c>
      <c r="C12195" s="80"/>
    </row>
    <row r="12196" spans="1:3">
      <c r="A12196" s="75">
        <v>10908</v>
      </c>
      <c r="B12196" s="73" t="s">
        <v>12828</v>
      </c>
      <c r="C12196" s="80">
        <v>19.57</v>
      </c>
    </row>
    <row r="12197" spans="1:3">
      <c r="A12197" s="75">
        <v>10909</v>
      </c>
      <c r="B12197" s="73" t="s">
        <v>12829</v>
      </c>
      <c r="C12197" s="80">
        <v>22.77</v>
      </c>
    </row>
    <row r="12198" spans="1:3">
      <c r="A12198" s="75">
        <v>3669</v>
      </c>
      <c r="B12198" s="73" t="s">
        <v>12830</v>
      </c>
      <c r="C12198" s="80">
        <v>13.99</v>
      </c>
    </row>
    <row r="12199" spans="1:3">
      <c r="A12199" s="75">
        <v>20139</v>
      </c>
      <c r="B12199" s="73" t="s">
        <v>12831</v>
      </c>
      <c r="C12199" s="80">
        <v>120.29</v>
      </c>
    </row>
    <row r="12200" spans="1:3">
      <c r="A12200" s="75">
        <v>3668</v>
      </c>
      <c r="B12200" s="73" t="s">
        <v>12832</v>
      </c>
      <c r="C12200" s="80">
        <v>42.97</v>
      </c>
    </row>
    <row r="12201" spans="1:3">
      <c r="A12201" s="75">
        <v>10911</v>
      </c>
      <c r="B12201" s="73" t="s">
        <v>12833</v>
      </c>
      <c r="C12201" s="80">
        <v>18.84</v>
      </c>
    </row>
    <row r="12202" spans="1:3">
      <c r="A12202" s="75">
        <v>3659</v>
      </c>
      <c r="B12202" s="73" t="s">
        <v>12834</v>
      </c>
      <c r="C12202" s="80">
        <v>19.190000000000001</v>
      </c>
    </row>
    <row r="12203" spans="1:3">
      <c r="A12203" s="75">
        <v>3660</v>
      </c>
      <c r="B12203" s="73" t="s">
        <v>12835</v>
      </c>
      <c r="C12203" s="80">
        <v>24.82</v>
      </c>
    </row>
    <row r="12204" spans="1:3">
      <c r="A12204" s="75">
        <v>20144</v>
      </c>
      <c r="B12204" s="73" t="s">
        <v>12836</v>
      </c>
      <c r="C12204" s="80">
        <v>55.58</v>
      </c>
    </row>
    <row r="12205" spans="1:3">
      <c r="A12205" s="75">
        <v>20143</v>
      </c>
      <c r="B12205" s="73" t="s">
        <v>12837</v>
      </c>
      <c r="C12205" s="80">
        <v>71.11</v>
      </c>
    </row>
    <row r="12206" spans="1:3">
      <c r="A12206" s="75">
        <v>20145</v>
      </c>
      <c r="B12206" s="73" t="s">
        <v>12838</v>
      </c>
      <c r="C12206" s="80">
        <v>137.16999999999999</v>
      </c>
    </row>
    <row r="12207" spans="1:3">
      <c r="A12207" s="75">
        <v>20146</v>
      </c>
      <c r="B12207" s="73" t="s">
        <v>12839</v>
      </c>
      <c r="C12207" s="80">
        <v>187.5</v>
      </c>
    </row>
    <row r="12208" spans="1:3">
      <c r="A12208" s="75">
        <v>20140</v>
      </c>
      <c r="B12208" s="73" t="s">
        <v>12840</v>
      </c>
      <c r="C12208" s="80">
        <v>8.7899999999999991</v>
      </c>
    </row>
    <row r="12209" spans="1:3">
      <c r="A12209" s="75">
        <v>20141</v>
      </c>
      <c r="B12209" s="73" t="s">
        <v>12841</v>
      </c>
      <c r="C12209" s="80">
        <v>21.54</v>
      </c>
    </row>
    <row r="12210" spans="1:3">
      <c r="A12210" s="75">
        <v>20142</v>
      </c>
      <c r="B12210" s="73" t="s">
        <v>12842</v>
      </c>
      <c r="C12210" s="80">
        <v>37.9</v>
      </c>
    </row>
    <row r="12211" spans="1:3">
      <c r="A12211" s="75">
        <v>3670</v>
      </c>
      <c r="B12211" s="73" t="s">
        <v>12843</v>
      </c>
      <c r="C12211" s="80">
        <v>24.64</v>
      </c>
    </row>
    <row r="12212" spans="1:3">
      <c r="A12212" s="75">
        <v>3666</v>
      </c>
      <c r="B12212" s="73" t="s">
        <v>12844</v>
      </c>
      <c r="C12212" s="80">
        <v>3.88</v>
      </c>
    </row>
    <row r="12213" spans="1:3">
      <c r="A12213" s="75">
        <v>3662</v>
      </c>
      <c r="B12213" s="73" t="s">
        <v>12845</v>
      </c>
      <c r="C12213" s="80">
        <v>10.11</v>
      </c>
    </row>
    <row r="12214" spans="1:3">
      <c r="A12214" s="75">
        <v>3658</v>
      </c>
      <c r="B12214" s="73" t="s">
        <v>12846</v>
      </c>
      <c r="C12214" s="80">
        <v>19.16</v>
      </c>
    </row>
    <row r="12215" spans="1:3" ht="25.5">
      <c r="A12215" s="75">
        <v>42696</v>
      </c>
      <c r="B12215" s="73" t="s">
        <v>12847</v>
      </c>
      <c r="C12215" s="80">
        <v>151.94</v>
      </c>
    </row>
    <row r="12216" spans="1:3">
      <c r="A12216" s="75">
        <v>39875</v>
      </c>
      <c r="B12216" s="73" t="s">
        <v>12848</v>
      </c>
      <c r="C12216" s="80"/>
    </row>
    <row r="12217" spans="1:3">
      <c r="A12217" s="75">
        <v>39876</v>
      </c>
      <c r="B12217" s="73" t="s">
        <v>12849</v>
      </c>
      <c r="C12217" s="80"/>
    </row>
    <row r="12218" spans="1:3">
      <c r="A12218" s="75">
        <v>39877</v>
      </c>
      <c r="B12218" s="73" t="s">
        <v>12850</v>
      </c>
      <c r="C12218" s="80"/>
    </row>
    <row r="12219" spans="1:3">
      <c r="A12219" s="75">
        <v>39878</v>
      </c>
      <c r="B12219" s="73" t="s">
        <v>12851</v>
      </c>
      <c r="C12219" s="80"/>
    </row>
    <row r="12220" spans="1:3">
      <c r="A12220" s="75">
        <v>39872</v>
      </c>
      <c r="B12220" s="73" t="s">
        <v>12852</v>
      </c>
      <c r="C12220" s="80"/>
    </row>
    <row r="12221" spans="1:3">
      <c r="A12221" s="75">
        <v>39873</v>
      </c>
      <c r="B12221" s="73" t="s">
        <v>12853</v>
      </c>
      <c r="C12221" s="80"/>
    </row>
    <row r="12222" spans="1:3">
      <c r="A12222" s="75">
        <v>39874</v>
      </c>
      <c r="B12222" s="73" t="s">
        <v>12854</v>
      </c>
      <c r="C12222" s="80"/>
    </row>
    <row r="12223" spans="1:3">
      <c r="A12223" s="75">
        <v>3674</v>
      </c>
      <c r="B12223" s="73" t="s">
        <v>12855</v>
      </c>
      <c r="C12223" s="80"/>
    </row>
    <row r="12224" spans="1:3">
      <c r="A12224" s="75">
        <v>3681</v>
      </c>
      <c r="B12224" s="73" t="s">
        <v>12856</v>
      </c>
      <c r="C12224" s="80"/>
    </row>
    <row r="12225" spans="1:3">
      <c r="A12225" s="75">
        <v>3676</v>
      </c>
      <c r="B12225" s="73" t="s">
        <v>12857</v>
      </c>
      <c r="C12225" s="80"/>
    </row>
    <row r="12226" spans="1:3">
      <c r="A12226" s="75">
        <v>3679</v>
      </c>
      <c r="B12226" s="73" t="s">
        <v>12858</v>
      </c>
      <c r="C12226" s="80"/>
    </row>
    <row r="12227" spans="1:3">
      <c r="A12227" s="75">
        <v>3672</v>
      </c>
      <c r="B12227" s="73" t="s">
        <v>12859</v>
      </c>
      <c r="C12227" s="80"/>
    </row>
    <row r="12228" spans="1:3">
      <c r="A12228" s="75">
        <v>3671</v>
      </c>
      <c r="B12228" s="73" t="s">
        <v>12860</v>
      </c>
      <c r="C12228" s="80"/>
    </row>
    <row r="12229" spans="1:3">
      <c r="A12229" s="75">
        <v>3673</v>
      </c>
      <c r="B12229" s="73" t="s">
        <v>12861</v>
      </c>
      <c r="C12229" s="80"/>
    </row>
    <row r="12230" spans="1:3" ht="25.5">
      <c r="A12230" s="75">
        <v>38394</v>
      </c>
      <c r="B12230" s="73" t="s">
        <v>12862</v>
      </c>
      <c r="C12230" s="80">
        <v>168.61</v>
      </c>
    </row>
    <row r="12231" spans="1:3">
      <c r="A12231" s="75">
        <v>3729</v>
      </c>
      <c r="B12231" s="73" t="s">
        <v>12863</v>
      </c>
      <c r="C12231" s="80">
        <v>136.57</v>
      </c>
    </row>
    <row r="12232" spans="1:3" ht="38.25">
      <c r="A12232" s="75">
        <v>39357</v>
      </c>
      <c r="B12232" s="73" t="s">
        <v>12864</v>
      </c>
      <c r="C12232" s="80"/>
    </row>
    <row r="12233" spans="1:3" ht="38.25">
      <c r="A12233" s="75">
        <v>39358</v>
      </c>
      <c r="B12233" s="73" t="s">
        <v>12865</v>
      </c>
      <c r="C12233" s="80"/>
    </row>
    <row r="12234" spans="1:3" ht="38.25">
      <c r="A12234" s="75">
        <v>39355</v>
      </c>
      <c r="B12234" s="73" t="s">
        <v>12866</v>
      </c>
      <c r="C12234" s="80"/>
    </row>
    <row r="12235" spans="1:3" ht="38.25">
      <c r="A12235" s="75">
        <v>39356</v>
      </c>
      <c r="B12235" s="73" t="s">
        <v>12867</v>
      </c>
      <c r="C12235" s="80"/>
    </row>
    <row r="12236" spans="1:3" ht="38.25">
      <c r="A12236" s="75">
        <v>39353</v>
      </c>
      <c r="B12236" s="73" t="s">
        <v>12868</v>
      </c>
      <c r="C12236" s="80"/>
    </row>
    <row r="12237" spans="1:3" ht="38.25">
      <c r="A12237" s="75">
        <v>39354</v>
      </c>
      <c r="B12237" s="73" t="s">
        <v>12869</v>
      </c>
      <c r="C12237" s="80"/>
    </row>
    <row r="12238" spans="1:3">
      <c r="A12238" s="75">
        <v>39398</v>
      </c>
      <c r="B12238" s="73" t="s">
        <v>12870</v>
      </c>
      <c r="C12238" s="80">
        <v>66.430000000000007</v>
      </c>
    </row>
    <row r="12239" spans="1:3" ht="25.5">
      <c r="A12239" s="75">
        <v>13343</v>
      </c>
      <c r="B12239" s="73" t="s">
        <v>12871</v>
      </c>
      <c r="C12239" s="80">
        <v>51.52</v>
      </c>
    </row>
    <row r="12240" spans="1:3" ht="25.5">
      <c r="A12240" s="75">
        <v>12118</v>
      </c>
      <c r="B12240" s="73" t="s">
        <v>12872</v>
      </c>
      <c r="C12240" s="80">
        <v>19.690000000000001</v>
      </c>
    </row>
    <row r="12241" spans="1:3" ht="38.25">
      <c r="A12241" s="75">
        <v>39482</v>
      </c>
      <c r="B12241" s="73" t="s">
        <v>12873</v>
      </c>
      <c r="C12241" s="80">
        <v>790.17</v>
      </c>
    </row>
    <row r="12242" spans="1:3" ht="38.25">
      <c r="A12242" s="75">
        <v>39486</v>
      </c>
      <c r="B12242" s="73" t="s">
        <v>12874</v>
      </c>
      <c r="C12242" s="80">
        <v>644.88</v>
      </c>
    </row>
    <row r="12243" spans="1:3" ht="38.25">
      <c r="A12243" s="75">
        <v>39484</v>
      </c>
      <c r="B12243" s="73" t="s">
        <v>12875</v>
      </c>
      <c r="C12243" s="80">
        <v>790.17</v>
      </c>
    </row>
    <row r="12244" spans="1:3" ht="38.25">
      <c r="A12244" s="75">
        <v>39488</v>
      </c>
      <c r="B12244" s="73" t="s">
        <v>12876</v>
      </c>
      <c r="C12244" s="80">
        <v>655.44</v>
      </c>
    </row>
    <row r="12245" spans="1:3" ht="38.25">
      <c r="A12245" s="75">
        <v>39485</v>
      </c>
      <c r="B12245" s="73" t="s">
        <v>12877</v>
      </c>
      <c r="C12245" s="80">
        <v>790.17</v>
      </c>
    </row>
    <row r="12246" spans="1:3" ht="38.25">
      <c r="A12246" s="75">
        <v>39489</v>
      </c>
      <c r="B12246" s="73" t="s">
        <v>12878</v>
      </c>
      <c r="C12246" s="80">
        <v>666.56</v>
      </c>
    </row>
    <row r="12247" spans="1:3" ht="51">
      <c r="A12247" s="75">
        <v>39490</v>
      </c>
      <c r="B12247" s="73" t="s">
        <v>12879</v>
      </c>
      <c r="C12247" s="80">
        <v>993.25</v>
      </c>
    </row>
    <row r="12248" spans="1:3" ht="38.25">
      <c r="A12248" s="75">
        <v>39494</v>
      </c>
      <c r="B12248" s="73" t="s">
        <v>12880</v>
      </c>
      <c r="C12248" s="80">
        <v>713.24</v>
      </c>
    </row>
    <row r="12249" spans="1:3" ht="38.25">
      <c r="A12249" s="75">
        <v>39495</v>
      </c>
      <c r="B12249" s="73" t="s">
        <v>12881</v>
      </c>
      <c r="C12249" s="80">
        <v>803.73</v>
      </c>
    </row>
    <row r="12250" spans="1:3" ht="38.25">
      <c r="A12250" s="75">
        <v>39496</v>
      </c>
      <c r="B12250" s="73" t="s">
        <v>12882</v>
      </c>
      <c r="C12250" s="80">
        <v>884.1</v>
      </c>
    </row>
    <row r="12251" spans="1:3" ht="38.25">
      <c r="A12251" s="75">
        <v>39492</v>
      </c>
      <c r="B12251" s="73" t="s">
        <v>12883</v>
      </c>
      <c r="C12251" s="80">
        <v>1023.54</v>
      </c>
    </row>
    <row r="12252" spans="1:3" ht="38.25">
      <c r="A12252" s="75">
        <v>39497</v>
      </c>
      <c r="B12252" s="73" t="s">
        <v>12884</v>
      </c>
      <c r="C12252" s="80">
        <v>924.53</v>
      </c>
    </row>
    <row r="12253" spans="1:3" ht="38.25">
      <c r="A12253" s="75">
        <v>39493</v>
      </c>
      <c r="B12253" s="73" t="s">
        <v>12885</v>
      </c>
      <c r="C12253" s="80">
        <v>1097.8499999999999</v>
      </c>
    </row>
    <row r="12254" spans="1:3" ht="38.25">
      <c r="A12254" s="75">
        <v>43628</v>
      </c>
      <c r="B12254" s="73" t="s">
        <v>12886</v>
      </c>
      <c r="C12254" s="80">
        <v>1164.46</v>
      </c>
    </row>
    <row r="12255" spans="1:3" ht="38.25">
      <c r="A12255" s="75">
        <v>39500</v>
      </c>
      <c r="B12255" s="73" t="s">
        <v>12887</v>
      </c>
      <c r="C12255" s="80">
        <v>1197.8399999999999</v>
      </c>
    </row>
    <row r="12256" spans="1:3" ht="38.25">
      <c r="A12256" s="75">
        <v>39498</v>
      </c>
      <c r="B12256" s="73" t="s">
        <v>12888</v>
      </c>
      <c r="C12256" s="80">
        <v>1477.34</v>
      </c>
    </row>
    <row r="12257" spans="1:3" ht="38.25">
      <c r="A12257" s="75">
        <v>43621</v>
      </c>
      <c r="B12257" s="73" t="s">
        <v>12889</v>
      </c>
      <c r="C12257" s="80">
        <v>1237.24</v>
      </c>
    </row>
    <row r="12258" spans="1:3" ht="38.25">
      <c r="A12258" s="75">
        <v>39501</v>
      </c>
      <c r="B12258" s="73" t="s">
        <v>12890</v>
      </c>
      <c r="C12258" s="80">
        <v>1230.28</v>
      </c>
    </row>
    <row r="12259" spans="1:3" ht="38.25">
      <c r="A12259" s="75">
        <v>39499</v>
      </c>
      <c r="B12259" s="73" t="s">
        <v>12891</v>
      </c>
      <c r="C12259" s="80">
        <v>1498.31</v>
      </c>
    </row>
    <row r="12260" spans="1:3">
      <c r="A12260" s="75">
        <v>3733</v>
      </c>
      <c r="B12260" s="73" t="s">
        <v>12892</v>
      </c>
      <c r="C12260" s="80">
        <v>99.44</v>
      </c>
    </row>
    <row r="12261" spans="1:3">
      <c r="A12261" s="75">
        <v>3731</v>
      </c>
      <c r="B12261" s="73" t="s">
        <v>12893</v>
      </c>
      <c r="C12261" s="80">
        <v>88.97</v>
      </c>
    </row>
    <row r="12262" spans="1:3">
      <c r="A12262" s="75">
        <v>38137</v>
      </c>
      <c r="B12262" s="73" t="s">
        <v>12894</v>
      </c>
      <c r="C12262" s="80">
        <v>106.42</v>
      </c>
    </row>
    <row r="12263" spans="1:3">
      <c r="A12263" s="75">
        <v>38138</v>
      </c>
      <c r="B12263" s="73" t="s">
        <v>12895</v>
      </c>
      <c r="C12263" s="80">
        <v>110.49</v>
      </c>
    </row>
    <row r="12264" spans="1:3" ht="25.5">
      <c r="A12264" s="75">
        <v>3745</v>
      </c>
      <c r="B12264" s="73" t="s">
        <v>12896</v>
      </c>
      <c r="C12264" s="80">
        <v>60.69</v>
      </c>
    </row>
    <row r="12265" spans="1:3" ht="25.5">
      <c r="A12265" s="75">
        <v>3736</v>
      </c>
      <c r="B12265" s="73" t="s">
        <v>12897</v>
      </c>
      <c r="C12265" s="80">
        <v>54</v>
      </c>
    </row>
    <row r="12266" spans="1:3" ht="25.5">
      <c r="A12266" s="75">
        <v>3741</v>
      </c>
      <c r="B12266" s="73" t="s">
        <v>12898</v>
      </c>
      <c r="C12266" s="80">
        <v>56.29</v>
      </c>
    </row>
    <row r="12267" spans="1:3" ht="25.5">
      <c r="A12267" s="75">
        <v>3747</v>
      </c>
      <c r="B12267" s="73" t="s">
        <v>12899</v>
      </c>
      <c r="C12267" s="80">
        <v>61.74</v>
      </c>
    </row>
    <row r="12268" spans="1:3" ht="25.5">
      <c r="A12268" s="75">
        <v>3743</v>
      </c>
      <c r="B12268" s="73" t="s">
        <v>12900</v>
      </c>
      <c r="C12268" s="80">
        <v>56.09</v>
      </c>
    </row>
    <row r="12269" spans="1:3" ht="25.5">
      <c r="A12269" s="75">
        <v>3744</v>
      </c>
      <c r="B12269" s="73" t="s">
        <v>12901</v>
      </c>
      <c r="C12269" s="80">
        <v>61.74</v>
      </c>
    </row>
    <row r="12270" spans="1:3" ht="25.5">
      <c r="A12270" s="75">
        <v>3739</v>
      </c>
      <c r="B12270" s="73" t="s">
        <v>12902</v>
      </c>
      <c r="C12270" s="80">
        <v>64.88</v>
      </c>
    </row>
    <row r="12271" spans="1:3" ht="25.5">
      <c r="A12271" s="75">
        <v>3737</v>
      </c>
      <c r="B12271" s="73" t="s">
        <v>12903</v>
      </c>
      <c r="C12271" s="80">
        <v>68.02</v>
      </c>
    </row>
    <row r="12272" spans="1:3" ht="25.5">
      <c r="A12272" s="75">
        <v>3738</v>
      </c>
      <c r="B12272" s="73" t="s">
        <v>12904</v>
      </c>
      <c r="C12272" s="80">
        <v>78.48</v>
      </c>
    </row>
    <row r="12273" spans="1:3" ht="25.5">
      <c r="A12273" s="75">
        <v>11649</v>
      </c>
      <c r="B12273" s="73" t="s">
        <v>12905</v>
      </c>
      <c r="C12273" s="80">
        <v>447.9</v>
      </c>
    </row>
    <row r="12274" spans="1:3" ht="25.5">
      <c r="A12274" s="75">
        <v>11650</v>
      </c>
      <c r="B12274" s="73" t="s">
        <v>12906</v>
      </c>
      <c r="C12274" s="80">
        <v>763.43</v>
      </c>
    </row>
    <row r="12275" spans="1:3" ht="25.5">
      <c r="A12275" s="75">
        <v>3742</v>
      </c>
      <c r="B12275" s="73" t="s">
        <v>12907</v>
      </c>
      <c r="C12275" s="80">
        <v>81.41</v>
      </c>
    </row>
    <row r="12276" spans="1:3" ht="25.5">
      <c r="A12276" s="75">
        <v>3746</v>
      </c>
      <c r="B12276" s="73" t="s">
        <v>12908</v>
      </c>
      <c r="C12276" s="80">
        <v>95.06</v>
      </c>
    </row>
    <row r="12277" spans="1:3" ht="25.5">
      <c r="A12277" s="75">
        <v>21106</v>
      </c>
      <c r="B12277" s="73" t="s">
        <v>12909</v>
      </c>
      <c r="C12277" s="80"/>
    </row>
    <row r="12278" spans="1:3">
      <c r="A12278" s="75">
        <v>38194</v>
      </c>
      <c r="B12278" s="73" t="s">
        <v>12910</v>
      </c>
      <c r="C12278" s="80">
        <v>4.82</v>
      </c>
    </row>
    <row r="12279" spans="1:3">
      <c r="A12279" s="75">
        <v>38193</v>
      </c>
      <c r="B12279" s="73" t="s">
        <v>12911</v>
      </c>
      <c r="C12279" s="80">
        <v>4.1900000000000004</v>
      </c>
    </row>
    <row r="12280" spans="1:3">
      <c r="A12280" s="75">
        <v>39388</v>
      </c>
      <c r="B12280" s="73" t="s">
        <v>12912</v>
      </c>
      <c r="C12280" s="80">
        <v>5.92</v>
      </c>
    </row>
    <row r="12281" spans="1:3">
      <c r="A12281" s="75">
        <v>39387</v>
      </c>
      <c r="B12281" s="73" t="s">
        <v>12913</v>
      </c>
      <c r="C12281" s="80">
        <v>9.24</v>
      </c>
    </row>
    <row r="12282" spans="1:3">
      <c r="A12282" s="75">
        <v>39386</v>
      </c>
      <c r="B12282" s="73" t="s">
        <v>12914</v>
      </c>
      <c r="C12282" s="80">
        <v>6.44</v>
      </c>
    </row>
    <row r="12283" spans="1:3">
      <c r="A12283" s="75">
        <v>45229</v>
      </c>
      <c r="B12283" s="73" t="s">
        <v>12915</v>
      </c>
      <c r="C12283" s="80">
        <v>3.37</v>
      </c>
    </row>
    <row r="12284" spans="1:3" ht="25.5">
      <c r="A12284" s="75">
        <v>746</v>
      </c>
      <c r="B12284" s="73" t="s">
        <v>12916</v>
      </c>
      <c r="C12284" s="80">
        <v>2069.3200000000002</v>
      </c>
    </row>
    <row r="12285" spans="1:3">
      <c r="A12285" s="75">
        <v>20269</v>
      </c>
      <c r="B12285" s="73" t="s">
        <v>12917</v>
      </c>
      <c r="C12285" s="80">
        <v>104.46</v>
      </c>
    </row>
    <row r="12286" spans="1:3" ht="25.5">
      <c r="A12286" s="75">
        <v>20270</v>
      </c>
      <c r="B12286" s="73" t="s">
        <v>12918</v>
      </c>
      <c r="C12286" s="80">
        <v>115.42</v>
      </c>
    </row>
    <row r="12287" spans="1:3" ht="25.5">
      <c r="A12287" s="75">
        <v>11696</v>
      </c>
      <c r="B12287" s="73" t="s">
        <v>12919</v>
      </c>
      <c r="C12287" s="80">
        <v>184.77</v>
      </c>
    </row>
    <row r="12288" spans="1:3" ht="25.5">
      <c r="A12288" s="75">
        <v>10427</v>
      </c>
      <c r="B12288" s="73" t="s">
        <v>12920</v>
      </c>
      <c r="C12288" s="80">
        <v>517.05999999999995</v>
      </c>
    </row>
    <row r="12289" spans="1:3" ht="25.5">
      <c r="A12289" s="75">
        <v>10428</v>
      </c>
      <c r="B12289" s="73" t="s">
        <v>12921</v>
      </c>
      <c r="C12289" s="80">
        <v>532.73</v>
      </c>
    </row>
    <row r="12290" spans="1:3">
      <c r="A12290" s="75">
        <v>36521</v>
      </c>
      <c r="B12290" s="73" t="s">
        <v>12922</v>
      </c>
      <c r="C12290" s="80">
        <v>166.22</v>
      </c>
    </row>
    <row r="12291" spans="1:3">
      <c r="A12291" s="75">
        <v>36794</v>
      </c>
      <c r="B12291" s="73" t="s">
        <v>12923</v>
      </c>
      <c r="C12291" s="80">
        <v>176.95</v>
      </c>
    </row>
    <row r="12292" spans="1:3">
      <c r="A12292" s="75">
        <v>10426</v>
      </c>
      <c r="B12292" s="73" t="s">
        <v>12924</v>
      </c>
      <c r="C12292" s="80">
        <v>198.15</v>
      </c>
    </row>
    <row r="12293" spans="1:3">
      <c r="A12293" s="75">
        <v>10425</v>
      </c>
      <c r="B12293" s="73" t="s">
        <v>12925</v>
      </c>
      <c r="C12293" s="80">
        <v>100.52</v>
      </c>
    </row>
    <row r="12294" spans="1:3">
      <c r="A12294" s="75">
        <v>10431</v>
      </c>
      <c r="B12294" s="73" t="s">
        <v>12926</v>
      </c>
      <c r="C12294" s="80">
        <v>344.16</v>
      </c>
    </row>
    <row r="12295" spans="1:3">
      <c r="A12295" s="75">
        <v>10429</v>
      </c>
      <c r="B12295" s="73" t="s">
        <v>12927</v>
      </c>
      <c r="C12295" s="80">
        <v>169.78</v>
      </c>
    </row>
    <row r="12296" spans="1:3">
      <c r="A12296" s="75">
        <v>10853</v>
      </c>
      <c r="B12296" s="73" t="s">
        <v>12928</v>
      </c>
      <c r="C12296" s="80">
        <v>103.66</v>
      </c>
    </row>
    <row r="12297" spans="1:3">
      <c r="A12297" s="75">
        <v>5093</v>
      </c>
      <c r="B12297" s="73" t="s">
        <v>12929</v>
      </c>
      <c r="C12297" s="80">
        <v>20.239999999999998</v>
      </c>
    </row>
    <row r="12298" spans="1:3">
      <c r="A12298" s="75">
        <v>45254</v>
      </c>
      <c r="B12298" s="73" t="s">
        <v>12930</v>
      </c>
      <c r="C12298" s="80">
        <v>27.01</v>
      </c>
    </row>
    <row r="12299" spans="1:3">
      <c r="A12299" s="75">
        <v>45253</v>
      </c>
      <c r="B12299" s="73" t="s">
        <v>12931</v>
      </c>
      <c r="C12299" s="80">
        <v>35.01</v>
      </c>
    </row>
    <row r="12300" spans="1:3">
      <c r="A12300" s="75">
        <v>44331</v>
      </c>
      <c r="B12300" s="73" t="s">
        <v>12932</v>
      </c>
      <c r="C12300" s="80">
        <v>45.52</v>
      </c>
    </row>
    <row r="12301" spans="1:3" ht="25.5">
      <c r="A12301" s="75">
        <v>37768</v>
      </c>
      <c r="B12301" s="73" t="s">
        <v>12933</v>
      </c>
      <c r="C12301" s="80"/>
    </row>
    <row r="12302" spans="1:3" ht="25.5">
      <c r="A12302" s="75">
        <v>37773</v>
      </c>
      <c r="B12302" s="73" t="s">
        <v>12934</v>
      </c>
      <c r="C12302" s="80"/>
    </row>
    <row r="12303" spans="1:3">
      <c r="A12303" s="75">
        <v>37769</v>
      </c>
      <c r="B12303" s="73" t="s">
        <v>12935</v>
      </c>
      <c r="C12303" s="80"/>
    </row>
    <row r="12304" spans="1:3" ht="25.5">
      <c r="A12304" s="75">
        <v>37770</v>
      </c>
      <c r="B12304" s="73" t="s">
        <v>12936</v>
      </c>
      <c r="C12304" s="80"/>
    </row>
    <row r="12305" spans="1:3">
      <c r="A12305" s="75">
        <v>38382</v>
      </c>
      <c r="B12305" s="73" t="s">
        <v>12937</v>
      </c>
      <c r="C12305" s="80">
        <v>19.350000000000001</v>
      </c>
    </row>
    <row r="12306" spans="1:3">
      <c r="A12306" s="75">
        <v>38383</v>
      </c>
      <c r="B12306" s="73" t="s">
        <v>12938</v>
      </c>
      <c r="C12306" s="80">
        <v>3.08</v>
      </c>
    </row>
    <row r="12307" spans="1:3">
      <c r="A12307" s="75">
        <v>3768</v>
      </c>
      <c r="B12307" s="73" t="s">
        <v>12939</v>
      </c>
      <c r="C12307" s="80">
        <v>3.63</v>
      </c>
    </row>
    <row r="12308" spans="1:3">
      <c r="A12308" s="75">
        <v>3767</v>
      </c>
      <c r="B12308" s="73" t="s">
        <v>12940</v>
      </c>
      <c r="C12308" s="80">
        <v>1.21</v>
      </c>
    </row>
    <row r="12309" spans="1:3">
      <c r="A12309" s="75">
        <v>13192</v>
      </c>
      <c r="B12309" s="73" t="s">
        <v>12941</v>
      </c>
      <c r="C12309" s="80">
        <v>6476.99</v>
      </c>
    </row>
    <row r="12310" spans="1:3">
      <c r="A12310" s="75">
        <v>38413</v>
      </c>
      <c r="B12310" s="73" t="s">
        <v>12942</v>
      </c>
      <c r="C12310" s="80">
        <v>1071.2</v>
      </c>
    </row>
    <row r="12311" spans="1:3" ht="38.25">
      <c r="A12311" s="75">
        <v>42440</v>
      </c>
      <c r="B12311" s="73" t="s">
        <v>12943</v>
      </c>
      <c r="C12311" s="80"/>
    </row>
    <row r="12312" spans="1:3" ht="38.25">
      <c r="A12312" s="75">
        <v>20193</v>
      </c>
      <c r="B12312" s="73" t="s">
        <v>12944</v>
      </c>
      <c r="C12312" s="80">
        <v>27</v>
      </c>
    </row>
    <row r="12313" spans="1:3" ht="38.25">
      <c r="A12313" s="75">
        <v>10527</v>
      </c>
      <c r="B12313" s="73" t="s">
        <v>12945</v>
      </c>
      <c r="C12313" s="80">
        <v>36</v>
      </c>
    </row>
    <row r="12314" spans="1:3" ht="25.5">
      <c r="A12314" s="75">
        <v>41805</v>
      </c>
      <c r="B12314" s="73" t="s">
        <v>12946</v>
      </c>
      <c r="C12314" s="80">
        <v>1035</v>
      </c>
    </row>
    <row r="12315" spans="1:3" ht="25.5">
      <c r="A12315" s="75">
        <v>40271</v>
      </c>
      <c r="B12315" s="73" t="s">
        <v>12947</v>
      </c>
      <c r="C12315" s="80">
        <v>27.55</v>
      </c>
    </row>
    <row r="12316" spans="1:3" ht="25.5">
      <c r="A12316" s="75">
        <v>40287</v>
      </c>
      <c r="B12316" s="73" t="s">
        <v>12948</v>
      </c>
      <c r="C12316" s="80">
        <v>10.61</v>
      </c>
    </row>
    <row r="12317" spans="1:3" ht="38.25">
      <c r="A12317" s="75">
        <v>4084</v>
      </c>
      <c r="B12317" s="73" t="s">
        <v>12949</v>
      </c>
      <c r="C12317" s="80">
        <v>2.16</v>
      </c>
    </row>
    <row r="12318" spans="1:3" ht="38.25">
      <c r="A12318" s="75">
        <v>743</v>
      </c>
      <c r="B12318" s="73" t="s">
        <v>12950</v>
      </c>
      <c r="C12318" s="80">
        <v>2.16</v>
      </c>
    </row>
    <row r="12319" spans="1:3" ht="38.25">
      <c r="A12319" s="75">
        <v>40293</v>
      </c>
      <c r="B12319" s="73" t="s">
        <v>12951</v>
      </c>
      <c r="C12319" s="80">
        <v>2.59</v>
      </c>
    </row>
    <row r="12320" spans="1:3" ht="38.25">
      <c r="A12320" s="75">
        <v>40294</v>
      </c>
      <c r="B12320" s="73" t="s">
        <v>12952</v>
      </c>
      <c r="C12320" s="80">
        <v>2.16</v>
      </c>
    </row>
    <row r="12321" spans="1:3" ht="38.25">
      <c r="A12321" s="75">
        <v>4085</v>
      </c>
      <c r="B12321" s="73" t="s">
        <v>12953</v>
      </c>
      <c r="C12321" s="80">
        <v>3.02</v>
      </c>
    </row>
    <row r="12322" spans="1:3" ht="25.5">
      <c r="A12322" s="75">
        <v>10779</v>
      </c>
      <c r="B12322" s="73" t="s">
        <v>12954</v>
      </c>
      <c r="C12322" s="80"/>
    </row>
    <row r="12323" spans="1:3" ht="25.5">
      <c r="A12323" s="75">
        <v>10777</v>
      </c>
      <c r="B12323" s="73" t="s">
        <v>12955</v>
      </c>
      <c r="C12323" s="80"/>
    </row>
    <row r="12324" spans="1:3" ht="25.5">
      <c r="A12324" s="75">
        <v>10775</v>
      </c>
      <c r="B12324" s="73" t="s">
        <v>12956</v>
      </c>
      <c r="C12324" s="80"/>
    </row>
    <row r="12325" spans="1:3" ht="25.5">
      <c r="A12325" s="75">
        <v>10776</v>
      </c>
      <c r="B12325" s="73" t="s">
        <v>12957</v>
      </c>
      <c r="C12325" s="80"/>
    </row>
    <row r="12326" spans="1:3" ht="25.5">
      <c r="A12326" s="75">
        <v>10778</v>
      </c>
      <c r="B12326" s="73" t="s">
        <v>12958</v>
      </c>
      <c r="C12326" s="80"/>
    </row>
    <row r="12327" spans="1:3" ht="25.5">
      <c r="A12327" s="75">
        <v>40339</v>
      </c>
      <c r="B12327" s="73" t="s">
        <v>12959</v>
      </c>
      <c r="C12327" s="80">
        <v>9.66</v>
      </c>
    </row>
    <row r="12328" spans="1:3" ht="25.5">
      <c r="A12328" s="75">
        <v>10749</v>
      </c>
      <c r="B12328" s="73" t="s">
        <v>12960</v>
      </c>
      <c r="C12328" s="80">
        <v>31.95</v>
      </c>
    </row>
    <row r="12329" spans="1:3">
      <c r="A12329" s="75">
        <v>40290</v>
      </c>
      <c r="B12329" s="73" t="s">
        <v>12961</v>
      </c>
      <c r="C12329" s="80">
        <v>17.28</v>
      </c>
    </row>
    <row r="12330" spans="1:3">
      <c r="A12330" s="75">
        <v>3346</v>
      </c>
      <c r="B12330" s="73" t="s">
        <v>12962</v>
      </c>
      <c r="C12330" s="80"/>
    </row>
    <row r="12331" spans="1:3" ht="25.5">
      <c r="A12331" s="75">
        <v>3348</v>
      </c>
      <c r="B12331" s="73" t="s">
        <v>12963</v>
      </c>
      <c r="C12331" s="80"/>
    </row>
    <row r="12332" spans="1:3">
      <c r="A12332" s="75">
        <v>39833</v>
      </c>
      <c r="B12332" s="73" t="s">
        <v>12964</v>
      </c>
      <c r="C12332" s="80"/>
    </row>
    <row r="12333" spans="1:3">
      <c r="A12333" s="75">
        <v>7252</v>
      </c>
      <c r="B12333" s="73" t="s">
        <v>12965</v>
      </c>
      <c r="C12333" s="80"/>
    </row>
    <row r="12334" spans="1:3">
      <c r="A12334" s="75">
        <v>7247</v>
      </c>
      <c r="B12334" s="73" t="s">
        <v>12966</v>
      </c>
      <c r="C12334" s="80"/>
    </row>
    <row r="12335" spans="1:3" ht="25.5">
      <c r="A12335" s="75">
        <v>40291</v>
      </c>
      <c r="B12335" s="73" t="s">
        <v>12967</v>
      </c>
      <c r="C12335" s="80">
        <v>900</v>
      </c>
    </row>
    <row r="12336" spans="1:3" ht="25.5">
      <c r="A12336" s="75">
        <v>40275</v>
      </c>
      <c r="B12336" s="73" t="s">
        <v>12968</v>
      </c>
      <c r="C12336" s="80">
        <v>28.8</v>
      </c>
    </row>
    <row r="12337" spans="1:3">
      <c r="A12337" s="75">
        <v>42408</v>
      </c>
      <c r="B12337" s="73" t="s">
        <v>12969</v>
      </c>
      <c r="C12337" s="80">
        <v>2.94</v>
      </c>
    </row>
    <row r="12338" spans="1:3">
      <c r="A12338" s="75">
        <v>3777</v>
      </c>
      <c r="B12338" s="73" t="s">
        <v>12970</v>
      </c>
      <c r="C12338" s="80">
        <v>2.59</v>
      </c>
    </row>
    <row r="12339" spans="1:3" ht="25.5">
      <c r="A12339" s="75">
        <v>44699</v>
      </c>
      <c r="B12339" s="73" t="s">
        <v>12971</v>
      </c>
      <c r="C12339" s="80">
        <v>47.59</v>
      </c>
    </row>
    <row r="12340" spans="1:3">
      <c r="A12340" s="75">
        <v>3798</v>
      </c>
      <c r="B12340" s="73" t="s">
        <v>12972</v>
      </c>
      <c r="C12340" s="80"/>
    </row>
    <row r="12341" spans="1:3" ht="25.5">
      <c r="A12341" s="75">
        <v>38769</v>
      </c>
      <c r="B12341" s="73" t="s">
        <v>12973</v>
      </c>
      <c r="C12341" s="80"/>
    </row>
    <row r="12342" spans="1:3">
      <c r="A12342" s="75">
        <v>38774</v>
      </c>
      <c r="B12342" s="73" t="s">
        <v>12974</v>
      </c>
      <c r="C12342" s="80">
        <v>12.11</v>
      </c>
    </row>
    <row r="12343" spans="1:3" ht="25.5">
      <c r="A12343" s="75">
        <v>42247</v>
      </c>
      <c r="B12343" s="73" t="s">
        <v>12975</v>
      </c>
      <c r="C12343" s="80">
        <v>413.31</v>
      </c>
    </row>
    <row r="12344" spans="1:3" ht="25.5">
      <c r="A12344" s="75">
        <v>42248</v>
      </c>
      <c r="B12344" s="73" t="s">
        <v>12976</v>
      </c>
      <c r="C12344" s="80">
        <v>480.09</v>
      </c>
    </row>
    <row r="12345" spans="1:3" ht="25.5">
      <c r="A12345" s="75">
        <v>42249</v>
      </c>
      <c r="B12345" s="73" t="s">
        <v>12977</v>
      </c>
      <c r="C12345" s="80">
        <v>795.34</v>
      </c>
    </row>
    <row r="12346" spans="1:3" ht="25.5">
      <c r="A12346" s="75">
        <v>42244</v>
      </c>
      <c r="B12346" s="73" t="s">
        <v>12978</v>
      </c>
      <c r="C12346" s="80">
        <v>124.21</v>
      </c>
    </row>
    <row r="12347" spans="1:3" ht="25.5">
      <c r="A12347" s="75">
        <v>42245</v>
      </c>
      <c r="B12347" s="73" t="s">
        <v>12979</v>
      </c>
      <c r="C12347" s="80">
        <v>229.2</v>
      </c>
    </row>
    <row r="12348" spans="1:3" ht="25.5">
      <c r="A12348" s="75">
        <v>42246</v>
      </c>
      <c r="B12348" s="73" t="s">
        <v>12980</v>
      </c>
      <c r="C12348" s="80">
        <v>253.71</v>
      </c>
    </row>
    <row r="12349" spans="1:3" ht="25.5">
      <c r="A12349" s="75">
        <v>42243</v>
      </c>
      <c r="B12349" s="73" t="s">
        <v>12981</v>
      </c>
      <c r="C12349" s="80">
        <v>305.93</v>
      </c>
    </row>
    <row r="12350" spans="1:3" ht="25.5">
      <c r="A12350" s="75">
        <v>38889</v>
      </c>
      <c r="B12350" s="73" t="s">
        <v>12982</v>
      </c>
      <c r="C12350" s="80"/>
    </row>
    <row r="12351" spans="1:3" ht="25.5">
      <c r="A12351" s="75">
        <v>38784</v>
      </c>
      <c r="B12351" s="73" t="s">
        <v>12983</v>
      </c>
      <c r="C12351" s="80"/>
    </row>
    <row r="12352" spans="1:3" ht="25.5">
      <c r="A12352" s="75">
        <v>3780</v>
      </c>
      <c r="B12352" s="73" t="s">
        <v>12984</v>
      </c>
      <c r="C12352" s="80"/>
    </row>
    <row r="12353" spans="1:3" ht="25.5">
      <c r="A12353" s="75">
        <v>38773</v>
      </c>
      <c r="B12353" s="73" t="s">
        <v>12985</v>
      </c>
      <c r="C12353" s="80"/>
    </row>
    <row r="12354" spans="1:3">
      <c r="A12354" s="75">
        <v>12271</v>
      </c>
      <c r="B12354" s="73" t="s">
        <v>12986</v>
      </c>
      <c r="C12354" s="80"/>
    </row>
    <row r="12355" spans="1:3">
      <c r="A12355" s="75">
        <v>39385</v>
      </c>
      <c r="B12355" s="73" t="s">
        <v>12987</v>
      </c>
      <c r="C12355" s="80">
        <v>11.07</v>
      </c>
    </row>
    <row r="12356" spans="1:3">
      <c r="A12356" s="75">
        <v>39389</v>
      </c>
      <c r="B12356" s="73" t="s">
        <v>12988</v>
      </c>
      <c r="C12356" s="80">
        <v>12.01</v>
      </c>
    </row>
    <row r="12357" spans="1:3">
      <c r="A12357" s="75">
        <v>39390</v>
      </c>
      <c r="B12357" s="73" t="s">
        <v>12989</v>
      </c>
      <c r="C12357" s="80">
        <v>25.18</v>
      </c>
    </row>
    <row r="12358" spans="1:3">
      <c r="A12358" s="75">
        <v>39391</v>
      </c>
      <c r="B12358" s="73" t="s">
        <v>12990</v>
      </c>
      <c r="C12358" s="80">
        <v>28.28</v>
      </c>
    </row>
    <row r="12359" spans="1:3" ht="25.5">
      <c r="A12359" s="75">
        <v>3803</v>
      </c>
      <c r="B12359" s="73" t="s">
        <v>12991</v>
      </c>
      <c r="C12359" s="80"/>
    </row>
    <row r="12360" spans="1:3" ht="25.5">
      <c r="A12360" s="75">
        <v>38770</v>
      </c>
      <c r="B12360" s="73" t="s">
        <v>12992</v>
      </c>
      <c r="C12360" s="80"/>
    </row>
    <row r="12361" spans="1:3">
      <c r="A12361" s="75">
        <v>12267</v>
      </c>
      <c r="B12361" s="73" t="s">
        <v>12993</v>
      </c>
      <c r="C12361" s="80"/>
    </row>
    <row r="12362" spans="1:3" ht="51">
      <c r="A12362" s="75">
        <v>43265</v>
      </c>
      <c r="B12362" s="73" t="s">
        <v>12994</v>
      </c>
      <c r="C12362" s="80">
        <v>34.630000000000003</v>
      </c>
    </row>
    <row r="12363" spans="1:3" ht="25.5">
      <c r="A12363" s="75">
        <v>12266</v>
      </c>
      <c r="B12363" s="73" t="s">
        <v>12995</v>
      </c>
      <c r="C12363" s="80"/>
    </row>
    <row r="12364" spans="1:3" ht="25.5">
      <c r="A12364" s="75">
        <v>39378</v>
      </c>
      <c r="B12364" s="73" t="s">
        <v>12996</v>
      </c>
      <c r="C12364" s="80"/>
    </row>
    <row r="12365" spans="1:3" ht="25.5">
      <c r="A12365" s="75">
        <v>43543</v>
      </c>
      <c r="B12365" s="73" t="s">
        <v>12997</v>
      </c>
      <c r="C12365" s="80"/>
    </row>
    <row r="12366" spans="1:3" ht="25.5">
      <c r="A12366" s="75">
        <v>38775</v>
      </c>
      <c r="B12366" s="73" t="s">
        <v>12998</v>
      </c>
      <c r="C12366" s="80"/>
    </row>
    <row r="12367" spans="1:3">
      <c r="A12367" s="75">
        <v>44252</v>
      </c>
      <c r="B12367" s="73" t="s">
        <v>12999</v>
      </c>
      <c r="C12367" s="80">
        <v>212.51</v>
      </c>
    </row>
    <row r="12368" spans="1:3">
      <c r="A12368" s="75">
        <v>21119</v>
      </c>
      <c r="B12368" s="73" t="s">
        <v>13000</v>
      </c>
      <c r="C12368" s="80">
        <v>2.13</v>
      </c>
    </row>
    <row r="12369" spans="1:3">
      <c r="A12369" s="75">
        <v>37974</v>
      </c>
      <c r="B12369" s="73" t="s">
        <v>13001</v>
      </c>
      <c r="C12369" s="80">
        <v>2.76</v>
      </c>
    </row>
    <row r="12370" spans="1:3">
      <c r="A12370" s="75">
        <v>37975</v>
      </c>
      <c r="B12370" s="73" t="s">
        <v>13002</v>
      </c>
      <c r="C12370" s="80">
        <v>6.14</v>
      </c>
    </row>
    <row r="12371" spans="1:3">
      <c r="A12371" s="75">
        <v>37976</v>
      </c>
      <c r="B12371" s="73" t="s">
        <v>13003</v>
      </c>
      <c r="C12371" s="80">
        <v>13.66</v>
      </c>
    </row>
    <row r="12372" spans="1:3">
      <c r="A12372" s="75">
        <v>37977</v>
      </c>
      <c r="B12372" s="73" t="s">
        <v>13004</v>
      </c>
      <c r="C12372" s="80">
        <v>18.91</v>
      </c>
    </row>
    <row r="12373" spans="1:3">
      <c r="A12373" s="75">
        <v>37978</v>
      </c>
      <c r="B12373" s="73" t="s">
        <v>13005</v>
      </c>
      <c r="C12373" s="80">
        <v>37.49</v>
      </c>
    </row>
    <row r="12374" spans="1:3">
      <c r="A12374" s="75">
        <v>37979</v>
      </c>
      <c r="B12374" s="73" t="s">
        <v>13006</v>
      </c>
      <c r="C12374" s="80">
        <v>159.09</v>
      </c>
    </row>
    <row r="12375" spans="1:3">
      <c r="A12375" s="75">
        <v>37980</v>
      </c>
      <c r="B12375" s="73" t="s">
        <v>13007</v>
      </c>
      <c r="C12375" s="80">
        <v>182.75</v>
      </c>
    </row>
    <row r="12376" spans="1:3" ht="25.5">
      <c r="A12376" s="75">
        <v>36147</v>
      </c>
      <c r="B12376" s="73" t="s">
        <v>13008</v>
      </c>
      <c r="C12376" s="80">
        <v>294.05</v>
      </c>
    </row>
    <row r="12377" spans="1:3">
      <c r="A12377" s="75">
        <v>12731</v>
      </c>
      <c r="B12377" s="73" t="s">
        <v>13009</v>
      </c>
      <c r="C12377" s="80"/>
    </row>
    <row r="12378" spans="1:3">
      <c r="A12378" s="75">
        <v>12723</v>
      </c>
      <c r="B12378" s="73" t="s">
        <v>13010</v>
      </c>
      <c r="C12378" s="80"/>
    </row>
    <row r="12379" spans="1:3">
      <c r="A12379" s="75">
        <v>12724</v>
      </c>
      <c r="B12379" s="73" t="s">
        <v>13011</v>
      </c>
      <c r="C12379" s="80"/>
    </row>
    <row r="12380" spans="1:3">
      <c r="A12380" s="75">
        <v>12725</v>
      </c>
      <c r="B12380" s="73" t="s">
        <v>13012</v>
      </c>
      <c r="C12380" s="80"/>
    </row>
    <row r="12381" spans="1:3">
      <c r="A12381" s="75">
        <v>12726</v>
      </c>
      <c r="B12381" s="73" t="s">
        <v>13013</v>
      </c>
      <c r="C12381" s="80"/>
    </row>
    <row r="12382" spans="1:3">
      <c r="A12382" s="75">
        <v>12727</v>
      </c>
      <c r="B12382" s="73" t="s">
        <v>13014</v>
      </c>
      <c r="C12382" s="80"/>
    </row>
    <row r="12383" spans="1:3">
      <c r="A12383" s="75">
        <v>12728</v>
      </c>
      <c r="B12383" s="73" t="s">
        <v>13015</v>
      </c>
      <c r="C12383" s="80"/>
    </row>
    <row r="12384" spans="1:3">
      <c r="A12384" s="75">
        <v>12729</v>
      </c>
      <c r="B12384" s="73" t="s">
        <v>13016</v>
      </c>
      <c r="C12384" s="80"/>
    </row>
    <row r="12385" spans="1:3">
      <c r="A12385" s="75">
        <v>12730</v>
      </c>
      <c r="B12385" s="73" t="s">
        <v>13017</v>
      </c>
      <c r="C12385" s="80"/>
    </row>
    <row r="12386" spans="1:3">
      <c r="A12386" s="75">
        <v>3840</v>
      </c>
      <c r="B12386" s="73" t="s">
        <v>13018</v>
      </c>
      <c r="C12386" s="80">
        <v>43.71</v>
      </c>
    </row>
    <row r="12387" spans="1:3">
      <c r="A12387" s="75">
        <v>3838</v>
      </c>
      <c r="B12387" s="73" t="s">
        <v>13019</v>
      </c>
      <c r="C12387" s="80">
        <v>96.47</v>
      </c>
    </row>
    <row r="12388" spans="1:3">
      <c r="A12388" s="75">
        <v>3844</v>
      </c>
      <c r="B12388" s="73" t="s">
        <v>13020</v>
      </c>
      <c r="C12388" s="80">
        <v>172.07</v>
      </c>
    </row>
    <row r="12389" spans="1:3">
      <c r="A12389" s="75">
        <v>3839</v>
      </c>
      <c r="B12389" s="73" t="s">
        <v>13021</v>
      </c>
      <c r="C12389" s="80">
        <v>313.42</v>
      </c>
    </row>
    <row r="12390" spans="1:3">
      <c r="A12390" s="75">
        <v>3843</v>
      </c>
      <c r="B12390" s="73" t="s">
        <v>13022</v>
      </c>
      <c r="C12390" s="80">
        <v>430.17</v>
      </c>
    </row>
    <row r="12391" spans="1:3">
      <c r="A12391" s="75">
        <v>3900</v>
      </c>
      <c r="B12391" s="73" t="s">
        <v>13023</v>
      </c>
      <c r="C12391" s="80">
        <v>45.92</v>
      </c>
    </row>
    <row r="12392" spans="1:3">
      <c r="A12392" s="75">
        <v>3846</v>
      </c>
      <c r="B12392" s="73" t="s">
        <v>13024</v>
      </c>
      <c r="C12392" s="80">
        <v>13.8</v>
      </c>
    </row>
    <row r="12393" spans="1:3">
      <c r="A12393" s="75">
        <v>3886</v>
      </c>
      <c r="B12393" s="73" t="s">
        <v>13025</v>
      </c>
      <c r="C12393" s="80">
        <v>18.32</v>
      </c>
    </row>
    <row r="12394" spans="1:3">
      <c r="A12394" s="75">
        <v>3854</v>
      </c>
      <c r="B12394" s="73" t="s">
        <v>13026</v>
      </c>
      <c r="C12394" s="80">
        <v>10.44</v>
      </c>
    </row>
    <row r="12395" spans="1:3">
      <c r="A12395" s="75">
        <v>3873</v>
      </c>
      <c r="B12395" s="73" t="s">
        <v>13027</v>
      </c>
      <c r="C12395" s="80">
        <v>12.15</v>
      </c>
    </row>
    <row r="12396" spans="1:3">
      <c r="A12396" s="75">
        <v>38021</v>
      </c>
      <c r="B12396" s="73" t="s">
        <v>13028</v>
      </c>
      <c r="C12396" s="80">
        <v>21.58</v>
      </c>
    </row>
    <row r="12397" spans="1:3">
      <c r="A12397" s="75">
        <v>43838</v>
      </c>
      <c r="B12397" s="73" t="s">
        <v>13029</v>
      </c>
      <c r="C12397" s="80">
        <v>27.89</v>
      </c>
    </row>
    <row r="12398" spans="1:3">
      <c r="A12398" s="75">
        <v>3847</v>
      </c>
      <c r="B12398" s="73" t="s">
        <v>13030</v>
      </c>
      <c r="C12398" s="80">
        <v>28.13</v>
      </c>
    </row>
    <row r="12399" spans="1:3">
      <c r="A12399" s="75">
        <v>38022</v>
      </c>
      <c r="B12399" s="73" t="s">
        <v>13031</v>
      </c>
      <c r="C12399" s="80">
        <v>38.659999999999997</v>
      </c>
    </row>
    <row r="12400" spans="1:3">
      <c r="A12400" s="75">
        <v>3826</v>
      </c>
      <c r="B12400" s="73" t="s">
        <v>13032</v>
      </c>
      <c r="C12400" s="80">
        <v>43.37</v>
      </c>
    </row>
    <row r="12401" spans="1:3">
      <c r="A12401" s="75">
        <v>3825</v>
      </c>
      <c r="B12401" s="73" t="s">
        <v>13033</v>
      </c>
      <c r="C12401" s="80">
        <v>12.47</v>
      </c>
    </row>
    <row r="12402" spans="1:3">
      <c r="A12402" s="75">
        <v>3827</v>
      </c>
      <c r="B12402" s="73" t="s">
        <v>13034</v>
      </c>
      <c r="C12402" s="80">
        <v>27.25</v>
      </c>
    </row>
    <row r="12403" spans="1:3">
      <c r="A12403" s="75">
        <v>3830</v>
      </c>
      <c r="B12403" s="73" t="s">
        <v>13035</v>
      </c>
      <c r="C12403" s="80">
        <v>202.8</v>
      </c>
    </row>
    <row r="12404" spans="1:3">
      <c r="A12404" s="75">
        <v>37981</v>
      </c>
      <c r="B12404" s="73" t="s">
        <v>13036</v>
      </c>
      <c r="C12404" s="80">
        <v>7.96</v>
      </c>
    </row>
    <row r="12405" spans="1:3">
      <c r="A12405" s="75">
        <v>37982</v>
      </c>
      <c r="B12405" s="73" t="s">
        <v>13037</v>
      </c>
      <c r="C12405" s="80">
        <v>11.55</v>
      </c>
    </row>
    <row r="12406" spans="1:3">
      <c r="A12406" s="75">
        <v>37983</v>
      </c>
      <c r="B12406" s="73" t="s">
        <v>13038</v>
      </c>
      <c r="C12406" s="80">
        <v>17.079999999999998</v>
      </c>
    </row>
    <row r="12407" spans="1:3">
      <c r="A12407" s="75">
        <v>37984</v>
      </c>
      <c r="B12407" s="73" t="s">
        <v>13039</v>
      </c>
      <c r="C12407" s="80">
        <v>23.99</v>
      </c>
    </row>
    <row r="12408" spans="1:3">
      <c r="A12408" s="75">
        <v>37985</v>
      </c>
      <c r="B12408" s="73" t="s">
        <v>13040</v>
      </c>
      <c r="C12408" s="80">
        <v>34.08</v>
      </c>
    </row>
    <row r="12409" spans="1:3">
      <c r="A12409" s="75">
        <v>20165</v>
      </c>
      <c r="B12409" s="73" t="s">
        <v>13041</v>
      </c>
      <c r="C12409" s="80">
        <v>25.14</v>
      </c>
    </row>
    <row r="12410" spans="1:3">
      <c r="A12410" s="75">
        <v>20166</v>
      </c>
      <c r="B12410" s="73" t="s">
        <v>13042</v>
      </c>
      <c r="C12410" s="80">
        <v>76.78</v>
      </c>
    </row>
    <row r="12411" spans="1:3">
      <c r="A12411" s="75">
        <v>20164</v>
      </c>
      <c r="B12411" s="73" t="s">
        <v>13043</v>
      </c>
      <c r="C12411" s="80">
        <v>12.08</v>
      </c>
    </row>
    <row r="12412" spans="1:3">
      <c r="A12412" s="75">
        <v>3893</v>
      </c>
      <c r="B12412" s="73" t="s">
        <v>13044</v>
      </c>
      <c r="C12412" s="80">
        <v>18.93</v>
      </c>
    </row>
    <row r="12413" spans="1:3">
      <c r="A12413" s="75">
        <v>3848</v>
      </c>
      <c r="B12413" s="73" t="s">
        <v>13045</v>
      </c>
      <c r="C12413" s="80">
        <v>11.54</v>
      </c>
    </row>
    <row r="12414" spans="1:3">
      <c r="A12414" s="75">
        <v>3895</v>
      </c>
      <c r="B12414" s="73" t="s">
        <v>13046</v>
      </c>
      <c r="C12414" s="80">
        <v>12.82</v>
      </c>
    </row>
    <row r="12415" spans="1:3">
      <c r="A12415" s="75">
        <v>12404</v>
      </c>
      <c r="B12415" s="73" t="s">
        <v>13047</v>
      </c>
      <c r="C12415" s="80">
        <v>11.65</v>
      </c>
    </row>
    <row r="12416" spans="1:3">
      <c r="A12416" s="75">
        <v>3939</v>
      </c>
      <c r="B12416" s="73" t="s">
        <v>13048</v>
      </c>
      <c r="C12416" s="80">
        <v>24</v>
      </c>
    </row>
    <row r="12417" spans="1:3">
      <c r="A12417" s="75">
        <v>3911</v>
      </c>
      <c r="B12417" s="73" t="s">
        <v>13049</v>
      </c>
      <c r="C12417" s="80">
        <v>19.600000000000001</v>
      </c>
    </row>
    <row r="12418" spans="1:3">
      <c r="A12418" s="75">
        <v>3910</v>
      </c>
      <c r="B12418" s="73" t="s">
        <v>13050</v>
      </c>
      <c r="C12418" s="80">
        <v>14.03</v>
      </c>
    </row>
    <row r="12419" spans="1:3">
      <c r="A12419" s="75">
        <v>3908</v>
      </c>
      <c r="B12419" s="73" t="s">
        <v>13051</v>
      </c>
      <c r="C12419" s="80">
        <v>6.34</v>
      </c>
    </row>
    <row r="12420" spans="1:3">
      <c r="A12420" s="75">
        <v>3913</v>
      </c>
      <c r="B12420" s="73" t="s">
        <v>13052</v>
      </c>
      <c r="C12420" s="80">
        <v>67.05</v>
      </c>
    </row>
    <row r="12421" spans="1:3">
      <c r="A12421" s="75">
        <v>3912</v>
      </c>
      <c r="B12421" s="73" t="s">
        <v>13053</v>
      </c>
      <c r="C12421" s="80">
        <v>36.75</v>
      </c>
    </row>
    <row r="12422" spans="1:3">
      <c r="A12422" s="75">
        <v>3914</v>
      </c>
      <c r="B12422" s="73" t="s">
        <v>13054</v>
      </c>
      <c r="C12422" s="80">
        <v>101.15</v>
      </c>
    </row>
    <row r="12423" spans="1:3">
      <c r="A12423" s="75">
        <v>3909</v>
      </c>
      <c r="B12423" s="73" t="s">
        <v>13055</v>
      </c>
      <c r="C12423" s="80">
        <v>8.6199999999999992</v>
      </c>
    </row>
    <row r="12424" spans="1:3">
      <c r="A12424" s="75">
        <v>3915</v>
      </c>
      <c r="B12424" s="73" t="s">
        <v>13056</v>
      </c>
      <c r="C12424" s="80">
        <v>159.5</v>
      </c>
    </row>
    <row r="12425" spans="1:3">
      <c r="A12425" s="75">
        <v>3916</v>
      </c>
      <c r="B12425" s="73" t="s">
        <v>13057</v>
      </c>
      <c r="C12425" s="80">
        <v>290.58999999999997</v>
      </c>
    </row>
    <row r="12426" spans="1:3">
      <c r="A12426" s="75">
        <v>3917</v>
      </c>
      <c r="B12426" s="73" t="s">
        <v>13058</v>
      </c>
      <c r="C12426" s="80">
        <v>479.29</v>
      </c>
    </row>
    <row r="12427" spans="1:3">
      <c r="A12427" s="75">
        <v>45266</v>
      </c>
      <c r="B12427" s="73" t="s">
        <v>13059</v>
      </c>
      <c r="C12427" s="80">
        <v>3.29</v>
      </c>
    </row>
    <row r="12428" spans="1:3">
      <c r="A12428" s="75">
        <v>1904</v>
      </c>
      <c r="B12428" s="73" t="s">
        <v>13060</v>
      </c>
      <c r="C12428" s="80">
        <v>0.72</v>
      </c>
    </row>
    <row r="12429" spans="1:3">
      <c r="A12429" s="75">
        <v>1899</v>
      </c>
      <c r="B12429" s="73" t="s">
        <v>13061</v>
      </c>
      <c r="C12429" s="80">
        <v>0.81</v>
      </c>
    </row>
    <row r="12430" spans="1:3">
      <c r="A12430" s="75">
        <v>1900</v>
      </c>
      <c r="B12430" s="73" t="s">
        <v>13062</v>
      </c>
      <c r="C12430" s="80">
        <v>1.32</v>
      </c>
    </row>
    <row r="12431" spans="1:3">
      <c r="A12431" s="75">
        <v>12407</v>
      </c>
      <c r="B12431" s="73" t="s">
        <v>13063</v>
      </c>
      <c r="C12431" s="80">
        <v>36.28</v>
      </c>
    </row>
    <row r="12432" spans="1:3">
      <c r="A12432" s="75">
        <v>12408</v>
      </c>
      <c r="B12432" s="73" t="s">
        <v>13064</v>
      </c>
      <c r="C12432" s="80">
        <v>20.48</v>
      </c>
    </row>
    <row r="12433" spans="1:3">
      <c r="A12433" s="75">
        <v>12409</v>
      </c>
      <c r="B12433" s="73" t="s">
        <v>13065</v>
      </c>
      <c r="C12433" s="80">
        <v>20.48</v>
      </c>
    </row>
    <row r="12434" spans="1:3">
      <c r="A12434" s="75">
        <v>12410</v>
      </c>
      <c r="B12434" s="73" t="s">
        <v>13066</v>
      </c>
      <c r="C12434" s="80">
        <v>14.11</v>
      </c>
    </row>
    <row r="12435" spans="1:3">
      <c r="A12435" s="75">
        <v>3936</v>
      </c>
      <c r="B12435" s="73" t="s">
        <v>13067</v>
      </c>
      <c r="C12435" s="80">
        <v>25.49</v>
      </c>
    </row>
    <row r="12436" spans="1:3">
      <c r="A12436" s="75">
        <v>3924</v>
      </c>
      <c r="B12436" s="73" t="s">
        <v>13068</v>
      </c>
      <c r="C12436" s="80">
        <v>25.49</v>
      </c>
    </row>
    <row r="12437" spans="1:3">
      <c r="A12437" s="75">
        <v>3922</v>
      </c>
      <c r="B12437" s="73" t="s">
        <v>13069</v>
      </c>
      <c r="C12437" s="80">
        <v>23.45</v>
      </c>
    </row>
    <row r="12438" spans="1:3">
      <c r="A12438" s="75">
        <v>3923</v>
      </c>
      <c r="B12438" s="73" t="s">
        <v>13070</v>
      </c>
      <c r="C12438" s="80">
        <v>25.49</v>
      </c>
    </row>
    <row r="12439" spans="1:3">
      <c r="A12439" s="75">
        <v>3921</v>
      </c>
      <c r="B12439" s="73" t="s">
        <v>13071</v>
      </c>
      <c r="C12439" s="80">
        <v>21.04</v>
      </c>
    </row>
    <row r="12440" spans="1:3">
      <c r="A12440" s="75">
        <v>3937</v>
      </c>
      <c r="B12440" s="73" t="s">
        <v>13072</v>
      </c>
      <c r="C12440" s="80">
        <v>21.03</v>
      </c>
    </row>
    <row r="12441" spans="1:3">
      <c r="A12441" s="75">
        <v>3920</v>
      </c>
      <c r="B12441" s="73" t="s">
        <v>13073</v>
      </c>
      <c r="C12441" s="80">
        <v>21.03</v>
      </c>
    </row>
    <row r="12442" spans="1:3">
      <c r="A12442" s="75">
        <v>3938</v>
      </c>
      <c r="B12442" s="73" t="s">
        <v>13074</v>
      </c>
      <c r="C12442" s="80">
        <v>13.87</v>
      </c>
    </row>
    <row r="12443" spans="1:3">
      <c r="A12443" s="75">
        <v>3919</v>
      </c>
      <c r="B12443" s="73" t="s">
        <v>13075</v>
      </c>
      <c r="C12443" s="80">
        <v>14.13</v>
      </c>
    </row>
    <row r="12444" spans="1:3">
      <c r="A12444" s="75">
        <v>3927</v>
      </c>
      <c r="B12444" s="73" t="s">
        <v>13076</v>
      </c>
      <c r="C12444" s="80">
        <v>71.59</v>
      </c>
    </row>
    <row r="12445" spans="1:3">
      <c r="A12445" s="75">
        <v>3928</v>
      </c>
      <c r="B12445" s="73" t="s">
        <v>13077</v>
      </c>
      <c r="C12445" s="80">
        <v>71.59</v>
      </c>
    </row>
    <row r="12446" spans="1:3">
      <c r="A12446" s="75">
        <v>3926</v>
      </c>
      <c r="B12446" s="73" t="s">
        <v>13078</v>
      </c>
      <c r="C12446" s="80">
        <v>40.81</v>
      </c>
    </row>
    <row r="12447" spans="1:3">
      <c r="A12447" s="75">
        <v>3935</v>
      </c>
      <c r="B12447" s="73" t="s">
        <v>13079</v>
      </c>
      <c r="C12447" s="80">
        <v>40.81</v>
      </c>
    </row>
    <row r="12448" spans="1:3">
      <c r="A12448" s="75">
        <v>3925</v>
      </c>
      <c r="B12448" s="73" t="s">
        <v>13080</v>
      </c>
      <c r="C12448" s="80">
        <v>40.81</v>
      </c>
    </row>
    <row r="12449" spans="1:3">
      <c r="A12449" s="75">
        <v>3929</v>
      </c>
      <c r="B12449" s="73" t="s">
        <v>13081</v>
      </c>
      <c r="C12449" s="80">
        <v>109.08</v>
      </c>
    </row>
    <row r="12450" spans="1:3">
      <c r="A12450" s="75">
        <v>3931</v>
      </c>
      <c r="B12450" s="73" t="s">
        <v>13082</v>
      </c>
      <c r="C12450" s="80">
        <v>109.08</v>
      </c>
    </row>
    <row r="12451" spans="1:3">
      <c r="A12451" s="75">
        <v>3930</v>
      </c>
      <c r="B12451" s="73" t="s">
        <v>13083</v>
      </c>
      <c r="C12451" s="80">
        <v>109.08</v>
      </c>
    </row>
    <row r="12452" spans="1:3">
      <c r="A12452" s="75">
        <v>12406</v>
      </c>
      <c r="B12452" s="73" t="s">
        <v>13084</v>
      </c>
      <c r="C12452" s="80">
        <v>10.02</v>
      </c>
    </row>
    <row r="12453" spans="1:3">
      <c r="A12453" s="75">
        <v>3932</v>
      </c>
      <c r="B12453" s="73" t="s">
        <v>13085</v>
      </c>
      <c r="C12453" s="80">
        <v>188.35</v>
      </c>
    </row>
    <row r="12454" spans="1:3">
      <c r="A12454" s="75">
        <v>3933</v>
      </c>
      <c r="B12454" s="73" t="s">
        <v>13086</v>
      </c>
      <c r="C12454" s="80">
        <v>188.35</v>
      </c>
    </row>
    <row r="12455" spans="1:3">
      <c r="A12455" s="75">
        <v>3934</v>
      </c>
      <c r="B12455" s="73" t="s">
        <v>13087</v>
      </c>
      <c r="C12455" s="80">
        <v>188.35</v>
      </c>
    </row>
    <row r="12456" spans="1:3" ht="25.5">
      <c r="A12456" s="75">
        <v>40355</v>
      </c>
      <c r="B12456" s="73" t="s">
        <v>13088</v>
      </c>
      <c r="C12456" s="80"/>
    </row>
    <row r="12457" spans="1:3" ht="25.5">
      <c r="A12457" s="75">
        <v>40364</v>
      </c>
      <c r="B12457" s="73" t="s">
        <v>13089</v>
      </c>
      <c r="C12457" s="80"/>
    </row>
    <row r="12458" spans="1:3" ht="25.5">
      <c r="A12458" s="75">
        <v>40361</v>
      </c>
      <c r="B12458" s="73" t="s">
        <v>13090</v>
      </c>
      <c r="C12458" s="80"/>
    </row>
    <row r="12459" spans="1:3" ht="25.5">
      <c r="A12459" s="75">
        <v>40358</v>
      </c>
      <c r="B12459" s="73" t="s">
        <v>13091</v>
      </c>
      <c r="C12459" s="80"/>
    </row>
    <row r="12460" spans="1:3" ht="25.5">
      <c r="A12460" s="75">
        <v>40370</v>
      </c>
      <c r="B12460" s="73" t="s">
        <v>13092</v>
      </c>
      <c r="C12460" s="80"/>
    </row>
    <row r="12461" spans="1:3" ht="25.5">
      <c r="A12461" s="75">
        <v>40367</v>
      </c>
      <c r="B12461" s="73" t="s">
        <v>13093</v>
      </c>
      <c r="C12461" s="80"/>
    </row>
    <row r="12462" spans="1:3" ht="25.5">
      <c r="A12462" s="75">
        <v>40373</v>
      </c>
      <c r="B12462" s="73" t="s">
        <v>13094</v>
      </c>
      <c r="C12462" s="80"/>
    </row>
    <row r="12463" spans="1:3">
      <c r="A12463" s="75">
        <v>3907</v>
      </c>
      <c r="B12463" s="73" t="s">
        <v>13095</v>
      </c>
      <c r="C12463" s="80">
        <v>5.29</v>
      </c>
    </row>
    <row r="12464" spans="1:3">
      <c r="A12464" s="75">
        <v>3889</v>
      </c>
      <c r="B12464" s="73" t="s">
        <v>13096</v>
      </c>
      <c r="C12464" s="80">
        <v>3.76</v>
      </c>
    </row>
    <row r="12465" spans="1:3">
      <c r="A12465" s="75">
        <v>3868</v>
      </c>
      <c r="B12465" s="73" t="s">
        <v>13097</v>
      </c>
      <c r="C12465" s="80">
        <v>1.38</v>
      </c>
    </row>
    <row r="12466" spans="1:3">
      <c r="A12466" s="75">
        <v>3869</v>
      </c>
      <c r="B12466" s="73" t="s">
        <v>13098</v>
      </c>
      <c r="C12466" s="80">
        <v>3.06</v>
      </c>
    </row>
    <row r="12467" spans="1:3">
      <c r="A12467" s="75">
        <v>3872</v>
      </c>
      <c r="B12467" s="73" t="s">
        <v>13099</v>
      </c>
      <c r="C12467" s="80">
        <v>5.22</v>
      </c>
    </row>
    <row r="12468" spans="1:3">
      <c r="A12468" s="75">
        <v>3850</v>
      </c>
      <c r="B12468" s="73" t="s">
        <v>13100</v>
      </c>
      <c r="C12468" s="80">
        <v>12.04</v>
      </c>
    </row>
    <row r="12469" spans="1:3">
      <c r="A12469" s="75">
        <v>38023</v>
      </c>
      <c r="B12469" s="73" t="s">
        <v>13101</v>
      </c>
      <c r="C12469" s="80">
        <v>6.13</v>
      </c>
    </row>
    <row r="12470" spans="1:3">
      <c r="A12470" s="75">
        <v>37986</v>
      </c>
      <c r="B12470" s="73" t="s">
        <v>13102</v>
      </c>
      <c r="C12470" s="80">
        <v>2.72</v>
      </c>
    </row>
    <row r="12471" spans="1:3">
      <c r="A12471" s="75">
        <v>21120</v>
      </c>
      <c r="B12471" s="73" t="s">
        <v>13103</v>
      </c>
      <c r="C12471" s="80">
        <v>13.86</v>
      </c>
    </row>
    <row r="12472" spans="1:3">
      <c r="A12472" s="75">
        <v>39318</v>
      </c>
      <c r="B12472" s="73" t="s">
        <v>13104</v>
      </c>
      <c r="C12472" s="80">
        <v>12.89</v>
      </c>
    </row>
    <row r="12473" spans="1:3">
      <c r="A12473" s="75">
        <v>37987</v>
      </c>
      <c r="B12473" s="73" t="s">
        <v>13105</v>
      </c>
      <c r="C12473" s="80">
        <v>135.57</v>
      </c>
    </row>
    <row r="12474" spans="1:3">
      <c r="A12474" s="75">
        <v>37988</v>
      </c>
      <c r="B12474" s="73" t="s">
        <v>13106</v>
      </c>
      <c r="C12474" s="80">
        <v>215.42</v>
      </c>
    </row>
    <row r="12475" spans="1:3">
      <c r="A12475" s="75">
        <v>40366</v>
      </c>
      <c r="B12475" s="73" t="s">
        <v>13107</v>
      </c>
      <c r="C12475" s="80"/>
    </row>
    <row r="12476" spans="1:3">
      <c r="A12476" s="75">
        <v>40363</v>
      </c>
      <c r="B12476" s="73" t="s">
        <v>13108</v>
      </c>
      <c r="C12476" s="80"/>
    </row>
    <row r="12477" spans="1:3">
      <c r="A12477" s="75">
        <v>40360</v>
      </c>
      <c r="B12477" s="73" t="s">
        <v>13109</v>
      </c>
      <c r="C12477" s="80"/>
    </row>
    <row r="12478" spans="1:3">
      <c r="A12478" s="75">
        <v>40354</v>
      </c>
      <c r="B12478" s="73" t="s">
        <v>13110</v>
      </c>
      <c r="C12478" s="80"/>
    </row>
    <row r="12479" spans="1:3">
      <c r="A12479" s="75">
        <v>40372</v>
      </c>
      <c r="B12479" s="73" t="s">
        <v>13111</v>
      </c>
      <c r="C12479" s="80"/>
    </row>
    <row r="12480" spans="1:3">
      <c r="A12480" s="75">
        <v>40369</v>
      </c>
      <c r="B12480" s="73" t="s">
        <v>13112</v>
      </c>
      <c r="C12480" s="80"/>
    </row>
    <row r="12481" spans="1:3">
      <c r="A12481" s="75">
        <v>40375</v>
      </c>
      <c r="B12481" s="73" t="s">
        <v>13113</v>
      </c>
      <c r="C12481" s="80"/>
    </row>
    <row r="12482" spans="1:3">
      <c r="A12482" s="75">
        <v>40357</v>
      </c>
      <c r="B12482" s="73" t="s">
        <v>13114</v>
      </c>
      <c r="C12482" s="80"/>
    </row>
    <row r="12483" spans="1:3">
      <c r="A12483" s="75">
        <v>1893</v>
      </c>
      <c r="B12483" s="73" t="s">
        <v>13115</v>
      </c>
      <c r="C12483" s="80">
        <v>2.72</v>
      </c>
    </row>
    <row r="12484" spans="1:3">
      <c r="A12484" s="75">
        <v>1902</v>
      </c>
      <c r="B12484" s="73" t="s">
        <v>13116</v>
      </c>
      <c r="C12484" s="80">
        <v>1.98</v>
      </c>
    </row>
    <row r="12485" spans="1:3">
      <c r="A12485" s="75">
        <v>1892</v>
      </c>
      <c r="B12485" s="73" t="s">
        <v>13117</v>
      </c>
      <c r="C12485" s="80">
        <v>1.27</v>
      </c>
    </row>
    <row r="12486" spans="1:3">
      <c r="A12486" s="75">
        <v>1901</v>
      </c>
      <c r="B12486" s="73" t="s">
        <v>13118</v>
      </c>
      <c r="C12486" s="80">
        <v>0.62</v>
      </c>
    </row>
    <row r="12487" spans="1:3">
      <c r="A12487" s="75">
        <v>1907</v>
      </c>
      <c r="B12487" s="73" t="s">
        <v>13119</v>
      </c>
      <c r="C12487" s="80">
        <v>8.76</v>
      </c>
    </row>
    <row r="12488" spans="1:3">
      <c r="A12488" s="75">
        <v>1894</v>
      </c>
      <c r="B12488" s="73" t="s">
        <v>13120</v>
      </c>
      <c r="C12488" s="80">
        <v>3.94</v>
      </c>
    </row>
    <row r="12489" spans="1:3">
      <c r="A12489" s="75">
        <v>1896</v>
      </c>
      <c r="B12489" s="73" t="s">
        <v>13121</v>
      </c>
      <c r="C12489" s="80">
        <v>11.76</v>
      </c>
    </row>
    <row r="12490" spans="1:3">
      <c r="A12490" s="75">
        <v>1891</v>
      </c>
      <c r="B12490" s="73" t="s">
        <v>13122</v>
      </c>
      <c r="C12490" s="80">
        <v>0.91</v>
      </c>
    </row>
    <row r="12491" spans="1:3">
      <c r="A12491" s="75">
        <v>1895</v>
      </c>
      <c r="B12491" s="73" t="s">
        <v>13123</v>
      </c>
      <c r="C12491" s="80">
        <v>20.67</v>
      </c>
    </row>
    <row r="12492" spans="1:3">
      <c r="A12492" s="75">
        <v>2641</v>
      </c>
      <c r="B12492" s="73" t="s">
        <v>13124</v>
      </c>
      <c r="C12492" s="80">
        <v>21.26</v>
      </c>
    </row>
    <row r="12493" spans="1:3">
      <c r="A12493" s="75">
        <v>2636</v>
      </c>
      <c r="B12493" s="73" t="s">
        <v>13125</v>
      </c>
      <c r="C12493" s="80">
        <v>1.37</v>
      </c>
    </row>
    <row r="12494" spans="1:3">
      <c r="A12494" s="75">
        <v>2637</v>
      </c>
      <c r="B12494" s="73" t="s">
        <v>13126</v>
      </c>
      <c r="C12494" s="80">
        <v>1.45</v>
      </c>
    </row>
    <row r="12495" spans="1:3">
      <c r="A12495" s="75">
        <v>2638</v>
      </c>
      <c r="B12495" s="73" t="s">
        <v>13127</v>
      </c>
      <c r="C12495" s="80">
        <v>1.69</v>
      </c>
    </row>
    <row r="12496" spans="1:3" ht="25.5">
      <c r="A12496" s="75">
        <v>2639</v>
      </c>
      <c r="B12496" s="73" t="s">
        <v>13128</v>
      </c>
      <c r="C12496" s="80">
        <v>3</v>
      </c>
    </row>
    <row r="12497" spans="1:3" ht="25.5">
      <c r="A12497" s="75">
        <v>2644</v>
      </c>
      <c r="B12497" s="73" t="s">
        <v>13129</v>
      </c>
      <c r="C12497" s="80">
        <v>4.3499999999999996</v>
      </c>
    </row>
    <row r="12498" spans="1:3" ht="25.5">
      <c r="A12498" s="75">
        <v>2640</v>
      </c>
      <c r="B12498" s="73" t="s">
        <v>13130</v>
      </c>
      <c r="C12498" s="80">
        <v>8.85</v>
      </c>
    </row>
    <row r="12499" spans="1:3">
      <c r="A12499" s="75">
        <v>2642</v>
      </c>
      <c r="B12499" s="73" t="s">
        <v>13131</v>
      </c>
      <c r="C12499" s="80">
        <v>13.47</v>
      </c>
    </row>
    <row r="12500" spans="1:3">
      <c r="A12500" s="75">
        <v>2643</v>
      </c>
      <c r="B12500" s="73" t="s">
        <v>13132</v>
      </c>
      <c r="C12500" s="80">
        <v>6.06</v>
      </c>
    </row>
    <row r="12501" spans="1:3">
      <c r="A12501" s="75">
        <v>44281</v>
      </c>
      <c r="B12501" s="73" t="s">
        <v>13133</v>
      </c>
      <c r="C12501" s="80">
        <v>275.54000000000002</v>
      </c>
    </row>
    <row r="12502" spans="1:3">
      <c r="A12502" s="75">
        <v>39855</v>
      </c>
      <c r="B12502" s="73" t="s">
        <v>13134</v>
      </c>
      <c r="C12502" s="80"/>
    </row>
    <row r="12503" spans="1:3">
      <c r="A12503" s="75">
        <v>39856</v>
      </c>
      <c r="B12503" s="73" t="s">
        <v>13135</v>
      </c>
      <c r="C12503" s="80"/>
    </row>
    <row r="12504" spans="1:3">
      <c r="A12504" s="75">
        <v>39857</v>
      </c>
      <c r="B12504" s="73" t="s">
        <v>13136</v>
      </c>
      <c r="C12504" s="80"/>
    </row>
    <row r="12505" spans="1:3">
      <c r="A12505" s="75">
        <v>39858</v>
      </c>
      <c r="B12505" s="73" t="s">
        <v>13137</v>
      </c>
      <c r="C12505" s="80"/>
    </row>
    <row r="12506" spans="1:3">
      <c r="A12506" s="75">
        <v>39859</v>
      </c>
      <c r="B12506" s="73" t="s">
        <v>13138</v>
      </c>
      <c r="C12506" s="80"/>
    </row>
    <row r="12507" spans="1:3">
      <c r="A12507" s="75">
        <v>39860</v>
      </c>
      <c r="B12507" s="73" t="s">
        <v>13139</v>
      </c>
      <c r="C12507" s="80"/>
    </row>
    <row r="12508" spans="1:3">
      <c r="A12508" s="75">
        <v>39861</v>
      </c>
      <c r="B12508" s="73" t="s">
        <v>13140</v>
      </c>
      <c r="C12508" s="80"/>
    </row>
    <row r="12509" spans="1:3">
      <c r="A12509" s="75">
        <v>3867</v>
      </c>
      <c r="B12509" s="73" t="s">
        <v>13141</v>
      </c>
      <c r="C12509" s="80">
        <v>73.34</v>
      </c>
    </row>
    <row r="12510" spans="1:3">
      <c r="A12510" s="75">
        <v>3861</v>
      </c>
      <c r="B12510" s="73" t="s">
        <v>13142</v>
      </c>
      <c r="C12510" s="80">
        <v>0.76</v>
      </c>
    </row>
    <row r="12511" spans="1:3">
      <c r="A12511" s="75">
        <v>3904</v>
      </c>
      <c r="B12511" s="73" t="s">
        <v>13143</v>
      </c>
      <c r="C12511" s="80">
        <v>0.81</v>
      </c>
    </row>
    <row r="12512" spans="1:3">
      <c r="A12512" s="75">
        <v>3903</v>
      </c>
      <c r="B12512" s="73" t="s">
        <v>13144</v>
      </c>
      <c r="C12512" s="80">
        <v>1.97</v>
      </c>
    </row>
    <row r="12513" spans="1:3">
      <c r="A12513" s="75">
        <v>3862</v>
      </c>
      <c r="B12513" s="73" t="s">
        <v>13145</v>
      </c>
      <c r="C12513" s="80">
        <v>4.1900000000000004</v>
      </c>
    </row>
    <row r="12514" spans="1:3">
      <c r="A12514" s="75">
        <v>3863</v>
      </c>
      <c r="B12514" s="73" t="s">
        <v>13146</v>
      </c>
      <c r="C12514" s="80">
        <v>4.29</v>
      </c>
    </row>
    <row r="12515" spans="1:3">
      <c r="A12515" s="75">
        <v>3864</v>
      </c>
      <c r="B12515" s="73" t="s">
        <v>13147</v>
      </c>
      <c r="C12515" s="80">
        <v>13.15</v>
      </c>
    </row>
    <row r="12516" spans="1:3">
      <c r="A12516" s="75">
        <v>3865</v>
      </c>
      <c r="B12516" s="73" t="s">
        <v>13148</v>
      </c>
      <c r="C12516" s="80">
        <v>19.239999999999998</v>
      </c>
    </row>
    <row r="12517" spans="1:3">
      <c r="A12517" s="75">
        <v>3866</v>
      </c>
      <c r="B12517" s="73" t="s">
        <v>13149</v>
      </c>
      <c r="C12517" s="80">
        <v>43.19</v>
      </c>
    </row>
    <row r="12518" spans="1:3">
      <c r="A12518" s="75">
        <v>3878</v>
      </c>
      <c r="B12518" s="73" t="s">
        <v>13150</v>
      </c>
      <c r="C12518" s="80">
        <v>11.78</v>
      </c>
    </row>
    <row r="12519" spans="1:3">
      <c r="A12519" s="75">
        <v>3876</v>
      </c>
      <c r="B12519" s="73" t="s">
        <v>13151</v>
      </c>
      <c r="C12519" s="80">
        <v>4.6900000000000004</v>
      </c>
    </row>
    <row r="12520" spans="1:3">
      <c r="A12520" s="75">
        <v>3883</v>
      </c>
      <c r="B12520" s="73" t="s">
        <v>13152</v>
      </c>
      <c r="C12520" s="80">
        <v>1.51</v>
      </c>
    </row>
    <row r="12521" spans="1:3">
      <c r="A12521" s="75">
        <v>3884</v>
      </c>
      <c r="B12521" s="73" t="s">
        <v>13153</v>
      </c>
      <c r="C12521" s="80">
        <v>2.38</v>
      </c>
    </row>
    <row r="12522" spans="1:3">
      <c r="A12522" s="75">
        <v>12892</v>
      </c>
      <c r="B12522" s="73" t="s">
        <v>13154</v>
      </c>
      <c r="C12522" s="80">
        <v>12.43</v>
      </c>
    </row>
    <row r="12523" spans="1:3">
      <c r="A12523" s="75">
        <v>38447</v>
      </c>
      <c r="B12523" s="73" t="s">
        <v>13155</v>
      </c>
      <c r="C12523" s="80"/>
    </row>
    <row r="12524" spans="1:3">
      <c r="A12524" s="75">
        <v>36320</v>
      </c>
      <c r="B12524" s="73" t="s">
        <v>13156</v>
      </c>
      <c r="C12524" s="80"/>
    </row>
    <row r="12525" spans="1:3">
      <c r="A12525" s="75">
        <v>36324</v>
      </c>
      <c r="B12525" s="73" t="s">
        <v>13157</v>
      </c>
      <c r="C12525" s="80"/>
    </row>
    <row r="12526" spans="1:3">
      <c r="A12526" s="75">
        <v>38441</v>
      </c>
      <c r="B12526" s="73" t="s">
        <v>13158</v>
      </c>
      <c r="C12526" s="80"/>
    </row>
    <row r="12527" spans="1:3">
      <c r="A12527" s="75">
        <v>38442</v>
      </c>
      <c r="B12527" s="73" t="s">
        <v>13159</v>
      </c>
      <c r="C12527" s="80"/>
    </row>
    <row r="12528" spans="1:3">
      <c r="A12528" s="75">
        <v>38443</v>
      </c>
      <c r="B12528" s="73" t="s">
        <v>13160</v>
      </c>
      <c r="C12528" s="80"/>
    </row>
    <row r="12529" spans="1:3">
      <c r="A12529" s="75">
        <v>38444</v>
      </c>
      <c r="B12529" s="73" t="s">
        <v>13161</v>
      </c>
      <c r="C12529" s="80"/>
    </row>
    <row r="12530" spans="1:3">
      <c r="A12530" s="75">
        <v>38445</v>
      </c>
      <c r="B12530" s="73" t="s">
        <v>13162</v>
      </c>
      <c r="C12530" s="80"/>
    </row>
    <row r="12531" spans="1:3">
      <c r="A12531" s="75">
        <v>38446</v>
      </c>
      <c r="B12531" s="73" t="s">
        <v>13163</v>
      </c>
      <c r="C12531" s="80"/>
    </row>
    <row r="12532" spans="1:3">
      <c r="A12532" s="75">
        <v>3837</v>
      </c>
      <c r="B12532" s="73" t="s">
        <v>13164</v>
      </c>
      <c r="C12532" s="80">
        <v>37.65</v>
      </c>
    </row>
    <row r="12533" spans="1:3">
      <c r="A12533" s="75">
        <v>3845</v>
      </c>
      <c r="B12533" s="73" t="s">
        <v>13165</v>
      </c>
      <c r="C12533" s="80">
        <v>13.75</v>
      </c>
    </row>
    <row r="12534" spans="1:3">
      <c r="A12534" s="75">
        <v>11045</v>
      </c>
      <c r="B12534" s="73" t="s">
        <v>13166</v>
      </c>
      <c r="C12534" s="80">
        <v>26.53</v>
      </c>
    </row>
    <row r="12535" spans="1:3">
      <c r="A12535" s="75">
        <v>20170</v>
      </c>
      <c r="B12535" s="73" t="s">
        <v>13167</v>
      </c>
      <c r="C12535" s="80">
        <v>13.93</v>
      </c>
    </row>
    <row r="12536" spans="1:3">
      <c r="A12536" s="75">
        <v>20171</v>
      </c>
      <c r="B12536" s="73" t="s">
        <v>13168</v>
      </c>
      <c r="C12536" s="80">
        <v>40.15</v>
      </c>
    </row>
    <row r="12537" spans="1:3">
      <c r="A12537" s="75">
        <v>20167</v>
      </c>
      <c r="B12537" s="73" t="s">
        <v>13169</v>
      </c>
      <c r="C12537" s="80">
        <v>5.05</v>
      </c>
    </row>
    <row r="12538" spans="1:3">
      <c r="A12538" s="75">
        <v>20168</v>
      </c>
      <c r="B12538" s="73" t="s">
        <v>13170</v>
      </c>
      <c r="C12538" s="80">
        <v>10.39</v>
      </c>
    </row>
    <row r="12539" spans="1:3">
      <c r="A12539" s="75">
        <v>20169</v>
      </c>
      <c r="B12539" s="73" t="s">
        <v>13171</v>
      </c>
      <c r="C12539" s="80">
        <v>12.13</v>
      </c>
    </row>
    <row r="12540" spans="1:3">
      <c r="A12540" s="75">
        <v>3899</v>
      </c>
      <c r="B12540" s="73" t="s">
        <v>13172</v>
      </c>
      <c r="C12540" s="80">
        <v>6.73</v>
      </c>
    </row>
    <row r="12541" spans="1:3">
      <c r="A12541" s="75">
        <v>38676</v>
      </c>
      <c r="B12541" s="73" t="s">
        <v>13173</v>
      </c>
      <c r="C12541" s="80">
        <v>33.65</v>
      </c>
    </row>
    <row r="12542" spans="1:3">
      <c r="A12542" s="75">
        <v>3897</v>
      </c>
      <c r="B12542" s="73" t="s">
        <v>13174</v>
      </c>
      <c r="C12542" s="80">
        <v>1.64</v>
      </c>
    </row>
    <row r="12543" spans="1:3">
      <c r="A12543" s="75">
        <v>3875</v>
      </c>
      <c r="B12543" s="73" t="s">
        <v>13175</v>
      </c>
      <c r="C12543" s="80">
        <v>3.39</v>
      </c>
    </row>
    <row r="12544" spans="1:3">
      <c r="A12544" s="75">
        <v>3898</v>
      </c>
      <c r="B12544" s="73" t="s">
        <v>13176</v>
      </c>
      <c r="C12544" s="80">
        <v>6.88</v>
      </c>
    </row>
    <row r="12545" spans="1:3">
      <c r="A12545" s="75">
        <v>3855</v>
      </c>
      <c r="B12545" s="73" t="s">
        <v>13177</v>
      </c>
      <c r="C12545" s="80">
        <v>5.08</v>
      </c>
    </row>
    <row r="12546" spans="1:3">
      <c r="A12546" s="75">
        <v>3874</v>
      </c>
      <c r="B12546" s="73" t="s">
        <v>13178</v>
      </c>
      <c r="C12546" s="80">
        <v>5.89</v>
      </c>
    </row>
    <row r="12547" spans="1:3">
      <c r="A12547" s="75">
        <v>3870</v>
      </c>
      <c r="B12547" s="73" t="s">
        <v>13179</v>
      </c>
      <c r="C12547" s="80">
        <v>6.47</v>
      </c>
    </row>
    <row r="12548" spans="1:3">
      <c r="A12548" s="75">
        <v>38678</v>
      </c>
      <c r="B12548" s="73" t="s">
        <v>13180</v>
      </c>
      <c r="C12548" s="80">
        <v>17.11</v>
      </c>
    </row>
    <row r="12549" spans="1:3">
      <c r="A12549" s="75">
        <v>3859</v>
      </c>
      <c r="B12549" s="73" t="s">
        <v>13181</v>
      </c>
      <c r="C12549" s="80">
        <v>1.3</v>
      </c>
    </row>
    <row r="12550" spans="1:3">
      <c r="A12550" s="75">
        <v>3856</v>
      </c>
      <c r="B12550" s="73" t="s">
        <v>13182</v>
      </c>
      <c r="C12550" s="80">
        <v>1.81</v>
      </c>
    </row>
    <row r="12551" spans="1:3">
      <c r="A12551" s="75">
        <v>3906</v>
      </c>
      <c r="B12551" s="73" t="s">
        <v>13183</v>
      </c>
      <c r="C12551" s="80">
        <v>1.49</v>
      </c>
    </row>
    <row r="12552" spans="1:3">
      <c r="A12552" s="75">
        <v>3860</v>
      </c>
      <c r="B12552" s="73" t="s">
        <v>13184</v>
      </c>
      <c r="C12552" s="80">
        <v>4.43</v>
      </c>
    </row>
    <row r="12553" spans="1:3">
      <c r="A12553" s="75">
        <v>3905</v>
      </c>
      <c r="B12553" s="73" t="s">
        <v>13185</v>
      </c>
      <c r="C12553" s="80">
        <v>10.17</v>
      </c>
    </row>
    <row r="12554" spans="1:3">
      <c r="A12554" s="75">
        <v>3871</v>
      </c>
      <c r="B12554" s="73" t="s">
        <v>13186</v>
      </c>
      <c r="C12554" s="80">
        <v>17.989999999999998</v>
      </c>
    </row>
    <row r="12555" spans="1:3">
      <c r="A12555" s="75">
        <v>37427</v>
      </c>
      <c r="B12555" s="73" t="s">
        <v>13187</v>
      </c>
      <c r="C12555" s="80"/>
    </row>
    <row r="12556" spans="1:3">
      <c r="A12556" s="75">
        <v>37424</v>
      </c>
      <c r="B12556" s="73" t="s">
        <v>13188</v>
      </c>
      <c r="C12556" s="80"/>
    </row>
    <row r="12557" spans="1:3">
      <c r="A12557" s="75">
        <v>37428</v>
      </c>
      <c r="B12557" s="73" t="s">
        <v>13189</v>
      </c>
      <c r="C12557" s="80"/>
    </row>
    <row r="12558" spans="1:3">
      <c r="A12558" s="75">
        <v>37425</v>
      </c>
      <c r="B12558" s="73" t="s">
        <v>13190</v>
      </c>
      <c r="C12558" s="80"/>
    </row>
    <row r="12559" spans="1:3">
      <c r="A12559" s="75">
        <v>37429</v>
      </c>
      <c r="B12559" s="73" t="s">
        <v>13191</v>
      </c>
      <c r="C12559" s="80"/>
    </row>
    <row r="12560" spans="1:3">
      <c r="A12560" s="75">
        <v>37426</v>
      </c>
      <c r="B12560" s="73" t="s">
        <v>13192</v>
      </c>
      <c r="C12560" s="80"/>
    </row>
    <row r="12561" spans="1:3" ht="25.5">
      <c r="A12561" s="75">
        <v>39292</v>
      </c>
      <c r="B12561" s="73" t="s">
        <v>13193</v>
      </c>
      <c r="C12561" s="80"/>
    </row>
    <row r="12562" spans="1:3" ht="25.5">
      <c r="A12562" s="75">
        <v>39293</v>
      </c>
      <c r="B12562" s="73" t="s">
        <v>13194</v>
      </c>
      <c r="C12562" s="80"/>
    </row>
    <row r="12563" spans="1:3" ht="25.5">
      <c r="A12563" s="75">
        <v>39294</v>
      </c>
      <c r="B12563" s="73" t="s">
        <v>13195</v>
      </c>
      <c r="C12563" s="80"/>
    </row>
    <row r="12564" spans="1:3" ht="25.5">
      <c r="A12564" s="75">
        <v>39295</v>
      </c>
      <c r="B12564" s="73" t="s">
        <v>13196</v>
      </c>
      <c r="C12564" s="80"/>
    </row>
    <row r="12565" spans="1:3" ht="25.5">
      <c r="A12565" s="75">
        <v>39312</v>
      </c>
      <c r="B12565" s="73" t="s">
        <v>13197</v>
      </c>
      <c r="C12565" s="80"/>
    </row>
    <row r="12566" spans="1:3" ht="25.5">
      <c r="A12566" s="75">
        <v>39313</v>
      </c>
      <c r="B12566" s="73" t="s">
        <v>13198</v>
      </c>
      <c r="C12566" s="80"/>
    </row>
    <row r="12567" spans="1:3" ht="25.5">
      <c r="A12567" s="75">
        <v>39314</v>
      </c>
      <c r="B12567" s="73" t="s">
        <v>13199</v>
      </c>
      <c r="C12567" s="80"/>
    </row>
    <row r="12568" spans="1:3" ht="25.5">
      <c r="A12568" s="75">
        <v>39296</v>
      </c>
      <c r="B12568" s="73" t="s">
        <v>13200</v>
      </c>
      <c r="C12568" s="80"/>
    </row>
    <row r="12569" spans="1:3" ht="25.5">
      <c r="A12569" s="75">
        <v>39297</v>
      </c>
      <c r="B12569" s="73" t="s">
        <v>13201</v>
      </c>
      <c r="C12569" s="80"/>
    </row>
    <row r="12570" spans="1:3" ht="25.5">
      <c r="A12570" s="75">
        <v>39298</v>
      </c>
      <c r="B12570" s="73" t="s">
        <v>13202</v>
      </c>
      <c r="C12570" s="80"/>
    </row>
    <row r="12571" spans="1:3" ht="25.5">
      <c r="A12571" s="75">
        <v>39299</v>
      </c>
      <c r="B12571" s="73" t="s">
        <v>13203</v>
      </c>
      <c r="C12571" s="80"/>
    </row>
    <row r="12572" spans="1:3" ht="25.5">
      <c r="A12572" s="75">
        <v>39308</v>
      </c>
      <c r="B12572" s="73" t="s">
        <v>13204</v>
      </c>
      <c r="C12572" s="80"/>
    </row>
    <row r="12573" spans="1:3" ht="25.5">
      <c r="A12573" s="75">
        <v>39309</v>
      </c>
      <c r="B12573" s="73" t="s">
        <v>13205</v>
      </c>
      <c r="C12573" s="80"/>
    </row>
    <row r="12574" spans="1:3" ht="25.5">
      <c r="A12574" s="75">
        <v>39310</v>
      </c>
      <c r="B12574" s="73" t="s">
        <v>13206</v>
      </c>
      <c r="C12574" s="80"/>
    </row>
    <row r="12575" spans="1:3" ht="25.5">
      <c r="A12575" s="75">
        <v>39311</v>
      </c>
      <c r="B12575" s="73" t="s">
        <v>13207</v>
      </c>
      <c r="C12575" s="80"/>
    </row>
    <row r="12576" spans="1:3" ht="25.5">
      <c r="A12576" s="75">
        <v>45261</v>
      </c>
      <c r="B12576" s="73" t="s">
        <v>13208</v>
      </c>
      <c r="C12576" s="80">
        <v>21.7</v>
      </c>
    </row>
    <row r="12577" spans="1:3" ht="25.5">
      <c r="A12577" s="75">
        <v>11519</v>
      </c>
      <c r="B12577" s="73" t="s">
        <v>13209</v>
      </c>
      <c r="C12577" s="80">
        <v>51.04</v>
      </c>
    </row>
    <row r="12578" spans="1:3" ht="25.5">
      <c r="A12578" s="75">
        <v>11520</v>
      </c>
      <c r="B12578" s="73" t="s">
        <v>13210</v>
      </c>
      <c r="C12578" s="80">
        <v>23.6</v>
      </c>
    </row>
    <row r="12579" spans="1:3">
      <c r="A12579" s="75">
        <v>11518</v>
      </c>
      <c r="B12579" s="73" t="s">
        <v>13211</v>
      </c>
      <c r="C12579" s="80">
        <v>85.8</v>
      </c>
    </row>
    <row r="12580" spans="1:3">
      <c r="A12580" s="75">
        <v>38473</v>
      </c>
      <c r="B12580" s="73" t="s">
        <v>13212</v>
      </c>
      <c r="C12580" s="80">
        <v>400.48</v>
      </c>
    </row>
    <row r="12581" spans="1:3">
      <c r="A12581" s="75">
        <v>4244</v>
      </c>
      <c r="B12581" s="73" t="s">
        <v>13213</v>
      </c>
      <c r="C12581" s="80">
        <v>8.98</v>
      </c>
    </row>
    <row r="12582" spans="1:3">
      <c r="A12582" s="75">
        <v>40977</v>
      </c>
      <c r="B12582" s="73" t="s">
        <v>13214</v>
      </c>
      <c r="C12582" s="80">
        <v>1977.36</v>
      </c>
    </row>
    <row r="12583" spans="1:3">
      <c r="A12583" s="75">
        <v>4115</v>
      </c>
      <c r="B12583" s="73" t="s">
        <v>13215</v>
      </c>
      <c r="C12583" s="80">
        <v>42.61</v>
      </c>
    </row>
    <row r="12584" spans="1:3">
      <c r="A12584" s="75">
        <v>4119</v>
      </c>
      <c r="B12584" s="73" t="s">
        <v>13216</v>
      </c>
      <c r="C12584" s="80">
        <v>86.06</v>
      </c>
    </row>
    <row r="12585" spans="1:3">
      <c r="A12585" s="75">
        <v>2794</v>
      </c>
      <c r="B12585" s="73" t="s">
        <v>13217</v>
      </c>
      <c r="C12585" s="80">
        <v>228.3</v>
      </c>
    </row>
    <row r="12586" spans="1:3">
      <c r="A12586" s="75">
        <v>2788</v>
      </c>
      <c r="B12586" s="73" t="s">
        <v>13218</v>
      </c>
      <c r="C12586" s="80">
        <v>332.59</v>
      </c>
    </row>
    <row r="12587" spans="1:3">
      <c r="A12587" s="75">
        <v>4006</v>
      </c>
      <c r="B12587" s="73" t="s">
        <v>13219</v>
      </c>
      <c r="C12587" s="80">
        <v>1561.03</v>
      </c>
    </row>
    <row r="12588" spans="1:3">
      <c r="A12588" s="75">
        <v>45395</v>
      </c>
      <c r="B12588" s="73" t="s">
        <v>13220</v>
      </c>
      <c r="C12588" s="80">
        <v>32.92</v>
      </c>
    </row>
    <row r="12589" spans="1:3" ht="25.5">
      <c r="A12589" s="75">
        <v>37461</v>
      </c>
      <c r="B12589" s="73" t="s">
        <v>13221</v>
      </c>
      <c r="C12589" s="80"/>
    </row>
    <row r="12590" spans="1:3" ht="25.5">
      <c r="A12590" s="75">
        <v>37460</v>
      </c>
      <c r="B12590" s="73" t="s">
        <v>13222</v>
      </c>
      <c r="C12590" s="80"/>
    </row>
    <row r="12591" spans="1:3">
      <c r="A12591" s="75">
        <v>37458</v>
      </c>
      <c r="B12591" s="73" t="s">
        <v>13223</v>
      </c>
      <c r="C12591" s="80"/>
    </row>
    <row r="12592" spans="1:3">
      <c r="A12592" s="75">
        <v>37454</v>
      </c>
      <c r="B12592" s="73" t="s">
        <v>13224</v>
      </c>
      <c r="C12592" s="80"/>
    </row>
    <row r="12593" spans="1:3">
      <c r="A12593" s="75">
        <v>37455</v>
      </c>
      <c r="B12593" s="73" t="s">
        <v>13225</v>
      </c>
      <c r="C12593" s="80"/>
    </row>
    <row r="12594" spans="1:3">
      <c r="A12594" s="75">
        <v>37459</v>
      </c>
      <c r="B12594" s="73" t="s">
        <v>13226</v>
      </c>
      <c r="C12594" s="80"/>
    </row>
    <row r="12595" spans="1:3">
      <c r="A12595" s="75">
        <v>37457</v>
      </c>
      <c r="B12595" s="73" t="s">
        <v>13227</v>
      </c>
      <c r="C12595" s="80"/>
    </row>
    <row r="12596" spans="1:3">
      <c r="A12596" s="75">
        <v>37456</v>
      </c>
      <c r="B12596" s="73" t="s">
        <v>13228</v>
      </c>
      <c r="C12596" s="80"/>
    </row>
    <row r="12597" spans="1:3" ht="25.5">
      <c r="A12597" s="75">
        <v>21029</v>
      </c>
      <c r="B12597" s="73" t="s">
        <v>13229</v>
      </c>
      <c r="C12597" s="80">
        <v>480</v>
      </c>
    </row>
    <row r="12598" spans="1:3" ht="25.5">
      <c r="A12598" s="75">
        <v>21030</v>
      </c>
      <c r="B12598" s="73" t="s">
        <v>13230</v>
      </c>
      <c r="C12598" s="80">
        <v>591.67999999999995</v>
      </c>
    </row>
    <row r="12599" spans="1:3" ht="25.5">
      <c r="A12599" s="75">
        <v>21031</v>
      </c>
      <c r="B12599" s="73" t="s">
        <v>13231</v>
      </c>
      <c r="C12599" s="80">
        <v>736.63</v>
      </c>
    </row>
    <row r="12600" spans="1:3" ht="25.5">
      <c r="A12600" s="75">
        <v>21032</v>
      </c>
      <c r="B12600" s="73" t="s">
        <v>13232</v>
      </c>
      <c r="C12600" s="80">
        <v>786.53</v>
      </c>
    </row>
    <row r="12601" spans="1:3" ht="25.5">
      <c r="A12601" s="75">
        <v>37527</v>
      </c>
      <c r="B12601" s="73" t="s">
        <v>13233</v>
      </c>
      <c r="C12601" s="80">
        <v>710.49</v>
      </c>
    </row>
    <row r="12602" spans="1:3" ht="25.5">
      <c r="A12602" s="75">
        <v>37528</v>
      </c>
      <c r="B12602" s="73" t="s">
        <v>13234</v>
      </c>
      <c r="C12602" s="80">
        <v>847.12</v>
      </c>
    </row>
    <row r="12603" spans="1:3" ht="25.5">
      <c r="A12603" s="75">
        <v>37529</v>
      </c>
      <c r="B12603" s="73" t="s">
        <v>13235</v>
      </c>
      <c r="C12603" s="80">
        <v>855.44</v>
      </c>
    </row>
    <row r="12604" spans="1:3" ht="25.5">
      <c r="A12604" s="75">
        <v>37530</v>
      </c>
      <c r="B12604" s="73" t="s">
        <v>13236</v>
      </c>
      <c r="C12604" s="80">
        <v>1116.83</v>
      </c>
    </row>
    <row r="12605" spans="1:3" ht="25.5">
      <c r="A12605" s="75">
        <v>21034</v>
      </c>
      <c r="B12605" s="73" t="s">
        <v>13237</v>
      </c>
      <c r="C12605" s="80">
        <v>952.87</v>
      </c>
    </row>
    <row r="12606" spans="1:3" ht="25.5">
      <c r="A12606" s="75">
        <v>37531</v>
      </c>
      <c r="B12606" s="73" t="s">
        <v>13238</v>
      </c>
      <c r="C12606" s="80">
        <v>1200</v>
      </c>
    </row>
    <row r="12607" spans="1:3" ht="25.5">
      <c r="A12607" s="75">
        <v>21036</v>
      </c>
      <c r="B12607" s="73" t="s">
        <v>13239</v>
      </c>
      <c r="C12607" s="80">
        <v>1459</v>
      </c>
    </row>
    <row r="12608" spans="1:3" ht="25.5">
      <c r="A12608" s="75">
        <v>21037</v>
      </c>
      <c r="B12608" s="73" t="s">
        <v>13240</v>
      </c>
      <c r="C12608" s="80">
        <v>1663.36</v>
      </c>
    </row>
    <row r="12609" spans="1:3" ht="25.5">
      <c r="A12609" s="75">
        <v>20185</v>
      </c>
      <c r="B12609" s="73" t="s">
        <v>13241</v>
      </c>
      <c r="C12609" s="80"/>
    </row>
    <row r="12610" spans="1:3" ht="25.5">
      <c r="A12610" s="75">
        <v>44909</v>
      </c>
      <c r="B12610" s="73" t="s">
        <v>13242</v>
      </c>
      <c r="C12610" s="80"/>
    </row>
    <row r="12611" spans="1:3" ht="25.5">
      <c r="A12611" s="75">
        <v>44115</v>
      </c>
      <c r="B12611" s="73" t="s">
        <v>13243</v>
      </c>
      <c r="C12611" s="80"/>
    </row>
    <row r="12612" spans="1:3" ht="25.5">
      <c r="A12612" s="75">
        <v>44333</v>
      </c>
      <c r="B12612" s="73" t="s">
        <v>13244</v>
      </c>
      <c r="C12612" s="80"/>
    </row>
    <row r="12613" spans="1:3">
      <c r="A12613" s="75">
        <v>44907</v>
      </c>
      <c r="B12613" s="73" t="s">
        <v>13245</v>
      </c>
      <c r="C12613" s="80"/>
    </row>
    <row r="12614" spans="1:3">
      <c r="A12614" s="75">
        <v>20260</v>
      </c>
      <c r="B12614" s="73" t="s">
        <v>13246</v>
      </c>
      <c r="C12614" s="80"/>
    </row>
    <row r="12615" spans="1:3" ht="25.5">
      <c r="A12615" s="75">
        <v>37523</v>
      </c>
      <c r="B12615" s="73" t="s">
        <v>13247</v>
      </c>
      <c r="C12615" s="80"/>
    </row>
    <row r="12616" spans="1:3" ht="25.5">
      <c r="A12616" s="75">
        <v>37515</v>
      </c>
      <c r="B12616" s="73" t="s">
        <v>13248</v>
      </c>
      <c r="C12616" s="80"/>
    </row>
    <row r="12617" spans="1:3" ht="25.5">
      <c r="A12617" s="75">
        <v>12899</v>
      </c>
      <c r="B12617" s="73" t="s">
        <v>13249</v>
      </c>
      <c r="C12617" s="80"/>
    </row>
    <row r="12618" spans="1:3" ht="25.5">
      <c r="A12618" s="75">
        <v>12898</v>
      </c>
      <c r="B12618" s="73" t="s">
        <v>13250</v>
      </c>
      <c r="C12618" s="80"/>
    </row>
    <row r="12619" spans="1:3">
      <c r="A12619" s="75">
        <v>39699</v>
      </c>
      <c r="B12619" s="73" t="s">
        <v>13251</v>
      </c>
      <c r="C12619" s="80">
        <v>15.81</v>
      </c>
    </row>
    <row r="12620" spans="1:3">
      <c r="A12620" s="75">
        <v>39696</v>
      </c>
      <c r="B12620" s="73" t="s">
        <v>13252</v>
      </c>
      <c r="C12620" s="80"/>
    </row>
    <row r="12621" spans="1:3">
      <c r="A12621" s="75">
        <v>42528</v>
      </c>
      <c r="B12621" s="73" t="s">
        <v>13253</v>
      </c>
      <c r="C12621" s="80"/>
    </row>
    <row r="12622" spans="1:3">
      <c r="A12622" s="75">
        <v>39700</v>
      </c>
      <c r="B12622" s="73" t="s">
        <v>13254</v>
      </c>
      <c r="C12622" s="80"/>
    </row>
    <row r="12623" spans="1:3">
      <c r="A12623" s="75">
        <v>4014</v>
      </c>
      <c r="B12623" s="73" t="s">
        <v>13255</v>
      </c>
      <c r="C12623" s="80"/>
    </row>
    <row r="12624" spans="1:3">
      <c r="A12624" s="75">
        <v>4015</v>
      </c>
      <c r="B12624" s="73" t="s">
        <v>13256</v>
      </c>
      <c r="C12624" s="80"/>
    </row>
    <row r="12625" spans="1:3">
      <c r="A12625" s="75">
        <v>4017</v>
      </c>
      <c r="B12625" s="73" t="s">
        <v>13257</v>
      </c>
      <c r="C12625" s="80"/>
    </row>
    <row r="12626" spans="1:3">
      <c r="A12626" s="75">
        <v>11621</v>
      </c>
      <c r="B12626" s="73" t="s">
        <v>13258</v>
      </c>
      <c r="C12626" s="80"/>
    </row>
    <row r="12627" spans="1:3">
      <c r="A12627" s="75">
        <v>4016</v>
      </c>
      <c r="B12627" s="73" t="s">
        <v>13259</v>
      </c>
      <c r="C12627" s="80"/>
    </row>
    <row r="12628" spans="1:3">
      <c r="A12628" s="75">
        <v>38544</v>
      </c>
      <c r="B12628" s="73" t="s">
        <v>13260</v>
      </c>
      <c r="C12628" s="80"/>
    </row>
    <row r="12629" spans="1:3">
      <c r="A12629" s="75">
        <v>38545</v>
      </c>
      <c r="B12629" s="73" t="s">
        <v>13261</v>
      </c>
      <c r="C12629" s="80"/>
    </row>
    <row r="12630" spans="1:3">
      <c r="A12630" s="75">
        <v>42527</v>
      </c>
      <c r="B12630" s="73" t="s">
        <v>13262</v>
      </c>
      <c r="C12630" s="80"/>
    </row>
    <row r="12631" spans="1:3">
      <c r="A12631" s="75">
        <v>39323</v>
      </c>
      <c r="B12631" s="73" t="s">
        <v>13263</v>
      </c>
      <c r="C12631" s="80"/>
    </row>
    <row r="12632" spans="1:3" ht="38.25">
      <c r="A12632" s="75">
        <v>626</v>
      </c>
      <c r="B12632" s="73" t="s">
        <v>13264</v>
      </c>
      <c r="C12632" s="80"/>
    </row>
    <row r="12633" spans="1:3">
      <c r="A12633" s="75">
        <v>44504</v>
      </c>
      <c r="B12633" s="73" t="s">
        <v>13265</v>
      </c>
      <c r="C12633" s="80"/>
    </row>
    <row r="12634" spans="1:3">
      <c r="A12634" s="75">
        <v>44505</v>
      </c>
      <c r="B12634" s="73" t="s">
        <v>13266</v>
      </c>
      <c r="C12634" s="80"/>
    </row>
    <row r="12635" spans="1:3">
      <c r="A12635" s="75">
        <v>44506</v>
      </c>
      <c r="B12635" s="73" t="s">
        <v>13267</v>
      </c>
      <c r="C12635" s="80"/>
    </row>
    <row r="12636" spans="1:3">
      <c r="A12636" s="75">
        <v>44507</v>
      </c>
      <c r="B12636" s="73" t="s">
        <v>13268</v>
      </c>
      <c r="C12636" s="80"/>
    </row>
    <row r="12637" spans="1:3">
      <c r="A12637" s="75">
        <v>44508</v>
      </c>
      <c r="B12637" s="73" t="s">
        <v>13269</v>
      </c>
      <c r="C12637" s="80"/>
    </row>
    <row r="12638" spans="1:3">
      <c r="A12638" s="75">
        <v>44509</v>
      </c>
      <c r="B12638" s="73" t="s">
        <v>13270</v>
      </c>
      <c r="C12638" s="80"/>
    </row>
    <row r="12639" spans="1:3">
      <c r="A12639" s="75">
        <v>44510</v>
      </c>
      <c r="B12639" s="73" t="s">
        <v>13271</v>
      </c>
      <c r="C12639" s="80"/>
    </row>
    <row r="12640" spans="1:3" ht="25.5">
      <c r="A12640" s="75">
        <v>44512</v>
      </c>
      <c r="B12640" s="73" t="s">
        <v>13272</v>
      </c>
      <c r="C12640" s="80"/>
    </row>
    <row r="12641" spans="1:3" ht="25.5">
      <c r="A12641" s="75">
        <v>44513</v>
      </c>
      <c r="B12641" s="73" t="s">
        <v>13273</v>
      </c>
      <c r="C12641" s="80"/>
    </row>
    <row r="12642" spans="1:3" ht="25.5">
      <c r="A12642" s="75">
        <v>44514</v>
      </c>
      <c r="B12642" s="73" t="s">
        <v>13274</v>
      </c>
      <c r="C12642" s="80"/>
    </row>
    <row r="12643" spans="1:3" ht="25.5">
      <c r="A12643" s="75">
        <v>44515</v>
      </c>
      <c r="B12643" s="73" t="s">
        <v>13275</v>
      </c>
      <c r="C12643" s="80"/>
    </row>
    <row r="12644" spans="1:3" ht="25.5">
      <c r="A12644" s="75">
        <v>44511</v>
      </c>
      <c r="B12644" s="73" t="s">
        <v>13276</v>
      </c>
      <c r="C12644" s="80"/>
    </row>
    <row r="12645" spans="1:3" ht="25.5">
      <c r="A12645" s="75">
        <v>44516</v>
      </c>
      <c r="B12645" s="73" t="s">
        <v>13277</v>
      </c>
      <c r="C12645" s="80"/>
    </row>
    <row r="12646" spans="1:3" ht="25.5">
      <c r="A12646" s="75">
        <v>44517</v>
      </c>
      <c r="B12646" s="73" t="s">
        <v>13278</v>
      </c>
      <c r="C12646" s="80"/>
    </row>
    <row r="12647" spans="1:3">
      <c r="A12647" s="75">
        <v>11479</v>
      </c>
      <c r="B12647" s="73" t="s">
        <v>13279</v>
      </c>
      <c r="C12647" s="80">
        <v>35.840000000000003</v>
      </c>
    </row>
    <row r="12648" spans="1:3">
      <c r="A12648" s="75">
        <v>11481</v>
      </c>
      <c r="B12648" s="73" t="s">
        <v>13280</v>
      </c>
      <c r="C12648" s="80">
        <v>32.42</v>
      </c>
    </row>
    <row r="12649" spans="1:3">
      <c r="A12649" s="75">
        <v>43609</v>
      </c>
      <c r="B12649" s="73" t="s">
        <v>13281</v>
      </c>
      <c r="C12649" s="80">
        <v>32.42</v>
      </c>
    </row>
    <row r="12650" spans="1:3">
      <c r="A12650" s="75">
        <v>11478</v>
      </c>
      <c r="B12650" s="73" t="s">
        <v>13282</v>
      </c>
      <c r="C12650" s="80">
        <v>61.49</v>
      </c>
    </row>
    <row r="12651" spans="1:3">
      <c r="A12651" s="75">
        <v>43608</v>
      </c>
      <c r="B12651" s="73" t="s">
        <v>13283</v>
      </c>
      <c r="C12651" s="80">
        <v>46.92</v>
      </c>
    </row>
    <row r="12652" spans="1:3">
      <c r="A12652" s="75">
        <v>11476</v>
      </c>
      <c r="B12652" s="73" t="s">
        <v>13284</v>
      </c>
      <c r="C12652" s="80">
        <v>46.92</v>
      </c>
    </row>
    <row r="12653" spans="1:3">
      <c r="A12653" s="75">
        <v>40637</v>
      </c>
      <c r="B12653" s="73" t="s">
        <v>13285</v>
      </c>
      <c r="C12653" s="80"/>
    </row>
    <row r="12654" spans="1:3" ht="25.5">
      <c r="A12654" s="75">
        <v>13836</v>
      </c>
      <c r="B12654" s="73" t="s">
        <v>13286</v>
      </c>
      <c r="C12654" s="80"/>
    </row>
    <row r="12655" spans="1:3" ht="25.5">
      <c r="A12655" s="75">
        <v>14534</v>
      </c>
      <c r="B12655" s="73" t="s">
        <v>13287</v>
      </c>
      <c r="C12655" s="80"/>
    </row>
    <row r="12656" spans="1:3" ht="25.5">
      <c r="A12656" s="75">
        <v>14619</v>
      </c>
      <c r="B12656" s="73" t="s">
        <v>13288</v>
      </c>
      <c r="C12656" s="80">
        <v>18308.68</v>
      </c>
    </row>
    <row r="12657" spans="1:3" ht="38.25">
      <c r="A12657" s="75">
        <v>14535</v>
      </c>
      <c r="B12657" s="73" t="s">
        <v>13289</v>
      </c>
      <c r="C12657" s="80"/>
    </row>
    <row r="12658" spans="1:3" ht="38.25">
      <c r="A12658" s="75">
        <v>39813</v>
      </c>
      <c r="B12658" s="73" t="s">
        <v>13290</v>
      </c>
      <c r="C12658" s="80"/>
    </row>
    <row r="12659" spans="1:3">
      <c r="A12659" s="75">
        <v>12868</v>
      </c>
      <c r="B12659" s="73" t="s">
        <v>13291</v>
      </c>
      <c r="C12659" s="80">
        <v>8.5399999999999991</v>
      </c>
    </row>
    <row r="12660" spans="1:3">
      <c r="A12660" s="75">
        <v>40916</v>
      </c>
      <c r="B12660" s="73" t="s">
        <v>13292</v>
      </c>
      <c r="C12660" s="80">
        <v>1879.89</v>
      </c>
    </row>
    <row r="12661" spans="1:3">
      <c r="A12661" s="75">
        <v>4755</v>
      </c>
      <c r="B12661" s="73" t="s">
        <v>13293</v>
      </c>
      <c r="C12661" s="80">
        <v>9.2200000000000006</v>
      </c>
    </row>
    <row r="12662" spans="1:3">
      <c r="A12662" s="75">
        <v>41067</v>
      </c>
      <c r="B12662" s="73" t="s">
        <v>13294</v>
      </c>
      <c r="C12662" s="80">
        <v>2028.4</v>
      </c>
    </row>
    <row r="12663" spans="1:3">
      <c r="A12663" s="75">
        <v>45240</v>
      </c>
      <c r="B12663" s="73" t="s">
        <v>13295</v>
      </c>
      <c r="C12663" s="80">
        <v>26.93</v>
      </c>
    </row>
    <row r="12664" spans="1:3">
      <c r="A12664" s="75">
        <v>45228</v>
      </c>
      <c r="B12664" s="73" t="s">
        <v>13296</v>
      </c>
      <c r="C12664" s="80">
        <v>23.01</v>
      </c>
    </row>
    <row r="12665" spans="1:3" ht="25.5">
      <c r="A12665" s="75">
        <v>45241</v>
      </c>
      <c r="B12665" s="73" t="s">
        <v>13297</v>
      </c>
      <c r="C12665" s="80">
        <v>33.11</v>
      </c>
    </row>
    <row r="12666" spans="1:3">
      <c r="A12666" s="75">
        <v>38463</v>
      </c>
      <c r="B12666" s="73" t="s">
        <v>13298</v>
      </c>
      <c r="C12666" s="80">
        <v>65.75</v>
      </c>
    </row>
    <row r="12667" spans="1:3" ht="25.5">
      <c r="A12667" s="75">
        <v>40703</v>
      </c>
      <c r="B12667" s="73" t="s">
        <v>13299</v>
      </c>
      <c r="C12667" s="80">
        <v>13269.21</v>
      </c>
    </row>
    <row r="12668" spans="1:3">
      <c r="A12668" s="75">
        <v>14531</v>
      </c>
      <c r="B12668" s="73" t="s">
        <v>13300</v>
      </c>
      <c r="C12668" s="80">
        <v>24738.81</v>
      </c>
    </row>
    <row r="12669" spans="1:3">
      <c r="A12669" s="75">
        <v>36533</v>
      </c>
      <c r="B12669" s="73" t="s">
        <v>13301</v>
      </c>
      <c r="C12669" s="80">
        <v>28468.04</v>
      </c>
    </row>
    <row r="12670" spans="1:3">
      <c r="A12670" s="75">
        <v>11616</v>
      </c>
      <c r="B12670" s="73" t="s">
        <v>13302</v>
      </c>
      <c r="C12670" s="80">
        <v>26887.64</v>
      </c>
    </row>
    <row r="12671" spans="1:3">
      <c r="A12671" s="75">
        <v>41898</v>
      </c>
      <c r="B12671" s="73" t="s">
        <v>13303</v>
      </c>
      <c r="C12671" s="80">
        <v>30252.26</v>
      </c>
    </row>
    <row r="12672" spans="1:3" ht="25.5">
      <c r="A12672" s="75">
        <v>13447</v>
      </c>
      <c r="B12672" s="73" t="s">
        <v>13304</v>
      </c>
      <c r="C12672" s="80">
        <v>55666.23</v>
      </c>
    </row>
    <row r="12673" spans="1:3">
      <c r="A12673" s="75">
        <v>14529</v>
      </c>
      <c r="B12673" s="73" t="s">
        <v>13305</v>
      </c>
      <c r="C12673" s="80">
        <v>31132.71</v>
      </c>
    </row>
    <row r="12674" spans="1:3">
      <c r="A12674" s="75">
        <v>10747</v>
      </c>
      <c r="B12674" s="73" t="s">
        <v>13306</v>
      </c>
      <c r="C12674" s="80">
        <v>30545.94</v>
      </c>
    </row>
    <row r="12675" spans="1:3" ht="25.5">
      <c r="A12675" s="75">
        <v>36141</v>
      </c>
      <c r="B12675" s="73" t="s">
        <v>13307</v>
      </c>
      <c r="C12675" s="80">
        <v>103.42</v>
      </c>
    </row>
    <row r="12676" spans="1:3">
      <c r="A12676" s="75">
        <v>45211</v>
      </c>
      <c r="B12676" s="73" t="s">
        <v>13308</v>
      </c>
      <c r="C12676" s="80">
        <v>93.99</v>
      </c>
    </row>
    <row r="12677" spans="1:3">
      <c r="A12677" s="75">
        <v>43651</v>
      </c>
      <c r="B12677" s="73" t="s">
        <v>13309</v>
      </c>
      <c r="C12677" s="80">
        <v>6.47</v>
      </c>
    </row>
    <row r="12678" spans="1:3">
      <c r="A12678" s="75">
        <v>43626</v>
      </c>
      <c r="B12678" s="73" t="s">
        <v>13310</v>
      </c>
      <c r="C12678" s="80">
        <v>3.6</v>
      </c>
    </row>
    <row r="12679" spans="1:3" ht="25.5">
      <c r="A12679" s="75">
        <v>39434</v>
      </c>
      <c r="B12679" s="73" t="s">
        <v>13311</v>
      </c>
      <c r="C12679" s="80">
        <v>3.84</v>
      </c>
    </row>
    <row r="12680" spans="1:3" ht="25.5">
      <c r="A12680" s="75">
        <v>39433</v>
      </c>
      <c r="B12680" s="73" t="s">
        <v>13312</v>
      </c>
      <c r="C12680" s="80">
        <v>3.05</v>
      </c>
    </row>
    <row r="12681" spans="1:3">
      <c r="A12681" s="75">
        <v>4049</v>
      </c>
      <c r="B12681" s="73" t="s">
        <v>13313</v>
      </c>
      <c r="C12681" s="80">
        <v>72.25</v>
      </c>
    </row>
    <row r="12682" spans="1:3">
      <c r="A12682" s="75">
        <v>38120</v>
      </c>
      <c r="B12682" s="73" t="s">
        <v>13314</v>
      </c>
      <c r="C12682" s="80"/>
    </row>
    <row r="12683" spans="1:3">
      <c r="A12683" s="75">
        <v>43652</v>
      </c>
      <c r="B12683" s="73" t="s">
        <v>13315</v>
      </c>
      <c r="C12683" s="80">
        <v>14.51</v>
      </c>
    </row>
    <row r="12684" spans="1:3">
      <c r="A12684" s="75">
        <v>10498</v>
      </c>
      <c r="B12684" s="73" t="s">
        <v>13316</v>
      </c>
      <c r="C12684" s="80">
        <v>10.210000000000001</v>
      </c>
    </row>
    <row r="12685" spans="1:3">
      <c r="A12685" s="75">
        <v>4823</v>
      </c>
      <c r="B12685" s="73" t="s">
        <v>13317</v>
      </c>
      <c r="C12685" s="80">
        <v>38.31</v>
      </c>
    </row>
    <row r="12686" spans="1:3">
      <c r="A12686" s="75">
        <v>38877</v>
      </c>
      <c r="B12686" s="73" t="s">
        <v>13318</v>
      </c>
      <c r="C12686" s="80">
        <v>6.68</v>
      </c>
    </row>
    <row r="12687" spans="1:3">
      <c r="A12687" s="75">
        <v>34546</v>
      </c>
      <c r="B12687" s="73" t="s">
        <v>13319</v>
      </c>
      <c r="C12687" s="80">
        <v>6.87</v>
      </c>
    </row>
    <row r="12688" spans="1:3">
      <c r="A12688" s="75">
        <v>41387</v>
      </c>
      <c r="B12688" s="73" t="s">
        <v>13320</v>
      </c>
      <c r="C12688" s="80">
        <v>59.5</v>
      </c>
    </row>
    <row r="12689" spans="1:3">
      <c r="A12689" s="75">
        <v>41388</v>
      </c>
      <c r="B12689" s="73" t="s">
        <v>13321</v>
      </c>
      <c r="C12689" s="80">
        <v>71.39</v>
      </c>
    </row>
    <row r="12690" spans="1:3">
      <c r="A12690" s="75">
        <v>41380</v>
      </c>
      <c r="B12690" s="73" t="s">
        <v>13322</v>
      </c>
      <c r="C12690" s="80">
        <v>474.97</v>
      </c>
    </row>
    <row r="12691" spans="1:3">
      <c r="A12691" s="75">
        <v>41381</v>
      </c>
      <c r="B12691" s="73" t="s">
        <v>13323</v>
      </c>
      <c r="C12691" s="80">
        <v>497.59</v>
      </c>
    </row>
    <row r="12692" spans="1:3">
      <c r="A12692" s="75">
        <v>41382</v>
      </c>
      <c r="B12692" s="73" t="s">
        <v>13324</v>
      </c>
      <c r="C12692" s="80">
        <v>481.64</v>
      </c>
    </row>
    <row r="12693" spans="1:3">
      <c r="A12693" s="75">
        <v>41383</v>
      </c>
      <c r="B12693" s="73" t="s">
        <v>13325</v>
      </c>
      <c r="C12693" s="80">
        <v>653.72</v>
      </c>
    </row>
    <row r="12694" spans="1:3">
      <c r="A12694" s="75">
        <v>41385</v>
      </c>
      <c r="B12694" s="73" t="s">
        <v>13326</v>
      </c>
      <c r="C12694" s="80">
        <v>813.47</v>
      </c>
    </row>
    <row r="12695" spans="1:3">
      <c r="A12695" s="75">
        <v>4058</v>
      </c>
      <c r="B12695" s="73" t="s">
        <v>13327</v>
      </c>
      <c r="C12695" s="80">
        <v>15.2</v>
      </c>
    </row>
    <row r="12696" spans="1:3">
      <c r="A12696" s="75">
        <v>40974</v>
      </c>
      <c r="B12696" s="73" t="s">
        <v>13328</v>
      </c>
      <c r="C12696" s="80">
        <v>3345.34</v>
      </c>
    </row>
    <row r="12697" spans="1:3">
      <c r="A12697" s="75">
        <v>34794</v>
      </c>
      <c r="B12697" s="73" t="s">
        <v>13329</v>
      </c>
      <c r="C12697" s="80">
        <v>10.77</v>
      </c>
    </row>
    <row r="12698" spans="1:3">
      <c r="A12698" s="75">
        <v>40925</v>
      </c>
      <c r="B12698" s="73" t="s">
        <v>13330</v>
      </c>
      <c r="C12698" s="80">
        <v>2371.52</v>
      </c>
    </row>
    <row r="12699" spans="1:3">
      <c r="A12699" s="75">
        <v>13741</v>
      </c>
      <c r="B12699" s="73" t="s">
        <v>13331</v>
      </c>
      <c r="C12699" s="80">
        <v>2957.87</v>
      </c>
    </row>
    <row r="12700" spans="1:3" ht="25.5">
      <c r="A12700" s="75">
        <v>3288</v>
      </c>
      <c r="B12700" s="73" t="s">
        <v>13332</v>
      </c>
      <c r="C12700" s="80">
        <v>7.75</v>
      </c>
    </row>
    <row r="12701" spans="1:3" ht="25.5">
      <c r="A12701" s="75">
        <v>13587</v>
      </c>
      <c r="B12701" s="73" t="s">
        <v>13333</v>
      </c>
      <c r="C12701" s="80">
        <v>4.68</v>
      </c>
    </row>
    <row r="12702" spans="1:3">
      <c r="A12702" s="75">
        <v>38598</v>
      </c>
      <c r="B12702" s="73" t="s">
        <v>13334</v>
      </c>
      <c r="C12702" s="80">
        <v>4.0599999999999996</v>
      </c>
    </row>
    <row r="12703" spans="1:3">
      <c r="A12703" s="75">
        <v>38595</v>
      </c>
      <c r="B12703" s="73" t="s">
        <v>13335</v>
      </c>
      <c r="C12703" s="80">
        <v>3.44</v>
      </c>
    </row>
    <row r="12704" spans="1:3">
      <c r="A12704" s="75">
        <v>38592</v>
      </c>
      <c r="B12704" s="73" t="s">
        <v>13336</v>
      </c>
      <c r="C12704" s="80">
        <v>3.48</v>
      </c>
    </row>
    <row r="12705" spans="1:3">
      <c r="A12705" s="75">
        <v>38588</v>
      </c>
      <c r="B12705" s="73" t="s">
        <v>13337</v>
      </c>
      <c r="C12705" s="80">
        <v>2.78</v>
      </c>
    </row>
    <row r="12706" spans="1:3">
      <c r="A12706" s="75">
        <v>38593</v>
      </c>
      <c r="B12706" s="73" t="s">
        <v>13338</v>
      </c>
      <c r="C12706" s="80">
        <v>3.84</v>
      </c>
    </row>
    <row r="12707" spans="1:3">
      <c r="A12707" s="75">
        <v>38589</v>
      </c>
      <c r="B12707" s="73" t="s">
        <v>13339</v>
      </c>
      <c r="C12707" s="80">
        <v>2.92</v>
      </c>
    </row>
    <row r="12708" spans="1:3">
      <c r="A12708" s="75">
        <v>38594</v>
      </c>
      <c r="B12708" s="73" t="s">
        <v>13340</v>
      </c>
      <c r="C12708" s="80">
        <v>6.06</v>
      </c>
    </row>
    <row r="12709" spans="1:3">
      <c r="A12709" s="75">
        <v>34774</v>
      </c>
      <c r="B12709" s="73" t="s">
        <v>13341</v>
      </c>
      <c r="C12709" s="80">
        <v>2.72</v>
      </c>
    </row>
    <row r="12710" spans="1:3">
      <c r="A12710" s="75">
        <v>34771</v>
      </c>
      <c r="B12710" s="73" t="s">
        <v>13342</v>
      </c>
      <c r="C12710" s="80">
        <v>3.28</v>
      </c>
    </row>
    <row r="12711" spans="1:3">
      <c r="A12711" s="75">
        <v>34764</v>
      </c>
      <c r="B12711" s="73" t="s">
        <v>13343</v>
      </c>
      <c r="C12711" s="80">
        <v>2.15</v>
      </c>
    </row>
    <row r="12712" spans="1:3">
      <c r="A12712" s="75">
        <v>34773</v>
      </c>
      <c r="B12712" s="73" t="s">
        <v>13344</v>
      </c>
      <c r="C12712" s="80">
        <v>2.87</v>
      </c>
    </row>
    <row r="12713" spans="1:3">
      <c r="A12713" s="75">
        <v>34769</v>
      </c>
      <c r="B12713" s="73" t="s">
        <v>13345</v>
      </c>
      <c r="C12713" s="80">
        <v>3.55</v>
      </c>
    </row>
    <row r="12714" spans="1:3">
      <c r="A12714" s="75">
        <v>34763</v>
      </c>
      <c r="B12714" s="73" t="s">
        <v>13346</v>
      </c>
      <c r="C12714" s="80">
        <v>2.19</v>
      </c>
    </row>
    <row r="12715" spans="1:3">
      <c r="A12715" s="75">
        <v>34788</v>
      </c>
      <c r="B12715" s="73" t="s">
        <v>13347</v>
      </c>
      <c r="C12715" s="80">
        <v>1.5</v>
      </c>
    </row>
    <row r="12716" spans="1:3">
      <c r="A12716" s="75">
        <v>34781</v>
      </c>
      <c r="B12716" s="73" t="s">
        <v>13348</v>
      </c>
      <c r="C12716" s="80">
        <v>2.06</v>
      </c>
    </row>
    <row r="12717" spans="1:3">
      <c r="A12717" s="75">
        <v>41682</v>
      </c>
      <c r="B12717" s="73" t="s">
        <v>13349</v>
      </c>
      <c r="C12717" s="80">
        <v>31.93</v>
      </c>
    </row>
    <row r="12718" spans="1:3">
      <c r="A12718" s="75">
        <v>41683</v>
      </c>
      <c r="B12718" s="73" t="s">
        <v>13350</v>
      </c>
      <c r="C12718" s="80">
        <v>23.49</v>
      </c>
    </row>
    <row r="12719" spans="1:3">
      <c r="A12719" s="75">
        <v>41680</v>
      </c>
      <c r="B12719" s="73" t="s">
        <v>13351</v>
      </c>
      <c r="C12719" s="80">
        <v>12.65</v>
      </c>
    </row>
    <row r="12720" spans="1:3">
      <c r="A12720" s="75">
        <v>41679</v>
      </c>
      <c r="B12720" s="73" t="s">
        <v>13352</v>
      </c>
      <c r="C12720" s="80">
        <v>28.91</v>
      </c>
    </row>
    <row r="12721" spans="1:3">
      <c r="A12721" s="75">
        <v>41681</v>
      </c>
      <c r="B12721" s="73" t="s">
        <v>13353</v>
      </c>
      <c r="C12721" s="80">
        <v>19.78</v>
      </c>
    </row>
    <row r="12722" spans="1:3" ht="25.5">
      <c r="A12722" s="75">
        <v>43386</v>
      </c>
      <c r="B12722" s="73" t="s">
        <v>13354</v>
      </c>
      <c r="C12722" s="80">
        <v>45.18</v>
      </c>
    </row>
    <row r="12723" spans="1:3">
      <c r="A12723" s="75">
        <v>4059</v>
      </c>
      <c r="B12723" s="73" t="s">
        <v>13355</v>
      </c>
      <c r="C12723" s="80">
        <v>31.93</v>
      </c>
    </row>
    <row r="12724" spans="1:3">
      <c r="A12724" s="75">
        <v>4062</v>
      </c>
      <c r="B12724" s="73" t="s">
        <v>13356</v>
      </c>
      <c r="C12724" s="80">
        <v>31.93</v>
      </c>
    </row>
    <row r="12725" spans="1:3">
      <c r="A12725" s="75">
        <v>4061</v>
      </c>
      <c r="B12725" s="73" t="s">
        <v>13357</v>
      </c>
      <c r="C12725" s="80">
        <v>39.75</v>
      </c>
    </row>
    <row r="12726" spans="1:3">
      <c r="A12726" s="75">
        <v>41315</v>
      </c>
      <c r="B12726" s="73" t="s">
        <v>13358</v>
      </c>
      <c r="C12726" s="80">
        <v>88.96</v>
      </c>
    </row>
    <row r="12727" spans="1:3">
      <c r="A12727" s="75">
        <v>43148</v>
      </c>
      <c r="B12727" s="73" t="s">
        <v>13359</v>
      </c>
      <c r="C12727" s="80">
        <v>60.39</v>
      </c>
    </row>
    <row r="12728" spans="1:3">
      <c r="A12728" s="75">
        <v>43147</v>
      </c>
      <c r="B12728" s="73" t="s">
        <v>13360</v>
      </c>
      <c r="C12728" s="80">
        <v>23.39</v>
      </c>
    </row>
    <row r="12729" spans="1:3" ht="25.5">
      <c r="A12729" s="75">
        <v>10608</v>
      </c>
      <c r="B12729" s="73" t="s">
        <v>13361</v>
      </c>
      <c r="C12729" s="80"/>
    </row>
    <row r="12730" spans="1:3">
      <c r="A12730" s="75">
        <v>4069</v>
      </c>
      <c r="B12730" s="73" t="s">
        <v>13362</v>
      </c>
      <c r="C12730" s="80">
        <v>16.28</v>
      </c>
    </row>
    <row r="12731" spans="1:3">
      <c r="A12731" s="75">
        <v>40819</v>
      </c>
      <c r="B12731" s="73" t="s">
        <v>13363</v>
      </c>
      <c r="C12731" s="80">
        <v>3582.69</v>
      </c>
    </row>
    <row r="12732" spans="1:3">
      <c r="A12732" s="75">
        <v>34361</v>
      </c>
      <c r="B12732" s="73" t="s">
        <v>13364</v>
      </c>
      <c r="C12732" s="80">
        <v>17.02</v>
      </c>
    </row>
    <row r="12733" spans="1:3" ht="25.5">
      <c r="A12733" s="75">
        <v>36512</v>
      </c>
      <c r="B12733" s="73" t="s">
        <v>13365</v>
      </c>
      <c r="C12733" s="80"/>
    </row>
    <row r="12734" spans="1:3">
      <c r="A12734" s="75">
        <v>44478</v>
      </c>
      <c r="B12734" s="73" t="s">
        <v>13366</v>
      </c>
      <c r="C12734" s="80">
        <v>13.36</v>
      </c>
    </row>
    <row r="12735" spans="1:3">
      <c r="A12735" s="75">
        <v>44477</v>
      </c>
      <c r="B12735" s="73" t="s">
        <v>13367</v>
      </c>
      <c r="C12735" s="80">
        <v>13.36</v>
      </c>
    </row>
    <row r="12736" spans="1:3">
      <c r="A12736" s="75">
        <v>11697</v>
      </c>
      <c r="B12736" s="73" t="s">
        <v>13368</v>
      </c>
      <c r="C12736" s="80">
        <v>709.26</v>
      </c>
    </row>
    <row r="12737" spans="1:3">
      <c r="A12737" s="75">
        <v>11698</v>
      </c>
      <c r="B12737" s="73" t="s">
        <v>13369</v>
      </c>
      <c r="C12737" s="80">
        <v>846.11</v>
      </c>
    </row>
    <row r="12738" spans="1:3">
      <c r="A12738" s="75">
        <v>11699</v>
      </c>
      <c r="B12738" s="73" t="s">
        <v>13370</v>
      </c>
      <c r="C12738" s="80">
        <v>935.15</v>
      </c>
    </row>
    <row r="12739" spans="1:3">
      <c r="A12739" s="75">
        <v>10432</v>
      </c>
      <c r="B12739" s="73" t="s">
        <v>13371</v>
      </c>
      <c r="C12739" s="80">
        <v>386.59</v>
      </c>
    </row>
    <row r="12740" spans="1:3" ht="25.5">
      <c r="A12740" s="75">
        <v>44020</v>
      </c>
      <c r="B12740" s="73" t="s">
        <v>13372</v>
      </c>
      <c r="C12740" s="80">
        <v>953.76</v>
      </c>
    </row>
    <row r="12741" spans="1:3" ht="25.5">
      <c r="A12741" s="75">
        <v>41419</v>
      </c>
      <c r="B12741" s="73" t="s">
        <v>13373</v>
      </c>
      <c r="C12741" s="80">
        <v>8.9</v>
      </c>
    </row>
    <row r="12742" spans="1:3" ht="25.5">
      <c r="A12742" s="75">
        <v>41420</v>
      </c>
      <c r="B12742" s="73" t="s">
        <v>13374</v>
      </c>
      <c r="C12742" s="80">
        <v>12.11</v>
      </c>
    </row>
    <row r="12743" spans="1:3" ht="25.5">
      <c r="A12743" s="75">
        <v>41421</v>
      </c>
      <c r="B12743" s="73" t="s">
        <v>13375</v>
      </c>
      <c r="C12743" s="80">
        <v>12.08</v>
      </c>
    </row>
    <row r="12744" spans="1:3" ht="25.5">
      <c r="A12744" s="75">
        <v>41422</v>
      </c>
      <c r="B12744" s="73" t="s">
        <v>13376</v>
      </c>
      <c r="C12744" s="80">
        <v>16.54</v>
      </c>
    </row>
    <row r="12745" spans="1:3" ht="25.5">
      <c r="A12745" s="75">
        <v>41425</v>
      </c>
      <c r="B12745" s="73" t="s">
        <v>13377</v>
      </c>
      <c r="C12745" s="80">
        <v>8.4600000000000009</v>
      </c>
    </row>
    <row r="12746" spans="1:3" ht="25.5">
      <c r="A12746" s="75">
        <v>41426</v>
      </c>
      <c r="B12746" s="73" t="s">
        <v>13378</v>
      </c>
      <c r="C12746" s="80">
        <v>15.26</v>
      </c>
    </row>
    <row r="12747" spans="1:3">
      <c r="A12747" s="75">
        <v>41414</v>
      </c>
      <c r="B12747" s="73" t="s">
        <v>13379</v>
      </c>
      <c r="C12747" s="80">
        <v>28</v>
      </c>
    </row>
    <row r="12748" spans="1:3">
      <c r="A12748" s="75">
        <v>41415</v>
      </c>
      <c r="B12748" s="73" t="s">
        <v>13380</v>
      </c>
      <c r="C12748" s="80">
        <v>32.61</v>
      </c>
    </row>
    <row r="12749" spans="1:3" ht="25.5">
      <c r="A12749" s="75">
        <v>37514</v>
      </c>
      <c r="B12749" s="73" t="s">
        <v>13381</v>
      </c>
      <c r="C12749" s="80">
        <v>370000</v>
      </c>
    </row>
    <row r="12750" spans="1:3" ht="25.5">
      <c r="A12750" s="75">
        <v>37519</v>
      </c>
      <c r="B12750" s="73" t="s">
        <v>13382</v>
      </c>
      <c r="C12750" s="80">
        <v>571018.55000000005</v>
      </c>
    </row>
    <row r="12751" spans="1:3">
      <c r="A12751" s="75">
        <v>37520</v>
      </c>
      <c r="B12751" s="73" t="s">
        <v>13383</v>
      </c>
      <c r="C12751" s="80">
        <v>561657.59</v>
      </c>
    </row>
    <row r="12752" spans="1:3">
      <c r="A12752" s="75">
        <v>37521</v>
      </c>
      <c r="B12752" s="73" t="s">
        <v>13384</v>
      </c>
      <c r="C12752" s="80">
        <v>685222.27</v>
      </c>
    </row>
    <row r="12753" spans="1:3">
      <c r="A12753" s="75">
        <v>37522</v>
      </c>
      <c r="B12753" s="73" t="s">
        <v>13385</v>
      </c>
      <c r="C12753" s="80">
        <v>705837.71</v>
      </c>
    </row>
    <row r="12754" spans="1:3" ht="25.5">
      <c r="A12754" s="75">
        <v>37546</v>
      </c>
      <c r="B12754" s="73" t="s">
        <v>13386</v>
      </c>
      <c r="C12754" s="80">
        <v>12003.62</v>
      </c>
    </row>
    <row r="12755" spans="1:3" ht="25.5">
      <c r="A12755" s="75">
        <v>37544</v>
      </c>
      <c r="B12755" s="73" t="s">
        <v>13387</v>
      </c>
      <c r="C12755" s="80">
        <v>12695.85</v>
      </c>
    </row>
    <row r="12756" spans="1:3" ht="25.5">
      <c r="A12756" s="75">
        <v>37545</v>
      </c>
      <c r="B12756" s="73" t="s">
        <v>13388</v>
      </c>
      <c r="C12756" s="80">
        <v>15106.35</v>
      </c>
    </row>
    <row r="12757" spans="1:3">
      <c r="A12757" s="75">
        <v>36793</v>
      </c>
      <c r="B12757" s="73" t="s">
        <v>13389</v>
      </c>
      <c r="C12757" s="80">
        <v>938.77</v>
      </c>
    </row>
    <row r="12758" spans="1:3">
      <c r="A12758" s="75">
        <v>11769</v>
      </c>
      <c r="B12758" s="73" t="s">
        <v>13390</v>
      </c>
      <c r="C12758" s="80">
        <v>414.86</v>
      </c>
    </row>
    <row r="12759" spans="1:3" ht="25.5">
      <c r="A12759" s="75">
        <v>11771</v>
      </c>
      <c r="B12759" s="73" t="s">
        <v>13391</v>
      </c>
      <c r="C12759" s="80">
        <v>508.16</v>
      </c>
    </row>
    <row r="12760" spans="1:3" ht="25.5">
      <c r="A12760" s="75">
        <v>39919</v>
      </c>
      <c r="B12760" s="73" t="s">
        <v>13392</v>
      </c>
      <c r="C12760" s="80">
        <v>60084.77</v>
      </c>
    </row>
    <row r="12761" spans="1:3" ht="25.5">
      <c r="A12761" s="75">
        <v>38385</v>
      </c>
      <c r="B12761" s="73" t="s">
        <v>13393</v>
      </c>
      <c r="C12761" s="80">
        <v>31.38</v>
      </c>
    </row>
    <row r="12762" spans="1:3" ht="25.5">
      <c r="A12762" s="75">
        <v>36800</v>
      </c>
      <c r="B12762" s="73" t="s">
        <v>13394</v>
      </c>
      <c r="C12762" s="80">
        <v>249.28</v>
      </c>
    </row>
    <row r="12763" spans="1:3">
      <c r="A12763" s="75">
        <v>37587</v>
      </c>
      <c r="B12763" s="73" t="s">
        <v>13395</v>
      </c>
      <c r="C12763" s="80">
        <v>547.67999999999995</v>
      </c>
    </row>
    <row r="12764" spans="1:3" ht="25.5">
      <c r="A12764" s="75">
        <v>11561</v>
      </c>
      <c r="B12764" s="73" t="s">
        <v>13396</v>
      </c>
      <c r="C12764" s="80">
        <v>270.04000000000002</v>
      </c>
    </row>
    <row r="12765" spans="1:3" ht="25.5">
      <c r="A12765" s="75">
        <v>43604</v>
      </c>
      <c r="B12765" s="73" t="s">
        <v>13397</v>
      </c>
      <c r="C12765" s="80">
        <v>143.96</v>
      </c>
    </row>
    <row r="12766" spans="1:3" ht="25.5">
      <c r="A12766" s="75">
        <v>11560</v>
      </c>
      <c r="B12766" s="73" t="s">
        <v>13398</v>
      </c>
      <c r="C12766" s="80">
        <v>208.43</v>
      </c>
    </row>
    <row r="12767" spans="1:3" ht="25.5">
      <c r="A12767" s="75">
        <v>11499</v>
      </c>
      <c r="B12767" s="73" t="s">
        <v>13399</v>
      </c>
      <c r="C12767" s="80">
        <v>847.12</v>
      </c>
    </row>
    <row r="12768" spans="1:3">
      <c r="A12768" s="75">
        <v>34761</v>
      </c>
      <c r="B12768" s="73" t="s">
        <v>13400</v>
      </c>
      <c r="C12768" s="80">
        <v>8.9700000000000006</v>
      </c>
    </row>
    <row r="12769" spans="1:3">
      <c r="A12769" s="75">
        <v>40924</v>
      </c>
      <c r="B12769" s="73" t="s">
        <v>13401</v>
      </c>
      <c r="C12769" s="80">
        <v>1974.98</v>
      </c>
    </row>
    <row r="12770" spans="1:3">
      <c r="A12770" s="75">
        <v>40983</v>
      </c>
      <c r="B12770" s="73" t="s">
        <v>13402</v>
      </c>
      <c r="C12770" s="80">
        <v>2448.79</v>
      </c>
    </row>
    <row r="12771" spans="1:3">
      <c r="A12771" s="75">
        <v>44497</v>
      </c>
      <c r="B12771" s="73" t="s">
        <v>13403</v>
      </c>
      <c r="C12771" s="80">
        <v>11.13</v>
      </c>
    </row>
    <row r="12772" spans="1:3">
      <c r="A12772" s="75">
        <v>2437</v>
      </c>
      <c r="B12772" s="73" t="s">
        <v>13404</v>
      </c>
      <c r="C12772" s="80">
        <v>12.16</v>
      </c>
    </row>
    <row r="12773" spans="1:3">
      <c r="A12773" s="75">
        <v>40921</v>
      </c>
      <c r="B12773" s="73" t="s">
        <v>13405</v>
      </c>
      <c r="C12773" s="80">
        <v>2676.27</v>
      </c>
    </row>
    <row r="12774" spans="1:3" ht="25.5">
      <c r="A12774" s="75">
        <v>14252</v>
      </c>
      <c r="B12774" s="73" t="s">
        <v>13406</v>
      </c>
      <c r="C12774" s="80">
        <v>3613.21</v>
      </c>
    </row>
    <row r="12775" spans="1:3" ht="25.5">
      <c r="A12775" s="75">
        <v>730</v>
      </c>
      <c r="B12775" s="73" t="s">
        <v>13407</v>
      </c>
      <c r="C12775" s="80">
        <v>9653.83</v>
      </c>
    </row>
    <row r="12776" spans="1:3" ht="25.5">
      <c r="A12776" s="75">
        <v>723</v>
      </c>
      <c r="B12776" s="73" t="s">
        <v>13408</v>
      </c>
      <c r="C12776" s="80">
        <v>4798.29</v>
      </c>
    </row>
    <row r="12777" spans="1:3" ht="25.5">
      <c r="A12777" s="75">
        <v>36502</v>
      </c>
      <c r="B12777" s="73" t="s">
        <v>13409</v>
      </c>
      <c r="C12777" s="80">
        <v>4509.82</v>
      </c>
    </row>
    <row r="12778" spans="1:3" ht="25.5">
      <c r="A12778" s="75">
        <v>36503</v>
      </c>
      <c r="B12778" s="73" t="s">
        <v>13410</v>
      </c>
      <c r="C12778" s="80">
        <v>5561.14</v>
      </c>
    </row>
    <row r="12779" spans="1:3" ht="25.5">
      <c r="A12779" s="75">
        <v>4090</v>
      </c>
      <c r="B12779" s="73" t="s">
        <v>13411</v>
      </c>
      <c r="C12779" s="80">
        <v>1257500</v>
      </c>
    </row>
    <row r="12780" spans="1:3" ht="25.5">
      <c r="A12780" s="75">
        <v>13227</v>
      </c>
      <c r="B12780" s="73" t="s">
        <v>13412</v>
      </c>
      <c r="C12780" s="80">
        <v>1562600.56</v>
      </c>
    </row>
    <row r="12781" spans="1:3" ht="25.5">
      <c r="A12781" s="75">
        <v>10597</v>
      </c>
      <c r="B12781" s="73" t="s">
        <v>13413</v>
      </c>
      <c r="C12781" s="80">
        <v>1644838.67</v>
      </c>
    </row>
    <row r="12782" spans="1:3">
      <c r="A12782" s="75">
        <v>39628</v>
      </c>
      <c r="B12782" s="73" t="s">
        <v>13414</v>
      </c>
      <c r="C12782" s="80"/>
    </row>
    <row r="12783" spans="1:3">
      <c r="A12783" s="75">
        <v>39404</v>
      </c>
      <c r="B12783" s="73" t="s">
        <v>13415</v>
      </c>
      <c r="C12783" s="80"/>
    </row>
    <row r="12784" spans="1:3">
      <c r="A12784" s="75">
        <v>39402</v>
      </c>
      <c r="B12784" s="73" t="s">
        <v>13416</v>
      </c>
      <c r="C12784" s="80"/>
    </row>
    <row r="12785" spans="1:3">
      <c r="A12785" s="75">
        <v>39403</v>
      </c>
      <c r="B12785" s="73" t="s">
        <v>13417</v>
      </c>
      <c r="C12785" s="80"/>
    </row>
    <row r="12786" spans="1:3">
      <c r="A12786" s="75">
        <v>4093</v>
      </c>
      <c r="B12786" s="73" t="s">
        <v>13418</v>
      </c>
      <c r="C12786" s="80">
        <v>9.2200000000000006</v>
      </c>
    </row>
    <row r="12787" spans="1:3">
      <c r="A12787" s="75">
        <v>10512</v>
      </c>
      <c r="B12787" s="73" t="s">
        <v>13419</v>
      </c>
      <c r="C12787" s="80">
        <v>2028.4</v>
      </c>
    </row>
    <row r="12788" spans="1:3">
      <c r="A12788" s="75">
        <v>4243</v>
      </c>
      <c r="B12788" s="73" t="s">
        <v>13420</v>
      </c>
      <c r="C12788" s="80">
        <v>11.28</v>
      </c>
    </row>
    <row r="12789" spans="1:3">
      <c r="A12789" s="75">
        <v>20020</v>
      </c>
      <c r="B12789" s="73" t="s">
        <v>13421</v>
      </c>
      <c r="C12789" s="80">
        <v>9.58</v>
      </c>
    </row>
    <row r="12790" spans="1:3">
      <c r="A12790" s="75">
        <v>41038</v>
      </c>
      <c r="B12790" s="73" t="s">
        <v>13422</v>
      </c>
      <c r="C12790" s="80">
        <v>2107.92</v>
      </c>
    </row>
    <row r="12791" spans="1:3">
      <c r="A12791" s="75">
        <v>4094</v>
      </c>
      <c r="B12791" s="73" t="s">
        <v>13423</v>
      </c>
      <c r="C12791" s="80">
        <v>11.46</v>
      </c>
    </row>
    <row r="12792" spans="1:3">
      <c r="A12792" s="75">
        <v>40988</v>
      </c>
      <c r="B12792" s="73" t="s">
        <v>13424</v>
      </c>
      <c r="C12792" s="80">
        <v>2522.9699999999998</v>
      </c>
    </row>
    <row r="12793" spans="1:3">
      <c r="A12793" s="75">
        <v>4095</v>
      </c>
      <c r="B12793" s="73" t="s">
        <v>13425</v>
      </c>
      <c r="C12793" s="80">
        <v>8.7799999999999994</v>
      </c>
    </row>
    <row r="12794" spans="1:3">
      <c r="A12794" s="75">
        <v>40990</v>
      </c>
      <c r="B12794" s="73" t="s">
        <v>13426</v>
      </c>
      <c r="C12794" s="80">
        <v>1931.86</v>
      </c>
    </row>
    <row r="12795" spans="1:3">
      <c r="A12795" s="75">
        <v>4096</v>
      </c>
      <c r="B12795" s="73" t="s">
        <v>13427</v>
      </c>
      <c r="C12795" s="80">
        <v>9.82</v>
      </c>
    </row>
    <row r="12796" spans="1:3">
      <c r="A12796" s="75">
        <v>40992</v>
      </c>
      <c r="B12796" s="73" t="s">
        <v>13428</v>
      </c>
      <c r="C12796" s="80">
        <v>2161.8000000000002</v>
      </c>
    </row>
    <row r="12797" spans="1:3">
      <c r="A12797" s="75">
        <v>4114</v>
      </c>
      <c r="B12797" s="73" t="s">
        <v>13429</v>
      </c>
      <c r="C12797" s="80">
        <v>73.19</v>
      </c>
    </row>
    <row r="12798" spans="1:3">
      <c r="A12798" s="75">
        <v>36797</v>
      </c>
      <c r="B12798" s="73" t="s">
        <v>13430</v>
      </c>
      <c r="C12798" s="80">
        <v>65.16</v>
      </c>
    </row>
    <row r="12799" spans="1:3">
      <c r="A12799" s="75">
        <v>4107</v>
      </c>
      <c r="B12799" s="73" t="s">
        <v>13431</v>
      </c>
      <c r="C12799" s="80">
        <v>61.44</v>
      </c>
    </row>
    <row r="12800" spans="1:3">
      <c r="A12800" s="75">
        <v>4102</v>
      </c>
      <c r="B12800" s="73" t="s">
        <v>13432</v>
      </c>
      <c r="C12800" s="80">
        <v>75</v>
      </c>
    </row>
    <row r="12801" spans="1:3">
      <c r="A12801" s="75">
        <v>36799</v>
      </c>
      <c r="B12801" s="73" t="s">
        <v>13433</v>
      </c>
      <c r="C12801" s="80">
        <v>63.25</v>
      </c>
    </row>
    <row r="12802" spans="1:3" ht="25.5">
      <c r="A12802" s="75">
        <v>2747</v>
      </c>
      <c r="B12802" s="73" t="s">
        <v>13434</v>
      </c>
      <c r="C12802" s="80">
        <v>48.3</v>
      </c>
    </row>
    <row r="12803" spans="1:3" ht="25.5">
      <c r="A12803" s="75">
        <v>21138</v>
      </c>
      <c r="B12803" s="73" t="s">
        <v>13435</v>
      </c>
      <c r="C12803" s="80">
        <v>15.31</v>
      </c>
    </row>
    <row r="12804" spans="1:3" ht="25.5">
      <c r="A12804" s="75">
        <v>10826</v>
      </c>
      <c r="B12804" s="73" t="s">
        <v>13436</v>
      </c>
      <c r="C12804" s="80"/>
    </row>
    <row r="12805" spans="1:3">
      <c r="A12805" s="75">
        <v>365</v>
      </c>
      <c r="B12805" s="73" t="s">
        <v>13437</v>
      </c>
      <c r="C12805" s="80"/>
    </row>
    <row r="12806" spans="1:3">
      <c r="A12806" s="75">
        <v>38639</v>
      </c>
      <c r="B12806" s="73" t="s">
        <v>13438</v>
      </c>
      <c r="C12806" s="80"/>
    </row>
    <row r="12807" spans="1:3">
      <c r="A12807" s="75">
        <v>38640</v>
      </c>
      <c r="B12807" s="73" t="s">
        <v>13439</v>
      </c>
      <c r="C12807" s="80"/>
    </row>
    <row r="12808" spans="1:3" ht="25.5">
      <c r="A12808" s="75">
        <v>358</v>
      </c>
      <c r="B12808" s="73" t="s">
        <v>13440</v>
      </c>
      <c r="C12808" s="80"/>
    </row>
    <row r="12809" spans="1:3" ht="25.5">
      <c r="A12809" s="75">
        <v>359</v>
      </c>
      <c r="B12809" s="73" t="s">
        <v>636</v>
      </c>
      <c r="C12809" s="80"/>
    </row>
    <row r="12810" spans="1:3">
      <c r="A12810" s="75">
        <v>38641</v>
      </c>
      <c r="B12810" s="73" t="s">
        <v>13441</v>
      </c>
      <c r="C12810" s="80"/>
    </row>
    <row r="12811" spans="1:3" ht="25.5">
      <c r="A12811" s="75">
        <v>360</v>
      </c>
      <c r="B12811" s="73" t="s">
        <v>13442</v>
      </c>
      <c r="C12811" s="80"/>
    </row>
    <row r="12812" spans="1:3" ht="38.25">
      <c r="A12812" s="75">
        <v>42430</v>
      </c>
      <c r="B12812" s="73" t="s">
        <v>13443</v>
      </c>
      <c r="C12812" s="80"/>
    </row>
    <row r="12813" spans="1:3">
      <c r="A12813" s="75">
        <v>4209</v>
      </c>
      <c r="B12813" s="73" t="s">
        <v>13444</v>
      </c>
      <c r="C12813" s="80">
        <v>23.65</v>
      </c>
    </row>
    <row r="12814" spans="1:3">
      <c r="A12814" s="75">
        <v>4180</v>
      </c>
      <c r="B12814" s="73" t="s">
        <v>13445</v>
      </c>
      <c r="C12814" s="80">
        <v>17.8</v>
      </c>
    </row>
    <row r="12815" spans="1:3">
      <c r="A12815" s="75">
        <v>4179</v>
      </c>
      <c r="B12815" s="73" t="s">
        <v>13446</v>
      </c>
      <c r="C12815" s="80">
        <v>12.09</v>
      </c>
    </row>
    <row r="12816" spans="1:3">
      <c r="A12816" s="75">
        <v>4177</v>
      </c>
      <c r="B12816" s="73" t="s">
        <v>13447</v>
      </c>
      <c r="C12816" s="80">
        <v>5.91</v>
      </c>
    </row>
    <row r="12817" spans="1:3">
      <c r="A12817" s="75">
        <v>4208</v>
      </c>
      <c r="B12817" s="73" t="s">
        <v>13448</v>
      </c>
      <c r="C12817" s="80">
        <v>56.3</v>
      </c>
    </row>
    <row r="12818" spans="1:3">
      <c r="A12818" s="75">
        <v>4181</v>
      </c>
      <c r="B12818" s="73" t="s">
        <v>13449</v>
      </c>
      <c r="C12818" s="80">
        <v>36.78</v>
      </c>
    </row>
    <row r="12819" spans="1:3">
      <c r="A12819" s="75">
        <v>4182</v>
      </c>
      <c r="B12819" s="73" t="s">
        <v>13450</v>
      </c>
      <c r="C12819" s="80">
        <v>91.58</v>
      </c>
    </row>
    <row r="12820" spans="1:3">
      <c r="A12820" s="75">
        <v>4178</v>
      </c>
      <c r="B12820" s="73" t="s">
        <v>13451</v>
      </c>
      <c r="C12820" s="80">
        <v>8.19</v>
      </c>
    </row>
    <row r="12821" spans="1:3">
      <c r="A12821" s="75">
        <v>4183</v>
      </c>
      <c r="B12821" s="73" t="s">
        <v>13452</v>
      </c>
      <c r="C12821" s="80">
        <v>147.44</v>
      </c>
    </row>
    <row r="12822" spans="1:3">
      <c r="A12822" s="75">
        <v>4184</v>
      </c>
      <c r="B12822" s="73" t="s">
        <v>13453</v>
      </c>
      <c r="C12822" s="80">
        <v>325.45</v>
      </c>
    </row>
    <row r="12823" spans="1:3">
      <c r="A12823" s="75">
        <v>4185</v>
      </c>
      <c r="B12823" s="73" t="s">
        <v>13454</v>
      </c>
      <c r="C12823" s="80">
        <v>540.75</v>
      </c>
    </row>
    <row r="12824" spans="1:3">
      <c r="A12824" s="75">
        <v>4205</v>
      </c>
      <c r="B12824" s="73" t="s">
        <v>13455</v>
      </c>
      <c r="C12824" s="80">
        <v>31.23</v>
      </c>
    </row>
    <row r="12825" spans="1:3">
      <c r="A12825" s="75">
        <v>4192</v>
      </c>
      <c r="B12825" s="73" t="s">
        <v>13456</v>
      </c>
      <c r="C12825" s="80">
        <v>31.23</v>
      </c>
    </row>
    <row r="12826" spans="1:3">
      <c r="A12826" s="75">
        <v>4191</v>
      </c>
      <c r="B12826" s="73" t="s">
        <v>13457</v>
      </c>
      <c r="C12826" s="80">
        <v>31.23</v>
      </c>
    </row>
    <row r="12827" spans="1:3">
      <c r="A12827" s="75">
        <v>4206</v>
      </c>
      <c r="B12827" s="73" t="s">
        <v>13458</v>
      </c>
      <c r="C12827" s="80">
        <v>24.4</v>
      </c>
    </row>
    <row r="12828" spans="1:3">
      <c r="A12828" s="75">
        <v>4207</v>
      </c>
      <c r="B12828" s="73" t="s">
        <v>13459</v>
      </c>
      <c r="C12828" s="80">
        <v>25.13</v>
      </c>
    </row>
    <row r="12829" spans="1:3">
      <c r="A12829" s="75">
        <v>4190</v>
      </c>
      <c r="B12829" s="73" t="s">
        <v>13460</v>
      </c>
      <c r="C12829" s="80">
        <v>24.4</v>
      </c>
    </row>
    <row r="12830" spans="1:3">
      <c r="A12830" s="75">
        <v>4188</v>
      </c>
      <c r="B12830" s="73" t="s">
        <v>13461</v>
      </c>
      <c r="C12830" s="80">
        <v>14.73</v>
      </c>
    </row>
    <row r="12831" spans="1:3">
      <c r="A12831" s="75">
        <v>4189</v>
      </c>
      <c r="B12831" s="73" t="s">
        <v>13462</v>
      </c>
      <c r="C12831" s="80">
        <v>14.73</v>
      </c>
    </row>
    <row r="12832" spans="1:3">
      <c r="A12832" s="75">
        <v>4186</v>
      </c>
      <c r="B12832" s="73" t="s">
        <v>13463</v>
      </c>
      <c r="C12832" s="80">
        <v>7.21</v>
      </c>
    </row>
    <row r="12833" spans="1:3">
      <c r="A12833" s="75">
        <v>4197</v>
      </c>
      <c r="B12833" s="73" t="s">
        <v>13464</v>
      </c>
      <c r="C12833" s="80">
        <v>77.98</v>
      </c>
    </row>
    <row r="12834" spans="1:3">
      <c r="A12834" s="75">
        <v>4194</v>
      </c>
      <c r="B12834" s="73" t="s">
        <v>13465</v>
      </c>
      <c r="C12834" s="80">
        <v>47.12</v>
      </c>
    </row>
    <row r="12835" spans="1:3">
      <c r="A12835" s="75">
        <v>4193</v>
      </c>
      <c r="B12835" s="73" t="s">
        <v>13466</v>
      </c>
      <c r="C12835" s="80">
        <v>47.12</v>
      </c>
    </row>
    <row r="12836" spans="1:3">
      <c r="A12836" s="75">
        <v>4204</v>
      </c>
      <c r="B12836" s="73" t="s">
        <v>13467</v>
      </c>
      <c r="C12836" s="80">
        <v>47.12</v>
      </c>
    </row>
    <row r="12837" spans="1:3">
      <c r="A12837" s="75">
        <v>4202</v>
      </c>
      <c r="B12837" s="73" t="s">
        <v>13468</v>
      </c>
      <c r="C12837" s="80">
        <v>142.41</v>
      </c>
    </row>
    <row r="12838" spans="1:3">
      <c r="A12838" s="75">
        <v>4203</v>
      </c>
      <c r="B12838" s="73" t="s">
        <v>13469</v>
      </c>
      <c r="C12838" s="80">
        <v>125.77</v>
      </c>
    </row>
    <row r="12839" spans="1:3">
      <c r="A12839" s="75">
        <v>4187</v>
      </c>
      <c r="B12839" s="73" t="s">
        <v>13470</v>
      </c>
      <c r="C12839" s="80">
        <v>9.39</v>
      </c>
    </row>
    <row r="12840" spans="1:3">
      <c r="A12840" s="75">
        <v>40368</v>
      </c>
      <c r="B12840" s="73" t="s">
        <v>13471</v>
      </c>
      <c r="C12840" s="80"/>
    </row>
    <row r="12841" spans="1:3">
      <c r="A12841" s="75">
        <v>40365</v>
      </c>
      <c r="B12841" s="73" t="s">
        <v>13472</v>
      </c>
      <c r="C12841" s="80"/>
    </row>
    <row r="12842" spans="1:3">
      <c r="A12842" s="75">
        <v>40362</v>
      </c>
      <c r="B12842" s="73" t="s">
        <v>13473</v>
      </c>
      <c r="C12842" s="80"/>
    </row>
    <row r="12843" spans="1:3">
      <c r="A12843" s="75">
        <v>40356</v>
      </c>
      <c r="B12843" s="73" t="s">
        <v>13474</v>
      </c>
      <c r="C12843" s="80"/>
    </row>
    <row r="12844" spans="1:3">
      <c r="A12844" s="75">
        <v>40374</v>
      </c>
      <c r="B12844" s="73" t="s">
        <v>13475</v>
      </c>
      <c r="C12844" s="80"/>
    </row>
    <row r="12845" spans="1:3">
      <c r="A12845" s="75">
        <v>40371</v>
      </c>
      <c r="B12845" s="73" t="s">
        <v>13476</v>
      </c>
      <c r="C12845" s="80"/>
    </row>
    <row r="12846" spans="1:3">
      <c r="A12846" s="75">
        <v>40359</v>
      </c>
      <c r="B12846" s="73" t="s">
        <v>13477</v>
      </c>
      <c r="C12846" s="80"/>
    </row>
    <row r="12847" spans="1:3">
      <c r="A12847" s="75">
        <v>45201</v>
      </c>
      <c r="B12847" s="73" t="s">
        <v>13478</v>
      </c>
      <c r="C12847" s="80">
        <v>50.93</v>
      </c>
    </row>
    <row r="12848" spans="1:3">
      <c r="A12848" s="75">
        <v>7595</v>
      </c>
      <c r="B12848" s="73" t="s">
        <v>13479</v>
      </c>
      <c r="C12848" s="80">
        <v>7.16</v>
      </c>
    </row>
    <row r="12849" spans="1:3">
      <c r="A12849" s="75">
        <v>41094</v>
      </c>
      <c r="B12849" s="73" t="s">
        <v>13480</v>
      </c>
      <c r="C12849" s="80">
        <v>1576.44</v>
      </c>
    </row>
    <row r="12850" spans="1:3" ht="25.5">
      <c r="A12850" s="75">
        <v>39609</v>
      </c>
      <c r="B12850" s="73" t="s">
        <v>13481</v>
      </c>
      <c r="C12850" s="80"/>
    </row>
    <row r="12851" spans="1:3" ht="25.5">
      <c r="A12851" s="75">
        <v>39610</v>
      </c>
      <c r="B12851" s="73" t="s">
        <v>13482</v>
      </c>
      <c r="C12851" s="80"/>
    </row>
    <row r="12852" spans="1:3" ht="25.5">
      <c r="A12852" s="75">
        <v>39611</v>
      </c>
      <c r="B12852" s="73" t="s">
        <v>13483</v>
      </c>
      <c r="C12852" s="80"/>
    </row>
    <row r="12853" spans="1:3" ht="25.5">
      <c r="A12853" s="75">
        <v>39612</v>
      </c>
      <c r="B12853" s="73" t="s">
        <v>13484</v>
      </c>
      <c r="C12853" s="80"/>
    </row>
    <row r="12854" spans="1:3" ht="25.5">
      <c r="A12854" s="75">
        <v>39608</v>
      </c>
      <c r="B12854" s="73" t="s">
        <v>13485</v>
      </c>
      <c r="C12854" s="80"/>
    </row>
    <row r="12855" spans="1:3" ht="25.5">
      <c r="A12855" s="75">
        <v>38175</v>
      </c>
      <c r="B12855" s="73" t="s">
        <v>13486</v>
      </c>
      <c r="C12855" s="80">
        <v>5.41</v>
      </c>
    </row>
    <row r="12856" spans="1:3" ht="25.5">
      <c r="A12856" s="75">
        <v>38176</v>
      </c>
      <c r="B12856" s="73" t="s">
        <v>13487</v>
      </c>
      <c r="C12856" s="80">
        <v>15.93</v>
      </c>
    </row>
    <row r="12857" spans="1:3" ht="25.5">
      <c r="A12857" s="75">
        <v>36152</v>
      </c>
      <c r="B12857" s="73" t="s">
        <v>13488</v>
      </c>
      <c r="C12857" s="80">
        <v>5.92</v>
      </c>
    </row>
    <row r="12858" spans="1:3">
      <c r="A12858" s="75">
        <v>45212</v>
      </c>
      <c r="B12858" s="73" t="s">
        <v>13489</v>
      </c>
      <c r="C12858" s="80">
        <v>59.29</v>
      </c>
    </row>
    <row r="12859" spans="1:3">
      <c r="A12859" s="75">
        <v>4221</v>
      </c>
      <c r="B12859" s="73" t="s">
        <v>13490</v>
      </c>
      <c r="C12859" s="80">
        <v>5.96</v>
      </c>
    </row>
    <row r="12860" spans="1:3" ht="25.5">
      <c r="A12860" s="75">
        <v>4227</v>
      </c>
      <c r="B12860" s="73" t="s">
        <v>13491</v>
      </c>
      <c r="C12860" s="80">
        <v>27.79</v>
      </c>
    </row>
    <row r="12861" spans="1:3" ht="25.5">
      <c r="A12861" s="75">
        <v>38170</v>
      </c>
      <c r="B12861" s="73" t="s">
        <v>13492</v>
      </c>
      <c r="C12861" s="80">
        <v>23.67</v>
      </c>
    </row>
    <row r="12862" spans="1:3">
      <c r="A12862" s="75">
        <v>4252</v>
      </c>
      <c r="B12862" s="73" t="s">
        <v>13493</v>
      </c>
      <c r="C12862" s="80">
        <v>10.32</v>
      </c>
    </row>
    <row r="12863" spans="1:3">
      <c r="A12863" s="75">
        <v>40980</v>
      </c>
      <c r="B12863" s="73" t="s">
        <v>13494</v>
      </c>
      <c r="C12863" s="80">
        <v>2270.81</v>
      </c>
    </row>
    <row r="12864" spans="1:3">
      <c r="A12864" s="75">
        <v>41031</v>
      </c>
      <c r="B12864" s="73" t="s">
        <v>13495</v>
      </c>
      <c r="C12864" s="80">
        <v>2482.2399999999998</v>
      </c>
    </row>
    <row r="12865" spans="1:3">
      <c r="A12865" s="75">
        <v>37666</v>
      </c>
      <c r="B12865" s="73" t="s">
        <v>13496</v>
      </c>
      <c r="C12865" s="80">
        <v>9.9</v>
      </c>
    </row>
    <row r="12866" spans="1:3">
      <c r="A12866" s="75">
        <v>40986</v>
      </c>
      <c r="B12866" s="73" t="s">
        <v>13497</v>
      </c>
      <c r="C12866" s="80">
        <v>2179.8200000000002</v>
      </c>
    </row>
    <row r="12867" spans="1:3">
      <c r="A12867" s="75">
        <v>4250</v>
      </c>
      <c r="B12867" s="73" t="s">
        <v>13498</v>
      </c>
      <c r="C12867" s="80">
        <v>8.73</v>
      </c>
    </row>
    <row r="12868" spans="1:3">
      <c r="A12868" s="75">
        <v>40978</v>
      </c>
      <c r="B12868" s="73" t="s">
        <v>13499</v>
      </c>
      <c r="C12868" s="80">
        <v>1922.23</v>
      </c>
    </row>
    <row r="12869" spans="1:3">
      <c r="A12869" s="75">
        <v>44501</v>
      </c>
      <c r="B12869" s="73" t="s">
        <v>13500</v>
      </c>
      <c r="C12869" s="80">
        <v>11.28</v>
      </c>
    </row>
    <row r="12870" spans="1:3">
      <c r="A12870" s="75">
        <v>41043</v>
      </c>
      <c r="B12870" s="73" t="s">
        <v>13501</v>
      </c>
      <c r="C12870" s="80">
        <v>2482.2399999999998</v>
      </c>
    </row>
    <row r="12871" spans="1:3">
      <c r="A12871" s="75">
        <v>4234</v>
      </c>
      <c r="B12871" s="73" t="s">
        <v>13502</v>
      </c>
      <c r="C12871" s="80">
        <v>12.73</v>
      </c>
    </row>
    <row r="12872" spans="1:3">
      <c r="A12872" s="75">
        <v>40987</v>
      </c>
      <c r="B12872" s="73" t="s">
        <v>13503</v>
      </c>
      <c r="C12872" s="80">
        <v>2800.6</v>
      </c>
    </row>
    <row r="12873" spans="1:3">
      <c r="A12873" s="75">
        <v>4253</v>
      </c>
      <c r="B12873" s="73" t="s">
        <v>13504</v>
      </c>
      <c r="C12873" s="80">
        <v>10.63</v>
      </c>
    </row>
    <row r="12874" spans="1:3">
      <c r="A12874" s="75">
        <v>40981</v>
      </c>
      <c r="B12874" s="73" t="s">
        <v>13505</v>
      </c>
      <c r="C12874" s="80">
        <v>2339.8000000000002</v>
      </c>
    </row>
    <row r="12875" spans="1:3">
      <c r="A12875" s="75">
        <v>4254</v>
      </c>
      <c r="B12875" s="73" t="s">
        <v>13506</v>
      </c>
      <c r="C12875" s="80">
        <v>13.23</v>
      </c>
    </row>
    <row r="12876" spans="1:3">
      <c r="A12876" s="75">
        <v>41036</v>
      </c>
      <c r="B12876" s="73" t="s">
        <v>13507</v>
      </c>
      <c r="C12876" s="80">
        <v>2912.39</v>
      </c>
    </row>
    <row r="12877" spans="1:3">
      <c r="A12877" s="75">
        <v>4251</v>
      </c>
      <c r="B12877" s="73" t="s">
        <v>13508</v>
      </c>
      <c r="C12877" s="80">
        <v>9.2799999999999994</v>
      </c>
    </row>
    <row r="12878" spans="1:3">
      <c r="A12878" s="75">
        <v>40979</v>
      </c>
      <c r="B12878" s="73" t="s">
        <v>13509</v>
      </c>
      <c r="C12878" s="80">
        <v>2042.9</v>
      </c>
    </row>
    <row r="12879" spans="1:3">
      <c r="A12879" s="75">
        <v>4230</v>
      </c>
      <c r="B12879" s="73" t="s">
        <v>13510</v>
      </c>
      <c r="C12879" s="80">
        <v>11.31</v>
      </c>
    </row>
    <row r="12880" spans="1:3">
      <c r="A12880" s="75">
        <v>40998</v>
      </c>
      <c r="B12880" s="73" t="s">
        <v>13511</v>
      </c>
      <c r="C12880" s="80">
        <v>2488.9299999999998</v>
      </c>
    </row>
    <row r="12881" spans="1:3">
      <c r="A12881" s="75">
        <v>4257</v>
      </c>
      <c r="B12881" s="73" t="s">
        <v>13512</v>
      </c>
      <c r="C12881" s="80">
        <v>9.52</v>
      </c>
    </row>
    <row r="12882" spans="1:3">
      <c r="A12882" s="75">
        <v>40982</v>
      </c>
      <c r="B12882" s="73" t="s">
        <v>13513</v>
      </c>
      <c r="C12882" s="80">
        <v>2095.81</v>
      </c>
    </row>
    <row r="12883" spans="1:3">
      <c r="A12883" s="75">
        <v>4240</v>
      </c>
      <c r="B12883" s="73" t="s">
        <v>13514</v>
      </c>
      <c r="C12883" s="80">
        <v>16.61</v>
      </c>
    </row>
    <row r="12884" spans="1:3">
      <c r="A12884" s="75">
        <v>41026</v>
      </c>
      <c r="B12884" s="73" t="s">
        <v>13515</v>
      </c>
      <c r="C12884" s="80">
        <v>3654.45</v>
      </c>
    </row>
    <row r="12885" spans="1:3">
      <c r="A12885" s="75">
        <v>4239</v>
      </c>
      <c r="B12885" s="73" t="s">
        <v>13516</v>
      </c>
      <c r="C12885" s="80">
        <v>16.61</v>
      </c>
    </row>
    <row r="12886" spans="1:3">
      <c r="A12886" s="75">
        <v>41024</v>
      </c>
      <c r="B12886" s="73" t="s">
        <v>13517</v>
      </c>
      <c r="C12886" s="80">
        <v>3654.45</v>
      </c>
    </row>
    <row r="12887" spans="1:3">
      <c r="A12887" s="75">
        <v>4248</v>
      </c>
      <c r="B12887" s="73" t="s">
        <v>13518</v>
      </c>
      <c r="C12887" s="80">
        <v>11.28</v>
      </c>
    </row>
    <row r="12888" spans="1:3">
      <c r="A12888" s="75">
        <v>41033</v>
      </c>
      <c r="B12888" s="73" t="s">
        <v>13519</v>
      </c>
      <c r="C12888" s="80">
        <v>2482.2399999999998</v>
      </c>
    </row>
    <row r="12889" spans="1:3">
      <c r="A12889" s="75">
        <v>44500</v>
      </c>
      <c r="B12889" s="73" t="s">
        <v>13520</v>
      </c>
      <c r="C12889" s="80">
        <v>11.28</v>
      </c>
    </row>
    <row r="12890" spans="1:3">
      <c r="A12890" s="75">
        <v>41040</v>
      </c>
      <c r="B12890" s="73" t="s">
        <v>13521</v>
      </c>
      <c r="C12890" s="80">
        <v>2482.2399999999998</v>
      </c>
    </row>
    <row r="12891" spans="1:3">
      <c r="A12891" s="75">
        <v>4238</v>
      </c>
      <c r="B12891" s="73" t="s">
        <v>13522</v>
      </c>
      <c r="C12891" s="80">
        <v>10.18</v>
      </c>
    </row>
    <row r="12892" spans="1:3">
      <c r="A12892" s="75">
        <v>41012</v>
      </c>
      <c r="B12892" s="73" t="s">
        <v>13523</v>
      </c>
      <c r="C12892" s="80">
        <v>2241.37</v>
      </c>
    </row>
    <row r="12893" spans="1:3">
      <c r="A12893" s="75">
        <v>4233</v>
      </c>
      <c r="B12893" s="73" t="s">
        <v>13524</v>
      </c>
      <c r="C12893" s="80">
        <v>16.61</v>
      </c>
    </row>
    <row r="12894" spans="1:3">
      <c r="A12894" s="75">
        <v>41001</v>
      </c>
      <c r="B12894" s="73" t="s">
        <v>13525</v>
      </c>
      <c r="C12894" s="80">
        <v>3654.45</v>
      </c>
    </row>
    <row r="12895" spans="1:3">
      <c r="A12895" s="75">
        <v>2</v>
      </c>
      <c r="B12895" s="73" t="s">
        <v>13526</v>
      </c>
      <c r="C12895" s="80">
        <v>21.91</v>
      </c>
    </row>
    <row r="12896" spans="1:3" ht="25.5">
      <c r="A12896" s="75">
        <v>14221</v>
      </c>
      <c r="B12896" s="73" t="s">
        <v>13527</v>
      </c>
      <c r="C12896" s="80">
        <v>598866.64</v>
      </c>
    </row>
    <row r="12897" spans="1:3" ht="25.5">
      <c r="A12897" s="75">
        <v>36517</v>
      </c>
      <c r="B12897" s="73" t="s">
        <v>13528</v>
      </c>
      <c r="C12897" s="80">
        <v>577200</v>
      </c>
    </row>
    <row r="12898" spans="1:3" ht="25.5">
      <c r="A12898" s="75">
        <v>4262</v>
      </c>
      <c r="B12898" s="73" t="s">
        <v>13529</v>
      </c>
      <c r="C12898" s="80">
        <v>650000</v>
      </c>
    </row>
    <row r="12899" spans="1:3" ht="25.5">
      <c r="A12899" s="75">
        <v>4263</v>
      </c>
      <c r="B12899" s="73" t="s">
        <v>13530</v>
      </c>
      <c r="C12899" s="80">
        <v>901333.29</v>
      </c>
    </row>
    <row r="12900" spans="1:3" ht="25.5">
      <c r="A12900" s="75">
        <v>36518</v>
      </c>
      <c r="B12900" s="73" t="s">
        <v>13531</v>
      </c>
      <c r="C12900" s="80">
        <v>1026133.29</v>
      </c>
    </row>
    <row r="12901" spans="1:3">
      <c r="A12901" s="75">
        <v>38402</v>
      </c>
      <c r="B12901" s="73" t="s">
        <v>13532</v>
      </c>
      <c r="C12901" s="80"/>
    </row>
    <row r="12902" spans="1:3">
      <c r="A12902" s="75">
        <v>45234</v>
      </c>
      <c r="B12902" s="73" t="s">
        <v>13533</v>
      </c>
      <c r="C12902" s="80">
        <v>34.64</v>
      </c>
    </row>
    <row r="12903" spans="1:3">
      <c r="A12903" s="75">
        <v>3412</v>
      </c>
      <c r="B12903" s="73" t="s">
        <v>13534</v>
      </c>
      <c r="C12903" s="80"/>
    </row>
    <row r="12904" spans="1:3">
      <c r="A12904" s="75">
        <v>3413</v>
      </c>
      <c r="B12904" s="73" t="s">
        <v>13535</v>
      </c>
      <c r="C12904" s="80"/>
    </row>
    <row r="12905" spans="1:3">
      <c r="A12905" s="75">
        <v>39744</v>
      </c>
      <c r="B12905" s="73" t="s">
        <v>13536</v>
      </c>
      <c r="C12905" s="80"/>
    </row>
    <row r="12906" spans="1:3">
      <c r="A12906" s="75">
        <v>39745</v>
      </c>
      <c r="B12906" s="73" t="s">
        <v>13537</v>
      </c>
      <c r="C12906" s="80"/>
    </row>
    <row r="12907" spans="1:3">
      <c r="A12907" s="75">
        <v>39637</v>
      </c>
      <c r="B12907" s="73" t="s">
        <v>13538</v>
      </c>
      <c r="C12907" s="80">
        <v>98.34</v>
      </c>
    </row>
    <row r="12908" spans="1:3">
      <c r="A12908" s="75">
        <v>39638</v>
      </c>
      <c r="B12908" s="73" t="s">
        <v>13539</v>
      </c>
      <c r="C12908" s="80">
        <v>111.27</v>
      </c>
    </row>
    <row r="12909" spans="1:3">
      <c r="A12909" s="75">
        <v>39639</v>
      </c>
      <c r="B12909" s="73" t="s">
        <v>13540</v>
      </c>
      <c r="C12909" s="80">
        <v>167.89</v>
      </c>
    </row>
    <row r="12910" spans="1:3" ht="38.25">
      <c r="A12910" s="75">
        <v>39517</v>
      </c>
      <c r="B12910" s="73" t="s">
        <v>13541</v>
      </c>
      <c r="C12910" s="80"/>
    </row>
    <row r="12911" spans="1:3" ht="38.25">
      <c r="A12911" s="75">
        <v>39518</v>
      </c>
      <c r="B12911" s="73" t="s">
        <v>13542</v>
      </c>
      <c r="C12911" s="80"/>
    </row>
    <row r="12912" spans="1:3">
      <c r="A12912" s="75">
        <v>38366</v>
      </c>
      <c r="B12912" s="73" t="s">
        <v>13543</v>
      </c>
      <c r="C12912" s="80"/>
    </row>
    <row r="12913" spans="1:3">
      <c r="A12913" s="75">
        <v>11703</v>
      </c>
      <c r="B12913" s="73" t="s">
        <v>13544</v>
      </c>
      <c r="C12913" s="80">
        <v>25.85</v>
      </c>
    </row>
    <row r="12914" spans="1:3">
      <c r="A12914" s="75">
        <v>37400</v>
      </c>
      <c r="B12914" s="73" t="s">
        <v>13545</v>
      </c>
      <c r="C12914" s="80">
        <v>52.99</v>
      </c>
    </row>
    <row r="12915" spans="1:3" ht="25.5">
      <c r="A12915" s="75">
        <v>25400</v>
      </c>
      <c r="B12915" s="73" t="s">
        <v>13546</v>
      </c>
      <c r="C12915" s="80">
        <v>3672.54</v>
      </c>
    </row>
    <row r="12916" spans="1:3">
      <c r="A12916" s="75">
        <v>4276</v>
      </c>
      <c r="B12916" s="73" t="s">
        <v>13547</v>
      </c>
      <c r="C12916" s="80">
        <v>225.39</v>
      </c>
    </row>
    <row r="12917" spans="1:3">
      <c r="A12917" s="75">
        <v>4273</v>
      </c>
      <c r="B12917" s="73" t="s">
        <v>13548</v>
      </c>
      <c r="C12917" s="80">
        <v>409.22</v>
      </c>
    </row>
    <row r="12918" spans="1:3" ht="25.5">
      <c r="A12918" s="75">
        <v>4274</v>
      </c>
      <c r="B12918" s="73" t="s">
        <v>13549</v>
      </c>
      <c r="C12918" s="80">
        <v>149.71</v>
      </c>
    </row>
    <row r="12919" spans="1:3" ht="25.5">
      <c r="A12919" s="75">
        <v>39438</v>
      </c>
      <c r="B12919" s="73" t="s">
        <v>13550</v>
      </c>
      <c r="C12919" s="80">
        <v>0.3</v>
      </c>
    </row>
    <row r="12920" spans="1:3" ht="25.5">
      <c r="A12920" s="75">
        <v>4379</v>
      </c>
      <c r="B12920" s="73" t="s">
        <v>13551</v>
      </c>
      <c r="C12920" s="80">
        <v>0.06</v>
      </c>
    </row>
    <row r="12921" spans="1:3" ht="25.5">
      <c r="A12921" s="75">
        <v>4377</v>
      </c>
      <c r="B12921" s="73" t="s">
        <v>13552</v>
      </c>
      <c r="C12921" s="80">
        <v>0.21</v>
      </c>
    </row>
    <row r="12922" spans="1:3" ht="25.5">
      <c r="A12922" s="75">
        <v>4356</v>
      </c>
      <c r="B12922" s="73" t="s">
        <v>13553</v>
      </c>
      <c r="C12922" s="80">
        <v>0.3</v>
      </c>
    </row>
    <row r="12923" spans="1:3" ht="25.5">
      <c r="A12923" s="75">
        <v>13246</v>
      </c>
      <c r="B12923" s="73" t="s">
        <v>13554</v>
      </c>
      <c r="C12923" s="80">
        <v>0.52</v>
      </c>
    </row>
    <row r="12924" spans="1:3">
      <c r="A12924" s="75">
        <v>13294</v>
      </c>
      <c r="B12924" s="73" t="s">
        <v>13555</v>
      </c>
      <c r="C12924" s="80">
        <v>1.73</v>
      </c>
    </row>
    <row r="12925" spans="1:3">
      <c r="A12925" s="75">
        <v>11963</v>
      </c>
      <c r="B12925" s="73" t="s">
        <v>13556</v>
      </c>
      <c r="C12925" s="80">
        <v>10.93</v>
      </c>
    </row>
    <row r="12926" spans="1:3">
      <c r="A12926" s="75">
        <v>11964</v>
      </c>
      <c r="B12926" s="73" t="s">
        <v>13557</v>
      </c>
      <c r="C12926" s="80">
        <v>2.76</v>
      </c>
    </row>
    <row r="12927" spans="1:3" ht="25.5">
      <c r="A12927" s="75">
        <v>4346</v>
      </c>
      <c r="B12927" s="73" t="s">
        <v>13558</v>
      </c>
      <c r="C12927" s="80">
        <v>11.71</v>
      </c>
    </row>
    <row r="12928" spans="1:3" ht="25.5">
      <c r="A12928" s="75">
        <v>11955</v>
      </c>
      <c r="B12928" s="73" t="s">
        <v>13559</v>
      </c>
      <c r="C12928" s="80">
        <v>5.13</v>
      </c>
    </row>
    <row r="12929" spans="1:3" ht="25.5">
      <c r="A12929" s="75">
        <v>11960</v>
      </c>
      <c r="B12929" s="73" t="s">
        <v>13560</v>
      </c>
      <c r="C12929" s="80">
        <v>0.17</v>
      </c>
    </row>
    <row r="12930" spans="1:3" ht="25.5">
      <c r="A12930" s="75">
        <v>4333</v>
      </c>
      <c r="B12930" s="73" t="s">
        <v>13561</v>
      </c>
      <c r="C12930" s="80">
        <v>0.3</v>
      </c>
    </row>
    <row r="12931" spans="1:3" ht="25.5">
      <c r="A12931" s="75">
        <v>4358</v>
      </c>
      <c r="B12931" s="73" t="s">
        <v>13562</v>
      </c>
      <c r="C12931" s="80">
        <v>2.34</v>
      </c>
    </row>
    <row r="12932" spans="1:3" ht="25.5">
      <c r="A12932" s="75">
        <v>39435</v>
      </c>
      <c r="B12932" s="73" t="s">
        <v>13563</v>
      </c>
      <c r="C12932" s="80">
        <v>0.12</v>
      </c>
    </row>
    <row r="12933" spans="1:3" ht="25.5">
      <c r="A12933" s="75">
        <v>39436</v>
      </c>
      <c r="B12933" s="73" t="s">
        <v>13564</v>
      </c>
      <c r="C12933" s="80">
        <v>0.2</v>
      </c>
    </row>
    <row r="12934" spans="1:3" ht="25.5">
      <c r="A12934" s="75">
        <v>39437</v>
      </c>
      <c r="B12934" s="73" t="s">
        <v>13565</v>
      </c>
      <c r="C12934" s="80">
        <v>0.26</v>
      </c>
    </row>
    <row r="12935" spans="1:3" ht="25.5">
      <c r="A12935" s="75">
        <v>39439</v>
      </c>
      <c r="B12935" s="73" t="s">
        <v>13566</v>
      </c>
      <c r="C12935" s="80">
        <v>0.18</v>
      </c>
    </row>
    <row r="12936" spans="1:3" ht="25.5">
      <c r="A12936" s="75">
        <v>39440</v>
      </c>
      <c r="B12936" s="73" t="s">
        <v>13567</v>
      </c>
      <c r="C12936" s="80">
        <v>0.23</v>
      </c>
    </row>
    <row r="12937" spans="1:3" ht="25.5">
      <c r="A12937" s="75">
        <v>39441</v>
      </c>
      <c r="B12937" s="73" t="s">
        <v>13568</v>
      </c>
      <c r="C12937" s="80">
        <v>0.28999999999999998</v>
      </c>
    </row>
    <row r="12938" spans="1:3" ht="25.5">
      <c r="A12938" s="75">
        <v>39442</v>
      </c>
      <c r="B12938" s="73" t="s">
        <v>13569</v>
      </c>
      <c r="C12938" s="80">
        <v>0.21</v>
      </c>
    </row>
    <row r="12939" spans="1:3" ht="25.5">
      <c r="A12939" s="75">
        <v>39443</v>
      </c>
      <c r="B12939" s="73" t="s">
        <v>13570</v>
      </c>
      <c r="C12939" s="80">
        <v>0.28000000000000003</v>
      </c>
    </row>
    <row r="12940" spans="1:3" ht="25.5">
      <c r="A12940" s="75">
        <v>4329</v>
      </c>
      <c r="B12940" s="73" t="s">
        <v>13571</v>
      </c>
      <c r="C12940" s="80">
        <v>2.5</v>
      </c>
    </row>
    <row r="12941" spans="1:3" ht="25.5">
      <c r="A12941" s="75">
        <v>436</v>
      </c>
      <c r="B12941" s="73" t="s">
        <v>13572</v>
      </c>
      <c r="C12941" s="80"/>
    </row>
    <row r="12942" spans="1:3" ht="25.5">
      <c r="A12942" s="75">
        <v>442</v>
      </c>
      <c r="B12942" s="73" t="s">
        <v>13573</v>
      </c>
      <c r="C12942" s="80"/>
    </row>
    <row r="12943" spans="1:3" ht="25.5">
      <c r="A12943" s="75">
        <v>4383</v>
      </c>
      <c r="B12943" s="73" t="s">
        <v>13574</v>
      </c>
      <c r="C12943" s="80">
        <v>22.6</v>
      </c>
    </row>
    <row r="12944" spans="1:3" ht="25.5">
      <c r="A12944" s="75">
        <v>4344</v>
      </c>
      <c r="B12944" s="73" t="s">
        <v>13575</v>
      </c>
      <c r="C12944" s="80">
        <v>23.69</v>
      </c>
    </row>
    <row r="12945" spans="1:3">
      <c r="A12945" s="75">
        <v>4335</v>
      </c>
      <c r="B12945" s="73" t="s">
        <v>13576</v>
      </c>
      <c r="C12945" s="80">
        <v>15.91</v>
      </c>
    </row>
    <row r="12946" spans="1:3">
      <c r="A12946" s="75">
        <v>4334</v>
      </c>
      <c r="B12946" s="73" t="s">
        <v>13577</v>
      </c>
      <c r="C12946" s="80">
        <v>21.82</v>
      </c>
    </row>
    <row r="12947" spans="1:3">
      <c r="A12947" s="75">
        <v>11953</v>
      </c>
      <c r="B12947" s="73" t="s">
        <v>13578</v>
      </c>
      <c r="C12947" s="80">
        <v>3.76</v>
      </c>
    </row>
    <row r="12948" spans="1:3">
      <c r="A12948" s="75">
        <v>4343</v>
      </c>
      <c r="B12948" s="73" t="s">
        <v>13579</v>
      </c>
      <c r="C12948" s="80">
        <v>5.36</v>
      </c>
    </row>
    <row r="12949" spans="1:3" ht="25.5">
      <c r="A12949" s="75">
        <v>430</v>
      </c>
      <c r="B12949" s="73" t="s">
        <v>13580</v>
      </c>
      <c r="C12949" s="80"/>
    </row>
    <row r="12950" spans="1:3" ht="25.5">
      <c r="A12950" s="75">
        <v>441</v>
      </c>
      <c r="B12950" s="73" t="s">
        <v>13581</v>
      </c>
      <c r="C12950" s="80"/>
    </row>
    <row r="12951" spans="1:3" ht="25.5">
      <c r="A12951" s="75">
        <v>431</v>
      </c>
      <c r="B12951" s="73" t="s">
        <v>13582</v>
      </c>
      <c r="C12951" s="80"/>
    </row>
    <row r="12952" spans="1:3" ht="25.5">
      <c r="A12952" s="75">
        <v>432</v>
      </c>
      <c r="B12952" s="73" t="s">
        <v>13583</v>
      </c>
      <c r="C12952" s="80"/>
    </row>
    <row r="12953" spans="1:3">
      <c r="A12953" s="75">
        <v>429</v>
      </c>
      <c r="B12953" s="73" t="s">
        <v>13584</v>
      </c>
      <c r="C12953" s="80"/>
    </row>
    <row r="12954" spans="1:3" ht="25.5">
      <c r="A12954" s="75">
        <v>439</v>
      </c>
      <c r="B12954" s="73" t="s">
        <v>13585</v>
      </c>
      <c r="C12954" s="80"/>
    </row>
    <row r="12955" spans="1:3" ht="25.5">
      <c r="A12955" s="75">
        <v>433</v>
      </c>
      <c r="B12955" s="73" t="s">
        <v>13586</v>
      </c>
      <c r="C12955" s="80"/>
    </row>
    <row r="12956" spans="1:3">
      <c r="A12956" s="75">
        <v>437</v>
      </c>
      <c r="B12956" s="73" t="s">
        <v>13587</v>
      </c>
      <c r="C12956" s="80"/>
    </row>
    <row r="12957" spans="1:3" ht="25.5">
      <c r="A12957" s="75">
        <v>11790</v>
      </c>
      <c r="B12957" s="73" t="s">
        <v>13588</v>
      </c>
      <c r="C12957" s="80"/>
    </row>
    <row r="12958" spans="1:3" ht="25.5">
      <c r="A12958" s="75">
        <v>428</v>
      </c>
      <c r="B12958" s="73" t="s">
        <v>13589</v>
      </c>
      <c r="C12958" s="80"/>
    </row>
    <row r="12959" spans="1:3" ht="25.5">
      <c r="A12959" s="75">
        <v>4351</v>
      </c>
      <c r="B12959" s="73" t="s">
        <v>13590</v>
      </c>
      <c r="C12959" s="80">
        <v>19.260000000000002</v>
      </c>
    </row>
    <row r="12960" spans="1:3" ht="25.5">
      <c r="A12960" s="75">
        <v>4384</v>
      </c>
      <c r="B12960" s="73" t="s">
        <v>13591</v>
      </c>
      <c r="C12960" s="80">
        <v>25.97</v>
      </c>
    </row>
    <row r="12961" spans="1:3">
      <c r="A12961" s="75">
        <v>11054</v>
      </c>
      <c r="B12961" s="73" t="s">
        <v>13592</v>
      </c>
      <c r="C12961" s="80">
        <v>0.03</v>
      </c>
    </row>
    <row r="12962" spans="1:3">
      <c r="A12962" s="75">
        <v>11055</v>
      </c>
      <c r="B12962" s="73" t="s">
        <v>13593</v>
      </c>
      <c r="C12962" s="80">
        <v>0.06</v>
      </c>
    </row>
    <row r="12963" spans="1:3">
      <c r="A12963" s="75">
        <v>11056</v>
      </c>
      <c r="B12963" s="73" t="s">
        <v>13594</v>
      </c>
      <c r="C12963" s="80">
        <v>0.06</v>
      </c>
    </row>
    <row r="12964" spans="1:3">
      <c r="A12964" s="75">
        <v>11057</v>
      </c>
      <c r="B12964" s="73" t="s">
        <v>13595</v>
      </c>
      <c r="C12964" s="80">
        <v>0.13</v>
      </c>
    </row>
    <row r="12965" spans="1:3">
      <c r="A12965" s="75">
        <v>11059</v>
      </c>
      <c r="B12965" s="73" t="s">
        <v>13596</v>
      </c>
      <c r="C12965" s="80">
        <v>0.26</v>
      </c>
    </row>
    <row r="12966" spans="1:3">
      <c r="A12966" s="75">
        <v>11058</v>
      </c>
      <c r="B12966" s="73" t="s">
        <v>13597</v>
      </c>
      <c r="C12966" s="80">
        <v>0.34</v>
      </c>
    </row>
    <row r="12967" spans="1:3" ht="25.5">
      <c r="A12967" s="75">
        <v>4320</v>
      </c>
      <c r="B12967" s="73" t="s">
        <v>13598</v>
      </c>
      <c r="C12967" s="80">
        <v>2.72</v>
      </c>
    </row>
    <row r="12968" spans="1:3" ht="25.5">
      <c r="A12968" s="75">
        <v>4318</v>
      </c>
      <c r="B12968" s="73" t="s">
        <v>13599</v>
      </c>
      <c r="C12968" s="80">
        <v>1.32</v>
      </c>
    </row>
    <row r="12969" spans="1:3">
      <c r="A12969" s="75">
        <v>4380</v>
      </c>
      <c r="B12969" s="73" t="s">
        <v>13600</v>
      </c>
      <c r="C12969" s="80">
        <v>1.1399999999999999</v>
      </c>
    </row>
    <row r="12970" spans="1:3" ht="25.5">
      <c r="A12970" s="75">
        <v>4299</v>
      </c>
      <c r="B12970" s="73" t="s">
        <v>13601</v>
      </c>
      <c r="C12970" s="80">
        <v>1.08</v>
      </c>
    </row>
    <row r="12971" spans="1:3" ht="25.5">
      <c r="A12971" s="75">
        <v>4304</v>
      </c>
      <c r="B12971" s="73" t="s">
        <v>13602</v>
      </c>
      <c r="C12971" s="80">
        <v>1.47</v>
      </c>
    </row>
    <row r="12972" spans="1:3" ht="25.5">
      <c r="A12972" s="75">
        <v>4305</v>
      </c>
      <c r="B12972" s="73" t="s">
        <v>13603</v>
      </c>
      <c r="C12972" s="80">
        <v>1.71</v>
      </c>
    </row>
    <row r="12973" spans="1:3" ht="25.5">
      <c r="A12973" s="75">
        <v>4306</v>
      </c>
      <c r="B12973" s="73" t="s">
        <v>13604</v>
      </c>
      <c r="C12973" s="80">
        <v>1.98</v>
      </c>
    </row>
    <row r="12974" spans="1:3" ht="25.5">
      <c r="A12974" s="75">
        <v>4308</v>
      </c>
      <c r="B12974" s="73" t="s">
        <v>13605</v>
      </c>
      <c r="C12974" s="80">
        <v>4.1100000000000003</v>
      </c>
    </row>
    <row r="12975" spans="1:3" ht="25.5">
      <c r="A12975" s="75">
        <v>4302</v>
      </c>
      <c r="B12975" s="73" t="s">
        <v>13606</v>
      </c>
      <c r="C12975" s="80">
        <v>3.08</v>
      </c>
    </row>
    <row r="12976" spans="1:3" ht="25.5">
      <c r="A12976" s="75">
        <v>4300</v>
      </c>
      <c r="B12976" s="73" t="s">
        <v>13607</v>
      </c>
      <c r="C12976" s="80">
        <v>0.73</v>
      </c>
    </row>
    <row r="12977" spans="1:3" ht="25.5">
      <c r="A12977" s="75">
        <v>4301</v>
      </c>
      <c r="B12977" s="73" t="s">
        <v>13608</v>
      </c>
      <c r="C12977" s="80">
        <v>0.89</v>
      </c>
    </row>
    <row r="12978" spans="1:3">
      <c r="A12978" s="75">
        <v>40547</v>
      </c>
      <c r="B12978" s="73" t="s">
        <v>13609</v>
      </c>
      <c r="C12978" s="80">
        <v>31.56</v>
      </c>
    </row>
    <row r="12979" spans="1:3">
      <c r="A12979" s="75">
        <v>11962</v>
      </c>
      <c r="B12979" s="73" t="s">
        <v>13610</v>
      </c>
      <c r="C12979" s="80">
        <v>0.26</v>
      </c>
    </row>
    <row r="12980" spans="1:3">
      <c r="A12980" s="75">
        <v>4332</v>
      </c>
      <c r="B12980" s="73" t="s">
        <v>13611</v>
      </c>
      <c r="C12980" s="80">
        <v>1.26</v>
      </c>
    </row>
    <row r="12981" spans="1:3">
      <c r="A12981" s="75">
        <v>4331</v>
      </c>
      <c r="B12981" s="73" t="s">
        <v>13612</v>
      </c>
      <c r="C12981" s="80">
        <v>4.7300000000000004</v>
      </c>
    </row>
    <row r="12982" spans="1:3" ht="25.5">
      <c r="A12982" s="75">
        <v>4336</v>
      </c>
      <c r="B12982" s="73" t="s">
        <v>13613</v>
      </c>
      <c r="C12982" s="80">
        <v>6.06</v>
      </c>
    </row>
    <row r="12983" spans="1:3">
      <c r="A12983" s="75">
        <v>11948</v>
      </c>
      <c r="B12983" s="73" t="s">
        <v>13614</v>
      </c>
      <c r="C12983" s="80">
        <v>0.78</v>
      </c>
    </row>
    <row r="12984" spans="1:3">
      <c r="A12984" s="75">
        <v>4382</v>
      </c>
      <c r="B12984" s="73" t="s">
        <v>13615</v>
      </c>
      <c r="C12984" s="80">
        <v>1.3</v>
      </c>
    </row>
    <row r="12985" spans="1:3">
      <c r="A12985" s="75">
        <v>4354</v>
      </c>
      <c r="B12985" s="73" t="s">
        <v>13616</v>
      </c>
      <c r="C12985" s="80">
        <v>54.34</v>
      </c>
    </row>
    <row r="12986" spans="1:3" ht="25.5">
      <c r="A12986" s="75">
        <v>40839</v>
      </c>
      <c r="B12986" s="73" t="s">
        <v>13617</v>
      </c>
      <c r="C12986" s="80">
        <v>130.77000000000001</v>
      </c>
    </row>
    <row r="12987" spans="1:3" ht="25.5">
      <c r="A12987" s="75">
        <v>40552</v>
      </c>
      <c r="B12987" s="73" t="s">
        <v>13618</v>
      </c>
      <c r="C12987" s="80">
        <v>54.11</v>
      </c>
    </row>
    <row r="12988" spans="1:3">
      <c r="A12988" s="75">
        <v>40549</v>
      </c>
      <c r="B12988" s="73" t="s">
        <v>13619</v>
      </c>
      <c r="C12988" s="80">
        <v>214.19</v>
      </c>
    </row>
    <row r="12989" spans="1:3" ht="25.5">
      <c r="A12989" s="75">
        <v>4385</v>
      </c>
      <c r="B12989" s="73" t="s">
        <v>13620</v>
      </c>
      <c r="C12989" s="80">
        <v>4845.75</v>
      </c>
    </row>
    <row r="12990" spans="1:3">
      <c r="A12990" s="75">
        <v>45236</v>
      </c>
      <c r="B12990" s="73" t="s">
        <v>13621</v>
      </c>
      <c r="C12990" s="80">
        <v>27.57</v>
      </c>
    </row>
    <row r="12991" spans="1:3" ht="25.5">
      <c r="A12991" s="75">
        <v>20078</v>
      </c>
      <c r="B12991" s="73" t="s">
        <v>13622</v>
      </c>
      <c r="C12991" s="80">
        <v>31.59</v>
      </c>
    </row>
    <row r="12992" spans="1:3">
      <c r="A12992" s="75">
        <v>39897</v>
      </c>
      <c r="B12992" s="73" t="s">
        <v>13623</v>
      </c>
      <c r="C12992" s="80"/>
    </row>
    <row r="12993" spans="1:3">
      <c r="A12993" s="75">
        <v>118</v>
      </c>
      <c r="B12993" s="73" t="s">
        <v>13624</v>
      </c>
      <c r="C12993" s="80">
        <v>66.8</v>
      </c>
    </row>
    <row r="12994" spans="1:3" ht="25.5">
      <c r="A12994" s="75">
        <v>4396</v>
      </c>
      <c r="B12994" s="73" t="s">
        <v>13625</v>
      </c>
      <c r="C12994" s="80">
        <v>301.25</v>
      </c>
    </row>
    <row r="12995" spans="1:3" ht="25.5">
      <c r="A12995" s="75">
        <v>36881</v>
      </c>
      <c r="B12995" s="73" t="s">
        <v>13626</v>
      </c>
      <c r="C12995" s="80">
        <v>219.92</v>
      </c>
    </row>
    <row r="12996" spans="1:3" ht="25.5">
      <c r="A12996" s="75">
        <v>4397</v>
      </c>
      <c r="B12996" s="73" t="s">
        <v>13627</v>
      </c>
      <c r="C12996" s="80">
        <v>306.27</v>
      </c>
    </row>
    <row r="12997" spans="1:3" ht="25.5">
      <c r="A12997" s="75">
        <v>36882</v>
      </c>
      <c r="B12997" s="73" t="s">
        <v>13628</v>
      </c>
      <c r="C12997" s="80">
        <v>224.25</v>
      </c>
    </row>
    <row r="12998" spans="1:3">
      <c r="A12998" s="75">
        <v>4751</v>
      </c>
      <c r="B12998" s="73" t="s">
        <v>13629</v>
      </c>
      <c r="C12998" s="80">
        <v>9.2200000000000006</v>
      </c>
    </row>
    <row r="12999" spans="1:3">
      <c r="A12999" s="75">
        <v>41066</v>
      </c>
      <c r="B12999" s="73" t="s">
        <v>13630</v>
      </c>
      <c r="C12999" s="80">
        <v>2028.4</v>
      </c>
    </row>
    <row r="13000" spans="1:3">
      <c r="A13000" s="75">
        <v>39604</v>
      </c>
      <c r="B13000" s="73" t="s">
        <v>13631</v>
      </c>
      <c r="C13000" s="80">
        <v>17.55</v>
      </c>
    </row>
    <row r="13001" spans="1:3">
      <c r="A13001" s="75">
        <v>39605</v>
      </c>
      <c r="B13001" s="73" t="s">
        <v>13632</v>
      </c>
      <c r="C13001" s="80">
        <v>19.059999999999999</v>
      </c>
    </row>
    <row r="13002" spans="1:3">
      <c r="A13002" s="75">
        <v>39606</v>
      </c>
      <c r="B13002" s="73" t="s">
        <v>13633</v>
      </c>
      <c r="C13002" s="80">
        <v>33.380000000000003</v>
      </c>
    </row>
    <row r="13003" spans="1:3">
      <c r="A13003" s="75">
        <v>39607</v>
      </c>
      <c r="B13003" s="73" t="s">
        <v>13634</v>
      </c>
      <c r="C13003" s="80">
        <v>45.16</v>
      </c>
    </row>
    <row r="13004" spans="1:3">
      <c r="A13004" s="75">
        <v>39594</v>
      </c>
      <c r="B13004" s="73" t="s">
        <v>13635</v>
      </c>
      <c r="C13004" s="80"/>
    </row>
    <row r="13005" spans="1:3">
      <c r="A13005" s="75">
        <v>39596</v>
      </c>
      <c r="B13005" s="73" t="s">
        <v>13636</v>
      </c>
      <c r="C13005" s="80"/>
    </row>
    <row r="13006" spans="1:3">
      <c r="A13006" s="75">
        <v>39595</v>
      </c>
      <c r="B13006" s="73" t="s">
        <v>13637</v>
      </c>
      <c r="C13006" s="80"/>
    </row>
    <row r="13007" spans="1:3">
      <c r="A13007" s="75">
        <v>39597</v>
      </c>
      <c r="B13007" s="73" t="s">
        <v>13638</v>
      </c>
      <c r="C13007" s="80"/>
    </row>
    <row r="13008" spans="1:3">
      <c r="A13008" s="75">
        <v>10731</v>
      </c>
      <c r="B13008" s="73" t="s">
        <v>13639</v>
      </c>
      <c r="C13008" s="80"/>
    </row>
    <row r="13009" spans="1:3">
      <c r="A13009" s="75">
        <v>4704</v>
      </c>
      <c r="B13009" s="73" t="s">
        <v>13640</v>
      </c>
      <c r="C13009" s="80"/>
    </row>
    <row r="13010" spans="1:3">
      <c r="A13010" s="75">
        <v>10730</v>
      </c>
      <c r="B13010" s="73" t="s">
        <v>13641</v>
      </c>
      <c r="C13010" s="80"/>
    </row>
    <row r="13011" spans="1:3">
      <c r="A13011" s="75">
        <v>4720</v>
      </c>
      <c r="B13011" s="73" t="s">
        <v>13642</v>
      </c>
      <c r="C13011" s="80">
        <v>114.16</v>
      </c>
    </row>
    <row r="13012" spans="1:3">
      <c r="A13012" s="75">
        <v>4721</v>
      </c>
      <c r="B13012" s="73" t="s">
        <v>13643</v>
      </c>
      <c r="C13012" s="80">
        <v>98.88</v>
      </c>
    </row>
    <row r="13013" spans="1:3">
      <c r="A13013" s="75">
        <v>4718</v>
      </c>
      <c r="B13013" s="73" t="s">
        <v>13644</v>
      </c>
      <c r="C13013" s="80">
        <v>99.4</v>
      </c>
    </row>
    <row r="13014" spans="1:3">
      <c r="A13014" s="75">
        <v>4722</v>
      </c>
      <c r="B13014" s="73" t="s">
        <v>13645</v>
      </c>
      <c r="C13014" s="80">
        <v>93.4</v>
      </c>
    </row>
    <row r="13015" spans="1:3" ht="25.5">
      <c r="A13015" s="75">
        <v>4730</v>
      </c>
      <c r="B13015" s="73" t="s">
        <v>13646</v>
      </c>
      <c r="C13015" s="80">
        <v>92.94</v>
      </c>
    </row>
    <row r="13016" spans="1:3" ht="25.5">
      <c r="A13016" s="75">
        <v>13186</v>
      </c>
      <c r="B13016" s="73" t="s">
        <v>13647</v>
      </c>
      <c r="C13016" s="80">
        <v>107.24</v>
      </c>
    </row>
    <row r="13017" spans="1:3" ht="25.5">
      <c r="A13017" s="75">
        <v>10737</v>
      </c>
      <c r="B13017" s="73" t="s">
        <v>13648</v>
      </c>
      <c r="C13017" s="80"/>
    </row>
    <row r="13018" spans="1:3" ht="25.5">
      <c r="A13018" s="75">
        <v>10734</v>
      </c>
      <c r="B13018" s="73" t="s">
        <v>13649</v>
      </c>
      <c r="C13018" s="80"/>
    </row>
    <row r="13019" spans="1:3">
      <c r="A13019" s="75">
        <v>4708</v>
      </c>
      <c r="B13019" s="73" t="s">
        <v>13650</v>
      </c>
      <c r="C13019" s="80"/>
    </row>
    <row r="13020" spans="1:3" ht="25.5">
      <c r="A13020" s="75">
        <v>4712</v>
      </c>
      <c r="B13020" s="73" t="s">
        <v>13651</v>
      </c>
      <c r="C13020" s="80"/>
    </row>
    <row r="13021" spans="1:3" ht="25.5">
      <c r="A13021" s="75">
        <v>4710</v>
      </c>
      <c r="B13021" s="73" t="s">
        <v>13652</v>
      </c>
      <c r="C13021" s="80"/>
    </row>
    <row r="13022" spans="1:3">
      <c r="A13022" s="75">
        <v>4750</v>
      </c>
      <c r="B13022" s="73" t="s">
        <v>13653</v>
      </c>
      <c r="C13022" s="80">
        <v>9.2200000000000006</v>
      </c>
    </row>
    <row r="13023" spans="1:3">
      <c r="A13023" s="75">
        <v>41065</v>
      </c>
      <c r="B13023" s="73" t="s">
        <v>13654</v>
      </c>
      <c r="C13023" s="80">
        <v>2028.4</v>
      </c>
    </row>
    <row r="13024" spans="1:3">
      <c r="A13024" s="75">
        <v>34747</v>
      </c>
      <c r="B13024" s="73" t="s">
        <v>13655</v>
      </c>
      <c r="C13024" s="80">
        <v>141.69</v>
      </c>
    </row>
    <row r="13025" spans="1:3">
      <c r="A13025" s="75">
        <v>4826</v>
      </c>
      <c r="B13025" s="73" t="s">
        <v>13656</v>
      </c>
      <c r="C13025" s="80">
        <v>152.35</v>
      </c>
    </row>
    <row r="13026" spans="1:3">
      <c r="A13026" s="75">
        <v>41975</v>
      </c>
      <c r="B13026" s="73" t="s">
        <v>13657</v>
      </c>
      <c r="C13026" s="80"/>
    </row>
    <row r="13027" spans="1:3">
      <c r="A13027" s="75">
        <v>4825</v>
      </c>
      <c r="B13027" s="73" t="s">
        <v>13658</v>
      </c>
      <c r="C13027" s="80">
        <v>210.89</v>
      </c>
    </row>
    <row r="13028" spans="1:3">
      <c r="A13028" s="75">
        <v>34744</v>
      </c>
      <c r="B13028" s="73" t="s">
        <v>13659</v>
      </c>
      <c r="C13028" s="80"/>
    </row>
    <row r="13029" spans="1:3" ht="25.5">
      <c r="A13029" s="75">
        <v>39430</v>
      </c>
      <c r="B13029" s="73" t="s">
        <v>13660</v>
      </c>
      <c r="C13029" s="80">
        <v>1.9</v>
      </c>
    </row>
    <row r="13030" spans="1:3" ht="25.5">
      <c r="A13030" s="75">
        <v>39573</v>
      </c>
      <c r="B13030" s="73" t="s">
        <v>13661</v>
      </c>
      <c r="C13030" s="80">
        <v>1.87</v>
      </c>
    </row>
    <row r="13031" spans="1:3" ht="25.5">
      <c r="A13031" s="75">
        <v>38410</v>
      </c>
      <c r="B13031" s="73" t="s">
        <v>13662</v>
      </c>
      <c r="C13031" s="80">
        <v>14056.07</v>
      </c>
    </row>
    <row r="13032" spans="1:3">
      <c r="A13032" s="75">
        <v>43082</v>
      </c>
      <c r="B13032" s="73" t="s">
        <v>13663</v>
      </c>
      <c r="C13032" s="80">
        <v>10.94</v>
      </c>
    </row>
    <row r="13033" spans="1:3" ht="25.5">
      <c r="A13033" s="75">
        <v>43083</v>
      </c>
      <c r="B13033" s="73" t="s">
        <v>13664</v>
      </c>
      <c r="C13033" s="80">
        <v>9.4700000000000006</v>
      </c>
    </row>
    <row r="13034" spans="1:3" ht="25.5">
      <c r="A13034" s="75">
        <v>40535</v>
      </c>
      <c r="B13034" s="73" t="s">
        <v>13665</v>
      </c>
      <c r="C13034" s="80">
        <v>9.4700000000000006</v>
      </c>
    </row>
    <row r="13035" spans="1:3" ht="25.5">
      <c r="A13035" s="75">
        <v>40598</v>
      </c>
      <c r="B13035" s="73" t="s">
        <v>13666</v>
      </c>
      <c r="C13035" s="80">
        <v>9.24</v>
      </c>
    </row>
    <row r="13036" spans="1:3" ht="25.5">
      <c r="A13036" s="75">
        <v>43692</v>
      </c>
      <c r="B13036" s="73" t="s">
        <v>13667</v>
      </c>
      <c r="C13036" s="80">
        <v>9.98</v>
      </c>
    </row>
    <row r="13037" spans="1:3" ht="25.5">
      <c r="A13037" s="75">
        <v>43665</v>
      </c>
      <c r="B13037" s="73" t="s">
        <v>13668</v>
      </c>
      <c r="C13037" s="80">
        <v>9.4</v>
      </c>
    </row>
    <row r="13038" spans="1:3" ht="25.5">
      <c r="A13038" s="75">
        <v>10966</v>
      </c>
      <c r="B13038" s="73" t="s">
        <v>13669</v>
      </c>
      <c r="C13038" s="80">
        <v>9.98</v>
      </c>
    </row>
    <row r="13039" spans="1:3" ht="25.5">
      <c r="A13039" s="75">
        <v>39427</v>
      </c>
      <c r="B13039" s="73" t="s">
        <v>13670</v>
      </c>
      <c r="C13039" s="80">
        <v>5.04</v>
      </c>
    </row>
    <row r="13040" spans="1:3">
      <c r="A13040" s="75">
        <v>39424</v>
      </c>
      <c r="B13040" s="73" t="s">
        <v>13671</v>
      </c>
      <c r="C13040" s="80">
        <v>3</v>
      </c>
    </row>
    <row r="13041" spans="1:3">
      <c r="A13041" s="75">
        <v>39425</v>
      </c>
      <c r="B13041" s="73" t="s">
        <v>13672</v>
      </c>
      <c r="C13041" s="80">
        <v>2.96</v>
      </c>
    </row>
    <row r="13042" spans="1:3">
      <c r="A13042" s="75">
        <v>40664</v>
      </c>
      <c r="B13042" s="73" t="s">
        <v>13673</v>
      </c>
      <c r="C13042" s="80">
        <v>19.440000000000001</v>
      </c>
    </row>
    <row r="13043" spans="1:3">
      <c r="A13043" s="75">
        <v>34360</v>
      </c>
      <c r="B13043" s="73" t="s">
        <v>13674</v>
      </c>
      <c r="C13043" s="80">
        <v>78.67</v>
      </c>
    </row>
    <row r="13044" spans="1:3">
      <c r="A13044" s="75">
        <v>20259</v>
      </c>
      <c r="B13044" s="73" t="s">
        <v>13675</v>
      </c>
      <c r="C13044" s="80"/>
    </row>
    <row r="13045" spans="1:3" ht="25.5">
      <c r="A13045" s="75">
        <v>14077</v>
      </c>
      <c r="B13045" s="73" t="s">
        <v>13676</v>
      </c>
      <c r="C13045" s="80"/>
    </row>
    <row r="13046" spans="1:3" ht="25.5">
      <c r="A13046" s="75">
        <v>3678</v>
      </c>
      <c r="B13046" s="73" t="s">
        <v>13677</v>
      </c>
      <c r="C13046" s="80"/>
    </row>
    <row r="13047" spans="1:3" ht="25.5">
      <c r="A13047" s="75">
        <v>11552</v>
      </c>
      <c r="B13047" s="73" t="s">
        <v>13678</v>
      </c>
      <c r="C13047" s="80">
        <v>8.35</v>
      </c>
    </row>
    <row r="13048" spans="1:3" ht="25.5">
      <c r="A13048" s="75">
        <v>585</v>
      </c>
      <c r="B13048" s="73" t="s">
        <v>13679</v>
      </c>
      <c r="C13048" s="80">
        <v>62.94</v>
      </c>
    </row>
    <row r="13049" spans="1:3" ht="25.5">
      <c r="A13049" s="75">
        <v>39418</v>
      </c>
      <c r="B13049" s="73" t="s">
        <v>13680</v>
      </c>
      <c r="C13049" s="80">
        <v>5.63</v>
      </c>
    </row>
    <row r="13050" spans="1:3" ht="25.5">
      <c r="A13050" s="75">
        <v>39419</v>
      </c>
      <c r="B13050" s="73" t="s">
        <v>13681</v>
      </c>
      <c r="C13050" s="80">
        <v>6.86</v>
      </c>
    </row>
    <row r="13051" spans="1:3" ht="25.5">
      <c r="A13051" s="75">
        <v>39420</v>
      </c>
      <c r="B13051" s="73" t="s">
        <v>13682</v>
      </c>
      <c r="C13051" s="80">
        <v>7.57</v>
      </c>
    </row>
    <row r="13052" spans="1:3" ht="25.5">
      <c r="A13052" s="75">
        <v>39571</v>
      </c>
      <c r="B13052" s="73" t="s">
        <v>13683</v>
      </c>
      <c r="C13052" s="80">
        <v>4.57</v>
      </c>
    </row>
    <row r="13053" spans="1:3" ht="25.5">
      <c r="A13053" s="75">
        <v>39421</v>
      </c>
      <c r="B13053" s="73" t="s">
        <v>13684</v>
      </c>
      <c r="C13053" s="80">
        <v>6.66</v>
      </c>
    </row>
    <row r="13054" spans="1:3" ht="25.5">
      <c r="A13054" s="75">
        <v>39422</v>
      </c>
      <c r="B13054" s="73" t="s">
        <v>13685</v>
      </c>
      <c r="C13054" s="80">
        <v>7.78</v>
      </c>
    </row>
    <row r="13055" spans="1:3" ht="25.5">
      <c r="A13055" s="75">
        <v>39423</v>
      </c>
      <c r="B13055" s="73" t="s">
        <v>13686</v>
      </c>
      <c r="C13055" s="80">
        <v>9.0299999999999994</v>
      </c>
    </row>
    <row r="13056" spans="1:3" ht="25.5">
      <c r="A13056" s="75">
        <v>39426</v>
      </c>
      <c r="B13056" s="73" t="s">
        <v>13687</v>
      </c>
      <c r="C13056" s="80">
        <v>20.309999999999999</v>
      </c>
    </row>
    <row r="13057" spans="1:3" ht="25.5">
      <c r="A13057" s="75">
        <v>39429</v>
      </c>
      <c r="B13057" s="73" t="s">
        <v>13688</v>
      </c>
      <c r="C13057" s="80">
        <v>6.4</v>
      </c>
    </row>
    <row r="13058" spans="1:3" ht="25.5">
      <c r="A13058" s="75">
        <v>39428</v>
      </c>
      <c r="B13058" s="73" t="s">
        <v>13689</v>
      </c>
      <c r="C13058" s="80">
        <v>4.8899999999999997</v>
      </c>
    </row>
    <row r="13059" spans="1:3" ht="25.5">
      <c r="A13059" s="75">
        <v>39572</v>
      </c>
      <c r="B13059" s="73" t="s">
        <v>13690</v>
      </c>
      <c r="C13059" s="80">
        <v>4.2300000000000004</v>
      </c>
    </row>
    <row r="13060" spans="1:3" ht="25.5">
      <c r="A13060" s="75">
        <v>39570</v>
      </c>
      <c r="B13060" s="73" t="s">
        <v>13691</v>
      </c>
      <c r="C13060" s="80">
        <v>4.49</v>
      </c>
    </row>
    <row r="13061" spans="1:3" ht="25.5">
      <c r="A13061" s="75">
        <v>39569</v>
      </c>
      <c r="B13061" s="73" t="s">
        <v>13692</v>
      </c>
      <c r="C13061" s="80">
        <v>4.4400000000000004</v>
      </c>
    </row>
    <row r="13062" spans="1:3">
      <c r="A13062" s="75">
        <v>39328</v>
      </c>
      <c r="B13062" s="73" t="s">
        <v>13693</v>
      </c>
      <c r="C13062" s="80">
        <v>4.59</v>
      </c>
    </row>
    <row r="13063" spans="1:3">
      <c r="A13063" s="75">
        <v>39029</v>
      </c>
      <c r="B13063" s="73" t="s">
        <v>13694</v>
      </c>
      <c r="C13063" s="80">
        <v>14.33</v>
      </c>
    </row>
    <row r="13064" spans="1:3">
      <c r="A13064" s="75">
        <v>39028</v>
      </c>
      <c r="B13064" s="73" t="s">
        <v>13695</v>
      </c>
      <c r="C13064" s="80">
        <v>8.34</v>
      </c>
    </row>
    <row r="13065" spans="1:3" ht="38.25">
      <c r="A13065" s="75">
        <v>38541</v>
      </c>
      <c r="B13065" s="73" t="s">
        <v>13696</v>
      </c>
      <c r="C13065" s="80">
        <v>4648648.6399999997</v>
      </c>
    </row>
    <row r="13066" spans="1:3" ht="38.25">
      <c r="A13066" s="75">
        <v>38542</v>
      </c>
      <c r="B13066" s="73" t="s">
        <v>13697</v>
      </c>
      <c r="C13066" s="80">
        <v>7127927.9299999997</v>
      </c>
    </row>
    <row r="13067" spans="1:3" ht="25.5">
      <c r="A13067" s="75">
        <v>45080</v>
      </c>
      <c r="B13067" s="73" t="s">
        <v>13698</v>
      </c>
      <c r="C13067" s="80">
        <v>15436.82</v>
      </c>
    </row>
    <row r="13068" spans="1:3" ht="38.25">
      <c r="A13068" s="75">
        <v>38543</v>
      </c>
      <c r="B13068" s="73" t="s">
        <v>13699</v>
      </c>
      <c r="C13068" s="80">
        <v>1451417.35</v>
      </c>
    </row>
    <row r="13069" spans="1:3" ht="25.5">
      <c r="A13069" s="75">
        <v>44002</v>
      </c>
      <c r="B13069" s="73" t="s">
        <v>13700</v>
      </c>
      <c r="C13069" s="80">
        <v>6779485.8600000003</v>
      </c>
    </row>
    <row r="13070" spans="1:3" ht="25.5">
      <c r="A13070" s="75">
        <v>43886</v>
      </c>
      <c r="B13070" s="73" t="s">
        <v>13701</v>
      </c>
      <c r="C13070" s="80">
        <v>3290213.28</v>
      </c>
    </row>
    <row r="13071" spans="1:3" ht="25.5">
      <c r="A13071" s="75">
        <v>40406</v>
      </c>
      <c r="B13071" s="73" t="s">
        <v>13702</v>
      </c>
      <c r="C13071" s="80">
        <v>89357.96</v>
      </c>
    </row>
    <row r="13072" spans="1:3" ht="25.5">
      <c r="A13072" s="75">
        <v>40789</v>
      </c>
      <c r="B13072" s="73" t="s">
        <v>13703</v>
      </c>
      <c r="C13072" s="80">
        <v>12877.4</v>
      </c>
    </row>
    <row r="13073" spans="1:3" ht="25.5">
      <c r="A13073" s="75">
        <v>40791</v>
      </c>
      <c r="B13073" s="73" t="s">
        <v>13704</v>
      </c>
      <c r="C13073" s="80">
        <v>40311.86</v>
      </c>
    </row>
    <row r="13074" spans="1:3" ht="25.5">
      <c r="A13074" s="75">
        <v>44003</v>
      </c>
      <c r="B13074" s="73" t="s">
        <v>13705</v>
      </c>
      <c r="C13074" s="80">
        <v>9421261.3000000007</v>
      </c>
    </row>
    <row r="13075" spans="1:3" ht="25.5">
      <c r="A13075" s="75">
        <v>44548</v>
      </c>
      <c r="B13075" s="73" t="s">
        <v>13706</v>
      </c>
      <c r="C13075" s="80">
        <v>2881242.77</v>
      </c>
    </row>
    <row r="13076" spans="1:3" ht="25.5">
      <c r="A13076" s="75">
        <v>44550</v>
      </c>
      <c r="B13076" s="73" t="s">
        <v>13707</v>
      </c>
      <c r="C13076" s="80">
        <v>9039452.2599999998</v>
      </c>
    </row>
    <row r="13077" spans="1:3" ht="25.5">
      <c r="A13077" s="75">
        <v>44549</v>
      </c>
      <c r="B13077" s="73" t="s">
        <v>13708</v>
      </c>
      <c r="C13077" s="80">
        <v>6610099.4900000002</v>
      </c>
    </row>
    <row r="13078" spans="1:3" ht="25.5">
      <c r="A13078" s="75">
        <v>11651</v>
      </c>
      <c r="B13078" s="73" t="s">
        <v>13709</v>
      </c>
      <c r="C13078" s="80">
        <v>22047.13</v>
      </c>
    </row>
    <row r="13079" spans="1:3">
      <c r="A13079" s="75">
        <v>41982</v>
      </c>
      <c r="B13079" s="73" t="s">
        <v>13710</v>
      </c>
      <c r="C13079" s="80">
        <v>1756156.12</v>
      </c>
    </row>
    <row r="13080" spans="1:3" ht="25.5">
      <c r="A13080" s="75">
        <v>39012</v>
      </c>
      <c r="B13080" s="73" t="s">
        <v>13711</v>
      </c>
      <c r="C13080" s="80">
        <v>1030450.45</v>
      </c>
    </row>
    <row r="13081" spans="1:3" ht="25.5">
      <c r="A13081" s="75">
        <v>40435</v>
      </c>
      <c r="B13081" s="73" t="s">
        <v>13712</v>
      </c>
      <c r="C13081" s="80">
        <v>1040528.7</v>
      </c>
    </row>
    <row r="13082" spans="1:3">
      <c r="A13082" s="75">
        <v>45265</v>
      </c>
      <c r="B13082" s="73" t="s">
        <v>13713</v>
      </c>
      <c r="C13082" s="80">
        <v>36.159999999999997</v>
      </c>
    </row>
    <row r="13083" spans="1:3">
      <c r="A13083" s="75">
        <v>13617</v>
      </c>
      <c r="B13083" s="73" t="s">
        <v>13714</v>
      </c>
      <c r="C13083" s="80">
        <v>101951.92</v>
      </c>
    </row>
    <row r="13084" spans="1:3" ht="25.5">
      <c r="A13084" s="75">
        <v>35274</v>
      </c>
      <c r="B13084" s="73" t="s">
        <v>13715</v>
      </c>
      <c r="C13084" s="80">
        <v>52.14</v>
      </c>
    </row>
    <row r="13085" spans="1:3" ht="25.5">
      <c r="A13085" s="75">
        <v>35275</v>
      </c>
      <c r="B13085" s="73" t="s">
        <v>13716</v>
      </c>
      <c r="C13085" s="80">
        <v>110.67</v>
      </c>
    </row>
    <row r="13086" spans="1:3" ht="25.5">
      <c r="A13086" s="75">
        <v>35276</v>
      </c>
      <c r="B13086" s="73" t="s">
        <v>13717</v>
      </c>
      <c r="C13086" s="80">
        <v>192.57</v>
      </c>
    </row>
    <row r="13087" spans="1:3" ht="25.5">
      <c r="A13087" s="75">
        <v>11091</v>
      </c>
      <c r="B13087" s="73" t="s">
        <v>13718</v>
      </c>
      <c r="C13087" s="80">
        <v>1.31</v>
      </c>
    </row>
    <row r="13088" spans="1:3" ht="25.5">
      <c r="A13088" s="75">
        <v>37586</v>
      </c>
      <c r="B13088" s="73" t="s">
        <v>13719</v>
      </c>
      <c r="C13088" s="80"/>
    </row>
    <row r="13089" spans="1:3">
      <c r="A13089" s="75">
        <v>37395</v>
      </c>
      <c r="B13089" s="73" t="s">
        <v>13720</v>
      </c>
      <c r="C13089" s="80"/>
    </row>
    <row r="13090" spans="1:3">
      <c r="A13090" s="75">
        <v>14147</v>
      </c>
      <c r="B13090" s="73" t="s">
        <v>13721</v>
      </c>
      <c r="C13090" s="80"/>
    </row>
    <row r="13091" spans="1:3">
      <c r="A13091" s="75">
        <v>37396</v>
      </c>
      <c r="B13091" s="73" t="s">
        <v>13722</v>
      </c>
      <c r="C13091" s="80"/>
    </row>
    <row r="13092" spans="1:3">
      <c r="A13092" s="75">
        <v>37397</v>
      </c>
      <c r="B13092" s="73" t="s">
        <v>13723</v>
      </c>
      <c r="C13092" s="80"/>
    </row>
    <row r="13093" spans="1:3">
      <c r="A13093" s="75">
        <v>43606</v>
      </c>
      <c r="B13093" s="73" t="s">
        <v>13724</v>
      </c>
      <c r="C13093" s="80">
        <v>10.01</v>
      </c>
    </row>
    <row r="13094" spans="1:3" ht="25.5">
      <c r="A13094" s="75">
        <v>444</v>
      </c>
      <c r="B13094" s="73" t="s">
        <v>13725</v>
      </c>
      <c r="C13094" s="80">
        <v>47.25</v>
      </c>
    </row>
    <row r="13095" spans="1:3" ht="25.5">
      <c r="A13095" s="75">
        <v>445</v>
      </c>
      <c r="B13095" s="73" t="s">
        <v>13726</v>
      </c>
      <c r="C13095" s="80">
        <v>64.680000000000007</v>
      </c>
    </row>
    <row r="13096" spans="1:3">
      <c r="A13096" s="75">
        <v>4783</v>
      </c>
      <c r="B13096" s="73" t="s">
        <v>13727</v>
      </c>
      <c r="C13096" s="80">
        <v>9.2200000000000006</v>
      </c>
    </row>
    <row r="13097" spans="1:3">
      <c r="A13097" s="75">
        <v>41079</v>
      </c>
      <c r="B13097" s="73" t="s">
        <v>13728</v>
      </c>
      <c r="C13097" s="80">
        <v>2028.4</v>
      </c>
    </row>
    <row r="13098" spans="1:3">
      <c r="A13098" s="75">
        <v>12874</v>
      </c>
      <c r="B13098" s="73" t="s">
        <v>13729</v>
      </c>
      <c r="C13098" s="80">
        <v>8.9499999999999993</v>
      </c>
    </row>
    <row r="13099" spans="1:3">
      <c r="A13099" s="75">
        <v>41082</v>
      </c>
      <c r="B13099" s="73" t="s">
        <v>13730</v>
      </c>
      <c r="C13099" s="80">
        <v>1969.71</v>
      </c>
    </row>
    <row r="13100" spans="1:3">
      <c r="A13100" s="75">
        <v>4785</v>
      </c>
      <c r="B13100" s="73" t="s">
        <v>13731</v>
      </c>
      <c r="C13100" s="80">
        <v>9.2200000000000006</v>
      </c>
    </row>
    <row r="13101" spans="1:3">
      <c r="A13101" s="75">
        <v>41081</v>
      </c>
      <c r="B13101" s="73" t="s">
        <v>13732</v>
      </c>
      <c r="C13101" s="80">
        <v>2028.4</v>
      </c>
    </row>
    <row r="13102" spans="1:3">
      <c r="A13102" s="75">
        <v>4801</v>
      </c>
      <c r="B13102" s="73" t="s">
        <v>13733</v>
      </c>
      <c r="C13102" s="80">
        <v>75.33</v>
      </c>
    </row>
    <row r="13103" spans="1:3">
      <c r="A13103" s="75">
        <v>4794</v>
      </c>
      <c r="B13103" s="73" t="s">
        <v>13734</v>
      </c>
      <c r="C13103" s="80">
        <v>343.11</v>
      </c>
    </row>
    <row r="13104" spans="1:3" ht="25.5">
      <c r="A13104" s="75">
        <v>4796</v>
      </c>
      <c r="B13104" s="73" t="s">
        <v>13735</v>
      </c>
      <c r="C13104" s="80">
        <v>208.4</v>
      </c>
    </row>
    <row r="13105" spans="1:3">
      <c r="A13105" s="75">
        <v>4800</v>
      </c>
      <c r="B13105" s="73" t="s">
        <v>13736</v>
      </c>
      <c r="C13105" s="80">
        <v>57.31</v>
      </c>
    </row>
    <row r="13106" spans="1:3">
      <c r="A13106" s="75">
        <v>4795</v>
      </c>
      <c r="B13106" s="73" t="s">
        <v>13737</v>
      </c>
      <c r="C13106" s="80">
        <v>333.99</v>
      </c>
    </row>
    <row r="13107" spans="1:3" ht="38.25">
      <c r="A13107" s="75">
        <v>39694</v>
      </c>
      <c r="B13107" s="73" t="s">
        <v>13738</v>
      </c>
      <c r="C13107" s="80">
        <v>502.61</v>
      </c>
    </row>
    <row r="13108" spans="1:3">
      <c r="A13108" s="75">
        <v>1292</v>
      </c>
      <c r="B13108" s="73" t="s">
        <v>13739</v>
      </c>
      <c r="C13108" s="80">
        <v>44.45</v>
      </c>
    </row>
    <row r="13109" spans="1:3" ht="25.5">
      <c r="A13109" s="75">
        <v>1287</v>
      </c>
      <c r="B13109" s="73" t="s">
        <v>13740</v>
      </c>
      <c r="C13109" s="80">
        <v>35.590000000000003</v>
      </c>
    </row>
    <row r="13110" spans="1:3" ht="25.5">
      <c r="A13110" s="75">
        <v>4786</v>
      </c>
      <c r="B13110" s="73" t="s">
        <v>13741</v>
      </c>
      <c r="C13110" s="80"/>
    </row>
    <row r="13111" spans="1:3" ht="25.5">
      <c r="A13111" s="75">
        <v>10840</v>
      </c>
      <c r="B13111" s="73" t="s">
        <v>13742</v>
      </c>
      <c r="C13111" s="80">
        <v>445</v>
      </c>
    </row>
    <row r="13112" spans="1:3" ht="25.5">
      <c r="A13112" s="75">
        <v>10841</v>
      </c>
      <c r="B13112" s="73" t="s">
        <v>13743</v>
      </c>
      <c r="C13112" s="80">
        <v>335.84</v>
      </c>
    </row>
    <row r="13113" spans="1:3" ht="25.5">
      <c r="A13113" s="75">
        <v>44540</v>
      </c>
      <c r="B13113" s="73" t="s">
        <v>13744</v>
      </c>
      <c r="C13113" s="80">
        <v>429.14</v>
      </c>
    </row>
    <row r="13114" spans="1:3" ht="25.5">
      <c r="A13114" s="75">
        <v>10842</v>
      </c>
      <c r="B13114" s="73" t="s">
        <v>13745</v>
      </c>
      <c r="C13114" s="80">
        <v>485.11</v>
      </c>
    </row>
    <row r="13115" spans="1:3" ht="25.5">
      <c r="A13115" s="75">
        <v>45190</v>
      </c>
      <c r="B13115" s="73" t="s">
        <v>13746</v>
      </c>
      <c r="C13115" s="80">
        <v>73.400000000000006</v>
      </c>
    </row>
    <row r="13116" spans="1:3" ht="25.5">
      <c r="A13116" s="75">
        <v>45191</v>
      </c>
      <c r="B13116" s="73" t="s">
        <v>13747</v>
      </c>
      <c r="C13116" s="80">
        <v>124.52</v>
      </c>
    </row>
    <row r="13117" spans="1:3">
      <c r="A13117" s="75">
        <v>38180</v>
      </c>
      <c r="B13117" s="73" t="s">
        <v>13748</v>
      </c>
      <c r="C13117" s="80">
        <v>167.79</v>
      </c>
    </row>
    <row r="13118" spans="1:3">
      <c r="A13118" s="75">
        <v>40648</v>
      </c>
      <c r="B13118" s="73" t="s">
        <v>13749</v>
      </c>
      <c r="C13118" s="80"/>
    </row>
    <row r="13119" spans="1:3">
      <c r="A13119" s="75">
        <v>40649</v>
      </c>
      <c r="B13119" s="73" t="s">
        <v>13750</v>
      </c>
      <c r="C13119" s="80"/>
    </row>
    <row r="13120" spans="1:3">
      <c r="A13120" s="75">
        <v>40650</v>
      </c>
      <c r="B13120" s="73" t="s">
        <v>13751</v>
      </c>
      <c r="C13120" s="80"/>
    </row>
    <row r="13121" spans="1:3">
      <c r="A13121" s="75">
        <v>40651</v>
      </c>
      <c r="B13121" s="73" t="s">
        <v>13752</v>
      </c>
      <c r="C13121" s="80"/>
    </row>
    <row r="13122" spans="1:3">
      <c r="A13122" s="75">
        <v>40652</v>
      </c>
      <c r="B13122" s="73" t="s">
        <v>13753</v>
      </c>
      <c r="C13122" s="80"/>
    </row>
    <row r="13123" spans="1:3" ht="25.5">
      <c r="A13123" s="75">
        <v>40647</v>
      </c>
      <c r="B13123" s="73" t="s">
        <v>13754</v>
      </c>
      <c r="C13123" s="80"/>
    </row>
    <row r="13124" spans="1:3">
      <c r="A13124" s="75">
        <v>40653</v>
      </c>
      <c r="B13124" s="73" t="s">
        <v>13755</v>
      </c>
      <c r="C13124" s="80"/>
    </row>
    <row r="13125" spans="1:3" ht="25.5">
      <c r="A13125" s="75">
        <v>38135</v>
      </c>
      <c r="B13125" s="73" t="s">
        <v>13756</v>
      </c>
      <c r="C13125" s="102">
        <v>99.74</v>
      </c>
    </row>
    <row r="13126" spans="1:3" ht="25.5">
      <c r="A13126" s="75">
        <v>36178</v>
      </c>
      <c r="B13126" s="73" t="s">
        <v>13757</v>
      </c>
      <c r="C13126" s="80">
        <v>16.68</v>
      </c>
    </row>
    <row r="13127" spans="1:3">
      <c r="A13127" s="75">
        <v>38181</v>
      </c>
      <c r="B13127" s="73" t="s">
        <v>13758</v>
      </c>
      <c r="C13127" s="80">
        <v>229.05</v>
      </c>
    </row>
    <row r="13128" spans="1:3">
      <c r="A13128" s="75">
        <v>38182</v>
      </c>
      <c r="B13128" s="73" t="s">
        <v>13759</v>
      </c>
      <c r="C13128" s="80">
        <v>218.18</v>
      </c>
    </row>
    <row r="13129" spans="1:3" ht="25.5">
      <c r="A13129" s="75">
        <v>38186</v>
      </c>
      <c r="B13129" s="73" t="s">
        <v>13760</v>
      </c>
      <c r="C13129" s="80">
        <v>567.13</v>
      </c>
    </row>
    <row r="13130" spans="1:3">
      <c r="A13130" s="75">
        <v>38185</v>
      </c>
      <c r="B13130" s="73" t="s">
        <v>13761</v>
      </c>
      <c r="C13130" s="80">
        <v>504.95</v>
      </c>
    </row>
    <row r="13131" spans="1:3" ht="25.5">
      <c r="A13131" s="75">
        <v>40654</v>
      </c>
      <c r="B13131" s="73" t="s">
        <v>13762</v>
      </c>
      <c r="C13131" s="80"/>
    </row>
    <row r="13132" spans="1:3" ht="25.5">
      <c r="A13132" s="75">
        <v>44541</v>
      </c>
      <c r="B13132" s="73" t="s">
        <v>13763</v>
      </c>
      <c r="C13132" s="80">
        <v>354.5</v>
      </c>
    </row>
    <row r="13133" spans="1:3" ht="25.5">
      <c r="A13133" s="75">
        <v>4822</v>
      </c>
      <c r="B13133" s="73" t="s">
        <v>13764</v>
      </c>
      <c r="C13133" s="80">
        <v>583.74</v>
      </c>
    </row>
    <row r="13134" spans="1:3" ht="25.5">
      <c r="A13134" s="75">
        <v>4818</v>
      </c>
      <c r="B13134" s="73" t="s">
        <v>13765</v>
      </c>
      <c r="C13134" s="80">
        <v>600</v>
      </c>
    </row>
    <row r="13135" spans="1:3" ht="25.5">
      <c r="A13135" s="75">
        <v>39567</v>
      </c>
      <c r="B13135" s="73" t="s">
        <v>13766</v>
      </c>
      <c r="C13135" s="80">
        <v>46.52</v>
      </c>
    </row>
    <row r="13136" spans="1:3" ht="25.5">
      <c r="A13136" s="75">
        <v>39566</v>
      </c>
      <c r="B13136" s="73" t="s">
        <v>13767</v>
      </c>
      <c r="C13136" s="80">
        <v>49.24</v>
      </c>
    </row>
    <row r="13137" spans="1:3" ht="25.5">
      <c r="A13137" s="75">
        <v>39416</v>
      </c>
      <c r="B13137" s="73" t="s">
        <v>13768</v>
      </c>
      <c r="C13137" s="80">
        <v>30.01</v>
      </c>
    </row>
    <row r="13138" spans="1:3" ht="25.5">
      <c r="A13138" s="75">
        <v>39417</v>
      </c>
      <c r="B13138" s="73" t="s">
        <v>13769</v>
      </c>
      <c r="C13138" s="80">
        <v>29.27</v>
      </c>
    </row>
    <row r="13139" spans="1:3" ht="25.5">
      <c r="A13139" s="75">
        <v>43742</v>
      </c>
      <c r="B13139" s="73" t="s">
        <v>13770</v>
      </c>
      <c r="C13139" s="80">
        <v>31.57</v>
      </c>
    </row>
    <row r="13140" spans="1:3" ht="25.5">
      <c r="A13140" s="75">
        <v>39414</v>
      </c>
      <c r="B13140" s="73" t="s">
        <v>13771</v>
      </c>
      <c r="C13140" s="80">
        <v>28.42</v>
      </c>
    </row>
    <row r="13141" spans="1:3" ht="25.5">
      <c r="A13141" s="75">
        <v>39415</v>
      </c>
      <c r="B13141" s="73" t="s">
        <v>13772</v>
      </c>
      <c r="C13141" s="80">
        <v>24.5</v>
      </c>
    </row>
    <row r="13142" spans="1:3" ht="25.5">
      <c r="A13142" s="75">
        <v>43740</v>
      </c>
      <c r="B13142" s="73" t="s">
        <v>13773</v>
      </c>
      <c r="C13142" s="80">
        <v>29.92</v>
      </c>
    </row>
    <row r="13143" spans="1:3" ht="25.5">
      <c r="A13143" s="75">
        <v>39412</v>
      </c>
      <c r="B13143" s="73" t="s">
        <v>13774</v>
      </c>
      <c r="C13143" s="80">
        <v>20.52</v>
      </c>
    </row>
    <row r="13144" spans="1:3" ht="25.5">
      <c r="A13144" s="75">
        <v>39413</v>
      </c>
      <c r="B13144" s="73" t="s">
        <v>13775</v>
      </c>
      <c r="C13144" s="80">
        <v>22.19</v>
      </c>
    </row>
    <row r="13145" spans="1:3" ht="25.5">
      <c r="A13145" s="75">
        <v>43741</v>
      </c>
      <c r="B13145" s="73" t="s">
        <v>13776</v>
      </c>
      <c r="C13145" s="80">
        <v>23.65</v>
      </c>
    </row>
    <row r="13146" spans="1:3">
      <c r="A13146" s="75">
        <v>11062</v>
      </c>
      <c r="B13146" s="73" t="s">
        <v>13777</v>
      </c>
      <c r="C13146" s="80">
        <v>51.18</v>
      </c>
    </row>
    <row r="13147" spans="1:3">
      <c r="A13147" s="75">
        <v>11063</v>
      </c>
      <c r="B13147" s="73" t="s">
        <v>13778</v>
      </c>
      <c r="C13147" s="80">
        <v>31.32</v>
      </c>
    </row>
    <row r="13148" spans="1:3">
      <c r="A13148" s="75">
        <v>13521</v>
      </c>
      <c r="B13148" s="73" t="s">
        <v>13779</v>
      </c>
      <c r="C13148" s="80"/>
    </row>
    <row r="13149" spans="1:3" ht="25.5">
      <c r="A13149" s="75">
        <v>10851</v>
      </c>
      <c r="B13149" s="73" t="s">
        <v>13780</v>
      </c>
      <c r="C13149" s="80"/>
    </row>
    <row r="13150" spans="1:3" ht="25.5">
      <c r="A13150" s="75">
        <v>39515</v>
      </c>
      <c r="B13150" s="73" t="s">
        <v>13781</v>
      </c>
      <c r="C13150" s="80"/>
    </row>
    <row r="13151" spans="1:3" ht="25.5">
      <c r="A13151" s="75">
        <v>39516</v>
      </c>
      <c r="B13151" s="73" t="s">
        <v>13782</v>
      </c>
      <c r="C13151" s="80"/>
    </row>
    <row r="13152" spans="1:3" ht="25.5">
      <c r="A13152" s="75">
        <v>39514</v>
      </c>
      <c r="B13152" s="73" t="s">
        <v>13783</v>
      </c>
      <c r="C13152" s="80"/>
    </row>
    <row r="13153" spans="1:3">
      <c r="A13153" s="75">
        <v>4812</v>
      </c>
      <c r="B13153" s="73" t="s">
        <v>13784</v>
      </c>
      <c r="C13153" s="80">
        <v>12.31</v>
      </c>
    </row>
    <row r="13154" spans="1:3">
      <c r="A13154" s="75">
        <v>10849</v>
      </c>
      <c r="B13154" s="73" t="s">
        <v>13785</v>
      </c>
      <c r="C13154" s="80"/>
    </row>
    <row r="13155" spans="1:3">
      <c r="A13155" s="75">
        <v>10848</v>
      </c>
      <c r="B13155" s="73" t="s">
        <v>13786</v>
      </c>
      <c r="C13155" s="80"/>
    </row>
    <row r="13156" spans="1:3" ht="25.5">
      <c r="A13156" s="75">
        <v>4813</v>
      </c>
      <c r="B13156" s="73" t="s">
        <v>13787</v>
      </c>
      <c r="C13156" s="80"/>
    </row>
    <row r="13157" spans="1:3" ht="25.5">
      <c r="A13157" s="75">
        <v>37560</v>
      </c>
      <c r="B13157" s="73" t="s">
        <v>13788</v>
      </c>
      <c r="C13157" s="80"/>
    </row>
    <row r="13158" spans="1:3" ht="25.5">
      <c r="A13158" s="75">
        <v>37557</v>
      </c>
      <c r="B13158" s="73" t="s">
        <v>13789</v>
      </c>
      <c r="C13158" s="80"/>
    </row>
    <row r="13159" spans="1:3" ht="25.5">
      <c r="A13159" s="75">
        <v>37556</v>
      </c>
      <c r="B13159" s="73" t="s">
        <v>13790</v>
      </c>
      <c r="C13159" s="80"/>
    </row>
    <row r="13160" spans="1:3" ht="25.5">
      <c r="A13160" s="75">
        <v>37559</v>
      </c>
      <c r="B13160" s="73" t="s">
        <v>13791</v>
      </c>
      <c r="C13160" s="80"/>
    </row>
    <row r="13161" spans="1:3" ht="25.5">
      <c r="A13161" s="75">
        <v>37539</v>
      </c>
      <c r="B13161" s="73" t="s">
        <v>13792</v>
      </c>
      <c r="C13161" s="80"/>
    </row>
    <row r="13162" spans="1:3" ht="25.5">
      <c r="A13162" s="75">
        <v>37558</v>
      </c>
      <c r="B13162" s="73" t="s">
        <v>13793</v>
      </c>
      <c r="C13162" s="80"/>
    </row>
    <row r="13163" spans="1:3">
      <c r="A13163" s="75">
        <v>34723</v>
      </c>
      <c r="B13163" s="73" t="s">
        <v>13794</v>
      </c>
      <c r="C13163" s="80"/>
    </row>
    <row r="13164" spans="1:3">
      <c r="A13164" s="75">
        <v>34721</v>
      </c>
      <c r="B13164" s="73" t="s">
        <v>13795</v>
      </c>
      <c r="C13164" s="80"/>
    </row>
    <row r="13165" spans="1:3">
      <c r="A13165" s="75">
        <v>4309</v>
      </c>
      <c r="B13165" s="73" t="s">
        <v>13796</v>
      </c>
      <c r="C13165" s="80">
        <v>5.91</v>
      </c>
    </row>
    <row r="13166" spans="1:3">
      <c r="A13166" s="75">
        <v>4307</v>
      </c>
      <c r="B13166" s="73" t="s">
        <v>13797</v>
      </c>
      <c r="C13166" s="80">
        <v>10.11</v>
      </c>
    </row>
    <row r="13167" spans="1:3">
      <c r="A13167" s="75">
        <v>10850</v>
      </c>
      <c r="B13167" s="73" t="s">
        <v>13798</v>
      </c>
      <c r="C13167" s="80"/>
    </row>
    <row r="13168" spans="1:3" ht="38.25">
      <c r="A13168" s="75">
        <v>42438</v>
      </c>
      <c r="B13168" s="73" t="s">
        <v>13799</v>
      </c>
      <c r="C13168" s="80"/>
    </row>
    <row r="13169" spans="1:3">
      <c r="A13169" s="75">
        <v>4792</v>
      </c>
      <c r="B13169" s="73" t="s">
        <v>13800</v>
      </c>
      <c r="C13169" s="80">
        <v>161.07</v>
      </c>
    </row>
    <row r="13170" spans="1:3">
      <c r="A13170" s="75">
        <v>4790</v>
      </c>
      <c r="B13170" s="73" t="s">
        <v>13801</v>
      </c>
      <c r="C13170" s="80">
        <v>96.84</v>
      </c>
    </row>
    <row r="13171" spans="1:3" ht="25.5">
      <c r="A13171" s="75">
        <v>40671</v>
      </c>
      <c r="B13171" s="73" t="s">
        <v>13802</v>
      </c>
      <c r="C13171" s="80">
        <v>103.97</v>
      </c>
    </row>
    <row r="13172" spans="1:3">
      <c r="A13172" s="75">
        <v>7552</v>
      </c>
      <c r="B13172" s="73" t="s">
        <v>13803</v>
      </c>
      <c r="C13172" s="80">
        <v>19.77</v>
      </c>
    </row>
    <row r="13173" spans="1:3">
      <c r="A13173" s="75">
        <v>4893</v>
      </c>
      <c r="B13173" s="73" t="s">
        <v>13804</v>
      </c>
      <c r="C13173" s="80">
        <v>14.75</v>
      </c>
    </row>
    <row r="13174" spans="1:3">
      <c r="A13174" s="75">
        <v>4894</v>
      </c>
      <c r="B13174" s="73" t="s">
        <v>13805</v>
      </c>
      <c r="C13174" s="80">
        <v>12.66</v>
      </c>
    </row>
    <row r="13175" spans="1:3">
      <c r="A13175" s="75">
        <v>4890</v>
      </c>
      <c r="B13175" s="73" t="s">
        <v>13806</v>
      </c>
      <c r="C13175" s="80">
        <v>8.1</v>
      </c>
    </row>
    <row r="13176" spans="1:3">
      <c r="A13176" s="75">
        <v>4888</v>
      </c>
      <c r="B13176" s="73" t="s">
        <v>13807</v>
      </c>
      <c r="C13176" s="80">
        <v>4.3099999999999996</v>
      </c>
    </row>
    <row r="13177" spans="1:3">
      <c r="A13177" s="75">
        <v>12411</v>
      </c>
      <c r="B13177" s="73" t="s">
        <v>13808</v>
      </c>
      <c r="C13177" s="80">
        <v>43.62</v>
      </c>
    </row>
    <row r="13178" spans="1:3">
      <c r="A13178" s="75">
        <v>4891</v>
      </c>
      <c r="B13178" s="73" t="s">
        <v>13809</v>
      </c>
      <c r="C13178" s="80">
        <v>21.81</v>
      </c>
    </row>
    <row r="13179" spans="1:3">
      <c r="A13179" s="75">
        <v>4892</v>
      </c>
      <c r="B13179" s="73" t="s">
        <v>13810</v>
      </c>
      <c r="C13179" s="80">
        <v>61.08</v>
      </c>
    </row>
    <row r="13180" spans="1:3">
      <c r="A13180" s="75">
        <v>4889</v>
      </c>
      <c r="B13180" s="73" t="s">
        <v>13811</v>
      </c>
      <c r="C13180" s="80">
        <v>5.83</v>
      </c>
    </row>
    <row r="13181" spans="1:3">
      <c r="A13181" s="75">
        <v>12412</v>
      </c>
      <c r="B13181" s="73" t="s">
        <v>13812</v>
      </c>
      <c r="C13181" s="80">
        <v>113.53</v>
      </c>
    </row>
    <row r="13182" spans="1:3">
      <c r="A13182" s="75">
        <v>4907</v>
      </c>
      <c r="B13182" s="73" t="s">
        <v>13813</v>
      </c>
      <c r="C13182" s="80">
        <v>21.86</v>
      </c>
    </row>
    <row r="13183" spans="1:3">
      <c r="A13183" s="75">
        <v>4902</v>
      </c>
      <c r="B13183" s="73" t="s">
        <v>13814</v>
      </c>
      <c r="C13183" s="80">
        <v>56.7</v>
      </c>
    </row>
    <row r="13184" spans="1:3">
      <c r="A13184" s="75">
        <v>4741</v>
      </c>
      <c r="B13184" s="73" t="s">
        <v>13815</v>
      </c>
      <c r="C13184" s="80">
        <v>93.4</v>
      </c>
    </row>
    <row r="13185" spans="1:3">
      <c r="A13185" s="75">
        <v>4752</v>
      </c>
      <c r="B13185" s="73" t="s">
        <v>13816</v>
      </c>
      <c r="C13185" s="80">
        <v>10.52</v>
      </c>
    </row>
    <row r="13186" spans="1:3">
      <c r="A13186" s="75">
        <v>41091</v>
      </c>
      <c r="B13186" s="73" t="s">
        <v>13817</v>
      </c>
      <c r="C13186" s="80">
        <v>2314.7800000000002</v>
      </c>
    </row>
    <row r="13187" spans="1:3" ht="25.5">
      <c r="A13187" s="75">
        <v>13954</v>
      </c>
      <c r="B13187" s="73" t="s">
        <v>13818</v>
      </c>
      <c r="C13187" s="80"/>
    </row>
    <row r="13188" spans="1:3">
      <c r="A13188" s="75">
        <v>3411</v>
      </c>
      <c r="B13188" s="73" t="s">
        <v>13819</v>
      </c>
      <c r="C13188" s="80"/>
    </row>
    <row r="13189" spans="1:3">
      <c r="A13189" s="75">
        <v>39995</v>
      </c>
      <c r="B13189" s="73" t="s">
        <v>13820</v>
      </c>
      <c r="C13189" s="80"/>
    </row>
    <row r="13190" spans="1:3" ht="25.5">
      <c r="A13190" s="75">
        <v>11615</v>
      </c>
      <c r="B13190" s="73" t="s">
        <v>13821</v>
      </c>
      <c r="C13190" s="80"/>
    </row>
    <row r="13191" spans="1:3" ht="25.5">
      <c r="A13191" s="75">
        <v>3408</v>
      </c>
      <c r="B13191" s="73" t="s">
        <v>13822</v>
      </c>
      <c r="C13191" s="80"/>
    </row>
    <row r="13192" spans="1:3" ht="25.5">
      <c r="A13192" s="75">
        <v>3409</v>
      </c>
      <c r="B13192" s="73" t="s">
        <v>13823</v>
      </c>
      <c r="C13192" s="80"/>
    </row>
    <row r="13193" spans="1:3">
      <c r="A13193" s="75">
        <v>11427</v>
      </c>
      <c r="B13193" s="73" t="s">
        <v>13824</v>
      </c>
      <c r="C13193" s="80"/>
    </row>
    <row r="13194" spans="1:3">
      <c r="A13194" s="75">
        <v>4491</v>
      </c>
      <c r="B13194" s="73" t="s">
        <v>13825</v>
      </c>
      <c r="C13194" s="80">
        <v>6.93</v>
      </c>
    </row>
    <row r="13195" spans="1:3" ht="25.5">
      <c r="A13195" s="75">
        <v>2745</v>
      </c>
      <c r="B13195" s="73" t="s">
        <v>13826</v>
      </c>
      <c r="C13195" s="80">
        <v>5.63</v>
      </c>
    </row>
    <row r="13196" spans="1:3" ht="25.5">
      <c r="A13196" s="75">
        <v>14439</v>
      </c>
      <c r="B13196" s="73" t="s">
        <v>13827</v>
      </c>
      <c r="C13196" s="80">
        <v>6.99</v>
      </c>
    </row>
    <row r="13197" spans="1:3">
      <c r="A13197" s="75">
        <v>45238</v>
      </c>
      <c r="B13197" s="73" t="s">
        <v>13828</v>
      </c>
      <c r="C13197" s="80">
        <v>20.57</v>
      </c>
    </row>
    <row r="13198" spans="1:3" ht="25.5">
      <c r="A13198" s="75">
        <v>44496</v>
      </c>
      <c r="B13198" s="73" t="s">
        <v>13829</v>
      </c>
      <c r="C13198" s="80">
        <v>140.63999999999999</v>
      </c>
    </row>
    <row r="13199" spans="1:3">
      <c r="A13199" s="75">
        <v>12362</v>
      </c>
      <c r="B13199" s="73" t="s">
        <v>13830</v>
      </c>
      <c r="C13199" s="80">
        <v>25.68</v>
      </c>
    </row>
    <row r="13200" spans="1:3">
      <c r="A13200" s="75">
        <v>421</v>
      </c>
      <c r="B13200" s="73" t="s">
        <v>13831</v>
      </c>
      <c r="C13200" s="80"/>
    </row>
    <row r="13201" spans="1:3">
      <c r="A13201" s="75">
        <v>14148</v>
      </c>
      <c r="B13201" s="73" t="s">
        <v>13832</v>
      </c>
      <c r="C13201" s="80"/>
    </row>
    <row r="13202" spans="1:3">
      <c r="A13202" s="75">
        <v>4341</v>
      </c>
      <c r="B13202" s="73" t="s">
        <v>13833</v>
      </c>
      <c r="C13202" s="80">
        <v>1.17</v>
      </c>
    </row>
    <row r="13203" spans="1:3">
      <c r="A13203" s="75">
        <v>4337</v>
      </c>
      <c r="B13203" s="73" t="s">
        <v>13834</v>
      </c>
      <c r="C13203" s="80">
        <v>2.95</v>
      </c>
    </row>
    <row r="13204" spans="1:3">
      <c r="A13204" s="75">
        <v>11971</v>
      </c>
      <c r="B13204" s="73" t="s">
        <v>13835</v>
      </c>
      <c r="C13204" s="80">
        <v>4.8899999999999997</v>
      </c>
    </row>
    <row r="13205" spans="1:3">
      <c r="A13205" s="75">
        <v>4339</v>
      </c>
      <c r="B13205" s="73" t="s">
        <v>13836</v>
      </c>
      <c r="C13205" s="80">
        <v>0.63</v>
      </c>
    </row>
    <row r="13206" spans="1:3">
      <c r="A13206" s="75">
        <v>39997</v>
      </c>
      <c r="B13206" s="73" t="s">
        <v>13837</v>
      </c>
      <c r="C13206" s="80">
        <v>0.35</v>
      </c>
    </row>
    <row r="13207" spans="1:3">
      <c r="A13207" s="75">
        <v>4342</v>
      </c>
      <c r="B13207" s="73" t="s">
        <v>13838</v>
      </c>
      <c r="C13207" s="80">
        <v>0.26</v>
      </c>
    </row>
    <row r="13208" spans="1:3">
      <c r="A13208" s="75">
        <v>4330</v>
      </c>
      <c r="B13208" s="73" t="s">
        <v>13839</v>
      </c>
      <c r="C13208" s="80">
        <v>0.17</v>
      </c>
    </row>
    <row r="13209" spans="1:3">
      <c r="A13209" s="75">
        <v>4340</v>
      </c>
      <c r="B13209" s="73" t="s">
        <v>13840</v>
      </c>
      <c r="C13209" s="80">
        <v>1.36</v>
      </c>
    </row>
    <row r="13210" spans="1:3">
      <c r="A13210" s="75">
        <v>5088</v>
      </c>
      <c r="B13210" s="73" t="s">
        <v>13841</v>
      </c>
      <c r="C13210" s="80">
        <v>7.81</v>
      </c>
    </row>
    <row r="13211" spans="1:3" ht="38.25">
      <c r="A13211" s="75">
        <v>11154</v>
      </c>
      <c r="B13211" s="73" t="s">
        <v>13842</v>
      </c>
      <c r="C13211" s="80">
        <v>1237</v>
      </c>
    </row>
    <row r="13212" spans="1:3" ht="38.25">
      <c r="A13212" s="75">
        <v>4989</v>
      </c>
      <c r="B13212" s="73" t="s">
        <v>13843</v>
      </c>
      <c r="C13212" s="80">
        <v>417.61</v>
      </c>
    </row>
    <row r="13213" spans="1:3" ht="38.25">
      <c r="A13213" s="75">
        <v>4982</v>
      </c>
      <c r="B13213" s="73" t="s">
        <v>13844</v>
      </c>
      <c r="C13213" s="80">
        <v>391.7</v>
      </c>
    </row>
    <row r="13214" spans="1:3" ht="38.25">
      <c r="A13214" s="75">
        <v>4962</v>
      </c>
      <c r="B13214" s="73" t="s">
        <v>13845</v>
      </c>
      <c r="C13214" s="80">
        <v>308.89999999999998</v>
      </c>
    </row>
    <row r="13215" spans="1:3" ht="38.25">
      <c r="A13215" s="75">
        <v>4981</v>
      </c>
      <c r="B13215" s="73" t="s">
        <v>13846</v>
      </c>
      <c r="C13215" s="80">
        <v>275</v>
      </c>
    </row>
    <row r="13216" spans="1:3" ht="38.25">
      <c r="A13216" s="75">
        <v>4964</v>
      </c>
      <c r="B13216" s="73" t="s">
        <v>13847</v>
      </c>
      <c r="C13216" s="80">
        <v>348.87</v>
      </c>
    </row>
    <row r="13217" spans="1:3" ht="38.25">
      <c r="A13217" s="75">
        <v>4992</v>
      </c>
      <c r="B13217" s="73" t="s">
        <v>13848</v>
      </c>
      <c r="C13217" s="80">
        <v>340.78</v>
      </c>
    </row>
    <row r="13218" spans="1:3" ht="38.25">
      <c r="A13218" s="75">
        <v>4987</v>
      </c>
      <c r="B13218" s="73" t="s">
        <v>13849</v>
      </c>
      <c r="C13218" s="80">
        <v>389.88</v>
      </c>
    </row>
    <row r="13219" spans="1:3" ht="25.5">
      <c r="A13219" s="75">
        <v>4930</v>
      </c>
      <c r="B13219" s="73" t="s">
        <v>13850</v>
      </c>
      <c r="C13219" s="80">
        <v>523.95000000000005</v>
      </c>
    </row>
    <row r="13220" spans="1:3" ht="38.25">
      <c r="A13220" s="75">
        <v>4998</v>
      </c>
      <c r="B13220" s="73" t="s">
        <v>13851</v>
      </c>
      <c r="C13220" s="80"/>
    </row>
    <row r="13221" spans="1:3" ht="38.25">
      <c r="A13221" s="75">
        <v>39021</v>
      </c>
      <c r="B13221" s="73" t="s">
        <v>13852</v>
      </c>
      <c r="C13221" s="80">
        <v>557.09</v>
      </c>
    </row>
    <row r="13222" spans="1:3" ht="25.5">
      <c r="A13222" s="75">
        <v>39022</v>
      </c>
      <c r="B13222" s="73" t="s">
        <v>13853</v>
      </c>
      <c r="C13222" s="80">
        <v>499</v>
      </c>
    </row>
    <row r="13223" spans="1:3" ht="25.5">
      <c r="A13223" s="75">
        <v>39024</v>
      </c>
      <c r="B13223" s="73" t="s">
        <v>13854</v>
      </c>
      <c r="C13223" s="80">
        <v>770.89</v>
      </c>
    </row>
    <row r="13224" spans="1:3" ht="25.5">
      <c r="A13224" s="75">
        <v>4914</v>
      </c>
      <c r="B13224" s="73" t="s">
        <v>13855</v>
      </c>
      <c r="C13224" s="80">
        <v>625.05999999999995</v>
      </c>
    </row>
    <row r="13225" spans="1:3" ht="25.5">
      <c r="A13225" s="75">
        <v>4917</v>
      </c>
      <c r="B13225" s="73" t="s">
        <v>13856</v>
      </c>
      <c r="C13225" s="80">
        <v>431.67</v>
      </c>
    </row>
    <row r="13226" spans="1:3" ht="25.5">
      <c r="A13226" s="75">
        <v>39025</v>
      </c>
      <c r="B13226" s="73" t="s">
        <v>13857</v>
      </c>
      <c r="C13226" s="80">
        <v>790.47</v>
      </c>
    </row>
    <row r="13227" spans="1:3" ht="25.5">
      <c r="A13227" s="75">
        <v>4922</v>
      </c>
      <c r="B13227" s="73" t="s">
        <v>13858</v>
      </c>
      <c r="C13227" s="80">
        <v>400.41</v>
      </c>
    </row>
    <row r="13228" spans="1:3" ht="25.5">
      <c r="A13228" s="75">
        <v>4911</v>
      </c>
      <c r="B13228" s="73" t="s">
        <v>13859</v>
      </c>
      <c r="C13228" s="80"/>
    </row>
    <row r="13229" spans="1:3" ht="25.5">
      <c r="A13229" s="75">
        <v>37518</v>
      </c>
      <c r="B13229" s="73" t="s">
        <v>13860</v>
      </c>
      <c r="C13229" s="80"/>
    </row>
    <row r="13230" spans="1:3" ht="25.5">
      <c r="A13230" s="75">
        <v>4910</v>
      </c>
      <c r="B13230" s="73" t="s">
        <v>13861</v>
      </c>
      <c r="C13230" s="80"/>
    </row>
    <row r="13231" spans="1:3" ht="25.5">
      <c r="A13231" s="75">
        <v>4943</v>
      </c>
      <c r="B13231" s="73" t="s">
        <v>13862</v>
      </c>
      <c r="C13231" s="80"/>
    </row>
    <row r="13232" spans="1:3" ht="25.5">
      <c r="A13232" s="75">
        <v>5002</v>
      </c>
      <c r="B13232" s="73" t="s">
        <v>13863</v>
      </c>
      <c r="C13232" s="80"/>
    </row>
    <row r="13233" spans="1:3">
      <c r="A13233" s="75">
        <v>4977</v>
      </c>
      <c r="B13233" s="73" t="s">
        <v>13864</v>
      </c>
      <c r="C13233" s="80"/>
    </row>
    <row r="13234" spans="1:3" ht="25.5">
      <c r="A13234" s="75">
        <v>11364</v>
      </c>
      <c r="B13234" s="73" t="s">
        <v>13865</v>
      </c>
      <c r="C13234" s="80">
        <v>236.25</v>
      </c>
    </row>
    <row r="13235" spans="1:3" ht="25.5">
      <c r="A13235" s="75">
        <v>11365</v>
      </c>
      <c r="B13235" s="73" t="s">
        <v>13866</v>
      </c>
      <c r="C13235" s="80">
        <v>245.17</v>
      </c>
    </row>
    <row r="13236" spans="1:3" ht="25.5">
      <c r="A13236" s="75">
        <v>11366</v>
      </c>
      <c r="B13236" s="73" t="s">
        <v>13867</v>
      </c>
      <c r="C13236" s="80">
        <v>260.61</v>
      </c>
    </row>
    <row r="13237" spans="1:3" ht="25.5">
      <c r="A13237" s="75">
        <v>43777</v>
      </c>
      <c r="B13237" s="73" t="s">
        <v>13868</v>
      </c>
      <c r="C13237" s="80">
        <v>306.13</v>
      </c>
    </row>
    <row r="13238" spans="1:3" ht="38.25">
      <c r="A13238" s="75">
        <v>20322</v>
      </c>
      <c r="B13238" s="73" t="s">
        <v>13869</v>
      </c>
      <c r="C13238" s="80">
        <v>284.18</v>
      </c>
    </row>
    <row r="13239" spans="1:3" ht="25.5">
      <c r="A13239" s="75">
        <v>10553</v>
      </c>
      <c r="B13239" s="73" t="s">
        <v>13870</v>
      </c>
      <c r="C13239" s="80">
        <v>258.04000000000002</v>
      </c>
    </row>
    <row r="13240" spans="1:3" ht="38.25">
      <c r="A13240" s="75">
        <v>5020</v>
      </c>
      <c r="B13240" s="73" t="s">
        <v>13871</v>
      </c>
      <c r="C13240" s="80">
        <v>272.05</v>
      </c>
    </row>
    <row r="13241" spans="1:3" ht="25.5">
      <c r="A13241" s="75">
        <v>10554</v>
      </c>
      <c r="B13241" s="73" t="s">
        <v>13872</v>
      </c>
      <c r="C13241" s="80">
        <v>260.32</v>
      </c>
    </row>
    <row r="13242" spans="1:3" ht="25.5">
      <c r="A13242" s="75">
        <v>10555</v>
      </c>
      <c r="B13242" s="73" t="s">
        <v>13873</v>
      </c>
      <c r="C13242" s="80">
        <v>283.89</v>
      </c>
    </row>
    <row r="13243" spans="1:3" ht="25.5">
      <c r="A13243" s="75">
        <v>10556</v>
      </c>
      <c r="B13243" s="73" t="s">
        <v>13874</v>
      </c>
      <c r="C13243" s="80">
        <v>377.46</v>
      </c>
    </row>
    <row r="13244" spans="1:3" ht="25.5">
      <c r="A13244" s="75">
        <v>39502</v>
      </c>
      <c r="B13244" s="73" t="s">
        <v>13875</v>
      </c>
      <c r="C13244" s="80">
        <v>530.04</v>
      </c>
    </row>
    <row r="13245" spans="1:3" ht="25.5">
      <c r="A13245" s="75">
        <v>39504</v>
      </c>
      <c r="B13245" s="73" t="s">
        <v>13876</v>
      </c>
      <c r="C13245" s="80">
        <v>586.13</v>
      </c>
    </row>
    <row r="13246" spans="1:3" ht="25.5">
      <c r="A13246" s="75">
        <v>39503</v>
      </c>
      <c r="B13246" s="73" t="s">
        <v>13877</v>
      </c>
      <c r="C13246" s="80">
        <v>616.88</v>
      </c>
    </row>
    <row r="13247" spans="1:3" ht="25.5">
      <c r="A13247" s="75">
        <v>39505</v>
      </c>
      <c r="B13247" s="73" t="s">
        <v>13878</v>
      </c>
      <c r="C13247" s="80">
        <v>664.78</v>
      </c>
    </row>
    <row r="13248" spans="1:3" ht="25.5">
      <c r="A13248" s="75">
        <v>5028</v>
      </c>
      <c r="B13248" s="73" t="s">
        <v>13879</v>
      </c>
      <c r="C13248" s="80"/>
    </row>
    <row r="13249" spans="1:3">
      <c r="A13249" s="75">
        <v>4969</v>
      </c>
      <c r="B13249" s="73" t="s">
        <v>13880</v>
      </c>
      <c r="C13249" s="80"/>
    </row>
    <row r="13250" spans="1:3">
      <c r="A13250" s="75">
        <v>44471</v>
      </c>
      <c r="B13250" s="73" t="s">
        <v>13881</v>
      </c>
      <c r="C13250" s="80"/>
    </row>
    <row r="13251" spans="1:3" ht="25.5">
      <c r="A13251" s="75">
        <v>4944</v>
      </c>
      <c r="B13251" s="73" t="s">
        <v>13882</v>
      </c>
      <c r="C13251" s="80"/>
    </row>
    <row r="13252" spans="1:3">
      <c r="A13252" s="75">
        <v>21102</v>
      </c>
      <c r="B13252" s="73" t="s">
        <v>13883</v>
      </c>
      <c r="C13252" s="80">
        <v>30.75</v>
      </c>
    </row>
    <row r="13253" spans="1:3">
      <c r="A13253" s="75">
        <v>21101</v>
      </c>
      <c r="B13253" s="73" t="s">
        <v>13884</v>
      </c>
      <c r="C13253" s="80">
        <v>19.739999999999998</v>
      </c>
    </row>
    <row r="13254" spans="1:3" ht="25.5">
      <c r="A13254" s="75">
        <v>34713</v>
      </c>
      <c r="B13254" s="73" t="s">
        <v>13885</v>
      </c>
      <c r="C13254" s="80">
        <v>426.59</v>
      </c>
    </row>
    <row r="13255" spans="1:3" ht="25.5">
      <c r="A13255" s="75">
        <v>37563</v>
      </c>
      <c r="B13255" s="73" t="s">
        <v>13886</v>
      </c>
      <c r="C13255" s="80">
        <v>576.53</v>
      </c>
    </row>
    <row r="13256" spans="1:3" ht="25.5">
      <c r="A13256" s="75">
        <v>4948</v>
      </c>
      <c r="B13256" s="73" t="s">
        <v>13887</v>
      </c>
      <c r="C13256" s="80">
        <v>501.59</v>
      </c>
    </row>
    <row r="13257" spans="1:3" ht="25.5">
      <c r="A13257" s="75">
        <v>37561</v>
      </c>
      <c r="B13257" s="73" t="s">
        <v>13888</v>
      </c>
      <c r="C13257" s="80">
        <v>467.81</v>
      </c>
    </row>
    <row r="13258" spans="1:3" ht="25.5">
      <c r="A13258" s="75">
        <v>37562</v>
      </c>
      <c r="B13258" s="73" t="s">
        <v>13889</v>
      </c>
      <c r="C13258" s="80">
        <v>613.35</v>
      </c>
    </row>
    <row r="13259" spans="1:3" ht="25.5">
      <c r="A13259" s="75">
        <v>14164</v>
      </c>
      <c r="B13259" s="73" t="s">
        <v>13890</v>
      </c>
      <c r="C13259" s="80"/>
    </row>
    <row r="13260" spans="1:3" ht="25.5">
      <c r="A13260" s="75">
        <v>14163</v>
      </c>
      <c r="B13260" s="73" t="s">
        <v>13891</v>
      </c>
      <c r="C13260" s="80"/>
    </row>
    <row r="13261" spans="1:3" ht="25.5">
      <c r="A13261" s="75">
        <v>5051</v>
      </c>
      <c r="B13261" s="73" t="s">
        <v>13892</v>
      </c>
      <c r="C13261" s="80"/>
    </row>
    <row r="13262" spans="1:3" ht="25.5">
      <c r="A13262" s="75">
        <v>5052</v>
      </c>
      <c r="B13262" s="73" t="s">
        <v>13893</v>
      </c>
      <c r="C13262" s="80"/>
    </row>
    <row r="13263" spans="1:3" ht="25.5">
      <c r="A13263" s="75">
        <v>14162</v>
      </c>
      <c r="B13263" s="73" t="s">
        <v>13894</v>
      </c>
      <c r="C13263" s="80"/>
    </row>
    <row r="13264" spans="1:3" ht="25.5">
      <c r="A13264" s="75">
        <v>14166</v>
      </c>
      <c r="B13264" s="73" t="s">
        <v>13895</v>
      </c>
      <c r="C13264" s="80"/>
    </row>
    <row r="13265" spans="1:3" ht="25.5">
      <c r="A13265" s="75">
        <v>14165</v>
      </c>
      <c r="B13265" s="73" t="s">
        <v>13896</v>
      </c>
      <c r="C13265" s="80"/>
    </row>
    <row r="13266" spans="1:3" ht="25.5">
      <c r="A13266" s="75">
        <v>5050</v>
      </c>
      <c r="B13266" s="73" t="s">
        <v>13897</v>
      </c>
      <c r="C13266" s="80"/>
    </row>
    <row r="13267" spans="1:3" ht="25.5">
      <c r="A13267" s="75">
        <v>12366</v>
      </c>
      <c r="B13267" s="73" t="s">
        <v>13898</v>
      </c>
      <c r="C13267" s="80">
        <v>1405.64</v>
      </c>
    </row>
    <row r="13268" spans="1:3" ht="25.5">
      <c r="A13268" s="75">
        <v>5045</v>
      </c>
      <c r="B13268" s="73" t="s">
        <v>13899</v>
      </c>
      <c r="C13268" s="80">
        <v>1941.81</v>
      </c>
    </row>
    <row r="13269" spans="1:3" ht="25.5">
      <c r="A13269" s="75">
        <v>5035</v>
      </c>
      <c r="B13269" s="73" t="s">
        <v>13900</v>
      </c>
      <c r="C13269" s="80">
        <v>2232.62</v>
      </c>
    </row>
    <row r="13270" spans="1:3" ht="25.5">
      <c r="A13270" s="75">
        <v>41180</v>
      </c>
      <c r="B13270" s="73" t="s">
        <v>13901</v>
      </c>
      <c r="C13270" s="80">
        <v>5018.8999999999996</v>
      </c>
    </row>
    <row r="13271" spans="1:3" ht="25.5">
      <c r="A13271" s="75">
        <v>41181</v>
      </c>
      <c r="B13271" s="73" t="s">
        <v>13902</v>
      </c>
      <c r="C13271" s="80">
        <v>6644.87</v>
      </c>
    </row>
    <row r="13272" spans="1:3" ht="25.5">
      <c r="A13272" s="75">
        <v>41182</v>
      </c>
      <c r="B13272" s="73" t="s">
        <v>13903</v>
      </c>
      <c r="C13272" s="80">
        <v>9532.61</v>
      </c>
    </row>
    <row r="13273" spans="1:3" ht="25.5">
      <c r="A13273" s="75">
        <v>41183</v>
      </c>
      <c r="B13273" s="73" t="s">
        <v>13904</v>
      </c>
      <c r="C13273" s="80">
        <v>11901.66</v>
      </c>
    </row>
    <row r="13274" spans="1:3" ht="25.5">
      <c r="A13274" s="75">
        <v>41184</v>
      </c>
      <c r="B13274" s="73" t="s">
        <v>13905</v>
      </c>
      <c r="C13274" s="80">
        <v>18121.009999999998</v>
      </c>
    </row>
    <row r="13275" spans="1:3" ht="25.5">
      <c r="A13275" s="75">
        <v>41185</v>
      </c>
      <c r="B13275" s="73" t="s">
        <v>13906</v>
      </c>
      <c r="C13275" s="80">
        <v>6720.09</v>
      </c>
    </row>
    <row r="13276" spans="1:3" ht="25.5">
      <c r="A13276" s="75">
        <v>41186</v>
      </c>
      <c r="B13276" s="73" t="s">
        <v>13907</v>
      </c>
      <c r="C13276" s="80">
        <v>9417.42</v>
      </c>
    </row>
    <row r="13277" spans="1:3" ht="25.5">
      <c r="A13277" s="75">
        <v>41187</v>
      </c>
      <c r="B13277" s="73" t="s">
        <v>13908</v>
      </c>
      <c r="C13277" s="80">
        <v>12629.54</v>
      </c>
    </row>
    <row r="13278" spans="1:3" ht="25.5">
      <c r="A13278" s="75">
        <v>41188</v>
      </c>
      <c r="B13278" s="73" t="s">
        <v>13909</v>
      </c>
      <c r="C13278" s="80">
        <v>16150.37</v>
      </c>
    </row>
    <row r="13279" spans="1:3" ht="25.5">
      <c r="A13279" s="75">
        <v>5036</v>
      </c>
      <c r="B13279" s="73" t="s">
        <v>13910</v>
      </c>
      <c r="C13279" s="80">
        <v>3425.25</v>
      </c>
    </row>
    <row r="13280" spans="1:3" ht="25.5">
      <c r="A13280" s="75">
        <v>41189</v>
      </c>
      <c r="B13280" s="73" t="s">
        <v>13911</v>
      </c>
      <c r="C13280" s="80">
        <v>20762.990000000002</v>
      </c>
    </row>
    <row r="13281" spans="1:3" ht="25.5">
      <c r="A13281" s="75">
        <v>41190</v>
      </c>
      <c r="B13281" s="73" t="s">
        <v>13912</v>
      </c>
      <c r="C13281" s="80">
        <v>7220.64</v>
      </c>
    </row>
    <row r="13282" spans="1:3" ht="25.5">
      <c r="A13282" s="75">
        <v>41191</v>
      </c>
      <c r="B13282" s="73" t="s">
        <v>13913</v>
      </c>
      <c r="C13282" s="80">
        <v>11072.58</v>
      </c>
    </row>
    <row r="13283" spans="1:3" ht="25.5">
      <c r="A13283" s="75">
        <v>41192</v>
      </c>
      <c r="B13283" s="73" t="s">
        <v>13914</v>
      </c>
      <c r="C13283" s="80">
        <v>11543.08</v>
      </c>
    </row>
    <row r="13284" spans="1:3" ht="25.5">
      <c r="A13284" s="75">
        <v>41193</v>
      </c>
      <c r="B13284" s="73" t="s">
        <v>13915</v>
      </c>
      <c r="C13284" s="80">
        <v>18861.009999999998</v>
      </c>
    </row>
    <row r="13285" spans="1:3" ht="25.5">
      <c r="A13285" s="75">
        <v>41194</v>
      </c>
      <c r="B13285" s="73" t="s">
        <v>13916</v>
      </c>
      <c r="C13285" s="80">
        <v>22505.46</v>
      </c>
    </row>
    <row r="13286" spans="1:3" ht="25.5">
      <c r="A13286" s="75">
        <v>5044</v>
      </c>
      <c r="B13286" s="73" t="s">
        <v>13917</v>
      </c>
      <c r="C13286" s="80">
        <v>1211.02</v>
      </c>
    </row>
    <row r="13287" spans="1:3" ht="25.5">
      <c r="A13287" s="75">
        <v>5059</v>
      </c>
      <c r="B13287" s="73" t="s">
        <v>13918</v>
      </c>
      <c r="C13287" s="80">
        <v>1448.24</v>
      </c>
    </row>
    <row r="13288" spans="1:3" ht="25.5">
      <c r="A13288" s="75">
        <v>41201</v>
      </c>
      <c r="B13288" s="73" t="s">
        <v>13919</v>
      </c>
      <c r="C13288" s="80">
        <v>2939.07</v>
      </c>
    </row>
    <row r="13289" spans="1:3" ht="25.5">
      <c r="A13289" s="75">
        <v>41199</v>
      </c>
      <c r="B13289" s="73" t="s">
        <v>13920</v>
      </c>
      <c r="C13289" s="80">
        <v>944.44</v>
      </c>
    </row>
    <row r="13290" spans="1:3" ht="25.5">
      <c r="A13290" s="75">
        <v>5057</v>
      </c>
      <c r="B13290" s="73" t="s">
        <v>13921</v>
      </c>
      <c r="C13290" s="80">
        <v>1278.5899999999999</v>
      </c>
    </row>
    <row r="13291" spans="1:3" ht="25.5">
      <c r="A13291" s="75">
        <v>41200</v>
      </c>
      <c r="B13291" s="73" t="s">
        <v>13922</v>
      </c>
      <c r="C13291" s="80">
        <v>1838.2</v>
      </c>
    </row>
    <row r="13292" spans="1:3" ht="25.5">
      <c r="A13292" s="75">
        <v>41205</v>
      </c>
      <c r="B13292" s="73" t="s">
        <v>13923</v>
      </c>
      <c r="C13292" s="80">
        <v>3406.15</v>
      </c>
    </row>
    <row r="13293" spans="1:3" ht="25.5">
      <c r="A13293" s="75">
        <v>41202</v>
      </c>
      <c r="B13293" s="73" t="s">
        <v>13924</v>
      </c>
      <c r="C13293" s="80">
        <v>993.94</v>
      </c>
    </row>
    <row r="13294" spans="1:3" ht="25.5">
      <c r="A13294" s="75">
        <v>41206</v>
      </c>
      <c r="B13294" s="73" t="s">
        <v>13925</v>
      </c>
      <c r="C13294" s="80">
        <v>4490.87</v>
      </c>
    </row>
    <row r="13295" spans="1:3" ht="25.5">
      <c r="A13295" s="75">
        <v>12372</v>
      </c>
      <c r="B13295" s="73" t="s">
        <v>13926</v>
      </c>
      <c r="C13295" s="80">
        <v>1043.6400000000001</v>
      </c>
    </row>
    <row r="13296" spans="1:3" ht="25.5">
      <c r="A13296" s="75">
        <v>41207</v>
      </c>
      <c r="B13296" s="73" t="s">
        <v>13927</v>
      </c>
      <c r="C13296" s="80">
        <v>6045.6</v>
      </c>
    </row>
    <row r="13297" spans="1:3" ht="25.5">
      <c r="A13297" s="75">
        <v>41203</v>
      </c>
      <c r="B13297" s="73" t="s">
        <v>13928</v>
      </c>
      <c r="C13297" s="80">
        <v>1592.18</v>
      </c>
    </row>
    <row r="13298" spans="1:3" ht="25.5">
      <c r="A13298" s="75">
        <v>41204</v>
      </c>
      <c r="B13298" s="73" t="s">
        <v>13929</v>
      </c>
      <c r="C13298" s="80">
        <v>2250.94</v>
      </c>
    </row>
    <row r="13299" spans="1:3" ht="25.5">
      <c r="A13299" s="75">
        <v>41210</v>
      </c>
      <c r="B13299" s="73" t="s">
        <v>13930</v>
      </c>
      <c r="C13299" s="80">
        <v>3760.14</v>
      </c>
    </row>
    <row r="13300" spans="1:3" ht="25.5">
      <c r="A13300" s="75">
        <v>41208</v>
      </c>
      <c r="B13300" s="73" t="s">
        <v>13931</v>
      </c>
      <c r="C13300" s="80">
        <v>1316.26</v>
      </c>
    </row>
    <row r="13301" spans="1:3" ht="25.5">
      <c r="A13301" s="75">
        <v>41211</v>
      </c>
      <c r="B13301" s="73" t="s">
        <v>13932</v>
      </c>
      <c r="C13301" s="80">
        <v>5297.97</v>
      </c>
    </row>
    <row r="13302" spans="1:3" ht="25.5">
      <c r="A13302" s="75">
        <v>13339</v>
      </c>
      <c r="B13302" s="73" t="s">
        <v>13933</v>
      </c>
      <c r="C13302" s="80">
        <v>1783.86</v>
      </c>
    </row>
    <row r="13303" spans="1:3" ht="25.5">
      <c r="A13303" s="75">
        <v>41213</v>
      </c>
      <c r="B13303" s="73" t="s">
        <v>13934</v>
      </c>
      <c r="C13303" s="80">
        <v>10981.4</v>
      </c>
    </row>
    <row r="13304" spans="1:3" ht="25.5">
      <c r="A13304" s="75">
        <v>41209</v>
      </c>
      <c r="B13304" s="73" t="s">
        <v>13935</v>
      </c>
      <c r="C13304" s="80">
        <v>2454.37</v>
      </c>
    </row>
    <row r="13305" spans="1:3" ht="25.5">
      <c r="A13305" s="75">
        <v>41216</v>
      </c>
      <c r="B13305" s="73" t="s">
        <v>13936</v>
      </c>
      <c r="C13305" s="80">
        <v>4597.3500000000004</v>
      </c>
    </row>
    <row r="13306" spans="1:3" ht="25.5">
      <c r="A13306" s="75">
        <v>41217</v>
      </c>
      <c r="B13306" s="73" t="s">
        <v>13937</v>
      </c>
      <c r="C13306" s="80">
        <v>7371.19</v>
      </c>
    </row>
    <row r="13307" spans="1:3" ht="25.5">
      <c r="A13307" s="75">
        <v>41218</v>
      </c>
      <c r="B13307" s="73" t="s">
        <v>13938</v>
      </c>
      <c r="C13307" s="80">
        <v>9884.99</v>
      </c>
    </row>
    <row r="13308" spans="1:3" ht="25.5">
      <c r="A13308" s="75">
        <v>41214</v>
      </c>
      <c r="B13308" s="73" t="s">
        <v>13939</v>
      </c>
      <c r="C13308" s="80">
        <v>2084.23</v>
      </c>
    </row>
    <row r="13309" spans="1:3" ht="25.5">
      <c r="A13309" s="75">
        <v>41215</v>
      </c>
      <c r="B13309" s="73" t="s">
        <v>13940</v>
      </c>
      <c r="C13309" s="80">
        <v>3138.1</v>
      </c>
    </row>
    <row r="13310" spans="1:3" ht="25.5">
      <c r="A13310" s="75">
        <v>41221</v>
      </c>
      <c r="B13310" s="73" t="s">
        <v>13941</v>
      </c>
      <c r="C13310" s="80">
        <v>9086.4</v>
      </c>
    </row>
    <row r="13311" spans="1:3" ht="25.5">
      <c r="A13311" s="75">
        <v>41222</v>
      </c>
      <c r="B13311" s="73" t="s">
        <v>13942</v>
      </c>
      <c r="C13311" s="80">
        <v>13002.75</v>
      </c>
    </row>
    <row r="13312" spans="1:3" ht="25.5">
      <c r="A13312" s="75">
        <v>41195</v>
      </c>
      <c r="B13312" s="73" t="s">
        <v>13943</v>
      </c>
      <c r="C13312" s="80">
        <v>668.3</v>
      </c>
    </row>
    <row r="13313" spans="1:3" ht="25.5">
      <c r="A13313" s="75">
        <v>41198</v>
      </c>
      <c r="B13313" s="73" t="s">
        <v>13944</v>
      </c>
      <c r="C13313" s="80">
        <v>2611.5700000000002</v>
      </c>
    </row>
    <row r="13314" spans="1:3" ht="25.5">
      <c r="A13314" s="75">
        <v>41196</v>
      </c>
      <c r="B13314" s="73" t="s">
        <v>13945</v>
      </c>
      <c r="C13314" s="80">
        <v>828.4</v>
      </c>
    </row>
    <row r="13315" spans="1:3" ht="25.5">
      <c r="A13315" s="75">
        <v>5033</v>
      </c>
      <c r="B13315" s="73" t="s">
        <v>13946</v>
      </c>
      <c r="C13315" s="80">
        <v>1087.6500000000001</v>
      </c>
    </row>
    <row r="13316" spans="1:3" ht="25.5">
      <c r="A13316" s="75">
        <v>41197</v>
      </c>
      <c r="B13316" s="73" t="s">
        <v>13947</v>
      </c>
      <c r="C13316" s="80">
        <v>1615.56</v>
      </c>
    </row>
    <row r="13317" spans="1:3">
      <c r="A13317" s="75">
        <v>12388</v>
      </c>
      <c r="B13317" s="73" t="s">
        <v>13948</v>
      </c>
      <c r="C13317" s="80"/>
    </row>
    <row r="13318" spans="1:3" ht="25.5">
      <c r="A13318" s="75">
        <v>2731</v>
      </c>
      <c r="B13318" s="73" t="s">
        <v>13949</v>
      </c>
      <c r="C13318" s="80">
        <v>160.88</v>
      </c>
    </row>
    <row r="13319" spans="1:3" ht="25.5">
      <c r="A13319" s="75">
        <v>41457</v>
      </c>
      <c r="B13319" s="73" t="s">
        <v>13950</v>
      </c>
      <c r="C13319" s="80">
        <v>1765.25</v>
      </c>
    </row>
    <row r="13320" spans="1:3" ht="25.5">
      <c r="A13320" s="75">
        <v>41458</v>
      </c>
      <c r="B13320" s="73" t="s">
        <v>13951</v>
      </c>
      <c r="C13320" s="80">
        <v>2464.37</v>
      </c>
    </row>
    <row r="13321" spans="1:3" ht="25.5">
      <c r="A13321" s="75">
        <v>41459</v>
      </c>
      <c r="B13321" s="73" t="s">
        <v>13952</v>
      </c>
      <c r="C13321" s="80">
        <v>3437.61</v>
      </c>
    </row>
    <row r="13322" spans="1:3" ht="25.5">
      <c r="A13322" s="75">
        <v>41461</v>
      </c>
      <c r="B13322" s="73" t="s">
        <v>13953</v>
      </c>
      <c r="C13322" s="80">
        <v>4687.01</v>
      </c>
    </row>
    <row r="13323" spans="1:3">
      <c r="A13323" s="75">
        <v>44537</v>
      </c>
      <c r="B13323" s="73" t="s">
        <v>13954</v>
      </c>
      <c r="C13323" s="80">
        <v>353.57</v>
      </c>
    </row>
    <row r="13324" spans="1:3" ht="25.5">
      <c r="A13324" s="75">
        <v>11844</v>
      </c>
      <c r="B13324" s="73" t="s">
        <v>13955</v>
      </c>
      <c r="C13324" s="80">
        <v>54.6</v>
      </c>
    </row>
    <row r="13325" spans="1:3" ht="25.5">
      <c r="A13325" s="75">
        <v>4465</v>
      </c>
      <c r="B13325" s="73" t="s">
        <v>13956</v>
      </c>
      <c r="C13325" s="80">
        <v>45.38</v>
      </c>
    </row>
    <row r="13326" spans="1:3" ht="25.5">
      <c r="A13326" s="75">
        <v>35273</v>
      </c>
      <c r="B13326" s="73" t="s">
        <v>13957</v>
      </c>
      <c r="C13326" s="80">
        <v>54.42</v>
      </c>
    </row>
    <row r="13327" spans="1:3" ht="25.5">
      <c r="A13327" s="75">
        <v>4470</v>
      </c>
      <c r="B13327" s="73" t="s">
        <v>13958</v>
      </c>
      <c r="C13327" s="80">
        <v>125.59</v>
      </c>
    </row>
    <row r="13328" spans="1:3" ht="25.5">
      <c r="A13328" s="75">
        <v>20204</v>
      </c>
      <c r="B13328" s="73" t="s">
        <v>13959</v>
      </c>
      <c r="C13328" s="80">
        <v>83.72</v>
      </c>
    </row>
    <row r="13329" spans="1:3" ht="25.5">
      <c r="A13329" s="75">
        <v>20208</v>
      </c>
      <c r="B13329" s="73" t="s">
        <v>13960</v>
      </c>
      <c r="C13329" s="80">
        <v>113.03</v>
      </c>
    </row>
    <row r="13330" spans="1:3" ht="25.5">
      <c r="A13330" s="75">
        <v>4437</v>
      </c>
      <c r="B13330" s="73" t="s">
        <v>13961</v>
      </c>
      <c r="C13330" s="80">
        <v>94.19</v>
      </c>
    </row>
    <row r="13331" spans="1:3" ht="25.5">
      <c r="A13331" s="75">
        <v>14580</v>
      </c>
      <c r="B13331" s="73" t="s">
        <v>13962</v>
      </c>
      <c r="C13331" s="80">
        <v>94.19</v>
      </c>
    </row>
    <row r="13332" spans="1:3">
      <c r="A13332" s="75">
        <v>5065</v>
      </c>
      <c r="B13332" s="73" t="s">
        <v>13963</v>
      </c>
      <c r="C13332" s="80">
        <v>38.51</v>
      </c>
    </row>
    <row r="13333" spans="1:3">
      <c r="A13333" s="75">
        <v>5072</v>
      </c>
      <c r="B13333" s="73" t="s">
        <v>13964</v>
      </c>
      <c r="C13333" s="80">
        <v>35.619999999999997</v>
      </c>
    </row>
    <row r="13334" spans="1:3">
      <c r="A13334" s="75">
        <v>5066</v>
      </c>
      <c r="B13334" s="73" t="s">
        <v>13965</v>
      </c>
      <c r="C13334" s="80">
        <v>26.67</v>
      </c>
    </row>
    <row r="13335" spans="1:3">
      <c r="A13335" s="75">
        <v>5063</v>
      </c>
      <c r="B13335" s="73" t="s">
        <v>13966</v>
      </c>
      <c r="C13335" s="80">
        <v>24.15</v>
      </c>
    </row>
    <row r="13336" spans="1:3">
      <c r="A13336" s="75">
        <v>20247</v>
      </c>
      <c r="B13336" s="73" t="s">
        <v>13967</v>
      </c>
      <c r="C13336" s="80">
        <v>22.41</v>
      </c>
    </row>
    <row r="13337" spans="1:3">
      <c r="A13337" s="75">
        <v>5074</v>
      </c>
      <c r="B13337" s="73" t="s">
        <v>13968</v>
      </c>
      <c r="C13337" s="80">
        <v>22.68</v>
      </c>
    </row>
    <row r="13338" spans="1:3">
      <c r="A13338" s="75">
        <v>5067</v>
      </c>
      <c r="B13338" s="73" t="s">
        <v>13969</v>
      </c>
      <c r="C13338" s="80">
        <v>21.57</v>
      </c>
    </row>
    <row r="13339" spans="1:3">
      <c r="A13339" s="75">
        <v>5078</v>
      </c>
      <c r="B13339" s="73" t="s">
        <v>13970</v>
      </c>
      <c r="C13339" s="80">
        <v>21.33</v>
      </c>
    </row>
    <row r="13340" spans="1:3">
      <c r="A13340" s="75">
        <v>5068</v>
      </c>
      <c r="B13340" s="73" t="s">
        <v>13971</v>
      </c>
      <c r="C13340" s="80">
        <v>20.239999999999998</v>
      </c>
    </row>
    <row r="13341" spans="1:3">
      <c r="A13341" s="75">
        <v>5073</v>
      </c>
      <c r="B13341" s="73" t="s">
        <v>13972</v>
      </c>
      <c r="C13341" s="80">
        <v>20.63</v>
      </c>
    </row>
    <row r="13342" spans="1:3">
      <c r="A13342" s="75">
        <v>5069</v>
      </c>
      <c r="B13342" s="73" t="s">
        <v>13973</v>
      </c>
      <c r="C13342" s="80">
        <v>20.63</v>
      </c>
    </row>
    <row r="13343" spans="1:3">
      <c r="A13343" s="75">
        <v>5070</v>
      </c>
      <c r="B13343" s="73" t="s">
        <v>13974</v>
      </c>
      <c r="C13343" s="80">
        <v>20.86</v>
      </c>
    </row>
    <row r="13344" spans="1:3">
      <c r="A13344" s="75">
        <v>5071</v>
      </c>
      <c r="B13344" s="73" t="s">
        <v>13975</v>
      </c>
      <c r="C13344" s="80">
        <v>20.239999999999998</v>
      </c>
    </row>
    <row r="13345" spans="1:3">
      <c r="A13345" s="75">
        <v>5061</v>
      </c>
      <c r="B13345" s="73" t="s">
        <v>13976</v>
      </c>
      <c r="C13345" s="80">
        <v>19.899999999999999</v>
      </c>
    </row>
    <row r="13346" spans="1:3">
      <c r="A13346" s="75">
        <v>5075</v>
      </c>
      <c r="B13346" s="73" t="s">
        <v>13977</v>
      </c>
      <c r="C13346" s="80">
        <v>20.239999999999998</v>
      </c>
    </row>
    <row r="13347" spans="1:3">
      <c r="A13347" s="75">
        <v>5062</v>
      </c>
      <c r="B13347" s="73" t="s">
        <v>13978</v>
      </c>
      <c r="C13347" s="80">
        <v>20.51</v>
      </c>
    </row>
    <row r="13348" spans="1:3">
      <c r="A13348" s="75">
        <v>39027</v>
      </c>
      <c r="B13348" s="73" t="s">
        <v>13979</v>
      </c>
      <c r="C13348" s="80">
        <v>20.22</v>
      </c>
    </row>
    <row r="13349" spans="1:3">
      <c r="A13349" s="75">
        <v>40568</v>
      </c>
      <c r="B13349" s="73" t="s">
        <v>13980</v>
      </c>
      <c r="C13349" s="80">
        <v>20.39</v>
      </c>
    </row>
    <row r="13350" spans="1:3">
      <c r="A13350" s="75">
        <v>40304</v>
      </c>
      <c r="B13350" s="73" t="s">
        <v>13981</v>
      </c>
      <c r="C13350" s="80">
        <v>24.98</v>
      </c>
    </row>
    <row r="13351" spans="1:3">
      <c r="A13351" s="75">
        <v>39026</v>
      </c>
      <c r="B13351" s="73" t="s">
        <v>13982</v>
      </c>
      <c r="C13351" s="80">
        <v>22.76</v>
      </c>
    </row>
    <row r="13352" spans="1:3" ht="25.5">
      <c r="A13352" s="75">
        <v>42431</v>
      </c>
      <c r="B13352" s="73" t="s">
        <v>13983</v>
      </c>
      <c r="C13352" s="80"/>
    </row>
    <row r="13353" spans="1:3">
      <c r="A13353" s="75">
        <v>44074</v>
      </c>
      <c r="B13353" s="73" t="s">
        <v>13984</v>
      </c>
      <c r="C13353" s="80">
        <v>564.76</v>
      </c>
    </row>
    <row r="13354" spans="1:3">
      <c r="A13354" s="75">
        <v>44072</v>
      </c>
      <c r="B13354" s="73" t="s">
        <v>13985</v>
      </c>
      <c r="C13354" s="80">
        <v>119.1</v>
      </c>
    </row>
    <row r="13355" spans="1:3" ht="25.5">
      <c r="A13355" s="75">
        <v>511</v>
      </c>
      <c r="B13355" s="73" t="s">
        <v>13986</v>
      </c>
      <c r="C13355" s="80"/>
    </row>
    <row r="13356" spans="1:3" ht="25.5">
      <c r="A13356" s="75">
        <v>37540</v>
      </c>
      <c r="B13356" s="73" t="s">
        <v>13987</v>
      </c>
      <c r="C13356" s="80">
        <v>78102.740000000005</v>
      </c>
    </row>
    <row r="13357" spans="1:3" ht="25.5">
      <c r="A13357" s="75">
        <v>37548</v>
      </c>
      <c r="B13357" s="73" t="s">
        <v>13988</v>
      </c>
      <c r="C13357" s="80">
        <v>103524.78</v>
      </c>
    </row>
    <row r="13358" spans="1:3" ht="25.5">
      <c r="A13358" s="75">
        <v>39828</v>
      </c>
      <c r="B13358" s="73" t="s">
        <v>13989</v>
      </c>
      <c r="C13358" s="80">
        <v>621.04999999999995</v>
      </c>
    </row>
    <row r="13359" spans="1:3" ht="25.5">
      <c r="A13359" s="75">
        <v>38392</v>
      </c>
      <c r="B13359" s="73" t="s">
        <v>13990</v>
      </c>
      <c r="C13359" s="80">
        <v>82.76</v>
      </c>
    </row>
    <row r="13360" spans="1:3">
      <c r="A13360" s="75">
        <v>11735</v>
      </c>
      <c r="B13360" s="73" t="s">
        <v>13991</v>
      </c>
      <c r="C13360" s="80">
        <v>9.23</v>
      </c>
    </row>
    <row r="13361" spans="1:3">
      <c r="A13361" s="75">
        <v>11737</v>
      </c>
      <c r="B13361" s="73" t="s">
        <v>13992</v>
      </c>
      <c r="C13361" s="80">
        <v>13.09</v>
      </c>
    </row>
    <row r="13362" spans="1:3">
      <c r="A13362" s="75">
        <v>11738</v>
      </c>
      <c r="B13362" s="73" t="s">
        <v>13993</v>
      </c>
      <c r="C13362" s="80">
        <v>16.5</v>
      </c>
    </row>
    <row r="13363" spans="1:3">
      <c r="A13363" s="75">
        <v>36143</v>
      </c>
      <c r="B13363" s="73" t="s">
        <v>13994</v>
      </c>
      <c r="C13363" s="80">
        <v>93.2</v>
      </c>
    </row>
    <row r="13364" spans="1:3">
      <c r="A13364" s="75">
        <v>36142</v>
      </c>
      <c r="B13364" s="73" t="s">
        <v>13995</v>
      </c>
      <c r="C13364" s="80">
        <v>2.2999999999999998</v>
      </c>
    </row>
    <row r="13365" spans="1:3">
      <c r="A13365" s="75">
        <v>45227</v>
      </c>
      <c r="B13365" s="73" t="s">
        <v>13996</v>
      </c>
      <c r="C13365" s="80">
        <v>888.1</v>
      </c>
    </row>
    <row r="13366" spans="1:3">
      <c r="A13366" s="75">
        <v>45209</v>
      </c>
      <c r="B13366" s="73" t="s">
        <v>13997</v>
      </c>
      <c r="C13366" s="80">
        <v>38.9</v>
      </c>
    </row>
    <row r="13367" spans="1:3">
      <c r="A13367" s="75">
        <v>36146</v>
      </c>
      <c r="B13367" s="73" t="s">
        <v>13998</v>
      </c>
      <c r="C13367" s="80">
        <v>246.62</v>
      </c>
    </row>
    <row r="13368" spans="1:3">
      <c r="A13368" s="75">
        <v>39015</v>
      </c>
      <c r="B13368" s="73" t="s">
        <v>13999</v>
      </c>
      <c r="C13368" s="80"/>
    </row>
    <row r="13369" spans="1:3">
      <c r="A13369" s="75">
        <v>38377</v>
      </c>
      <c r="B13369" s="73" t="s">
        <v>14000</v>
      </c>
      <c r="C13369" s="80">
        <v>25.05</v>
      </c>
    </row>
    <row r="13370" spans="1:3">
      <c r="A13370" s="75">
        <v>38376</v>
      </c>
      <c r="B13370" s="73" t="s">
        <v>14001</v>
      </c>
      <c r="C13370" s="80">
        <v>28.98</v>
      </c>
    </row>
    <row r="13371" spans="1:3">
      <c r="A13371" s="75">
        <v>38116</v>
      </c>
      <c r="B13371" s="73" t="s">
        <v>14002</v>
      </c>
      <c r="C13371" s="80">
        <v>5.01</v>
      </c>
    </row>
    <row r="13372" spans="1:3" ht="25.5">
      <c r="A13372" s="75">
        <v>38066</v>
      </c>
      <c r="B13372" s="73" t="s">
        <v>14003</v>
      </c>
      <c r="C13372" s="80">
        <v>8.27</v>
      </c>
    </row>
    <row r="13373" spans="1:3">
      <c r="A13373" s="75">
        <v>38117</v>
      </c>
      <c r="B13373" s="73" t="s">
        <v>14004</v>
      </c>
      <c r="C13373" s="80">
        <v>8.5299999999999994</v>
      </c>
    </row>
    <row r="13374" spans="1:3" ht="25.5">
      <c r="A13374" s="75">
        <v>38067</v>
      </c>
      <c r="B13374" s="73" t="s">
        <v>14005</v>
      </c>
      <c r="C13374" s="80">
        <v>11.65</v>
      </c>
    </row>
    <row r="13375" spans="1:3">
      <c r="A13375" s="75">
        <v>44313</v>
      </c>
      <c r="B13375" s="73" t="s">
        <v>14006</v>
      </c>
      <c r="C13375" s="80">
        <v>987.88</v>
      </c>
    </row>
    <row r="13376" spans="1:3" ht="25.5">
      <c r="A13376" s="75">
        <v>11522</v>
      </c>
      <c r="B13376" s="73" t="s">
        <v>14007</v>
      </c>
      <c r="C13376" s="80">
        <v>15.13</v>
      </c>
    </row>
    <row r="13377" spans="1:3" ht="25.5">
      <c r="A13377" s="75">
        <v>43600</v>
      </c>
      <c r="B13377" s="73" t="s">
        <v>14008</v>
      </c>
      <c r="C13377" s="80">
        <v>60.65</v>
      </c>
    </row>
    <row r="13378" spans="1:3" ht="25.5">
      <c r="A13378" s="75">
        <v>5080</v>
      </c>
      <c r="B13378" s="73" t="s">
        <v>14009</v>
      </c>
      <c r="C13378" s="80">
        <v>23.65</v>
      </c>
    </row>
    <row r="13379" spans="1:3" ht="25.5">
      <c r="A13379" s="75">
        <v>38168</v>
      </c>
      <c r="B13379" s="73" t="s">
        <v>14010</v>
      </c>
      <c r="C13379" s="80">
        <v>165.13</v>
      </c>
    </row>
    <row r="13380" spans="1:3" ht="25.5">
      <c r="A13380" s="75">
        <v>43601</v>
      </c>
      <c r="B13380" s="73" t="s">
        <v>14011</v>
      </c>
      <c r="C13380" s="80">
        <v>82.56</v>
      </c>
    </row>
    <row r="13381" spans="1:3" ht="25.5">
      <c r="A13381" s="75">
        <v>13393</v>
      </c>
      <c r="B13381" s="73" t="s">
        <v>14012</v>
      </c>
      <c r="C13381" s="80"/>
    </row>
    <row r="13382" spans="1:3" ht="25.5">
      <c r="A13382" s="75">
        <v>13395</v>
      </c>
      <c r="B13382" s="73" t="s">
        <v>14013</v>
      </c>
      <c r="C13382" s="80"/>
    </row>
    <row r="13383" spans="1:3" ht="25.5">
      <c r="A13383" s="75">
        <v>12039</v>
      </c>
      <c r="B13383" s="73" t="s">
        <v>14014</v>
      </c>
      <c r="C13383" s="80"/>
    </row>
    <row r="13384" spans="1:3" ht="25.5">
      <c r="A13384" s="75">
        <v>13396</v>
      </c>
      <c r="B13384" s="73" t="s">
        <v>14015</v>
      </c>
      <c r="C13384" s="80"/>
    </row>
    <row r="13385" spans="1:3" ht="25.5">
      <c r="A13385" s="75">
        <v>12041</v>
      </c>
      <c r="B13385" s="73" t="s">
        <v>14016</v>
      </c>
      <c r="C13385" s="80"/>
    </row>
    <row r="13386" spans="1:3" ht="25.5">
      <c r="A13386" s="75">
        <v>12043</v>
      </c>
      <c r="B13386" s="73" t="s">
        <v>14017</v>
      </c>
      <c r="C13386" s="80"/>
    </row>
    <row r="13387" spans="1:3" ht="25.5">
      <c r="A13387" s="75">
        <v>39762</v>
      </c>
      <c r="B13387" s="73" t="s">
        <v>14018</v>
      </c>
      <c r="C13387" s="80"/>
    </row>
    <row r="13388" spans="1:3" ht="25.5">
      <c r="A13388" s="75">
        <v>12042</v>
      </c>
      <c r="B13388" s="73" t="s">
        <v>14019</v>
      </c>
      <c r="C13388" s="80"/>
    </row>
    <row r="13389" spans="1:3" ht="25.5">
      <c r="A13389" s="75">
        <v>39763</v>
      </c>
      <c r="B13389" s="73" t="s">
        <v>14020</v>
      </c>
      <c r="C13389" s="80"/>
    </row>
    <row r="13390" spans="1:3" ht="25.5">
      <c r="A13390" s="75">
        <v>39760</v>
      </c>
      <c r="B13390" s="73" t="s">
        <v>14021</v>
      </c>
      <c r="C13390" s="80"/>
    </row>
    <row r="13391" spans="1:3" ht="25.5">
      <c r="A13391" s="75">
        <v>39756</v>
      </c>
      <c r="B13391" s="73" t="s">
        <v>14022</v>
      </c>
      <c r="C13391" s="80"/>
    </row>
    <row r="13392" spans="1:3" ht="25.5">
      <c r="A13392" s="75">
        <v>12038</v>
      </c>
      <c r="B13392" s="73" t="s">
        <v>14023</v>
      </c>
      <c r="C13392" s="80"/>
    </row>
    <row r="13393" spans="1:3" ht="25.5">
      <c r="A13393" s="75">
        <v>39757</v>
      </c>
      <c r="B13393" s="73" t="s">
        <v>14024</v>
      </c>
      <c r="C13393" s="80"/>
    </row>
    <row r="13394" spans="1:3" ht="25.5">
      <c r="A13394" s="75">
        <v>39758</v>
      </c>
      <c r="B13394" s="73" t="s">
        <v>14025</v>
      </c>
      <c r="C13394" s="80"/>
    </row>
    <row r="13395" spans="1:3" ht="25.5">
      <c r="A13395" s="75">
        <v>39759</v>
      </c>
      <c r="B13395" s="73" t="s">
        <v>14026</v>
      </c>
      <c r="C13395" s="80"/>
    </row>
    <row r="13396" spans="1:3" ht="25.5">
      <c r="A13396" s="75">
        <v>39761</v>
      </c>
      <c r="B13396" s="73" t="s">
        <v>14027</v>
      </c>
      <c r="C13396" s="80"/>
    </row>
    <row r="13397" spans="1:3" ht="25.5">
      <c r="A13397" s="75">
        <v>39805</v>
      </c>
      <c r="B13397" s="73" t="s">
        <v>14028</v>
      </c>
      <c r="C13397" s="80">
        <v>138.15</v>
      </c>
    </row>
    <row r="13398" spans="1:3" ht="25.5">
      <c r="A13398" s="75">
        <v>39806</v>
      </c>
      <c r="B13398" s="73" t="s">
        <v>14029</v>
      </c>
      <c r="C13398" s="80">
        <v>255.96</v>
      </c>
    </row>
    <row r="13399" spans="1:3" ht="25.5">
      <c r="A13399" s="75">
        <v>39807</v>
      </c>
      <c r="B13399" s="73" t="s">
        <v>14030</v>
      </c>
      <c r="C13399" s="80">
        <v>554.73</v>
      </c>
    </row>
    <row r="13400" spans="1:3" ht="25.5">
      <c r="A13400" s="75">
        <v>43100</v>
      </c>
      <c r="B13400" s="73" t="s">
        <v>14031</v>
      </c>
      <c r="C13400" s="80">
        <v>433.68</v>
      </c>
    </row>
    <row r="13401" spans="1:3" ht="25.5">
      <c r="A13401" s="75">
        <v>39804</v>
      </c>
      <c r="B13401" s="73" t="s">
        <v>14032</v>
      </c>
      <c r="C13401" s="80">
        <v>81.12</v>
      </c>
    </row>
    <row r="13402" spans="1:3" ht="25.5">
      <c r="A13402" s="75">
        <v>39796</v>
      </c>
      <c r="B13402" s="73" t="s">
        <v>14033</v>
      </c>
      <c r="C13402" s="80">
        <v>84.02</v>
      </c>
    </row>
    <row r="13403" spans="1:3" ht="25.5">
      <c r="A13403" s="75">
        <v>39797</v>
      </c>
      <c r="B13403" s="73" t="s">
        <v>14034</v>
      </c>
      <c r="C13403" s="80">
        <v>131.9</v>
      </c>
    </row>
    <row r="13404" spans="1:3" ht="25.5">
      <c r="A13404" s="75">
        <v>39798</v>
      </c>
      <c r="B13404" s="73" t="s">
        <v>14035</v>
      </c>
      <c r="C13404" s="80">
        <v>226.25</v>
      </c>
    </row>
    <row r="13405" spans="1:3" ht="25.5">
      <c r="A13405" s="75">
        <v>39794</v>
      </c>
      <c r="B13405" s="73" t="s">
        <v>14036</v>
      </c>
      <c r="C13405" s="80">
        <v>35.659999999999997</v>
      </c>
    </row>
    <row r="13406" spans="1:3" ht="25.5">
      <c r="A13406" s="75">
        <v>39795</v>
      </c>
      <c r="B13406" s="73" t="s">
        <v>14037</v>
      </c>
      <c r="C13406" s="80">
        <v>56.34</v>
      </c>
    </row>
    <row r="13407" spans="1:3" ht="25.5">
      <c r="A13407" s="75">
        <v>39801</v>
      </c>
      <c r="B13407" s="73" t="s">
        <v>14038</v>
      </c>
      <c r="C13407" s="80">
        <v>118.98</v>
      </c>
    </row>
    <row r="13408" spans="1:3" ht="25.5">
      <c r="A13408" s="75">
        <v>39802</v>
      </c>
      <c r="B13408" s="73" t="s">
        <v>14039</v>
      </c>
      <c r="C13408" s="80">
        <v>174.41</v>
      </c>
    </row>
    <row r="13409" spans="1:3" ht="25.5">
      <c r="A13409" s="75">
        <v>39803</v>
      </c>
      <c r="B13409" s="73" t="s">
        <v>14040</v>
      </c>
      <c r="C13409" s="80">
        <v>243.3</v>
      </c>
    </row>
    <row r="13410" spans="1:3" ht="25.5">
      <c r="A13410" s="75">
        <v>39799</v>
      </c>
      <c r="B13410" s="73" t="s">
        <v>14041</v>
      </c>
      <c r="C13410" s="80">
        <v>41.57</v>
      </c>
    </row>
    <row r="13411" spans="1:3" ht="25.5">
      <c r="A13411" s="75">
        <v>39800</v>
      </c>
      <c r="B13411" s="73" t="s">
        <v>14042</v>
      </c>
      <c r="C13411" s="80">
        <v>70.819999999999993</v>
      </c>
    </row>
    <row r="13412" spans="1:3">
      <c r="A13412" s="75">
        <v>43837</v>
      </c>
      <c r="B13412" s="73" t="s">
        <v>14043</v>
      </c>
      <c r="C13412" s="80"/>
    </row>
    <row r="13413" spans="1:3">
      <c r="A13413" s="75">
        <v>43836</v>
      </c>
      <c r="B13413" s="73" t="s">
        <v>14044</v>
      </c>
      <c r="C13413" s="80"/>
    </row>
    <row r="13414" spans="1:3">
      <c r="A13414" s="75">
        <v>21059</v>
      </c>
      <c r="B13414" s="73" t="s">
        <v>14045</v>
      </c>
      <c r="C13414" s="80"/>
    </row>
    <row r="13415" spans="1:3">
      <c r="A13415" s="75">
        <v>11234</v>
      </c>
      <c r="B13415" s="73" t="s">
        <v>14046</v>
      </c>
      <c r="C13415" s="80"/>
    </row>
    <row r="13416" spans="1:3">
      <c r="A13416" s="75">
        <v>21060</v>
      </c>
      <c r="B13416" s="73" t="s">
        <v>14047</v>
      </c>
      <c r="C13416" s="80"/>
    </row>
    <row r="13417" spans="1:3">
      <c r="A13417" s="75">
        <v>21061</v>
      </c>
      <c r="B13417" s="73" t="s">
        <v>14048</v>
      </c>
      <c r="C13417" s="80"/>
    </row>
    <row r="13418" spans="1:3">
      <c r="A13418" s="75">
        <v>21062</v>
      </c>
      <c r="B13418" s="73" t="s">
        <v>14049</v>
      </c>
      <c r="C13418" s="80"/>
    </row>
    <row r="13419" spans="1:3">
      <c r="A13419" s="75">
        <v>11708</v>
      </c>
      <c r="B13419" s="73" t="s">
        <v>14050</v>
      </c>
      <c r="C13419" s="80"/>
    </row>
    <row r="13420" spans="1:3">
      <c r="A13420" s="75">
        <v>11709</v>
      </c>
      <c r="B13420" s="73" t="s">
        <v>14051</v>
      </c>
      <c r="C13420" s="80"/>
    </row>
    <row r="13421" spans="1:3">
      <c r="A13421" s="75">
        <v>11710</v>
      </c>
      <c r="B13421" s="73" t="s">
        <v>14052</v>
      </c>
      <c r="C13421" s="80"/>
    </row>
    <row r="13422" spans="1:3">
      <c r="A13422" s="75">
        <v>11707</v>
      </c>
      <c r="B13422" s="73" t="s">
        <v>14053</v>
      </c>
      <c r="C13422" s="80"/>
    </row>
    <row r="13423" spans="1:3" ht="25.5">
      <c r="A13423" s="75">
        <v>5102</v>
      </c>
      <c r="B13423" s="73" t="s">
        <v>14054</v>
      </c>
      <c r="C13423" s="80">
        <v>12.97</v>
      </c>
    </row>
    <row r="13424" spans="1:3">
      <c r="A13424" s="75">
        <v>11711</v>
      </c>
      <c r="B13424" s="73" t="s">
        <v>14055</v>
      </c>
      <c r="C13424" s="80">
        <v>10.8</v>
      </c>
    </row>
    <row r="13425" spans="1:3">
      <c r="A13425" s="75">
        <v>11739</v>
      </c>
      <c r="B13425" s="73" t="s">
        <v>14056</v>
      </c>
      <c r="C13425" s="80">
        <v>9.24</v>
      </c>
    </row>
    <row r="13426" spans="1:3">
      <c r="A13426" s="75">
        <v>11741</v>
      </c>
      <c r="B13426" s="73" t="s">
        <v>14057</v>
      </c>
      <c r="C13426" s="80">
        <v>11.77</v>
      </c>
    </row>
    <row r="13427" spans="1:3">
      <c r="A13427" s="75">
        <v>11745</v>
      </c>
      <c r="B13427" s="73" t="s">
        <v>14058</v>
      </c>
      <c r="C13427" s="80">
        <v>15.51</v>
      </c>
    </row>
    <row r="13428" spans="1:3">
      <c r="A13428" s="75">
        <v>11743</v>
      </c>
      <c r="B13428" s="73" t="s">
        <v>14059</v>
      </c>
      <c r="C13428" s="80">
        <v>9.8800000000000008</v>
      </c>
    </row>
    <row r="13429" spans="1:3" ht="25.5">
      <c r="A13429" s="75">
        <v>5104</v>
      </c>
      <c r="B13429" s="73" t="s">
        <v>14060</v>
      </c>
      <c r="C13429" s="80">
        <v>128.27000000000001</v>
      </c>
    </row>
    <row r="13430" spans="1:3">
      <c r="A13430" s="75">
        <v>44530</v>
      </c>
      <c r="B13430" s="73" t="s">
        <v>14061</v>
      </c>
      <c r="C13430" s="80">
        <v>54.36</v>
      </c>
    </row>
    <row r="13431" spans="1:3">
      <c r="A13431" s="75">
        <v>2710</v>
      </c>
      <c r="B13431" s="73" t="s">
        <v>14062</v>
      </c>
      <c r="C13431" s="80">
        <v>46.91</v>
      </c>
    </row>
    <row r="13432" spans="1:3">
      <c r="A13432" s="75">
        <v>14575</v>
      </c>
      <c r="B13432" s="73" t="s">
        <v>14063</v>
      </c>
      <c r="C13432" s="80"/>
    </row>
    <row r="13433" spans="1:3">
      <c r="A13433" s="75">
        <v>20043</v>
      </c>
      <c r="B13433" s="73" t="s">
        <v>14064</v>
      </c>
      <c r="C13433" s="80">
        <v>9.2100000000000009</v>
      </c>
    </row>
    <row r="13434" spans="1:3">
      <c r="A13434" s="75">
        <v>20044</v>
      </c>
      <c r="B13434" s="73" t="s">
        <v>14065</v>
      </c>
      <c r="C13434" s="80">
        <v>10.67</v>
      </c>
    </row>
    <row r="13435" spans="1:3">
      <c r="A13435" s="75">
        <v>20042</v>
      </c>
      <c r="B13435" s="73" t="s">
        <v>14066</v>
      </c>
      <c r="C13435" s="80">
        <v>7.99</v>
      </c>
    </row>
    <row r="13436" spans="1:3">
      <c r="A13436" s="75">
        <v>20046</v>
      </c>
      <c r="B13436" s="73" t="s">
        <v>14067</v>
      </c>
      <c r="C13436" s="80">
        <v>18.899999999999999</v>
      </c>
    </row>
    <row r="13437" spans="1:3">
      <c r="A13437" s="75">
        <v>20047</v>
      </c>
      <c r="B13437" s="73" t="s">
        <v>14068</v>
      </c>
      <c r="C13437" s="80">
        <v>56.68</v>
      </c>
    </row>
    <row r="13438" spans="1:3">
      <c r="A13438" s="75">
        <v>20045</v>
      </c>
      <c r="B13438" s="73" t="s">
        <v>14069</v>
      </c>
      <c r="C13438" s="80">
        <v>9.56</v>
      </c>
    </row>
    <row r="13439" spans="1:3" ht="25.5">
      <c r="A13439" s="75">
        <v>20972</v>
      </c>
      <c r="B13439" s="73" t="s">
        <v>14070</v>
      </c>
      <c r="C13439" s="80">
        <v>132.13999999999999</v>
      </c>
    </row>
    <row r="13440" spans="1:3">
      <c r="A13440" s="75">
        <v>11321</v>
      </c>
      <c r="B13440" s="73" t="s">
        <v>14071</v>
      </c>
      <c r="C13440" s="80">
        <v>24.47</v>
      </c>
    </row>
    <row r="13441" spans="1:3">
      <c r="A13441" s="75">
        <v>11323</v>
      </c>
      <c r="B13441" s="73" t="s">
        <v>14072</v>
      </c>
      <c r="C13441" s="80">
        <v>28.14</v>
      </c>
    </row>
    <row r="13442" spans="1:3">
      <c r="A13442" s="75">
        <v>20327</v>
      </c>
      <c r="B13442" s="73" t="s">
        <v>14073</v>
      </c>
      <c r="C13442" s="80">
        <v>15.97</v>
      </c>
    </row>
    <row r="13443" spans="1:3">
      <c r="A13443" s="75">
        <v>6034</v>
      </c>
      <c r="B13443" s="73" t="s">
        <v>14074</v>
      </c>
      <c r="C13443" s="80">
        <v>10.85</v>
      </c>
    </row>
    <row r="13444" spans="1:3">
      <c r="A13444" s="75">
        <v>6036</v>
      </c>
      <c r="B13444" s="73" t="s">
        <v>14075</v>
      </c>
      <c r="C13444" s="80">
        <v>14.77</v>
      </c>
    </row>
    <row r="13445" spans="1:3">
      <c r="A13445" s="75">
        <v>6031</v>
      </c>
      <c r="B13445" s="73" t="s">
        <v>14076</v>
      </c>
      <c r="C13445" s="80">
        <v>17.36</v>
      </c>
    </row>
    <row r="13446" spans="1:3">
      <c r="A13446" s="75">
        <v>6029</v>
      </c>
      <c r="B13446" s="73" t="s">
        <v>14077</v>
      </c>
      <c r="C13446" s="80">
        <v>17.54</v>
      </c>
    </row>
    <row r="13447" spans="1:3">
      <c r="A13447" s="75">
        <v>6033</v>
      </c>
      <c r="B13447" s="73" t="s">
        <v>14078</v>
      </c>
      <c r="C13447" s="80">
        <v>23.12</v>
      </c>
    </row>
    <row r="13448" spans="1:3">
      <c r="A13448" s="75">
        <v>11672</v>
      </c>
      <c r="B13448" s="73" t="s">
        <v>14079</v>
      </c>
      <c r="C13448" s="80">
        <v>50.3</v>
      </c>
    </row>
    <row r="13449" spans="1:3">
      <c r="A13449" s="75">
        <v>11669</v>
      </c>
      <c r="B13449" s="73" t="s">
        <v>14080</v>
      </c>
      <c r="C13449" s="80">
        <v>47.9</v>
      </c>
    </row>
    <row r="13450" spans="1:3">
      <c r="A13450" s="75">
        <v>20055</v>
      </c>
      <c r="B13450" s="73" t="s">
        <v>14081</v>
      </c>
      <c r="C13450" s="80">
        <v>35.869999999999997</v>
      </c>
    </row>
    <row r="13451" spans="1:3">
      <c r="A13451" s="75">
        <v>11670</v>
      </c>
      <c r="B13451" s="73" t="s">
        <v>14082</v>
      </c>
      <c r="C13451" s="80">
        <v>18.350000000000001</v>
      </c>
    </row>
    <row r="13452" spans="1:3">
      <c r="A13452" s="75">
        <v>11671</v>
      </c>
      <c r="B13452" s="73" t="s">
        <v>14083</v>
      </c>
      <c r="C13452" s="80">
        <v>76.98</v>
      </c>
    </row>
    <row r="13453" spans="1:3">
      <c r="A13453" s="75">
        <v>6032</v>
      </c>
      <c r="B13453" s="73" t="s">
        <v>14084</v>
      </c>
      <c r="C13453" s="80">
        <v>21.98</v>
      </c>
    </row>
    <row r="13454" spans="1:3">
      <c r="A13454" s="75">
        <v>11673</v>
      </c>
      <c r="B13454" s="73" t="s">
        <v>14085</v>
      </c>
      <c r="C13454" s="80">
        <v>17.309999999999999</v>
      </c>
    </row>
    <row r="13455" spans="1:3">
      <c r="A13455" s="75">
        <v>11674</v>
      </c>
      <c r="B13455" s="73" t="s">
        <v>14086</v>
      </c>
      <c r="C13455" s="80">
        <v>22.29</v>
      </c>
    </row>
    <row r="13456" spans="1:3">
      <c r="A13456" s="75">
        <v>11675</v>
      </c>
      <c r="B13456" s="73" t="s">
        <v>14087</v>
      </c>
      <c r="C13456" s="80">
        <v>35.4</v>
      </c>
    </row>
    <row r="13457" spans="1:3">
      <c r="A13457" s="75">
        <v>11676</v>
      </c>
      <c r="B13457" s="73" t="s">
        <v>14088</v>
      </c>
      <c r="C13457" s="80">
        <v>47.34</v>
      </c>
    </row>
    <row r="13458" spans="1:3">
      <c r="A13458" s="75">
        <v>11677</v>
      </c>
      <c r="B13458" s="73" t="s">
        <v>14089</v>
      </c>
      <c r="C13458" s="80">
        <v>48.89</v>
      </c>
    </row>
    <row r="13459" spans="1:3">
      <c r="A13459" s="75">
        <v>11678</v>
      </c>
      <c r="B13459" s="73" t="s">
        <v>14090</v>
      </c>
      <c r="C13459" s="80">
        <v>89.54</v>
      </c>
    </row>
    <row r="13460" spans="1:3">
      <c r="A13460" s="75">
        <v>6038</v>
      </c>
      <c r="B13460" s="73" t="s">
        <v>14091</v>
      </c>
      <c r="C13460" s="80">
        <v>5.68</v>
      </c>
    </row>
    <row r="13461" spans="1:3">
      <c r="A13461" s="75">
        <v>11718</v>
      </c>
      <c r="B13461" s="73" t="s">
        <v>14092</v>
      </c>
      <c r="C13461" s="80">
        <v>16.2</v>
      </c>
    </row>
    <row r="13462" spans="1:3">
      <c r="A13462" s="75">
        <v>6037</v>
      </c>
      <c r="B13462" s="73" t="s">
        <v>14093</v>
      </c>
      <c r="C13462" s="80">
        <v>11.82</v>
      </c>
    </row>
    <row r="13463" spans="1:3">
      <c r="A13463" s="75">
        <v>11719</v>
      </c>
      <c r="B13463" s="73" t="s">
        <v>14094</v>
      </c>
      <c r="C13463" s="80">
        <v>13.14</v>
      </c>
    </row>
    <row r="13464" spans="1:3">
      <c r="A13464" s="75">
        <v>6010</v>
      </c>
      <c r="B13464" s="73" t="s">
        <v>14095</v>
      </c>
      <c r="C13464" s="80">
        <v>69.02</v>
      </c>
    </row>
    <row r="13465" spans="1:3">
      <c r="A13465" s="75">
        <v>6017</v>
      </c>
      <c r="B13465" s="73" t="s">
        <v>14096</v>
      </c>
      <c r="C13465" s="80">
        <v>54.67</v>
      </c>
    </row>
    <row r="13466" spans="1:3">
      <c r="A13466" s="75">
        <v>6019</v>
      </c>
      <c r="B13466" s="73" t="s">
        <v>14097</v>
      </c>
      <c r="C13466" s="80">
        <v>40.11</v>
      </c>
    </row>
    <row r="13467" spans="1:3">
      <c r="A13467" s="75">
        <v>6020</v>
      </c>
      <c r="B13467" s="73" t="s">
        <v>14098</v>
      </c>
      <c r="C13467" s="80">
        <v>24.09</v>
      </c>
    </row>
    <row r="13468" spans="1:3">
      <c r="A13468" s="75">
        <v>6011</v>
      </c>
      <c r="B13468" s="73" t="s">
        <v>14099</v>
      </c>
      <c r="C13468" s="80">
        <v>199.38</v>
      </c>
    </row>
    <row r="13469" spans="1:3">
      <c r="A13469" s="75">
        <v>6028</v>
      </c>
      <c r="B13469" s="73" t="s">
        <v>14100</v>
      </c>
      <c r="C13469" s="80">
        <v>96.14</v>
      </c>
    </row>
    <row r="13470" spans="1:3">
      <c r="A13470" s="75">
        <v>6012</v>
      </c>
      <c r="B13470" s="73" t="s">
        <v>14101</v>
      </c>
      <c r="C13470" s="80">
        <v>241.39</v>
      </c>
    </row>
    <row r="13471" spans="1:3">
      <c r="A13471" s="75">
        <v>6016</v>
      </c>
      <c r="B13471" s="73" t="s">
        <v>14102</v>
      </c>
      <c r="C13471" s="80">
        <v>25.41</v>
      </c>
    </row>
    <row r="13472" spans="1:3">
      <c r="A13472" s="75">
        <v>6027</v>
      </c>
      <c r="B13472" s="73" t="s">
        <v>14103</v>
      </c>
      <c r="C13472" s="80">
        <v>502.97</v>
      </c>
    </row>
    <row r="13473" spans="1:3">
      <c r="A13473" s="75">
        <v>6015</v>
      </c>
      <c r="B13473" s="73" t="s">
        <v>14104</v>
      </c>
      <c r="C13473" s="80">
        <v>110.37</v>
      </c>
    </row>
    <row r="13474" spans="1:3">
      <c r="A13474" s="75">
        <v>6014</v>
      </c>
      <c r="B13474" s="73" t="s">
        <v>14105</v>
      </c>
      <c r="C13474" s="80">
        <v>105.52</v>
      </c>
    </row>
    <row r="13475" spans="1:3">
      <c r="A13475" s="75">
        <v>6013</v>
      </c>
      <c r="B13475" s="73" t="s">
        <v>14106</v>
      </c>
      <c r="C13475" s="80">
        <v>75.89</v>
      </c>
    </row>
    <row r="13476" spans="1:3">
      <c r="A13476" s="75">
        <v>6006</v>
      </c>
      <c r="B13476" s="73" t="s">
        <v>14107</v>
      </c>
      <c r="C13476" s="80">
        <v>54.96</v>
      </c>
    </row>
    <row r="13477" spans="1:3">
      <c r="A13477" s="75">
        <v>6005</v>
      </c>
      <c r="B13477" s="73" t="s">
        <v>14108</v>
      </c>
      <c r="C13477" s="80">
        <v>62</v>
      </c>
    </row>
    <row r="13478" spans="1:3">
      <c r="A13478" s="75">
        <v>11756</v>
      </c>
      <c r="B13478" s="73" t="s">
        <v>14109</v>
      </c>
      <c r="C13478" s="80">
        <v>29.61</v>
      </c>
    </row>
    <row r="13479" spans="1:3" ht="25.5">
      <c r="A13479" s="75">
        <v>10904</v>
      </c>
      <c r="B13479" s="73" t="s">
        <v>14110</v>
      </c>
      <c r="C13479" s="80">
        <v>185</v>
      </c>
    </row>
    <row r="13480" spans="1:3">
      <c r="A13480" s="75">
        <v>11752</v>
      </c>
      <c r="B13480" s="73" t="s">
        <v>14111</v>
      </c>
      <c r="C13480" s="80">
        <v>17.07</v>
      </c>
    </row>
    <row r="13481" spans="1:3">
      <c r="A13481" s="75">
        <v>11753</v>
      </c>
      <c r="B13481" s="73" t="s">
        <v>14112</v>
      </c>
      <c r="C13481" s="80">
        <v>20.38</v>
      </c>
    </row>
    <row r="13482" spans="1:3">
      <c r="A13482" s="75">
        <v>6021</v>
      </c>
      <c r="B13482" s="73" t="s">
        <v>14113</v>
      </c>
      <c r="C13482" s="80">
        <v>56.57</v>
      </c>
    </row>
    <row r="13483" spans="1:3">
      <c r="A13483" s="75">
        <v>6024</v>
      </c>
      <c r="B13483" s="73" t="s">
        <v>14114</v>
      </c>
      <c r="C13483" s="80">
        <v>58.47</v>
      </c>
    </row>
    <row r="13484" spans="1:3">
      <c r="A13484" s="75">
        <v>45394</v>
      </c>
      <c r="B13484" s="73" t="s">
        <v>14115</v>
      </c>
      <c r="C13484" s="80">
        <v>31.9</v>
      </c>
    </row>
    <row r="13485" spans="1:3">
      <c r="A13485" s="75">
        <v>13897</v>
      </c>
      <c r="B13485" s="73" t="s">
        <v>14116</v>
      </c>
      <c r="C13485" s="80"/>
    </row>
    <row r="13486" spans="1:3">
      <c r="A13486" s="75">
        <v>10640</v>
      </c>
      <c r="B13486" s="73" t="s">
        <v>14117</v>
      </c>
      <c r="C13486" s="80"/>
    </row>
    <row r="13487" spans="1:3">
      <c r="A13487" s="75">
        <v>34357</v>
      </c>
      <c r="B13487" s="73" t="s">
        <v>14118</v>
      </c>
      <c r="C13487" s="80">
        <v>5.16</v>
      </c>
    </row>
    <row r="13488" spans="1:3">
      <c r="A13488" s="75">
        <v>37329</v>
      </c>
      <c r="B13488" s="73" t="s">
        <v>14119</v>
      </c>
      <c r="C13488" s="80">
        <v>108.83</v>
      </c>
    </row>
    <row r="13489" spans="1:3">
      <c r="A13489" s="75">
        <v>2510</v>
      </c>
      <c r="B13489" s="73" t="s">
        <v>14120</v>
      </c>
      <c r="C13489" s="80"/>
    </row>
    <row r="13490" spans="1:3" ht="25.5">
      <c r="A13490" s="75">
        <v>12359</v>
      </c>
      <c r="B13490" s="73" t="s">
        <v>14121</v>
      </c>
      <c r="C13490" s="80">
        <v>198.88</v>
      </c>
    </row>
    <row r="13491" spans="1:3">
      <c r="A13491" s="75">
        <v>7353</v>
      </c>
      <c r="B13491" s="73" t="s">
        <v>14122</v>
      </c>
      <c r="C13491" s="80">
        <v>31.01</v>
      </c>
    </row>
    <row r="13492" spans="1:3" ht="25.5">
      <c r="A13492" s="75">
        <v>45264</v>
      </c>
      <c r="B13492" s="73" t="s">
        <v>14123</v>
      </c>
      <c r="C13492" s="80">
        <v>29.02</v>
      </c>
    </row>
    <row r="13493" spans="1:3">
      <c r="A13493" s="75">
        <v>36144</v>
      </c>
      <c r="B13493" s="73" t="s">
        <v>14124</v>
      </c>
      <c r="C13493" s="80">
        <v>1.81</v>
      </c>
    </row>
    <row r="13494" spans="1:3">
      <c r="A13494" s="75">
        <v>10518</v>
      </c>
      <c r="B13494" s="73" t="s">
        <v>14125</v>
      </c>
      <c r="C13494" s="80"/>
    </row>
    <row r="13495" spans="1:3" ht="38.25">
      <c r="A13495" s="75">
        <v>36530</v>
      </c>
      <c r="B13495" s="73" t="s">
        <v>14126</v>
      </c>
      <c r="C13495" s="80">
        <v>412573.16</v>
      </c>
    </row>
    <row r="13496" spans="1:3" ht="38.25">
      <c r="A13496" s="75">
        <v>6046</v>
      </c>
      <c r="B13496" s="73" t="s">
        <v>14127</v>
      </c>
      <c r="C13496" s="80">
        <v>447500</v>
      </c>
    </row>
    <row r="13497" spans="1:3" ht="38.25">
      <c r="A13497" s="75">
        <v>36531</v>
      </c>
      <c r="B13497" s="73" t="s">
        <v>14128</v>
      </c>
      <c r="C13497" s="80">
        <v>463871.92</v>
      </c>
    </row>
    <row r="13498" spans="1:3" ht="25.5">
      <c r="A13498" s="75">
        <v>34684</v>
      </c>
      <c r="B13498" s="73" t="s">
        <v>14129</v>
      </c>
      <c r="C13498" s="80"/>
    </row>
    <row r="13499" spans="1:3" ht="25.5">
      <c r="A13499" s="75">
        <v>34683</v>
      </c>
      <c r="B13499" s="73" t="s">
        <v>14130</v>
      </c>
      <c r="C13499" s="80"/>
    </row>
    <row r="13500" spans="1:3" ht="25.5">
      <c r="A13500" s="75">
        <v>44954</v>
      </c>
      <c r="B13500" s="73" t="s">
        <v>14131</v>
      </c>
      <c r="C13500" s="80">
        <v>118.39</v>
      </c>
    </row>
    <row r="13501" spans="1:3" ht="25.5">
      <c r="A13501" s="75">
        <v>44955</v>
      </c>
      <c r="B13501" s="73" t="s">
        <v>14132</v>
      </c>
      <c r="C13501" s="80">
        <v>173</v>
      </c>
    </row>
    <row r="13502" spans="1:3">
      <c r="A13502" s="75">
        <v>10515</v>
      </c>
      <c r="B13502" s="73" t="s">
        <v>14133</v>
      </c>
      <c r="C13502" s="80">
        <v>58.77</v>
      </c>
    </row>
    <row r="13503" spans="1:3">
      <c r="A13503" s="75">
        <v>153</v>
      </c>
      <c r="B13503" s="73" t="s">
        <v>14134</v>
      </c>
      <c r="C13503" s="80">
        <v>97.92</v>
      </c>
    </row>
    <row r="13504" spans="1:3" ht="25.5">
      <c r="A13504" s="75">
        <v>34682</v>
      </c>
      <c r="B13504" s="73" t="s">
        <v>14135</v>
      </c>
      <c r="C13504" s="80"/>
    </row>
    <row r="13505" spans="1:3">
      <c r="A13505" s="75">
        <v>536</v>
      </c>
      <c r="B13505" s="73" t="s">
        <v>14136</v>
      </c>
      <c r="C13505" s="80">
        <v>33.1</v>
      </c>
    </row>
    <row r="13506" spans="1:3" ht="25.5">
      <c r="A13506" s="75">
        <v>20205</v>
      </c>
      <c r="B13506" s="73" t="s">
        <v>14137</v>
      </c>
      <c r="C13506" s="80">
        <v>3.49</v>
      </c>
    </row>
    <row r="13507" spans="1:3" ht="25.5">
      <c r="A13507" s="75">
        <v>4412</v>
      </c>
      <c r="B13507" s="73" t="s">
        <v>14138</v>
      </c>
      <c r="C13507" s="80">
        <v>2.09</v>
      </c>
    </row>
    <row r="13508" spans="1:3" ht="25.5">
      <c r="A13508" s="75">
        <v>4408</v>
      </c>
      <c r="B13508" s="73" t="s">
        <v>14139</v>
      </c>
      <c r="C13508" s="80">
        <v>2.61</v>
      </c>
    </row>
    <row r="13509" spans="1:3">
      <c r="A13509" s="75">
        <v>45213</v>
      </c>
      <c r="B13509" s="73" t="s">
        <v>14140</v>
      </c>
      <c r="C13509" s="80">
        <v>29.36</v>
      </c>
    </row>
    <row r="13510" spans="1:3">
      <c r="A13510" s="75">
        <v>36250</v>
      </c>
      <c r="B13510" s="73" t="s">
        <v>14141</v>
      </c>
      <c r="C13510" s="80">
        <v>5.95</v>
      </c>
    </row>
    <row r="13511" spans="1:3">
      <c r="A13511" s="75">
        <v>10857</v>
      </c>
      <c r="B13511" s="73" t="s">
        <v>14142</v>
      </c>
      <c r="C13511" s="80"/>
    </row>
    <row r="13512" spans="1:3">
      <c r="A13512" s="75">
        <v>4803</v>
      </c>
      <c r="B13512" s="73" t="s">
        <v>14143</v>
      </c>
      <c r="C13512" s="80">
        <v>30.63</v>
      </c>
    </row>
    <row r="13513" spans="1:3">
      <c r="A13513" s="75">
        <v>6186</v>
      </c>
      <c r="B13513" s="73" t="s">
        <v>14144</v>
      </c>
      <c r="C13513" s="80"/>
    </row>
    <row r="13514" spans="1:3">
      <c r="A13514" s="75">
        <v>4829</v>
      </c>
      <c r="B13514" s="73" t="s">
        <v>14145</v>
      </c>
      <c r="C13514" s="80">
        <v>71.430000000000007</v>
      </c>
    </row>
    <row r="13515" spans="1:3">
      <c r="A13515" s="75">
        <v>39829</v>
      </c>
      <c r="B13515" s="73" t="s">
        <v>14146</v>
      </c>
      <c r="C13515" s="80">
        <v>36</v>
      </c>
    </row>
    <row r="13516" spans="1:3" ht="25.5">
      <c r="A13516" s="75">
        <v>20231</v>
      </c>
      <c r="B13516" s="73" t="s">
        <v>14147</v>
      </c>
      <c r="C13516" s="80">
        <v>66.23</v>
      </c>
    </row>
    <row r="13517" spans="1:3">
      <c r="A13517" s="75">
        <v>4804</v>
      </c>
      <c r="B13517" s="73" t="s">
        <v>14148</v>
      </c>
      <c r="C13517" s="80">
        <v>23.51</v>
      </c>
    </row>
    <row r="13518" spans="1:3">
      <c r="A13518" s="75">
        <v>34680</v>
      </c>
      <c r="B13518" s="73" t="s">
        <v>14149</v>
      </c>
      <c r="C13518" s="80"/>
    </row>
    <row r="13519" spans="1:3" ht="25.5">
      <c r="A13519" s="75">
        <v>11573</v>
      </c>
      <c r="B13519" s="73" t="s">
        <v>14150</v>
      </c>
      <c r="C13519" s="80">
        <v>6.77</v>
      </c>
    </row>
    <row r="13520" spans="1:3">
      <c r="A13520" s="75">
        <v>38401</v>
      </c>
      <c r="B13520" s="73" t="s">
        <v>14151</v>
      </c>
      <c r="C13520" s="80">
        <v>75.41</v>
      </c>
    </row>
    <row r="13521" spans="1:3" ht="25.5">
      <c r="A13521" s="75">
        <v>11575</v>
      </c>
      <c r="B13521" s="73" t="s">
        <v>14152</v>
      </c>
      <c r="C13521" s="80">
        <v>65.319999999999993</v>
      </c>
    </row>
    <row r="13522" spans="1:3" ht="25.5">
      <c r="A13522" s="75">
        <v>38179</v>
      </c>
      <c r="B13522" s="73" t="s">
        <v>14153</v>
      </c>
      <c r="C13522" s="80">
        <v>54.01</v>
      </c>
    </row>
    <row r="13523" spans="1:3">
      <c r="A13523" s="75">
        <v>20256</v>
      </c>
      <c r="B13523" s="73" t="s">
        <v>14154</v>
      </c>
      <c r="C13523" s="80">
        <v>0.33</v>
      </c>
    </row>
    <row r="13524" spans="1:3" ht="25.5">
      <c r="A13524" s="75">
        <v>14511</v>
      </c>
      <c r="B13524" s="73" t="s">
        <v>14155</v>
      </c>
      <c r="C13524" s="80"/>
    </row>
    <row r="13525" spans="1:3" ht="25.5">
      <c r="A13525" s="75">
        <v>10642</v>
      </c>
      <c r="B13525" s="73" t="s">
        <v>14156</v>
      </c>
      <c r="C13525" s="80"/>
    </row>
    <row r="13526" spans="1:3" ht="25.5">
      <c r="A13526" s="75">
        <v>14489</v>
      </c>
      <c r="B13526" s="73" t="s">
        <v>14157</v>
      </c>
      <c r="C13526" s="80"/>
    </row>
    <row r="13527" spans="1:3" ht="25.5">
      <c r="A13527" s="75">
        <v>14513</v>
      </c>
      <c r="B13527" s="73" t="s">
        <v>14158</v>
      </c>
      <c r="C13527" s="80"/>
    </row>
    <row r="13528" spans="1:3" ht="25.5">
      <c r="A13528" s="75">
        <v>13600</v>
      </c>
      <c r="B13528" s="73" t="s">
        <v>14159</v>
      </c>
      <c r="C13528" s="80"/>
    </row>
    <row r="13529" spans="1:3" ht="25.5">
      <c r="A13529" s="75">
        <v>10646</v>
      </c>
      <c r="B13529" s="73" t="s">
        <v>14160</v>
      </c>
      <c r="C13529" s="80"/>
    </row>
    <row r="13530" spans="1:3" ht="25.5">
      <c r="A13530" s="75">
        <v>6070</v>
      </c>
      <c r="B13530" s="73" t="s">
        <v>14161</v>
      </c>
      <c r="C13530" s="80"/>
    </row>
    <row r="13531" spans="1:3" ht="25.5">
      <c r="A13531" s="75">
        <v>6069</v>
      </c>
      <c r="B13531" s="73" t="s">
        <v>14162</v>
      </c>
      <c r="C13531" s="80"/>
    </row>
    <row r="13532" spans="1:3" ht="25.5">
      <c r="A13532" s="75">
        <v>14626</v>
      </c>
      <c r="B13532" s="73" t="s">
        <v>14163</v>
      </c>
      <c r="C13532" s="80"/>
    </row>
    <row r="13533" spans="1:3" ht="25.5">
      <c r="A13533" s="75">
        <v>6067</v>
      </c>
      <c r="B13533" s="73" t="s">
        <v>14164</v>
      </c>
      <c r="C13533" s="80"/>
    </row>
    <row r="13534" spans="1:3">
      <c r="A13534" s="75">
        <v>38393</v>
      </c>
      <c r="B13534" s="73" t="s">
        <v>14165</v>
      </c>
      <c r="C13534" s="80">
        <v>26.49</v>
      </c>
    </row>
    <row r="13535" spans="1:3">
      <c r="A13535" s="75">
        <v>45233</v>
      </c>
      <c r="B13535" s="73" t="s">
        <v>14166</v>
      </c>
      <c r="C13535" s="80">
        <v>11.36</v>
      </c>
    </row>
    <row r="13536" spans="1:3">
      <c r="A13536" s="75">
        <v>38390</v>
      </c>
      <c r="B13536" s="73" t="s">
        <v>14167</v>
      </c>
      <c r="C13536" s="80">
        <v>65.08</v>
      </c>
    </row>
    <row r="13537" spans="1:3" ht="25.5">
      <c r="A13537" s="75">
        <v>11578</v>
      </c>
      <c r="B13537" s="73" t="s">
        <v>14168</v>
      </c>
      <c r="C13537" s="80">
        <v>14.1</v>
      </c>
    </row>
    <row r="13538" spans="1:3" ht="25.5">
      <c r="A13538" s="75">
        <v>11577</v>
      </c>
      <c r="B13538" s="73" t="s">
        <v>14169</v>
      </c>
      <c r="C13538" s="80">
        <v>13.46</v>
      </c>
    </row>
    <row r="13539" spans="1:3" ht="38.25">
      <c r="A13539" s="75">
        <v>42432</v>
      </c>
      <c r="B13539" s="73" t="s">
        <v>14170</v>
      </c>
      <c r="C13539" s="80"/>
    </row>
    <row r="13540" spans="1:3" ht="25.5">
      <c r="A13540" s="75">
        <v>42437</v>
      </c>
      <c r="B13540" s="73" t="s">
        <v>14171</v>
      </c>
      <c r="C13540" s="80"/>
    </row>
    <row r="13541" spans="1:3">
      <c r="A13541" s="75">
        <v>1116</v>
      </c>
      <c r="B13541" s="73" t="s">
        <v>14172</v>
      </c>
      <c r="C13541" s="80"/>
    </row>
    <row r="13542" spans="1:3">
      <c r="A13542" s="75">
        <v>1115</v>
      </c>
      <c r="B13542" s="73" t="s">
        <v>14173</v>
      </c>
      <c r="C13542" s="80"/>
    </row>
    <row r="13543" spans="1:3">
      <c r="A13543" s="75">
        <v>1113</v>
      </c>
      <c r="B13543" s="73" t="s">
        <v>14174</v>
      </c>
      <c r="C13543" s="80"/>
    </row>
    <row r="13544" spans="1:3">
      <c r="A13544" s="75">
        <v>1114</v>
      </c>
      <c r="B13544" s="73" t="s">
        <v>14175</v>
      </c>
      <c r="C13544" s="80"/>
    </row>
    <row r="13545" spans="1:3">
      <c r="A13545" s="75">
        <v>40873</v>
      </c>
      <c r="B13545" s="73" t="s">
        <v>14176</v>
      </c>
      <c r="C13545" s="80"/>
    </row>
    <row r="13546" spans="1:3">
      <c r="A13546" s="75">
        <v>20214</v>
      </c>
      <c r="B13546" s="73" t="s">
        <v>14177</v>
      </c>
      <c r="C13546" s="80">
        <v>57.41</v>
      </c>
    </row>
    <row r="13547" spans="1:3" ht="25.5">
      <c r="A13547" s="75">
        <v>7237</v>
      </c>
      <c r="B13547" s="73" t="s">
        <v>14178</v>
      </c>
      <c r="C13547" s="80">
        <v>56.2</v>
      </c>
    </row>
    <row r="13548" spans="1:3">
      <c r="A13548" s="75">
        <v>11757</v>
      </c>
      <c r="B13548" s="73" t="s">
        <v>14179</v>
      </c>
      <c r="C13548" s="80">
        <v>25.2</v>
      </c>
    </row>
    <row r="13549" spans="1:3">
      <c r="A13549" s="75">
        <v>11758</v>
      </c>
      <c r="B13549" s="73" t="s">
        <v>14180</v>
      </c>
      <c r="C13549" s="80">
        <v>50.9</v>
      </c>
    </row>
    <row r="13550" spans="1:3">
      <c r="A13550" s="75">
        <v>37526</v>
      </c>
      <c r="B13550" s="73" t="s">
        <v>14181</v>
      </c>
      <c r="C13550" s="80">
        <v>3.77</v>
      </c>
    </row>
    <row r="13551" spans="1:3">
      <c r="A13551" s="75">
        <v>6076</v>
      </c>
      <c r="B13551" s="73" t="s">
        <v>14182</v>
      </c>
      <c r="C13551" s="80"/>
    </row>
    <row r="13552" spans="1:3">
      <c r="A13552" s="75">
        <v>13109</v>
      </c>
      <c r="B13552" s="73" t="s">
        <v>14183</v>
      </c>
      <c r="C13552" s="80"/>
    </row>
    <row r="13553" spans="1:3">
      <c r="A13553" s="75">
        <v>13110</v>
      </c>
      <c r="B13553" s="73" t="s">
        <v>14184</v>
      </c>
      <c r="C13553" s="80"/>
    </row>
    <row r="13554" spans="1:3">
      <c r="A13554" s="75">
        <v>7581</v>
      </c>
      <c r="B13554" s="73" t="s">
        <v>14185</v>
      </c>
      <c r="C13554" s="80">
        <v>6.77</v>
      </c>
    </row>
    <row r="13555" spans="1:3">
      <c r="A13555" s="75">
        <v>4509</v>
      </c>
      <c r="B13555" s="73" t="s">
        <v>14186</v>
      </c>
      <c r="C13555" s="80">
        <v>3.52</v>
      </c>
    </row>
    <row r="13556" spans="1:3">
      <c r="A13556" s="75">
        <v>4512</v>
      </c>
      <c r="B13556" s="73" t="s">
        <v>14187</v>
      </c>
      <c r="C13556" s="80">
        <v>1.68</v>
      </c>
    </row>
    <row r="13557" spans="1:3">
      <c r="A13557" s="75">
        <v>4517</v>
      </c>
      <c r="B13557" s="73" t="s">
        <v>14188</v>
      </c>
      <c r="C13557" s="80">
        <v>2.42</v>
      </c>
    </row>
    <row r="13558" spans="1:3" ht="25.5">
      <c r="A13558" s="75">
        <v>20206</v>
      </c>
      <c r="B13558" s="73" t="s">
        <v>14189</v>
      </c>
      <c r="C13558" s="80">
        <v>9.41</v>
      </c>
    </row>
    <row r="13559" spans="1:3" ht="25.5">
      <c r="A13559" s="75">
        <v>4460</v>
      </c>
      <c r="B13559" s="73" t="s">
        <v>14190</v>
      </c>
      <c r="C13559" s="80">
        <v>9.67</v>
      </c>
    </row>
    <row r="13560" spans="1:3" ht="25.5">
      <c r="A13560" s="75">
        <v>4415</v>
      </c>
      <c r="B13560" s="73" t="s">
        <v>14191</v>
      </c>
      <c r="C13560" s="80">
        <v>5.18</v>
      </c>
    </row>
    <row r="13561" spans="1:3" ht="25.5">
      <c r="A13561" s="75">
        <v>4417</v>
      </c>
      <c r="B13561" s="73" t="s">
        <v>14192</v>
      </c>
      <c r="C13561" s="80">
        <v>7.45</v>
      </c>
    </row>
    <row r="13562" spans="1:3">
      <c r="A13562" s="75">
        <v>37373</v>
      </c>
      <c r="B13562" s="73" t="s">
        <v>14193</v>
      </c>
      <c r="C13562" s="80">
        <v>0.08</v>
      </c>
    </row>
    <row r="13563" spans="1:3">
      <c r="A13563" s="75">
        <v>40864</v>
      </c>
      <c r="B13563" s="73" t="s">
        <v>14194</v>
      </c>
      <c r="C13563" s="80">
        <v>15.46</v>
      </c>
    </row>
    <row r="13564" spans="1:3">
      <c r="A13564" s="75">
        <v>4734</v>
      </c>
      <c r="B13564" s="73" t="s">
        <v>14195</v>
      </c>
      <c r="C13564" s="80">
        <v>325.04000000000002</v>
      </c>
    </row>
    <row r="13565" spans="1:3">
      <c r="A13565" s="75">
        <v>6085</v>
      </c>
      <c r="B13565" s="73" t="s">
        <v>14196</v>
      </c>
      <c r="C13565" s="80">
        <v>9.39</v>
      </c>
    </row>
    <row r="13566" spans="1:3">
      <c r="A13566" s="75">
        <v>38396</v>
      </c>
      <c r="B13566" s="73" t="s">
        <v>14197</v>
      </c>
      <c r="C13566" s="80">
        <v>719.76</v>
      </c>
    </row>
    <row r="13567" spans="1:3">
      <c r="A13567" s="75">
        <v>11622</v>
      </c>
      <c r="B13567" s="73" t="s">
        <v>14198</v>
      </c>
      <c r="C13567" s="80">
        <v>73.790000000000006</v>
      </c>
    </row>
    <row r="13568" spans="1:3" ht="25.5">
      <c r="A13568" s="75">
        <v>43143</v>
      </c>
      <c r="B13568" s="73" t="s">
        <v>14199</v>
      </c>
      <c r="C13568" s="80">
        <v>27.87</v>
      </c>
    </row>
    <row r="13569" spans="1:3">
      <c r="A13569" s="75">
        <v>7317</v>
      </c>
      <c r="B13569" s="73" t="s">
        <v>14200</v>
      </c>
      <c r="C13569" s="80"/>
    </row>
    <row r="13570" spans="1:3">
      <c r="A13570" s="75">
        <v>142</v>
      </c>
      <c r="B13570" s="73" t="s">
        <v>14201</v>
      </c>
      <c r="C13570" s="80">
        <v>34.82</v>
      </c>
    </row>
    <row r="13571" spans="1:3">
      <c r="A13571" s="75">
        <v>43142</v>
      </c>
      <c r="B13571" s="73" t="s">
        <v>14202</v>
      </c>
      <c r="C13571" s="80">
        <v>158.15</v>
      </c>
    </row>
    <row r="13572" spans="1:3">
      <c r="A13572" s="75">
        <v>38123</v>
      </c>
      <c r="B13572" s="73" t="s">
        <v>14203</v>
      </c>
      <c r="C13572" s="80">
        <v>59.36</v>
      </c>
    </row>
    <row r="13573" spans="1:3" ht="25.5">
      <c r="A13573" s="75">
        <v>42699</v>
      </c>
      <c r="B13573" s="73" t="s">
        <v>14204</v>
      </c>
      <c r="C13573" s="80">
        <v>33.119999999999997</v>
      </c>
    </row>
    <row r="13574" spans="1:3" ht="25.5">
      <c r="A13574" s="75">
        <v>37743</v>
      </c>
      <c r="B13574" s="73" t="s">
        <v>14205</v>
      </c>
      <c r="C13574" s="80"/>
    </row>
    <row r="13575" spans="1:3" ht="25.5">
      <c r="A13575" s="75">
        <v>37744</v>
      </c>
      <c r="B13575" s="73" t="s">
        <v>14206</v>
      </c>
      <c r="C13575" s="80"/>
    </row>
    <row r="13576" spans="1:3" ht="25.5">
      <c r="A13576" s="75">
        <v>37741</v>
      </c>
      <c r="B13576" s="73" t="s">
        <v>14207</v>
      </c>
      <c r="C13576" s="80"/>
    </row>
    <row r="13577" spans="1:3" ht="25.5">
      <c r="A13577" s="75">
        <v>39396</v>
      </c>
      <c r="B13577" s="73" t="s">
        <v>14208</v>
      </c>
      <c r="C13577" s="80"/>
    </row>
    <row r="13578" spans="1:3" ht="25.5">
      <c r="A13578" s="75">
        <v>39392</v>
      </c>
      <c r="B13578" s="73" t="s">
        <v>14209</v>
      </c>
      <c r="C13578" s="80"/>
    </row>
    <row r="13579" spans="1:3" ht="25.5">
      <c r="A13579" s="75">
        <v>39393</v>
      </c>
      <c r="B13579" s="73" t="s">
        <v>14210</v>
      </c>
      <c r="C13579" s="80"/>
    </row>
    <row r="13580" spans="1:3" ht="25.5">
      <c r="A13580" s="75">
        <v>39394</v>
      </c>
      <c r="B13580" s="73" t="s">
        <v>14211</v>
      </c>
      <c r="C13580" s="80"/>
    </row>
    <row r="13581" spans="1:3" ht="25.5">
      <c r="A13581" s="75">
        <v>39395</v>
      </c>
      <c r="B13581" s="73" t="s">
        <v>14212</v>
      </c>
      <c r="C13581" s="80"/>
    </row>
    <row r="13582" spans="1:3" ht="25.5">
      <c r="A13582" s="75">
        <v>14618</v>
      </c>
      <c r="B13582" s="73" t="s">
        <v>14213</v>
      </c>
      <c r="C13582" s="80">
        <v>1563.41</v>
      </c>
    </row>
    <row r="13583" spans="1:3" ht="25.5">
      <c r="A13583" s="75">
        <v>40269</v>
      </c>
      <c r="B13583" s="73" t="s">
        <v>14214</v>
      </c>
      <c r="C13583" s="80">
        <v>6298.87</v>
      </c>
    </row>
    <row r="13584" spans="1:3">
      <c r="A13584" s="75">
        <v>6110</v>
      </c>
      <c r="B13584" s="73" t="s">
        <v>14215</v>
      </c>
      <c r="C13584" s="80">
        <v>9.44</v>
      </c>
    </row>
    <row r="13585" spans="1:3">
      <c r="A13585" s="75">
        <v>40910</v>
      </c>
      <c r="B13585" s="73" t="s">
        <v>14216</v>
      </c>
      <c r="C13585" s="80">
        <v>2076.9499999999998</v>
      </c>
    </row>
    <row r="13586" spans="1:3">
      <c r="A13586" s="75">
        <v>45255</v>
      </c>
      <c r="B13586" s="73" t="s">
        <v>14217</v>
      </c>
      <c r="C13586" s="80">
        <v>33.44</v>
      </c>
    </row>
    <row r="13587" spans="1:3">
      <c r="A13587" s="75">
        <v>6111</v>
      </c>
      <c r="B13587" s="73" t="s">
        <v>14218</v>
      </c>
      <c r="C13587" s="80">
        <v>6.9</v>
      </c>
    </row>
    <row r="13588" spans="1:3">
      <c r="A13588" s="75">
        <v>41084</v>
      </c>
      <c r="B13588" s="73" t="s">
        <v>14219</v>
      </c>
      <c r="C13588" s="80">
        <v>1518</v>
      </c>
    </row>
    <row r="13589" spans="1:3" ht="25.5">
      <c r="A13589" s="75">
        <v>44535</v>
      </c>
      <c r="B13589" s="73" t="s">
        <v>14220</v>
      </c>
      <c r="C13589" s="80">
        <v>55.52</v>
      </c>
    </row>
    <row r="13590" spans="1:3" ht="25.5">
      <c r="A13590" s="75">
        <v>44945</v>
      </c>
      <c r="B13590" s="73" t="s">
        <v>14221</v>
      </c>
      <c r="C13590" s="80">
        <v>9.42</v>
      </c>
    </row>
    <row r="13591" spans="1:3">
      <c r="A13591" s="75">
        <v>38637</v>
      </c>
      <c r="B13591" s="73" t="s">
        <v>14222</v>
      </c>
      <c r="C13591" s="80">
        <v>419.15</v>
      </c>
    </row>
    <row r="13592" spans="1:3">
      <c r="A13592" s="75">
        <v>6150</v>
      </c>
      <c r="B13592" s="73" t="s">
        <v>14223</v>
      </c>
      <c r="C13592" s="80">
        <v>424.27</v>
      </c>
    </row>
    <row r="13593" spans="1:3">
      <c r="A13593" s="75">
        <v>6136</v>
      </c>
      <c r="B13593" s="73" t="s">
        <v>14224</v>
      </c>
      <c r="C13593" s="80">
        <v>333.5</v>
      </c>
    </row>
    <row r="13594" spans="1:3">
      <c r="A13594" s="75">
        <v>38638</v>
      </c>
      <c r="B13594" s="73" t="s">
        <v>14225</v>
      </c>
      <c r="C13594" s="80">
        <v>353.2</v>
      </c>
    </row>
    <row r="13595" spans="1:3">
      <c r="A13595" s="75">
        <v>20262</v>
      </c>
      <c r="B13595" s="73" t="s">
        <v>14226</v>
      </c>
      <c r="C13595" s="80">
        <v>17.25</v>
      </c>
    </row>
    <row r="13596" spans="1:3">
      <c r="A13596" s="75">
        <v>6145</v>
      </c>
      <c r="B13596" s="73" t="s">
        <v>14227</v>
      </c>
      <c r="C13596" s="80">
        <v>19.059999999999999</v>
      </c>
    </row>
    <row r="13597" spans="1:3">
      <c r="A13597" s="75">
        <v>6149</v>
      </c>
      <c r="B13597" s="73" t="s">
        <v>14228</v>
      </c>
      <c r="C13597" s="80">
        <v>12.6</v>
      </c>
    </row>
    <row r="13598" spans="1:3">
      <c r="A13598" s="75">
        <v>6146</v>
      </c>
      <c r="B13598" s="73" t="s">
        <v>14229</v>
      </c>
      <c r="C13598" s="80">
        <v>18.11</v>
      </c>
    </row>
    <row r="13599" spans="1:3">
      <c r="A13599" s="75">
        <v>44536</v>
      </c>
      <c r="B13599" s="73" t="s">
        <v>14230</v>
      </c>
      <c r="C13599" s="80">
        <v>2.92</v>
      </c>
    </row>
    <row r="13600" spans="1:3">
      <c r="A13600" s="75">
        <v>39961</v>
      </c>
      <c r="B13600" s="73" t="s">
        <v>14231</v>
      </c>
      <c r="C13600" s="80">
        <v>23</v>
      </c>
    </row>
    <row r="13601" spans="1:3" ht="38.25">
      <c r="A13601" s="75">
        <v>42433</v>
      </c>
      <c r="B13601" s="73" t="s">
        <v>14232</v>
      </c>
      <c r="C13601" s="80"/>
    </row>
    <row r="13602" spans="1:3" ht="38.25">
      <c r="A13602" s="75">
        <v>42434</v>
      </c>
      <c r="B13602" s="73" t="s">
        <v>14233</v>
      </c>
      <c r="C13602" s="80"/>
    </row>
    <row r="13603" spans="1:3" ht="25.5">
      <c r="A13603" s="75">
        <v>42435</v>
      </c>
      <c r="B13603" s="73" t="s">
        <v>14234</v>
      </c>
      <c r="C13603" s="80"/>
    </row>
    <row r="13604" spans="1:3">
      <c r="A13604" s="75">
        <v>38061</v>
      </c>
      <c r="B13604" s="73" t="s">
        <v>14235</v>
      </c>
      <c r="C13604" s="80">
        <v>53.38</v>
      </c>
    </row>
    <row r="13605" spans="1:3">
      <c r="A13605" s="75">
        <v>20250</v>
      </c>
      <c r="B13605" s="73" t="s">
        <v>14236</v>
      </c>
      <c r="C13605" s="80">
        <v>17</v>
      </c>
    </row>
    <row r="13606" spans="1:3">
      <c r="A13606" s="75">
        <v>13388</v>
      </c>
      <c r="B13606" s="73" t="s">
        <v>14237</v>
      </c>
      <c r="C13606" s="80">
        <v>168.62</v>
      </c>
    </row>
    <row r="13607" spans="1:3">
      <c r="A13607" s="75">
        <v>39914</v>
      </c>
      <c r="B13607" s="73" t="s">
        <v>14238</v>
      </c>
      <c r="C13607" s="80"/>
    </row>
    <row r="13608" spans="1:3">
      <c r="A13608" s="75">
        <v>12732</v>
      </c>
      <c r="B13608" s="73" t="s">
        <v>14239</v>
      </c>
      <c r="C13608" s="80"/>
    </row>
    <row r="13609" spans="1:3">
      <c r="A13609" s="75">
        <v>6160</v>
      </c>
      <c r="B13609" s="73" t="s">
        <v>14240</v>
      </c>
      <c r="C13609" s="80">
        <v>9.2200000000000006</v>
      </c>
    </row>
    <row r="13610" spans="1:3">
      <c r="A13610" s="75">
        <v>41087</v>
      </c>
      <c r="B13610" s="73" t="s">
        <v>14241</v>
      </c>
      <c r="C13610" s="80">
        <v>2028.4</v>
      </c>
    </row>
    <row r="13611" spans="1:3">
      <c r="A13611" s="75">
        <v>6166</v>
      </c>
      <c r="B13611" s="73" t="s">
        <v>14242</v>
      </c>
      <c r="C13611" s="80">
        <v>10.83</v>
      </c>
    </row>
    <row r="13612" spans="1:3">
      <c r="A13612" s="75">
        <v>41088</v>
      </c>
      <c r="B13612" s="73" t="s">
        <v>14243</v>
      </c>
      <c r="C13612" s="80">
        <v>2383.62</v>
      </c>
    </row>
    <row r="13613" spans="1:3" ht="25.5">
      <c r="A13613" s="75">
        <v>20232</v>
      </c>
      <c r="B13613" s="73" t="s">
        <v>14244</v>
      </c>
      <c r="C13613" s="80">
        <v>93.75</v>
      </c>
    </row>
    <row r="13614" spans="1:3">
      <c r="A13614" s="75">
        <v>10856</v>
      </c>
      <c r="B13614" s="73" t="s">
        <v>14245</v>
      </c>
      <c r="C13614" s="80"/>
    </row>
    <row r="13615" spans="1:3">
      <c r="A13615" s="75">
        <v>4828</v>
      </c>
      <c r="B13615" s="73" t="s">
        <v>14246</v>
      </c>
      <c r="C13615" s="80">
        <v>106.61</v>
      </c>
    </row>
    <row r="13616" spans="1:3">
      <c r="A13616" s="75">
        <v>20249</v>
      </c>
      <c r="B13616" s="73" t="s">
        <v>14247</v>
      </c>
      <c r="C13616" s="80">
        <v>58.38</v>
      </c>
    </row>
    <row r="13617" spans="1:3">
      <c r="A13617" s="75">
        <v>11609</v>
      </c>
      <c r="B13617" s="73" t="s">
        <v>14248</v>
      </c>
      <c r="C13617" s="80">
        <v>12.26</v>
      </c>
    </row>
    <row r="13618" spans="1:3">
      <c r="A13618" s="75">
        <v>20083</v>
      </c>
      <c r="B13618" s="73" t="s">
        <v>14249</v>
      </c>
      <c r="C13618" s="80">
        <v>86.73</v>
      </c>
    </row>
    <row r="13619" spans="1:3" ht="25.5">
      <c r="A13619" s="75">
        <v>10691</v>
      </c>
      <c r="B13619" s="73" t="s">
        <v>14250</v>
      </c>
      <c r="C13619" s="80"/>
    </row>
    <row r="13620" spans="1:3">
      <c r="A13620" s="75">
        <v>12295</v>
      </c>
      <c r="B13620" s="73" t="s">
        <v>14251</v>
      </c>
      <c r="C13620" s="80">
        <v>2.79</v>
      </c>
    </row>
    <row r="13621" spans="1:3">
      <c r="A13621" s="75">
        <v>12296</v>
      </c>
      <c r="B13621" s="73" t="s">
        <v>14252</v>
      </c>
      <c r="C13621" s="80">
        <v>3.62</v>
      </c>
    </row>
    <row r="13622" spans="1:3">
      <c r="A13622" s="75">
        <v>12294</v>
      </c>
      <c r="B13622" s="73" t="s">
        <v>14253</v>
      </c>
      <c r="C13622" s="80">
        <v>8.68</v>
      </c>
    </row>
    <row r="13623" spans="1:3">
      <c r="A13623" s="75">
        <v>14543</v>
      </c>
      <c r="B13623" s="73" t="s">
        <v>14254</v>
      </c>
      <c r="C13623" s="80">
        <v>6.2</v>
      </c>
    </row>
    <row r="13624" spans="1:3">
      <c r="A13624" s="75">
        <v>13329</v>
      </c>
      <c r="B13624" s="73" t="s">
        <v>14255</v>
      </c>
      <c r="C13624" s="80">
        <v>3.64</v>
      </c>
    </row>
    <row r="13625" spans="1:3" ht="25.5">
      <c r="A13625" s="75">
        <v>21047</v>
      </c>
      <c r="B13625" s="73" t="s">
        <v>14256</v>
      </c>
      <c r="C13625" s="80">
        <v>80.02</v>
      </c>
    </row>
    <row r="13626" spans="1:3" ht="25.5">
      <c r="A13626" s="75">
        <v>21042</v>
      </c>
      <c r="B13626" s="73" t="s">
        <v>14257</v>
      </c>
      <c r="C13626" s="80">
        <v>61.68</v>
      </c>
    </row>
    <row r="13627" spans="1:3" ht="25.5">
      <c r="A13627" s="75">
        <v>21043</v>
      </c>
      <c r="B13627" s="73" t="s">
        <v>14258</v>
      </c>
      <c r="C13627" s="80">
        <v>77.91</v>
      </c>
    </row>
    <row r="13628" spans="1:3" ht="25.5">
      <c r="A13628" s="75">
        <v>21044</v>
      </c>
      <c r="B13628" s="73" t="s">
        <v>14259</v>
      </c>
      <c r="C13628" s="80">
        <v>54.27</v>
      </c>
    </row>
    <row r="13629" spans="1:3" ht="25.5">
      <c r="A13629" s="75">
        <v>21045</v>
      </c>
      <c r="B13629" s="73" t="s">
        <v>14260</v>
      </c>
      <c r="C13629" s="80">
        <v>74.34</v>
      </c>
    </row>
    <row r="13630" spans="1:3" ht="25.5">
      <c r="A13630" s="75">
        <v>21041</v>
      </c>
      <c r="B13630" s="73" t="s">
        <v>14261</v>
      </c>
      <c r="C13630" s="80">
        <v>64.11</v>
      </c>
    </row>
    <row r="13631" spans="1:3" ht="25.5">
      <c r="A13631" s="75">
        <v>21040</v>
      </c>
      <c r="B13631" s="73" t="s">
        <v>14262</v>
      </c>
      <c r="C13631" s="80">
        <v>53.11</v>
      </c>
    </row>
    <row r="13632" spans="1:3">
      <c r="A13632" s="75">
        <v>14149</v>
      </c>
      <c r="B13632" s="73" t="s">
        <v>14263</v>
      </c>
      <c r="C13632" s="80"/>
    </row>
    <row r="13633" spans="1:3" ht="25.5">
      <c r="A13633" s="75">
        <v>38099</v>
      </c>
      <c r="B13633" s="73" t="s">
        <v>14264</v>
      </c>
      <c r="C13633" s="80">
        <v>1.31</v>
      </c>
    </row>
    <row r="13634" spans="1:3" ht="25.5">
      <c r="A13634" s="75">
        <v>38100</v>
      </c>
      <c r="B13634" s="73" t="s">
        <v>14265</v>
      </c>
      <c r="C13634" s="80">
        <v>2.15</v>
      </c>
    </row>
    <row r="13635" spans="1:3" ht="25.5">
      <c r="A13635" s="75">
        <v>7576</v>
      </c>
      <c r="B13635" s="73" t="s">
        <v>14266</v>
      </c>
      <c r="C13635" s="80">
        <v>278.22000000000003</v>
      </c>
    </row>
    <row r="13636" spans="1:3">
      <c r="A13636" s="75">
        <v>3384</v>
      </c>
      <c r="B13636" s="73" t="s">
        <v>14267</v>
      </c>
      <c r="C13636" s="80">
        <v>7.02</v>
      </c>
    </row>
    <row r="13637" spans="1:3">
      <c r="A13637" s="75">
        <v>7572</v>
      </c>
      <c r="B13637" s="73" t="s">
        <v>14268</v>
      </c>
      <c r="C13637" s="80">
        <v>8.7200000000000006</v>
      </c>
    </row>
    <row r="13638" spans="1:3">
      <c r="A13638" s="75">
        <v>3396</v>
      </c>
      <c r="B13638" s="73" t="s">
        <v>14269</v>
      </c>
      <c r="C13638" s="80">
        <v>5.9</v>
      </c>
    </row>
    <row r="13639" spans="1:3">
      <c r="A13639" s="75">
        <v>45230</v>
      </c>
      <c r="B13639" s="73" t="s">
        <v>14270</v>
      </c>
      <c r="C13639" s="80">
        <v>53.69</v>
      </c>
    </row>
    <row r="13640" spans="1:3">
      <c r="A13640" s="75">
        <v>37590</v>
      </c>
      <c r="B13640" s="73" t="s">
        <v>14271</v>
      </c>
      <c r="C13640" s="80">
        <v>18.45</v>
      </c>
    </row>
    <row r="13641" spans="1:3">
      <c r="A13641" s="75">
        <v>37591</v>
      </c>
      <c r="B13641" s="73" t="s">
        <v>14272</v>
      </c>
      <c r="C13641" s="80">
        <v>22.17</v>
      </c>
    </row>
    <row r="13642" spans="1:3" ht="25.5">
      <c r="A13642" s="75">
        <v>12626</v>
      </c>
      <c r="B13642" s="73" t="s">
        <v>14273</v>
      </c>
      <c r="C13642" s="80">
        <v>41.9</v>
      </c>
    </row>
    <row r="13643" spans="1:3">
      <c r="A13643" s="75">
        <v>11033</v>
      </c>
      <c r="B13643" s="73" t="s">
        <v>14274</v>
      </c>
      <c r="C13643" s="80">
        <v>5.65</v>
      </c>
    </row>
    <row r="13644" spans="1:3">
      <c r="A13644" s="75">
        <v>390</v>
      </c>
      <c r="B13644" s="73" t="s">
        <v>14275</v>
      </c>
      <c r="C13644" s="80">
        <v>10.67</v>
      </c>
    </row>
    <row r="13645" spans="1:3" ht="25.5">
      <c r="A13645" s="75">
        <v>42436</v>
      </c>
      <c r="B13645" s="73" t="s">
        <v>14276</v>
      </c>
      <c r="C13645" s="80"/>
    </row>
    <row r="13646" spans="1:3">
      <c r="A13646" s="75">
        <v>6194</v>
      </c>
      <c r="B13646" s="73" t="s">
        <v>14277</v>
      </c>
      <c r="C13646" s="80">
        <v>4.95</v>
      </c>
    </row>
    <row r="13647" spans="1:3">
      <c r="A13647" s="75">
        <v>10567</v>
      </c>
      <c r="B13647" s="73" t="s">
        <v>14278</v>
      </c>
      <c r="C13647" s="80">
        <v>7.84</v>
      </c>
    </row>
    <row r="13648" spans="1:3">
      <c r="A13648" s="75">
        <v>6212</v>
      </c>
      <c r="B13648" s="73" t="s">
        <v>14279</v>
      </c>
      <c r="C13648" s="80">
        <v>11.5</v>
      </c>
    </row>
    <row r="13649" spans="1:3" ht="25.5">
      <c r="A13649" s="75">
        <v>3993</v>
      </c>
      <c r="B13649" s="73" t="s">
        <v>14280</v>
      </c>
      <c r="C13649" s="80">
        <v>125.13</v>
      </c>
    </row>
    <row r="13650" spans="1:3" ht="25.5">
      <c r="A13650" s="75">
        <v>3990</v>
      </c>
      <c r="B13650" s="73" t="s">
        <v>14281</v>
      </c>
      <c r="C13650" s="80">
        <v>23.54</v>
      </c>
    </row>
    <row r="13651" spans="1:3" ht="25.5">
      <c r="A13651" s="75">
        <v>3992</v>
      </c>
      <c r="B13651" s="73" t="s">
        <v>14282</v>
      </c>
      <c r="C13651" s="80">
        <v>31.79</v>
      </c>
    </row>
    <row r="13652" spans="1:3" ht="25.5">
      <c r="A13652" s="75">
        <v>6178</v>
      </c>
      <c r="B13652" s="73" t="s">
        <v>14283</v>
      </c>
      <c r="C13652" s="80"/>
    </row>
    <row r="13653" spans="1:3" ht="25.5">
      <c r="A13653" s="75">
        <v>6180</v>
      </c>
      <c r="B13653" s="73" t="s">
        <v>14284</v>
      </c>
      <c r="C13653" s="80"/>
    </row>
    <row r="13654" spans="1:3" ht="25.5">
      <c r="A13654" s="75">
        <v>6182</v>
      </c>
      <c r="B13654" s="73" t="s">
        <v>14285</v>
      </c>
      <c r="C13654" s="80"/>
    </row>
    <row r="13655" spans="1:3" ht="25.5">
      <c r="A13655" s="75">
        <v>43614</v>
      </c>
      <c r="B13655" s="73" t="s">
        <v>14286</v>
      </c>
      <c r="C13655" s="80">
        <v>15.9</v>
      </c>
    </row>
    <row r="13656" spans="1:3" ht="25.5">
      <c r="A13656" s="75">
        <v>6193</v>
      </c>
      <c r="B13656" s="73" t="s">
        <v>14287</v>
      </c>
      <c r="C13656" s="80">
        <v>19.36</v>
      </c>
    </row>
    <row r="13657" spans="1:3" ht="25.5">
      <c r="A13657" s="75">
        <v>6189</v>
      </c>
      <c r="B13657" s="73" t="s">
        <v>14288</v>
      </c>
      <c r="C13657" s="80">
        <v>28.25</v>
      </c>
    </row>
    <row r="13658" spans="1:3">
      <c r="A13658" s="75">
        <v>6214</v>
      </c>
      <c r="B13658" s="73" t="s">
        <v>14289</v>
      </c>
      <c r="C13658" s="80"/>
    </row>
    <row r="13659" spans="1:3" ht="25.5">
      <c r="A13659" s="75">
        <v>36153</v>
      </c>
      <c r="B13659" s="73" t="s">
        <v>14290</v>
      </c>
      <c r="C13659" s="80">
        <v>218.16</v>
      </c>
    </row>
    <row r="13660" spans="1:3">
      <c r="A13660" s="75">
        <v>10740</v>
      </c>
      <c r="B13660" s="73" t="s">
        <v>14291</v>
      </c>
      <c r="C13660" s="80">
        <v>10377.81</v>
      </c>
    </row>
    <row r="13661" spans="1:3">
      <c r="A13661" s="75">
        <v>13914</v>
      </c>
      <c r="B13661" s="73" t="s">
        <v>14292</v>
      </c>
      <c r="C13661" s="80">
        <v>750.87</v>
      </c>
    </row>
    <row r="13662" spans="1:3">
      <c r="A13662" s="75">
        <v>10742</v>
      </c>
      <c r="B13662" s="73" t="s">
        <v>14293</v>
      </c>
      <c r="C13662" s="80">
        <v>1095.1600000000001</v>
      </c>
    </row>
    <row r="13663" spans="1:3">
      <c r="A13663" s="75">
        <v>45239</v>
      </c>
      <c r="B13663" s="73" t="s">
        <v>14294</v>
      </c>
      <c r="C13663" s="80">
        <v>21.86</v>
      </c>
    </row>
    <row r="13664" spans="1:3">
      <c r="A13664" s="75">
        <v>38465</v>
      </c>
      <c r="B13664" s="73" t="s">
        <v>14295</v>
      </c>
      <c r="C13664" s="80">
        <v>60.41</v>
      </c>
    </row>
    <row r="13665" spans="1:3">
      <c r="A13665" s="75">
        <v>7543</v>
      </c>
      <c r="B13665" s="73" t="s">
        <v>14296</v>
      </c>
      <c r="C13665" s="80">
        <v>4.09</v>
      </c>
    </row>
    <row r="13666" spans="1:3" ht="25.5">
      <c r="A13666" s="75">
        <v>43427</v>
      </c>
      <c r="B13666" s="73" t="s">
        <v>14297</v>
      </c>
      <c r="C13666" s="80">
        <v>2010.05</v>
      </c>
    </row>
    <row r="13667" spans="1:3">
      <c r="A13667" s="75">
        <v>41613</v>
      </c>
      <c r="B13667" s="73" t="s">
        <v>14298</v>
      </c>
      <c r="C13667" s="80">
        <v>129.21</v>
      </c>
    </row>
    <row r="13668" spans="1:3">
      <c r="A13668" s="75">
        <v>41614</v>
      </c>
      <c r="B13668" s="73" t="s">
        <v>14299</v>
      </c>
      <c r="C13668" s="80">
        <v>164.63</v>
      </c>
    </row>
    <row r="13669" spans="1:3">
      <c r="A13669" s="75">
        <v>41615</v>
      </c>
      <c r="B13669" s="73" t="s">
        <v>14300</v>
      </c>
      <c r="C13669" s="80">
        <v>254.46</v>
      </c>
    </row>
    <row r="13670" spans="1:3">
      <c r="A13670" s="75">
        <v>41616</v>
      </c>
      <c r="B13670" s="73" t="s">
        <v>14301</v>
      </c>
      <c r="C13670" s="80">
        <v>380.2</v>
      </c>
    </row>
    <row r="13671" spans="1:3">
      <c r="A13671" s="75">
        <v>41617</v>
      </c>
      <c r="B13671" s="73" t="s">
        <v>14302</v>
      </c>
      <c r="C13671" s="80">
        <v>755.98</v>
      </c>
    </row>
    <row r="13672" spans="1:3">
      <c r="A13672" s="75">
        <v>41618</v>
      </c>
      <c r="B13672" s="73" t="s">
        <v>14303</v>
      </c>
      <c r="C13672" s="80">
        <v>1391.71</v>
      </c>
    </row>
    <row r="13673" spans="1:3" ht="25.5">
      <c r="A13673" s="75">
        <v>43428</v>
      </c>
      <c r="B13673" s="73" t="s">
        <v>14304</v>
      </c>
      <c r="C13673" s="80">
        <v>2444.5700000000002</v>
      </c>
    </row>
    <row r="13674" spans="1:3">
      <c r="A13674" s="75">
        <v>41619</v>
      </c>
      <c r="B13674" s="73" t="s">
        <v>14305</v>
      </c>
      <c r="C13674" s="80">
        <v>158.38</v>
      </c>
    </row>
    <row r="13675" spans="1:3">
      <c r="A13675" s="75">
        <v>41620</v>
      </c>
      <c r="B13675" s="73" t="s">
        <v>14306</v>
      </c>
      <c r="C13675" s="80">
        <v>200.06</v>
      </c>
    </row>
    <row r="13676" spans="1:3">
      <c r="A13676" s="75">
        <v>41622</v>
      </c>
      <c r="B13676" s="73" t="s">
        <v>14307</v>
      </c>
      <c r="C13676" s="80">
        <v>346.99</v>
      </c>
    </row>
    <row r="13677" spans="1:3">
      <c r="A13677" s="75">
        <v>41623</v>
      </c>
      <c r="B13677" s="73" t="s">
        <v>14308</v>
      </c>
      <c r="C13677" s="80">
        <v>533.51</v>
      </c>
    </row>
    <row r="13678" spans="1:3">
      <c r="A13678" s="75">
        <v>41624</v>
      </c>
      <c r="B13678" s="73" t="s">
        <v>14309</v>
      </c>
      <c r="C13678" s="80">
        <v>1000.33</v>
      </c>
    </row>
    <row r="13679" spans="1:3">
      <c r="A13679" s="75">
        <v>41625</v>
      </c>
      <c r="B13679" s="73" t="s">
        <v>14310</v>
      </c>
      <c r="C13679" s="80">
        <v>1539.05</v>
      </c>
    </row>
    <row r="13680" spans="1:3">
      <c r="A13680" s="75">
        <v>39346</v>
      </c>
      <c r="B13680" s="73" t="s">
        <v>14311</v>
      </c>
      <c r="C13680" s="80">
        <v>2.5299999999999998</v>
      </c>
    </row>
    <row r="13681" spans="1:3">
      <c r="A13681" s="75">
        <v>39350</v>
      </c>
      <c r="B13681" s="73" t="s">
        <v>14312</v>
      </c>
      <c r="C13681" s="80">
        <v>2.72</v>
      </c>
    </row>
    <row r="13682" spans="1:3">
      <c r="A13682" s="75">
        <v>39351</v>
      </c>
      <c r="B13682" s="73" t="s">
        <v>14313</v>
      </c>
      <c r="C13682" s="80">
        <v>3.15</v>
      </c>
    </row>
    <row r="13683" spans="1:3">
      <c r="A13683" s="75">
        <v>39352</v>
      </c>
      <c r="B13683" s="73" t="s">
        <v>14314</v>
      </c>
      <c r="C13683" s="80">
        <v>2.5299999999999998</v>
      </c>
    </row>
    <row r="13684" spans="1:3">
      <c r="A13684" s="75">
        <v>38837</v>
      </c>
      <c r="B13684" s="73" t="s">
        <v>14315</v>
      </c>
      <c r="C13684" s="80"/>
    </row>
    <row r="13685" spans="1:3">
      <c r="A13685" s="75">
        <v>38836</v>
      </c>
      <c r="B13685" s="73" t="s">
        <v>14316</v>
      </c>
      <c r="C13685" s="80"/>
    </row>
    <row r="13686" spans="1:3">
      <c r="A13686" s="75">
        <v>2666</v>
      </c>
      <c r="B13686" s="73" t="s">
        <v>14317</v>
      </c>
      <c r="C13686" s="80">
        <v>7.97</v>
      </c>
    </row>
    <row r="13687" spans="1:3">
      <c r="A13687" s="75">
        <v>2668</v>
      </c>
      <c r="B13687" s="73" t="s">
        <v>14318</v>
      </c>
      <c r="C13687" s="80">
        <v>9.1</v>
      </c>
    </row>
    <row r="13688" spans="1:3">
      <c r="A13688" s="75">
        <v>2664</v>
      </c>
      <c r="B13688" s="73" t="s">
        <v>14319</v>
      </c>
      <c r="C13688" s="80">
        <v>13.43</v>
      </c>
    </row>
    <row r="13689" spans="1:3">
      <c r="A13689" s="75">
        <v>2662</v>
      </c>
      <c r="B13689" s="73" t="s">
        <v>14320</v>
      </c>
      <c r="C13689" s="80">
        <v>16.47</v>
      </c>
    </row>
    <row r="13690" spans="1:3" ht="25.5">
      <c r="A13690" s="75">
        <v>20964</v>
      </c>
      <c r="B13690" s="73" t="s">
        <v>14321</v>
      </c>
      <c r="C13690" s="80">
        <v>72.23</v>
      </c>
    </row>
    <row r="13691" spans="1:3" ht="25.5">
      <c r="A13691" s="75">
        <v>10905</v>
      </c>
      <c r="B13691" s="73" t="s">
        <v>14322</v>
      </c>
      <c r="C13691" s="80">
        <v>96.9</v>
      </c>
    </row>
    <row r="13692" spans="1:3" ht="25.5">
      <c r="A13692" s="75">
        <v>11289</v>
      </c>
      <c r="B13692" s="73" t="s">
        <v>14323</v>
      </c>
      <c r="C13692" s="80"/>
    </row>
    <row r="13693" spans="1:3" ht="25.5">
      <c r="A13693" s="75">
        <v>11241</v>
      </c>
      <c r="B13693" s="73" t="s">
        <v>14324</v>
      </c>
      <c r="C13693" s="80"/>
    </row>
    <row r="13694" spans="1:3" ht="25.5">
      <c r="A13694" s="75">
        <v>11301</v>
      </c>
      <c r="B13694" s="73" t="s">
        <v>14325</v>
      </c>
      <c r="C13694" s="80"/>
    </row>
    <row r="13695" spans="1:3" ht="25.5">
      <c r="A13695" s="75">
        <v>21090</v>
      </c>
      <c r="B13695" s="73" t="s">
        <v>14326</v>
      </c>
      <c r="C13695" s="80"/>
    </row>
    <row r="13696" spans="1:3" ht="25.5">
      <c r="A13696" s="75">
        <v>11315</v>
      </c>
      <c r="B13696" s="73" t="s">
        <v>14327</v>
      </c>
      <c r="C13696" s="80"/>
    </row>
    <row r="13697" spans="1:3" ht="25.5">
      <c r="A13697" s="75">
        <v>21071</v>
      </c>
      <c r="B13697" s="73" t="s">
        <v>14328</v>
      </c>
      <c r="C13697" s="80"/>
    </row>
    <row r="13698" spans="1:3" ht="25.5">
      <c r="A13698" s="75">
        <v>14112</v>
      </c>
      <c r="B13698" s="73" t="s">
        <v>14329</v>
      </c>
      <c r="C13698" s="80"/>
    </row>
    <row r="13699" spans="1:3" ht="25.5">
      <c r="A13699" s="75">
        <v>11316</v>
      </c>
      <c r="B13699" s="73" t="s">
        <v>14330</v>
      </c>
      <c r="C13699" s="80"/>
    </row>
    <row r="13700" spans="1:3" ht="25.5">
      <c r="A13700" s="75">
        <v>6243</v>
      </c>
      <c r="B13700" s="73" t="s">
        <v>14331</v>
      </c>
      <c r="C13700" s="80"/>
    </row>
    <row r="13701" spans="1:3" ht="25.5">
      <c r="A13701" s="75">
        <v>6240</v>
      </c>
      <c r="B13701" s="73" t="s">
        <v>14332</v>
      </c>
      <c r="C13701" s="80"/>
    </row>
    <row r="13702" spans="1:3" ht="25.5">
      <c r="A13702" s="75">
        <v>11296</v>
      </c>
      <c r="B13702" s="73" t="s">
        <v>14333</v>
      </c>
      <c r="C13702" s="80"/>
    </row>
    <row r="13703" spans="1:3" ht="25.5">
      <c r="A13703" s="75">
        <v>11299</v>
      </c>
      <c r="B13703" s="73" t="s">
        <v>14334</v>
      </c>
      <c r="C13703" s="80"/>
    </row>
    <row r="13704" spans="1:3">
      <c r="A13704" s="75">
        <v>11688</v>
      </c>
      <c r="B13704" s="73" t="s">
        <v>14335</v>
      </c>
      <c r="C13704" s="80">
        <v>507.83</v>
      </c>
    </row>
    <row r="13705" spans="1:3" ht="38.25">
      <c r="A13705" s="75">
        <v>37736</v>
      </c>
      <c r="B13705" s="73" t="s">
        <v>14336</v>
      </c>
      <c r="C13705" s="80"/>
    </row>
    <row r="13706" spans="1:3" ht="25.5">
      <c r="A13706" s="75">
        <v>37739</v>
      </c>
      <c r="B13706" s="73" t="s">
        <v>14337</v>
      </c>
      <c r="C13706" s="80"/>
    </row>
    <row r="13707" spans="1:3" ht="25.5">
      <c r="A13707" s="75">
        <v>37740</v>
      </c>
      <c r="B13707" s="73" t="s">
        <v>14338</v>
      </c>
      <c r="C13707" s="80"/>
    </row>
    <row r="13708" spans="1:3" ht="25.5">
      <c r="A13708" s="75">
        <v>37738</v>
      </c>
      <c r="B13708" s="73" t="s">
        <v>14339</v>
      </c>
      <c r="C13708" s="80"/>
    </row>
    <row r="13709" spans="1:3" ht="25.5">
      <c r="A13709" s="75">
        <v>37737</v>
      </c>
      <c r="B13709" s="73" t="s">
        <v>14340</v>
      </c>
      <c r="C13709" s="80"/>
    </row>
    <row r="13710" spans="1:3">
      <c r="A13710" s="75">
        <v>25014</v>
      </c>
      <c r="B13710" s="73" t="s">
        <v>14341</v>
      </c>
      <c r="C13710" s="80"/>
    </row>
    <row r="13711" spans="1:3">
      <c r="A13711" s="75">
        <v>25013</v>
      </c>
      <c r="B13711" s="73" t="s">
        <v>14342</v>
      </c>
      <c r="C13711" s="80"/>
    </row>
    <row r="13712" spans="1:3">
      <c r="A13712" s="75">
        <v>14405</v>
      </c>
      <c r="B13712" s="73" t="s">
        <v>14343</v>
      </c>
      <c r="C13712" s="80"/>
    </row>
    <row r="13713" spans="1:3">
      <c r="A13713" s="75">
        <v>20271</v>
      </c>
      <c r="B13713" s="73" t="s">
        <v>14344</v>
      </c>
      <c r="C13713" s="80">
        <v>579.21</v>
      </c>
    </row>
    <row r="13714" spans="1:3">
      <c r="A13714" s="75">
        <v>10423</v>
      </c>
      <c r="B13714" s="73" t="s">
        <v>14345</v>
      </c>
      <c r="C13714" s="80">
        <v>425.28</v>
      </c>
    </row>
    <row r="13715" spans="1:3">
      <c r="A13715" s="75">
        <v>36790</v>
      </c>
      <c r="B13715" s="73" t="s">
        <v>14346</v>
      </c>
      <c r="C13715" s="80">
        <v>392.81</v>
      </c>
    </row>
    <row r="13716" spans="1:3">
      <c r="A13716" s="75">
        <v>37589</v>
      </c>
      <c r="B13716" s="73" t="s">
        <v>14347</v>
      </c>
      <c r="C13716" s="80">
        <v>481.3</v>
      </c>
    </row>
    <row r="13717" spans="1:3">
      <c r="A13717" s="75">
        <v>11690</v>
      </c>
      <c r="B13717" s="73" t="s">
        <v>14348</v>
      </c>
      <c r="C13717" s="80">
        <v>255.68</v>
      </c>
    </row>
    <row r="13718" spans="1:3">
      <c r="A13718" s="75">
        <v>20234</v>
      </c>
      <c r="B13718" s="73" t="s">
        <v>14349</v>
      </c>
      <c r="C13718" s="80">
        <v>323.57</v>
      </c>
    </row>
    <row r="13719" spans="1:3">
      <c r="A13719" s="75">
        <v>44480</v>
      </c>
      <c r="B13719" s="73" t="s">
        <v>14350</v>
      </c>
      <c r="C13719" s="80">
        <v>21.19</v>
      </c>
    </row>
    <row r="13720" spans="1:3">
      <c r="A13720" s="75">
        <v>11457</v>
      </c>
      <c r="B13720" s="73" t="s">
        <v>14351</v>
      </c>
      <c r="C13720" s="80">
        <v>53.4</v>
      </c>
    </row>
    <row r="13721" spans="1:3" ht="25.5">
      <c r="A13721" s="75">
        <v>44073</v>
      </c>
      <c r="B13721" s="73" t="s">
        <v>14352</v>
      </c>
      <c r="C13721" s="80">
        <v>0.65</v>
      </c>
    </row>
    <row r="13722" spans="1:3">
      <c r="A13722" s="75">
        <v>3593</v>
      </c>
      <c r="B13722" s="73" t="s">
        <v>14353</v>
      </c>
      <c r="C13722" s="80">
        <v>95.11</v>
      </c>
    </row>
    <row r="13723" spans="1:3">
      <c r="A13723" s="75">
        <v>3588</v>
      </c>
      <c r="B13723" s="73" t="s">
        <v>14354</v>
      </c>
      <c r="C13723" s="80">
        <v>73.31</v>
      </c>
    </row>
    <row r="13724" spans="1:3">
      <c r="A13724" s="75">
        <v>3587</v>
      </c>
      <c r="B13724" s="73" t="s">
        <v>14355</v>
      </c>
      <c r="C13724" s="80">
        <v>45.49</v>
      </c>
    </row>
    <row r="13725" spans="1:3">
      <c r="A13725" s="75">
        <v>3585</v>
      </c>
      <c r="B13725" s="73" t="s">
        <v>14356</v>
      </c>
      <c r="C13725" s="80">
        <v>22.64</v>
      </c>
    </row>
    <row r="13726" spans="1:3">
      <c r="A13726" s="75">
        <v>3590</v>
      </c>
      <c r="B13726" s="73" t="s">
        <v>14357</v>
      </c>
      <c r="C13726" s="80">
        <v>270.05</v>
      </c>
    </row>
    <row r="13727" spans="1:3">
      <c r="A13727" s="75">
        <v>3589</v>
      </c>
      <c r="B13727" s="73" t="s">
        <v>14358</v>
      </c>
      <c r="C13727" s="80">
        <v>144.94999999999999</v>
      </c>
    </row>
    <row r="13728" spans="1:3">
      <c r="A13728" s="75">
        <v>3592</v>
      </c>
      <c r="B13728" s="73" t="s">
        <v>14359</v>
      </c>
      <c r="C13728" s="80">
        <v>426.87</v>
      </c>
    </row>
    <row r="13729" spans="1:3">
      <c r="A13729" s="75">
        <v>3586</v>
      </c>
      <c r="B13729" s="73" t="s">
        <v>14360</v>
      </c>
      <c r="C13729" s="80">
        <v>29.66</v>
      </c>
    </row>
    <row r="13730" spans="1:3">
      <c r="A13730" s="75">
        <v>3591</v>
      </c>
      <c r="B13730" s="73" t="s">
        <v>14361</v>
      </c>
      <c r="C13730" s="80">
        <v>684.29</v>
      </c>
    </row>
    <row r="13731" spans="1:3">
      <c r="A13731" s="75">
        <v>40396</v>
      </c>
      <c r="B13731" s="73" t="s">
        <v>14362</v>
      </c>
      <c r="C13731" s="80"/>
    </row>
    <row r="13732" spans="1:3">
      <c r="A13732" s="75">
        <v>40395</v>
      </c>
      <c r="B13732" s="73" t="s">
        <v>14363</v>
      </c>
      <c r="C13732" s="80"/>
    </row>
    <row r="13733" spans="1:3">
      <c r="A13733" s="75">
        <v>40394</v>
      </c>
      <c r="B13733" s="73" t="s">
        <v>14364</v>
      </c>
      <c r="C13733" s="80"/>
    </row>
    <row r="13734" spans="1:3">
      <c r="A13734" s="75">
        <v>40392</v>
      </c>
      <c r="B13734" s="73" t="s">
        <v>14365</v>
      </c>
      <c r="C13734" s="80"/>
    </row>
    <row r="13735" spans="1:3">
      <c r="A13735" s="75">
        <v>40398</v>
      </c>
      <c r="B13735" s="73" t="s">
        <v>14366</v>
      </c>
      <c r="C13735" s="80"/>
    </row>
    <row r="13736" spans="1:3">
      <c r="A13736" s="75">
        <v>40397</v>
      </c>
      <c r="B13736" s="73" t="s">
        <v>14367</v>
      </c>
      <c r="C13736" s="80"/>
    </row>
    <row r="13737" spans="1:3">
      <c r="A13737" s="75">
        <v>40399</v>
      </c>
      <c r="B13737" s="73" t="s">
        <v>14368</v>
      </c>
      <c r="C13737" s="80"/>
    </row>
    <row r="13738" spans="1:3">
      <c r="A13738" s="75">
        <v>40393</v>
      </c>
      <c r="B13738" s="73" t="s">
        <v>14369</v>
      </c>
      <c r="C13738" s="80"/>
    </row>
    <row r="13739" spans="1:3">
      <c r="A13739" s="75">
        <v>44253</v>
      </c>
      <c r="B13739" s="73" t="s">
        <v>14370</v>
      </c>
      <c r="C13739" s="80">
        <v>313.92</v>
      </c>
    </row>
    <row r="13740" spans="1:3">
      <c r="A13740" s="75">
        <v>21121</v>
      </c>
      <c r="B13740" s="73" t="s">
        <v>14371</v>
      </c>
      <c r="C13740" s="80">
        <v>4.5</v>
      </c>
    </row>
    <row r="13741" spans="1:3">
      <c r="A13741" s="75">
        <v>38010</v>
      </c>
      <c r="B13741" s="73" t="s">
        <v>14372</v>
      </c>
      <c r="C13741" s="80">
        <v>5.61</v>
      </c>
    </row>
    <row r="13742" spans="1:3">
      <c r="A13742" s="75">
        <v>38011</v>
      </c>
      <c r="B13742" s="73" t="s">
        <v>14373</v>
      </c>
      <c r="C13742" s="80">
        <v>11.24</v>
      </c>
    </row>
    <row r="13743" spans="1:3">
      <c r="A13743" s="75">
        <v>38012</v>
      </c>
      <c r="B13743" s="73" t="s">
        <v>14374</v>
      </c>
      <c r="C13743" s="80">
        <v>42.85</v>
      </c>
    </row>
    <row r="13744" spans="1:3">
      <c r="A13744" s="75">
        <v>38013</v>
      </c>
      <c r="B13744" s="73" t="s">
        <v>14375</v>
      </c>
      <c r="C13744" s="80">
        <v>55.05</v>
      </c>
    </row>
    <row r="13745" spans="1:3">
      <c r="A13745" s="75">
        <v>38014</v>
      </c>
      <c r="B13745" s="73" t="s">
        <v>14376</v>
      </c>
      <c r="C13745" s="80">
        <v>91.93</v>
      </c>
    </row>
    <row r="13746" spans="1:3">
      <c r="A13746" s="75">
        <v>38015</v>
      </c>
      <c r="B13746" s="73" t="s">
        <v>14377</v>
      </c>
      <c r="C13746" s="80">
        <v>216.13</v>
      </c>
    </row>
    <row r="13747" spans="1:3">
      <c r="A13747" s="75">
        <v>38016</v>
      </c>
      <c r="B13747" s="73" t="s">
        <v>14378</v>
      </c>
      <c r="C13747" s="80">
        <v>251.33</v>
      </c>
    </row>
    <row r="13748" spans="1:3">
      <c r="A13748" s="75">
        <v>12741</v>
      </c>
      <c r="B13748" s="73" t="s">
        <v>14379</v>
      </c>
      <c r="C13748" s="80"/>
    </row>
    <row r="13749" spans="1:3">
      <c r="A13749" s="75">
        <v>12733</v>
      </c>
      <c r="B13749" s="73" t="s">
        <v>14380</v>
      </c>
      <c r="C13749" s="80"/>
    </row>
    <row r="13750" spans="1:3">
      <c r="A13750" s="75">
        <v>12734</v>
      </c>
      <c r="B13750" s="73" t="s">
        <v>14381</v>
      </c>
      <c r="C13750" s="80"/>
    </row>
    <row r="13751" spans="1:3">
      <c r="A13751" s="75">
        <v>12735</v>
      </c>
      <c r="B13751" s="73" t="s">
        <v>14382</v>
      </c>
      <c r="C13751" s="80"/>
    </row>
    <row r="13752" spans="1:3">
      <c r="A13752" s="75">
        <v>12736</v>
      </c>
      <c r="B13752" s="73" t="s">
        <v>14383</v>
      </c>
      <c r="C13752" s="80"/>
    </row>
    <row r="13753" spans="1:3">
      <c r="A13753" s="75">
        <v>12737</v>
      </c>
      <c r="B13753" s="73" t="s">
        <v>14384</v>
      </c>
      <c r="C13753" s="80"/>
    </row>
    <row r="13754" spans="1:3">
      <c r="A13754" s="75">
        <v>12738</v>
      </c>
      <c r="B13754" s="73" t="s">
        <v>14385</v>
      </c>
      <c r="C13754" s="80"/>
    </row>
    <row r="13755" spans="1:3">
      <c r="A13755" s="75">
        <v>12739</v>
      </c>
      <c r="B13755" s="73" t="s">
        <v>14386</v>
      </c>
      <c r="C13755" s="80"/>
    </row>
    <row r="13756" spans="1:3">
      <c r="A13756" s="75">
        <v>12740</v>
      </c>
      <c r="B13756" s="73" t="s">
        <v>14387</v>
      </c>
      <c r="C13756" s="80"/>
    </row>
    <row r="13757" spans="1:3">
      <c r="A13757" s="75">
        <v>6297</v>
      </c>
      <c r="B13757" s="73" t="s">
        <v>14388</v>
      </c>
      <c r="C13757" s="80">
        <v>43.82</v>
      </c>
    </row>
    <row r="13758" spans="1:3">
      <c r="A13758" s="75">
        <v>6296</v>
      </c>
      <c r="B13758" s="73" t="s">
        <v>14389</v>
      </c>
      <c r="C13758" s="80">
        <v>34.590000000000003</v>
      </c>
    </row>
    <row r="13759" spans="1:3">
      <c r="A13759" s="75">
        <v>6323</v>
      </c>
      <c r="B13759" s="73" t="s">
        <v>14390</v>
      </c>
      <c r="C13759" s="80">
        <v>22.6</v>
      </c>
    </row>
    <row r="13760" spans="1:3">
      <c r="A13760" s="75">
        <v>6294</v>
      </c>
      <c r="B13760" s="73" t="s">
        <v>14391</v>
      </c>
      <c r="C13760" s="80">
        <v>9.86</v>
      </c>
    </row>
    <row r="13761" spans="1:3">
      <c r="A13761" s="75">
        <v>6299</v>
      </c>
      <c r="B13761" s="73" t="s">
        <v>14392</v>
      </c>
      <c r="C13761" s="80">
        <v>131.80000000000001</v>
      </c>
    </row>
    <row r="13762" spans="1:3">
      <c r="A13762" s="75">
        <v>6298</v>
      </c>
      <c r="B13762" s="73" t="s">
        <v>14393</v>
      </c>
      <c r="C13762" s="80">
        <v>69.41</v>
      </c>
    </row>
    <row r="13763" spans="1:3">
      <c r="A13763" s="75">
        <v>6322</v>
      </c>
      <c r="B13763" s="73" t="s">
        <v>14394</v>
      </c>
      <c r="C13763" s="80">
        <v>176.53</v>
      </c>
    </row>
    <row r="13764" spans="1:3">
      <c r="A13764" s="75">
        <v>6295</v>
      </c>
      <c r="B13764" s="73" t="s">
        <v>14395</v>
      </c>
      <c r="C13764" s="80">
        <v>14.04</v>
      </c>
    </row>
    <row r="13765" spans="1:3">
      <c r="A13765" s="75">
        <v>6300</v>
      </c>
      <c r="B13765" s="73" t="s">
        <v>14396</v>
      </c>
      <c r="C13765" s="80">
        <v>325.47000000000003</v>
      </c>
    </row>
    <row r="13766" spans="1:3">
      <c r="A13766" s="75">
        <v>6321</v>
      </c>
      <c r="B13766" s="73" t="s">
        <v>14397</v>
      </c>
      <c r="C13766" s="80">
        <v>464.91</v>
      </c>
    </row>
    <row r="13767" spans="1:3">
      <c r="A13767" s="75">
        <v>6301</v>
      </c>
      <c r="B13767" s="73" t="s">
        <v>14398</v>
      </c>
      <c r="C13767" s="80">
        <v>1089.69</v>
      </c>
    </row>
    <row r="13768" spans="1:3">
      <c r="A13768" s="75">
        <v>7105</v>
      </c>
      <c r="B13768" s="73" t="s">
        <v>14399</v>
      </c>
      <c r="C13768" s="80">
        <v>42.1</v>
      </c>
    </row>
    <row r="13769" spans="1:3">
      <c r="A13769" s="75">
        <v>20183</v>
      </c>
      <c r="B13769" s="73" t="s">
        <v>14400</v>
      </c>
      <c r="C13769" s="80">
        <v>51.87</v>
      </c>
    </row>
    <row r="13770" spans="1:3">
      <c r="A13770" s="75">
        <v>38448</v>
      </c>
      <c r="B13770" s="73" t="s">
        <v>14401</v>
      </c>
      <c r="C13770" s="80">
        <v>235.38</v>
      </c>
    </row>
    <row r="13771" spans="1:3">
      <c r="A13771" s="75">
        <v>20182</v>
      </c>
      <c r="B13771" s="73" t="s">
        <v>14402</v>
      </c>
      <c r="C13771" s="80">
        <v>30.16</v>
      </c>
    </row>
    <row r="13772" spans="1:3">
      <c r="A13772" s="75">
        <v>7119</v>
      </c>
      <c r="B13772" s="73" t="s">
        <v>14403</v>
      </c>
      <c r="C13772" s="80">
        <v>11.1</v>
      </c>
    </row>
    <row r="13773" spans="1:3">
      <c r="A13773" s="75">
        <v>7126</v>
      </c>
      <c r="B13773" s="73" t="s">
        <v>14404</v>
      </c>
      <c r="C13773" s="80">
        <v>22.66</v>
      </c>
    </row>
    <row r="13774" spans="1:3">
      <c r="A13774" s="75">
        <v>7120</v>
      </c>
      <c r="B13774" s="73" t="s">
        <v>14405</v>
      </c>
      <c r="C13774" s="80">
        <v>8.52</v>
      </c>
    </row>
    <row r="13775" spans="1:3">
      <c r="A13775" s="75">
        <v>6319</v>
      </c>
      <c r="B13775" s="73" t="s">
        <v>14406</v>
      </c>
      <c r="C13775" s="80">
        <v>51.48</v>
      </c>
    </row>
    <row r="13776" spans="1:3">
      <c r="A13776" s="75">
        <v>6304</v>
      </c>
      <c r="B13776" s="73" t="s">
        <v>14407</v>
      </c>
      <c r="C13776" s="80">
        <v>51.48</v>
      </c>
    </row>
    <row r="13777" spans="1:3">
      <c r="A13777" s="75">
        <v>21116</v>
      </c>
      <c r="B13777" s="73" t="s">
        <v>14408</v>
      </c>
      <c r="C13777" s="80">
        <v>38.99</v>
      </c>
    </row>
    <row r="13778" spans="1:3">
      <c r="A13778" s="75">
        <v>6320</v>
      </c>
      <c r="B13778" s="73" t="s">
        <v>14409</v>
      </c>
      <c r="C13778" s="80">
        <v>26.51</v>
      </c>
    </row>
    <row r="13779" spans="1:3">
      <c r="A13779" s="75">
        <v>6303</v>
      </c>
      <c r="B13779" s="73" t="s">
        <v>14410</v>
      </c>
      <c r="C13779" s="80">
        <v>26.51</v>
      </c>
    </row>
    <row r="13780" spans="1:3">
      <c r="A13780" s="75">
        <v>6308</v>
      </c>
      <c r="B13780" s="73" t="s">
        <v>14411</v>
      </c>
      <c r="C13780" s="80">
        <v>142.46</v>
      </c>
    </row>
    <row r="13781" spans="1:3">
      <c r="A13781" s="75">
        <v>6317</v>
      </c>
      <c r="B13781" s="73" t="s">
        <v>14412</v>
      </c>
      <c r="C13781" s="80">
        <v>142.46</v>
      </c>
    </row>
    <row r="13782" spans="1:3">
      <c r="A13782" s="75">
        <v>6307</v>
      </c>
      <c r="B13782" s="73" t="s">
        <v>14413</v>
      </c>
      <c r="C13782" s="80">
        <v>142.46</v>
      </c>
    </row>
    <row r="13783" spans="1:3">
      <c r="A13783" s="75">
        <v>6309</v>
      </c>
      <c r="B13783" s="73" t="s">
        <v>14414</v>
      </c>
      <c r="C13783" s="80">
        <v>146.6</v>
      </c>
    </row>
    <row r="13784" spans="1:3">
      <c r="A13784" s="75">
        <v>6318</v>
      </c>
      <c r="B13784" s="73" t="s">
        <v>14415</v>
      </c>
      <c r="C13784" s="80">
        <v>76.849999999999994</v>
      </c>
    </row>
    <row r="13785" spans="1:3">
      <c r="A13785" s="75">
        <v>6306</v>
      </c>
      <c r="B13785" s="73" t="s">
        <v>14416</v>
      </c>
      <c r="C13785" s="80">
        <v>76.849999999999994</v>
      </c>
    </row>
    <row r="13786" spans="1:3">
      <c r="A13786" s="75">
        <v>6305</v>
      </c>
      <c r="B13786" s="73" t="s">
        <v>14417</v>
      </c>
      <c r="C13786" s="80">
        <v>76.849999999999994</v>
      </c>
    </row>
    <row r="13787" spans="1:3">
      <c r="A13787" s="75">
        <v>6312</v>
      </c>
      <c r="B13787" s="73" t="s">
        <v>14418</v>
      </c>
      <c r="C13787" s="80">
        <v>204.92</v>
      </c>
    </row>
    <row r="13788" spans="1:3">
      <c r="A13788" s="75">
        <v>6311</v>
      </c>
      <c r="B13788" s="73" t="s">
        <v>14419</v>
      </c>
      <c r="C13788" s="80">
        <v>204.92</v>
      </c>
    </row>
    <row r="13789" spans="1:3">
      <c r="A13789" s="75">
        <v>6310</v>
      </c>
      <c r="B13789" s="73" t="s">
        <v>14420</v>
      </c>
      <c r="C13789" s="80">
        <v>204.92</v>
      </c>
    </row>
    <row r="13790" spans="1:3">
      <c r="A13790" s="75">
        <v>6314</v>
      </c>
      <c r="B13790" s="73" t="s">
        <v>14421</v>
      </c>
      <c r="C13790" s="80">
        <v>204.92</v>
      </c>
    </row>
    <row r="13791" spans="1:3">
      <c r="A13791" s="75">
        <v>6313</v>
      </c>
      <c r="B13791" s="73" t="s">
        <v>14422</v>
      </c>
      <c r="C13791" s="80">
        <v>204.92</v>
      </c>
    </row>
    <row r="13792" spans="1:3">
      <c r="A13792" s="75">
        <v>6302</v>
      </c>
      <c r="B13792" s="73" t="s">
        <v>14423</v>
      </c>
      <c r="C13792" s="80">
        <v>16.3</v>
      </c>
    </row>
    <row r="13793" spans="1:3">
      <c r="A13793" s="75">
        <v>6315</v>
      </c>
      <c r="B13793" s="73" t="s">
        <v>14424</v>
      </c>
      <c r="C13793" s="80">
        <v>388</v>
      </c>
    </row>
    <row r="13794" spans="1:3">
      <c r="A13794" s="75">
        <v>6316</v>
      </c>
      <c r="B13794" s="73" t="s">
        <v>14425</v>
      </c>
      <c r="C13794" s="80">
        <v>388</v>
      </c>
    </row>
    <row r="13795" spans="1:3">
      <c r="A13795" s="75">
        <v>39324</v>
      </c>
      <c r="B13795" s="73" t="s">
        <v>14426</v>
      </c>
      <c r="C13795" s="80">
        <v>5.86</v>
      </c>
    </row>
    <row r="13796" spans="1:3">
      <c r="A13796" s="75">
        <v>39325</v>
      </c>
      <c r="B13796" s="73" t="s">
        <v>14427</v>
      </c>
      <c r="C13796" s="80">
        <v>8.83</v>
      </c>
    </row>
    <row r="13797" spans="1:3">
      <c r="A13797" s="75">
        <v>39326</v>
      </c>
      <c r="B13797" s="73" t="s">
        <v>14428</v>
      </c>
      <c r="C13797" s="80">
        <v>31.69</v>
      </c>
    </row>
    <row r="13798" spans="1:3">
      <c r="A13798" s="75">
        <v>39327</v>
      </c>
      <c r="B13798" s="73" t="s">
        <v>14429</v>
      </c>
      <c r="C13798" s="80">
        <v>47.81</v>
      </c>
    </row>
    <row r="13799" spans="1:3">
      <c r="A13799" s="75">
        <v>11378</v>
      </c>
      <c r="B13799" s="73" t="s">
        <v>14430</v>
      </c>
      <c r="C13799" s="80">
        <v>76.540000000000006</v>
      </c>
    </row>
    <row r="13800" spans="1:3">
      <c r="A13800" s="75">
        <v>11379</v>
      </c>
      <c r="B13800" s="73" t="s">
        <v>14431</v>
      </c>
      <c r="C13800" s="80">
        <v>64.680000000000007</v>
      </c>
    </row>
    <row r="13801" spans="1:3">
      <c r="A13801" s="75">
        <v>11493</v>
      </c>
      <c r="B13801" s="73" t="s">
        <v>14432</v>
      </c>
      <c r="C13801" s="80">
        <v>37.299999999999997</v>
      </c>
    </row>
    <row r="13802" spans="1:3">
      <c r="A13802" s="75">
        <v>7106</v>
      </c>
      <c r="B13802" s="73" t="s">
        <v>14433</v>
      </c>
      <c r="C13802" s="80">
        <v>140.22999999999999</v>
      </c>
    </row>
    <row r="13803" spans="1:3">
      <c r="A13803" s="75">
        <v>7104</v>
      </c>
      <c r="B13803" s="73" t="s">
        <v>14434</v>
      </c>
      <c r="C13803" s="80">
        <v>3.78</v>
      </c>
    </row>
    <row r="13804" spans="1:3">
      <c r="A13804" s="75">
        <v>7136</v>
      </c>
      <c r="B13804" s="73" t="s">
        <v>14435</v>
      </c>
      <c r="C13804" s="80">
        <v>6.58</v>
      </c>
    </row>
    <row r="13805" spans="1:3">
      <c r="A13805" s="75">
        <v>7128</v>
      </c>
      <c r="B13805" s="73" t="s">
        <v>14436</v>
      </c>
      <c r="C13805" s="80">
        <v>8.5399999999999991</v>
      </c>
    </row>
    <row r="13806" spans="1:3">
      <c r="A13806" s="75">
        <v>7108</v>
      </c>
      <c r="B13806" s="73" t="s">
        <v>14437</v>
      </c>
      <c r="C13806" s="80">
        <v>8.52</v>
      </c>
    </row>
    <row r="13807" spans="1:3">
      <c r="A13807" s="75">
        <v>7129</v>
      </c>
      <c r="B13807" s="73" t="s">
        <v>14438</v>
      </c>
      <c r="C13807" s="80">
        <v>10.02</v>
      </c>
    </row>
    <row r="13808" spans="1:3">
      <c r="A13808" s="75">
        <v>7130</v>
      </c>
      <c r="B13808" s="73" t="s">
        <v>14439</v>
      </c>
      <c r="C13808" s="80">
        <v>14.57</v>
      </c>
    </row>
    <row r="13809" spans="1:3">
      <c r="A13809" s="75">
        <v>7131</v>
      </c>
      <c r="B13809" s="73" t="s">
        <v>14440</v>
      </c>
      <c r="C13809" s="80">
        <v>17.809999999999999</v>
      </c>
    </row>
    <row r="13810" spans="1:3">
      <c r="A13810" s="75">
        <v>7132</v>
      </c>
      <c r="B13810" s="73" t="s">
        <v>14441</v>
      </c>
      <c r="C13810" s="80">
        <v>41.94</v>
      </c>
    </row>
    <row r="13811" spans="1:3">
      <c r="A13811" s="75">
        <v>7133</v>
      </c>
      <c r="B13811" s="73" t="s">
        <v>14442</v>
      </c>
      <c r="C13811" s="80">
        <v>96.92</v>
      </c>
    </row>
    <row r="13812" spans="1:3" ht="25.5">
      <c r="A13812" s="75">
        <v>37422</v>
      </c>
      <c r="B13812" s="73" t="s">
        <v>14443</v>
      </c>
      <c r="C13812" s="80"/>
    </row>
    <row r="13813" spans="1:3" ht="25.5">
      <c r="A13813" s="75">
        <v>37420</v>
      </c>
      <c r="B13813" s="73" t="s">
        <v>14444</v>
      </c>
      <c r="C13813" s="80"/>
    </row>
    <row r="13814" spans="1:3" ht="25.5">
      <c r="A13814" s="75">
        <v>37421</v>
      </c>
      <c r="B13814" s="73" t="s">
        <v>14445</v>
      </c>
      <c r="C13814" s="80"/>
    </row>
    <row r="13815" spans="1:3">
      <c r="A13815" s="75">
        <v>37443</v>
      </c>
      <c r="B13815" s="73" t="s">
        <v>14446</v>
      </c>
      <c r="C13815" s="80"/>
    </row>
    <row r="13816" spans="1:3">
      <c r="A13816" s="75">
        <v>37444</v>
      </c>
      <c r="B13816" s="73" t="s">
        <v>14447</v>
      </c>
      <c r="C13816" s="80"/>
    </row>
    <row r="13817" spans="1:3">
      <c r="A13817" s="75">
        <v>37445</v>
      </c>
      <c r="B13817" s="73" t="s">
        <v>14448</v>
      </c>
      <c r="C13817" s="80"/>
    </row>
    <row r="13818" spans="1:3">
      <c r="A13818" s="75">
        <v>37446</v>
      </c>
      <c r="B13818" s="73" t="s">
        <v>14449</v>
      </c>
      <c r="C13818" s="80"/>
    </row>
    <row r="13819" spans="1:3">
      <c r="A13819" s="75">
        <v>37447</v>
      </c>
      <c r="B13819" s="73" t="s">
        <v>14450</v>
      </c>
      <c r="C13819" s="80"/>
    </row>
    <row r="13820" spans="1:3">
      <c r="A13820" s="75">
        <v>37448</v>
      </c>
      <c r="B13820" s="73" t="s">
        <v>14451</v>
      </c>
      <c r="C13820" s="80"/>
    </row>
    <row r="13821" spans="1:3">
      <c r="A13821" s="75">
        <v>37440</v>
      </c>
      <c r="B13821" s="73" t="s">
        <v>14452</v>
      </c>
      <c r="C13821" s="80"/>
    </row>
    <row r="13822" spans="1:3">
      <c r="A13822" s="75">
        <v>37441</v>
      </c>
      <c r="B13822" s="73" t="s">
        <v>14453</v>
      </c>
      <c r="C13822" s="80"/>
    </row>
    <row r="13823" spans="1:3">
      <c r="A13823" s="75">
        <v>37442</v>
      </c>
      <c r="B13823" s="73" t="s">
        <v>14454</v>
      </c>
      <c r="C13823" s="80"/>
    </row>
    <row r="13824" spans="1:3">
      <c r="A13824" s="75">
        <v>38017</v>
      </c>
      <c r="B13824" s="73" t="s">
        <v>14455</v>
      </c>
      <c r="C13824" s="80">
        <v>11.98</v>
      </c>
    </row>
    <row r="13825" spans="1:3">
      <c r="A13825" s="75">
        <v>38018</v>
      </c>
      <c r="B13825" s="73" t="s">
        <v>14456</v>
      </c>
      <c r="C13825" s="80">
        <v>13.47</v>
      </c>
    </row>
    <row r="13826" spans="1:3">
      <c r="A13826" s="75">
        <v>39895</v>
      </c>
      <c r="B13826" s="73" t="s">
        <v>14457</v>
      </c>
      <c r="C13826" s="80"/>
    </row>
    <row r="13827" spans="1:3">
      <c r="A13827" s="75">
        <v>39896</v>
      </c>
      <c r="B13827" s="73" t="s">
        <v>14458</v>
      </c>
      <c r="C13827" s="80"/>
    </row>
    <row r="13828" spans="1:3" ht="25.5">
      <c r="A13828" s="75">
        <v>38873</v>
      </c>
      <c r="B13828" s="73" t="s">
        <v>14459</v>
      </c>
      <c r="C13828" s="80"/>
    </row>
    <row r="13829" spans="1:3" ht="25.5">
      <c r="A13829" s="75">
        <v>38874</v>
      </c>
      <c r="B13829" s="73" t="s">
        <v>14460</v>
      </c>
      <c r="C13829" s="80"/>
    </row>
    <row r="13830" spans="1:3" ht="25.5">
      <c r="A13830" s="75">
        <v>38875</v>
      </c>
      <c r="B13830" s="73" t="s">
        <v>14461</v>
      </c>
      <c r="C13830" s="80"/>
    </row>
    <row r="13831" spans="1:3" ht="25.5">
      <c r="A13831" s="75">
        <v>38876</v>
      </c>
      <c r="B13831" s="73" t="s">
        <v>14462</v>
      </c>
      <c r="C13831" s="80"/>
    </row>
    <row r="13832" spans="1:3" ht="25.5">
      <c r="A13832" s="75">
        <v>39000</v>
      </c>
      <c r="B13832" s="73" t="s">
        <v>14463</v>
      </c>
      <c r="C13832" s="80"/>
    </row>
    <row r="13833" spans="1:3">
      <c r="A13833" s="75">
        <v>38674</v>
      </c>
      <c r="B13833" s="73" t="s">
        <v>14464</v>
      </c>
      <c r="C13833" s="80">
        <v>40.32</v>
      </c>
    </row>
    <row r="13834" spans="1:3">
      <c r="A13834" s="75">
        <v>38019</v>
      </c>
      <c r="B13834" s="73" t="s">
        <v>14465</v>
      </c>
      <c r="C13834" s="80">
        <v>8.5299999999999994</v>
      </c>
    </row>
    <row r="13835" spans="1:3">
      <c r="A13835" s="75">
        <v>38020</v>
      </c>
      <c r="B13835" s="73" t="s">
        <v>14466</v>
      </c>
      <c r="C13835" s="80">
        <v>10.51</v>
      </c>
    </row>
    <row r="13836" spans="1:3">
      <c r="A13836" s="75">
        <v>38454</v>
      </c>
      <c r="B13836" s="73" t="s">
        <v>14467</v>
      </c>
      <c r="C13836" s="80"/>
    </row>
    <row r="13837" spans="1:3">
      <c r="A13837" s="75">
        <v>38455</v>
      </c>
      <c r="B13837" s="73" t="s">
        <v>14468</v>
      </c>
      <c r="C13837" s="80"/>
    </row>
    <row r="13838" spans="1:3">
      <c r="A13838" s="75">
        <v>38462</v>
      </c>
      <c r="B13838" s="73" t="s">
        <v>14469</v>
      </c>
      <c r="C13838" s="80"/>
    </row>
    <row r="13839" spans="1:3">
      <c r="A13839" s="75">
        <v>36362</v>
      </c>
      <c r="B13839" s="73" t="s">
        <v>14470</v>
      </c>
      <c r="C13839" s="80"/>
    </row>
    <row r="13840" spans="1:3">
      <c r="A13840" s="75">
        <v>36298</v>
      </c>
      <c r="B13840" s="73" t="s">
        <v>14471</v>
      </c>
      <c r="C13840" s="80"/>
    </row>
    <row r="13841" spans="1:3">
      <c r="A13841" s="75">
        <v>38456</v>
      </c>
      <c r="B13841" s="73" t="s">
        <v>14472</v>
      </c>
      <c r="C13841" s="80"/>
    </row>
    <row r="13842" spans="1:3">
      <c r="A13842" s="75">
        <v>38457</v>
      </c>
      <c r="B13842" s="73" t="s">
        <v>14473</v>
      </c>
      <c r="C13842" s="80"/>
    </row>
    <row r="13843" spans="1:3">
      <c r="A13843" s="75">
        <v>38458</v>
      </c>
      <c r="B13843" s="73" t="s">
        <v>14474</v>
      </c>
      <c r="C13843" s="80"/>
    </row>
    <row r="13844" spans="1:3">
      <c r="A13844" s="75">
        <v>38459</v>
      </c>
      <c r="B13844" s="73" t="s">
        <v>14475</v>
      </c>
      <c r="C13844" s="80"/>
    </row>
    <row r="13845" spans="1:3">
      <c r="A13845" s="75">
        <v>38460</v>
      </c>
      <c r="B13845" s="73" t="s">
        <v>14476</v>
      </c>
      <c r="C13845" s="80"/>
    </row>
    <row r="13846" spans="1:3">
      <c r="A13846" s="75">
        <v>38461</v>
      </c>
      <c r="B13846" s="73" t="s">
        <v>14477</v>
      </c>
      <c r="C13846" s="80"/>
    </row>
    <row r="13847" spans="1:3">
      <c r="A13847" s="75">
        <v>7094</v>
      </c>
      <c r="B13847" s="73" t="s">
        <v>14478</v>
      </c>
      <c r="C13847" s="80">
        <v>12.34</v>
      </c>
    </row>
    <row r="13848" spans="1:3">
      <c r="A13848" s="75">
        <v>7116</v>
      </c>
      <c r="B13848" s="73" t="s">
        <v>14479</v>
      </c>
      <c r="C13848" s="80">
        <v>3.77</v>
      </c>
    </row>
    <row r="13849" spans="1:3">
      <c r="A13849" s="75">
        <v>7118</v>
      </c>
      <c r="B13849" s="73" t="s">
        <v>14480</v>
      </c>
      <c r="C13849" s="80">
        <v>25.37</v>
      </c>
    </row>
    <row r="13850" spans="1:3">
      <c r="A13850" s="75">
        <v>7098</v>
      </c>
      <c r="B13850" s="73" t="s">
        <v>14481</v>
      </c>
      <c r="C13850" s="80">
        <v>3.77</v>
      </c>
    </row>
    <row r="13851" spans="1:3">
      <c r="A13851" s="75">
        <v>7110</v>
      </c>
      <c r="B13851" s="73" t="s">
        <v>14482</v>
      </c>
      <c r="C13851" s="80">
        <v>48.24</v>
      </c>
    </row>
    <row r="13852" spans="1:3">
      <c r="A13852" s="75">
        <v>7123</v>
      </c>
      <c r="B13852" s="73" t="s">
        <v>14483</v>
      </c>
      <c r="C13852" s="80">
        <v>4.5599999999999996</v>
      </c>
    </row>
    <row r="13853" spans="1:3" ht="25.5">
      <c r="A13853" s="75">
        <v>7121</v>
      </c>
      <c r="B13853" s="73" t="s">
        <v>14484</v>
      </c>
      <c r="C13853" s="80">
        <v>9.02</v>
      </c>
    </row>
    <row r="13854" spans="1:3" ht="25.5">
      <c r="A13854" s="75">
        <v>7137</v>
      </c>
      <c r="B13854" s="73" t="s">
        <v>14485</v>
      </c>
      <c r="C13854" s="80">
        <v>9.85</v>
      </c>
    </row>
    <row r="13855" spans="1:3" ht="25.5">
      <c r="A13855" s="75">
        <v>7122</v>
      </c>
      <c r="B13855" s="73" t="s">
        <v>14486</v>
      </c>
      <c r="C13855" s="80">
        <v>10.85</v>
      </c>
    </row>
    <row r="13856" spans="1:3" ht="25.5">
      <c r="A13856" s="75">
        <v>7114</v>
      </c>
      <c r="B13856" s="73" t="s">
        <v>14487</v>
      </c>
      <c r="C13856" s="80">
        <v>12.61</v>
      </c>
    </row>
    <row r="13857" spans="1:3">
      <c r="A13857" s="75">
        <v>7109</v>
      </c>
      <c r="B13857" s="73" t="s">
        <v>14488</v>
      </c>
      <c r="C13857" s="80">
        <v>2.5</v>
      </c>
    </row>
    <row r="13858" spans="1:3">
      <c r="A13858" s="75">
        <v>7135</v>
      </c>
      <c r="B13858" s="73" t="s">
        <v>14489</v>
      </c>
      <c r="C13858" s="80">
        <v>5.12</v>
      </c>
    </row>
    <row r="13859" spans="1:3">
      <c r="A13859" s="75">
        <v>37947</v>
      </c>
      <c r="B13859" s="73" t="s">
        <v>14490</v>
      </c>
      <c r="C13859" s="80">
        <v>4.16</v>
      </c>
    </row>
    <row r="13860" spans="1:3">
      <c r="A13860" s="75">
        <v>7103</v>
      </c>
      <c r="B13860" s="73" t="s">
        <v>14491</v>
      </c>
      <c r="C13860" s="80">
        <v>13.57</v>
      </c>
    </row>
    <row r="13861" spans="1:3">
      <c r="A13861" s="75">
        <v>40419</v>
      </c>
      <c r="B13861" s="73" t="s">
        <v>14492</v>
      </c>
      <c r="C13861" s="80"/>
    </row>
    <row r="13862" spans="1:3">
      <c r="A13862" s="75">
        <v>40420</v>
      </c>
      <c r="B13862" s="73" t="s">
        <v>14493</v>
      </c>
      <c r="C13862" s="80"/>
    </row>
    <row r="13863" spans="1:3">
      <c r="A13863" s="75">
        <v>40421</v>
      </c>
      <c r="B13863" s="73" t="s">
        <v>14494</v>
      </c>
      <c r="C13863" s="80"/>
    </row>
    <row r="13864" spans="1:3" ht="25.5">
      <c r="A13864" s="75">
        <v>38905</v>
      </c>
      <c r="B13864" s="73" t="s">
        <v>14495</v>
      </c>
      <c r="C13864" s="80"/>
    </row>
    <row r="13865" spans="1:3" ht="25.5">
      <c r="A13865" s="75">
        <v>38907</v>
      </c>
      <c r="B13865" s="73" t="s">
        <v>14496</v>
      </c>
      <c r="C13865" s="80"/>
    </row>
    <row r="13866" spans="1:3" ht="25.5">
      <c r="A13866" s="75">
        <v>38910</v>
      </c>
      <c r="B13866" s="73" t="s">
        <v>14497</v>
      </c>
      <c r="C13866" s="80"/>
    </row>
    <row r="13867" spans="1:3">
      <c r="A13867" s="75">
        <v>11655</v>
      </c>
      <c r="B13867" s="73" t="s">
        <v>14498</v>
      </c>
      <c r="C13867" s="80">
        <v>17.45</v>
      </c>
    </row>
    <row r="13868" spans="1:3">
      <c r="A13868" s="75">
        <v>11656</v>
      </c>
      <c r="B13868" s="73" t="s">
        <v>14499</v>
      </c>
      <c r="C13868" s="80">
        <v>20.03</v>
      </c>
    </row>
    <row r="13869" spans="1:3">
      <c r="A13869" s="75">
        <v>7091</v>
      </c>
      <c r="B13869" s="73" t="s">
        <v>14500</v>
      </c>
      <c r="C13869" s="80">
        <v>16.41</v>
      </c>
    </row>
    <row r="13870" spans="1:3">
      <c r="A13870" s="75">
        <v>37948</v>
      </c>
      <c r="B13870" s="73" t="s">
        <v>14501</v>
      </c>
      <c r="C13870" s="80">
        <v>3.8</v>
      </c>
    </row>
    <row r="13871" spans="1:3">
      <c r="A13871" s="75">
        <v>7097</v>
      </c>
      <c r="B13871" s="73" t="s">
        <v>14502</v>
      </c>
      <c r="C13871" s="80">
        <v>7.71</v>
      </c>
    </row>
    <row r="13872" spans="1:3">
      <c r="A13872" s="75">
        <v>11658</v>
      </c>
      <c r="B13872" s="73" t="s">
        <v>14503</v>
      </c>
      <c r="C13872" s="80">
        <v>17.04</v>
      </c>
    </row>
    <row r="13873" spans="1:3">
      <c r="A13873" s="75">
        <v>7146</v>
      </c>
      <c r="B13873" s="73" t="s">
        <v>14504</v>
      </c>
      <c r="C13873" s="80">
        <v>165.13</v>
      </c>
    </row>
    <row r="13874" spans="1:3">
      <c r="A13874" s="75">
        <v>7138</v>
      </c>
      <c r="B13874" s="73" t="s">
        <v>14505</v>
      </c>
      <c r="C13874" s="80">
        <v>1.04</v>
      </c>
    </row>
    <row r="13875" spans="1:3">
      <c r="A13875" s="75">
        <v>7139</v>
      </c>
      <c r="B13875" s="73" t="s">
        <v>14506</v>
      </c>
      <c r="C13875" s="80">
        <v>1.18</v>
      </c>
    </row>
    <row r="13876" spans="1:3">
      <c r="A13876" s="75">
        <v>7140</v>
      </c>
      <c r="B13876" s="73" t="s">
        <v>14507</v>
      </c>
      <c r="C13876" s="80">
        <v>3.71</v>
      </c>
    </row>
    <row r="13877" spans="1:3">
      <c r="A13877" s="75">
        <v>7141</v>
      </c>
      <c r="B13877" s="73" t="s">
        <v>14508</v>
      </c>
      <c r="C13877" s="80">
        <v>9.08</v>
      </c>
    </row>
    <row r="13878" spans="1:3">
      <c r="A13878" s="75">
        <v>7143</v>
      </c>
      <c r="B13878" s="73" t="s">
        <v>14509</v>
      </c>
      <c r="C13878" s="80">
        <v>30.48</v>
      </c>
    </row>
    <row r="13879" spans="1:3">
      <c r="A13879" s="75">
        <v>7144</v>
      </c>
      <c r="B13879" s="73" t="s">
        <v>14510</v>
      </c>
      <c r="C13879" s="80">
        <v>56.56</v>
      </c>
    </row>
    <row r="13880" spans="1:3">
      <c r="A13880" s="75">
        <v>7145</v>
      </c>
      <c r="B13880" s="73" t="s">
        <v>14511</v>
      </c>
      <c r="C13880" s="80">
        <v>76.900000000000006</v>
      </c>
    </row>
    <row r="13881" spans="1:3">
      <c r="A13881" s="75">
        <v>7142</v>
      </c>
      <c r="B13881" s="73" t="s">
        <v>14512</v>
      </c>
      <c r="C13881" s="80">
        <v>9.5</v>
      </c>
    </row>
    <row r="13882" spans="1:3" ht="25.5">
      <c r="A13882" s="75">
        <v>39322</v>
      </c>
      <c r="B13882" s="73" t="s">
        <v>14513</v>
      </c>
      <c r="C13882" s="80"/>
    </row>
    <row r="13883" spans="1:3" ht="25.5">
      <c r="A13883" s="75">
        <v>39289</v>
      </c>
      <c r="B13883" s="73" t="s">
        <v>14514</v>
      </c>
      <c r="C13883" s="80"/>
    </row>
    <row r="13884" spans="1:3" ht="25.5">
      <c r="A13884" s="75">
        <v>39290</v>
      </c>
      <c r="B13884" s="73" t="s">
        <v>14515</v>
      </c>
      <c r="C13884" s="80"/>
    </row>
    <row r="13885" spans="1:3" ht="25.5">
      <c r="A13885" s="75">
        <v>39291</v>
      </c>
      <c r="B13885" s="73" t="s">
        <v>14516</v>
      </c>
      <c r="C13885" s="80"/>
    </row>
    <row r="13886" spans="1:3">
      <c r="A13886" s="75">
        <v>41892</v>
      </c>
      <c r="B13886" s="73" t="s">
        <v>14517</v>
      </c>
      <c r="C13886" s="80">
        <v>96.32</v>
      </c>
    </row>
    <row r="13887" spans="1:3">
      <c r="A13887" s="75">
        <v>7048</v>
      </c>
      <c r="B13887" s="73" t="s">
        <v>14518</v>
      </c>
      <c r="C13887" s="80">
        <v>20.79</v>
      </c>
    </row>
    <row r="13888" spans="1:3">
      <c r="A13888" s="75">
        <v>7088</v>
      </c>
      <c r="B13888" s="73" t="s">
        <v>14519</v>
      </c>
      <c r="C13888" s="80">
        <v>45.46</v>
      </c>
    </row>
    <row r="13889" spans="1:3">
      <c r="A13889" s="75">
        <v>7070</v>
      </c>
      <c r="B13889" s="73" t="s">
        <v>14520</v>
      </c>
      <c r="C13889" s="80">
        <v>211.13</v>
      </c>
    </row>
    <row r="13890" spans="1:3">
      <c r="A13890" s="75">
        <v>20179</v>
      </c>
      <c r="B13890" s="73" t="s">
        <v>14521</v>
      </c>
      <c r="C13890" s="80">
        <v>44.91</v>
      </c>
    </row>
    <row r="13891" spans="1:3">
      <c r="A13891" s="75">
        <v>20178</v>
      </c>
      <c r="B13891" s="73" t="s">
        <v>14522</v>
      </c>
      <c r="C13891" s="80">
        <v>53.82</v>
      </c>
    </row>
    <row r="13892" spans="1:3">
      <c r="A13892" s="75">
        <v>20180</v>
      </c>
      <c r="B13892" s="73" t="s">
        <v>14523</v>
      </c>
      <c r="C13892" s="80">
        <v>88.83</v>
      </c>
    </row>
    <row r="13893" spans="1:3">
      <c r="A13893" s="75">
        <v>20181</v>
      </c>
      <c r="B13893" s="73" t="s">
        <v>14524</v>
      </c>
      <c r="C13893" s="80">
        <v>118.94</v>
      </c>
    </row>
    <row r="13894" spans="1:3">
      <c r="A13894" s="75">
        <v>20177</v>
      </c>
      <c r="B13894" s="73" t="s">
        <v>14525</v>
      </c>
      <c r="C13894" s="80">
        <v>29.42</v>
      </c>
    </row>
    <row r="13895" spans="1:3">
      <c r="A13895" s="75">
        <v>40945</v>
      </c>
      <c r="B13895" s="73" t="s">
        <v>14526</v>
      </c>
      <c r="C13895" s="80">
        <v>9.0299999999999994</v>
      </c>
    </row>
    <row r="13896" spans="1:3">
      <c r="A13896" s="75">
        <v>40946</v>
      </c>
      <c r="B13896" s="73" t="s">
        <v>14527</v>
      </c>
      <c r="C13896" s="80">
        <v>1986.85</v>
      </c>
    </row>
    <row r="13897" spans="1:3">
      <c r="A13897" s="75">
        <v>7153</v>
      </c>
      <c r="B13897" s="73" t="s">
        <v>14528</v>
      </c>
      <c r="C13897" s="80">
        <v>15.15</v>
      </c>
    </row>
    <row r="13898" spans="1:3">
      <c r="A13898" s="75">
        <v>41089</v>
      </c>
      <c r="B13898" s="73" t="s">
        <v>14529</v>
      </c>
      <c r="C13898" s="80">
        <v>3333.64</v>
      </c>
    </row>
    <row r="13899" spans="1:3">
      <c r="A13899" s="75">
        <v>40943</v>
      </c>
      <c r="B13899" s="73" t="s">
        <v>14530</v>
      </c>
      <c r="C13899" s="80">
        <v>14.57</v>
      </c>
    </row>
    <row r="13900" spans="1:3">
      <c r="A13900" s="75">
        <v>40944</v>
      </c>
      <c r="B13900" s="73" t="s">
        <v>14531</v>
      </c>
      <c r="C13900" s="80">
        <v>3205.42</v>
      </c>
    </row>
    <row r="13901" spans="1:3">
      <c r="A13901" s="75">
        <v>6175</v>
      </c>
      <c r="B13901" s="73" t="s">
        <v>14532</v>
      </c>
      <c r="C13901" s="80">
        <v>22.25</v>
      </c>
    </row>
    <row r="13902" spans="1:3">
      <c r="A13902" s="75">
        <v>41092</v>
      </c>
      <c r="B13902" s="73" t="s">
        <v>14533</v>
      </c>
      <c r="C13902" s="80">
        <v>4896.72</v>
      </c>
    </row>
    <row r="13903" spans="1:3" ht="25.5">
      <c r="A13903" s="75">
        <v>37712</v>
      </c>
      <c r="B13903" s="73" t="s">
        <v>14534</v>
      </c>
      <c r="C13903" s="80">
        <v>59.35</v>
      </c>
    </row>
    <row r="13904" spans="1:3" ht="25.5">
      <c r="A13904" s="75">
        <v>34558</v>
      </c>
      <c r="B13904" s="73" t="s">
        <v>14535</v>
      </c>
      <c r="C13904" s="80">
        <v>2.96</v>
      </c>
    </row>
    <row r="13905" spans="1:3" ht="25.5">
      <c r="A13905" s="75">
        <v>34547</v>
      </c>
      <c r="B13905" s="73" t="s">
        <v>14536</v>
      </c>
      <c r="C13905" s="80">
        <v>3.64</v>
      </c>
    </row>
    <row r="13906" spans="1:3" ht="25.5">
      <c r="A13906" s="75">
        <v>34548</v>
      </c>
      <c r="B13906" s="73" t="s">
        <v>14537</v>
      </c>
      <c r="C13906" s="80">
        <v>5.97</v>
      </c>
    </row>
    <row r="13907" spans="1:3" ht="25.5">
      <c r="A13907" s="75">
        <v>34550</v>
      </c>
      <c r="B13907" s="73" t="s">
        <v>14538</v>
      </c>
      <c r="C13907" s="80">
        <v>1.57</v>
      </c>
    </row>
    <row r="13908" spans="1:3" ht="25.5">
      <c r="A13908" s="75">
        <v>34557</v>
      </c>
      <c r="B13908" s="73" t="s">
        <v>14539</v>
      </c>
      <c r="C13908" s="80">
        <v>2.2999999999999998</v>
      </c>
    </row>
    <row r="13909" spans="1:3">
      <c r="A13909" s="75">
        <v>37411</v>
      </c>
      <c r="B13909" s="73" t="s">
        <v>14540</v>
      </c>
      <c r="C13909" s="80">
        <v>16.86</v>
      </c>
    </row>
    <row r="13910" spans="1:3" ht="25.5">
      <c r="A13910" s="75">
        <v>39508</v>
      </c>
      <c r="B13910" s="73" t="s">
        <v>14541</v>
      </c>
      <c r="C13910" s="80">
        <v>9.4700000000000006</v>
      </c>
    </row>
    <row r="13911" spans="1:3" ht="25.5">
      <c r="A13911" s="75">
        <v>39507</v>
      </c>
      <c r="B13911" s="73" t="s">
        <v>14542</v>
      </c>
      <c r="C13911" s="80">
        <v>14.13</v>
      </c>
    </row>
    <row r="13912" spans="1:3" ht="25.5">
      <c r="A13912" s="75">
        <v>7155</v>
      </c>
      <c r="B13912" s="73" t="s">
        <v>14543</v>
      </c>
      <c r="C13912" s="80">
        <v>18.14</v>
      </c>
    </row>
    <row r="13913" spans="1:3" ht="25.5">
      <c r="A13913" s="75">
        <v>42406</v>
      </c>
      <c r="B13913" s="73" t="s">
        <v>14544</v>
      </c>
      <c r="C13913" s="80">
        <v>20.8</v>
      </c>
    </row>
    <row r="13914" spans="1:3" ht="25.5">
      <c r="A13914" s="75">
        <v>7156</v>
      </c>
      <c r="B13914" s="73" t="s">
        <v>14545</v>
      </c>
      <c r="C13914" s="80">
        <v>26.03</v>
      </c>
    </row>
    <row r="13915" spans="1:3" ht="25.5">
      <c r="A13915" s="75">
        <v>43127</v>
      </c>
      <c r="B13915" s="73" t="s">
        <v>14546</v>
      </c>
      <c r="C13915" s="80">
        <v>37.25</v>
      </c>
    </row>
    <row r="13916" spans="1:3" ht="25.5">
      <c r="A13916" s="75">
        <v>10917</v>
      </c>
      <c r="B13916" s="73" t="s">
        <v>14547</v>
      </c>
      <c r="C13916" s="80">
        <v>7.86</v>
      </c>
    </row>
    <row r="13917" spans="1:3" ht="25.5">
      <c r="A13917" s="75">
        <v>21141</v>
      </c>
      <c r="B13917" s="73" t="s">
        <v>14548</v>
      </c>
      <c r="C13917" s="80">
        <v>12.17</v>
      </c>
    </row>
    <row r="13918" spans="1:3" ht="25.5">
      <c r="A13918" s="75">
        <v>39509</v>
      </c>
      <c r="B13918" s="73" t="s">
        <v>14549</v>
      </c>
      <c r="C13918" s="80">
        <v>11.71</v>
      </c>
    </row>
    <row r="13919" spans="1:3">
      <c r="A13919" s="75">
        <v>44529</v>
      </c>
      <c r="B13919" s="73" t="s">
        <v>14550</v>
      </c>
      <c r="C13919" s="80">
        <v>15.26</v>
      </c>
    </row>
    <row r="13920" spans="1:3" ht="25.5">
      <c r="A13920" s="75">
        <v>7167</v>
      </c>
      <c r="B13920" s="73" t="s">
        <v>14551</v>
      </c>
      <c r="C13920" s="80">
        <v>24.52</v>
      </c>
    </row>
    <row r="13921" spans="1:3" ht="25.5">
      <c r="A13921" s="75">
        <v>10928</v>
      </c>
      <c r="B13921" s="73" t="s">
        <v>14552</v>
      </c>
      <c r="C13921" s="80">
        <v>14.09</v>
      </c>
    </row>
    <row r="13922" spans="1:3" ht="25.5">
      <c r="A13922" s="75">
        <v>10933</v>
      </c>
      <c r="B13922" s="73" t="s">
        <v>14553</v>
      </c>
      <c r="C13922" s="80">
        <v>21.25</v>
      </c>
    </row>
    <row r="13923" spans="1:3" ht="25.5">
      <c r="A13923" s="75">
        <v>7158</v>
      </c>
      <c r="B13923" s="73" t="s">
        <v>14554</v>
      </c>
      <c r="C13923" s="80">
        <v>36.049999999999997</v>
      </c>
    </row>
    <row r="13924" spans="1:3" ht="25.5">
      <c r="A13924" s="75">
        <v>10927</v>
      </c>
      <c r="B13924" s="73" t="s">
        <v>14555</v>
      </c>
      <c r="C13924" s="80">
        <v>23.05</v>
      </c>
    </row>
    <row r="13925" spans="1:3" ht="25.5">
      <c r="A13925" s="75">
        <v>7162</v>
      </c>
      <c r="B13925" s="73" t="s">
        <v>14556</v>
      </c>
      <c r="C13925" s="80">
        <v>56.41</v>
      </c>
    </row>
    <row r="13926" spans="1:3" ht="25.5">
      <c r="A13926" s="75">
        <v>10932</v>
      </c>
      <c r="B13926" s="73" t="s">
        <v>14557</v>
      </c>
      <c r="C13926" s="80">
        <v>98.12</v>
      </c>
    </row>
    <row r="13927" spans="1:3" ht="25.5">
      <c r="A13927" s="75">
        <v>10937</v>
      </c>
      <c r="B13927" s="73" t="s">
        <v>14558</v>
      </c>
      <c r="C13927" s="80">
        <v>25.22</v>
      </c>
    </row>
    <row r="13928" spans="1:3" ht="25.5">
      <c r="A13928" s="75">
        <v>10935</v>
      </c>
      <c r="B13928" s="73" t="s">
        <v>14559</v>
      </c>
      <c r="C13928" s="80">
        <v>43.74</v>
      </c>
    </row>
    <row r="13929" spans="1:3">
      <c r="A13929" s="75">
        <v>10931</v>
      </c>
      <c r="B13929" s="73" t="s">
        <v>14560</v>
      </c>
      <c r="C13929" s="80">
        <v>12.3</v>
      </c>
    </row>
    <row r="13930" spans="1:3">
      <c r="A13930" s="75">
        <v>7164</v>
      </c>
      <c r="B13930" s="73" t="s">
        <v>14561</v>
      </c>
      <c r="C13930" s="80">
        <v>40.71</v>
      </c>
    </row>
    <row r="13931" spans="1:3">
      <c r="A13931" s="75">
        <v>36887</v>
      </c>
      <c r="B13931" s="73" t="s">
        <v>14562</v>
      </c>
      <c r="C13931" s="80">
        <v>10.1</v>
      </c>
    </row>
    <row r="13932" spans="1:3" ht="38.25">
      <c r="A13932" s="75">
        <v>34630</v>
      </c>
      <c r="B13932" s="73" t="s">
        <v>14563</v>
      </c>
      <c r="C13932" s="80">
        <v>964.66</v>
      </c>
    </row>
    <row r="13933" spans="1:3">
      <c r="A13933" s="75">
        <v>7161</v>
      </c>
      <c r="B13933" s="73" t="s">
        <v>14564</v>
      </c>
      <c r="C13933" s="80">
        <v>5.0599999999999996</v>
      </c>
    </row>
    <row r="13934" spans="1:3" ht="25.5">
      <c r="A13934" s="75">
        <v>7170</v>
      </c>
      <c r="B13934" s="73" t="s">
        <v>14565</v>
      </c>
      <c r="C13934" s="80">
        <v>2.44</v>
      </c>
    </row>
    <row r="13935" spans="1:3" ht="25.5">
      <c r="A13935" s="75">
        <v>37524</v>
      </c>
      <c r="B13935" s="73" t="s">
        <v>14566</v>
      </c>
      <c r="C13935" s="80">
        <v>2.23</v>
      </c>
    </row>
    <row r="13936" spans="1:3" ht="25.5">
      <c r="A13936" s="75">
        <v>37525</v>
      </c>
      <c r="B13936" s="73" t="s">
        <v>14567</v>
      </c>
      <c r="C13936" s="80">
        <v>3.05</v>
      </c>
    </row>
    <row r="13937" spans="1:3">
      <c r="A13937" s="75">
        <v>36789</v>
      </c>
      <c r="B13937" s="73" t="s">
        <v>14568</v>
      </c>
      <c r="C13937" s="80">
        <v>2.5</v>
      </c>
    </row>
    <row r="13938" spans="1:3" ht="25.5">
      <c r="A13938" s="75">
        <v>7173</v>
      </c>
      <c r="B13938" s="73" t="s">
        <v>14569</v>
      </c>
      <c r="C13938" s="80">
        <v>1618.58</v>
      </c>
    </row>
    <row r="13939" spans="1:3" ht="25.5">
      <c r="A13939" s="75">
        <v>7175</v>
      </c>
      <c r="B13939" s="73" t="s">
        <v>14570</v>
      </c>
      <c r="C13939" s="80">
        <v>1.83</v>
      </c>
    </row>
    <row r="13940" spans="1:3" ht="25.5">
      <c r="A13940" s="75">
        <v>40741</v>
      </c>
      <c r="B13940" s="73" t="s">
        <v>14571</v>
      </c>
      <c r="C13940" s="80">
        <v>3.71</v>
      </c>
    </row>
    <row r="13941" spans="1:3">
      <c r="A13941" s="75">
        <v>7184</v>
      </c>
      <c r="B13941" s="73" t="s">
        <v>14572</v>
      </c>
      <c r="C13941" s="80"/>
    </row>
    <row r="13942" spans="1:3">
      <c r="A13942" s="75">
        <v>34458</v>
      </c>
      <c r="B13942" s="73" t="s">
        <v>14573</v>
      </c>
      <c r="C13942" s="80">
        <v>156.78</v>
      </c>
    </row>
    <row r="13943" spans="1:3">
      <c r="A13943" s="75">
        <v>34464</v>
      </c>
      <c r="B13943" s="73" t="s">
        <v>14574</v>
      </c>
      <c r="C13943" s="80">
        <v>233.38</v>
      </c>
    </row>
    <row r="13944" spans="1:3">
      <c r="A13944" s="75">
        <v>34468</v>
      </c>
      <c r="B13944" s="73" t="s">
        <v>14575</v>
      </c>
      <c r="C13944" s="80">
        <v>294.23</v>
      </c>
    </row>
    <row r="13945" spans="1:3">
      <c r="A13945" s="75">
        <v>34473</v>
      </c>
      <c r="B13945" s="73" t="s">
        <v>14576</v>
      </c>
      <c r="C13945" s="80">
        <v>178.48</v>
      </c>
    </row>
    <row r="13946" spans="1:3">
      <c r="A13946" s="75">
        <v>34480</v>
      </c>
      <c r="B13946" s="73" t="s">
        <v>14577</v>
      </c>
      <c r="C13946" s="80">
        <v>329.84</v>
      </c>
    </row>
    <row r="13947" spans="1:3">
      <c r="A13947" s="75">
        <v>34486</v>
      </c>
      <c r="B13947" s="73" t="s">
        <v>14578</v>
      </c>
      <c r="C13947" s="80">
        <v>390.53</v>
      </c>
    </row>
    <row r="13948" spans="1:3">
      <c r="A13948" s="75">
        <v>7190</v>
      </c>
      <c r="B13948" s="73" t="s">
        <v>14579</v>
      </c>
      <c r="C13948" s="80">
        <v>13.04</v>
      </c>
    </row>
    <row r="13949" spans="1:3">
      <c r="A13949" s="75">
        <v>34417</v>
      </c>
      <c r="B13949" s="73" t="s">
        <v>14580</v>
      </c>
      <c r="C13949" s="80">
        <v>20.86</v>
      </c>
    </row>
    <row r="13950" spans="1:3">
      <c r="A13950" s="75">
        <v>7213</v>
      </c>
      <c r="B13950" s="73" t="s">
        <v>14581</v>
      </c>
      <c r="C13950" s="80">
        <v>19.13</v>
      </c>
    </row>
    <row r="13951" spans="1:3">
      <c r="A13951" s="75">
        <v>7195</v>
      </c>
      <c r="B13951" s="73" t="s">
        <v>14582</v>
      </c>
      <c r="C13951" s="80">
        <v>56.18</v>
      </c>
    </row>
    <row r="13952" spans="1:3">
      <c r="A13952" s="75">
        <v>7186</v>
      </c>
      <c r="B13952" s="73" t="s">
        <v>14583</v>
      </c>
      <c r="C13952" s="80">
        <v>61.2</v>
      </c>
    </row>
    <row r="13953" spans="1:3">
      <c r="A13953" s="75">
        <v>7194</v>
      </c>
      <c r="B13953" s="73" t="s">
        <v>14584</v>
      </c>
      <c r="C13953" s="80">
        <v>28.22</v>
      </c>
    </row>
    <row r="13954" spans="1:3">
      <c r="A13954" s="75">
        <v>7197</v>
      </c>
      <c r="B13954" s="73" t="s">
        <v>14585</v>
      </c>
      <c r="C13954" s="80">
        <v>119.09</v>
      </c>
    </row>
    <row r="13955" spans="1:3">
      <c r="A13955" s="75">
        <v>7192</v>
      </c>
      <c r="B13955" s="73" t="s">
        <v>14586</v>
      </c>
      <c r="C13955" s="80">
        <v>106.7</v>
      </c>
    </row>
    <row r="13956" spans="1:3">
      <c r="A13956" s="75">
        <v>7193</v>
      </c>
      <c r="B13956" s="73" t="s">
        <v>14587</v>
      </c>
      <c r="C13956" s="80">
        <v>120.13</v>
      </c>
    </row>
    <row r="13957" spans="1:3">
      <c r="A13957" s="75">
        <v>7189</v>
      </c>
      <c r="B13957" s="73" t="s">
        <v>14588</v>
      </c>
      <c r="C13957" s="80">
        <v>139.6</v>
      </c>
    </row>
    <row r="13958" spans="1:3">
      <c r="A13958" s="75">
        <v>34402</v>
      </c>
      <c r="B13958" s="73" t="s">
        <v>14589</v>
      </c>
      <c r="C13958" s="80">
        <v>197.09</v>
      </c>
    </row>
    <row r="13959" spans="1:3">
      <c r="A13959" s="75">
        <v>7245</v>
      </c>
      <c r="B13959" s="73" t="s">
        <v>14590</v>
      </c>
      <c r="C13959" s="80"/>
    </row>
    <row r="13960" spans="1:3">
      <c r="A13960" s="75">
        <v>34425</v>
      </c>
      <c r="B13960" s="73" t="s">
        <v>14591</v>
      </c>
      <c r="C13960" s="80">
        <v>126.61</v>
      </c>
    </row>
    <row r="13961" spans="1:3">
      <c r="A13961" s="75">
        <v>7223</v>
      </c>
      <c r="B13961" s="73" t="s">
        <v>14592</v>
      </c>
      <c r="C13961" s="80">
        <v>141.09</v>
      </c>
    </row>
    <row r="13962" spans="1:3">
      <c r="A13962" s="75">
        <v>7234</v>
      </c>
      <c r="B13962" s="73" t="s">
        <v>14593</v>
      </c>
      <c r="C13962" s="80">
        <v>212.91</v>
      </c>
    </row>
    <row r="13963" spans="1:3">
      <c r="A13963" s="75">
        <v>7224</v>
      </c>
      <c r="B13963" s="73" t="s">
        <v>14594</v>
      </c>
      <c r="C13963" s="80">
        <v>259.38</v>
      </c>
    </row>
    <row r="13964" spans="1:3">
      <c r="A13964" s="75">
        <v>7225</v>
      </c>
      <c r="B13964" s="73" t="s">
        <v>14595</v>
      </c>
      <c r="C13964" s="80">
        <v>278.12</v>
      </c>
    </row>
    <row r="13965" spans="1:3">
      <c r="A13965" s="75">
        <v>7226</v>
      </c>
      <c r="B13965" s="73" t="s">
        <v>14596</v>
      </c>
      <c r="C13965" s="80">
        <v>296.79000000000002</v>
      </c>
    </row>
    <row r="13966" spans="1:3">
      <c r="A13966" s="75">
        <v>7227</v>
      </c>
      <c r="B13966" s="73" t="s">
        <v>14597</v>
      </c>
      <c r="C13966" s="80">
        <v>337.83</v>
      </c>
    </row>
    <row r="13967" spans="1:3">
      <c r="A13967" s="75">
        <v>7212</v>
      </c>
      <c r="B13967" s="73" t="s">
        <v>14598</v>
      </c>
      <c r="C13967" s="80">
        <v>371.19</v>
      </c>
    </row>
    <row r="13968" spans="1:3">
      <c r="A13968" s="75">
        <v>7229</v>
      </c>
      <c r="B13968" s="73" t="s">
        <v>14599</v>
      </c>
      <c r="C13968" s="80">
        <v>235.28</v>
      </c>
    </row>
    <row r="13969" spans="1:3">
      <c r="A13969" s="75">
        <v>7230</v>
      </c>
      <c r="B13969" s="73" t="s">
        <v>14600</v>
      </c>
      <c r="C13969" s="80">
        <v>391.7</v>
      </c>
    </row>
    <row r="13970" spans="1:3">
      <c r="A13970" s="75">
        <v>7231</v>
      </c>
      <c r="B13970" s="73" t="s">
        <v>14601</v>
      </c>
      <c r="C13970" s="80">
        <v>555.66999999999996</v>
      </c>
    </row>
    <row r="13971" spans="1:3">
      <c r="A13971" s="75">
        <v>7220</v>
      </c>
      <c r="B13971" s="73" t="s">
        <v>14602</v>
      </c>
      <c r="C13971" s="80">
        <v>685.91</v>
      </c>
    </row>
    <row r="13972" spans="1:3">
      <c r="A13972" s="75">
        <v>34447</v>
      </c>
      <c r="B13972" s="73" t="s">
        <v>14603</v>
      </c>
      <c r="C13972" s="80">
        <v>766.95</v>
      </c>
    </row>
    <row r="13973" spans="1:3">
      <c r="A13973" s="75">
        <v>7233</v>
      </c>
      <c r="B13973" s="73" t="s">
        <v>14604</v>
      </c>
      <c r="C13973" s="80">
        <v>879.81</v>
      </c>
    </row>
    <row r="13974" spans="1:3" ht="51">
      <c r="A13974" s="75">
        <v>40740</v>
      </c>
      <c r="B13974" s="73" t="s">
        <v>14605</v>
      </c>
      <c r="C13974" s="80"/>
    </row>
    <row r="13975" spans="1:3" ht="25.5">
      <c r="A13975" s="75">
        <v>25007</v>
      </c>
      <c r="B13975" s="73" t="s">
        <v>14606</v>
      </c>
      <c r="C13975" s="80"/>
    </row>
    <row r="13976" spans="1:3" ht="51">
      <c r="A13976" s="75">
        <v>43071</v>
      </c>
      <c r="B13976" s="73" t="s">
        <v>14607</v>
      </c>
      <c r="C13976" s="80"/>
    </row>
    <row r="13977" spans="1:3" ht="38.25">
      <c r="A13977" s="75">
        <v>39520</v>
      </c>
      <c r="B13977" s="73" t="s">
        <v>14608</v>
      </c>
      <c r="C13977" s="80"/>
    </row>
    <row r="13978" spans="1:3" ht="38.25">
      <c r="A13978" s="75">
        <v>39521</v>
      </c>
      <c r="B13978" s="73" t="s">
        <v>14609</v>
      </c>
      <c r="C13978" s="80"/>
    </row>
    <row r="13979" spans="1:3" ht="38.25">
      <c r="A13979" s="75">
        <v>39522</v>
      </c>
      <c r="B13979" s="73" t="s">
        <v>14610</v>
      </c>
      <c r="C13979" s="80"/>
    </row>
    <row r="13980" spans="1:3" ht="25.5">
      <c r="A13980" s="75">
        <v>7243</v>
      </c>
      <c r="B13980" s="73" t="s">
        <v>14611</v>
      </c>
      <c r="C13980" s="80"/>
    </row>
    <row r="13981" spans="1:3" ht="25.5">
      <c r="A13981" s="75">
        <v>11067</v>
      </c>
      <c r="B13981" s="73" t="s">
        <v>14612</v>
      </c>
      <c r="C13981" s="80"/>
    </row>
    <row r="13982" spans="1:3" ht="25.5">
      <c r="A13982" s="75">
        <v>11068</v>
      </c>
      <c r="B13982" s="73" t="s">
        <v>14613</v>
      </c>
      <c r="C13982" s="80"/>
    </row>
    <row r="13983" spans="1:3">
      <c r="A13983" s="75">
        <v>7246</v>
      </c>
      <c r="B13983" s="73" t="s">
        <v>14614</v>
      </c>
      <c r="C13983" s="80"/>
    </row>
    <row r="13984" spans="1:3">
      <c r="A13984" s="75">
        <v>12869</v>
      </c>
      <c r="B13984" s="73" t="s">
        <v>14615</v>
      </c>
      <c r="C13984" s="80">
        <v>9.11</v>
      </c>
    </row>
    <row r="13985" spans="1:3">
      <c r="A13985" s="75">
        <v>41097</v>
      </c>
      <c r="B13985" s="73" t="s">
        <v>14616</v>
      </c>
      <c r="C13985" s="80">
        <v>2004.29</v>
      </c>
    </row>
    <row r="13986" spans="1:3" ht="25.5">
      <c r="A13986" s="75">
        <v>1574</v>
      </c>
      <c r="B13986" s="73" t="s">
        <v>14617</v>
      </c>
      <c r="C13986" s="80">
        <v>2.02</v>
      </c>
    </row>
    <row r="13987" spans="1:3" ht="25.5">
      <c r="A13987" s="75">
        <v>1581</v>
      </c>
      <c r="B13987" s="73" t="s">
        <v>14618</v>
      </c>
      <c r="C13987" s="80">
        <v>13.99</v>
      </c>
    </row>
    <row r="13988" spans="1:3" ht="25.5">
      <c r="A13988" s="75">
        <v>1575</v>
      </c>
      <c r="B13988" s="73" t="s">
        <v>14619</v>
      </c>
      <c r="C13988" s="80">
        <v>2.39</v>
      </c>
    </row>
    <row r="13989" spans="1:3" ht="25.5">
      <c r="A13989" s="75">
        <v>1570</v>
      </c>
      <c r="B13989" s="73" t="s">
        <v>14620</v>
      </c>
      <c r="C13989" s="80">
        <v>1.2</v>
      </c>
    </row>
    <row r="13990" spans="1:3" ht="25.5">
      <c r="A13990" s="75">
        <v>1576</v>
      </c>
      <c r="B13990" s="73" t="s">
        <v>14621</v>
      </c>
      <c r="C13990" s="80">
        <v>3.31</v>
      </c>
    </row>
    <row r="13991" spans="1:3" ht="25.5">
      <c r="A13991" s="75">
        <v>1577</v>
      </c>
      <c r="B13991" s="73" t="s">
        <v>14622</v>
      </c>
      <c r="C13991" s="80">
        <v>3.73</v>
      </c>
    </row>
    <row r="13992" spans="1:3" ht="25.5">
      <c r="A13992" s="75">
        <v>1571</v>
      </c>
      <c r="B13992" s="73" t="s">
        <v>14623</v>
      </c>
      <c r="C13992" s="80">
        <v>1.56</v>
      </c>
    </row>
    <row r="13993" spans="1:3" ht="25.5">
      <c r="A13993" s="75">
        <v>1578</v>
      </c>
      <c r="B13993" s="73" t="s">
        <v>14624</v>
      </c>
      <c r="C13993" s="80">
        <v>6.48</v>
      </c>
    </row>
    <row r="13994" spans="1:3" ht="25.5">
      <c r="A13994" s="75">
        <v>1573</v>
      </c>
      <c r="B13994" s="73" t="s">
        <v>14625</v>
      </c>
      <c r="C13994" s="80">
        <v>1.86</v>
      </c>
    </row>
    <row r="13995" spans="1:3" ht="25.5">
      <c r="A13995" s="75">
        <v>1579</v>
      </c>
      <c r="B13995" s="73" t="s">
        <v>14626</v>
      </c>
      <c r="C13995" s="80">
        <v>8.08</v>
      </c>
    </row>
    <row r="13996" spans="1:3" ht="25.5">
      <c r="A13996" s="75">
        <v>1580</v>
      </c>
      <c r="B13996" s="73" t="s">
        <v>14627</v>
      </c>
      <c r="C13996" s="80">
        <v>9.9499999999999993</v>
      </c>
    </row>
    <row r="13997" spans="1:3">
      <c r="A13997" s="75">
        <v>39321</v>
      </c>
      <c r="B13997" s="73" t="s">
        <v>14628</v>
      </c>
      <c r="C13997" s="80">
        <v>22.5</v>
      </c>
    </row>
    <row r="13998" spans="1:3">
      <c r="A13998" s="75">
        <v>39319</v>
      </c>
      <c r="B13998" s="73" t="s">
        <v>14629</v>
      </c>
      <c r="C13998" s="80">
        <v>9.36</v>
      </c>
    </row>
    <row r="13999" spans="1:3">
      <c r="A13999" s="75">
        <v>39320</v>
      </c>
      <c r="B13999" s="73" t="s">
        <v>14630</v>
      </c>
      <c r="C13999" s="80">
        <v>18</v>
      </c>
    </row>
    <row r="14000" spans="1:3">
      <c r="A14000" s="75">
        <v>1542</v>
      </c>
      <c r="B14000" s="73" t="s">
        <v>14631</v>
      </c>
      <c r="C14000" s="80">
        <v>27.55</v>
      </c>
    </row>
    <row r="14001" spans="1:3">
      <c r="A14001" s="75">
        <v>1591</v>
      </c>
      <c r="B14001" s="73" t="s">
        <v>14632</v>
      </c>
      <c r="C14001" s="80">
        <v>30.84</v>
      </c>
    </row>
    <row r="14002" spans="1:3">
      <c r="A14002" s="75">
        <v>1547</v>
      </c>
      <c r="B14002" s="73" t="s">
        <v>14633</v>
      </c>
      <c r="C14002" s="80">
        <v>161.61000000000001</v>
      </c>
    </row>
    <row r="14003" spans="1:3">
      <c r="A14003" s="75">
        <v>38196</v>
      </c>
      <c r="B14003" s="73" t="s">
        <v>14634</v>
      </c>
      <c r="C14003" s="80">
        <v>31.47</v>
      </c>
    </row>
    <row r="14004" spans="1:3">
      <c r="A14004" s="75">
        <v>1543</v>
      </c>
      <c r="B14004" s="73" t="s">
        <v>14635</v>
      </c>
      <c r="C14004" s="80">
        <v>33.450000000000003</v>
      </c>
    </row>
    <row r="14005" spans="1:3">
      <c r="A14005" s="75">
        <v>1585</v>
      </c>
      <c r="B14005" s="73" t="s">
        <v>14636</v>
      </c>
      <c r="C14005" s="80">
        <v>6.48</v>
      </c>
    </row>
    <row r="14006" spans="1:3">
      <c r="A14006" s="75">
        <v>1593</v>
      </c>
      <c r="B14006" s="73" t="s">
        <v>14637</v>
      </c>
      <c r="C14006" s="80">
        <v>34.4</v>
      </c>
    </row>
    <row r="14007" spans="1:3">
      <c r="A14007" s="75">
        <v>11838</v>
      </c>
      <c r="B14007" s="73" t="s">
        <v>14638</v>
      </c>
      <c r="C14007" s="80">
        <v>45.39</v>
      </c>
    </row>
    <row r="14008" spans="1:3">
      <c r="A14008" s="75">
        <v>1594</v>
      </c>
      <c r="B14008" s="73" t="s">
        <v>14639</v>
      </c>
      <c r="C14008" s="80">
        <v>45.89</v>
      </c>
    </row>
    <row r="14009" spans="1:3">
      <c r="A14009" s="75">
        <v>1586</v>
      </c>
      <c r="B14009" s="73" t="s">
        <v>14640</v>
      </c>
      <c r="C14009" s="80">
        <v>8.1999999999999993</v>
      </c>
    </row>
    <row r="14010" spans="1:3">
      <c r="A14010" s="75">
        <v>11839</v>
      </c>
      <c r="B14010" s="73" t="s">
        <v>14641</v>
      </c>
      <c r="C14010" s="80">
        <v>66.040000000000006</v>
      </c>
    </row>
    <row r="14011" spans="1:3">
      <c r="A14011" s="75">
        <v>1587</v>
      </c>
      <c r="B14011" s="73" t="s">
        <v>14642</v>
      </c>
      <c r="C14011" s="80">
        <v>8.35</v>
      </c>
    </row>
    <row r="14012" spans="1:3">
      <c r="A14012" s="75">
        <v>1545</v>
      </c>
      <c r="B14012" s="73" t="s">
        <v>14643</v>
      </c>
      <c r="C14012" s="80">
        <v>79.25</v>
      </c>
    </row>
    <row r="14013" spans="1:3">
      <c r="A14013" s="75">
        <v>1588</v>
      </c>
      <c r="B14013" s="73" t="s">
        <v>14644</v>
      </c>
      <c r="C14013" s="80">
        <v>11.45</v>
      </c>
    </row>
    <row r="14014" spans="1:3">
      <c r="A14014" s="75">
        <v>1535</v>
      </c>
      <c r="B14014" s="73" t="s">
        <v>14645</v>
      </c>
      <c r="C14014" s="80">
        <v>6.6</v>
      </c>
    </row>
    <row r="14015" spans="1:3">
      <c r="A14015" s="75">
        <v>1589</v>
      </c>
      <c r="B14015" s="73" t="s">
        <v>14646</v>
      </c>
      <c r="C14015" s="80">
        <v>11.81</v>
      </c>
    </row>
    <row r="14016" spans="1:3">
      <c r="A14016" s="75">
        <v>1546</v>
      </c>
      <c r="B14016" s="73" t="s">
        <v>14647</v>
      </c>
      <c r="C14016" s="80">
        <v>133.74</v>
      </c>
    </row>
    <row r="14017" spans="1:3">
      <c r="A14017" s="75">
        <v>1590</v>
      </c>
      <c r="B14017" s="73" t="s">
        <v>14648</v>
      </c>
      <c r="C14017" s="80">
        <v>20.8</v>
      </c>
    </row>
    <row r="14018" spans="1:3" ht="25.5">
      <c r="A14018" s="75">
        <v>38415</v>
      </c>
      <c r="B14018" s="73" t="s">
        <v>14649</v>
      </c>
      <c r="C14018" s="80">
        <v>1159.3399999999999</v>
      </c>
    </row>
    <row r="14019" spans="1:3" ht="25.5">
      <c r="A14019" s="75">
        <v>38414</v>
      </c>
      <c r="B14019" s="73" t="s">
        <v>14650</v>
      </c>
      <c r="C14019" s="80">
        <v>1627.14</v>
      </c>
    </row>
    <row r="14020" spans="1:3">
      <c r="A14020" s="75">
        <v>38128</v>
      </c>
      <c r="B14020" s="73" t="s">
        <v>14651</v>
      </c>
      <c r="C14020" s="80">
        <v>1.25</v>
      </c>
    </row>
    <row r="14021" spans="1:3">
      <c r="A14021" s="75">
        <v>7253</v>
      </c>
      <c r="B14021" s="73" t="s">
        <v>14652</v>
      </c>
      <c r="C14021" s="80">
        <v>267.85000000000002</v>
      </c>
    </row>
    <row r="14022" spans="1:3">
      <c r="A14022" s="75">
        <v>4806</v>
      </c>
      <c r="B14022" s="73" t="s">
        <v>14653</v>
      </c>
      <c r="C14022" s="80">
        <v>17.78</v>
      </c>
    </row>
    <row r="14023" spans="1:3">
      <c r="A14023" s="75">
        <v>34401</v>
      </c>
      <c r="B14023" s="73" t="s">
        <v>14654</v>
      </c>
      <c r="C14023" s="80">
        <v>1.94</v>
      </c>
    </row>
    <row r="14024" spans="1:3">
      <c r="A14024" s="75">
        <v>7256</v>
      </c>
      <c r="B14024" s="73" t="s">
        <v>14655</v>
      </c>
      <c r="C14024" s="80">
        <v>1.38</v>
      </c>
    </row>
    <row r="14025" spans="1:3">
      <c r="A14025" s="75">
        <v>7260</v>
      </c>
      <c r="B14025" s="73" t="s">
        <v>14656</v>
      </c>
      <c r="C14025" s="80">
        <v>2.61</v>
      </c>
    </row>
    <row r="14026" spans="1:3">
      <c r="A14026" s="75">
        <v>7258</v>
      </c>
      <c r="B14026" s="73" t="s">
        <v>14657</v>
      </c>
      <c r="C14026" s="80">
        <v>0.67</v>
      </c>
    </row>
    <row r="14027" spans="1:3">
      <c r="A14027" s="75">
        <v>34400</v>
      </c>
      <c r="B14027" s="73" t="s">
        <v>14658</v>
      </c>
      <c r="C14027" s="80">
        <v>5.38</v>
      </c>
    </row>
    <row r="14028" spans="1:3">
      <c r="A14028" s="75">
        <v>10617</v>
      </c>
      <c r="B14028" s="73" t="s">
        <v>14659</v>
      </c>
      <c r="C14028" s="80">
        <v>6.93</v>
      </c>
    </row>
    <row r="14029" spans="1:3">
      <c r="A14029" s="75">
        <v>44261</v>
      </c>
      <c r="B14029" s="73" t="s">
        <v>14660</v>
      </c>
      <c r="C14029" s="80">
        <v>149.47999999999999</v>
      </c>
    </row>
    <row r="14030" spans="1:3">
      <c r="A14030" s="75">
        <v>7274</v>
      </c>
      <c r="B14030" s="73" t="s">
        <v>14661</v>
      </c>
      <c r="C14030" s="80">
        <v>72.37</v>
      </c>
    </row>
    <row r="14031" spans="1:3">
      <c r="A14031" s="75">
        <v>44326</v>
      </c>
      <c r="B14031" s="73" t="s">
        <v>14662</v>
      </c>
      <c r="C14031" s="80">
        <v>1563</v>
      </c>
    </row>
    <row r="14032" spans="1:3">
      <c r="A14032" s="75">
        <v>154</v>
      </c>
      <c r="B14032" s="73" t="s">
        <v>14663</v>
      </c>
      <c r="C14032" s="80">
        <v>73.61</v>
      </c>
    </row>
    <row r="14033" spans="1:3" ht="25.5">
      <c r="A14033" s="75">
        <v>38121</v>
      </c>
      <c r="B14033" s="73" t="s">
        <v>14664</v>
      </c>
      <c r="C14033" s="80">
        <v>19.64</v>
      </c>
    </row>
    <row r="14034" spans="1:3">
      <c r="A14034" s="75">
        <v>43776</v>
      </c>
      <c r="B14034" s="73" t="s">
        <v>14665</v>
      </c>
      <c r="C14034" s="80">
        <v>26.69</v>
      </c>
    </row>
    <row r="14035" spans="1:3">
      <c r="A14035" s="75">
        <v>7343</v>
      </c>
      <c r="B14035" s="73" t="s">
        <v>14666</v>
      </c>
      <c r="C14035" s="80">
        <v>28.89</v>
      </c>
    </row>
    <row r="14036" spans="1:3">
      <c r="A14036" s="75">
        <v>7348</v>
      </c>
      <c r="B14036" s="73" t="s">
        <v>14667</v>
      </c>
      <c r="C14036" s="80">
        <v>18.77</v>
      </c>
    </row>
    <row r="14037" spans="1:3" ht="25.5">
      <c r="A14037" s="75">
        <v>7313</v>
      </c>
      <c r="B14037" s="73" t="s">
        <v>14668</v>
      </c>
      <c r="C14037" s="80"/>
    </row>
    <row r="14038" spans="1:3">
      <c r="A14038" s="75">
        <v>7319</v>
      </c>
      <c r="B14038" s="73" t="s">
        <v>14669</v>
      </c>
      <c r="C14038" s="80"/>
    </row>
    <row r="14039" spans="1:3">
      <c r="A14039" s="75">
        <v>7314</v>
      </c>
      <c r="B14039" s="73" t="s">
        <v>14670</v>
      </c>
      <c r="C14039" s="80">
        <v>68.66</v>
      </c>
    </row>
    <row r="14040" spans="1:3">
      <c r="A14040" s="75">
        <v>7304</v>
      </c>
      <c r="B14040" s="73" t="s">
        <v>14671</v>
      </c>
      <c r="C14040" s="80">
        <v>79.099999999999994</v>
      </c>
    </row>
    <row r="14041" spans="1:3">
      <c r="A14041" s="75">
        <v>43649</v>
      </c>
      <c r="B14041" s="73" t="s">
        <v>14672</v>
      </c>
      <c r="C14041" s="80">
        <v>40.909999999999997</v>
      </c>
    </row>
    <row r="14042" spans="1:3">
      <c r="A14042" s="75">
        <v>43650</v>
      </c>
      <c r="B14042" s="73" t="s">
        <v>14673</v>
      </c>
      <c r="C14042" s="80">
        <v>38.659999999999997</v>
      </c>
    </row>
    <row r="14043" spans="1:3">
      <c r="A14043" s="75">
        <v>7311</v>
      </c>
      <c r="B14043" s="73" t="s">
        <v>14674</v>
      </c>
      <c r="C14043" s="80">
        <v>39.6</v>
      </c>
    </row>
    <row r="14044" spans="1:3">
      <c r="A14044" s="75">
        <v>7292</v>
      </c>
      <c r="B14044" s="73" t="s">
        <v>14675</v>
      </c>
      <c r="C14044" s="80">
        <v>38.340000000000003</v>
      </c>
    </row>
    <row r="14045" spans="1:3" ht="25.5">
      <c r="A14045" s="75">
        <v>7293</v>
      </c>
      <c r="B14045" s="73" t="s">
        <v>14676</v>
      </c>
      <c r="C14045" s="80">
        <v>42.41</v>
      </c>
    </row>
    <row r="14046" spans="1:3">
      <c r="A14046" s="75">
        <v>7306</v>
      </c>
      <c r="B14046" s="73" t="s">
        <v>14677</v>
      </c>
      <c r="C14046" s="80">
        <v>46.81</v>
      </c>
    </row>
    <row r="14047" spans="1:3">
      <c r="A14047" s="75">
        <v>7288</v>
      </c>
      <c r="B14047" s="73" t="s">
        <v>14678</v>
      </c>
      <c r="C14047" s="80">
        <v>38.869999999999997</v>
      </c>
    </row>
    <row r="14048" spans="1:3">
      <c r="A14048" s="75">
        <v>43625</v>
      </c>
      <c r="B14048" s="73" t="s">
        <v>14679</v>
      </c>
      <c r="C14048" s="80">
        <v>31.38</v>
      </c>
    </row>
    <row r="14049" spans="1:3">
      <c r="A14049" s="75">
        <v>43647</v>
      </c>
      <c r="B14049" s="73" t="s">
        <v>14680</v>
      </c>
      <c r="C14049" s="80">
        <v>28.51</v>
      </c>
    </row>
    <row r="14050" spans="1:3">
      <c r="A14050" s="75">
        <v>43648</v>
      </c>
      <c r="B14050" s="73" t="s">
        <v>14681</v>
      </c>
      <c r="C14050" s="80">
        <v>27.51</v>
      </c>
    </row>
    <row r="14051" spans="1:3">
      <c r="A14051" s="75">
        <v>35693</v>
      </c>
      <c r="B14051" s="73" t="s">
        <v>14682</v>
      </c>
      <c r="C14051" s="80">
        <v>11.67</v>
      </c>
    </row>
    <row r="14052" spans="1:3">
      <c r="A14052" s="75">
        <v>7356</v>
      </c>
      <c r="B14052" s="73" t="s">
        <v>14683</v>
      </c>
      <c r="C14052" s="80">
        <v>27.99</v>
      </c>
    </row>
    <row r="14053" spans="1:3">
      <c r="A14053" s="75">
        <v>35692</v>
      </c>
      <c r="B14053" s="73" t="s">
        <v>14684</v>
      </c>
      <c r="C14053" s="80">
        <v>18.32</v>
      </c>
    </row>
    <row r="14054" spans="1:3">
      <c r="A14054" s="75">
        <v>43624</v>
      </c>
      <c r="B14054" s="73" t="s">
        <v>14685</v>
      </c>
      <c r="C14054" s="80">
        <v>34.11</v>
      </c>
    </row>
    <row r="14055" spans="1:3">
      <c r="A14055" s="75">
        <v>7342</v>
      </c>
      <c r="B14055" s="73" t="s">
        <v>14686</v>
      </c>
      <c r="C14055" s="80"/>
    </row>
    <row r="14056" spans="1:3">
      <c r="A14056" s="75">
        <v>7350</v>
      </c>
      <c r="B14056" s="73" t="s">
        <v>14687</v>
      </c>
      <c r="C14056" s="80">
        <v>40.4</v>
      </c>
    </row>
    <row r="14057" spans="1:3" ht="25.5">
      <c r="A14057" s="75">
        <v>39574</v>
      </c>
      <c r="B14057" s="73" t="s">
        <v>14688</v>
      </c>
      <c r="C14057" s="80">
        <v>4.2699999999999996</v>
      </c>
    </row>
    <row r="14058" spans="1:3">
      <c r="A14058" s="75">
        <v>11060</v>
      </c>
      <c r="B14058" s="73" t="s">
        <v>14689</v>
      </c>
      <c r="C14058" s="80">
        <v>33.51</v>
      </c>
    </row>
    <row r="14059" spans="1:3">
      <c r="A14059" s="75">
        <v>37401</v>
      </c>
      <c r="B14059" s="73" t="s">
        <v>14690</v>
      </c>
      <c r="C14059" s="80">
        <v>52.99</v>
      </c>
    </row>
    <row r="14060" spans="1:3">
      <c r="A14060" s="75">
        <v>38101</v>
      </c>
      <c r="B14060" s="73" t="s">
        <v>14691</v>
      </c>
      <c r="C14060" s="80">
        <v>6.81</v>
      </c>
    </row>
    <row r="14061" spans="1:3">
      <c r="A14061" s="75">
        <v>7528</v>
      </c>
      <c r="B14061" s="73" t="s">
        <v>14692</v>
      </c>
      <c r="C14061" s="80">
        <v>8</v>
      </c>
    </row>
    <row r="14062" spans="1:3">
      <c r="A14062" s="75">
        <v>12147</v>
      </c>
      <c r="B14062" s="73" t="s">
        <v>14693</v>
      </c>
      <c r="C14062" s="80">
        <v>12.2</v>
      </c>
    </row>
    <row r="14063" spans="1:3">
      <c r="A14063" s="75">
        <v>38075</v>
      </c>
      <c r="B14063" s="73" t="s">
        <v>14694</v>
      </c>
      <c r="C14063" s="80">
        <v>13.85</v>
      </c>
    </row>
    <row r="14064" spans="1:3">
      <c r="A14064" s="75">
        <v>38102</v>
      </c>
      <c r="B14064" s="73" t="s">
        <v>14695</v>
      </c>
      <c r="C14064" s="80">
        <v>8.7100000000000009</v>
      </c>
    </row>
    <row r="14065" spans="1:3">
      <c r="A14065" s="75">
        <v>7525</v>
      </c>
      <c r="B14065" s="73" t="s">
        <v>14696</v>
      </c>
      <c r="C14065" s="80">
        <v>39.39</v>
      </c>
    </row>
    <row r="14066" spans="1:3">
      <c r="A14066" s="75">
        <v>7524</v>
      </c>
      <c r="B14066" s="73" t="s">
        <v>14697</v>
      </c>
      <c r="C14066" s="80">
        <v>37.119999999999997</v>
      </c>
    </row>
    <row r="14067" spans="1:3">
      <c r="A14067" s="75">
        <v>38105</v>
      </c>
      <c r="B14067" s="73" t="s">
        <v>14698</v>
      </c>
      <c r="C14067" s="80">
        <v>9.5299999999999994</v>
      </c>
    </row>
    <row r="14068" spans="1:3" ht="25.5">
      <c r="A14068" s="75">
        <v>38084</v>
      </c>
      <c r="B14068" s="73" t="s">
        <v>14699</v>
      </c>
      <c r="C14068" s="80">
        <v>13.54</v>
      </c>
    </row>
    <row r="14069" spans="1:3">
      <c r="A14069" s="75">
        <v>38103</v>
      </c>
      <c r="B14069" s="73" t="s">
        <v>14700</v>
      </c>
      <c r="C14069" s="80">
        <v>14.31</v>
      </c>
    </row>
    <row r="14070" spans="1:3">
      <c r="A14070" s="75">
        <v>38082</v>
      </c>
      <c r="B14070" s="73" t="s">
        <v>14701</v>
      </c>
      <c r="C14070" s="80">
        <v>17.63</v>
      </c>
    </row>
    <row r="14071" spans="1:3">
      <c r="A14071" s="75">
        <v>38104</v>
      </c>
      <c r="B14071" s="73" t="s">
        <v>14702</v>
      </c>
      <c r="C14071" s="80">
        <v>28.03</v>
      </c>
    </row>
    <row r="14072" spans="1:3" ht="25.5">
      <c r="A14072" s="75">
        <v>38083</v>
      </c>
      <c r="B14072" s="73" t="s">
        <v>14703</v>
      </c>
      <c r="C14072" s="80">
        <v>31.12</v>
      </c>
    </row>
    <row r="14073" spans="1:3" ht="25.5">
      <c r="A14073" s="75">
        <v>38076</v>
      </c>
      <c r="B14073" s="73" t="s">
        <v>14704</v>
      </c>
      <c r="C14073" s="80">
        <v>15.53</v>
      </c>
    </row>
    <row r="14074" spans="1:3">
      <c r="A14074" s="75">
        <v>7592</v>
      </c>
      <c r="B14074" s="73" t="s">
        <v>14705</v>
      </c>
      <c r="C14074" s="80">
        <v>11.43</v>
      </c>
    </row>
    <row r="14075" spans="1:3">
      <c r="A14075" s="75">
        <v>40820</v>
      </c>
      <c r="B14075" s="73" t="s">
        <v>14706</v>
      </c>
      <c r="C14075" s="80">
        <v>2514.6</v>
      </c>
    </row>
    <row r="14076" spans="1:3" ht="25.5">
      <c r="A14076" s="75">
        <v>11826</v>
      </c>
      <c r="B14076" s="73" t="s">
        <v>14707</v>
      </c>
      <c r="C14076" s="80">
        <v>61.29</v>
      </c>
    </row>
    <row r="14077" spans="1:3" ht="25.5">
      <c r="A14077" s="75">
        <v>7606</v>
      </c>
      <c r="B14077" s="73" t="s">
        <v>14708</v>
      </c>
      <c r="C14077" s="80">
        <v>73.7</v>
      </c>
    </row>
    <row r="14078" spans="1:3" ht="25.5">
      <c r="A14078" s="75">
        <v>11825</v>
      </c>
      <c r="B14078" s="73" t="s">
        <v>14709</v>
      </c>
      <c r="C14078" s="80">
        <v>77.53</v>
      </c>
    </row>
    <row r="14079" spans="1:3" ht="25.5">
      <c r="A14079" s="75">
        <v>11767</v>
      </c>
      <c r="B14079" s="73" t="s">
        <v>14710</v>
      </c>
      <c r="C14079" s="80">
        <v>206.51</v>
      </c>
    </row>
    <row r="14080" spans="1:3" ht="25.5">
      <c r="A14080" s="75">
        <v>11763</v>
      </c>
      <c r="B14080" s="73" t="s">
        <v>14711</v>
      </c>
      <c r="C14080" s="80">
        <v>160.94999999999999</v>
      </c>
    </row>
    <row r="14081" spans="1:3" ht="25.5">
      <c r="A14081" s="75">
        <v>11764</v>
      </c>
      <c r="B14081" s="73" t="s">
        <v>14712</v>
      </c>
      <c r="C14081" s="80">
        <v>132.05000000000001</v>
      </c>
    </row>
    <row r="14082" spans="1:3" ht="25.5">
      <c r="A14082" s="75">
        <v>11829</v>
      </c>
      <c r="B14082" s="73" t="s">
        <v>14713</v>
      </c>
      <c r="C14082" s="80">
        <v>31.91</v>
      </c>
    </row>
    <row r="14083" spans="1:3" ht="25.5">
      <c r="A14083" s="75">
        <v>11830</v>
      </c>
      <c r="B14083" s="73" t="s">
        <v>14714</v>
      </c>
      <c r="C14083" s="80">
        <v>34.46</v>
      </c>
    </row>
    <row r="14084" spans="1:3" ht="25.5">
      <c r="A14084" s="75">
        <v>11765</v>
      </c>
      <c r="B14084" s="73" t="s">
        <v>14715</v>
      </c>
      <c r="C14084" s="80">
        <v>88.01</v>
      </c>
    </row>
    <row r="14085" spans="1:3" ht="25.5">
      <c r="A14085" s="75">
        <v>11766</v>
      </c>
      <c r="B14085" s="73" t="s">
        <v>14716</v>
      </c>
      <c r="C14085" s="80">
        <v>48.14</v>
      </c>
    </row>
    <row r="14086" spans="1:3" ht="25.5">
      <c r="A14086" s="75">
        <v>11824</v>
      </c>
      <c r="B14086" s="73" t="s">
        <v>14717</v>
      </c>
      <c r="C14086" s="80">
        <v>56.62</v>
      </c>
    </row>
    <row r="14087" spans="1:3" ht="25.5">
      <c r="A14087" s="75">
        <v>44045</v>
      </c>
      <c r="B14087" s="73" t="s">
        <v>14718</v>
      </c>
      <c r="C14087" s="80">
        <v>350.16</v>
      </c>
    </row>
    <row r="14088" spans="1:3" ht="25.5">
      <c r="A14088" s="75">
        <v>39702</v>
      </c>
      <c r="B14088" s="73" t="s">
        <v>14719</v>
      </c>
      <c r="C14088" s="80">
        <v>2325.56</v>
      </c>
    </row>
    <row r="14089" spans="1:3" ht="25.5">
      <c r="A14089" s="75">
        <v>13415</v>
      </c>
      <c r="B14089" s="73" t="s">
        <v>14720</v>
      </c>
      <c r="C14089" s="80">
        <v>76.349999999999994</v>
      </c>
    </row>
    <row r="14090" spans="1:3" ht="25.5">
      <c r="A14090" s="75">
        <v>7602</v>
      </c>
      <c r="B14090" s="73" t="s">
        <v>14721</v>
      </c>
      <c r="C14090" s="80">
        <v>48.72</v>
      </c>
    </row>
    <row r="14091" spans="1:3" ht="25.5">
      <c r="A14091" s="75">
        <v>7603</v>
      </c>
      <c r="B14091" s="73" t="s">
        <v>14722</v>
      </c>
      <c r="C14091" s="80">
        <v>41.33</v>
      </c>
    </row>
    <row r="14092" spans="1:3">
      <c r="A14092" s="75">
        <v>11777</v>
      </c>
      <c r="B14092" s="73" t="s">
        <v>14723</v>
      </c>
      <c r="C14092" s="80">
        <v>205.89</v>
      </c>
    </row>
    <row r="14093" spans="1:3" ht="25.5">
      <c r="A14093" s="75">
        <v>13417</v>
      </c>
      <c r="B14093" s="73" t="s">
        <v>14724</v>
      </c>
      <c r="C14093" s="80">
        <v>99.44</v>
      </c>
    </row>
    <row r="14094" spans="1:3">
      <c r="A14094" s="75">
        <v>36791</v>
      </c>
      <c r="B14094" s="73" t="s">
        <v>14725</v>
      </c>
      <c r="C14094" s="80">
        <v>149.24</v>
      </c>
    </row>
    <row r="14095" spans="1:3" ht="25.5">
      <c r="A14095" s="75">
        <v>36795</v>
      </c>
      <c r="B14095" s="73" t="s">
        <v>14726</v>
      </c>
      <c r="C14095" s="80">
        <v>1886.98</v>
      </c>
    </row>
    <row r="14096" spans="1:3" ht="25.5">
      <c r="A14096" s="75">
        <v>36796</v>
      </c>
      <c r="B14096" s="73" t="s">
        <v>14727</v>
      </c>
      <c r="C14096" s="80">
        <v>156.80000000000001</v>
      </c>
    </row>
    <row r="14097" spans="1:3" ht="25.5">
      <c r="A14097" s="75">
        <v>36792</v>
      </c>
      <c r="B14097" s="73" t="s">
        <v>14728</v>
      </c>
      <c r="C14097" s="80">
        <v>198.63</v>
      </c>
    </row>
    <row r="14098" spans="1:3">
      <c r="A14098" s="75">
        <v>11773</v>
      </c>
      <c r="B14098" s="73" t="s">
        <v>14729</v>
      </c>
      <c r="C14098" s="80">
        <v>132.22999999999999</v>
      </c>
    </row>
    <row r="14099" spans="1:3" ht="25.5">
      <c r="A14099" s="75">
        <v>11762</v>
      </c>
      <c r="B14099" s="73" t="s">
        <v>14730</v>
      </c>
      <c r="C14099" s="80">
        <v>62.72</v>
      </c>
    </row>
    <row r="14100" spans="1:3" ht="25.5">
      <c r="A14100" s="75">
        <v>7604</v>
      </c>
      <c r="B14100" s="73" t="s">
        <v>14731</v>
      </c>
      <c r="C14100" s="80">
        <v>53.1</v>
      </c>
    </row>
    <row r="14101" spans="1:3" ht="25.5">
      <c r="A14101" s="75">
        <v>13984</v>
      </c>
      <c r="B14101" s="73" t="s">
        <v>14732</v>
      </c>
      <c r="C14101" s="80">
        <v>77.180000000000007</v>
      </c>
    </row>
    <row r="14102" spans="1:3" ht="25.5">
      <c r="A14102" s="75">
        <v>11772</v>
      </c>
      <c r="B14102" s="73" t="s">
        <v>14733</v>
      </c>
      <c r="C14102" s="80">
        <v>132.63999999999999</v>
      </c>
    </row>
    <row r="14103" spans="1:3" ht="25.5">
      <c r="A14103" s="75">
        <v>13983</v>
      </c>
      <c r="B14103" s="73" t="s">
        <v>14734</v>
      </c>
      <c r="C14103" s="80">
        <v>100.45</v>
      </c>
    </row>
    <row r="14104" spans="1:3" ht="25.5">
      <c r="A14104" s="75">
        <v>13416</v>
      </c>
      <c r="B14104" s="73" t="s">
        <v>14735</v>
      </c>
      <c r="C14104" s="80">
        <v>89.22</v>
      </c>
    </row>
    <row r="14105" spans="1:3" ht="25.5">
      <c r="A14105" s="75">
        <v>40329</v>
      </c>
      <c r="B14105" s="73" t="s">
        <v>14736</v>
      </c>
      <c r="C14105" s="80">
        <v>20</v>
      </c>
    </row>
    <row r="14106" spans="1:3" ht="25.5">
      <c r="A14106" s="75">
        <v>11823</v>
      </c>
      <c r="B14106" s="73" t="s">
        <v>14737</v>
      </c>
      <c r="C14106" s="80">
        <v>8.42</v>
      </c>
    </row>
    <row r="14107" spans="1:3">
      <c r="A14107" s="75">
        <v>11822</v>
      </c>
      <c r="B14107" s="73" t="s">
        <v>14738</v>
      </c>
      <c r="C14107" s="80">
        <v>29.95</v>
      </c>
    </row>
    <row r="14108" spans="1:3">
      <c r="A14108" s="75">
        <v>11831</v>
      </c>
      <c r="B14108" s="73" t="s">
        <v>14739</v>
      </c>
      <c r="C14108" s="80">
        <v>18.02</v>
      </c>
    </row>
    <row r="14109" spans="1:3">
      <c r="A14109" s="75">
        <v>45249</v>
      </c>
      <c r="B14109" s="73" t="s">
        <v>14740</v>
      </c>
      <c r="C14109" s="80">
        <v>143.35</v>
      </c>
    </row>
    <row r="14110" spans="1:3" ht="25.5">
      <c r="A14110" s="75">
        <v>7613</v>
      </c>
      <c r="B14110" s="73" t="s">
        <v>14741</v>
      </c>
      <c r="C14110" s="80">
        <v>183753.96</v>
      </c>
    </row>
    <row r="14111" spans="1:3" ht="25.5">
      <c r="A14111" s="75">
        <v>7619</v>
      </c>
      <c r="B14111" s="73" t="s">
        <v>14742</v>
      </c>
      <c r="C14111" s="80">
        <v>28404.43</v>
      </c>
    </row>
    <row r="14112" spans="1:3" ht="25.5">
      <c r="A14112" s="75">
        <v>12076</v>
      </c>
      <c r="B14112" s="73" t="s">
        <v>14743</v>
      </c>
      <c r="C14112" s="80">
        <v>13029.55</v>
      </c>
    </row>
    <row r="14113" spans="1:3" ht="25.5">
      <c r="A14113" s="75">
        <v>7614</v>
      </c>
      <c r="B14113" s="73" t="s">
        <v>14744</v>
      </c>
      <c r="C14113" s="80">
        <v>35824.76</v>
      </c>
    </row>
    <row r="14114" spans="1:3" ht="25.5">
      <c r="A14114" s="75">
        <v>7618</v>
      </c>
      <c r="B14114" s="73" t="s">
        <v>14745</v>
      </c>
      <c r="C14114" s="80">
        <v>232350.49</v>
      </c>
    </row>
    <row r="14115" spans="1:3" ht="25.5">
      <c r="A14115" s="75">
        <v>7620</v>
      </c>
      <c r="B14115" s="73" t="s">
        <v>14746</v>
      </c>
      <c r="C14115" s="80">
        <v>50256.85</v>
      </c>
    </row>
    <row r="14116" spans="1:3" ht="25.5">
      <c r="A14116" s="75">
        <v>7610</v>
      </c>
      <c r="B14116" s="73" t="s">
        <v>14747</v>
      </c>
      <c r="C14116" s="80">
        <v>15914.67</v>
      </c>
    </row>
    <row r="14117" spans="1:3" ht="25.5">
      <c r="A14117" s="75">
        <v>7615</v>
      </c>
      <c r="B14117" s="73" t="s">
        <v>14748</v>
      </c>
      <c r="C14117" s="80">
        <v>58633</v>
      </c>
    </row>
    <row r="14118" spans="1:3" ht="25.5">
      <c r="A14118" s="75">
        <v>7617</v>
      </c>
      <c r="B14118" s="73" t="s">
        <v>14749</v>
      </c>
      <c r="C14118" s="80">
        <v>17776.03</v>
      </c>
    </row>
    <row r="14119" spans="1:3" ht="25.5">
      <c r="A14119" s="75">
        <v>7616</v>
      </c>
      <c r="B14119" s="73" t="s">
        <v>14750</v>
      </c>
      <c r="C14119" s="80">
        <v>95679.75</v>
      </c>
    </row>
    <row r="14120" spans="1:3" ht="25.5">
      <c r="A14120" s="75">
        <v>7611</v>
      </c>
      <c r="B14120" s="73" t="s">
        <v>14751</v>
      </c>
      <c r="C14120" s="80">
        <v>22987.86</v>
      </c>
    </row>
    <row r="14121" spans="1:3" ht="25.5">
      <c r="A14121" s="75">
        <v>7612</v>
      </c>
      <c r="B14121" s="73" t="s">
        <v>14752</v>
      </c>
      <c r="C14121" s="80">
        <v>131241.13</v>
      </c>
    </row>
    <row r="14122" spans="1:3">
      <c r="A14122" s="75">
        <v>37371</v>
      </c>
      <c r="B14122" s="73" t="s">
        <v>14753</v>
      </c>
      <c r="C14122" s="80">
        <v>1.02</v>
      </c>
    </row>
    <row r="14123" spans="1:3">
      <c r="A14123" s="75">
        <v>40861</v>
      </c>
      <c r="B14123" s="73" t="s">
        <v>14754</v>
      </c>
      <c r="C14123" s="80">
        <v>193.04</v>
      </c>
    </row>
    <row r="14124" spans="1:3" ht="25.5">
      <c r="A14124" s="75">
        <v>36509</v>
      </c>
      <c r="B14124" s="73" t="s">
        <v>14755</v>
      </c>
      <c r="C14124" s="80"/>
    </row>
    <row r="14125" spans="1:3" ht="25.5">
      <c r="A14125" s="75">
        <v>36510</v>
      </c>
      <c r="B14125" s="73" t="s">
        <v>14756</v>
      </c>
      <c r="C14125" s="80"/>
    </row>
    <row r="14126" spans="1:3" ht="25.5">
      <c r="A14126" s="75">
        <v>25020</v>
      </c>
      <c r="B14126" s="73" t="s">
        <v>14757</v>
      </c>
      <c r="C14126" s="80"/>
    </row>
    <row r="14127" spans="1:3" ht="25.5">
      <c r="A14127" s="75">
        <v>7622</v>
      </c>
      <c r="B14127" s="73" t="s">
        <v>14758</v>
      </c>
      <c r="C14127" s="80"/>
    </row>
    <row r="14128" spans="1:3" ht="25.5">
      <c r="A14128" s="75">
        <v>7624</v>
      </c>
      <c r="B14128" s="73" t="s">
        <v>14759</v>
      </c>
      <c r="C14128" s="80"/>
    </row>
    <row r="14129" spans="1:3" ht="25.5">
      <c r="A14129" s="75">
        <v>7625</v>
      </c>
      <c r="B14129" s="73" t="s">
        <v>14760</v>
      </c>
      <c r="C14129" s="80"/>
    </row>
    <row r="14130" spans="1:3" ht="25.5">
      <c r="A14130" s="75">
        <v>7623</v>
      </c>
      <c r="B14130" s="73" t="s">
        <v>14761</v>
      </c>
      <c r="C14130" s="80"/>
    </row>
    <row r="14131" spans="1:3" ht="25.5">
      <c r="A14131" s="75">
        <v>36508</v>
      </c>
      <c r="B14131" s="73" t="s">
        <v>14762</v>
      </c>
      <c r="C14131" s="80"/>
    </row>
    <row r="14132" spans="1:3">
      <c r="A14132" s="75">
        <v>13238</v>
      </c>
      <c r="B14132" s="73" t="s">
        <v>14763</v>
      </c>
      <c r="C14132" s="80"/>
    </row>
    <row r="14133" spans="1:3">
      <c r="A14133" s="75">
        <v>36511</v>
      </c>
      <c r="B14133" s="73" t="s">
        <v>14764</v>
      </c>
      <c r="C14133" s="80"/>
    </row>
    <row r="14134" spans="1:3">
      <c r="A14134" s="75">
        <v>36515</v>
      </c>
      <c r="B14134" s="73" t="s">
        <v>14765</v>
      </c>
      <c r="C14134" s="80"/>
    </row>
    <row r="14135" spans="1:3">
      <c r="A14135" s="75">
        <v>10598</v>
      </c>
      <c r="B14135" s="73" t="s">
        <v>14766</v>
      </c>
      <c r="C14135" s="80"/>
    </row>
    <row r="14136" spans="1:3">
      <c r="A14136" s="75">
        <v>7640</v>
      </c>
      <c r="B14136" s="73" t="s">
        <v>14767</v>
      </c>
      <c r="C14136" s="80"/>
    </row>
    <row r="14137" spans="1:3">
      <c r="A14137" s="75">
        <v>36513</v>
      </c>
      <c r="B14137" s="73" t="s">
        <v>14768</v>
      </c>
      <c r="C14137" s="80"/>
    </row>
    <row r="14138" spans="1:3">
      <c r="A14138" s="75">
        <v>36514</v>
      </c>
      <c r="B14138" s="73" t="s">
        <v>14769</v>
      </c>
      <c r="C14138" s="80"/>
    </row>
    <row r="14139" spans="1:3">
      <c r="A14139" s="75">
        <v>11572</v>
      </c>
      <c r="B14139" s="73" t="s">
        <v>14770</v>
      </c>
      <c r="C14139" s="80">
        <v>36.299999999999997</v>
      </c>
    </row>
    <row r="14140" spans="1:3" ht="25.5">
      <c r="A14140" s="75">
        <v>36149</v>
      </c>
      <c r="B14140" s="73" t="s">
        <v>14771</v>
      </c>
      <c r="C14140" s="80">
        <v>191.31</v>
      </c>
    </row>
    <row r="14141" spans="1:3" ht="25.5">
      <c r="A14141" s="75">
        <v>42407</v>
      </c>
      <c r="B14141" s="73" t="s">
        <v>14772</v>
      </c>
      <c r="C14141" s="80">
        <v>5.94</v>
      </c>
    </row>
    <row r="14142" spans="1:3">
      <c r="A14142" s="75">
        <v>45200</v>
      </c>
      <c r="B14142" s="73" t="s">
        <v>14773</v>
      </c>
      <c r="C14142" s="80">
        <v>22.96</v>
      </c>
    </row>
    <row r="14143" spans="1:3" ht="25.5">
      <c r="A14143" s="75">
        <v>11581</v>
      </c>
      <c r="B14143" s="73" t="s">
        <v>14774</v>
      </c>
      <c r="C14143" s="80">
        <v>23.96</v>
      </c>
    </row>
    <row r="14144" spans="1:3" ht="25.5">
      <c r="A14144" s="75">
        <v>43605</v>
      </c>
      <c r="B14144" s="73" t="s">
        <v>14775</v>
      </c>
      <c r="C14144" s="80">
        <v>49.02</v>
      </c>
    </row>
    <row r="14145" spans="1:3" ht="25.5">
      <c r="A14145" s="75">
        <v>11580</v>
      </c>
      <c r="B14145" s="73" t="s">
        <v>14776</v>
      </c>
      <c r="C14145" s="80">
        <v>9.61</v>
      </c>
    </row>
    <row r="14146" spans="1:3">
      <c r="A14146" s="75">
        <v>38386</v>
      </c>
      <c r="B14146" s="73" t="s">
        <v>14777</v>
      </c>
      <c r="C14146" s="80">
        <v>8.07</v>
      </c>
    </row>
    <row r="14147" spans="1:3">
      <c r="A14147" s="75">
        <v>45231</v>
      </c>
      <c r="B14147" s="73" t="s">
        <v>14778</v>
      </c>
      <c r="C14147" s="80">
        <v>7.37</v>
      </c>
    </row>
    <row r="14148" spans="1:3">
      <c r="A14148" s="75">
        <v>45232</v>
      </c>
      <c r="B14148" s="73" t="s">
        <v>14779</v>
      </c>
      <c r="C14148" s="80">
        <v>12.97</v>
      </c>
    </row>
    <row r="14149" spans="1:3">
      <c r="A14149" s="75">
        <v>10743</v>
      </c>
      <c r="B14149" s="73" t="s">
        <v>14780</v>
      </c>
      <c r="C14149" s="80">
        <v>606.29</v>
      </c>
    </row>
    <row r="14150" spans="1:3" ht="25.5">
      <c r="A14150" s="75">
        <v>39848</v>
      </c>
      <c r="B14150" s="73" t="s">
        <v>14781</v>
      </c>
      <c r="C14150" s="80"/>
    </row>
    <row r="14151" spans="1:3">
      <c r="A14151" s="75">
        <v>7667</v>
      </c>
      <c r="B14151" s="73" t="s">
        <v>14782</v>
      </c>
      <c r="C14151" s="80"/>
    </row>
    <row r="14152" spans="1:3">
      <c r="A14152" s="75">
        <v>7660</v>
      </c>
      <c r="B14152" s="73" t="s">
        <v>14783</v>
      </c>
      <c r="C14152" s="80"/>
    </row>
    <row r="14153" spans="1:3">
      <c r="A14153" s="75">
        <v>7676</v>
      </c>
      <c r="B14153" s="73" t="s">
        <v>14784</v>
      </c>
      <c r="C14153" s="80"/>
    </row>
    <row r="14154" spans="1:3">
      <c r="A14154" s="75">
        <v>20999</v>
      </c>
      <c r="B14154" s="73" t="s">
        <v>14785</v>
      </c>
      <c r="C14154" s="80"/>
    </row>
    <row r="14155" spans="1:3">
      <c r="A14155" s="75">
        <v>21001</v>
      </c>
      <c r="B14155" s="73" t="s">
        <v>14786</v>
      </c>
      <c r="C14155" s="80"/>
    </row>
    <row r="14156" spans="1:3">
      <c r="A14156" s="75">
        <v>21003</v>
      </c>
      <c r="B14156" s="73" t="s">
        <v>14787</v>
      </c>
      <c r="C14156" s="80"/>
    </row>
    <row r="14157" spans="1:3">
      <c r="A14157" s="75">
        <v>21006</v>
      </c>
      <c r="B14157" s="73" t="s">
        <v>14788</v>
      </c>
      <c r="C14157" s="80"/>
    </row>
    <row r="14158" spans="1:3">
      <c r="A14158" s="75">
        <v>21019</v>
      </c>
      <c r="B14158" s="73" t="s">
        <v>14789</v>
      </c>
      <c r="C14158" s="80"/>
    </row>
    <row r="14159" spans="1:3">
      <c r="A14159" s="75">
        <v>21021</v>
      </c>
      <c r="B14159" s="73" t="s">
        <v>14790</v>
      </c>
      <c r="C14159" s="80"/>
    </row>
    <row r="14160" spans="1:3">
      <c r="A14160" s="75">
        <v>21024</v>
      </c>
      <c r="B14160" s="73" t="s">
        <v>14791</v>
      </c>
      <c r="C14160" s="80"/>
    </row>
    <row r="14161" spans="1:3">
      <c r="A14161" s="75">
        <v>40624</v>
      </c>
      <c r="B14161" s="73" t="s">
        <v>14792</v>
      </c>
      <c r="C14161" s="80"/>
    </row>
    <row r="14162" spans="1:3">
      <c r="A14162" s="75">
        <v>42575</v>
      </c>
      <c r="B14162" s="73" t="s">
        <v>14793</v>
      </c>
      <c r="C14162" s="80"/>
    </row>
    <row r="14163" spans="1:3">
      <c r="A14163" s="75">
        <v>42574</v>
      </c>
      <c r="B14163" s="73" t="s">
        <v>14794</v>
      </c>
      <c r="C14163" s="80"/>
    </row>
    <row r="14164" spans="1:3">
      <c r="A14164" s="75">
        <v>13127</v>
      </c>
      <c r="B14164" s="73" t="s">
        <v>14795</v>
      </c>
      <c r="C14164" s="80"/>
    </row>
    <row r="14165" spans="1:3">
      <c r="A14165" s="75">
        <v>13137</v>
      </c>
      <c r="B14165" s="73" t="s">
        <v>14796</v>
      </c>
      <c r="C14165" s="80"/>
    </row>
    <row r="14166" spans="1:3">
      <c r="A14166" s="75">
        <v>20989</v>
      </c>
      <c r="B14166" s="73" t="s">
        <v>14797</v>
      </c>
      <c r="C14166" s="80"/>
    </row>
    <row r="14167" spans="1:3">
      <c r="A14167" s="75">
        <v>21147</v>
      </c>
      <c r="B14167" s="73" t="s">
        <v>14798</v>
      </c>
      <c r="C14167" s="80"/>
    </row>
    <row r="14168" spans="1:3">
      <c r="A14168" s="75">
        <v>21148</v>
      </c>
      <c r="B14168" s="73" t="s">
        <v>14799</v>
      </c>
      <c r="C14168" s="80"/>
    </row>
    <row r="14169" spans="1:3">
      <c r="A14169" s="75">
        <v>20984</v>
      </c>
      <c r="B14169" s="73" t="s">
        <v>14800</v>
      </c>
      <c r="C14169" s="80"/>
    </row>
    <row r="14170" spans="1:3">
      <c r="A14170" s="75">
        <v>13042</v>
      </c>
      <c r="B14170" s="73" t="s">
        <v>14801</v>
      </c>
      <c r="C14170" s="80"/>
    </row>
    <row r="14171" spans="1:3">
      <c r="A14171" s="75">
        <v>42576</v>
      </c>
      <c r="B14171" s="73" t="s">
        <v>14802</v>
      </c>
      <c r="C14171" s="80"/>
    </row>
    <row r="14172" spans="1:3">
      <c r="A14172" s="75">
        <v>21150</v>
      </c>
      <c r="B14172" s="73" t="s">
        <v>14803</v>
      </c>
      <c r="C14172" s="80"/>
    </row>
    <row r="14173" spans="1:3">
      <c r="A14173" s="75">
        <v>13141</v>
      </c>
      <c r="B14173" s="73" t="s">
        <v>14804</v>
      </c>
      <c r="C14173" s="80"/>
    </row>
    <row r="14174" spans="1:3">
      <c r="A14174" s="75">
        <v>21151</v>
      </c>
      <c r="B14174" s="73" t="s">
        <v>14805</v>
      </c>
      <c r="C14174" s="80"/>
    </row>
    <row r="14175" spans="1:3">
      <c r="A14175" s="75">
        <v>13142</v>
      </c>
      <c r="B14175" s="73" t="s">
        <v>14806</v>
      </c>
      <c r="C14175" s="80"/>
    </row>
    <row r="14176" spans="1:3">
      <c r="A14176" s="75">
        <v>42577</v>
      </c>
      <c r="B14176" s="73" t="s">
        <v>14807</v>
      </c>
      <c r="C14176" s="80"/>
    </row>
    <row r="14177" spans="1:3">
      <c r="A14177" s="75">
        <v>20994</v>
      </c>
      <c r="B14177" s="73" t="s">
        <v>14808</v>
      </c>
      <c r="C14177" s="80"/>
    </row>
    <row r="14178" spans="1:3">
      <c r="A14178" s="75">
        <v>7672</v>
      </c>
      <c r="B14178" s="73" t="s">
        <v>14809</v>
      </c>
      <c r="C14178" s="80"/>
    </row>
    <row r="14179" spans="1:3">
      <c r="A14179" s="75">
        <v>20995</v>
      </c>
      <c r="B14179" s="73" t="s">
        <v>14810</v>
      </c>
      <c r="C14179" s="80"/>
    </row>
    <row r="14180" spans="1:3">
      <c r="A14180" s="75">
        <v>7690</v>
      </c>
      <c r="B14180" s="73" t="s">
        <v>14811</v>
      </c>
      <c r="C14180" s="80"/>
    </row>
    <row r="14181" spans="1:3">
      <c r="A14181" s="75">
        <v>20980</v>
      </c>
      <c r="B14181" s="73" t="s">
        <v>14812</v>
      </c>
      <c r="C14181" s="80"/>
    </row>
    <row r="14182" spans="1:3">
      <c r="A14182" s="75">
        <v>7661</v>
      </c>
      <c r="B14182" s="73" t="s">
        <v>14813</v>
      </c>
      <c r="C14182" s="80"/>
    </row>
    <row r="14183" spans="1:3" ht="25.5">
      <c r="A14183" s="75">
        <v>21016</v>
      </c>
      <c r="B14183" s="73" t="s">
        <v>14814</v>
      </c>
      <c r="C14183" s="80"/>
    </row>
    <row r="14184" spans="1:3" ht="25.5">
      <c r="A14184" s="75">
        <v>21008</v>
      </c>
      <c r="B14184" s="73" t="s">
        <v>14815</v>
      </c>
      <c r="C14184" s="80"/>
    </row>
    <row r="14185" spans="1:3" ht="25.5">
      <c r="A14185" s="75">
        <v>21009</v>
      </c>
      <c r="B14185" s="73" t="s">
        <v>14816</v>
      </c>
      <c r="C14185" s="80"/>
    </row>
    <row r="14186" spans="1:3" ht="25.5">
      <c r="A14186" s="75">
        <v>21010</v>
      </c>
      <c r="B14186" s="73" t="s">
        <v>14817</v>
      </c>
      <c r="C14186" s="80"/>
    </row>
    <row r="14187" spans="1:3" ht="25.5">
      <c r="A14187" s="75">
        <v>21011</v>
      </c>
      <c r="B14187" s="73" t="s">
        <v>14818</v>
      </c>
      <c r="C14187" s="80"/>
    </row>
    <row r="14188" spans="1:3" ht="25.5">
      <c r="A14188" s="75">
        <v>21012</v>
      </c>
      <c r="B14188" s="73" t="s">
        <v>14819</v>
      </c>
      <c r="C14188" s="80"/>
    </row>
    <row r="14189" spans="1:3" ht="25.5">
      <c r="A14189" s="75">
        <v>21013</v>
      </c>
      <c r="B14189" s="73" t="s">
        <v>14820</v>
      </c>
      <c r="C14189" s="80"/>
    </row>
    <row r="14190" spans="1:3" ht="25.5">
      <c r="A14190" s="75">
        <v>21014</v>
      </c>
      <c r="B14190" s="73" t="s">
        <v>14821</v>
      </c>
      <c r="C14190" s="80"/>
    </row>
    <row r="14191" spans="1:3" ht="25.5">
      <c r="A14191" s="75">
        <v>21015</v>
      </c>
      <c r="B14191" s="73" t="s">
        <v>14822</v>
      </c>
      <c r="C14191" s="80"/>
    </row>
    <row r="14192" spans="1:3">
      <c r="A14192" s="75">
        <v>40626</v>
      </c>
      <c r="B14192" s="73" t="s">
        <v>14823</v>
      </c>
      <c r="C14192" s="80"/>
    </row>
    <row r="14193" spans="1:3" ht="25.5">
      <c r="A14193" s="75">
        <v>7697</v>
      </c>
      <c r="B14193" s="73" t="s">
        <v>14824</v>
      </c>
      <c r="C14193" s="80"/>
    </row>
    <row r="14194" spans="1:3" ht="25.5">
      <c r="A14194" s="75">
        <v>7698</v>
      </c>
      <c r="B14194" s="73" t="s">
        <v>14825</v>
      </c>
      <c r="C14194" s="80"/>
    </row>
    <row r="14195" spans="1:3" ht="25.5">
      <c r="A14195" s="75">
        <v>7691</v>
      </c>
      <c r="B14195" s="73" t="s">
        <v>14826</v>
      </c>
      <c r="C14195" s="80"/>
    </row>
    <row r="14196" spans="1:3" ht="25.5">
      <c r="A14196" s="75">
        <v>7696</v>
      </c>
      <c r="B14196" s="73" t="s">
        <v>14827</v>
      </c>
      <c r="C14196" s="80"/>
    </row>
    <row r="14197" spans="1:3" ht="25.5">
      <c r="A14197" s="75">
        <v>7701</v>
      </c>
      <c r="B14197" s="73" t="s">
        <v>14828</v>
      </c>
      <c r="C14197" s="80"/>
    </row>
    <row r="14198" spans="1:3" ht="25.5">
      <c r="A14198" s="75">
        <v>7694</v>
      </c>
      <c r="B14198" s="73" t="s">
        <v>14829</v>
      </c>
      <c r="C14198" s="80"/>
    </row>
    <row r="14199" spans="1:3" ht="25.5">
      <c r="A14199" s="75">
        <v>7700</v>
      </c>
      <c r="B14199" s="73" t="s">
        <v>14830</v>
      </c>
      <c r="C14199" s="80"/>
    </row>
    <row r="14200" spans="1:3" ht="25.5">
      <c r="A14200" s="75">
        <v>7693</v>
      </c>
      <c r="B14200" s="73" t="s">
        <v>14831</v>
      </c>
      <c r="C14200" s="80"/>
    </row>
    <row r="14201" spans="1:3" ht="25.5">
      <c r="A14201" s="75">
        <v>7692</v>
      </c>
      <c r="B14201" s="73" t="s">
        <v>14832</v>
      </c>
      <c r="C14201" s="80"/>
    </row>
    <row r="14202" spans="1:3" ht="25.5">
      <c r="A14202" s="75">
        <v>7695</v>
      </c>
      <c r="B14202" s="73" t="s">
        <v>14833</v>
      </c>
      <c r="C14202" s="80"/>
    </row>
    <row r="14203" spans="1:3">
      <c r="A14203" s="75">
        <v>13356</v>
      </c>
      <c r="B14203" s="73" t="s">
        <v>14834</v>
      </c>
      <c r="C14203" s="80"/>
    </row>
    <row r="14204" spans="1:3">
      <c r="A14204" s="75">
        <v>36365</v>
      </c>
      <c r="B14204" s="73" t="s">
        <v>14835</v>
      </c>
      <c r="C14204" s="80">
        <v>41.18</v>
      </c>
    </row>
    <row r="14205" spans="1:3">
      <c r="A14205" s="75">
        <v>41930</v>
      </c>
      <c r="B14205" s="73" t="s">
        <v>14836</v>
      </c>
      <c r="C14205" s="80">
        <v>137.15</v>
      </c>
    </row>
    <row r="14206" spans="1:3">
      <c r="A14206" s="75">
        <v>41931</v>
      </c>
      <c r="B14206" s="73" t="s">
        <v>14837</v>
      </c>
      <c r="C14206" s="80">
        <v>214.81</v>
      </c>
    </row>
    <row r="14207" spans="1:3">
      <c r="A14207" s="75">
        <v>41932</v>
      </c>
      <c r="B14207" s="73" t="s">
        <v>14838</v>
      </c>
      <c r="C14207" s="80">
        <v>330.64</v>
      </c>
    </row>
    <row r="14208" spans="1:3">
      <c r="A14208" s="75">
        <v>41933</v>
      </c>
      <c r="B14208" s="73" t="s">
        <v>14839</v>
      </c>
      <c r="C14208" s="80">
        <v>467.27</v>
      </c>
    </row>
    <row r="14209" spans="1:3">
      <c r="A14209" s="75">
        <v>41934</v>
      </c>
      <c r="B14209" s="73" t="s">
        <v>14840</v>
      </c>
      <c r="C14209" s="80">
        <v>544.19000000000005</v>
      </c>
    </row>
    <row r="14210" spans="1:3">
      <c r="A14210" s="75">
        <v>41936</v>
      </c>
      <c r="B14210" s="73" t="s">
        <v>14841</v>
      </c>
      <c r="C14210" s="80">
        <v>80.760000000000005</v>
      </c>
    </row>
    <row r="14211" spans="1:3">
      <c r="A14211" s="75">
        <v>44812</v>
      </c>
      <c r="B14211" s="73" t="s">
        <v>14842</v>
      </c>
      <c r="C14211" s="80">
        <v>550.80999999999995</v>
      </c>
    </row>
    <row r="14212" spans="1:3" ht="25.5">
      <c r="A14212" s="75">
        <v>41785</v>
      </c>
      <c r="B14212" s="73" t="s">
        <v>14843</v>
      </c>
      <c r="C14212" s="80">
        <v>2041.27</v>
      </c>
    </row>
    <row r="14213" spans="1:3" ht="25.5">
      <c r="A14213" s="75">
        <v>41781</v>
      </c>
      <c r="B14213" s="73" t="s">
        <v>14844</v>
      </c>
      <c r="C14213" s="80">
        <v>368.58</v>
      </c>
    </row>
    <row r="14214" spans="1:3" ht="25.5">
      <c r="A14214" s="75">
        <v>41783</v>
      </c>
      <c r="B14214" s="73" t="s">
        <v>14845</v>
      </c>
      <c r="C14214" s="80">
        <v>1325.08</v>
      </c>
    </row>
    <row r="14215" spans="1:3" ht="25.5">
      <c r="A14215" s="75">
        <v>41786</v>
      </c>
      <c r="B14215" s="73" t="s">
        <v>14846</v>
      </c>
      <c r="C14215" s="80">
        <v>2821.16</v>
      </c>
    </row>
    <row r="14216" spans="1:3" ht="25.5">
      <c r="A14216" s="75">
        <v>41779</v>
      </c>
      <c r="B14216" s="73" t="s">
        <v>14847</v>
      </c>
      <c r="C14216" s="80">
        <v>145.16</v>
      </c>
    </row>
    <row r="14217" spans="1:3" ht="25.5">
      <c r="A14217" s="75">
        <v>41780</v>
      </c>
      <c r="B14217" s="73" t="s">
        <v>14848</v>
      </c>
      <c r="C14217" s="80">
        <v>227.42</v>
      </c>
    </row>
    <row r="14218" spans="1:3" ht="25.5">
      <c r="A14218" s="75">
        <v>41782</v>
      </c>
      <c r="B14218" s="73" t="s">
        <v>14849</v>
      </c>
      <c r="C14218" s="80">
        <v>814.67</v>
      </c>
    </row>
    <row r="14219" spans="1:3">
      <c r="A14219" s="75">
        <v>38130</v>
      </c>
      <c r="B14219" s="73" t="s">
        <v>14850</v>
      </c>
      <c r="C14219" s="80">
        <v>48.83</v>
      </c>
    </row>
    <row r="14220" spans="1:3">
      <c r="A14220" s="75">
        <v>44260</v>
      </c>
      <c r="B14220" s="73" t="s">
        <v>14851</v>
      </c>
      <c r="C14220" s="80">
        <v>462.2</v>
      </c>
    </row>
    <row r="14221" spans="1:3">
      <c r="A14221" s="75">
        <v>21123</v>
      </c>
      <c r="B14221" s="73" t="s">
        <v>14852</v>
      </c>
      <c r="C14221" s="80">
        <v>13.59</v>
      </c>
    </row>
    <row r="14222" spans="1:3">
      <c r="A14222" s="75">
        <v>21124</v>
      </c>
      <c r="B14222" s="73" t="s">
        <v>14853</v>
      </c>
      <c r="C14222" s="80">
        <v>21.71</v>
      </c>
    </row>
    <row r="14223" spans="1:3">
      <c r="A14223" s="75">
        <v>21125</v>
      </c>
      <c r="B14223" s="73" t="s">
        <v>14854</v>
      </c>
      <c r="C14223" s="80">
        <v>37.39</v>
      </c>
    </row>
    <row r="14224" spans="1:3">
      <c r="A14224" s="75">
        <v>38028</v>
      </c>
      <c r="B14224" s="73" t="s">
        <v>14855</v>
      </c>
      <c r="C14224" s="80">
        <v>65.38</v>
      </c>
    </row>
    <row r="14225" spans="1:3">
      <c r="A14225" s="75">
        <v>38029</v>
      </c>
      <c r="B14225" s="73" t="s">
        <v>14856</v>
      </c>
      <c r="C14225" s="80">
        <v>95.69</v>
      </c>
    </row>
    <row r="14226" spans="1:3">
      <c r="A14226" s="75">
        <v>38030</v>
      </c>
      <c r="B14226" s="73" t="s">
        <v>14857</v>
      </c>
      <c r="C14226" s="80">
        <v>154.72999999999999</v>
      </c>
    </row>
    <row r="14227" spans="1:3">
      <c r="A14227" s="75">
        <v>38031</v>
      </c>
      <c r="B14227" s="73" t="s">
        <v>14858</v>
      </c>
      <c r="C14227" s="80">
        <v>242.86</v>
      </c>
    </row>
    <row r="14228" spans="1:3" ht="38.25">
      <c r="A14228" s="75">
        <v>39735</v>
      </c>
      <c r="B14228" s="73" t="s">
        <v>14859</v>
      </c>
      <c r="C14228" s="80"/>
    </row>
    <row r="14229" spans="1:3" ht="38.25">
      <c r="A14229" s="75">
        <v>39734</v>
      </c>
      <c r="B14229" s="73" t="s">
        <v>14860</v>
      </c>
      <c r="C14229" s="80"/>
    </row>
    <row r="14230" spans="1:3" ht="38.25">
      <c r="A14230" s="75">
        <v>39736</v>
      </c>
      <c r="B14230" s="73" t="s">
        <v>14861</v>
      </c>
      <c r="C14230" s="80"/>
    </row>
    <row r="14231" spans="1:3" ht="38.25">
      <c r="A14231" s="75">
        <v>39739</v>
      </c>
      <c r="B14231" s="73" t="s">
        <v>14862</v>
      </c>
      <c r="C14231" s="80"/>
    </row>
    <row r="14232" spans="1:3" ht="38.25">
      <c r="A14232" s="75">
        <v>39737</v>
      </c>
      <c r="B14232" s="73" t="s">
        <v>14863</v>
      </c>
      <c r="C14232" s="80"/>
    </row>
    <row r="14233" spans="1:3" ht="38.25">
      <c r="A14233" s="75">
        <v>39738</v>
      </c>
      <c r="B14233" s="73" t="s">
        <v>14864</v>
      </c>
      <c r="C14233" s="80"/>
    </row>
    <row r="14234" spans="1:3" ht="38.25">
      <c r="A14234" s="75">
        <v>39733</v>
      </c>
      <c r="B14234" s="73" t="s">
        <v>14865</v>
      </c>
      <c r="C14234" s="80"/>
    </row>
    <row r="14235" spans="1:3" ht="38.25">
      <c r="A14235" s="75">
        <v>39854</v>
      </c>
      <c r="B14235" s="73" t="s">
        <v>14866</v>
      </c>
      <c r="C14235" s="80"/>
    </row>
    <row r="14236" spans="1:3" ht="38.25">
      <c r="A14236" s="75">
        <v>39740</v>
      </c>
      <c r="B14236" s="73" t="s">
        <v>14867</v>
      </c>
      <c r="C14236" s="80"/>
    </row>
    <row r="14237" spans="1:3" ht="38.25">
      <c r="A14237" s="75">
        <v>39741</v>
      </c>
      <c r="B14237" s="73" t="s">
        <v>14868</v>
      </c>
      <c r="C14237" s="80"/>
    </row>
    <row r="14238" spans="1:3" ht="38.25">
      <c r="A14238" s="75">
        <v>39853</v>
      </c>
      <c r="B14238" s="73" t="s">
        <v>14869</v>
      </c>
      <c r="C14238" s="80"/>
    </row>
    <row r="14239" spans="1:3" ht="38.25">
      <c r="A14239" s="75">
        <v>39742</v>
      </c>
      <c r="B14239" s="73" t="s">
        <v>14870</v>
      </c>
      <c r="C14239" s="80"/>
    </row>
    <row r="14240" spans="1:3" ht="25.5">
      <c r="A14240" s="75">
        <v>39751</v>
      </c>
      <c r="B14240" s="73" t="s">
        <v>14871</v>
      </c>
      <c r="C14240" s="80"/>
    </row>
    <row r="14241" spans="1:3" ht="25.5">
      <c r="A14241" s="75">
        <v>39750</v>
      </c>
      <c r="B14241" s="73" t="s">
        <v>14872</v>
      </c>
      <c r="C14241" s="80"/>
    </row>
    <row r="14242" spans="1:3" ht="25.5">
      <c r="A14242" s="75">
        <v>39749</v>
      </c>
      <c r="B14242" s="73" t="s">
        <v>14873</v>
      </c>
      <c r="C14242" s="80"/>
    </row>
    <row r="14243" spans="1:3" ht="25.5">
      <c r="A14243" s="75">
        <v>39747</v>
      </c>
      <c r="B14243" s="73" t="s">
        <v>14874</v>
      </c>
      <c r="C14243" s="80"/>
    </row>
    <row r="14244" spans="1:3" ht="25.5">
      <c r="A14244" s="75">
        <v>39753</v>
      </c>
      <c r="B14244" s="73" t="s">
        <v>14875</v>
      </c>
      <c r="C14244" s="80"/>
    </row>
    <row r="14245" spans="1:3" ht="25.5">
      <c r="A14245" s="75">
        <v>39752</v>
      </c>
      <c r="B14245" s="73" t="s">
        <v>14876</v>
      </c>
      <c r="C14245" s="80"/>
    </row>
    <row r="14246" spans="1:3" ht="25.5">
      <c r="A14246" s="75">
        <v>39754</v>
      </c>
      <c r="B14246" s="73" t="s">
        <v>14877</v>
      </c>
      <c r="C14246" s="80"/>
    </row>
    <row r="14247" spans="1:3" ht="25.5">
      <c r="A14247" s="75">
        <v>39748</v>
      </c>
      <c r="B14247" s="73" t="s">
        <v>14878</v>
      </c>
      <c r="C14247" s="80"/>
    </row>
    <row r="14248" spans="1:3" ht="25.5">
      <c r="A14248" s="75">
        <v>39755</v>
      </c>
      <c r="B14248" s="73" t="s">
        <v>14879</v>
      </c>
      <c r="C14248" s="80"/>
    </row>
    <row r="14249" spans="1:3">
      <c r="A14249" s="75">
        <v>12742</v>
      </c>
      <c r="B14249" s="73" t="s">
        <v>14880</v>
      </c>
      <c r="C14249" s="80"/>
    </row>
    <row r="14250" spans="1:3">
      <c r="A14250" s="75">
        <v>12713</v>
      </c>
      <c r="B14250" s="73" t="s">
        <v>14881</v>
      </c>
      <c r="C14250" s="80"/>
    </row>
    <row r="14251" spans="1:3">
      <c r="A14251" s="75">
        <v>12743</v>
      </c>
      <c r="B14251" s="73" t="s">
        <v>14882</v>
      </c>
      <c r="C14251" s="80"/>
    </row>
    <row r="14252" spans="1:3">
      <c r="A14252" s="75">
        <v>12744</v>
      </c>
      <c r="B14252" s="73" t="s">
        <v>14883</v>
      </c>
      <c r="C14252" s="80"/>
    </row>
    <row r="14253" spans="1:3">
      <c r="A14253" s="75">
        <v>12745</v>
      </c>
      <c r="B14253" s="73" t="s">
        <v>14884</v>
      </c>
      <c r="C14253" s="80"/>
    </row>
    <row r="14254" spans="1:3">
      <c r="A14254" s="75">
        <v>12746</v>
      </c>
      <c r="B14254" s="73" t="s">
        <v>14885</v>
      </c>
      <c r="C14254" s="80"/>
    </row>
    <row r="14255" spans="1:3">
      <c r="A14255" s="75">
        <v>12747</v>
      </c>
      <c r="B14255" s="73" t="s">
        <v>14886</v>
      </c>
      <c r="C14255" s="80"/>
    </row>
    <row r="14256" spans="1:3">
      <c r="A14256" s="75">
        <v>12748</v>
      </c>
      <c r="B14256" s="73" t="s">
        <v>14887</v>
      </c>
      <c r="C14256" s="80"/>
    </row>
    <row r="14257" spans="1:3">
      <c r="A14257" s="75">
        <v>12749</v>
      </c>
      <c r="B14257" s="73" t="s">
        <v>14888</v>
      </c>
      <c r="C14257" s="80"/>
    </row>
    <row r="14258" spans="1:3" ht="25.5">
      <c r="A14258" s="75">
        <v>39660</v>
      </c>
      <c r="B14258" s="73" t="s">
        <v>14889</v>
      </c>
      <c r="C14258" s="80"/>
    </row>
    <row r="14259" spans="1:3" ht="25.5">
      <c r="A14259" s="75">
        <v>39662</v>
      </c>
      <c r="B14259" s="73" t="s">
        <v>14890</v>
      </c>
      <c r="C14259" s="80"/>
    </row>
    <row r="14260" spans="1:3" ht="25.5">
      <c r="A14260" s="75">
        <v>39661</v>
      </c>
      <c r="B14260" s="73" t="s">
        <v>14891</v>
      </c>
      <c r="C14260" s="80"/>
    </row>
    <row r="14261" spans="1:3" ht="25.5">
      <c r="A14261" s="75">
        <v>39666</v>
      </c>
      <c r="B14261" s="73" t="s">
        <v>14892</v>
      </c>
      <c r="C14261" s="80"/>
    </row>
    <row r="14262" spans="1:3" ht="25.5">
      <c r="A14262" s="75">
        <v>39664</v>
      </c>
      <c r="B14262" s="73" t="s">
        <v>14893</v>
      </c>
      <c r="C14262" s="80"/>
    </row>
    <row r="14263" spans="1:3" ht="25.5">
      <c r="A14263" s="75">
        <v>39663</v>
      </c>
      <c r="B14263" s="73" t="s">
        <v>14894</v>
      </c>
      <c r="C14263" s="80"/>
    </row>
    <row r="14264" spans="1:3" ht="25.5">
      <c r="A14264" s="75">
        <v>39665</v>
      </c>
      <c r="B14264" s="73" t="s">
        <v>14895</v>
      </c>
      <c r="C14264" s="80"/>
    </row>
    <row r="14265" spans="1:3" ht="25.5">
      <c r="A14265" s="75">
        <v>7753</v>
      </c>
      <c r="B14265" s="73" t="s">
        <v>14896</v>
      </c>
      <c r="C14265" s="80">
        <v>483.49</v>
      </c>
    </row>
    <row r="14266" spans="1:3" ht="25.5">
      <c r="A14266" s="75">
        <v>13256</v>
      </c>
      <c r="B14266" s="73" t="s">
        <v>14897</v>
      </c>
      <c r="C14266" s="80">
        <v>677.31</v>
      </c>
    </row>
    <row r="14267" spans="1:3" ht="25.5">
      <c r="A14267" s="75">
        <v>7757</v>
      </c>
      <c r="B14267" s="73" t="s">
        <v>14898</v>
      </c>
      <c r="C14267" s="80">
        <v>722.11</v>
      </c>
    </row>
    <row r="14268" spans="1:3" ht="25.5">
      <c r="A14268" s="75">
        <v>7758</v>
      </c>
      <c r="B14268" s="73" t="s">
        <v>14899</v>
      </c>
      <c r="C14268" s="80">
        <v>1046.18</v>
      </c>
    </row>
    <row r="14269" spans="1:3" ht="25.5">
      <c r="A14269" s="75">
        <v>7759</v>
      </c>
      <c r="B14269" s="73" t="s">
        <v>14900</v>
      </c>
      <c r="C14269" s="80">
        <v>2898.97</v>
      </c>
    </row>
    <row r="14270" spans="1:3" ht="25.5">
      <c r="A14270" s="75">
        <v>40334</v>
      </c>
      <c r="B14270" s="73" t="s">
        <v>14901</v>
      </c>
      <c r="C14270" s="80">
        <v>113.57</v>
      </c>
    </row>
    <row r="14271" spans="1:3" ht="25.5">
      <c r="A14271" s="75">
        <v>7745</v>
      </c>
      <c r="B14271" s="73" t="s">
        <v>14902</v>
      </c>
      <c r="C14271" s="80">
        <v>128.16</v>
      </c>
    </row>
    <row r="14272" spans="1:3" ht="25.5">
      <c r="A14272" s="75">
        <v>7742</v>
      </c>
      <c r="B14272" s="73" t="s">
        <v>14903</v>
      </c>
      <c r="C14272" s="80">
        <v>338.03</v>
      </c>
    </row>
    <row r="14273" spans="1:3" ht="25.5">
      <c r="A14273" s="75">
        <v>7750</v>
      </c>
      <c r="B14273" s="73" t="s">
        <v>14904</v>
      </c>
      <c r="C14273" s="80">
        <v>412.63</v>
      </c>
    </row>
    <row r="14274" spans="1:3" ht="25.5">
      <c r="A14274" s="75">
        <v>7756</v>
      </c>
      <c r="B14274" s="73" t="s">
        <v>14905</v>
      </c>
      <c r="C14274" s="80">
        <v>474.11</v>
      </c>
    </row>
    <row r="14275" spans="1:3" ht="25.5">
      <c r="A14275" s="75">
        <v>7725</v>
      </c>
      <c r="B14275" s="73" t="s">
        <v>14906</v>
      </c>
      <c r="C14275" s="80">
        <v>248</v>
      </c>
    </row>
    <row r="14276" spans="1:3" ht="25.5">
      <c r="A14276" s="75">
        <v>7765</v>
      </c>
      <c r="B14276" s="73" t="s">
        <v>14907</v>
      </c>
      <c r="C14276" s="80">
        <v>531.41999999999996</v>
      </c>
    </row>
    <row r="14277" spans="1:3" ht="25.5">
      <c r="A14277" s="75">
        <v>12569</v>
      </c>
      <c r="B14277" s="73" t="s">
        <v>14908</v>
      </c>
      <c r="C14277" s="80">
        <v>733.57</v>
      </c>
    </row>
    <row r="14278" spans="1:3" ht="25.5">
      <c r="A14278" s="75">
        <v>7766</v>
      </c>
      <c r="B14278" s="73" t="s">
        <v>14909</v>
      </c>
      <c r="C14278" s="80">
        <v>779.42</v>
      </c>
    </row>
    <row r="14279" spans="1:3" ht="25.5">
      <c r="A14279" s="75">
        <v>7767</v>
      </c>
      <c r="B14279" s="73" t="s">
        <v>14910</v>
      </c>
      <c r="C14279" s="80">
        <v>1119.1199999999999</v>
      </c>
    </row>
    <row r="14280" spans="1:3" ht="25.5">
      <c r="A14280" s="75">
        <v>7727</v>
      </c>
      <c r="B14280" s="73" t="s">
        <v>14911</v>
      </c>
      <c r="C14280" s="80">
        <v>3251.09</v>
      </c>
    </row>
    <row r="14281" spans="1:3" ht="25.5">
      <c r="A14281" s="75">
        <v>7760</v>
      </c>
      <c r="B14281" s="73" t="s">
        <v>14912</v>
      </c>
      <c r="C14281" s="80">
        <v>129.21</v>
      </c>
    </row>
    <row r="14282" spans="1:3" ht="25.5">
      <c r="A14282" s="75">
        <v>7761</v>
      </c>
      <c r="B14282" s="73" t="s">
        <v>14913</v>
      </c>
      <c r="C14282" s="80">
        <v>135.46</v>
      </c>
    </row>
    <row r="14283" spans="1:3" ht="25.5">
      <c r="A14283" s="75">
        <v>7752</v>
      </c>
      <c r="B14283" s="73" t="s">
        <v>14914</v>
      </c>
      <c r="C14283" s="80">
        <v>164.63</v>
      </c>
    </row>
    <row r="14284" spans="1:3" ht="25.5">
      <c r="A14284" s="75">
        <v>7762</v>
      </c>
      <c r="B14284" s="73" t="s">
        <v>14915</v>
      </c>
      <c r="C14284" s="80">
        <v>215.17</v>
      </c>
    </row>
    <row r="14285" spans="1:3" ht="25.5">
      <c r="A14285" s="75">
        <v>7722</v>
      </c>
      <c r="B14285" s="73" t="s">
        <v>14916</v>
      </c>
      <c r="C14285" s="80">
        <v>329.27</v>
      </c>
    </row>
    <row r="14286" spans="1:3" ht="25.5">
      <c r="A14286" s="75">
        <v>7763</v>
      </c>
      <c r="B14286" s="73" t="s">
        <v>14917</v>
      </c>
      <c r="C14286" s="80">
        <v>401.17</v>
      </c>
    </row>
    <row r="14287" spans="1:3" ht="25.5">
      <c r="A14287" s="75">
        <v>7764</v>
      </c>
      <c r="B14287" s="73" t="s">
        <v>14918</v>
      </c>
      <c r="C14287" s="80">
        <v>479.32</v>
      </c>
    </row>
    <row r="14288" spans="1:3" ht="25.5">
      <c r="A14288" s="75">
        <v>12572</v>
      </c>
      <c r="B14288" s="73" t="s">
        <v>14919</v>
      </c>
      <c r="C14288" s="80">
        <v>677.31</v>
      </c>
    </row>
    <row r="14289" spans="1:3" ht="25.5">
      <c r="A14289" s="75">
        <v>12573</v>
      </c>
      <c r="B14289" s="73" t="s">
        <v>14920</v>
      </c>
      <c r="C14289" s="80">
        <v>890.92</v>
      </c>
    </row>
    <row r="14290" spans="1:3" ht="25.5">
      <c r="A14290" s="75">
        <v>12574</v>
      </c>
      <c r="B14290" s="73" t="s">
        <v>14921</v>
      </c>
      <c r="C14290" s="80">
        <v>1077.23</v>
      </c>
    </row>
    <row r="14291" spans="1:3" ht="25.5">
      <c r="A14291" s="75">
        <v>12575</v>
      </c>
      <c r="B14291" s="73" t="s">
        <v>14922</v>
      </c>
      <c r="C14291" s="80">
        <v>1635.96</v>
      </c>
    </row>
    <row r="14292" spans="1:3" ht="25.5">
      <c r="A14292" s="75">
        <v>12576</v>
      </c>
      <c r="B14292" s="73" t="s">
        <v>14923</v>
      </c>
      <c r="C14292" s="80">
        <v>197.98</v>
      </c>
    </row>
    <row r="14293" spans="1:3" ht="25.5">
      <c r="A14293" s="75">
        <v>12577</v>
      </c>
      <c r="B14293" s="73" t="s">
        <v>14924</v>
      </c>
      <c r="C14293" s="80">
        <v>266.75</v>
      </c>
    </row>
    <row r="14294" spans="1:3" ht="25.5">
      <c r="A14294" s="75">
        <v>12578</v>
      </c>
      <c r="B14294" s="73" t="s">
        <v>14925</v>
      </c>
      <c r="C14294" s="80">
        <v>323.02</v>
      </c>
    </row>
    <row r="14295" spans="1:3" ht="25.5">
      <c r="A14295" s="75">
        <v>12579</v>
      </c>
      <c r="B14295" s="73" t="s">
        <v>14926</v>
      </c>
      <c r="C14295" s="80">
        <v>556.42999999999995</v>
      </c>
    </row>
    <row r="14296" spans="1:3" ht="25.5">
      <c r="A14296" s="75">
        <v>12580</v>
      </c>
      <c r="B14296" s="73" t="s">
        <v>14927</v>
      </c>
      <c r="C14296" s="80">
        <v>579.77</v>
      </c>
    </row>
    <row r="14297" spans="1:3" ht="25.5">
      <c r="A14297" s="75">
        <v>12581</v>
      </c>
      <c r="B14297" s="73" t="s">
        <v>14928</v>
      </c>
      <c r="C14297" s="80">
        <v>621.04</v>
      </c>
    </row>
    <row r="14298" spans="1:3" ht="25.5">
      <c r="A14298" s="75">
        <v>7720</v>
      </c>
      <c r="B14298" s="73" t="s">
        <v>14929</v>
      </c>
      <c r="C14298" s="80">
        <v>971.15</v>
      </c>
    </row>
    <row r="14299" spans="1:3" ht="25.5">
      <c r="A14299" s="75">
        <v>40335</v>
      </c>
      <c r="B14299" s="73" t="s">
        <v>14930</v>
      </c>
      <c r="C14299" s="80">
        <v>203.19</v>
      </c>
    </row>
    <row r="14300" spans="1:3" ht="25.5">
      <c r="A14300" s="75">
        <v>7740</v>
      </c>
      <c r="B14300" s="73" t="s">
        <v>14931</v>
      </c>
      <c r="C14300" s="80">
        <v>208.4</v>
      </c>
    </row>
    <row r="14301" spans="1:3" ht="25.5">
      <c r="A14301" s="75">
        <v>7741</v>
      </c>
      <c r="B14301" s="73" t="s">
        <v>14932</v>
      </c>
      <c r="C14301" s="80">
        <v>385.54</v>
      </c>
    </row>
    <row r="14302" spans="1:3" ht="25.5">
      <c r="A14302" s="75">
        <v>7774</v>
      </c>
      <c r="B14302" s="73" t="s">
        <v>14933</v>
      </c>
      <c r="C14302" s="80">
        <v>473.07</v>
      </c>
    </row>
    <row r="14303" spans="1:3" ht="25.5">
      <c r="A14303" s="75">
        <v>7744</v>
      </c>
      <c r="B14303" s="73" t="s">
        <v>14934</v>
      </c>
      <c r="C14303" s="80">
        <v>617.91</v>
      </c>
    </row>
    <row r="14304" spans="1:3" ht="25.5">
      <c r="A14304" s="75">
        <v>7773</v>
      </c>
      <c r="B14304" s="73" t="s">
        <v>14935</v>
      </c>
      <c r="C14304" s="80">
        <v>631.55999999999995</v>
      </c>
    </row>
    <row r="14305" spans="1:3" ht="25.5">
      <c r="A14305" s="75">
        <v>7754</v>
      </c>
      <c r="B14305" s="73" t="s">
        <v>14936</v>
      </c>
      <c r="C14305" s="80">
        <v>957.61</v>
      </c>
    </row>
    <row r="14306" spans="1:3" ht="25.5">
      <c r="A14306" s="75">
        <v>7735</v>
      </c>
      <c r="B14306" s="73" t="s">
        <v>14937</v>
      </c>
      <c r="C14306" s="80">
        <v>1240</v>
      </c>
    </row>
    <row r="14307" spans="1:3" ht="25.5">
      <c r="A14307" s="75">
        <v>7755</v>
      </c>
      <c r="B14307" s="73" t="s">
        <v>14938</v>
      </c>
      <c r="C14307" s="80">
        <v>245.91</v>
      </c>
    </row>
    <row r="14308" spans="1:3" ht="25.5">
      <c r="A14308" s="75">
        <v>7776</v>
      </c>
      <c r="B14308" s="73" t="s">
        <v>14939</v>
      </c>
      <c r="C14308" s="80">
        <v>512.66999999999996</v>
      </c>
    </row>
    <row r="14309" spans="1:3" ht="25.5">
      <c r="A14309" s="75">
        <v>7743</v>
      </c>
      <c r="B14309" s="73" t="s">
        <v>14940</v>
      </c>
      <c r="C14309" s="80">
        <v>542.89</v>
      </c>
    </row>
    <row r="14310" spans="1:3" ht="25.5">
      <c r="A14310" s="75">
        <v>7733</v>
      </c>
      <c r="B14310" s="73" t="s">
        <v>14941</v>
      </c>
      <c r="C14310" s="80">
        <v>708.57</v>
      </c>
    </row>
    <row r="14311" spans="1:3" ht="25.5">
      <c r="A14311" s="75">
        <v>7775</v>
      </c>
      <c r="B14311" s="73" t="s">
        <v>14942</v>
      </c>
      <c r="C14311" s="80">
        <v>776.3</v>
      </c>
    </row>
    <row r="14312" spans="1:3" ht="25.5">
      <c r="A14312" s="75">
        <v>7734</v>
      </c>
      <c r="B14312" s="73" t="s">
        <v>14943</v>
      </c>
      <c r="C14312" s="80">
        <v>1099.32</v>
      </c>
    </row>
    <row r="14313" spans="1:3" ht="25.5">
      <c r="A14313" s="75">
        <v>7714</v>
      </c>
      <c r="B14313" s="73" t="s">
        <v>14944</v>
      </c>
      <c r="C14313" s="80">
        <v>153.16999999999999</v>
      </c>
    </row>
    <row r="14314" spans="1:3" ht="25.5">
      <c r="A14314" s="75">
        <v>37449</v>
      </c>
      <c r="B14314" s="73" t="s">
        <v>14945</v>
      </c>
      <c r="C14314" s="80"/>
    </row>
    <row r="14315" spans="1:3" ht="25.5">
      <c r="A14315" s="75">
        <v>37450</v>
      </c>
      <c r="B14315" s="73" t="s">
        <v>14946</v>
      </c>
      <c r="C14315" s="80"/>
    </row>
    <row r="14316" spans="1:3" ht="25.5">
      <c r="A14316" s="75">
        <v>37451</v>
      </c>
      <c r="B14316" s="73" t="s">
        <v>14947</v>
      </c>
      <c r="C14316" s="80"/>
    </row>
    <row r="14317" spans="1:3" ht="25.5">
      <c r="A14317" s="75">
        <v>37452</v>
      </c>
      <c r="B14317" s="73" t="s">
        <v>14948</v>
      </c>
      <c r="C14317" s="80"/>
    </row>
    <row r="14318" spans="1:3" ht="25.5">
      <c r="A14318" s="75">
        <v>37453</v>
      </c>
      <c r="B14318" s="73" t="s">
        <v>14949</v>
      </c>
      <c r="C14318" s="80"/>
    </row>
    <row r="14319" spans="1:3" ht="25.5">
      <c r="A14319" s="75">
        <v>7778</v>
      </c>
      <c r="B14319" s="73" t="s">
        <v>14950</v>
      </c>
      <c r="C14319" s="80"/>
    </row>
    <row r="14320" spans="1:3" ht="25.5">
      <c r="A14320" s="75">
        <v>7796</v>
      </c>
      <c r="B14320" s="73" t="s">
        <v>14951</v>
      </c>
      <c r="C14320" s="80"/>
    </row>
    <row r="14321" spans="1:3" ht="25.5">
      <c r="A14321" s="75">
        <v>7781</v>
      </c>
      <c r="B14321" s="73" t="s">
        <v>14952</v>
      </c>
      <c r="C14321" s="80"/>
    </row>
    <row r="14322" spans="1:3" ht="25.5">
      <c r="A14322" s="75">
        <v>7795</v>
      </c>
      <c r="B14322" s="73" t="s">
        <v>14953</v>
      </c>
      <c r="C14322" s="80"/>
    </row>
    <row r="14323" spans="1:3" ht="25.5">
      <c r="A14323" s="75">
        <v>7791</v>
      </c>
      <c r="B14323" s="73" t="s">
        <v>14954</v>
      </c>
      <c r="C14323" s="80"/>
    </row>
    <row r="14324" spans="1:3" ht="25.5">
      <c r="A14324" s="75">
        <v>7783</v>
      </c>
      <c r="B14324" s="73" t="s">
        <v>14955</v>
      </c>
      <c r="C14324" s="80"/>
    </row>
    <row r="14325" spans="1:3" ht="25.5">
      <c r="A14325" s="75">
        <v>7790</v>
      </c>
      <c r="B14325" s="73" t="s">
        <v>14956</v>
      </c>
      <c r="C14325" s="80"/>
    </row>
    <row r="14326" spans="1:3" ht="25.5">
      <c r="A14326" s="75">
        <v>7785</v>
      </c>
      <c r="B14326" s="73" t="s">
        <v>14957</v>
      </c>
      <c r="C14326" s="80"/>
    </row>
    <row r="14327" spans="1:3" ht="25.5">
      <c r="A14327" s="75">
        <v>7792</v>
      </c>
      <c r="B14327" s="73" t="s">
        <v>14958</v>
      </c>
      <c r="C14327" s="80"/>
    </row>
    <row r="14328" spans="1:3" ht="25.5">
      <c r="A14328" s="75">
        <v>7793</v>
      </c>
      <c r="B14328" s="73" t="s">
        <v>14959</v>
      </c>
      <c r="C14328" s="80"/>
    </row>
    <row r="14329" spans="1:3" ht="25.5">
      <c r="A14329" s="75">
        <v>13159</v>
      </c>
      <c r="B14329" s="73" t="s">
        <v>14960</v>
      </c>
      <c r="C14329" s="80"/>
    </row>
    <row r="14330" spans="1:3" ht="25.5">
      <c r="A14330" s="75">
        <v>13168</v>
      </c>
      <c r="B14330" s="73" t="s">
        <v>14961</v>
      </c>
      <c r="C14330" s="80"/>
    </row>
    <row r="14331" spans="1:3" ht="25.5">
      <c r="A14331" s="75">
        <v>13173</v>
      </c>
      <c r="B14331" s="73" t="s">
        <v>14962</v>
      </c>
      <c r="C14331" s="80"/>
    </row>
    <row r="14332" spans="1:3" ht="25.5">
      <c r="A14332" s="75">
        <v>12583</v>
      </c>
      <c r="B14332" s="73" t="s">
        <v>14963</v>
      </c>
      <c r="C14332" s="80"/>
    </row>
    <row r="14333" spans="1:3" ht="25.5">
      <c r="A14333" s="75">
        <v>12584</v>
      </c>
      <c r="B14333" s="73" t="s">
        <v>14964</v>
      </c>
      <c r="C14333" s="80"/>
    </row>
    <row r="14334" spans="1:3" ht="25.5">
      <c r="A14334" s="75">
        <v>12613</v>
      </c>
      <c r="B14334" s="73" t="s">
        <v>14965</v>
      </c>
      <c r="C14334" s="80">
        <v>19.73</v>
      </c>
    </row>
    <row r="14335" spans="1:3" ht="25.5">
      <c r="A14335" s="75">
        <v>1031</v>
      </c>
      <c r="B14335" s="73" t="s">
        <v>14966</v>
      </c>
      <c r="C14335" s="80">
        <v>14.72</v>
      </c>
    </row>
    <row r="14336" spans="1:3" ht="25.5">
      <c r="A14336" s="75">
        <v>39707</v>
      </c>
      <c r="B14336" s="73" t="s">
        <v>14967</v>
      </c>
      <c r="C14336" s="80"/>
    </row>
    <row r="14337" spans="1:3" ht="25.5">
      <c r="A14337" s="75">
        <v>39708</v>
      </c>
      <c r="B14337" s="73" t="s">
        <v>14968</v>
      </c>
      <c r="C14337" s="80"/>
    </row>
    <row r="14338" spans="1:3" ht="25.5">
      <c r="A14338" s="75">
        <v>39710</v>
      </c>
      <c r="B14338" s="73" t="s">
        <v>14969</v>
      </c>
      <c r="C14338" s="80"/>
    </row>
    <row r="14339" spans="1:3" ht="25.5">
      <c r="A14339" s="75">
        <v>39709</v>
      </c>
      <c r="B14339" s="73" t="s">
        <v>14970</v>
      </c>
      <c r="C14339" s="80"/>
    </row>
    <row r="14340" spans="1:3" ht="25.5">
      <c r="A14340" s="75">
        <v>39711</v>
      </c>
      <c r="B14340" s="73" t="s">
        <v>14971</v>
      </c>
      <c r="C14340" s="80"/>
    </row>
    <row r="14341" spans="1:3" ht="25.5">
      <c r="A14341" s="75">
        <v>39714</v>
      </c>
      <c r="B14341" s="73" t="s">
        <v>14972</v>
      </c>
      <c r="C14341" s="80"/>
    </row>
    <row r="14342" spans="1:3" ht="25.5">
      <c r="A14342" s="75">
        <v>39712</v>
      </c>
      <c r="B14342" s="73" t="s">
        <v>14973</v>
      </c>
      <c r="C14342" s="80"/>
    </row>
    <row r="14343" spans="1:3" ht="25.5">
      <c r="A14343" s="75">
        <v>39713</v>
      </c>
      <c r="B14343" s="73" t="s">
        <v>14974</v>
      </c>
      <c r="C14343" s="80"/>
    </row>
    <row r="14344" spans="1:3" ht="25.5">
      <c r="A14344" s="75">
        <v>39715</v>
      </c>
      <c r="B14344" s="73" t="s">
        <v>14975</v>
      </c>
      <c r="C14344" s="80"/>
    </row>
    <row r="14345" spans="1:3" ht="25.5">
      <c r="A14345" s="75">
        <v>39716</v>
      </c>
      <c r="B14345" s="73" t="s">
        <v>14976</v>
      </c>
      <c r="C14345" s="80"/>
    </row>
    <row r="14346" spans="1:3" ht="25.5">
      <c r="A14346" s="75">
        <v>39718</v>
      </c>
      <c r="B14346" s="73" t="s">
        <v>14977</v>
      </c>
      <c r="C14346" s="80"/>
    </row>
    <row r="14347" spans="1:3" ht="25.5">
      <c r="A14347" s="75">
        <v>9813</v>
      </c>
      <c r="B14347" s="73" t="s">
        <v>14978</v>
      </c>
      <c r="C14347" s="80"/>
    </row>
    <row r="14348" spans="1:3" ht="25.5">
      <c r="A14348" s="75">
        <v>9815</v>
      </c>
      <c r="B14348" s="73" t="s">
        <v>14979</v>
      </c>
      <c r="C14348" s="80"/>
    </row>
    <row r="14349" spans="1:3" ht="25.5">
      <c r="A14349" s="75">
        <v>44543</v>
      </c>
      <c r="B14349" s="73" t="s">
        <v>14980</v>
      </c>
      <c r="C14349" s="80"/>
    </row>
    <row r="14350" spans="1:3" ht="25.5">
      <c r="A14350" s="75">
        <v>44526</v>
      </c>
      <c r="B14350" s="73" t="s">
        <v>14981</v>
      </c>
      <c r="C14350" s="80"/>
    </row>
    <row r="14351" spans="1:3" ht="25.5">
      <c r="A14351" s="75">
        <v>44545</v>
      </c>
      <c r="B14351" s="73" t="s">
        <v>14982</v>
      </c>
      <c r="C14351" s="80"/>
    </row>
    <row r="14352" spans="1:3" ht="25.5">
      <c r="A14352" s="75">
        <v>44525</v>
      </c>
      <c r="B14352" s="73" t="s">
        <v>14983</v>
      </c>
      <c r="C14352" s="80"/>
    </row>
    <row r="14353" spans="1:3" ht="25.5">
      <c r="A14353" s="75">
        <v>44547</v>
      </c>
      <c r="B14353" s="73" t="s">
        <v>14984</v>
      </c>
      <c r="C14353" s="80"/>
    </row>
    <row r="14354" spans="1:3" ht="25.5">
      <c r="A14354" s="75">
        <v>44519</v>
      </c>
      <c r="B14354" s="73" t="s">
        <v>14985</v>
      </c>
      <c r="C14354" s="80"/>
    </row>
    <row r="14355" spans="1:3" ht="25.5">
      <c r="A14355" s="75">
        <v>44520</v>
      </c>
      <c r="B14355" s="73" t="s">
        <v>14986</v>
      </c>
      <c r="C14355" s="80"/>
    </row>
    <row r="14356" spans="1:3" ht="25.5">
      <c r="A14356" s="75">
        <v>44521</v>
      </c>
      <c r="B14356" s="73" t="s">
        <v>14987</v>
      </c>
      <c r="C14356" s="80"/>
    </row>
    <row r="14357" spans="1:3" ht="25.5">
      <c r="A14357" s="75">
        <v>44522</v>
      </c>
      <c r="B14357" s="73" t="s">
        <v>14988</v>
      </c>
      <c r="C14357" s="80"/>
    </row>
    <row r="14358" spans="1:3" ht="25.5">
      <c r="A14358" s="75">
        <v>44523</v>
      </c>
      <c r="B14358" s="73" t="s">
        <v>14989</v>
      </c>
      <c r="C14358" s="80"/>
    </row>
    <row r="14359" spans="1:3" ht="25.5">
      <c r="A14359" s="75">
        <v>44527</v>
      </c>
      <c r="B14359" s="73" t="s">
        <v>14990</v>
      </c>
      <c r="C14359" s="80"/>
    </row>
    <row r="14360" spans="1:3" ht="25.5">
      <c r="A14360" s="75">
        <v>44524</v>
      </c>
      <c r="B14360" s="73" t="s">
        <v>14991</v>
      </c>
      <c r="C14360" s="80"/>
    </row>
    <row r="14361" spans="1:3" ht="25.5">
      <c r="A14361" s="75">
        <v>44542</v>
      </c>
      <c r="B14361" s="73" t="s">
        <v>14992</v>
      </c>
      <c r="C14361" s="80"/>
    </row>
    <row r="14362" spans="1:3">
      <c r="A14362" s="75">
        <v>9877</v>
      </c>
      <c r="B14362" s="73" t="s">
        <v>14993</v>
      </c>
      <c r="C14362" s="80">
        <v>126.87</v>
      </c>
    </row>
    <row r="14363" spans="1:3">
      <c r="A14363" s="75">
        <v>9878</v>
      </c>
      <c r="B14363" s="73" t="s">
        <v>14994</v>
      </c>
      <c r="C14363" s="80">
        <v>156.19</v>
      </c>
    </row>
    <row r="14364" spans="1:3" ht="25.5">
      <c r="A14364" s="75">
        <v>41986</v>
      </c>
      <c r="B14364" s="73" t="s">
        <v>14995</v>
      </c>
      <c r="C14364" s="80"/>
    </row>
    <row r="14365" spans="1:3" ht="25.5">
      <c r="A14365" s="75">
        <v>43422</v>
      </c>
      <c r="B14365" s="73" t="s">
        <v>14996</v>
      </c>
      <c r="C14365" s="80"/>
    </row>
    <row r="14366" spans="1:3" ht="25.5">
      <c r="A14366" s="75">
        <v>41987</v>
      </c>
      <c r="B14366" s="73" t="s">
        <v>14997</v>
      </c>
      <c r="C14366" s="80"/>
    </row>
    <row r="14367" spans="1:3" ht="25.5">
      <c r="A14367" s="75">
        <v>41988</v>
      </c>
      <c r="B14367" s="73" t="s">
        <v>14998</v>
      </c>
      <c r="C14367" s="80"/>
    </row>
    <row r="14368" spans="1:3" ht="25.5">
      <c r="A14368" s="75">
        <v>41697</v>
      </c>
      <c r="B14368" s="73" t="s">
        <v>14999</v>
      </c>
      <c r="C14368" s="80"/>
    </row>
    <row r="14369" spans="1:3" ht="25.5">
      <c r="A14369" s="75">
        <v>41985</v>
      </c>
      <c r="B14369" s="73" t="s">
        <v>15000</v>
      </c>
      <c r="C14369" s="80"/>
    </row>
    <row r="14370" spans="1:3" ht="25.5">
      <c r="A14370" s="75">
        <v>41699</v>
      </c>
      <c r="B14370" s="73" t="s">
        <v>15001</v>
      </c>
      <c r="C14370" s="80"/>
    </row>
    <row r="14371" spans="1:3" ht="25.5">
      <c r="A14371" s="75">
        <v>38053</v>
      </c>
      <c r="B14371" s="73" t="s">
        <v>15002</v>
      </c>
      <c r="C14371" s="80"/>
    </row>
    <row r="14372" spans="1:3" ht="25.5">
      <c r="A14372" s="75">
        <v>38054</v>
      </c>
      <c r="B14372" s="73" t="s">
        <v>15003</v>
      </c>
      <c r="C14372" s="80"/>
    </row>
    <row r="14373" spans="1:3" ht="25.5">
      <c r="A14373" s="75">
        <v>38052</v>
      </c>
      <c r="B14373" s="73" t="s">
        <v>15004</v>
      </c>
      <c r="C14373" s="80"/>
    </row>
    <row r="14374" spans="1:3" ht="25.5">
      <c r="A14374" s="75">
        <v>38051</v>
      </c>
      <c r="B14374" s="73" t="s">
        <v>15005</v>
      </c>
      <c r="C14374" s="80"/>
    </row>
    <row r="14375" spans="1:3">
      <c r="A14375" s="75">
        <v>38787</v>
      </c>
      <c r="B14375" s="73" t="s">
        <v>15006</v>
      </c>
      <c r="C14375" s="80"/>
    </row>
    <row r="14376" spans="1:3">
      <c r="A14376" s="75">
        <v>38825</v>
      </c>
      <c r="B14376" s="73" t="s">
        <v>15007</v>
      </c>
      <c r="C14376" s="80"/>
    </row>
    <row r="14377" spans="1:3">
      <c r="A14377" s="75">
        <v>38826</v>
      </c>
      <c r="B14377" s="73" t="s">
        <v>15008</v>
      </c>
      <c r="C14377" s="80"/>
    </row>
    <row r="14378" spans="1:3">
      <c r="A14378" s="75">
        <v>38827</v>
      </c>
      <c r="B14378" s="73" t="s">
        <v>15009</v>
      </c>
      <c r="C14378" s="80"/>
    </row>
    <row r="14379" spans="1:3">
      <c r="A14379" s="75">
        <v>38828</v>
      </c>
      <c r="B14379" s="73" t="s">
        <v>15010</v>
      </c>
      <c r="C14379" s="80"/>
    </row>
    <row r="14380" spans="1:3">
      <c r="A14380" s="75">
        <v>38829</v>
      </c>
      <c r="B14380" s="73" t="s">
        <v>15011</v>
      </c>
      <c r="C14380" s="80"/>
    </row>
    <row r="14381" spans="1:3">
      <c r="A14381" s="75">
        <v>38830</v>
      </c>
      <c r="B14381" s="73" t="s">
        <v>15012</v>
      </c>
      <c r="C14381" s="80"/>
    </row>
    <row r="14382" spans="1:3">
      <c r="A14382" s="75">
        <v>38831</v>
      </c>
      <c r="B14382" s="73" t="s">
        <v>15013</v>
      </c>
      <c r="C14382" s="80"/>
    </row>
    <row r="14383" spans="1:3">
      <c r="A14383" s="75">
        <v>36274</v>
      </c>
      <c r="B14383" s="73" t="s">
        <v>15014</v>
      </c>
      <c r="C14383" s="80"/>
    </row>
    <row r="14384" spans="1:3">
      <c r="A14384" s="75">
        <v>36278</v>
      </c>
      <c r="B14384" s="73" t="s">
        <v>15015</v>
      </c>
      <c r="C14384" s="80"/>
    </row>
    <row r="14385" spans="1:3">
      <c r="A14385" s="75">
        <v>38977</v>
      </c>
      <c r="B14385" s="73" t="s">
        <v>15016</v>
      </c>
      <c r="C14385" s="80"/>
    </row>
    <row r="14386" spans="1:3">
      <c r="A14386" s="75">
        <v>38971</v>
      </c>
      <c r="B14386" s="73" t="s">
        <v>15017</v>
      </c>
      <c r="C14386" s="80"/>
    </row>
    <row r="14387" spans="1:3">
      <c r="A14387" s="75">
        <v>38972</v>
      </c>
      <c r="B14387" s="73" t="s">
        <v>15018</v>
      </c>
      <c r="C14387" s="80"/>
    </row>
    <row r="14388" spans="1:3">
      <c r="A14388" s="75">
        <v>38973</v>
      </c>
      <c r="B14388" s="73" t="s">
        <v>15019</v>
      </c>
      <c r="C14388" s="80"/>
    </row>
    <row r="14389" spans="1:3">
      <c r="A14389" s="75">
        <v>38974</v>
      </c>
      <c r="B14389" s="73" t="s">
        <v>15020</v>
      </c>
      <c r="C14389" s="80"/>
    </row>
    <row r="14390" spans="1:3">
      <c r="A14390" s="75">
        <v>38975</v>
      </c>
      <c r="B14390" s="73" t="s">
        <v>15021</v>
      </c>
      <c r="C14390" s="80"/>
    </row>
    <row r="14391" spans="1:3">
      <c r="A14391" s="75">
        <v>38976</v>
      </c>
      <c r="B14391" s="73" t="s">
        <v>15022</v>
      </c>
      <c r="C14391" s="80"/>
    </row>
    <row r="14392" spans="1:3">
      <c r="A14392" s="75">
        <v>44176</v>
      </c>
      <c r="B14392" s="73" t="s">
        <v>15023</v>
      </c>
      <c r="C14392" s="80"/>
    </row>
    <row r="14393" spans="1:3">
      <c r="A14393" s="75">
        <v>38986</v>
      </c>
      <c r="B14393" s="73" t="s">
        <v>15024</v>
      </c>
      <c r="C14393" s="80"/>
    </row>
    <row r="14394" spans="1:3">
      <c r="A14394" s="75">
        <v>38978</v>
      </c>
      <c r="B14394" s="73" t="s">
        <v>15025</v>
      </c>
      <c r="C14394" s="80"/>
    </row>
    <row r="14395" spans="1:3">
      <c r="A14395" s="75">
        <v>38979</v>
      </c>
      <c r="B14395" s="73" t="s">
        <v>15026</v>
      </c>
      <c r="C14395" s="80"/>
    </row>
    <row r="14396" spans="1:3">
      <c r="A14396" s="75">
        <v>38980</v>
      </c>
      <c r="B14396" s="73" t="s">
        <v>15027</v>
      </c>
      <c r="C14396" s="80"/>
    </row>
    <row r="14397" spans="1:3">
      <c r="A14397" s="75">
        <v>38981</v>
      </c>
      <c r="B14397" s="73" t="s">
        <v>15028</v>
      </c>
      <c r="C14397" s="80"/>
    </row>
    <row r="14398" spans="1:3">
      <c r="A14398" s="75">
        <v>38982</v>
      </c>
      <c r="B14398" s="73" t="s">
        <v>15029</v>
      </c>
      <c r="C14398" s="80"/>
    </row>
    <row r="14399" spans="1:3">
      <c r="A14399" s="75">
        <v>38983</v>
      </c>
      <c r="B14399" s="73" t="s">
        <v>15030</v>
      </c>
      <c r="C14399" s="80"/>
    </row>
    <row r="14400" spans="1:3">
      <c r="A14400" s="75">
        <v>38984</v>
      </c>
      <c r="B14400" s="73" t="s">
        <v>15031</v>
      </c>
      <c r="C14400" s="80"/>
    </row>
    <row r="14401" spans="1:3">
      <c r="A14401" s="75">
        <v>38985</v>
      </c>
      <c r="B14401" s="73" t="s">
        <v>15032</v>
      </c>
      <c r="C14401" s="80"/>
    </row>
    <row r="14402" spans="1:3">
      <c r="A14402" s="75">
        <v>38032</v>
      </c>
      <c r="B14402" s="73" t="s">
        <v>15033</v>
      </c>
      <c r="C14402" s="80">
        <v>60.42</v>
      </c>
    </row>
    <row r="14403" spans="1:3">
      <c r="A14403" s="75">
        <v>38033</v>
      </c>
      <c r="B14403" s="73" t="s">
        <v>15034</v>
      </c>
      <c r="C14403" s="80">
        <v>102.7</v>
      </c>
    </row>
    <row r="14404" spans="1:3">
      <c r="A14404" s="75">
        <v>38034</v>
      </c>
      <c r="B14404" s="73" t="s">
        <v>15035</v>
      </c>
      <c r="C14404" s="80">
        <v>160.88</v>
      </c>
    </row>
    <row r="14405" spans="1:3">
      <c r="A14405" s="75">
        <v>38035</v>
      </c>
      <c r="B14405" s="73" t="s">
        <v>15036</v>
      </c>
      <c r="C14405" s="80">
        <v>236.68</v>
      </c>
    </row>
    <row r="14406" spans="1:3">
      <c r="A14406" s="75">
        <v>38036</v>
      </c>
      <c r="B14406" s="73" t="s">
        <v>15037</v>
      </c>
      <c r="C14406" s="80">
        <v>318.83</v>
      </c>
    </row>
    <row r="14407" spans="1:3">
      <c r="A14407" s="75">
        <v>38037</v>
      </c>
      <c r="B14407" s="73" t="s">
        <v>15038</v>
      </c>
      <c r="C14407" s="80">
        <v>421.14</v>
      </c>
    </row>
    <row r="14408" spans="1:3" ht="25.5">
      <c r="A14408" s="75">
        <v>9850</v>
      </c>
      <c r="B14408" s="73" t="s">
        <v>15039</v>
      </c>
      <c r="C14408" s="80"/>
    </row>
    <row r="14409" spans="1:3" ht="25.5">
      <c r="A14409" s="75">
        <v>9853</v>
      </c>
      <c r="B14409" s="73" t="s">
        <v>15040</v>
      </c>
      <c r="C14409" s="80"/>
    </row>
    <row r="14410" spans="1:3" ht="25.5">
      <c r="A14410" s="75">
        <v>9854</v>
      </c>
      <c r="B14410" s="73" t="s">
        <v>15041</v>
      </c>
      <c r="C14410" s="80"/>
    </row>
    <row r="14411" spans="1:3" ht="25.5">
      <c r="A14411" s="75">
        <v>9851</v>
      </c>
      <c r="B14411" s="73" t="s">
        <v>15042</v>
      </c>
      <c r="C14411" s="80"/>
    </row>
    <row r="14412" spans="1:3">
      <c r="A14412" s="75">
        <v>9825</v>
      </c>
      <c r="B14412" s="73" t="s">
        <v>15043</v>
      </c>
      <c r="C14412" s="80">
        <v>39.03</v>
      </c>
    </row>
    <row r="14413" spans="1:3">
      <c r="A14413" s="75">
        <v>9828</v>
      </c>
      <c r="B14413" s="73" t="s">
        <v>15044</v>
      </c>
      <c r="C14413" s="80">
        <v>105.05</v>
      </c>
    </row>
    <row r="14414" spans="1:3">
      <c r="A14414" s="75">
        <v>9829</v>
      </c>
      <c r="B14414" s="73" t="s">
        <v>15045</v>
      </c>
      <c r="C14414" s="80">
        <v>178.03</v>
      </c>
    </row>
    <row r="14415" spans="1:3">
      <c r="A14415" s="75">
        <v>9826</v>
      </c>
      <c r="B14415" s="73" t="s">
        <v>15046</v>
      </c>
      <c r="C14415" s="80">
        <v>271.02</v>
      </c>
    </row>
    <row r="14416" spans="1:3">
      <c r="A14416" s="75">
        <v>9827</v>
      </c>
      <c r="B14416" s="73" t="s">
        <v>15047</v>
      </c>
      <c r="C14416" s="80">
        <v>384.86</v>
      </c>
    </row>
    <row r="14417" spans="1:3">
      <c r="A14417" s="75">
        <v>36374</v>
      </c>
      <c r="B14417" s="73" t="s">
        <v>15048</v>
      </c>
      <c r="C14417" s="80">
        <v>46.78</v>
      </c>
    </row>
    <row r="14418" spans="1:3">
      <c r="A14418" s="75">
        <v>36084</v>
      </c>
      <c r="B14418" s="73" t="s">
        <v>15049</v>
      </c>
      <c r="C14418" s="80">
        <v>13.86</v>
      </c>
    </row>
    <row r="14419" spans="1:3">
      <c r="A14419" s="75">
        <v>36373</v>
      </c>
      <c r="B14419" s="73" t="s">
        <v>15050</v>
      </c>
      <c r="C14419" s="80">
        <v>28.78</v>
      </c>
    </row>
    <row r="14420" spans="1:3">
      <c r="A14420" s="75">
        <v>36377</v>
      </c>
      <c r="B14420" s="73" t="s">
        <v>15051</v>
      </c>
      <c r="C14420" s="80">
        <v>56.12</v>
      </c>
    </row>
    <row r="14421" spans="1:3">
      <c r="A14421" s="75">
        <v>36375</v>
      </c>
      <c r="B14421" s="73" t="s">
        <v>15052</v>
      </c>
      <c r="C14421" s="80">
        <v>17.100000000000001</v>
      </c>
    </row>
    <row r="14422" spans="1:3">
      <c r="A14422" s="75">
        <v>36376</v>
      </c>
      <c r="B14422" s="73" t="s">
        <v>15053</v>
      </c>
      <c r="C14422" s="80">
        <v>33.590000000000003</v>
      </c>
    </row>
    <row r="14423" spans="1:3">
      <c r="A14423" s="75">
        <v>36380</v>
      </c>
      <c r="B14423" s="73" t="s">
        <v>15054</v>
      </c>
      <c r="C14423" s="80">
        <v>70.17</v>
      </c>
    </row>
    <row r="14424" spans="1:3">
      <c r="A14424" s="75">
        <v>36378</v>
      </c>
      <c r="B14424" s="73" t="s">
        <v>15055</v>
      </c>
      <c r="C14424" s="80">
        <v>21.02</v>
      </c>
    </row>
    <row r="14425" spans="1:3">
      <c r="A14425" s="75">
        <v>36379</v>
      </c>
      <c r="B14425" s="73" t="s">
        <v>15056</v>
      </c>
      <c r="C14425" s="80">
        <v>42.39</v>
      </c>
    </row>
    <row r="14426" spans="1:3">
      <c r="A14426" s="75">
        <v>9859</v>
      </c>
      <c r="B14426" s="73" t="s">
        <v>15057</v>
      </c>
      <c r="C14426" s="80">
        <v>10.01</v>
      </c>
    </row>
    <row r="14427" spans="1:3">
      <c r="A14427" s="75">
        <v>9836</v>
      </c>
      <c r="B14427" s="73" t="s">
        <v>15058</v>
      </c>
      <c r="C14427" s="80">
        <v>15.29</v>
      </c>
    </row>
    <row r="14428" spans="1:3">
      <c r="A14428" s="75">
        <v>20065</v>
      </c>
      <c r="B14428" s="73" t="s">
        <v>15059</v>
      </c>
      <c r="C14428" s="80">
        <v>39.97</v>
      </c>
    </row>
    <row r="14429" spans="1:3">
      <c r="A14429" s="75">
        <v>9835</v>
      </c>
      <c r="B14429" s="73" t="s">
        <v>15060</v>
      </c>
      <c r="C14429" s="80">
        <v>6.68</v>
      </c>
    </row>
    <row r="14430" spans="1:3">
      <c r="A14430" s="75">
        <v>9838</v>
      </c>
      <c r="B14430" s="73" t="s">
        <v>15061</v>
      </c>
      <c r="C14430" s="80">
        <v>11.03</v>
      </c>
    </row>
    <row r="14431" spans="1:3">
      <c r="A14431" s="75">
        <v>9837</v>
      </c>
      <c r="B14431" s="73" t="s">
        <v>15062</v>
      </c>
      <c r="C14431" s="80">
        <v>14.47</v>
      </c>
    </row>
    <row r="14432" spans="1:3">
      <c r="A14432" s="75">
        <v>44315</v>
      </c>
      <c r="B14432" s="73" t="s">
        <v>15063</v>
      </c>
      <c r="C14432" s="80">
        <v>59.86</v>
      </c>
    </row>
    <row r="14433" spans="1:3">
      <c r="A14433" s="75">
        <v>9862</v>
      </c>
      <c r="B14433" s="73" t="s">
        <v>15064</v>
      </c>
      <c r="C14433" s="80">
        <v>30.86</v>
      </c>
    </row>
    <row r="14434" spans="1:3">
      <c r="A14434" s="75">
        <v>9861</v>
      </c>
      <c r="B14434" s="73" t="s">
        <v>15065</v>
      </c>
      <c r="C14434" s="80">
        <v>24.23</v>
      </c>
    </row>
    <row r="14435" spans="1:3">
      <c r="A14435" s="75">
        <v>9866</v>
      </c>
      <c r="B14435" s="73" t="s">
        <v>15066</v>
      </c>
      <c r="C14435" s="80">
        <v>20.91</v>
      </c>
    </row>
    <row r="14436" spans="1:3">
      <c r="A14436" s="75">
        <v>9856</v>
      </c>
      <c r="B14436" s="73" t="s">
        <v>15067</v>
      </c>
      <c r="C14436" s="80">
        <v>7.81</v>
      </c>
    </row>
    <row r="14437" spans="1:3">
      <c r="A14437" s="75">
        <v>9863</v>
      </c>
      <c r="B14437" s="73" t="s">
        <v>15068</v>
      </c>
      <c r="C14437" s="80">
        <v>60.5</v>
      </c>
    </row>
    <row r="14438" spans="1:3">
      <c r="A14438" s="75">
        <v>9860</v>
      </c>
      <c r="B14438" s="73" t="s">
        <v>15069</v>
      </c>
      <c r="C14438" s="80">
        <v>44.16</v>
      </c>
    </row>
    <row r="14439" spans="1:3">
      <c r="A14439" s="75">
        <v>9841</v>
      </c>
      <c r="B14439" s="73" t="s">
        <v>15070</v>
      </c>
      <c r="C14439" s="80">
        <v>28.79</v>
      </c>
    </row>
    <row r="14440" spans="1:3">
      <c r="A14440" s="75">
        <v>9840</v>
      </c>
      <c r="B14440" s="73" t="s">
        <v>15071</v>
      </c>
      <c r="C14440" s="80">
        <v>60.82</v>
      </c>
    </row>
    <row r="14441" spans="1:3">
      <c r="A14441" s="75">
        <v>20067</v>
      </c>
      <c r="B14441" s="73" t="s">
        <v>15072</v>
      </c>
      <c r="C14441" s="80">
        <v>9.34</v>
      </c>
    </row>
    <row r="14442" spans="1:3">
      <c r="A14442" s="75">
        <v>20068</v>
      </c>
      <c r="B14442" s="73" t="s">
        <v>15073</v>
      </c>
      <c r="C14442" s="80">
        <v>13.15</v>
      </c>
    </row>
    <row r="14443" spans="1:3">
      <c r="A14443" s="75">
        <v>9839</v>
      </c>
      <c r="B14443" s="73" t="s">
        <v>15074</v>
      </c>
      <c r="C14443" s="80">
        <v>23.85</v>
      </c>
    </row>
    <row r="14444" spans="1:3">
      <c r="A14444" s="75">
        <v>9870</v>
      </c>
      <c r="B14444" s="73" t="s">
        <v>15075</v>
      </c>
      <c r="C14444" s="80">
        <v>90.23</v>
      </c>
    </row>
    <row r="14445" spans="1:3">
      <c r="A14445" s="75">
        <v>9867</v>
      </c>
      <c r="B14445" s="73" t="s">
        <v>15076</v>
      </c>
      <c r="C14445" s="80">
        <v>3.62</v>
      </c>
    </row>
    <row r="14446" spans="1:3">
      <c r="A14446" s="75">
        <v>9868</v>
      </c>
      <c r="B14446" s="73" t="s">
        <v>15077</v>
      </c>
      <c r="C14446" s="80">
        <v>4.09</v>
      </c>
    </row>
    <row r="14447" spans="1:3">
      <c r="A14447" s="75">
        <v>9869</v>
      </c>
      <c r="B14447" s="73" t="s">
        <v>15078</v>
      </c>
      <c r="C14447" s="80">
        <v>8.83</v>
      </c>
    </row>
    <row r="14448" spans="1:3">
      <c r="A14448" s="75">
        <v>9874</v>
      </c>
      <c r="B14448" s="73" t="s">
        <v>15079</v>
      </c>
      <c r="C14448" s="80">
        <v>13.86</v>
      </c>
    </row>
    <row r="14449" spans="1:3">
      <c r="A14449" s="75">
        <v>9875</v>
      </c>
      <c r="B14449" s="73" t="s">
        <v>15080</v>
      </c>
      <c r="C14449" s="80">
        <v>15.2</v>
      </c>
    </row>
    <row r="14450" spans="1:3">
      <c r="A14450" s="75">
        <v>9873</v>
      </c>
      <c r="B14450" s="73" t="s">
        <v>15081</v>
      </c>
      <c r="C14450" s="80">
        <v>25.01</v>
      </c>
    </row>
    <row r="14451" spans="1:3">
      <c r="A14451" s="75">
        <v>9871</v>
      </c>
      <c r="B14451" s="73" t="s">
        <v>15082</v>
      </c>
      <c r="C14451" s="80">
        <v>41.44</v>
      </c>
    </row>
    <row r="14452" spans="1:3">
      <c r="A14452" s="75">
        <v>9872</v>
      </c>
      <c r="B14452" s="73" t="s">
        <v>15083</v>
      </c>
      <c r="C14452" s="80">
        <v>57.66</v>
      </c>
    </row>
    <row r="14453" spans="1:3">
      <c r="A14453" s="75">
        <v>12425</v>
      </c>
      <c r="B14453" s="73" t="s">
        <v>15084</v>
      </c>
      <c r="C14453" s="80">
        <v>65.290000000000006</v>
      </c>
    </row>
    <row r="14454" spans="1:3">
      <c r="A14454" s="75">
        <v>12426</v>
      </c>
      <c r="B14454" s="73" t="s">
        <v>15085</v>
      </c>
      <c r="C14454" s="80">
        <v>47.52</v>
      </c>
    </row>
    <row r="14455" spans="1:3">
      <c r="A14455" s="75">
        <v>12427</v>
      </c>
      <c r="B14455" s="73" t="s">
        <v>15086</v>
      </c>
      <c r="C14455" s="80">
        <v>270.99</v>
      </c>
    </row>
    <row r="14456" spans="1:3">
      <c r="A14456" s="75">
        <v>12428</v>
      </c>
      <c r="B14456" s="73" t="s">
        <v>15087</v>
      </c>
      <c r="C14456" s="80">
        <v>173.94</v>
      </c>
    </row>
    <row r="14457" spans="1:3">
      <c r="A14457" s="75">
        <v>12429</v>
      </c>
      <c r="B14457" s="73" t="s">
        <v>15088</v>
      </c>
      <c r="C14457" s="80">
        <v>438.2</v>
      </c>
    </row>
    <row r="14458" spans="1:3">
      <c r="A14458" s="75">
        <v>12430</v>
      </c>
      <c r="B14458" s="73" t="s">
        <v>15089</v>
      </c>
      <c r="C14458" s="80">
        <v>58.26</v>
      </c>
    </row>
    <row r="14459" spans="1:3">
      <c r="A14459" s="75">
        <v>12431</v>
      </c>
      <c r="B14459" s="73" t="s">
        <v>15090</v>
      </c>
      <c r="C14459" s="80">
        <v>745.74</v>
      </c>
    </row>
    <row r="14460" spans="1:3">
      <c r="A14460" s="75">
        <v>12432</v>
      </c>
      <c r="B14460" s="73" t="s">
        <v>15091</v>
      </c>
      <c r="C14460" s="80">
        <v>153.38</v>
      </c>
    </row>
    <row r="14461" spans="1:3">
      <c r="A14461" s="75">
        <v>12433</v>
      </c>
      <c r="B14461" s="73" t="s">
        <v>15092</v>
      </c>
      <c r="C14461" s="80">
        <v>97.64</v>
      </c>
    </row>
    <row r="14462" spans="1:3">
      <c r="A14462" s="75">
        <v>12434</v>
      </c>
      <c r="B14462" s="73" t="s">
        <v>15093</v>
      </c>
      <c r="C14462" s="80">
        <v>49.98</v>
      </c>
    </row>
    <row r="14463" spans="1:3">
      <c r="A14463" s="75">
        <v>12435</v>
      </c>
      <c r="B14463" s="73" t="s">
        <v>15094</v>
      </c>
      <c r="C14463" s="80">
        <v>302.17</v>
      </c>
    </row>
    <row r="14464" spans="1:3">
      <c r="A14464" s="75">
        <v>12437</v>
      </c>
      <c r="B14464" s="73" t="s">
        <v>15095</v>
      </c>
      <c r="C14464" s="80">
        <v>244.04</v>
      </c>
    </row>
    <row r="14465" spans="1:3">
      <c r="A14465" s="75">
        <v>12438</v>
      </c>
      <c r="B14465" s="73" t="s">
        <v>15096</v>
      </c>
      <c r="C14465" s="80">
        <v>441.64</v>
      </c>
    </row>
    <row r="14466" spans="1:3">
      <c r="A14466" s="75">
        <v>12439</v>
      </c>
      <c r="B14466" s="73" t="s">
        <v>15097</v>
      </c>
      <c r="C14466" s="80">
        <v>78.33</v>
      </c>
    </row>
    <row r="14467" spans="1:3">
      <c r="A14467" s="75">
        <v>12436</v>
      </c>
      <c r="B14467" s="73" t="s">
        <v>15098</v>
      </c>
      <c r="C14467" s="80">
        <v>557.89</v>
      </c>
    </row>
    <row r="14468" spans="1:3">
      <c r="A14468" s="75">
        <v>36357</v>
      </c>
      <c r="B14468" s="73" t="s">
        <v>15099</v>
      </c>
      <c r="C14468" s="80"/>
    </row>
    <row r="14469" spans="1:3">
      <c r="A14469" s="75">
        <v>12424</v>
      </c>
      <c r="B14469" s="73" t="s">
        <v>15100</v>
      </c>
      <c r="C14469" s="80">
        <v>100.53</v>
      </c>
    </row>
    <row r="14470" spans="1:3">
      <c r="A14470" s="75">
        <v>12440</v>
      </c>
      <c r="B14470" s="73" t="s">
        <v>15101</v>
      </c>
      <c r="C14470" s="80">
        <v>97.17</v>
      </c>
    </row>
    <row r="14471" spans="1:3">
      <c r="A14471" s="75">
        <v>9884</v>
      </c>
      <c r="B14471" s="73" t="s">
        <v>15102</v>
      </c>
      <c r="C14471" s="80">
        <v>72.48</v>
      </c>
    </row>
    <row r="14472" spans="1:3">
      <c r="A14472" s="75">
        <v>9888</v>
      </c>
      <c r="B14472" s="73" t="s">
        <v>15103</v>
      </c>
      <c r="C14472" s="80">
        <v>58.23</v>
      </c>
    </row>
    <row r="14473" spans="1:3">
      <c r="A14473" s="75">
        <v>9886</v>
      </c>
      <c r="B14473" s="73" t="s">
        <v>15104</v>
      </c>
      <c r="C14473" s="80">
        <v>34.81</v>
      </c>
    </row>
    <row r="14474" spans="1:3">
      <c r="A14474" s="75">
        <v>9883</v>
      </c>
      <c r="B14474" s="73" t="s">
        <v>15105</v>
      </c>
      <c r="C14474" s="80">
        <v>25.41</v>
      </c>
    </row>
    <row r="14475" spans="1:3">
      <c r="A14475" s="75">
        <v>9889</v>
      </c>
      <c r="B14475" s="73" t="s">
        <v>15106</v>
      </c>
      <c r="C14475" s="80">
        <v>176.33</v>
      </c>
    </row>
    <row r="14476" spans="1:3">
      <c r="A14476" s="75">
        <v>9887</v>
      </c>
      <c r="B14476" s="73" t="s">
        <v>15107</v>
      </c>
      <c r="C14476" s="80">
        <v>106.58</v>
      </c>
    </row>
    <row r="14477" spans="1:3">
      <c r="A14477" s="75">
        <v>9890</v>
      </c>
      <c r="B14477" s="73" t="s">
        <v>15108</v>
      </c>
      <c r="C14477" s="80">
        <v>273.18</v>
      </c>
    </row>
    <row r="14478" spans="1:3">
      <c r="A14478" s="75">
        <v>9885</v>
      </c>
      <c r="B14478" s="73" t="s">
        <v>15109</v>
      </c>
      <c r="C14478" s="80">
        <v>33.65</v>
      </c>
    </row>
    <row r="14479" spans="1:3">
      <c r="A14479" s="75">
        <v>9891</v>
      </c>
      <c r="B14479" s="73" t="s">
        <v>15110</v>
      </c>
      <c r="C14479" s="80">
        <v>383.5</v>
      </c>
    </row>
    <row r="14480" spans="1:3">
      <c r="A14480" s="75">
        <v>36316</v>
      </c>
      <c r="B14480" s="73" t="s">
        <v>15111</v>
      </c>
      <c r="C14480" s="80"/>
    </row>
    <row r="14481" spans="1:3">
      <c r="A14481" s="75">
        <v>36313</v>
      </c>
      <c r="B14481" s="73" t="s">
        <v>15112</v>
      </c>
      <c r="C14481" s="80"/>
    </row>
    <row r="14482" spans="1:3">
      <c r="A14482" s="75">
        <v>64</v>
      </c>
      <c r="B14482" s="73" t="s">
        <v>15113</v>
      </c>
      <c r="C14482" s="80"/>
    </row>
    <row r="14483" spans="1:3">
      <c r="A14483" s="75">
        <v>37423</v>
      </c>
      <c r="B14483" s="73" t="s">
        <v>15114</v>
      </c>
      <c r="C14483" s="80"/>
    </row>
    <row r="14484" spans="1:3">
      <c r="A14484" s="75">
        <v>9892</v>
      </c>
      <c r="B14484" s="73" t="s">
        <v>15115</v>
      </c>
      <c r="C14484" s="80">
        <v>6.64</v>
      </c>
    </row>
    <row r="14485" spans="1:3">
      <c r="A14485" s="75">
        <v>9901</v>
      </c>
      <c r="B14485" s="73" t="s">
        <v>15116</v>
      </c>
      <c r="C14485" s="80">
        <v>32.11</v>
      </c>
    </row>
    <row r="14486" spans="1:3">
      <c r="A14486" s="75">
        <v>9900</v>
      </c>
      <c r="B14486" s="73" t="s">
        <v>15117</v>
      </c>
      <c r="C14486" s="80">
        <v>18.61</v>
      </c>
    </row>
    <row r="14487" spans="1:3">
      <c r="A14487" s="75">
        <v>9899</v>
      </c>
      <c r="B14487" s="73" t="s">
        <v>15118</v>
      </c>
      <c r="C14487" s="80">
        <v>8.34</v>
      </c>
    </row>
    <row r="14488" spans="1:3">
      <c r="A14488" s="75">
        <v>9908</v>
      </c>
      <c r="B14488" s="73" t="s">
        <v>15119</v>
      </c>
      <c r="C14488" s="80">
        <v>375.11</v>
      </c>
    </row>
    <row r="14489" spans="1:3">
      <c r="A14489" s="75">
        <v>9905</v>
      </c>
      <c r="B14489" s="73" t="s">
        <v>15120</v>
      </c>
      <c r="C14489" s="80">
        <v>6.53</v>
      </c>
    </row>
    <row r="14490" spans="1:3">
      <c r="A14490" s="75">
        <v>9906</v>
      </c>
      <c r="B14490" s="73" t="s">
        <v>15121</v>
      </c>
      <c r="C14490" s="80">
        <v>7.87</v>
      </c>
    </row>
    <row r="14491" spans="1:3">
      <c r="A14491" s="75">
        <v>9895</v>
      </c>
      <c r="B14491" s="73" t="s">
        <v>15122</v>
      </c>
      <c r="C14491" s="80">
        <v>13.25</v>
      </c>
    </row>
    <row r="14492" spans="1:3">
      <c r="A14492" s="75">
        <v>9894</v>
      </c>
      <c r="B14492" s="73" t="s">
        <v>15123</v>
      </c>
      <c r="C14492" s="80">
        <v>25.49</v>
      </c>
    </row>
    <row r="14493" spans="1:3">
      <c r="A14493" s="75">
        <v>9897</v>
      </c>
      <c r="B14493" s="73" t="s">
        <v>15124</v>
      </c>
      <c r="C14493" s="80">
        <v>27.21</v>
      </c>
    </row>
    <row r="14494" spans="1:3">
      <c r="A14494" s="75">
        <v>9910</v>
      </c>
      <c r="B14494" s="73" t="s">
        <v>15125</v>
      </c>
      <c r="C14494" s="80">
        <v>70.8</v>
      </c>
    </row>
    <row r="14495" spans="1:3">
      <c r="A14495" s="75">
        <v>9909</v>
      </c>
      <c r="B14495" s="73" t="s">
        <v>15126</v>
      </c>
      <c r="C14495" s="80">
        <v>144.19999999999999</v>
      </c>
    </row>
    <row r="14496" spans="1:3">
      <c r="A14496" s="75">
        <v>9907</v>
      </c>
      <c r="B14496" s="73" t="s">
        <v>15127</v>
      </c>
      <c r="C14496" s="80">
        <v>170.26</v>
      </c>
    </row>
    <row r="14497" spans="1:3" ht="25.5">
      <c r="A14497" s="75">
        <v>20973</v>
      </c>
      <c r="B14497" s="73" t="s">
        <v>15128</v>
      </c>
      <c r="C14497" s="80">
        <v>113.29</v>
      </c>
    </row>
    <row r="14498" spans="1:3" ht="25.5">
      <c r="A14498" s="75">
        <v>20974</v>
      </c>
      <c r="B14498" s="73" t="s">
        <v>15129</v>
      </c>
      <c r="C14498" s="80">
        <v>162.09</v>
      </c>
    </row>
    <row r="14499" spans="1:3">
      <c r="A14499" s="75">
        <v>37989</v>
      </c>
      <c r="B14499" s="73" t="s">
        <v>15130</v>
      </c>
      <c r="C14499" s="80">
        <v>17.02</v>
      </c>
    </row>
    <row r="14500" spans="1:3">
      <c r="A14500" s="75">
        <v>37990</v>
      </c>
      <c r="B14500" s="73" t="s">
        <v>15131</v>
      </c>
      <c r="C14500" s="80">
        <v>18.77</v>
      </c>
    </row>
    <row r="14501" spans="1:3">
      <c r="A14501" s="75">
        <v>37991</v>
      </c>
      <c r="B14501" s="73" t="s">
        <v>15132</v>
      </c>
      <c r="C14501" s="80">
        <v>24.99</v>
      </c>
    </row>
    <row r="14502" spans="1:3">
      <c r="A14502" s="75">
        <v>37992</v>
      </c>
      <c r="B14502" s="73" t="s">
        <v>15133</v>
      </c>
      <c r="C14502" s="80">
        <v>38.770000000000003</v>
      </c>
    </row>
    <row r="14503" spans="1:3">
      <c r="A14503" s="75">
        <v>37993</v>
      </c>
      <c r="B14503" s="73" t="s">
        <v>15134</v>
      </c>
      <c r="C14503" s="80">
        <v>58.82</v>
      </c>
    </row>
    <row r="14504" spans="1:3">
      <c r="A14504" s="75">
        <v>37994</v>
      </c>
      <c r="B14504" s="73" t="s">
        <v>15135</v>
      </c>
      <c r="C14504" s="80">
        <v>140.07</v>
      </c>
    </row>
    <row r="14505" spans="1:3">
      <c r="A14505" s="75">
        <v>37995</v>
      </c>
      <c r="B14505" s="73" t="s">
        <v>15136</v>
      </c>
      <c r="C14505" s="80">
        <v>182.58</v>
      </c>
    </row>
    <row r="14506" spans="1:3">
      <c r="A14506" s="75">
        <v>37996</v>
      </c>
      <c r="B14506" s="73" t="s">
        <v>15137</v>
      </c>
      <c r="C14506" s="80">
        <v>278.01</v>
      </c>
    </row>
    <row r="14507" spans="1:3">
      <c r="A14507" s="75">
        <v>45267</v>
      </c>
      <c r="B14507" s="73" t="s">
        <v>15138</v>
      </c>
      <c r="C14507" s="80">
        <v>197.53</v>
      </c>
    </row>
    <row r="14508" spans="1:3">
      <c r="A14508" s="75">
        <v>13883</v>
      </c>
      <c r="B14508" s="73" t="s">
        <v>15139</v>
      </c>
      <c r="C14508" s="80"/>
    </row>
    <row r="14509" spans="1:3">
      <c r="A14509" s="75">
        <v>38604</v>
      </c>
      <c r="B14509" s="73" t="s">
        <v>15140</v>
      </c>
      <c r="C14509" s="80"/>
    </row>
    <row r="14510" spans="1:3" ht="25.5">
      <c r="A14510" s="75">
        <v>10601</v>
      </c>
      <c r="B14510" s="73" t="s">
        <v>15141</v>
      </c>
      <c r="C14510" s="80"/>
    </row>
    <row r="14511" spans="1:3">
      <c r="A14511" s="75">
        <v>44469</v>
      </c>
      <c r="B14511" s="73" t="s">
        <v>15142</v>
      </c>
      <c r="C14511" s="80"/>
    </row>
    <row r="14512" spans="1:3">
      <c r="A14512" s="75">
        <v>13894</v>
      </c>
      <c r="B14512" s="73" t="s">
        <v>15143</v>
      </c>
      <c r="C14512" s="80"/>
    </row>
    <row r="14513" spans="1:3">
      <c r="A14513" s="75">
        <v>13895</v>
      </c>
      <c r="B14513" s="73" t="s">
        <v>15144</v>
      </c>
      <c r="C14513" s="80"/>
    </row>
    <row r="14514" spans="1:3">
      <c r="A14514" s="75">
        <v>13892</v>
      </c>
      <c r="B14514" s="73" t="s">
        <v>15145</v>
      </c>
      <c r="C14514" s="80"/>
    </row>
    <row r="14515" spans="1:3">
      <c r="A14515" s="75">
        <v>9914</v>
      </c>
      <c r="B14515" s="73" t="s">
        <v>15146</v>
      </c>
      <c r="C14515" s="80"/>
    </row>
    <row r="14516" spans="1:3" ht="25.5">
      <c r="A14516" s="75">
        <v>36485</v>
      </c>
      <c r="B14516" s="73" t="s">
        <v>15147</v>
      </c>
      <c r="C14516" s="80"/>
    </row>
    <row r="14517" spans="1:3">
      <c r="A14517" s="75">
        <v>9912</v>
      </c>
      <c r="B14517" s="73" t="s">
        <v>15148</v>
      </c>
      <c r="C14517" s="80"/>
    </row>
    <row r="14518" spans="1:3" ht="25.5">
      <c r="A14518" s="75">
        <v>9921</v>
      </c>
      <c r="B14518" s="73" t="s">
        <v>15149</v>
      </c>
      <c r="C14518" s="80"/>
    </row>
    <row r="14519" spans="1:3" ht="25.5">
      <c r="A14519" s="75">
        <v>21112</v>
      </c>
      <c r="B14519" s="73" t="s">
        <v>15150</v>
      </c>
      <c r="C14519" s="80">
        <v>163.03</v>
      </c>
    </row>
    <row r="14520" spans="1:3">
      <c r="A14520" s="75">
        <v>10228</v>
      </c>
      <c r="B14520" s="73" t="s">
        <v>15151</v>
      </c>
      <c r="C14520" s="80">
        <v>189.39</v>
      </c>
    </row>
    <row r="14521" spans="1:3">
      <c r="A14521" s="75">
        <v>11781</v>
      </c>
      <c r="B14521" s="73" t="s">
        <v>15152</v>
      </c>
      <c r="C14521" s="80">
        <v>153.43</v>
      </c>
    </row>
    <row r="14522" spans="1:3" ht="25.5">
      <c r="A14522" s="75">
        <v>37588</v>
      </c>
      <c r="B14522" s="73" t="s">
        <v>15153</v>
      </c>
      <c r="C14522" s="80">
        <v>104.91</v>
      </c>
    </row>
    <row r="14523" spans="1:3">
      <c r="A14523" s="75">
        <v>11751</v>
      </c>
      <c r="B14523" s="73" t="s">
        <v>15154</v>
      </c>
      <c r="C14523" s="80">
        <v>101.08</v>
      </c>
    </row>
    <row r="14524" spans="1:3">
      <c r="A14524" s="75">
        <v>11750</v>
      </c>
      <c r="B14524" s="73" t="s">
        <v>15155</v>
      </c>
      <c r="C14524" s="80">
        <v>83.88</v>
      </c>
    </row>
    <row r="14525" spans="1:3">
      <c r="A14525" s="75">
        <v>11746</v>
      </c>
      <c r="B14525" s="73" t="s">
        <v>15156</v>
      </c>
      <c r="C14525" s="80">
        <v>56.28</v>
      </c>
    </row>
    <row r="14526" spans="1:3">
      <c r="A14526" s="75">
        <v>11748</v>
      </c>
      <c r="B14526" s="73" t="s">
        <v>15157</v>
      </c>
      <c r="C14526" s="80">
        <v>36.11</v>
      </c>
    </row>
    <row r="14527" spans="1:3">
      <c r="A14527" s="75">
        <v>11747</v>
      </c>
      <c r="B14527" s="73" t="s">
        <v>15158</v>
      </c>
      <c r="C14527" s="80">
        <v>155.87</v>
      </c>
    </row>
    <row r="14528" spans="1:3">
      <c r="A14528" s="75">
        <v>11749</v>
      </c>
      <c r="B14528" s="73" t="s">
        <v>15159</v>
      </c>
      <c r="C14528" s="80">
        <v>41.69</v>
      </c>
    </row>
    <row r="14529" spans="1:3" ht="25.5">
      <c r="A14529" s="75">
        <v>10236</v>
      </c>
      <c r="B14529" s="73" t="s">
        <v>15160</v>
      </c>
      <c r="C14529" s="80"/>
    </row>
    <row r="14530" spans="1:3" ht="25.5">
      <c r="A14530" s="75">
        <v>10233</v>
      </c>
      <c r="B14530" s="73" t="s">
        <v>15161</v>
      </c>
      <c r="C14530" s="80"/>
    </row>
    <row r="14531" spans="1:3" ht="25.5">
      <c r="A14531" s="75">
        <v>10234</v>
      </c>
      <c r="B14531" s="73" t="s">
        <v>15162</v>
      </c>
      <c r="C14531" s="80"/>
    </row>
    <row r="14532" spans="1:3" ht="25.5">
      <c r="A14532" s="75">
        <v>10231</v>
      </c>
      <c r="B14532" s="73" t="s">
        <v>15163</v>
      </c>
      <c r="C14532" s="80"/>
    </row>
    <row r="14533" spans="1:3" ht="25.5">
      <c r="A14533" s="75">
        <v>10232</v>
      </c>
      <c r="B14533" s="73" t="s">
        <v>15164</v>
      </c>
      <c r="C14533" s="80"/>
    </row>
    <row r="14534" spans="1:3" ht="25.5">
      <c r="A14534" s="75">
        <v>10235</v>
      </c>
      <c r="B14534" s="73" t="s">
        <v>15165</v>
      </c>
      <c r="C14534" s="80"/>
    </row>
    <row r="14535" spans="1:3" ht="25.5">
      <c r="A14535" s="75">
        <v>10229</v>
      </c>
      <c r="B14535" s="73" t="s">
        <v>15166</v>
      </c>
      <c r="C14535" s="80"/>
    </row>
    <row r="14536" spans="1:3" ht="25.5">
      <c r="A14536" s="75">
        <v>10230</v>
      </c>
      <c r="B14536" s="73" t="s">
        <v>15167</v>
      </c>
      <c r="C14536" s="80"/>
    </row>
    <row r="14537" spans="1:3" ht="25.5">
      <c r="A14537" s="75">
        <v>10409</v>
      </c>
      <c r="B14537" s="73" t="s">
        <v>15168</v>
      </c>
      <c r="C14537" s="80"/>
    </row>
    <row r="14538" spans="1:3" ht="25.5">
      <c r="A14538" s="75">
        <v>10411</v>
      </c>
      <c r="B14538" s="73" t="s">
        <v>15169</v>
      </c>
      <c r="C14538" s="80"/>
    </row>
    <row r="14539" spans="1:3" ht="25.5">
      <c r="A14539" s="75">
        <v>10410</v>
      </c>
      <c r="B14539" s="73" t="s">
        <v>15170</v>
      </c>
      <c r="C14539" s="80"/>
    </row>
    <row r="14540" spans="1:3" ht="25.5">
      <c r="A14540" s="75">
        <v>10404</v>
      </c>
      <c r="B14540" s="73" t="s">
        <v>15171</v>
      </c>
      <c r="C14540" s="80"/>
    </row>
    <row r="14541" spans="1:3" ht="25.5">
      <c r="A14541" s="75">
        <v>10405</v>
      </c>
      <c r="B14541" s="73" t="s">
        <v>15172</v>
      </c>
      <c r="C14541" s="80"/>
    </row>
    <row r="14542" spans="1:3" ht="25.5">
      <c r="A14542" s="75">
        <v>10408</v>
      </c>
      <c r="B14542" s="73" t="s">
        <v>15173</v>
      </c>
      <c r="C14542" s="80"/>
    </row>
    <row r="14543" spans="1:3" ht="25.5">
      <c r="A14543" s="75">
        <v>10406</v>
      </c>
      <c r="B14543" s="73" t="s">
        <v>15174</v>
      </c>
      <c r="C14543" s="80"/>
    </row>
    <row r="14544" spans="1:3" ht="25.5">
      <c r="A14544" s="75">
        <v>10412</v>
      </c>
      <c r="B14544" s="73" t="s">
        <v>15175</v>
      </c>
      <c r="C14544" s="80"/>
    </row>
    <row r="14545" spans="1:3" ht="25.5">
      <c r="A14545" s="75">
        <v>10407</v>
      </c>
      <c r="B14545" s="73" t="s">
        <v>15176</v>
      </c>
      <c r="C14545" s="80"/>
    </row>
    <row r="14546" spans="1:3">
      <c r="A14546" s="75">
        <v>10416</v>
      </c>
      <c r="B14546" s="73" t="s">
        <v>15177</v>
      </c>
      <c r="C14546" s="80"/>
    </row>
    <row r="14547" spans="1:3">
      <c r="A14547" s="75">
        <v>10419</v>
      </c>
      <c r="B14547" s="73" t="s">
        <v>15178</v>
      </c>
      <c r="C14547" s="80"/>
    </row>
    <row r="14548" spans="1:3">
      <c r="A14548" s="75">
        <v>10418</v>
      </c>
      <c r="B14548" s="73" t="s">
        <v>15179</v>
      </c>
      <c r="C14548" s="80"/>
    </row>
    <row r="14549" spans="1:3">
      <c r="A14549" s="75">
        <v>21092</v>
      </c>
      <c r="B14549" s="73" t="s">
        <v>15180</v>
      </c>
      <c r="C14549" s="80"/>
    </row>
    <row r="14550" spans="1:3">
      <c r="A14550" s="75">
        <v>12657</v>
      </c>
      <c r="B14550" s="73" t="s">
        <v>15181</v>
      </c>
      <c r="C14550" s="80"/>
    </row>
    <row r="14551" spans="1:3">
      <c r="A14551" s="75">
        <v>10417</v>
      </c>
      <c r="B14551" s="73" t="s">
        <v>15182</v>
      </c>
      <c r="C14551" s="80"/>
    </row>
    <row r="14552" spans="1:3">
      <c r="A14552" s="75">
        <v>10414</v>
      </c>
      <c r="B14552" s="73" t="s">
        <v>15183</v>
      </c>
      <c r="C14552" s="80"/>
    </row>
    <row r="14553" spans="1:3">
      <c r="A14553" s="75">
        <v>10413</v>
      </c>
      <c r="B14553" s="73" t="s">
        <v>15184</v>
      </c>
      <c r="C14553" s="80"/>
    </row>
    <row r="14554" spans="1:3">
      <c r="A14554" s="75">
        <v>10415</v>
      </c>
      <c r="B14554" s="73" t="s">
        <v>15185</v>
      </c>
      <c r="C14554" s="80"/>
    </row>
    <row r="14555" spans="1:3">
      <c r="A14555" s="75">
        <v>38643</v>
      </c>
      <c r="B14555" s="73" t="s">
        <v>15186</v>
      </c>
      <c r="C14555" s="80">
        <v>83.37</v>
      </c>
    </row>
    <row r="14556" spans="1:3">
      <c r="A14556" s="75">
        <v>6157</v>
      </c>
      <c r="B14556" s="73" t="s">
        <v>15187</v>
      </c>
      <c r="C14556" s="80">
        <v>113.9</v>
      </c>
    </row>
    <row r="14557" spans="1:3">
      <c r="A14557" s="75">
        <v>6158</v>
      </c>
      <c r="B14557" s="73" t="s">
        <v>15188</v>
      </c>
      <c r="C14557" s="80">
        <v>8.0500000000000007</v>
      </c>
    </row>
    <row r="14558" spans="1:3">
      <c r="A14558" s="75">
        <v>6156</v>
      </c>
      <c r="B14558" s="73" t="s">
        <v>15189</v>
      </c>
      <c r="C14558" s="80">
        <v>6.9</v>
      </c>
    </row>
    <row r="14559" spans="1:3">
      <c r="A14559" s="75">
        <v>6153</v>
      </c>
      <c r="B14559" s="73" t="s">
        <v>15190</v>
      </c>
      <c r="C14559" s="80">
        <v>5.54</v>
      </c>
    </row>
    <row r="14560" spans="1:3">
      <c r="A14560" s="75">
        <v>6154</v>
      </c>
      <c r="B14560" s="73" t="s">
        <v>15191</v>
      </c>
      <c r="C14560" s="80">
        <v>9.84</v>
      </c>
    </row>
    <row r="14561" spans="1:3" ht="25.5">
      <c r="A14561" s="75">
        <v>6155</v>
      </c>
      <c r="B14561" s="73" t="s">
        <v>15192</v>
      </c>
      <c r="C14561" s="80">
        <v>22.66</v>
      </c>
    </row>
    <row r="14562" spans="1:3" ht="25.5">
      <c r="A14562" s="75">
        <v>43595</v>
      </c>
      <c r="B14562" s="73" t="s">
        <v>15193</v>
      </c>
      <c r="C14562" s="80">
        <v>21.7</v>
      </c>
    </row>
    <row r="14563" spans="1:3" ht="25.5">
      <c r="A14563" s="75">
        <v>43596</v>
      </c>
      <c r="B14563" s="73" t="s">
        <v>15194</v>
      </c>
      <c r="C14563" s="80">
        <v>25.09</v>
      </c>
    </row>
    <row r="14564" spans="1:3">
      <c r="A14564" s="75">
        <v>38108</v>
      </c>
      <c r="B14564" s="73" t="s">
        <v>15195</v>
      </c>
      <c r="C14564" s="80">
        <v>41.66</v>
      </c>
    </row>
    <row r="14565" spans="1:3" ht="25.5">
      <c r="A14565" s="75">
        <v>38087</v>
      </c>
      <c r="B14565" s="73" t="s">
        <v>15196</v>
      </c>
      <c r="C14565" s="80">
        <v>53.59</v>
      </c>
    </row>
    <row r="14566" spans="1:3">
      <c r="A14566" s="75">
        <v>38109</v>
      </c>
      <c r="B14566" s="73" t="s">
        <v>15197</v>
      </c>
      <c r="C14566" s="80">
        <v>66.59</v>
      </c>
    </row>
    <row r="14567" spans="1:3" ht="25.5">
      <c r="A14567" s="75">
        <v>38088</v>
      </c>
      <c r="B14567" s="73" t="s">
        <v>15198</v>
      </c>
      <c r="C14567" s="80">
        <v>70.010000000000005</v>
      </c>
    </row>
    <row r="14568" spans="1:3">
      <c r="A14568" s="75">
        <v>38110</v>
      </c>
      <c r="B14568" s="73" t="s">
        <v>15199</v>
      </c>
      <c r="C14568" s="80">
        <v>25.61</v>
      </c>
    </row>
    <row r="14569" spans="1:3" ht="25.5">
      <c r="A14569" s="75">
        <v>38089</v>
      </c>
      <c r="B14569" s="73" t="s">
        <v>15200</v>
      </c>
      <c r="C14569" s="80">
        <v>44.63</v>
      </c>
    </row>
    <row r="14570" spans="1:3">
      <c r="A14570" s="75">
        <v>38111</v>
      </c>
      <c r="B14570" s="73" t="s">
        <v>15201</v>
      </c>
      <c r="C14570" s="80">
        <v>28.64</v>
      </c>
    </row>
    <row r="14571" spans="1:3" ht="25.5">
      <c r="A14571" s="75">
        <v>38090</v>
      </c>
      <c r="B14571" s="73" t="s">
        <v>15202</v>
      </c>
      <c r="C14571" s="80">
        <v>46.13</v>
      </c>
    </row>
    <row r="14572" spans="1:3">
      <c r="A14572" s="75">
        <v>38400</v>
      </c>
      <c r="B14572" s="73" t="s">
        <v>15203</v>
      </c>
      <c r="C14572" s="80">
        <v>62.47</v>
      </c>
    </row>
    <row r="14573" spans="1:3">
      <c r="A14573" s="75">
        <v>13726</v>
      </c>
      <c r="B14573" s="73" t="s">
        <v>15204</v>
      </c>
      <c r="C14573" s="80"/>
    </row>
    <row r="14574" spans="1:3" ht="25.5">
      <c r="A14574" s="75">
        <v>12627</v>
      </c>
      <c r="B14574" s="73" t="s">
        <v>15205</v>
      </c>
      <c r="C14574" s="80">
        <v>1.31</v>
      </c>
    </row>
    <row r="14575" spans="1:3">
      <c r="A14575" s="75">
        <v>39996</v>
      </c>
      <c r="B14575" s="73" t="s">
        <v>15206</v>
      </c>
      <c r="C14575" s="80">
        <v>3.97</v>
      </c>
    </row>
    <row r="14576" spans="1:3" ht="25.5">
      <c r="A14576" s="75">
        <v>10478</v>
      </c>
      <c r="B14576" s="73" t="s">
        <v>15207</v>
      </c>
      <c r="C14576" s="80">
        <v>43.23</v>
      </c>
    </row>
    <row r="14577" spans="1:3">
      <c r="A14577" s="75">
        <v>10481</v>
      </c>
      <c r="B14577" s="73" t="s">
        <v>15208</v>
      </c>
      <c r="C14577" s="80">
        <v>38.44</v>
      </c>
    </row>
    <row r="14578" spans="1:3">
      <c r="A14578" s="75">
        <v>10475</v>
      </c>
      <c r="B14578" s="73" t="s">
        <v>15209</v>
      </c>
      <c r="C14578" s="80">
        <v>37.200000000000003</v>
      </c>
    </row>
    <row r="14579" spans="1:3">
      <c r="A14579" s="75">
        <v>4030</v>
      </c>
      <c r="B14579" s="73" t="s">
        <v>15210</v>
      </c>
      <c r="C14579" s="80"/>
    </row>
    <row r="14580" spans="1:3">
      <c r="A14580" s="75">
        <v>4031</v>
      </c>
      <c r="B14580" s="73" t="s">
        <v>15211</v>
      </c>
      <c r="C14580" s="80"/>
    </row>
    <row r="14581" spans="1:3">
      <c r="A14581" s="75">
        <v>39399</v>
      </c>
      <c r="B14581" s="73" t="s">
        <v>15212</v>
      </c>
      <c r="C14581" s="80"/>
    </row>
    <row r="14582" spans="1:3">
      <c r="A14582" s="75">
        <v>39400</v>
      </c>
      <c r="B14582" s="73" t="s">
        <v>15213</v>
      </c>
      <c r="C14582" s="80"/>
    </row>
    <row r="14583" spans="1:3">
      <c r="A14583" s="75">
        <v>39401</v>
      </c>
      <c r="B14583" s="73" t="s">
        <v>15214</v>
      </c>
      <c r="C14583" s="80"/>
    </row>
    <row r="14584" spans="1:3" ht="25.5">
      <c r="A14584" s="75">
        <v>11652</v>
      </c>
      <c r="B14584" s="73" t="s">
        <v>15215</v>
      </c>
      <c r="C14584" s="80"/>
    </row>
    <row r="14585" spans="1:3" ht="25.5">
      <c r="A14585" s="75">
        <v>13475</v>
      </c>
      <c r="B14585" s="73" t="s">
        <v>15216</v>
      </c>
      <c r="C14585" s="80"/>
    </row>
    <row r="14586" spans="1:3" ht="25.5">
      <c r="A14586" s="75">
        <v>13896</v>
      </c>
      <c r="B14586" s="73" t="s">
        <v>15217</v>
      </c>
      <c r="C14586" s="80"/>
    </row>
    <row r="14587" spans="1:3" ht="25.5">
      <c r="A14587" s="75">
        <v>44470</v>
      </c>
      <c r="B14587" s="73" t="s">
        <v>15218</v>
      </c>
      <c r="C14587" s="80"/>
    </row>
    <row r="14588" spans="1:3" ht="25.5">
      <c r="A14588" s="75">
        <v>13476</v>
      </c>
      <c r="B14588" s="73" t="s">
        <v>15219</v>
      </c>
      <c r="C14588" s="80"/>
    </row>
    <row r="14589" spans="1:3" ht="25.5">
      <c r="A14589" s="75">
        <v>44491</v>
      </c>
      <c r="B14589" s="73" t="s">
        <v>15220</v>
      </c>
      <c r="C14589" s="80"/>
    </row>
    <row r="14590" spans="1:3" ht="25.5">
      <c r="A14590" s="75">
        <v>10488</v>
      </c>
      <c r="B14590" s="73" t="s">
        <v>15221</v>
      </c>
      <c r="C14590" s="80"/>
    </row>
    <row r="14591" spans="1:3" ht="25.5">
      <c r="A14591" s="75">
        <v>13606</v>
      </c>
      <c r="B14591" s="73" t="s">
        <v>15222</v>
      </c>
      <c r="C14591" s="80"/>
    </row>
    <row r="14592" spans="1:3">
      <c r="A14592" s="75">
        <v>10489</v>
      </c>
      <c r="B14592" s="73" t="s">
        <v>15223</v>
      </c>
      <c r="C14592" s="80">
        <v>7.95</v>
      </c>
    </row>
    <row r="14593" spans="1:3">
      <c r="A14593" s="75">
        <v>41073</v>
      </c>
      <c r="B14593" s="73" t="s">
        <v>15224</v>
      </c>
      <c r="C14593" s="80">
        <v>1749.05</v>
      </c>
    </row>
    <row r="14594" spans="1:3" ht="25.5">
      <c r="A14594" s="75">
        <v>34391</v>
      </c>
      <c r="B14594" s="73" t="s">
        <v>15225</v>
      </c>
      <c r="C14594" s="80">
        <v>767.81</v>
      </c>
    </row>
    <row r="14595" spans="1:3" ht="25.5">
      <c r="A14595" s="75">
        <v>10496</v>
      </c>
      <c r="B14595" s="73" t="s">
        <v>15226</v>
      </c>
      <c r="C14595" s="80">
        <v>668.25</v>
      </c>
    </row>
    <row r="14596" spans="1:3" ht="25.5">
      <c r="A14596" s="75">
        <v>10497</v>
      </c>
      <c r="B14596" s="73" t="s">
        <v>15227</v>
      </c>
      <c r="C14596" s="80">
        <v>1737.44</v>
      </c>
    </row>
    <row r="14597" spans="1:3" ht="25.5">
      <c r="A14597" s="75">
        <v>10504</v>
      </c>
      <c r="B14597" s="73" t="s">
        <v>15228</v>
      </c>
      <c r="C14597" s="80">
        <v>2031.48</v>
      </c>
    </row>
    <row r="14598" spans="1:3">
      <c r="A14598" s="75">
        <v>34390</v>
      </c>
      <c r="B14598" s="73" t="s">
        <v>15229</v>
      </c>
      <c r="C14598" s="80">
        <v>598.75</v>
      </c>
    </row>
    <row r="14599" spans="1:3">
      <c r="A14599" s="75">
        <v>34389</v>
      </c>
      <c r="B14599" s="73" t="s">
        <v>15230</v>
      </c>
      <c r="C14599" s="80">
        <v>187.11</v>
      </c>
    </row>
    <row r="14600" spans="1:3">
      <c r="A14600" s="75">
        <v>34388</v>
      </c>
      <c r="B14600" s="73" t="s">
        <v>15231</v>
      </c>
      <c r="C14600" s="80">
        <v>265.93</v>
      </c>
    </row>
    <row r="14601" spans="1:3">
      <c r="A14601" s="75">
        <v>34387</v>
      </c>
      <c r="B14601" s="73" t="s">
        <v>15232</v>
      </c>
      <c r="C14601" s="80">
        <v>431.68</v>
      </c>
    </row>
    <row r="14602" spans="1:3">
      <c r="A14602" s="75">
        <v>11188</v>
      </c>
      <c r="B14602" s="73" t="s">
        <v>15233</v>
      </c>
      <c r="C14602" s="80">
        <v>213.83</v>
      </c>
    </row>
    <row r="14603" spans="1:3">
      <c r="A14603" s="75">
        <v>11189</v>
      </c>
      <c r="B14603" s="73" t="s">
        <v>15234</v>
      </c>
      <c r="C14603" s="80">
        <v>320.76</v>
      </c>
    </row>
    <row r="14604" spans="1:3">
      <c r="A14604" s="75">
        <v>21107</v>
      </c>
      <c r="B14604" s="73" t="s">
        <v>15235</v>
      </c>
      <c r="C14604" s="80">
        <v>230.84</v>
      </c>
    </row>
    <row r="14605" spans="1:3">
      <c r="A14605" s="75">
        <v>34386</v>
      </c>
      <c r="B14605" s="73" t="s">
        <v>15236</v>
      </c>
      <c r="C14605" s="80">
        <v>400.95</v>
      </c>
    </row>
    <row r="14606" spans="1:3">
      <c r="A14606" s="75">
        <v>10490</v>
      </c>
      <c r="B14606" s="73" t="s">
        <v>15237</v>
      </c>
      <c r="C14606" s="80">
        <v>140.33000000000001</v>
      </c>
    </row>
    <row r="14607" spans="1:3">
      <c r="A14607" s="75">
        <v>10492</v>
      </c>
      <c r="B14607" s="73" t="s">
        <v>15238</v>
      </c>
      <c r="C14607" s="80">
        <v>160.38</v>
      </c>
    </row>
    <row r="14608" spans="1:3">
      <c r="A14608" s="75">
        <v>10493</v>
      </c>
      <c r="B14608" s="73" t="s">
        <v>15239</v>
      </c>
      <c r="C14608" s="80">
        <v>187.11</v>
      </c>
    </row>
    <row r="14609" spans="1:3">
      <c r="A14609" s="75">
        <v>10491</v>
      </c>
      <c r="B14609" s="73" t="s">
        <v>15240</v>
      </c>
      <c r="C14609" s="80">
        <v>227.2</v>
      </c>
    </row>
    <row r="14610" spans="1:3">
      <c r="A14610" s="75">
        <v>34385</v>
      </c>
      <c r="B14610" s="73" t="s">
        <v>15241</v>
      </c>
      <c r="C14610" s="80">
        <v>331.45</v>
      </c>
    </row>
    <row r="14611" spans="1:3">
      <c r="A14611" s="75">
        <v>10499</v>
      </c>
      <c r="B14611" s="73" t="s">
        <v>15242</v>
      </c>
      <c r="C14611" s="80">
        <v>133.63999999999999</v>
      </c>
    </row>
    <row r="14612" spans="1:3">
      <c r="A14612" s="75">
        <v>34384</v>
      </c>
      <c r="B14612" s="73" t="s">
        <v>15243</v>
      </c>
      <c r="C14612" s="80">
        <v>400.95</v>
      </c>
    </row>
    <row r="14613" spans="1:3">
      <c r="A14613" s="75">
        <v>11185</v>
      </c>
      <c r="B14613" s="73" t="s">
        <v>15244</v>
      </c>
      <c r="C14613" s="80">
        <v>414.31</v>
      </c>
    </row>
    <row r="14614" spans="1:3">
      <c r="A14614" s="75">
        <v>10507</v>
      </c>
      <c r="B14614" s="73" t="s">
        <v>15245</v>
      </c>
      <c r="C14614" s="80">
        <v>416.05</v>
      </c>
    </row>
    <row r="14615" spans="1:3">
      <c r="A14615" s="75">
        <v>10505</v>
      </c>
      <c r="B14615" s="73" t="s">
        <v>15246</v>
      </c>
      <c r="C14615" s="80">
        <v>245.5</v>
      </c>
    </row>
    <row r="14616" spans="1:3">
      <c r="A14616" s="75">
        <v>10506</v>
      </c>
      <c r="B14616" s="73" t="s">
        <v>15247</v>
      </c>
      <c r="C14616" s="80">
        <v>320.48</v>
      </c>
    </row>
    <row r="14617" spans="1:3">
      <c r="A14617" s="75">
        <v>5031</v>
      </c>
      <c r="B14617" s="73" t="s">
        <v>15248</v>
      </c>
      <c r="C14617" s="80">
        <v>450</v>
      </c>
    </row>
    <row r="14618" spans="1:3">
      <c r="A14618" s="75">
        <v>10502</v>
      </c>
      <c r="B14618" s="73" t="s">
        <v>15249</v>
      </c>
      <c r="C14618" s="80">
        <v>524.35</v>
      </c>
    </row>
    <row r="14619" spans="1:3">
      <c r="A14619" s="75">
        <v>10501</v>
      </c>
      <c r="B14619" s="73" t="s">
        <v>15250</v>
      </c>
      <c r="C14619" s="80">
        <v>296.24</v>
      </c>
    </row>
    <row r="14620" spans="1:3">
      <c r="A14620" s="75">
        <v>10503</v>
      </c>
      <c r="B14620" s="73" t="s">
        <v>15251</v>
      </c>
      <c r="C14620" s="80">
        <v>400.23</v>
      </c>
    </row>
    <row r="14621" spans="1:3">
      <c r="A14621" s="75">
        <v>4500</v>
      </c>
      <c r="B14621" s="73" t="s">
        <v>15252</v>
      </c>
      <c r="C14621" s="80">
        <v>13.37</v>
      </c>
    </row>
    <row r="14622" spans="1:3">
      <c r="A14622" s="75">
        <v>4448</v>
      </c>
      <c r="B14622" s="73" t="s">
        <v>15253</v>
      </c>
      <c r="C14622" s="80">
        <v>18.36</v>
      </c>
    </row>
    <row r="14623" spans="1:3" ht="25.5">
      <c r="A14623" s="75">
        <v>20213</v>
      </c>
      <c r="B14623" s="73" t="s">
        <v>15254</v>
      </c>
      <c r="C14623" s="80">
        <v>26.47</v>
      </c>
    </row>
    <row r="14624" spans="1:3" ht="25.5">
      <c r="A14624" s="75">
        <v>20211</v>
      </c>
      <c r="B14624" s="73" t="s">
        <v>15255</v>
      </c>
      <c r="C14624" s="80">
        <v>35.06</v>
      </c>
    </row>
    <row r="14625" spans="1:3">
      <c r="A14625" s="75">
        <v>40270</v>
      </c>
      <c r="B14625" s="73" t="s">
        <v>15256</v>
      </c>
      <c r="C14625" s="80"/>
    </row>
    <row r="14626" spans="1:3" ht="25.5">
      <c r="A14626" s="75">
        <v>4425</v>
      </c>
      <c r="B14626" s="73" t="s">
        <v>15257</v>
      </c>
      <c r="C14626" s="80">
        <v>28.98</v>
      </c>
    </row>
    <row r="14627" spans="1:3" ht="25.5">
      <c r="A14627" s="75">
        <v>4472</v>
      </c>
      <c r="B14627" s="73" t="s">
        <v>15258</v>
      </c>
      <c r="C14627" s="80">
        <v>36.200000000000003</v>
      </c>
    </row>
    <row r="14628" spans="1:3" ht="25.5">
      <c r="A14628" s="75">
        <v>35272</v>
      </c>
      <c r="B14628" s="73" t="s">
        <v>15259</v>
      </c>
      <c r="C14628" s="80">
        <v>52.33</v>
      </c>
    </row>
    <row r="14629" spans="1:3" ht="25.5">
      <c r="A14629" s="75">
        <v>4481</v>
      </c>
      <c r="B14629" s="73" t="s">
        <v>15260</v>
      </c>
      <c r="C14629" s="80">
        <v>56.01</v>
      </c>
    </row>
    <row r="14630" spans="1:3">
      <c r="A14630" s="75">
        <v>34345</v>
      </c>
      <c r="B14630" s="73" t="s">
        <v>15261</v>
      </c>
      <c r="C14630" s="80">
        <v>6.9</v>
      </c>
    </row>
    <row r="14631" spans="1:3">
      <c r="A14631" s="75">
        <v>41096</v>
      </c>
      <c r="B14631" s="73" t="s">
        <v>15262</v>
      </c>
      <c r="C14631" s="80">
        <v>1518</v>
      </c>
    </row>
  </sheetData>
  <pageMargins left="0.511811024" right="0.511811024" top="0.78740157499999996" bottom="0.78740157499999996" header="0.31496062000000002" footer="0.31496062000000002"/>
  <pageSetup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56"/>
  <sheetViews>
    <sheetView tabSelected="1" view="pageBreakPreview" zoomScale="90" zoomScaleNormal="90" zoomScaleSheetLayoutView="90" workbookViewId="0">
      <selection activeCell="J484" sqref="J484"/>
    </sheetView>
  </sheetViews>
  <sheetFormatPr defaultColWidth="8.85546875" defaultRowHeight="15"/>
  <cols>
    <col min="1" max="1" width="11.7109375" style="220" customWidth="1"/>
    <col min="2" max="2" width="15.140625" style="224" customWidth="1"/>
    <col min="3" max="3" width="12" style="160" customWidth="1"/>
    <col min="4" max="4" width="69" style="143" customWidth="1"/>
    <col min="5" max="5" width="9.5703125" style="143" customWidth="1"/>
    <col min="6" max="6" width="14" style="144" customWidth="1"/>
    <col min="7" max="7" width="12.28515625" style="81" customWidth="1"/>
    <col min="8" max="8" width="12.7109375" style="81" bestFit="1" customWidth="1"/>
    <col min="9" max="9" width="13" style="81" customWidth="1"/>
    <col min="10" max="10" width="18.7109375" style="81" customWidth="1"/>
    <col min="11" max="11" width="12" style="556" customWidth="1"/>
    <col min="12" max="12" width="8.85546875" style="196"/>
    <col min="13" max="13" width="35.28515625" style="196" customWidth="1"/>
    <col min="14" max="16384" width="8.85546875" style="196"/>
  </cols>
  <sheetData>
    <row r="1" spans="1:13">
      <c r="A1" s="204"/>
      <c r="B1" s="245"/>
      <c r="C1" s="252"/>
      <c r="D1" s="145"/>
      <c r="E1" s="145"/>
      <c r="G1" s="146"/>
      <c r="H1" s="146"/>
      <c r="I1" s="146"/>
      <c r="J1" s="146"/>
    </row>
    <row r="2" spans="1:13" ht="12.6" customHeight="1">
      <c r="A2" s="605" t="s">
        <v>0</v>
      </c>
      <c r="B2" s="605"/>
      <c r="C2" s="605"/>
      <c r="D2" s="605"/>
      <c r="E2" s="605"/>
      <c r="F2" s="605"/>
      <c r="G2" s="605"/>
      <c r="H2" s="605"/>
      <c r="I2" s="605"/>
      <c r="J2" s="605"/>
    </row>
    <row r="3" spans="1:13" ht="12.6" customHeight="1">
      <c r="A3" s="606" t="s">
        <v>1</v>
      </c>
      <c r="B3" s="606"/>
      <c r="C3" s="606"/>
      <c r="D3" s="606"/>
      <c r="E3" s="606"/>
      <c r="F3" s="606"/>
      <c r="G3" s="606"/>
      <c r="H3" s="606"/>
      <c r="I3" s="606"/>
      <c r="J3" s="606"/>
    </row>
    <row r="4" spans="1:13" ht="12.6" customHeight="1">
      <c r="A4" s="605" t="s">
        <v>3</v>
      </c>
      <c r="B4" s="605"/>
      <c r="C4" s="605"/>
      <c r="D4" s="605"/>
      <c r="E4" s="605"/>
      <c r="F4" s="605"/>
      <c r="G4" s="605"/>
      <c r="H4" s="605"/>
      <c r="I4" s="605"/>
      <c r="J4" s="605"/>
    </row>
    <row r="5" spans="1:13">
      <c r="A5" s="204"/>
      <c r="B5" s="245"/>
      <c r="C5" s="252"/>
      <c r="D5" s="145"/>
      <c r="E5" s="145"/>
      <c r="G5" s="146"/>
      <c r="H5" s="146"/>
      <c r="I5" s="146"/>
      <c r="J5" s="146"/>
    </row>
    <row r="6" spans="1:13" ht="15.75">
      <c r="A6" s="462" t="s">
        <v>4</v>
      </c>
      <c r="B6" s="245"/>
      <c r="C6" s="169"/>
      <c r="D6" s="607" t="s">
        <v>5</v>
      </c>
      <c r="E6" s="607"/>
      <c r="F6" s="607"/>
      <c r="G6" s="607"/>
      <c r="H6" s="607"/>
      <c r="I6" s="607"/>
      <c r="J6" s="607"/>
    </row>
    <row r="7" spans="1:13">
      <c r="A7" s="462" t="s">
        <v>6</v>
      </c>
      <c r="B7" s="245"/>
      <c r="C7" s="169"/>
      <c r="D7" s="145" t="s">
        <v>7</v>
      </c>
      <c r="E7" s="145"/>
      <c r="G7" s="146"/>
      <c r="H7" s="146"/>
      <c r="I7" s="146"/>
      <c r="J7" s="146"/>
    </row>
    <row r="8" spans="1:13">
      <c r="A8" s="462" t="s">
        <v>8</v>
      </c>
      <c r="B8" s="245"/>
      <c r="C8" s="169"/>
      <c r="D8" s="145" t="s">
        <v>9</v>
      </c>
      <c r="E8" s="145"/>
      <c r="G8" s="146"/>
      <c r="H8" s="146"/>
      <c r="I8" s="147" t="s">
        <v>594</v>
      </c>
      <c r="J8" s="147" t="s">
        <v>595</v>
      </c>
    </row>
    <row r="9" spans="1:13" ht="28.5">
      <c r="A9" s="462" t="s">
        <v>10</v>
      </c>
      <c r="B9" s="245"/>
      <c r="C9" s="169"/>
      <c r="D9" s="148" t="s">
        <v>640</v>
      </c>
      <c r="E9" s="145"/>
      <c r="G9" s="146"/>
      <c r="H9" s="146"/>
      <c r="I9" s="149">
        <v>0.2228</v>
      </c>
      <c r="J9" s="149">
        <v>0.1527</v>
      </c>
    </row>
    <row r="10" spans="1:13">
      <c r="A10" s="462" t="s">
        <v>11</v>
      </c>
      <c r="B10" s="245"/>
      <c r="C10" s="169"/>
      <c r="D10" s="145" t="s">
        <v>12</v>
      </c>
      <c r="E10" s="145"/>
      <c r="G10" s="146"/>
      <c r="H10" s="146"/>
      <c r="I10" s="146"/>
      <c r="J10" s="146"/>
    </row>
    <row r="11" spans="1:13">
      <c r="A11" s="462" t="s">
        <v>13</v>
      </c>
      <c r="B11" s="245"/>
      <c r="C11" s="169"/>
      <c r="D11" s="145" t="s">
        <v>15941</v>
      </c>
      <c r="E11" s="145"/>
      <c r="G11" s="146"/>
      <c r="H11" s="146"/>
      <c r="I11" s="146"/>
      <c r="J11" s="146"/>
    </row>
    <row r="12" spans="1:13" ht="15.6" customHeight="1">
      <c r="A12" s="205"/>
      <c r="B12" s="254"/>
      <c r="C12" s="203"/>
      <c r="D12" s="614" t="s">
        <v>14</v>
      </c>
      <c r="E12" s="615" t="s">
        <v>15</v>
      </c>
      <c r="F12" s="616" t="s">
        <v>16</v>
      </c>
      <c r="G12" s="608" t="s">
        <v>15759</v>
      </c>
      <c r="H12" s="609"/>
      <c r="I12" s="610" t="s">
        <v>15760</v>
      </c>
      <c r="J12" s="611"/>
    </row>
    <row r="13" spans="1:13" s="197" customFormat="1" ht="24" customHeight="1">
      <c r="A13" s="205" t="s">
        <v>15263</v>
      </c>
      <c r="B13" s="254" t="s">
        <v>15264</v>
      </c>
      <c r="C13" s="203" t="s">
        <v>15276</v>
      </c>
      <c r="D13" s="614"/>
      <c r="E13" s="615"/>
      <c r="F13" s="616"/>
      <c r="G13" s="267" t="s">
        <v>15758</v>
      </c>
      <c r="H13" s="268" t="s">
        <v>501</v>
      </c>
      <c r="I13" s="159" t="s">
        <v>15761</v>
      </c>
      <c r="J13" s="159" t="s">
        <v>501</v>
      </c>
      <c r="K13" s="557"/>
      <c r="M13" s="461"/>
    </row>
    <row r="14" spans="1:13">
      <c r="A14" s="206" t="s">
        <v>18</v>
      </c>
      <c r="B14" s="253"/>
      <c r="C14" s="170"/>
      <c r="D14" s="106" t="s">
        <v>19</v>
      </c>
      <c r="E14" s="119"/>
      <c r="F14" s="120"/>
      <c r="G14" s="121"/>
      <c r="H14" s="179">
        <f>H15+H25+H32</f>
        <v>723465.18000000017</v>
      </c>
      <c r="I14" s="121"/>
      <c r="J14" s="179">
        <f>J15+J25+J32</f>
        <v>884653.15999999992</v>
      </c>
      <c r="K14" s="556">
        <f>J14/H14</f>
        <v>1.222799914157582</v>
      </c>
      <c r="M14" s="461"/>
    </row>
    <row r="15" spans="1:13">
      <c r="A15" s="207" t="s">
        <v>15296</v>
      </c>
      <c r="B15" s="221"/>
      <c r="C15" s="171"/>
      <c r="D15" s="105" t="s">
        <v>15295</v>
      </c>
      <c r="E15" s="124"/>
      <c r="F15" s="125"/>
      <c r="G15" s="181"/>
      <c r="H15" s="182">
        <f>SUM(H16:H24)</f>
        <v>711198.88000000012</v>
      </c>
      <c r="I15" s="126"/>
      <c r="J15" s="137">
        <f>SUM(J16:J24)</f>
        <v>869653.94</v>
      </c>
      <c r="K15" s="556">
        <f>J15/H15</f>
        <v>1.2227999290437574</v>
      </c>
      <c r="M15" s="461"/>
    </row>
    <row r="16" spans="1:13" s="197" customFormat="1" ht="28.5">
      <c r="A16" s="208" t="s">
        <v>15265</v>
      </c>
      <c r="B16" s="222">
        <v>93567</v>
      </c>
      <c r="C16" s="87" t="s">
        <v>702</v>
      </c>
      <c r="D16" s="83" t="s">
        <v>638</v>
      </c>
      <c r="E16" s="82" t="s">
        <v>596</v>
      </c>
      <c r="F16" s="84">
        <v>12</v>
      </c>
      <c r="G16" s="178">
        <f>VLOOKUP(B16,SINAPI!A11:C20000,3,FALSE)</f>
        <v>23134.16</v>
      </c>
      <c r="H16" s="104">
        <f>TRUNC(F16*G16,2)</f>
        <v>277609.92</v>
      </c>
      <c r="I16" s="101">
        <f t="shared" ref="I16:I24" si="0">G16*(1+$I$9)</f>
        <v>28288.450847999997</v>
      </c>
      <c r="J16" s="101">
        <f>TRUNC(I16*F16,2)</f>
        <v>339461.41</v>
      </c>
      <c r="K16" s="556"/>
    </row>
    <row r="17" spans="1:11" s="197" customFormat="1">
      <c r="A17" s="208" t="s">
        <v>15266</v>
      </c>
      <c r="B17" s="222">
        <v>94295</v>
      </c>
      <c r="C17" s="87" t="s">
        <v>702</v>
      </c>
      <c r="D17" s="83" t="s">
        <v>597</v>
      </c>
      <c r="E17" s="82" t="s">
        <v>596</v>
      </c>
      <c r="F17" s="84">
        <v>12</v>
      </c>
      <c r="G17" s="178">
        <f>VLOOKUP(B17,SINAPI!A12:C20001,3,FALSE)</f>
        <v>6541.98</v>
      </c>
      <c r="H17" s="104">
        <f t="shared" ref="H17:H64" si="1">TRUNC(F17*G17,2)</f>
        <v>78503.759999999995</v>
      </c>
      <c r="I17" s="101">
        <f t="shared" si="0"/>
        <v>7999.5331439999991</v>
      </c>
      <c r="J17" s="101">
        <f>TRUNC(I17*F17,2)</f>
        <v>95994.39</v>
      </c>
      <c r="K17" s="556"/>
    </row>
    <row r="18" spans="1:11" s="197" customFormat="1">
      <c r="A18" s="208" t="s">
        <v>15267</v>
      </c>
      <c r="B18" s="222">
        <v>93563</v>
      </c>
      <c r="C18" s="87" t="s">
        <v>702</v>
      </c>
      <c r="D18" s="83" t="s">
        <v>598</v>
      </c>
      <c r="E18" s="82" t="s">
        <v>596</v>
      </c>
      <c r="F18" s="84">
        <v>12</v>
      </c>
      <c r="G18" s="178">
        <f>VLOOKUP(B18,SINAPI!A13:C20002,3,FALSE)</f>
        <v>4111.96</v>
      </c>
      <c r="H18" s="104">
        <f t="shared" si="1"/>
        <v>49343.519999999997</v>
      </c>
      <c r="I18" s="101">
        <f t="shared" si="0"/>
        <v>5028.1046879999994</v>
      </c>
      <c r="J18" s="101">
        <f t="shared" ref="J18:J24" si="2">TRUNC(I18*F18,2)</f>
        <v>60337.25</v>
      </c>
      <c r="K18" s="556"/>
    </row>
    <row r="19" spans="1:11" s="197" customFormat="1">
      <c r="A19" s="208" t="s">
        <v>15268</v>
      </c>
      <c r="B19" s="222">
        <v>101460</v>
      </c>
      <c r="C19" s="87" t="s">
        <v>702</v>
      </c>
      <c r="D19" s="83" t="s">
        <v>7784</v>
      </c>
      <c r="E19" s="82" t="s">
        <v>596</v>
      </c>
      <c r="F19" s="84">
        <v>12</v>
      </c>
      <c r="G19" s="178">
        <f>VLOOKUP(B19,SINAPI!A14:C20003,3,FALSE)</f>
        <v>3668.48</v>
      </c>
      <c r="H19" s="104">
        <f t="shared" si="1"/>
        <v>44021.760000000002</v>
      </c>
      <c r="I19" s="101">
        <f t="shared" si="0"/>
        <v>4485.817344</v>
      </c>
      <c r="J19" s="101">
        <f t="shared" si="2"/>
        <v>53829.8</v>
      </c>
      <c r="K19" s="556"/>
    </row>
    <row r="20" spans="1:11" s="197" customFormat="1">
      <c r="A20" s="208" t="s">
        <v>15269</v>
      </c>
      <c r="B20" s="222" t="s">
        <v>15270</v>
      </c>
      <c r="C20" s="87" t="s">
        <v>15271</v>
      </c>
      <c r="D20" s="83" t="s">
        <v>15272</v>
      </c>
      <c r="E20" s="82" t="s">
        <v>21</v>
      </c>
      <c r="F20" s="84">
        <v>12</v>
      </c>
      <c r="G20" s="178">
        <v>5720</v>
      </c>
      <c r="H20" s="104">
        <f t="shared" si="1"/>
        <v>68640</v>
      </c>
      <c r="I20" s="101">
        <f t="shared" si="0"/>
        <v>6994.4159999999993</v>
      </c>
      <c r="J20" s="101">
        <f t="shared" si="2"/>
        <v>83932.99</v>
      </c>
      <c r="K20" s="556"/>
    </row>
    <row r="21" spans="1:11" s="197" customFormat="1" ht="28.5">
      <c r="A21" s="208" t="s">
        <v>15273</v>
      </c>
      <c r="B21" s="222">
        <v>93572</v>
      </c>
      <c r="C21" s="87" t="s">
        <v>702</v>
      </c>
      <c r="D21" s="95" t="s">
        <v>7699</v>
      </c>
      <c r="E21" s="99" t="s">
        <v>596</v>
      </c>
      <c r="F21" s="115">
        <v>12</v>
      </c>
      <c r="G21" s="186">
        <f>VLOOKUP(B21,SINAPI!A16:C20005,3,FALSE)</f>
        <v>5162.5200000000004</v>
      </c>
      <c r="H21" s="104">
        <f t="shared" si="1"/>
        <v>61950.239999999998</v>
      </c>
      <c r="I21" s="129">
        <f t="shared" si="0"/>
        <v>6312.729456</v>
      </c>
      <c r="J21" s="101">
        <f t="shared" si="2"/>
        <v>75752.75</v>
      </c>
      <c r="K21" s="556"/>
    </row>
    <row r="22" spans="1:11" s="197" customFormat="1" ht="28.5">
      <c r="A22" s="208" t="s">
        <v>15274</v>
      </c>
      <c r="B22" s="222">
        <v>93564</v>
      </c>
      <c r="C22" s="87" t="s">
        <v>702</v>
      </c>
      <c r="D22" s="83" t="s">
        <v>7474</v>
      </c>
      <c r="E22" s="82" t="s">
        <v>596</v>
      </c>
      <c r="F22" s="84">
        <v>12</v>
      </c>
      <c r="G22" s="178">
        <f>VLOOKUP(B22,SINAPI!A17:C20006,3,FALSE)</f>
        <v>4017.19</v>
      </c>
      <c r="H22" s="104">
        <f t="shared" si="1"/>
        <v>48206.28</v>
      </c>
      <c r="I22" s="101">
        <f t="shared" si="0"/>
        <v>4912.219932</v>
      </c>
      <c r="J22" s="101">
        <f t="shared" si="2"/>
        <v>58946.63</v>
      </c>
      <c r="K22" s="556"/>
    </row>
    <row r="23" spans="1:11" s="197" customFormat="1" ht="28.5">
      <c r="A23" s="208" t="s">
        <v>15275</v>
      </c>
      <c r="B23" s="222">
        <v>100321</v>
      </c>
      <c r="C23" s="87" t="s">
        <v>702</v>
      </c>
      <c r="D23" s="83" t="s">
        <v>16024</v>
      </c>
      <c r="E23" s="82" t="s">
        <v>596</v>
      </c>
      <c r="F23" s="84">
        <v>12</v>
      </c>
      <c r="G23" s="178">
        <f>VLOOKUP(B23,[37]SINAPI!A18:C20007,3,FALSE)</f>
        <v>5804.7</v>
      </c>
      <c r="H23" s="104">
        <f t="shared" si="1"/>
        <v>69656.399999999994</v>
      </c>
      <c r="I23" s="101">
        <f t="shared" si="0"/>
        <v>7097.9871599999988</v>
      </c>
      <c r="J23" s="101">
        <f t="shared" si="2"/>
        <v>85175.84</v>
      </c>
      <c r="K23" s="556"/>
    </row>
    <row r="24" spans="1:11" s="197" customFormat="1">
      <c r="A24" s="208" t="s">
        <v>15966</v>
      </c>
      <c r="B24" s="93">
        <v>11900001010</v>
      </c>
      <c r="C24" s="87" t="s">
        <v>15290</v>
      </c>
      <c r="D24" s="83" t="str">
        <f>'Composições Principais'!$B$1446</f>
        <v xml:space="preserve">ARQUEOLOGO </v>
      </c>
      <c r="E24" s="82" t="s">
        <v>15855</v>
      </c>
      <c r="F24" s="84">
        <v>100</v>
      </c>
      <c r="G24" s="178">
        <f>'Composições Principais'!I1459</f>
        <v>132.66999999999999</v>
      </c>
      <c r="H24" s="104">
        <f t="shared" si="1"/>
        <v>13267</v>
      </c>
      <c r="I24" s="101">
        <f t="shared" si="0"/>
        <v>162.22887599999996</v>
      </c>
      <c r="J24" s="101">
        <f t="shared" si="2"/>
        <v>16222.88</v>
      </c>
      <c r="K24" s="556"/>
    </row>
    <row r="25" spans="1:11" s="197" customFormat="1">
      <c r="A25" s="207" t="s">
        <v>15297</v>
      </c>
      <c r="B25" s="221"/>
      <c r="C25" s="171"/>
      <c r="D25" s="105" t="s">
        <v>15277</v>
      </c>
      <c r="E25" s="124"/>
      <c r="F25" s="125"/>
      <c r="G25" s="181"/>
      <c r="H25" s="182">
        <f>SUM(H26:H31)</f>
        <v>11888.49</v>
      </c>
      <c r="I25" s="136"/>
      <c r="J25" s="137">
        <f>SUM(J26:J31)</f>
        <v>14537.240000000002</v>
      </c>
      <c r="K25" s="556">
        <f t="shared" ref="K25:K73" si="3">J25/H25</f>
        <v>1.2227995313113778</v>
      </c>
    </row>
    <row r="26" spans="1:11" s="197" customFormat="1" ht="42.75">
      <c r="A26" s="208" t="s">
        <v>15278</v>
      </c>
      <c r="B26" s="222" t="s">
        <v>16069</v>
      </c>
      <c r="C26" s="87" t="s">
        <v>15271</v>
      </c>
      <c r="D26" s="83" t="s">
        <v>16068</v>
      </c>
      <c r="E26" s="82" t="s">
        <v>22</v>
      </c>
      <c r="F26" s="84">
        <v>716.89</v>
      </c>
      <c r="G26" s="178">
        <v>0.94</v>
      </c>
      <c r="H26" s="104">
        <f t="shared" si="1"/>
        <v>673.87</v>
      </c>
      <c r="I26" s="101">
        <f t="shared" ref="I26" si="4">G26*(1+$I$9)</f>
        <v>1.1494319999999998</v>
      </c>
      <c r="J26" s="101">
        <f>TRUNC(I26*F26,2)</f>
        <v>824.01</v>
      </c>
      <c r="K26" s="556"/>
    </row>
    <row r="27" spans="1:11" s="197" customFormat="1">
      <c r="A27" s="208" t="s">
        <v>15279</v>
      </c>
      <c r="B27" s="222" t="s">
        <v>15280</v>
      </c>
      <c r="C27" s="87" t="s">
        <v>627</v>
      </c>
      <c r="D27" s="83" t="s">
        <v>15281</v>
      </c>
      <c r="E27" s="82" t="s">
        <v>15282</v>
      </c>
      <c r="F27" s="84">
        <v>1</v>
      </c>
      <c r="G27" s="178">
        <v>900</v>
      </c>
      <c r="H27" s="104">
        <f t="shared" si="1"/>
        <v>900</v>
      </c>
      <c r="I27" s="101">
        <f t="shared" ref="I27:I30" si="5">G27*(1+$I$9)</f>
        <v>1100.52</v>
      </c>
      <c r="J27" s="101">
        <f t="shared" ref="J27:J64" si="6">TRUNC(I27*F27,2)</f>
        <v>1100.52</v>
      </c>
      <c r="K27" s="556"/>
    </row>
    <row r="28" spans="1:11" s="197" customFormat="1">
      <c r="A28" s="208" t="s">
        <v>15283</v>
      </c>
      <c r="B28" s="222" t="s">
        <v>15284</v>
      </c>
      <c r="C28" s="87" t="s">
        <v>15285</v>
      </c>
      <c r="D28" s="83" t="s">
        <v>15286</v>
      </c>
      <c r="E28" s="82" t="s">
        <v>15282</v>
      </c>
      <c r="F28" s="84">
        <v>1</v>
      </c>
      <c r="G28" s="178">
        <v>951.16</v>
      </c>
      <c r="H28" s="104">
        <f t="shared" si="1"/>
        <v>951.16</v>
      </c>
      <c r="I28" s="101">
        <f t="shared" si="5"/>
        <v>1163.0784479999998</v>
      </c>
      <c r="J28" s="101">
        <f t="shared" si="6"/>
        <v>1163.07</v>
      </c>
      <c r="K28" s="556"/>
    </row>
    <row r="29" spans="1:11" s="197" customFormat="1" ht="28.5">
      <c r="A29" s="208" t="s">
        <v>15287</v>
      </c>
      <c r="B29" s="93">
        <f>'Composições Principais'!A1577</f>
        <v>11900001018</v>
      </c>
      <c r="C29" s="87" t="s">
        <v>15290</v>
      </c>
      <c r="D29" s="83" t="s">
        <v>15288</v>
      </c>
      <c r="E29" s="82" t="s">
        <v>24</v>
      </c>
      <c r="F29" s="84">
        <v>1</v>
      </c>
      <c r="G29" s="178">
        <f>'Composições Principais'!I1586</f>
        <v>2206.8143999999998</v>
      </c>
      <c r="H29" s="104">
        <f t="shared" si="1"/>
        <v>2206.81</v>
      </c>
      <c r="I29" s="101">
        <f t="shared" si="5"/>
        <v>2698.4926483199993</v>
      </c>
      <c r="J29" s="101">
        <f t="shared" si="6"/>
        <v>2698.49</v>
      </c>
      <c r="K29" s="556"/>
    </row>
    <row r="30" spans="1:11" s="197" customFormat="1" ht="28.5">
      <c r="A30" s="208" t="s">
        <v>15289</v>
      </c>
      <c r="B30" s="93">
        <f>'Composições Principais'!A1239</f>
        <v>119000095</v>
      </c>
      <c r="C30" s="87" t="s">
        <v>15290</v>
      </c>
      <c r="D30" s="83" t="s">
        <v>15291</v>
      </c>
      <c r="E30" s="82" t="s">
        <v>15282</v>
      </c>
      <c r="F30" s="84">
        <v>1</v>
      </c>
      <c r="G30" s="178">
        <f>'Composições Principais'!I1248</f>
        <v>1625.41</v>
      </c>
      <c r="H30" s="104">
        <f t="shared" si="1"/>
        <v>1625.41</v>
      </c>
      <c r="I30" s="101">
        <f t="shared" si="5"/>
        <v>1987.551348</v>
      </c>
      <c r="J30" s="101">
        <f t="shared" si="6"/>
        <v>1987.55</v>
      </c>
      <c r="K30" s="556"/>
    </row>
    <row r="31" spans="1:11" s="197" customFormat="1" ht="28.5">
      <c r="A31" s="208" t="s">
        <v>16017</v>
      </c>
      <c r="B31" s="93">
        <f>'Composições Principais'!A1547</f>
        <v>11900001016</v>
      </c>
      <c r="C31" s="87" t="s">
        <v>15290</v>
      </c>
      <c r="D31" s="83" t="s">
        <v>16018</v>
      </c>
      <c r="E31" s="82" t="s">
        <v>15282</v>
      </c>
      <c r="F31" s="84">
        <v>1</v>
      </c>
      <c r="G31" s="178">
        <f>'Composições Principais'!I1556</f>
        <v>5531.24</v>
      </c>
      <c r="H31" s="104">
        <f t="shared" si="1"/>
        <v>5531.24</v>
      </c>
      <c r="I31" s="101">
        <f t="shared" ref="I31" si="7">G31*(1+$I$9)</f>
        <v>6763.6002719999988</v>
      </c>
      <c r="J31" s="101">
        <f t="shared" si="6"/>
        <v>6763.6</v>
      </c>
      <c r="K31" s="556"/>
    </row>
    <row r="32" spans="1:11" s="197" customFormat="1">
      <c r="A32" s="207" t="s">
        <v>15298</v>
      </c>
      <c r="B32" s="221"/>
      <c r="C32" s="171"/>
      <c r="D32" s="105" t="s">
        <v>15299</v>
      </c>
      <c r="E32" s="124"/>
      <c r="F32" s="125"/>
      <c r="G32" s="181"/>
      <c r="H32" s="103">
        <f>SUM(H33)</f>
        <v>377.81</v>
      </c>
      <c r="I32" s="126"/>
      <c r="J32" s="103">
        <f>SUM(J33)</f>
        <v>461.98</v>
      </c>
      <c r="K32" s="556">
        <f t="shared" si="3"/>
        <v>1.2227839390169661</v>
      </c>
    </row>
    <row r="33" spans="1:11" s="197" customFormat="1" ht="42.75">
      <c r="A33" s="208" t="s">
        <v>15293</v>
      </c>
      <c r="B33" s="93">
        <v>119000096</v>
      </c>
      <c r="C33" s="87" t="s">
        <v>15290</v>
      </c>
      <c r="D33" s="83" t="s">
        <v>15294</v>
      </c>
      <c r="E33" s="82" t="s">
        <v>15282</v>
      </c>
      <c r="F33" s="84">
        <v>1</v>
      </c>
      <c r="G33" s="178">
        <f>'Composições Principais'!I1261</f>
        <v>377.81</v>
      </c>
      <c r="H33" s="104">
        <f t="shared" si="1"/>
        <v>377.81</v>
      </c>
      <c r="I33" s="101">
        <f t="shared" ref="I33" si="8">G33*(1+$I$9)</f>
        <v>461.98606799999993</v>
      </c>
      <c r="J33" s="101">
        <f t="shared" si="6"/>
        <v>461.98</v>
      </c>
      <c r="K33" s="556"/>
    </row>
    <row r="34" spans="1:11">
      <c r="A34" s="206">
        <v>2</v>
      </c>
      <c r="B34" s="253"/>
      <c r="C34" s="170"/>
      <c r="D34" s="106" t="s">
        <v>15300</v>
      </c>
      <c r="E34" s="119"/>
      <c r="F34" s="120"/>
      <c r="G34" s="180"/>
      <c r="H34" s="128">
        <f>SUM(H35:H39)</f>
        <v>3606.1300000000006</v>
      </c>
      <c r="I34" s="121"/>
      <c r="J34" s="122">
        <f>SUM(J35:J39)</f>
        <v>4409.5600000000004</v>
      </c>
      <c r="K34" s="556">
        <f t="shared" si="3"/>
        <v>1.222795628554711</v>
      </c>
    </row>
    <row r="35" spans="1:11" s="197" customFormat="1" ht="28.5">
      <c r="A35" s="208" t="s">
        <v>15301</v>
      </c>
      <c r="B35" s="222">
        <v>210825</v>
      </c>
      <c r="C35" s="87" t="s">
        <v>627</v>
      </c>
      <c r="D35" s="83" t="s">
        <v>15302</v>
      </c>
      <c r="E35" s="82" t="s">
        <v>22</v>
      </c>
      <c r="F35" s="84">
        <v>112</v>
      </c>
      <c r="G35" s="178">
        <v>29.73</v>
      </c>
      <c r="H35" s="104">
        <f t="shared" si="1"/>
        <v>3329.76</v>
      </c>
      <c r="I35" s="101">
        <f t="shared" ref="I35:I39" si="9">G35*(1+$I$9)</f>
        <v>36.353843999999995</v>
      </c>
      <c r="J35" s="101">
        <f t="shared" si="6"/>
        <v>4071.63</v>
      </c>
      <c r="K35" s="556"/>
    </row>
    <row r="36" spans="1:11" s="197" customFormat="1" ht="28.5">
      <c r="A36" s="208" t="s">
        <v>15303</v>
      </c>
      <c r="B36" s="222">
        <v>97665</v>
      </c>
      <c r="C36" s="87" t="s">
        <v>702</v>
      </c>
      <c r="D36" s="83" t="s">
        <v>2590</v>
      </c>
      <c r="E36" s="82" t="s">
        <v>15282</v>
      </c>
      <c r="F36" s="84">
        <v>12</v>
      </c>
      <c r="G36" s="178">
        <f>VLOOKUP(B36,SINAPI!A30:C20019,3,FALSE)</f>
        <v>1.79</v>
      </c>
      <c r="H36" s="104">
        <f t="shared" si="1"/>
        <v>21.48</v>
      </c>
      <c r="I36" s="101">
        <f t="shared" si="9"/>
        <v>2.188812</v>
      </c>
      <c r="J36" s="101">
        <f t="shared" si="6"/>
        <v>26.26</v>
      </c>
      <c r="K36" s="556"/>
    </row>
    <row r="37" spans="1:11" s="197" customFormat="1" ht="28.5">
      <c r="A37" s="208" t="s">
        <v>15304</v>
      </c>
      <c r="B37" s="222">
        <v>97637</v>
      </c>
      <c r="C37" s="87" t="s">
        <v>702</v>
      </c>
      <c r="D37" s="83" t="s">
        <v>2599</v>
      </c>
      <c r="E37" s="82" t="s">
        <v>22</v>
      </c>
      <c r="F37" s="84">
        <v>57.56</v>
      </c>
      <c r="G37" s="178">
        <f>VLOOKUP(B37,SINAPI!A31:C20020,3,FALSE)</f>
        <v>2.92</v>
      </c>
      <c r="H37" s="104">
        <f t="shared" si="1"/>
        <v>168.07</v>
      </c>
      <c r="I37" s="101">
        <f t="shared" si="9"/>
        <v>3.5705759999999995</v>
      </c>
      <c r="J37" s="101">
        <f t="shared" si="6"/>
        <v>205.52</v>
      </c>
      <c r="K37" s="556"/>
    </row>
    <row r="38" spans="1:11" s="197" customFormat="1" ht="28.5">
      <c r="A38" s="208" t="s">
        <v>15305</v>
      </c>
      <c r="B38" s="222">
        <v>104794</v>
      </c>
      <c r="C38" s="87" t="s">
        <v>702</v>
      </c>
      <c r="D38" s="83" t="s">
        <v>2579</v>
      </c>
      <c r="E38" s="82" t="s">
        <v>15306</v>
      </c>
      <c r="F38" s="84">
        <v>90</v>
      </c>
      <c r="G38" s="560">
        <f>VLOOKUP(B38,SINAPI!A32:C20021,3,FALSE)</f>
        <v>0.95</v>
      </c>
      <c r="H38" s="104">
        <f t="shared" si="1"/>
        <v>85.5</v>
      </c>
      <c r="I38" s="101">
        <f t="shared" si="9"/>
        <v>1.1616599999999999</v>
      </c>
      <c r="J38" s="101">
        <f t="shared" si="6"/>
        <v>104.54</v>
      </c>
      <c r="K38" s="556"/>
    </row>
    <row r="39" spans="1:11" s="197" customFormat="1" ht="28.5">
      <c r="A39" s="208" t="s">
        <v>15307</v>
      </c>
      <c r="B39" s="222">
        <v>97660</v>
      </c>
      <c r="C39" s="87" t="s">
        <v>702</v>
      </c>
      <c r="D39" s="83" t="s">
        <v>2587</v>
      </c>
      <c r="E39" s="82" t="s">
        <v>15282</v>
      </c>
      <c r="F39" s="84">
        <v>2</v>
      </c>
      <c r="G39" s="560">
        <f>VLOOKUP(B39,SINAPI!A33:C20022,3,FALSE)</f>
        <v>0.66</v>
      </c>
      <c r="H39" s="104">
        <f t="shared" si="1"/>
        <v>1.32</v>
      </c>
      <c r="I39" s="101">
        <f t="shared" si="9"/>
        <v>0.80704799999999999</v>
      </c>
      <c r="J39" s="101">
        <f t="shared" si="6"/>
        <v>1.61</v>
      </c>
      <c r="K39" s="556"/>
    </row>
    <row r="40" spans="1:11">
      <c r="A40" s="206">
        <v>3</v>
      </c>
      <c r="B40" s="253"/>
      <c r="C40" s="170"/>
      <c r="D40" s="106" t="s">
        <v>15308</v>
      </c>
      <c r="E40" s="119"/>
      <c r="F40" s="120"/>
      <c r="G40" s="234"/>
      <c r="H40" s="128">
        <f>SUM(H41:H64)</f>
        <v>113760.12</v>
      </c>
      <c r="I40" s="121"/>
      <c r="J40" s="122">
        <f>SUM(J41:J64)</f>
        <v>139105.79999999996</v>
      </c>
      <c r="K40" s="556">
        <f t="shared" si="3"/>
        <v>1.2227993430386674</v>
      </c>
    </row>
    <row r="41" spans="1:11" s="197" customFormat="1" ht="28.5">
      <c r="A41" s="208" t="s">
        <v>15309</v>
      </c>
      <c r="B41" s="222">
        <v>102607</v>
      </c>
      <c r="C41" s="87" t="s">
        <v>702</v>
      </c>
      <c r="D41" s="83" t="s">
        <v>1864</v>
      </c>
      <c r="E41" s="82" t="s">
        <v>15282</v>
      </c>
      <c r="F41" s="84">
        <v>1</v>
      </c>
      <c r="G41" s="178">
        <f>VLOOKUP(B41,SINAPI!A35:C20024,3,FALSE)</f>
        <v>481</v>
      </c>
      <c r="H41" s="104">
        <f t="shared" si="1"/>
        <v>481</v>
      </c>
      <c r="I41" s="101">
        <f t="shared" ref="I41" si="10">G41*(1+$I$9)</f>
        <v>588.16679999999997</v>
      </c>
      <c r="J41" s="101">
        <f t="shared" si="6"/>
        <v>588.16</v>
      </c>
      <c r="K41" s="556"/>
    </row>
    <row r="42" spans="1:11" s="197" customFormat="1">
      <c r="A42" s="208" t="s">
        <v>15310</v>
      </c>
      <c r="B42" s="222">
        <v>98459</v>
      </c>
      <c r="C42" s="87" t="s">
        <v>702</v>
      </c>
      <c r="D42" s="83" t="s">
        <v>7361</v>
      </c>
      <c r="E42" s="82" t="s">
        <v>22</v>
      </c>
      <c r="F42" s="84">
        <v>57.56</v>
      </c>
      <c r="G42" s="178">
        <f>VLOOKUP(B42,SINAPI!A36:C20025,3,FALSE)</f>
        <v>81.53</v>
      </c>
      <c r="H42" s="104">
        <f t="shared" si="1"/>
        <v>4692.8599999999997</v>
      </c>
      <c r="I42" s="101">
        <f t="shared" ref="I42:I64" si="11">G42*(1+$I$9)</f>
        <v>99.694883999999988</v>
      </c>
      <c r="J42" s="101">
        <f t="shared" si="6"/>
        <v>5738.43</v>
      </c>
      <c r="K42" s="556"/>
    </row>
    <row r="43" spans="1:11" s="197" customFormat="1" ht="42.75">
      <c r="A43" s="208" t="s">
        <v>15311</v>
      </c>
      <c r="B43" s="222">
        <v>103689</v>
      </c>
      <c r="C43" s="87" t="s">
        <v>702</v>
      </c>
      <c r="D43" s="83" t="s">
        <v>624</v>
      </c>
      <c r="E43" s="82" t="s">
        <v>22</v>
      </c>
      <c r="F43" s="84">
        <v>12</v>
      </c>
      <c r="G43" s="178">
        <f>VLOOKUP(B43,SINAPI!A37:C20026,3,FALSE)</f>
        <v>455.88</v>
      </c>
      <c r="H43" s="104">
        <f t="shared" si="1"/>
        <v>5470.56</v>
      </c>
      <c r="I43" s="101">
        <f t="shared" si="11"/>
        <v>557.450064</v>
      </c>
      <c r="J43" s="101">
        <f t="shared" si="6"/>
        <v>6689.4</v>
      </c>
      <c r="K43" s="556"/>
    </row>
    <row r="44" spans="1:11" s="197" customFormat="1" ht="28.5">
      <c r="A44" s="208" t="s">
        <v>15312</v>
      </c>
      <c r="B44" s="222">
        <v>98461</v>
      </c>
      <c r="C44" s="87" t="s">
        <v>702</v>
      </c>
      <c r="D44" s="83" t="s">
        <v>7324</v>
      </c>
      <c r="E44" s="82" t="s">
        <v>15282</v>
      </c>
      <c r="F44" s="84">
        <v>1</v>
      </c>
      <c r="G44" s="178">
        <f>VLOOKUP(B44,SINAPI!A38:C20027,3,FALSE)</f>
        <v>6390.58</v>
      </c>
      <c r="H44" s="104">
        <f t="shared" si="1"/>
        <v>6390.58</v>
      </c>
      <c r="I44" s="101">
        <f t="shared" si="11"/>
        <v>7814.4012239999993</v>
      </c>
      <c r="J44" s="101">
        <f t="shared" si="6"/>
        <v>7814.4</v>
      </c>
      <c r="K44" s="556"/>
    </row>
    <row r="45" spans="1:11" s="197" customFormat="1" ht="42.75">
      <c r="A45" s="208" t="s">
        <v>15313</v>
      </c>
      <c r="B45" s="222">
        <v>101909</v>
      </c>
      <c r="C45" s="87" t="s">
        <v>702</v>
      </c>
      <c r="D45" s="83" t="s">
        <v>6700</v>
      </c>
      <c r="E45" s="82" t="s">
        <v>15282</v>
      </c>
      <c r="F45" s="84">
        <v>3</v>
      </c>
      <c r="G45" s="178">
        <f>VLOOKUP(B45,SINAPI!A39:C20028,3,FALSE)</f>
        <v>248.09</v>
      </c>
      <c r="H45" s="104">
        <f t="shared" si="1"/>
        <v>744.27</v>
      </c>
      <c r="I45" s="101">
        <f t="shared" si="11"/>
        <v>303.36445199999997</v>
      </c>
      <c r="J45" s="101">
        <f t="shared" si="6"/>
        <v>910.09</v>
      </c>
      <c r="K45" s="556"/>
    </row>
    <row r="46" spans="1:11" s="197" customFormat="1" ht="42.75">
      <c r="A46" s="208" t="s">
        <v>15314</v>
      </c>
      <c r="B46" s="222">
        <v>101905</v>
      </c>
      <c r="C46" s="87" t="s">
        <v>702</v>
      </c>
      <c r="D46" s="83" t="s">
        <v>6702</v>
      </c>
      <c r="E46" s="82" t="s">
        <v>15282</v>
      </c>
      <c r="F46" s="84">
        <v>3</v>
      </c>
      <c r="G46" s="178">
        <f>VLOOKUP(B46,SINAPI!A40:C20029,3,FALSE)</f>
        <v>219.87</v>
      </c>
      <c r="H46" s="104">
        <f t="shared" si="1"/>
        <v>659.61</v>
      </c>
      <c r="I46" s="101">
        <f t="shared" si="11"/>
        <v>268.85703599999999</v>
      </c>
      <c r="J46" s="101">
        <f t="shared" si="6"/>
        <v>806.57</v>
      </c>
      <c r="K46" s="556"/>
    </row>
    <row r="47" spans="1:11" s="197" customFormat="1">
      <c r="A47" s="208" t="s">
        <v>15315</v>
      </c>
      <c r="B47" s="222">
        <v>55863</v>
      </c>
      <c r="C47" s="87" t="s">
        <v>627</v>
      </c>
      <c r="D47" s="83" t="s">
        <v>15316</v>
      </c>
      <c r="E47" s="82" t="s">
        <v>15282</v>
      </c>
      <c r="F47" s="84">
        <v>2</v>
      </c>
      <c r="G47" s="178">
        <v>226.24</v>
      </c>
      <c r="H47" s="104">
        <f t="shared" si="1"/>
        <v>452.48</v>
      </c>
      <c r="I47" s="101">
        <f t="shared" si="11"/>
        <v>276.64627200000001</v>
      </c>
      <c r="J47" s="101">
        <f t="shared" si="6"/>
        <v>553.29</v>
      </c>
      <c r="K47" s="556"/>
    </row>
    <row r="48" spans="1:11" s="197" customFormat="1" ht="28.5">
      <c r="A48" s="208" t="s">
        <v>15317</v>
      </c>
      <c r="B48" s="222">
        <v>12102</v>
      </c>
      <c r="C48" s="87" t="s">
        <v>627</v>
      </c>
      <c r="D48" s="83" t="s">
        <v>15318</v>
      </c>
      <c r="E48" s="82" t="s">
        <v>15282</v>
      </c>
      <c r="F48" s="84">
        <v>12</v>
      </c>
      <c r="G48" s="178">
        <v>661.36</v>
      </c>
      <c r="H48" s="104">
        <f t="shared" si="1"/>
        <v>7936.32</v>
      </c>
      <c r="I48" s="101">
        <f t="shared" si="11"/>
        <v>808.71100799999999</v>
      </c>
      <c r="J48" s="101">
        <f t="shared" si="6"/>
        <v>9704.5300000000007</v>
      </c>
      <c r="K48" s="556"/>
    </row>
    <row r="49" spans="1:11" s="197" customFormat="1" ht="57">
      <c r="A49" s="208" t="s">
        <v>15319</v>
      </c>
      <c r="B49" s="222">
        <v>101001136</v>
      </c>
      <c r="C49" s="87" t="s">
        <v>623</v>
      </c>
      <c r="D49" s="83" t="s">
        <v>15320</v>
      </c>
      <c r="E49" s="82" t="s">
        <v>22</v>
      </c>
      <c r="F49" s="84">
        <v>6.24</v>
      </c>
      <c r="G49" s="178">
        <v>79.91</v>
      </c>
      <c r="H49" s="104">
        <f t="shared" si="1"/>
        <v>498.63</v>
      </c>
      <c r="I49" s="101">
        <f t="shared" si="11"/>
        <v>97.713947999999988</v>
      </c>
      <c r="J49" s="101">
        <f t="shared" si="6"/>
        <v>609.73</v>
      </c>
      <c r="K49" s="556"/>
    </row>
    <row r="50" spans="1:11" s="197" customFormat="1" ht="28.5">
      <c r="A50" s="208" t="s">
        <v>15321</v>
      </c>
      <c r="B50" s="222">
        <v>4656</v>
      </c>
      <c r="C50" s="87" t="s">
        <v>15331</v>
      </c>
      <c r="D50" s="83" t="s">
        <v>16066</v>
      </c>
      <c r="E50" s="82" t="s">
        <v>596</v>
      </c>
      <c r="F50" s="84">
        <v>8</v>
      </c>
      <c r="G50" s="178">
        <v>2157</v>
      </c>
      <c r="H50" s="104">
        <f t="shared" si="1"/>
        <v>17256</v>
      </c>
      <c r="I50" s="101">
        <f t="shared" si="11"/>
        <v>2637.5795999999996</v>
      </c>
      <c r="J50" s="101">
        <f t="shared" si="6"/>
        <v>21100.63</v>
      </c>
      <c r="K50" s="556"/>
    </row>
    <row r="51" spans="1:11" s="197" customFormat="1" ht="28.5">
      <c r="A51" s="208" t="s">
        <v>15322</v>
      </c>
      <c r="B51" s="222" t="s">
        <v>15323</v>
      </c>
      <c r="C51" s="87" t="s">
        <v>15324</v>
      </c>
      <c r="D51" s="83" t="s">
        <v>15325</v>
      </c>
      <c r="E51" s="82" t="s">
        <v>15282</v>
      </c>
      <c r="F51" s="84">
        <v>1</v>
      </c>
      <c r="G51" s="178">
        <v>413.09</v>
      </c>
      <c r="H51" s="104">
        <f t="shared" si="1"/>
        <v>413.09</v>
      </c>
      <c r="I51" s="101">
        <f t="shared" si="11"/>
        <v>505.12645199999992</v>
      </c>
      <c r="J51" s="101">
        <f t="shared" si="6"/>
        <v>505.12</v>
      </c>
      <c r="K51" s="556"/>
    </row>
    <row r="52" spans="1:11" s="197" customFormat="1" ht="42.75">
      <c r="A52" s="208" t="s">
        <v>16025</v>
      </c>
      <c r="B52" s="222">
        <v>101001166</v>
      </c>
      <c r="C52" s="87" t="s">
        <v>623</v>
      </c>
      <c r="D52" s="83" t="s">
        <v>16056</v>
      </c>
      <c r="E52" s="82" t="s">
        <v>22</v>
      </c>
      <c r="F52" s="84">
        <v>28</v>
      </c>
      <c r="G52" s="178">
        <v>730.11</v>
      </c>
      <c r="H52" s="104">
        <f t="shared" si="1"/>
        <v>20443.080000000002</v>
      </c>
      <c r="I52" s="101">
        <f t="shared" si="11"/>
        <v>892.77850799999999</v>
      </c>
      <c r="J52" s="101">
        <f t="shared" si="6"/>
        <v>24997.79</v>
      </c>
      <c r="K52" s="556"/>
    </row>
    <row r="53" spans="1:11" s="197" customFormat="1" ht="57">
      <c r="A53" s="208" t="s">
        <v>16026</v>
      </c>
      <c r="B53" s="222" t="s">
        <v>16038</v>
      </c>
      <c r="C53" s="87" t="s">
        <v>15271</v>
      </c>
      <c r="D53" s="83" t="s">
        <v>16037</v>
      </c>
      <c r="E53" s="82" t="s">
        <v>15282</v>
      </c>
      <c r="F53" s="84">
        <v>1</v>
      </c>
      <c r="G53" s="178">
        <v>591.94000000000005</v>
      </c>
      <c r="H53" s="104">
        <f t="shared" si="1"/>
        <v>591.94000000000005</v>
      </c>
      <c r="I53" s="101">
        <f t="shared" si="11"/>
        <v>723.82423200000005</v>
      </c>
      <c r="J53" s="101">
        <f t="shared" si="6"/>
        <v>723.82</v>
      </c>
      <c r="K53" s="556"/>
    </row>
    <row r="54" spans="1:11" s="197" customFormat="1" ht="42.75">
      <c r="A54" s="208" t="s">
        <v>16027</v>
      </c>
      <c r="B54" s="222">
        <v>101508</v>
      </c>
      <c r="C54" s="87" t="s">
        <v>702</v>
      </c>
      <c r="D54" s="83" t="s">
        <v>5494</v>
      </c>
      <c r="E54" s="82" t="s">
        <v>15282</v>
      </c>
      <c r="F54" s="84">
        <v>1</v>
      </c>
      <c r="G54" s="178">
        <f>VLOOKUP(B54,SINAPI!A49:C20038,3,FALSE)</f>
        <v>2417.91</v>
      </c>
      <c r="H54" s="104">
        <f t="shared" si="1"/>
        <v>2417.91</v>
      </c>
      <c r="I54" s="101">
        <f t="shared" si="11"/>
        <v>2956.6203479999995</v>
      </c>
      <c r="J54" s="101">
        <f t="shared" si="6"/>
        <v>2956.62</v>
      </c>
      <c r="K54" s="556"/>
    </row>
    <row r="55" spans="1:11" s="198" customFormat="1" ht="28.5">
      <c r="A55" s="208" t="s">
        <v>16028</v>
      </c>
      <c r="B55" s="222" t="s">
        <v>15866</v>
      </c>
      <c r="C55" s="176" t="s">
        <v>15285</v>
      </c>
      <c r="D55" s="95" t="s">
        <v>16053</v>
      </c>
      <c r="E55" s="82" t="s">
        <v>22</v>
      </c>
      <c r="F55" s="115">
        <v>17.28</v>
      </c>
      <c r="G55" s="186">
        <v>74.19</v>
      </c>
      <c r="H55" s="104">
        <f t="shared" si="1"/>
        <v>1282</v>
      </c>
      <c r="I55" s="129">
        <f t="shared" si="11"/>
        <v>90.719531999999987</v>
      </c>
      <c r="J55" s="101">
        <f t="shared" si="6"/>
        <v>1567.63</v>
      </c>
      <c r="K55" s="558"/>
    </row>
    <row r="56" spans="1:11" s="197" customFormat="1">
      <c r="A56" s="208" t="s">
        <v>16029</v>
      </c>
      <c r="B56" s="222" t="s">
        <v>15326</v>
      </c>
      <c r="C56" s="87" t="s">
        <v>15285</v>
      </c>
      <c r="D56" s="83" t="s">
        <v>15327</v>
      </c>
      <c r="E56" s="82" t="s">
        <v>22</v>
      </c>
      <c r="F56" s="84">
        <v>28</v>
      </c>
      <c r="G56" s="178">
        <v>423.27800000000002</v>
      </c>
      <c r="H56" s="104">
        <f t="shared" si="1"/>
        <v>11851.78</v>
      </c>
      <c r="I56" s="101">
        <f t="shared" si="11"/>
        <v>517.58433839999998</v>
      </c>
      <c r="J56" s="101">
        <f t="shared" si="6"/>
        <v>14492.36</v>
      </c>
      <c r="K56" s="556"/>
    </row>
    <row r="57" spans="1:11" s="197" customFormat="1" ht="42.75">
      <c r="A57" s="208" t="s">
        <v>16030</v>
      </c>
      <c r="B57" s="222">
        <v>91935</v>
      </c>
      <c r="C57" s="87" t="s">
        <v>702</v>
      </c>
      <c r="D57" s="83" t="s">
        <v>5063</v>
      </c>
      <c r="E57" s="82" t="s">
        <v>15306</v>
      </c>
      <c r="F57" s="84">
        <v>90</v>
      </c>
      <c r="G57" s="178">
        <f>VLOOKUP(B57,SINAPI!A53:C20042,3,FALSE)</f>
        <v>26.13</v>
      </c>
      <c r="H57" s="104">
        <f t="shared" si="1"/>
        <v>2351.6999999999998</v>
      </c>
      <c r="I57" s="101">
        <f t="shared" si="11"/>
        <v>31.951763999999997</v>
      </c>
      <c r="J57" s="101">
        <f t="shared" si="6"/>
        <v>2875.65</v>
      </c>
      <c r="K57" s="558"/>
    </row>
    <row r="58" spans="1:11" s="198" customFormat="1" ht="28.5">
      <c r="A58" s="208" t="s">
        <v>16031</v>
      </c>
      <c r="B58" s="222">
        <v>62433</v>
      </c>
      <c r="C58" s="87" t="s">
        <v>627</v>
      </c>
      <c r="D58" s="95" t="s">
        <v>15328</v>
      </c>
      <c r="E58" s="99" t="s">
        <v>24</v>
      </c>
      <c r="F58" s="115">
        <v>1</v>
      </c>
      <c r="G58" s="186">
        <v>90.33</v>
      </c>
      <c r="H58" s="104">
        <f t="shared" si="1"/>
        <v>90.33</v>
      </c>
      <c r="I58" s="129">
        <f t="shared" si="11"/>
        <v>110.45552399999998</v>
      </c>
      <c r="J58" s="101">
        <f t="shared" si="6"/>
        <v>110.45</v>
      </c>
      <c r="K58" s="558"/>
    </row>
    <row r="59" spans="1:11" s="197" customFormat="1">
      <c r="A59" s="208" t="s">
        <v>16032</v>
      </c>
      <c r="B59" s="222">
        <v>14017</v>
      </c>
      <c r="C59" s="87" t="s">
        <v>627</v>
      </c>
      <c r="D59" s="83" t="s">
        <v>15329</v>
      </c>
      <c r="E59" s="82" t="s">
        <v>596</v>
      </c>
      <c r="F59" s="84">
        <v>12</v>
      </c>
      <c r="G59" s="178">
        <v>142.18</v>
      </c>
      <c r="H59" s="104">
        <f t="shared" si="1"/>
        <v>1706.16</v>
      </c>
      <c r="I59" s="101">
        <f t="shared" si="11"/>
        <v>173.85770399999998</v>
      </c>
      <c r="J59" s="101">
        <f t="shared" si="6"/>
        <v>2086.29</v>
      </c>
      <c r="K59" s="556"/>
    </row>
    <row r="60" spans="1:11" s="197" customFormat="1" ht="28.5">
      <c r="A60" s="208" t="s">
        <v>16033</v>
      </c>
      <c r="B60" s="222">
        <v>14300</v>
      </c>
      <c r="C60" s="87" t="s">
        <v>627</v>
      </c>
      <c r="D60" s="83" t="s">
        <v>15330</v>
      </c>
      <c r="E60" s="82" t="s">
        <v>596</v>
      </c>
      <c r="F60" s="84">
        <v>12</v>
      </c>
      <c r="G60" s="178">
        <v>2304</v>
      </c>
      <c r="H60" s="104">
        <f t="shared" si="1"/>
        <v>27648</v>
      </c>
      <c r="I60" s="101">
        <f t="shared" si="11"/>
        <v>2817.3311999999996</v>
      </c>
      <c r="J60" s="101">
        <f t="shared" si="6"/>
        <v>33807.97</v>
      </c>
      <c r="K60" s="556"/>
    </row>
    <row r="61" spans="1:11" s="197" customFormat="1" ht="28.5">
      <c r="A61" s="208" t="s">
        <v>16034</v>
      </c>
      <c r="B61" s="222">
        <v>104789</v>
      </c>
      <c r="C61" s="87" t="s">
        <v>702</v>
      </c>
      <c r="D61" s="83" t="s">
        <v>2568</v>
      </c>
      <c r="E61" s="82" t="s">
        <v>25</v>
      </c>
      <c r="F61" s="84">
        <v>0.7</v>
      </c>
      <c r="G61" s="178">
        <f>VLOOKUP(B61,SINAPI!A57:C20046,3,FALSE)</f>
        <v>192.32</v>
      </c>
      <c r="H61" s="104">
        <f t="shared" si="1"/>
        <v>134.62</v>
      </c>
      <c r="I61" s="101">
        <f t="shared" si="11"/>
        <v>235.16889599999996</v>
      </c>
      <c r="J61" s="101">
        <f t="shared" si="6"/>
        <v>164.61</v>
      </c>
      <c r="K61" s="556"/>
    </row>
    <row r="62" spans="1:11" s="197" customFormat="1">
      <c r="A62" s="208" t="s">
        <v>16035</v>
      </c>
      <c r="B62" s="222">
        <v>93358</v>
      </c>
      <c r="C62" s="87" t="s">
        <v>702</v>
      </c>
      <c r="D62" s="83" t="s">
        <v>3975</v>
      </c>
      <c r="E62" s="82" t="s">
        <v>25</v>
      </c>
      <c r="F62" s="84">
        <v>2.25</v>
      </c>
      <c r="G62" s="178">
        <f>VLOOKUP(B62,SINAPI!A58:C20047,3,FALSE)</f>
        <v>82.04</v>
      </c>
      <c r="H62" s="104">
        <f t="shared" si="1"/>
        <v>184.59</v>
      </c>
      <c r="I62" s="101">
        <f t="shared" si="11"/>
        <v>100.318512</v>
      </c>
      <c r="J62" s="101">
        <f t="shared" si="6"/>
        <v>225.71</v>
      </c>
      <c r="K62" s="556"/>
    </row>
    <row r="63" spans="1:11" s="197" customFormat="1" ht="28.5">
      <c r="A63" s="208" t="s">
        <v>16036</v>
      </c>
      <c r="B63" s="222">
        <v>93382</v>
      </c>
      <c r="C63" s="87" t="s">
        <v>702</v>
      </c>
      <c r="D63" s="83" t="s">
        <v>1443</v>
      </c>
      <c r="E63" s="82" t="s">
        <v>25</v>
      </c>
      <c r="F63" s="84">
        <v>2.25</v>
      </c>
      <c r="G63" s="178">
        <f>VLOOKUP(B63,SINAPI!A59:C20048,3,FALSE)</f>
        <v>25.26</v>
      </c>
      <c r="H63" s="104">
        <f t="shared" si="1"/>
        <v>56.83</v>
      </c>
      <c r="I63" s="101">
        <f t="shared" si="11"/>
        <v>30.887927999999999</v>
      </c>
      <c r="J63" s="101">
        <f t="shared" si="6"/>
        <v>69.489999999999995</v>
      </c>
      <c r="K63" s="556"/>
    </row>
    <row r="64" spans="1:11" s="197" customFormat="1" ht="28.5">
      <c r="A64" s="208" t="s">
        <v>16057</v>
      </c>
      <c r="B64" s="222">
        <v>7927</v>
      </c>
      <c r="C64" s="87" t="s">
        <v>15331</v>
      </c>
      <c r="D64" s="83" t="s">
        <v>15332</v>
      </c>
      <c r="E64" s="82" t="s">
        <v>24</v>
      </c>
      <c r="F64" s="84">
        <v>2</v>
      </c>
      <c r="G64" s="178">
        <v>2.89</v>
      </c>
      <c r="H64" s="104">
        <f t="shared" si="1"/>
        <v>5.78</v>
      </c>
      <c r="I64" s="101">
        <f t="shared" si="11"/>
        <v>3.5338919999999998</v>
      </c>
      <c r="J64" s="101">
        <f t="shared" si="6"/>
        <v>7.06</v>
      </c>
      <c r="K64" s="556"/>
    </row>
    <row r="65" spans="1:13">
      <c r="A65" s="206">
        <v>4</v>
      </c>
      <c r="B65" s="253"/>
      <c r="C65" s="170"/>
      <c r="D65" s="106" t="s">
        <v>15333</v>
      </c>
      <c r="E65" s="119"/>
      <c r="F65" s="120"/>
      <c r="G65" s="180"/>
      <c r="H65" s="122">
        <f>H66+H72+H78</f>
        <v>112317.62000000001</v>
      </c>
      <c r="I65" s="121"/>
      <c r="J65" s="122">
        <f>J66+J72+J78</f>
        <v>137341.97</v>
      </c>
      <c r="K65" s="556">
        <f t="shared" si="3"/>
        <v>1.2227998598973162</v>
      </c>
    </row>
    <row r="66" spans="1:13" s="197" customFormat="1">
      <c r="A66" s="207" t="s">
        <v>15345</v>
      </c>
      <c r="B66" s="221"/>
      <c r="C66" s="171"/>
      <c r="D66" s="105" t="s">
        <v>15346</v>
      </c>
      <c r="E66" s="124"/>
      <c r="F66" s="125"/>
      <c r="G66" s="181"/>
      <c r="H66" s="103">
        <f>SUM(H67:H71)</f>
        <v>45085.35</v>
      </c>
      <c r="I66" s="126"/>
      <c r="J66" s="103">
        <f>SUM(J67:J71)</f>
        <v>55130.35</v>
      </c>
      <c r="K66" s="556">
        <f t="shared" si="3"/>
        <v>1.2227996455611412</v>
      </c>
    </row>
    <row r="67" spans="1:13" s="197" customFormat="1" ht="42.75">
      <c r="A67" s="208" t="s">
        <v>15334</v>
      </c>
      <c r="B67" s="93">
        <v>119000099</v>
      </c>
      <c r="C67" s="87" t="s">
        <v>15290</v>
      </c>
      <c r="D67" s="83" t="s">
        <v>16040</v>
      </c>
      <c r="E67" s="82" t="s">
        <v>24</v>
      </c>
      <c r="F67" s="84">
        <v>1</v>
      </c>
      <c r="G67" s="178">
        <f>'Composições Principais'!I1298</f>
        <v>6623.12</v>
      </c>
      <c r="H67" s="104">
        <f t="shared" ref="H67:H71" si="12">TRUNC(F67*G67,2)</f>
        <v>6623.12</v>
      </c>
      <c r="I67" s="101">
        <f t="shared" ref="I67" si="13">G67*(1+$I$9)</f>
        <v>8098.751135999999</v>
      </c>
      <c r="J67" s="101">
        <f t="shared" ref="J67:J71" si="14">TRUNC(I67*F67,2)</f>
        <v>8098.75</v>
      </c>
      <c r="K67" s="556"/>
    </row>
    <row r="68" spans="1:13" s="197" customFormat="1">
      <c r="A68" s="208" t="s">
        <v>15979</v>
      </c>
      <c r="B68" s="93">
        <v>119000097</v>
      </c>
      <c r="C68" s="87" t="s">
        <v>15290</v>
      </c>
      <c r="D68" s="83" t="s">
        <v>15336</v>
      </c>
      <c r="E68" s="82" t="s">
        <v>15282</v>
      </c>
      <c r="F68" s="84">
        <v>1</v>
      </c>
      <c r="G68" s="178">
        <f>'Composições Principais'!I1274</f>
        <v>9692.2000000000007</v>
      </c>
      <c r="H68" s="104">
        <f t="shared" si="12"/>
        <v>9692.2000000000007</v>
      </c>
      <c r="I68" s="101">
        <f t="shared" ref="I68" si="15">G68*(1+$I$9)</f>
        <v>11851.622159999999</v>
      </c>
      <c r="J68" s="101">
        <f t="shared" si="14"/>
        <v>11851.62</v>
      </c>
      <c r="K68" s="556"/>
    </row>
    <row r="69" spans="1:13" s="197" customFormat="1">
      <c r="A69" s="208" t="s">
        <v>15980</v>
      </c>
      <c r="B69" s="93">
        <v>119000098</v>
      </c>
      <c r="C69" s="87" t="s">
        <v>15290</v>
      </c>
      <c r="D69" s="83" t="s">
        <v>15338</v>
      </c>
      <c r="E69" s="82" t="s">
        <v>15282</v>
      </c>
      <c r="F69" s="84">
        <v>1</v>
      </c>
      <c r="G69" s="178">
        <f>'Composições Principais'!I1286</f>
        <v>15518.6</v>
      </c>
      <c r="H69" s="104">
        <f t="shared" si="12"/>
        <v>15518.6</v>
      </c>
      <c r="I69" s="101">
        <f t="shared" ref="I69" si="16">G69*(1+$I$9)</f>
        <v>18976.144079999998</v>
      </c>
      <c r="J69" s="101">
        <f t="shared" si="14"/>
        <v>18976.14</v>
      </c>
      <c r="K69" s="556"/>
    </row>
    <row r="70" spans="1:13" s="197" customFormat="1">
      <c r="A70" s="208" t="s">
        <v>15339</v>
      </c>
      <c r="B70" s="93">
        <v>1190000100</v>
      </c>
      <c r="C70" s="87" t="s">
        <v>15290</v>
      </c>
      <c r="D70" s="83" t="s">
        <v>15342</v>
      </c>
      <c r="E70" s="82" t="s">
        <v>15282</v>
      </c>
      <c r="F70" s="84">
        <v>1</v>
      </c>
      <c r="G70" s="178">
        <f>'Composições Principais'!I1310</f>
        <v>6242.08</v>
      </c>
      <c r="H70" s="104">
        <f t="shared" si="12"/>
        <v>6242.08</v>
      </c>
      <c r="I70" s="101">
        <f t="shared" ref="I70" si="17">G70*(1+$I$9)</f>
        <v>7632.8154239999994</v>
      </c>
      <c r="J70" s="101">
        <f t="shared" si="14"/>
        <v>7632.81</v>
      </c>
      <c r="K70" s="556"/>
    </row>
    <row r="71" spans="1:13" s="197" customFormat="1">
      <c r="A71" s="208" t="s">
        <v>15341</v>
      </c>
      <c r="B71" s="93">
        <v>1190000101</v>
      </c>
      <c r="C71" s="87" t="s">
        <v>15290</v>
      </c>
      <c r="D71" s="83" t="s">
        <v>15344</v>
      </c>
      <c r="E71" s="82" t="s">
        <v>15282</v>
      </c>
      <c r="F71" s="84">
        <v>1</v>
      </c>
      <c r="G71" s="178">
        <f>'Composições Principais'!I1322</f>
        <v>7009.35</v>
      </c>
      <c r="H71" s="104">
        <f t="shared" si="12"/>
        <v>7009.35</v>
      </c>
      <c r="I71" s="101">
        <f t="shared" ref="I71" si="18">G71*(1+$I$9)</f>
        <v>8571.0331800000004</v>
      </c>
      <c r="J71" s="101">
        <f t="shared" si="14"/>
        <v>8571.0300000000007</v>
      </c>
      <c r="K71" s="556"/>
    </row>
    <row r="72" spans="1:13" s="197" customFormat="1">
      <c r="A72" s="207" t="s">
        <v>15347</v>
      </c>
      <c r="B72" s="221"/>
      <c r="C72" s="171"/>
      <c r="D72" s="105" t="s">
        <v>15348</v>
      </c>
      <c r="E72" s="124"/>
      <c r="F72" s="125"/>
      <c r="G72" s="181"/>
      <c r="H72" s="127">
        <f>SUM(H73)</f>
        <v>51024</v>
      </c>
      <c r="I72" s="126"/>
      <c r="J72" s="103">
        <f>SUM(J73)</f>
        <v>62392.140000000007</v>
      </c>
      <c r="K72" s="556">
        <f t="shared" si="3"/>
        <v>1.2227998588899343</v>
      </c>
    </row>
    <row r="73" spans="1:13" s="197" customFormat="1">
      <c r="A73" s="207" t="s">
        <v>15349</v>
      </c>
      <c r="B73" s="221"/>
      <c r="C73" s="171"/>
      <c r="D73" s="105" t="s">
        <v>15350</v>
      </c>
      <c r="E73" s="124"/>
      <c r="F73" s="125"/>
      <c r="G73" s="181"/>
      <c r="H73" s="127">
        <f>SUM(H74:H77)</f>
        <v>51024</v>
      </c>
      <c r="I73" s="126"/>
      <c r="J73" s="103">
        <f>SUM(J74:J77)</f>
        <v>62392.140000000007</v>
      </c>
      <c r="K73" s="556">
        <f t="shared" si="3"/>
        <v>1.2227998588899343</v>
      </c>
    </row>
    <row r="74" spans="1:13" s="197" customFormat="1" ht="28.5">
      <c r="A74" s="208" t="s">
        <v>15351</v>
      </c>
      <c r="B74" s="222">
        <v>97064</v>
      </c>
      <c r="C74" s="87" t="s">
        <v>702</v>
      </c>
      <c r="D74" s="83" t="s">
        <v>3733</v>
      </c>
      <c r="E74" s="82" t="s">
        <v>15306</v>
      </c>
      <c r="F74" s="84">
        <v>13.5</v>
      </c>
      <c r="G74" s="178">
        <f>VLOOKUP(B74,SINAPI!A71:C20060,3,FALSE)</f>
        <v>27.65</v>
      </c>
      <c r="H74" s="104">
        <f t="shared" ref="H74:H77" si="19">TRUNC(F74*G74,2)</f>
        <v>373.27</v>
      </c>
      <c r="I74" s="101">
        <f t="shared" ref="I74:I77" si="20">G74*(1+$I$9)</f>
        <v>33.810419999999993</v>
      </c>
      <c r="J74" s="101">
        <f t="shared" ref="J74:J77" si="21">TRUNC(I74*F74,2)</f>
        <v>456.44</v>
      </c>
      <c r="K74" s="556"/>
    </row>
    <row r="75" spans="1:13" s="197" customFormat="1" ht="57">
      <c r="A75" s="208" t="s">
        <v>15352</v>
      </c>
      <c r="B75" s="222">
        <v>97063</v>
      </c>
      <c r="C75" s="87" t="s">
        <v>702</v>
      </c>
      <c r="D75" s="83" t="s">
        <v>3731</v>
      </c>
      <c r="E75" s="82" t="s">
        <v>22</v>
      </c>
      <c r="F75" s="84">
        <v>556.32000000000005</v>
      </c>
      <c r="G75" s="178">
        <f>VLOOKUP(B75,SINAPI!A72:C20061,3,FALSE)</f>
        <v>20.04</v>
      </c>
      <c r="H75" s="104">
        <f t="shared" si="19"/>
        <v>11148.65</v>
      </c>
      <c r="I75" s="101">
        <f t="shared" si="20"/>
        <v>24.504911999999997</v>
      </c>
      <c r="J75" s="101">
        <f t="shared" si="21"/>
        <v>13632.57</v>
      </c>
      <c r="K75" s="556"/>
    </row>
    <row r="76" spans="1:13" s="197" customFormat="1" ht="71.25">
      <c r="A76" s="208" t="s">
        <v>15353</v>
      </c>
      <c r="B76" s="222">
        <v>20193</v>
      </c>
      <c r="C76" s="87" t="s">
        <v>702</v>
      </c>
      <c r="D76" s="83" t="s">
        <v>12944</v>
      </c>
      <c r="E76" s="82" t="s">
        <v>15354</v>
      </c>
      <c r="F76" s="84">
        <v>1439.04</v>
      </c>
      <c r="G76" s="178">
        <f>VLOOKUP(B76,SINAPI!A73:C20062,3,FALSE)</f>
        <v>27</v>
      </c>
      <c r="H76" s="104">
        <f t="shared" si="19"/>
        <v>38854.080000000002</v>
      </c>
      <c r="I76" s="101">
        <f t="shared" si="20"/>
        <v>33.015599999999999</v>
      </c>
      <c r="J76" s="101">
        <f t="shared" si="21"/>
        <v>47510.76</v>
      </c>
      <c r="K76" s="556"/>
    </row>
    <row r="77" spans="1:13" s="197" customFormat="1" ht="71.25">
      <c r="A77" s="208" t="s">
        <v>15355</v>
      </c>
      <c r="B77" s="222">
        <v>10527</v>
      </c>
      <c r="C77" s="87" t="s">
        <v>702</v>
      </c>
      <c r="D77" s="83" t="s">
        <v>12945</v>
      </c>
      <c r="E77" s="82" t="s">
        <v>15356</v>
      </c>
      <c r="F77" s="84">
        <v>18</v>
      </c>
      <c r="G77" s="178">
        <f>VLOOKUP(B77,SINAPI!A74:C20063,3,FALSE)</f>
        <v>36</v>
      </c>
      <c r="H77" s="104">
        <f t="shared" si="19"/>
        <v>648</v>
      </c>
      <c r="I77" s="101">
        <f t="shared" si="20"/>
        <v>44.020799999999994</v>
      </c>
      <c r="J77" s="101">
        <f t="shared" si="21"/>
        <v>792.37</v>
      </c>
      <c r="K77" s="556"/>
    </row>
    <row r="78" spans="1:13" s="200" customFormat="1">
      <c r="A78" s="207" t="s">
        <v>15362</v>
      </c>
      <c r="B78" s="221"/>
      <c r="C78" s="171"/>
      <c r="D78" s="105" t="s">
        <v>15361</v>
      </c>
      <c r="E78" s="124"/>
      <c r="F78" s="125"/>
      <c r="G78" s="181"/>
      <c r="H78" s="127">
        <f>H79</f>
        <v>16208.269999999999</v>
      </c>
      <c r="I78" s="126"/>
      <c r="J78" s="103">
        <f>J79</f>
        <v>19819.480000000003</v>
      </c>
      <c r="K78" s="558">
        <f t="shared" ref="K78:K134" si="22">J78/H78</f>
        <v>1.2228004592717177</v>
      </c>
    </row>
    <row r="79" spans="1:13" s="197" customFormat="1">
      <c r="A79" s="207" t="s">
        <v>15363</v>
      </c>
      <c r="B79" s="221"/>
      <c r="C79" s="171"/>
      <c r="D79" s="105" t="s">
        <v>15357</v>
      </c>
      <c r="E79" s="124"/>
      <c r="F79" s="125"/>
      <c r="G79" s="181"/>
      <c r="H79" s="103">
        <f>SUM(H80:H86)</f>
        <v>16208.269999999999</v>
      </c>
      <c r="I79" s="126"/>
      <c r="J79" s="103">
        <f>SUM(J80:J86)</f>
        <v>19819.480000000003</v>
      </c>
      <c r="K79" s="556">
        <f t="shared" si="22"/>
        <v>1.2228004592717177</v>
      </c>
    </row>
    <row r="80" spans="1:13" s="197" customFormat="1">
      <c r="A80" s="208" t="s">
        <v>15763</v>
      </c>
      <c r="B80" s="222">
        <v>201002161</v>
      </c>
      <c r="C80" s="87" t="s">
        <v>623</v>
      </c>
      <c r="D80" s="83" t="s">
        <v>16054</v>
      </c>
      <c r="E80" s="82" t="s">
        <v>15282</v>
      </c>
      <c r="F80" s="84">
        <v>18</v>
      </c>
      <c r="G80" s="178">
        <v>350</v>
      </c>
      <c r="H80" s="104">
        <f t="shared" ref="H80:H103" si="23">TRUNC(F80*G80,2)</f>
        <v>6300</v>
      </c>
      <c r="I80" s="101">
        <f t="shared" ref="I80" si="24">G80*(1+$I$9)</f>
        <v>427.97999999999996</v>
      </c>
      <c r="J80" s="101">
        <f t="shared" ref="J80:J103" si="25">TRUNC(I80*F80,2)</f>
        <v>7703.64</v>
      </c>
      <c r="K80" s="556"/>
      <c r="M80" s="197">
        <f>71/4</f>
        <v>17.75</v>
      </c>
    </row>
    <row r="81" spans="1:11" s="197" customFormat="1">
      <c r="A81" s="208" t="s">
        <v>15764</v>
      </c>
      <c r="B81" s="222">
        <v>201002160</v>
      </c>
      <c r="C81" s="87" t="s">
        <v>623</v>
      </c>
      <c r="D81" s="83" t="s">
        <v>16041</v>
      </c>
      <c r="E81" s="82" t="s">
        <v>25</v>
      </c>
      <c r="F81" s="84">
        <v>536.23894499999994</v>
      </c>
      <c r="G81" s="178">
        <v>14.51</v>
      </c>
      <c r="H81" s="104">
        <f t="shared" si="23"/>
        <v>7780.82</v>
      </c>
      <c r="I81" s="101">
        <f t="shared" ref="I81" si="26">G81*(1+$I$9)</f>
        <v>17.742827999999999</v>
      </c>
      <c r="J81" s="101">
        <f t="shared" si="25"/>
        <v>9514.39</v>
      </c>
      <c r="K81" s="556"/>
    </row>
    <row r="82" spans="1:11" s="197" customFormat="1">
      <c r="A82" s="208" t="s">
        <v>15765</v>
      </c>
      <c r="B82" s="93">
        <v>1190000103</v>
      </c>
      <c r="C82" s="176" t="s">
        <v>15374</v>
      </c>
      <c r="D82" s="83" t="s">
        <v>15359</v>
      </c>
      <c r="E82" s="82" t="s">
        <v>25</v>
      </c>
      <c r="F82" s="84">
        <v>4.5421759999999995</v>
      </c>
      <c r="G82" s="178">
        <f>'Composições Principais'!H1348</f>
        <v>107.45</v>
      </c>
      <c r="H82" s="104">
        <f t="shared" si="23"/>
        <v>488.05</v>
      </c>
      <c r="I82" s="101">
        <f t="shared" ref="I82" si="27">G82*(1+$I$9)</f>
        <v>131.38986</v>
      </c>
      <c r="J82" s="101">
        <f t="shared" si="25"/>
        <v>596.79</v>
      </c>
      <c r="K82" s="556"/>
    </row>
    <row r="83" spans="1:11" s="197" customFormat="1" ht="28.5">
      <c r="A83" s="208" t="s">
        <v>15766</v>
      </c>
      <c r="B83" s="222">
        <v>97644</v>
      </c>
      <c r="C83" s="87" t="s">
        <v>702</v>
      </c>
      <c r="D83" s="83" t="s">
        <v>2596</v>
      </c>
      <c r="E83" s="82" t="s">
        <v>22</v>
      </c>
      <c r="F83" s="84">
        <v>22.619999999999997</v>
      </c>
      <c r="G83" s="178">
        <f>VLOOKUP(B83,SINAPI!A80:C20069,3,FALSE)</f>
        <v>9.16</v>
      </c>
      <c r="H83" s="104">
        <f t="shared" si="23"/>
        <v>207.19</v>
      </c>
      <c r="I83" s="101">
        <f t="shared" ref="I83" si="28">G83*(1+$I$9)</f>
        <v>11.200847999999999</v>
      </c>
      <c r="J83" s="101">
        <f t="shared" si="25"/>
        <v>253.36</v>
      </c>
      <c r="K83" s="556"/>
    </row>
    <row r="84" spans="1:11" s="197" customFormat="1">
      <c r="A84" s="208" t="s">
        <v>15767</v>
      </c>
      <c r="B84" s="222">
        <v>97645</v>
      </c>
      <c r="C84" s="87" t="s">
        <v>702</v>
      </c>
      <c r="D84" s="83" t="s">
        <v>15360</v>
      </c>
      <c r="E84" s="82" t="s">
        <v>22</v>
      </c>
      <c r="F84" s="84">
        <v>33.605000000000004</v>
      </c>
      <c r="G84" s="178">
        <f>VLOOKUP(B84,SINAPI!A81:C20070,3,FALSE)</f>
        <v>23.67</v>
      </c>
      <c r="H84" s="104">
        <f t="shared" si="23"/>
        <v>795.43</v>
      </c>
      <c r="I84" s="101">
        <f t="shared" ref="I84" si="29">G84*(1+$I$9)</f>
        <v>28.943676</v>
      </c>
      <c r="J84" s="101">
        <f t="shared" si="25"/>
        <v>972.65</v>
      </c>
      <c r="K84" s="556"/>
    </row>
    <row r="85" spans="1:11" s="197" customFormat="1" ht="42.75">
      <c r="A85" s="208" t="s">
        <v>15768</v>
      </c>
      <c r="B85" s="222">
        <v>23712</v>
      </c>
      <c r="C85" s="87" t="s">
        <v>627</v>
      </c>
      <c r="D85" s="83" t="s">
        <v>15762</v>
      </c>
      <c r="E85" s="82" t="s">
        <v>25</v>
      </c>
      <c r="F85" s="84">
        <v>3.8842499999999998</v>
      </c>
      <c r="G85" s="178">
        <v>29.86</v>
      </c>
      <c r="H85" s="104">
        <f t="shared" si="23"/>
        <v>115.98</v>
      </c>
      <c r="I85" s="101">
        <f t="shared" ref="I85" si="30">G85*(1+$I$9)</f>
        <v>36.512807999999993</v>
      </c>
      <c r="J85" s="101">
        <f t="shared" si="25"/>
        <v>141.82</v>
      </c>
      <c r="K85" s="556"/>
    </row>
    <row r="86" spans="1:11" s="197" customFormat="1" ht="42.75">
      <c r="A86" s="208" t="s">
        <v>15769</v>
      </c>
      <c r="B86" s="222">
        <v>98526</v>
      </c>
      <c r="C86" s="87" t="s">
        <v>702</v>
      </c>
      <c r="D86" s="83" t="s">
        <v>9626</v>
      </c>
      <c r="E86" s="82" t="s">
        <v>15282</v>
      </c>
      <c r="F86" s="84">
        <v>4</v>
      </c>
      <c r="G86" s="178">
        <f>VLOOKUP(B86,SINAPI!A83:C20072,3,FALSE)</f>
        <v>130.19999999999999</v>
      </c>
      <c r="H86" s="104">
        <f t="shared" si="23"/>
        <v>520.79999999999995</v>
      </c>
      <c r="I86" s="101">
        <f t="shared" ref="I86" si="31">G86*(1+$I$9)</f>
        <v>159.20855999999998</v>
      </c>
      <c r="J86" s="101">
        <f t="shared" si="25"/>
        <v>636.83000000000004</v>
      </c>
      <c r="K86" s="556"/>
    </row>
    <row r="87" spans="1:11">
      <c r="A87" s="206">
        <v>5</v>
      </c>
      <c r="B87" s="253"/>
      <c r="C87" s="170"/>
      <c r="D87" s="106" t="s">
        <v>15364</v>
      </c>
      <c r="E87" s="119"/>
      <c r="F87" s="120"/>
      <c r="G87" s="180"/>
      <c r="H87" s="128">
        <f>SUM(H88:H95)</f>
        <v>25688.33</v>
      </c>
      <c r="I87" s="121"/>
      <c r="J87" s="122">
        <f>SUM(J88:J95)</f>
        <v>31411.67</v>
      </c>
      <c r="K87" s="556">
        <f t="shared" si="22"/>
        <v>1.2227992243948904</v>
      </c>
    </row>
    <row r="88" spans="1:11" s="197" customFormat="1" ht="42.75">
      <c r="A88" s="208" t="s">
        <v>15365</v>
      </c>
      <c r="B88" s="228">
        <v>101792</v>
      </c>
      <c r="C88" s="87" t="s">
        <v>702</v>
      </c>
      <c r="D88" s="83" t="s">
        <v>635</v>
      </c>
      <c r="E88" s="82" t="s">
        <v>25</v>
      </c>
      <c r="F88" s="84">
        <v>131.04</v>
      </c>
      <c r="G88" s="178">
        <f>VLOOKUP(B88,SINAPI!A85:C20074,3,FALSE)</f>
        <v>15.4</v>
      </c>
      <c r="H88" s="104">
        <f t="shared" si="23"/>
        <v>2018.01</v>
      </c>
      <c r="I88" s="101">
        <f t="shared" ref="I88:I89" si="32">G88*(1+$I$9)</f>
        <v>18.831119999999999</v>
      </c>
      <c r="J88" s="101">
        <f t="shared" si="25"/>
        <v>2467.62</v>
      </c>
      <c r="K88" s="556"/>
    </row>
    <row r="89" spans="1:11" s="198" customFormat="1" ht="28.5">
      <c r="A89" s="209" t="s">
        <v>15366</v>
      </c>
      <c r="B89" s="222">
        <v>10800007</v>
      </c>
      <c r="C89" s="176" t="s">
        <v>15374</v>
      </c>
      <c r="D89" s="95" t="s">
        <v>15770</v>
      </c>
      <c r="E89" s="99" t="s">
        <v>26</v>
      </c>
      <c r="F89" s="115">
        <v>81.600000000000009</v>
      </c>
      <c r="G89" s="186">
        <f>'Composições Principais'!I18</f>
        <v>12.22</v>
      </c>
      <c r="H89" s="104">
        <f t="shared" si="23"/>
        <v>997.15</v>
      </c>
      <c r="I89" s="101">
        <f t="shared" si="32"/>
        <v>14.942615999999999</v>
      </c>
      <c r="J89" s="101">
        <f t="shared" si="25"/>
        <v>1219.31</v>
      </c>
      <c r="K89" s="556"/>
    </row>
    <row r="90" spans="1:11" s="197" customFormat="1" ht="42.75">
      <c r="A90" s="208" t="s">
        <v>15367</v>
      </c>
      <c r="B90" s="222">
        <v>92524</v>
      </c>
      <c r="C90" s="87" t="s">
        <v>702</v>
      </c>
      <c r="D90" s="83" t="s">
        <v>27</v>
      </c>
      <c r="E90" s="82" t="s">
        <v>22</v>
      </c>
      <c r="F90" s="84">
        <v>37.69</v>
      </c>
      <c r="G90" s="178">
        <f>VLOOKUP(B90,SINAPI!A87:C20076,3,FALSE)</f>
        <v>89.95</v>
      </c>
      <c r="H90" s="104">
        <f t="shared" si="23"/>
        <v>3390.21</v>
      </c>
      <c r="I90" s="101">
        <f t="shared" ref="I90" si="33">G90*(1+$I$9)</f>
        <v>109.99086</v>
      </c>
      <c r="J90" s="101">
        <f t="shared" si="25"/>
        <v>4145.55</v>
      </c>
      <c r="K90" s="556"/>
    </row>
    <row r="91" spans="1:11" s="197" customFormat="1" ht="42.75">
      <c r="A91" s="208" t="s">
        <v>15368</v>
      </c>
      <c r="B91" s="222">
        <v>99235</v>
      </c>
      <c r="C91" s="87" t="s">
        <v>702</v>
      </c>
      <c r="D91" s="83" t="s">
        <v>28</v>
      </c>
      <c r="E91" s="82" t="s">
        <v>25</v>
      </c>
      <c r="F91" s="84">
        <v>2.62</v>
      </c>
      <c r="G91" s="178">
        <f>VLOOKUP(B91,SINAPI!A88:C20077,3,FALSE)</f>
        <v>712.7</v>
      </c>
      <c r="H91" s="104">
        <f t="shared" si="23"/>
        <v>1867.27</v>
      </c>
      <c r="I91" s="101">
        <f t="shared" ref="I91" si="34">G91*(1+$I$9)</f>
        <v>871.48955999999998</v>
      </c>
      <c r="J91" s="101">
        <f t="shared" si="25"/>
        <v>2283.3000000000002</v>
      </c>
      <c r="K91" s="556"/>
    </row>
    <row r="92" spans="1:11" s="197" customFormat="1" ht="28.5">
      <c r="A92" s="208" t="s">
        <v>15369</v>
      </c>
      <c r="B92" s="222">
        <v>92769</v>
      </c>
      <c r="C92" s="87" t="s">
        <v>702</v>
      </c>
      <c r="D92" s="83" t="s">
        <v>29</v>
      </c>
      <c r="E92" s="82" t="s">
        <v>30</v>
      </c>
      <c r="F92" s="84">
        <v>50.1</v>
      </c>
      <c r="G92" s="178">
        <f>VLOOKUP(B92,SINAPI!A89:C20078,3,FALSE)</f>
        <v>12.72</v>
      </c>
      <c r="H92" s="104">
        <f t="shared" si="23"/>
        <v>637.27</v>
      </c>
      <c r="I92" s="101">
        <f t="shared" ref="I92" si="35">G92*(1+$I$9)</f>
        <v>15.554015999999999</v>
      </c>
      <c r="J92" s="101">
        <f t="shared" si="25"/>
        <v>779.25</v>
      </c>
      <c r="K92" s="556"/>
    </row>
    <row r="93" spans="1:11" s="197" customFormat="1" ht="28.5">
      <c r="A93" s="208" t="s">
        <v>15370</v>
      </c>
      <c r="B93" s="222">
        <v>92770</v>
      </c>
      <c r="C93" s="87" t="s">
        <v>702</v>
      </c>
      <c r="D93" s="83" t="s">
        <v>31</v>
      </c>
      <c r="E93" s="82" t="s">
        <v>30</v>
      </c>
      <c r="F93" s="84">
        <v>53.5</v>
      </c>
      <c r="G93" s="178">
        <f>VLOOKUP(B93,SINAPI!A90:C20079,3,FALSE)</f>
        <v>12.01</v>
      </c>
      <c r="H93" s="104">
        <f t="shared" si="23"/>
        <v>642.53</v>
      </c>
      <c r="I93" s="101">
        <f t="shared" ref="I93" si="36">G93*(1+$I$9)</f>
        <v>14.685827999999999</v>
      </c>
      <c r="J93" s="101">
        <f t="shared" si="25"/>
        <v>785.69</v>
      </c>
      <c r="K93" s="556"/>
    </row>
    <row r="94" spans="1:11" s="197" customFormat="1" ht="28.5">
      <c r="A94" s="208" t="s">
        <v>15371</v>
      </c>
      <c r="B94" s="222">
        <v>92768</v>
      </c>
      <c r="C94" s="87" t="s">
        <v>702</v>
      </c>
      <c r="D94" s="83" t="s">
        <v>32</v>
      </c>
      <c r="E94" s="82" t="s">
        <v>30</v>
      </c>
      <c r="F94" s="84">
        <v>31.8</v>
      </c>
      <c r="G94" s="178">
        <f>VLOOKUP(B94,SINAPI!A91:C20080,3,FALSE)</f>
        <v>13.4</v>
      </c>
      <c r="H94" s="104">
        <f t="shared" si="23"/>
        <v>426.12</v>
      </c>
      <c r="I94" s="101">
        <f t="shared" ref="I94" si="37">G94*(1+$I$9)</f>
        <v>16.38552</v>
      </c>
      <c r="J94" s="101">
        <f t="shared" si="25"/>
        <v>521.04999999999995</v>
      </c>
      <c r="K94" s="556"/>
    </row>
    <row r="95" spans="1:11" s="197" customFormat="1" ht="42.75">
      <c r="A95" s="208" t="s">
        <v>15372</v>
      </c>
      <c r="B95" s="222">
        <v>101964</v>
      </c>
      <c r="C95" s="87" t="s">
        <v>702</v>
      </c>
      <c r="D95" s="83" t="s">
        <v>647</v>
      </c>
      <c r="E95" s="82" t="s">
        <v>22</v>
      </c>
      <c r="F95" s="84">
        <v>91.87</v>
      </c>
      <c r="G95" s="178">
        <f>VLOOKUP(B95,SINAPI!A92:C20081,3,FALSE)</f>
        <v>171</v>
      </c>
      <c r="H95" s="104">
        <f t="shared" si="23"/>
        <v>15709.77</v>
      </c>
      <c r="I95" s="101">
        <f t="shared" ref="I95:I97" si="38">G95*(1+$I$9)</f>
        <v>209.09879999999998</v>
      </c>
      <c r="J95" s="101">
        <f t="shared" si="25"/>
        <v>19209.900000000001</v>
      </c>
      <c r="K95" s="556"/>
    </row>
    <row r="96" spans="1:11">
      <c r="A96" s="206">
        <v>6</v>
      </c>
      <c r="B96" s="253"/>
      <c r="C96" s="170"/>
      <c r="D96" s="106" t="s">
        <v>15373</v>
      </c>
      <c r="E96" s="119"/>
      <c r="F96" s="120"/>
      <c r="G96" s="180"/>
      <c r="H96" s="128">
        <f>SUM(H97:H98)</f>
        <v>15420.619999999999</v>
      </c>
      <c r="I96" s="121"/>
      <c r="J96" s="122">
        <f>SUM(J97:J98)</f>
        <v>18856.330000000002</v>
      </c>
      <c r="K96" s="556">
        <f t="shared" si="22"/>
        <v>1.2227997317876975</v>
      </c>
    </row>
    <row r="97" spans="1:11" s="197" customFormat="1" ht="28.5">
      <c r="A97" s="208" t="s">
        <v>15375</v>
      </c>
      <c r="B97" s="222">
        <v>10800013</v>
      </c>
      <c r="C97" s="87" t="s">
        <v>15374</v>
      </c>
      <c r="D97" s="83" t="s">
        <v>33</v>
      </c>
      <c r="E97" s="82" t="s">
        <v>25</v>
      </c>
      <c r="F97" s="84">
        <v>17.738000000000003</v>
      </c>
      <c r="G97" s="178">
        <f>'Composições Principais'!I32</f>
        <v>581.77</v>
      </c>
      <c r="H97" s="104">
        <f t="shared" si="23"/>
        <v>10319.43</v>
      </c>
      <c r="I97" s="101">
        <f t="shared" si="38"/>
        <v>711.38835599999993</v>
      </c>
      <c r="J97" s="101">
        <f t="shared" si="25"/>
        <v>12618.6</v>
      </c>
      <c r="K97" s="556"/>
    </row>
    <row r="98" spans="1:11" s="197" customFormat="1" ht="42.75">
      <c r="A98" s="208" t="s">
        <v>15376</v>
      </c>
      <c r="B98" s="222">
        <v>103324</v>
      </c>
      <c r="C98" s="87" t="s">
        <v>702</v>
      </c>
      <c r="D98" s="83" t="s">
        <v>34</v>
      </c>
      <c r="E98" s="82" t="s">
        <v>22</v>
      </c>
      <c r="F98" s="84">
        <v>62.24</v>
      </c>
      <c r="G98" s="178">
        <f>SINAPI!C76</f>
        <v>81.96</v>
      </c>
      <c r="H98" s="104">
        <f t="shared" si="23"/>
        <v>5101.1899999999996</v>
      </c>
      <c r="I98" s="101">
        <f t="shared" ref="I98" si="39">G98*(1+$I$9)</f>
        <v>100.22068799999998</v>
      </c>
      <c r="J98" s="101">
        <f t="shared" si="25"/>
        <v>6237.73</v>
      </c>
      <c r="K98" s="556"/>
    </row>
    <row r="99" spans="1:11">
      <c r="A99" s="206">
        <v>7</v>
      </c>
      <c r="B99" s="253"/>
      <c r="C99" s="170"/>
      <c r="D99" s="106" t="s">
        <v>35</v>
      </c>
      <c r="E99" s="119"/>
      <c r="F99" s="120"/>
      <c r="G99" s="180"/>
      <c r="H99" s="122">
        <f>SUM(H100:H103)</f>
        <v>115035.44</v>
      </c>
      <c r="I99" s="121"/>
      <c r="J99" s="122">
        <f>SUM(J100:J103)</f>
        <v>140665.35</v>
      </c>
      <c r="K99" s="556">
        <f t="shared" si="22"/>
        <v>1.2228001214234501</v>
      </c>
    </row>
    <row r="100" spans="1:11" s="197" customFormat="1" ht="42.75">
      <c r="A100" s="210" t="s">
        <v>15377</v>
      </c>
      <c r="B100" s="223">
        <v>87879</v>
      </c>
      <c r="C100" s="87" t="s">
        <v>702</v>
      </c>
      <c r="D100" s="90" t="s">
        <v>36</v>
      </c>
      <c r="E100" s="91" t="s">
        <v>22</v>
      </c>
      <c r="F100" s="92">
        <v>1733.1156000000001</v>
      </c>
      <c r="G100" s="178">
        <f>VLOOKUP(B100,SINAPI!A97:C20086,3,FALSE)</f>
        <v>4.25</v>
      </c>
      <c r="H100" s="104">
        <f t="shared" si="23"/>
        <v>7365.74</v>
      </c>
      <c r="I100" s="101">
        <f t="shared" ref="I100" si="40">G100*(1+$I$9)</f>
        <v>5.1968999999999994</v>
      </c>
      <c r="J100" s="101">
        <f t="shared" si="25"/>
        <v>9006.82</v>
      </c>
      <c r="K100" s="556"/>
    </row>
    <row r="101" spans="1:11" s="197" customFormat="1" ht="42.75">
      <c r="A101" s="210" t="s">
        <v>15378</v>
      </c>
      <c r="B101" s="223">
        <v>87529</v>
      </c>
      <c r="C101" s="87" t="s">
        <v>702</v>
      </c>
      <c r="D101" s="90" t="s">
        <v>37</v>
      </c>
      <c r="E101" s="91" t="s">
        <v>22</v>
      </c>
      <c r="F101" s="92">
        <v>1349.8535999999999</v>
      </c>
      <c r="G101" s="178">
        <f>VLOOKUP(B101,SINAPI!A98:C20087,3,FALSE)</f>
        <v>34.909999999999997</v>
      </c>
      <c r="H101" s="104">
        <f t="shared" si="23"/>
        <v>47123.38</v>
      </c>
      <c r="I101" s="101">
        <f t="shared" ref="I101:I103" si="41">G101*(1+$I$9)</f>
        <v>42.687947999999992</v>
      </c>
      <c r="J101" s="101">
        <f t="shared" si="25"/>
        <v>57622.48</v>
      </c>
      <c r="K101" s="556"/>
    </row>
    <row r="102" spans="1:11" s="197" customFormat="1" ht="42.75">
      <c r="A102" s="210" t="s">
        <v>15379</v>
      </c>
      <c r="B102" s="223">
        <v>87535</v>
      </c>
      <c r="C102" s="87" t="s">
        <v>702</v>
      </c>
      <c r="D102" s="90" t="s">
        <v>38</v>
      </c>
      <c r="E102" s="91" t="s">
        <v>22</v>
      </c>
      <c r="F102" s="92">
        <v>383.26200000000017</v>
      </c>
      <c r="G102" s="178">
        <f>VLOOKUP(B102,SINAPI!A99:C20088,3,FALSE)</f>
        <v>31.36</v>
      </c>
      <c r="H102" s="104">
        <f t="shared" si="23"/>
        <v>12019.09</v>
      </c>
      <c r="I102" s="101">
        <f t="shared" si="41"/>
        <v>38.347007999999995</v>
      </c>
      <c r="J102" s="101">
        <f t="shared" si="25"/>
        <v>14696.95</v>
      </c>
      <c r="K102" s="556"/>
    </row>
    <row r="103" spans="1:11" s="197" customFormat="1" ht="28.5">
      <c r="A103" s="210" t="s">
        <v>15380</v>
      </c>
      <c r="B103" s="223">
        <v>12000035</v>
      </c>
      <c r="C103" s="87" t="s">
        <v>15374</v>
      </c>
      <c r="D103" s="90" t="s">
        <v>40</v>
      </c>
      <c r="E103" s="91" t="s">
        <v>22</v>
      </c>
      <c r="F103" s="92">
        <v>1349.8535999999999</v>
      </c>
      <c r="G103" s="178">
        <f>'Composições Principais'!I45</f>
        <v>35.950000000000003</v>
      </c>
      <c r="H103" s="104">
        <f t="shared" si="23"/>
        <v>48527.23</v>
      </c>
      <c r="I103" s="101">
        <f t="shared" si="41"/>
        <v>43.95966</v>
      </c>
      <c r="J103" s="101">
        <f t="shared" si="25"/>
        <v>59339.1</v>
      </c>
      <c r="K103" s="556"/>
    </row>
    <row r="104" spans="1:11">
      <c r="A104" s="206">
        <v>8</v>
      </c>
      <c r="B104" s="253"/>
      <c r="C104" s="170"/>
      <c r="D104" s="106" t="s">
        <v>41</v>
      </c>
      <c r="E104" s="119"/>
      <c r="F104" s="120"/>
      <c r="G104" s="180"/>
      <c r="H104" s="122">
        <f>H105+H126</f>
        <v>181629.20000000004</v>
      </c>
      <c r="I104" s="121"/>
      <c r="J104" s="122">
        <f>J105+J126</f>
        <v>222096.05</v>
      </c>
      <c r="K104" s="556">
        <f t="shared" si="22"/>
        <v>1.2227992525430929</v>
      </c>
    </row>
    <row r="105" spans="1:11" s="197" customFormat="1">
      <c r="A105" s="207" t="s">
        <v>15399</v>
      </c>
      <c r="B105" s="221"/>
      <c r="C105" s="171"/>
      <c r="D105" s="105" t="s">
        <v>15400</v>
      </c>
      <c r="E105" s="124"/>
      <c r="F105" s="125"/>
      <c r="G105" s="181"/>
      <c r="H105" s="103">
        <f>SUM(H106:H125)</f>
        <v>117605.24000000003</v>
      </c>
      <c r="I105" s="126"/>
      <c r="J105" s="103">
        <f>SUM(J106:J125)</f>
        <v>143807.57999999999</v>
      </c>
      <c r="K105" s="556">
        <f t="shared" si="22"/>
        <v>1.222799086163167</v>
      </c>
    </row>
    <row r="106" spans="1:11" s="197" customFormat="1" ht="57">
      <c r="A106" s="210" t="s">
        <v>15401</v>
      </c>
      <c r="B106" s="223">
        <v>111010121</v>
      </c>
      <c r="C106" s="87" t="s">
        <v>15374</v>
      </c>
      <c r="D106" s="112" t="s">
        <v>15382</v>
      </c>
      <c r="E106" s="91" t="s">
        <v>24</v>
      </c>
      <c r="F106" s="92">
        <v>1</v>
      </c>
      <c r="G106" s="178">
        <f>'Composições Principais'!I93</f>
        <v>3177.83</v>
      </c>
      <c r="H106" s="104">
        <f t="shared" ref="H106:H146" si="42">TRUNC(F106*G106,2)</f>
        <v>3177.83</v>
      </c>
      <c r="I106" s="101">
        <f t="shared" ref="I106" si="43">G106*(1+$I$9)</f>
        <v>3885.8505239999995</v>
      </c>
      <c r="J106" s="101">
        <f t="shared" ref="J106:J146" si="44">TRUNC(I106*F106,2)</f>
        <v>3885.85</v>
      </c>
      <c r="K106" s="556"/>
    </row>
    <row r="107" spans="1:11" s="197" customFormat="1" ht="57">
      <c r="A107" s="210" t="s">
        <v>15402</v>
      </c>
      <c r="B107" s="223">
        <v>1110101211</v>
      </c>
      <c r="C107" s="87" t="s">
        <v>15374</v>
      </c>
      <c r="D107" s="112" t="s">
        <v>15383</v>
      </c>
      <c r="E107" s="91" t="s">
        <v>24</v>
      </c>
      <c r="F107" s="92">
        <v>4</v>
      </c>
      <c r="G107" s="178">
        <f>'Composições Principais'!I110</f>
        <v>3045.52</v>
      </c>
      <c r="H107" s="104">
        <f t="shared" si="42"/>
        <v>12182.08</v>
      </c>
      <c r="I107" s="101">
        <f t="shared" ref="I107" si="45">G107*(1+$I$9)</f>
        <v>3724.0618559999998</v>
      </c>
      <c r="J107" s="101">
        <f t="shared" si="44"/>
        <v>14896.24</v>
      </c>
      <c r="K107" s="556"/>
    </row>
    <row r="108" spans="1:11" s="197" customFormat="1" ht="57">
      <c r="A108" s="210" t="s">
        <v>15403</v>
      </c>
      <c r="B108" s="224">
        <v>1110101212</v>
      </c>
      <c r="C108" s="87" t="s">
        <v>15374</v>
      </c>
      <c r="D108" s="112" t="s">
        <v>15384</v>
      </c>
      <c r="E108" s="91" t="s">
        <v>24</v>
      </c>
      <c r="F108" s="92">
        <v>8</v>
      </c>
      <c r="G108" s="178">
        <f>'Composições Principais'!I126</f>
        <v>2823.17</v>
      </c>
      <c r="H108" s="104">
        <f t="shared" si="42"/>
        <v>22585.360000000001</v>
      </c>
      <c r="I108" s="101">
        <f t="shared" ref="I108" si="46">G108*(1+$I$9)</f>
        <v>3452.1722759999998</v>
      </c>
      <c r="J108" s="101">
        <f t="shared" si="44"/>
        <v>27617.37</v>
      </c>
      <c r="K108" s="556"/>
    </row>
    <row r="109" spans="1:11" s="197" customFormat="1" ht="42.75">
      <c r="A109" s="210" t="s">
        <v>15404</v>
      </c>
      <c r="B109" s="224">
        <v>1110101213</v>
      </c>
      <c r="C109" s="87" t="s">
        <v>15374</v>
      </c>
      <c r="D109" s="112" t="s">
        <v>15385</v>
      </c>
      <c r="E109" s="91" t="s">
        <v>24</v>
      </c>
      <c r="F109" s="92">
        <v>2</v>
      </c>
      <c r="G109" s="178">
        <f>'Composições Principais'!I179</f>
        <v>2359.56</v>
      </c>
      <c r="H109" s="104">
        <f t="shared" si="42"/>
        <v>4719.12</v>
      </c>
      <c r="I109" s="101">
        <f t="shared" ref="I109:I110" si="47">G109*(1+$I$9)</f>
        <v>2885.2699679999996</v>
      </c>
      <c r="J109" s="101">
        <f t="shared" si="44"/>
        <v>5770.53</v>
      </c>
      <c r="K109" s="556"/>
    </row>
    <row r="110" spans="1:11" s="197" customFormat="1" ht="42.75">
      <c r="A110" s="210" t="s">
        <v>15405</v>
      </c>
      <c r="B110" s="224">
        <v>1110101213</v>
      </c>
      <c r="C110" s="87" t="s">
        <v>15374</v>
      </c>
      <c r="D110" s="112" t="s">
        <v>15386</v>
      </c>
      <c r="E110" s="91" t="s">
        <v>24</v>
      </c>
      <c r="F110" s="92">
        <v>1</v>
      </c>
      <c r="G110" s="178">
        <f>G109</f>
        <v>2359.56</v>
      </c>
      <c r="H110" s="104">
        <f t="shared" si="42"/>
        <v>2359.56</v>
      </c>
      <c r="I110" s="101">
        <f t="shared" si="47"/>
        <v>2885.2699679999996</v>
      </c>
      <c r="J110" s="101">
        <f t="shared" si="44"/>
        <v>2885.26</v>
      </c>
      <c r="K110" s="556"/>
    </row>
    <row r="111" spans="1:11" s="197" customFormat="1" ht="42.75">
      <c r="A111" s="210" t="s">
        <v>15406</v>
      </c>
      <c r="B111" s="322">
        <v>1110101214</v>
      </c>
      <c r="C111" s="87" t="s">
        <v>15374</v>
      </c>
      <c r="D111" s="112" t="s">
        <v>15387</v>
      </c>
      <c r="E111" s="91" t="s">
        <v>24</v>
      </c>
      <c r="F111" s="92">
        <v>2</v>
      </c>
      <c r="G111" s="178">
        <f>'Composições Principais'!I194</f>
        <v>2225.54</v>
      </c>
      <c r="H111" s="104">
        <f t="shared" si="42"/>
        <v>4451.08</v>
      </c>
      <c r="I111" s="101">
        <f t="shared" ref="I111" si="48">G111*(1+$I$9)</f>
        <v>2721.3903119999995</v>
      </c>
      <c r="J111" s="101">
        <f t="shared" si="44"/>
        <v>5442.78</v>
      </c>
      <c r="K111" s="556"/>
    </row>
    <row r="112" spans="1:11" s="197" customFormat="1" ht="42.75">
      <c r="A112" s="210" t="s">
        <v>15407</v>
      </c>
      <c r="B112" s="224" t="s">
        <v>16092</v>
      </c>
      <c r="C112" s="87" t="s">
        <v>15374</v>
      </c>
      <c r="D112" s="90" t="s">
        <v>15388</v>
      </c>
      <c r="E112" s="91" t="s">
        <v>24</v>
      </c>
      <c r="F112" s="92">
        <v>8</v>
      </c>
      <c r="G112" s="178">
        <f>'Composições Principais'!I145</f>
        <v>3892.49</v>
      </c>
      <c r="H112" s="104">
        <f t="shared" si="42"/>
        <v>31139.919999999998</v>
      </c>
      <c r="I112" s="101">
        <f t="shared" ref="I112" si="49">G112*(1+$I$9)</f>
        <v>4759.7367719999993</v>
      </c>
      <c r="J112" s="101">
        <f t="shared" si="44"/>
        <v>38077.89</v>
      </c>
      <c r="K112" s="556"/>
    </row>
    <row r="113" spans="1:11" s="197" customFormat="1" ht="42.75">
      <c r="A113" s="210" t="s">
        <v>15408</v>
      </c>
      <c r="B113" s="224">
        <v>1110101215</v>
      </c>
      <c r="C113" s="176" t="s">
        <v>15374</v>
      </c>
      <c r="D113" s="112" t="s">
        <v>15389</v>
      </c>
      <c r="E113" s="116" t="s">
        <v>24</v>
      </c>
      <c r="F113" s="92">
        <v>1</v>
      </c>
      <c r="G113" s="178">
        <f>'Composições Principais'!I210</f>
        <v>2426.71</v>
      </c>
      <c r="H113" s="104">
        <f t="shared" si="42"/>
        <v>2426.71</v>
      </c>
      <c r="I113" s="101">
        <f t="shared" ref="I113:I114" si="50">G113*(1+$I$9)</f>
        <v>2967.3809879999999</v>
      </c>
      <c r="J113" s="101">
        <f t="shared" si="44"/>
        <v>2967.38</v>
      </c>
      <c r="K113" s="556"/>
    </row>
    <row r="114" spans="1:11" s="197" customFormat="1" ht="42.75">
      <c r="A114" s="210" t="s">
        <v>15409</v>
      </c>
      <c r="B114" s="224">
        <v>1110101215</v>
      </c>
      <c r="C114" s="176" t="s">
        <v>15374</v>
      </c>
      <c r="D114" s="112" t="s">
        <v>15390</v>
      </c>
      <c r="E114" s="116" t="s">
        <v>24</v>
      </c>
      <c r="F114" s="92">
        <v>1</v>
      </c>
      <c r="G114" s="178">
        <f>G113</f>
        <v>2426.71</v>
      </c>
      <c r="H114" s="104">
        <f t="shared" si="42"/>
        <v>2426.71</v>
      </c>
      <c r="I114" s="101">
        <f t="shared" si="50"/>
        <v>2967.3809879999999</v>
      </c>
      <c r="J114" s="101">
        <f t="shared" si="44"/>
        <v>2967.38</v>
      </c>
      <c r="K114" s="556"/>
    </row>
    <row r="115" spans="1:11" s="197" customFormat="1" ht="28.5">
      <c r="A115" s="210" t="s">
        <v>15410</v>
      </c>
      <c r="B115" s="224">
        <v>1110101216</v>
      </c>
      <c r="C115" s="176" t="s">
        <v>15374</v>
      </c>
      <c r="D115" s="112" t="s">
        <v>15391</v>
      </c>
      <c r="E115" s="116" t="s">
        <v>24</v>
      </c>
      <c r="F115" s="92">
        <v>1</v>
      </c>
      <c r="G115" s="178">
        <f>'Composições Principais'!I225</f>
        <v>2378.13</v>
      </c>
      <c r="H115" s="104">
        <f t="shared" si="42"/>
        <v>2378.13</v>
      </c>
      <c r="I115" s="101">
        <f t="shared" ref="I115" si="51">G115*(1+$I$9)</f>
        <v>2907.9773639999999</v>
      </c>
      <c r="J115" s="101">
        <f t="shared" si="44"/>
        <v>2907.97</v>
      </c>
      <c r="K115" s="556"/>
    </row>
    <row r="116" spans="1:11" s="197" customFormat="1" ht="28.5">
      <c r="A116" s="210" t="s">
        <v>15411</v>
      </c>
      <c r="B116" s="224">
        <v>1110101216</v>
      </c>
      <c r="C116" s="176" t="s">
        <v>15374</v>
      </c>
      <c r="D116" s="112" t="s">
        <v>15392</v>
      </c>
      <c r="E116" s="116" t="s">
        <v>24</v>
      </c>
      <c r="F116" s="92">
        <v>1</v>
      </c>
      <c r="G116" s="178">
        <f>G115</f>
        <v>2378.13</v>
      </c>
      <c r="H116" s="104">
        <f t="shared" si="42"/>
        <v>2378.13</v>
      </c>
      <c r="I116" s="101">
        <f t="shared" ref="I116" si="52">G116*(1+$I$9)</f>
        <v>2907.9773639999999</v>
      </c>
      <c r="J116" s="101">
        <f t="shared" si="44"/>
        <v>2907.97</v>
      </c>
      <c r="K116" s="556"/>
    </row>
    <row r="117" spans="1:11" s="197" customFormat="1" ht="28.5">
      <c r="A117" s="210" t="s">
        <v>15412</v>
      </c>
      <c r="B117" s="223">
        <v>112651</v>
      </c>
      <c r="C117" s="176" t="s">
        <v>627</v>
      </c>
      <c r="D117" s="112" t="s">
        <v>15861</v>
      </c>
      <c r="E117" s="116" t="s">
        <v>24</v>
      </c>
      <c r="F117" s="92">
        <v>4</v>
      </c>
      <c r="G117" s="178">
        <v>598.67999999999995</v>
      </c>
      <c r="H117" s="104">
        <f t="shared" si="42"/>
        <v>2394.7199999999998</v>
      </c>
      <c r="I117" s="101">
        <f t="shared" ref="I117" si="53">G117*(1+$I$9)</f>
        <v>732.06590399999982</v>
      </c>
      <c r="J117" s="101">
        <f t="shared" si="44"/>
        <v>2928.26</v>
      </c>
      <c r="K117" s="558"/>
    </row>
    <row r="118" spans="1:11" s="197" customFormat="1" ht="28.5">
      <c r="A118" s="210" t="s">
        <v>15413</v>
      </c>
      <c r="B118" s="224">
        <v>1110101217</v>
      </c>
      <c r="C118" s="176" t="s">
        <v>15374</v>
      </c>
      <c r="D118" s="112" t="s">
        <v>15393</v>
      </c>
      <c r="E118" s="116" t="s">
        <v>24</v>
      </c>
      <c r="F118" s="92">
        <v>1</v>
      </c>
      <c r="G118" s="178">
        <f>'Composições Principais'!I239</f>
        <v>2046.51</v>
      </c>
      <c r="H118" s="104">
        <f t="shared" si="42"/>
        <v>2046.51</v>
      </c>
      <c r="I118" s="101">
        <f t="shared" ref="I118" si="54">G118*(1+$I$9)</f>
        <v>2502.4724279999996</v>
      </c>
      <c r="J118" s="101">
        <f t="shared" si="44"/>
        <v>2502.4699999999998</v>
      </c>
      <c r="K118" s="556"/>
    </row>
    <row r="119" spans="1:11" s="197" customFormat="1" ht="28.5">
      <c r="A119" s="210" t="s">
        <v>15414</v>
      </c>
      <c r="B119" s="224">
        <v>1110101218</v>
      </c>
      <c r="C119" s="176" t="s">
        <v>15374</v>
      </c>
      <c r="D119" s="112" t="s">
        <v>15394</v>
      </c>
      <c r="E119" s="116" t="s">
        <v>24</v>
      </c>
      <c r="F119" s="92">
        <v>1</v>
      </c>
      <c r="G119" s="178">
        <f>'Composições Principais'!I253</f>
        <v>2920.36</v>
      </c>
      <c r="H119" s="104">
        <f t="shared" si="42"/>
        <v>2920.36</v>
      </c>
      <c r="I119" s="101">
        <f t="shared" ref="I119" si="55">G119*(1+$I$9)</f>
        <v>3571.016208</v>
      </c>
      <c r="J119" s="101">
        <f t="shared" si="44"/>
        <v>3571.01</v>
      </c>
      <c r="K119" s="556"/>
    </row>
    <row r="120" spans="1:11" s="197" customFormat="1" ht="28.5">
      <c r="A120" s="210" t="s">
        <v>15415</v>
      </c>
      <c r="B120" s="224">
        <v>1110101219</v>
      </c>
      <c r="C120" s="176" t="s">
        <v>15374</v>
      </c>
      <c r="D120" s="112" t="s">
        <v>15395</v>
      </c>
      <c r="E120" s="116" t="s">
        <v>24</v>
      </c>
      <c r="F120" s="92">
        <v>1</v>
      </c>
      <c r="G120" s="178">
        <f>'Composições Principais'!I267</f>
        <v>3213.09</v>
      </c>
      <c r="H120" s="104">
        <f t="shared" si="42"/>
        <v>3213.09</v>
      </c>
      <c r="I120" s="101">
        <f t="shared" ref="I120" si="56">G120*(1+$I$9)</f>
        <v>3928.9664519999997</v>
      </c>
      <c r="J120" s="101">
        <f t="shared" si="44"/>
        <v>3928.96</v>
      </c>
      <c r="K120" s="556"/>
    </row>
    <row r="121" spans="1:11" s="197" customFormat="1" ht="28.5">
      <c r="A121" s="210" t="s">
        <v>15416</v>
      </c>
      <c r="B121" s="224">
        <v>1110101220</v>
      </c>
      <c r="C121" s="176" t="s">
        <v>15374</v>
      </c>
      <c r="D121" s="112" t="s">
        <v>15396</v>
      </c>
      <c r="E121" s="116" t="s">
        <v>24</v>
      </c>
      <c r="F121" s="92">
        <v>1</v>
      </c>
      <c r="G121" s="178">
        <f>'Composições Principais'!I280</f>
        <v>2785.61</v>
      </c>
      <c r="H121" s="104">
        <f t="shared" si="42"/>
        <v>2785.61</v>
      </c>
      <c r="I121" s="101">
        <f t="shared" ref="I121" si="57">G121*(1+$I$9)</f>
        <v>3406.2439079999999</v>
      </c>
      <c r="J121" s="101">
        <f t="shared" si="44"/>
        <v>3406.24</v>
      </c>
      <c r="K121" s="556"/>
    </row>
    <row r="122" spans="1:11" s="197" customFormat="1" ht="57">
      <c r="A122" s="210" t="s">
        <v>15417</v>
      </c>
      <c r="B122" s="224">
        <v>1110101221</v>
      </c>
      <c r="C122" s="87" t="s">
        <v>15374</v>
      </c>
      <c r="D122" s="90" t="s">
        <v>15397</v>
      </c>
      <c r="E122" s="91" t="s">
        <v>24</v>
      </c>
      <c r="F122" s="92">
        <v>1</v>
      </c>
      <c r="G122" s="178">
        <f>'Composições Principais'!I302</f>
        <v>4793.93</v>
      </c>
      <c r="H122" s="104">
        <f t="shared" si="42"/>
        <v>4793.93</v>
      </c>
      <c r="I122" s="101">
        <f t="shared" ref="I122" si="58">G122*(1+$I$9)</f>
        <v>5862.0176039999997</v>
      </c>
      <c r="J122" s="101">
        <f t="shared" si="44"/>
        <v>5862.01</v>
      </c>
      <c r="K122" s="556"/>
    </row>
    <row r="123" spans="1:11" s="197" customFormat="1" ht="28.5">
      <c r="A123" s="210" t="s">
        <v>15418</v>
      </c>
      <c r="B123" s="223">
        <v>91341</v>
      </c>
      <c r="C123" s="87" t="s">
        <v>702</v>
      </c>
      <c r="D123" s="90" t="s">
        <v>15812</v>
      </c>
      <c r="E123" s="91" t="s">
        <v>16070</v>
      </c>
      <c r="F123" s="92">
        <v>2.73</v>
      </c>
      <c r="G123" s="178">
        <f>SINAPI!C3577</f>
        <v>745.37</v>
      </c>
      <c r="H123" s="104">
        <f t="shared" si="42"/>
        <v>2034.86</v>
      </c>
      <c r="I123" s="101">
        <f t="shared" ref="I123" si="59">G123*(1+$I$9)</f>
        <v>911.43843599999991</v>
      </c>
      <c r="J123" s="101">
        <f t="shared" si="44"/>
        <v>2488.2199999999998</v>
      </c>
      <c r="K123" s="556"/>
    </row>
    <row r="124" spans="1:11" s="197" customFormat="1" ht="28.5">
      <c r="A124" s="210" t="s">
        <v>15419</v>
      </c>
      <c r="B124" s="223">
        <v>111090</v>
      </c>
      <c r="C124" s="87" t="s">
        <v>627</v>
      </c>
      <c r="D124" s="90" t="s">
        <v>15813</v>
      </c>
      <c r="E124" s="91" t="s">
        <v>24</v>
      </c>
      <c r="F124" s="92">
        <v>1</v>
      </c>
      <c r="G124" s="178">
        <v>676.77</v>
      </c>
      <c r="H124" s="104">
        <f t="shared" si="42"/>
        <v>676.77</v>
      </c>
      <c r="I124" s="101">
        <f t="shared" ref="I124" si="60">G124*(1+$I$9)</f>
        <v>827.55435599999987</v>
      </c>
      <c r="J124" s="101">
        <f t="shared" si="44"/>
        <v>827.55</v>
      </c>
      <c r="K124" s="556"/>
    </row>
    <row r="125" spans="1:11" s="197" customFormat="1" ht="28.5">
      <c r="A125" s="210" t="s">
        <v>15420</v>
      </c>
      <c r="B125" s="223">
        <f>'Composições Principais'!A304</f>
        <v>1110101225</v>
      </c>
      <c r="C125" s="87" t="s">
        <v>15374</v>
      </c>
      <c r="D125" s="90" t="s">
        <v>15398</v>
      </c>
      <c r="E125" s="91" t="s">
        <v>24</v>
      </c>
      <c r="F125" s="92">
        <v>4</v>
      </c>
      <c r="G125" s="178">
        <f>'Composições Principais'!I317</f>
        <v>1628.69</v>
      </c>
      <c r="H125" s="104">
        <f t="shared" si="42"/>
        <v>6514.76</v>
      </c>
      <c r="I125" s="101">
        <f t="shared" ref="I125" si="61">G125*(1+$I$9)</f>
        <v>1991.5621319999998</v>
      </c>
      <c r="J125" s="101">
        <f t="shared" si="44"/>
        <v>7966.24</v>
      </c>
      <c r="K125" s="556"/>
    </row>
    <row r="126" spans="1:11" s="197" customFormat="1">
      <c r="A126" s="207" t="s">
        <v>15873</v>
      </c>
      <c r="B126" s="221"/>
      <c r="C126" s="171"/>
      <c r="D126" s="105" t="s">
        <v>15421</v>
      </c>
      <c r="E126" s="124"/>
      <c r="F126" s="125"/>
      <c r="G126" s="181"/>
      <c r="H126" s="127">
        <f>SUM(H127:H133)</f>
        <v>64023.960000000006</v>
      </c>
      <c r="I126" s="126"/>
      <c r="J126" s="103">
        <f>SUM(J127:J133)</f>
        <v>78288.469999999987</v>
      </c>
      <c r="K126" s="556">
        <f t="shared" si="22"/>
        <v>1.2227995581654114</v>
      </c>
    </row>
    <row r="127" spans="1:11" s="197" customFormat="1" ht="42.75">
      <c r="A127" s="210" t="s">
        <v>15429</v>
      </c>
      <c r="B127" s="223">
        <v>119000081</v>
      </c>
      <c r="C127" s="87" t="s">
        <v>15374</v>
      </c>
      <c r="D127" s="90" t="s">
        <v>15422</v>
      </c>
      <c r="E127" s="91" t="s">
        <v>24</v>
      </c>
      <c r="F127" s="92">
        <v>11</v>
      </c>
      <c r="G127" s="178">
        <f>'Composições Principais'!I674</f>
        <v>3345.15</v>
      </c>
      <c r="H127" s="104">
        <f t="shared" si="42"/>
        <v>36796.65</v>
      </c>
      <c r="I127" s="101">
        <f t="shared" ref="I127" si="62">G127*(1+$I$9)</f>
        <v>4090.4494199999999</v>
      </c>
      <c r="J127" s="101">
        <f t="shared" si="44"/>
        <v>44994.94</v>
      </c>
      <c r="K127" s="556"/>
    </row>
    <row r="128" spans="1:11" s="197" customFormat="1" ht="42.75">
      <c r="A128" s="210" t="s">
        <v>15430</v>
      </c>
      <c r="B128" s="224">
        <v>119000221</v>
      </c>
      <c r="C128" s="87" t="s">
        <v>15374</v>
      </c>
      <c r="D128" s="90" t="s">
        <v>15423</v>
      </c>
      <c r="E128" s="91" t="s">
        <v>24</v>
      </c>
      <c r="F128" s="92">
        <v>1</v>
      </c>
      <c r="G128" s="178">
        <f>'Composições Principais'!I571</f>
        <v>1569.93</v>
      </c>
      <c r="H128" s="104">
        <f t="shared" si="42"/>
        <v>1569.93</v>
      </c>
      <c r="I128" s="101">
        <f t="shared" ref="I128:I132" si="63">G128*(1+$I$9)</f>
        <v>1919.7104039999999</v>
      </c>
      <c r="J128" s="101">
        <f t="shared" si="44"/>
        <v>1919.71</v>
      </c>
      <c r="K128" s="556"/>
    </row>
    <row r="129" spans="1:11" s="197" customFormat="1" ht="42.75">
      <c r="A129" s="210" t="s">
        <v>15431</v>
      </c>
      <c r="B129" s="223">
        <v>11900008</v>
      </c>
      <c r="C129" s="87" t="s">
        <v>15374</v>
      </c>
      <c r="D129" s="90" t="s">
        <v>15424</v>
      </c>
      <c r="E129" s="91" t="s">
        <v>24</v>
      </c>
      <c r="F129" s="92">
        <v>1</v>
      </c>
      <c r="G129" s="178">
        <f>'Composições Principais'!I725</f>
        <v>3143.4</v>
      </c>
      <c r="H129" s="104">
        <f t="shared" si="42"/>
        <v>3143.4</v>
      </c>
      <c r="I129" s="101">
        <f t="shared" si="63"/>
        <v>3843.7495199999998</v>
      </c>
      <c r="J129" s="101">
        <f t="shared" si="44"/>
        <v>3843.74</v>
      </c>
      <c r="K129" s="556"/>
    </row>
    <row r="130" spans="1:11" s="197" customFormat="1" ht="42.75">
      <c r="A130" s="210" t="s">
        <v>15432</v>
      </c>
      <c r="B130" s="223">
        <v>119000071</v>
      </c>
      <c r="C130" s="87" t="s">
        <v>15374</v>
      </c>
      <c r="D130" s="90" t="s">
        <v>15425</v>
      </c>
      <c r="E130" s="91" t="s">
        <v>24</v>
      </c>
      <c r="F130" s="92">
        <v>1</v>
      </c>
      <c r="G130" s="178">
        <f>'Composições Principais'!I710</f>
        <v>1044.6199999999999</v>
      </c>
      <c r="H130" s="104">
        <f t="shared" si="42"/>
        <v>1044.6199999999999</v>
      </c>
      <c r="I130" s="101">
        <f t="shared" si="63"/>
        <v>1277.3613359999997</v>
      </c>
      <c r="J130" s="101">
        <f t="shared" si="44"/>
        <v>1277.3599999999999</v>
      </c>
      <c r="K130" s="556"/>
    </row>
    <row r="131" spans="1:11" s="197" customFormat="1" ht="42.75">
      <c r="A131" s="210" t="s">
        <v>15433</v>
      </c>
      <c r="B131" s="223">
        <v>119000231</v>
      </c>
      <c r="C131" s="87" t="s">
        <v>15374</v>
      </c>
      <c r="D131" s="90" t="s">
        <v>15426</v>
      </c>
      <c r="E131" s="91" t="s">
        <v>24</v>
      </c>
      <c r="F131" s="92">
        <v>1</v>
      </c>
      <c r="G131" s="178">
        <f>'Composições Principais'!I657</f>
        <v>867.12</v>
      </c>
      <c r="H131" s="104">
        <f t="shared" si="42"/>
        <v>867.12</v>
      </c>
      <c r="I131" s="101">
        <f t="shared" si="63"/>
        <v>1060.3143359999999</v>
      </c>
      <c r="J131" s="101">
        <f t="shared" si="44"/>
        <v>1060.31</v>
      </c>
      <c r="K131" s="556"/>
    </row>
    <row r="132" spans="1:11" s="197" customFormat="1" ht="42.75">
      <c r="A132" s="210" t="s">
        <v>15434</v>
      </c>
      <c r="B132" s="223">
        <v>119000081</v>
      </c>
      <c r="C132" s="87" t="s">
        <v>15374</v>
      </c>
      <c r="D132" s="90" t="s">
        <v>15427</v>
      </c>
      <c r="E132" s="91" t="s">
        <v>24</v>
      </c>
      <c r="F132" s="92">
        <v>4</v>
      </c>
      <c r="G132" s="178">
        <f>'Composições Principais'!I738</f>
        <v>4298.54</v>
      </c>
      <c r="H132" s="104">
        <f t="shared" si="42"/>
        <v>17194.16</v>
      </c>
      <c r="I132" s="101">
        <f t="shared" si="63"/>
        <v>5256.254711999999</v>
      </c>
      <c r="J132" s="101">
        <f t="shared" si="44"/>
        <v>21025.01</v>
      </c>
      <c r="K132" s="556"/>
    </row>
    <row r="133" spans="1:11" s="197" customFormat="1" ht="42.75">
      <c r="A133" s="210" t="s">
        <v>15435</v>
      </c>
      <c r="B133" s="246">
        <v>119000222</v>
      </c>
      <c r="C133" s="87" t="s">
        <v>15374</v>
      </c>
      <c r="D133" s="90" t="s">
        <v>15428</v>
      </c>
      <c r="E133" s="91" t="s">
        <v>24</v>
      </c>
      <c r="F133" s="92">
        <v>2</v>
      </c>
      <c r="G133" s="178">
        <f>'Composições Principais'!I587</f>
        <v>1704.04</v>
      </c>
      <c r="H133" s="104">
        <f t="shared" si="42"/>
        <v>3408.08</v>
      </c>
      <c r="I133" s="101">
        <f t="shared" ref="I133" si="64">G133*(1+$I$9)</f>
        <v>2083.700112</v>
      </c>
      <c r="J133" s="101">
        <f t="shared" si="44"/>
        <v>4167.3999999999996</v>
      </c>
      <c r="K133" s="556"/>
    </row>
    <row r="134" spans="1:11">
      <c r="A134" s="206">
        <v>9</v>
      </c>
      <c r="B134" s="253"/>
      <c r="C134" s="170"/>
      <c r="D134" s="107" t="s">
        <v>45</v>
      </c>
      <c r="E134" s="119"/>
      <c r="F134" s="120"/>
      <c r="G134" s="180"/>
      <c r="H134" s="122">
        <f>SUM(H135:H146)</f>
        <v>45038.3</v>
      </c>
      <c r="I134" s="121"/>
      <c r="J134" s="122">
        <f>SUM(J135:J146)</f>
        <v>55072.819999999992</v>
      </c>
      <c r="K134" s="556">
        <f t="shared" si="22"/>
        <v>1.2227997060279805</v>
      </c>
    </row>
    <row r="135" spans="1:11" s="197" customFormat="1" ht="28.5">
      <c r="A135" s="211" t="s">
        <v>15437</v>
      </c>
      <c r="B135" s="225">
        <v>92264</v>
      </c>
      <c r="C135" s="176" t="s">
        <v>702</v>
      </c>
      <c r="D135" s="109" t="s">
        <v>46</v>
      </c>
      <c r="E135" s="131" t="s">
        <v>22</v>
      </c>
      <c r="F135" s="132">
        <v>21.830000000000002</v>
      </c>
      <c r="G135" s="178">
        <f>VLOOKUP(B135,SINAPI!A133:C20122,3,FALSE)</f>
        <v>222.03</v>
      </c>
      <c r="H135" s="104">
        <f t="shared" si="42"/>
        <v>4846.91</v>
      </c>
      <c r="I135" s="101">
        <f t="shared" ref="I135" si="65">G135*(1+$I$9)</f>
        <v>271.49828399999996</v>
      </c>
      <c r="J135" s="101">
        <f t="shared" si="44"/>
        <v>5926.8</v>
      </c>
      <c r="K135" s="556"/>
    </row>
    <row r="136" spans="1:11" s="197" customFormat="1" ht="28.5">
      <c r="A136" s="211" t="s">
        <v>15438</v>
      </c>
      <c r="B136" s="225">
        <v>91602</v>
      </c>
      <c r="C136" s="176" t="s">
        <v>702</v>
      </c>
      <c r="D136" s="109" t="s">
        <v>47</v>
      </c>
      <c r="E136" s="131" t="s">
        <v>30</v>
      </c>
      <c r="F136" s="132">
        <v>62.93</v>
      </c>
      <c r="G136" s="178">
        <f>VLOOKUP(B136,SINAPI!A134:C20123,3,FALSE)</f>
        <v>11.47</v>
      </c>
      <c r="H136" s="104">
        <f t="shared" si="42"/>
        <v>721.8</v>
      </c>
      <c r="I136" s="101">
        <f t="shared" ref="I136" si="66">G136*(1+$I$9)</f>
        <v>14.025516</v>
      </c>
      <c r="J136" s="101">
        <f t="shared" si="44"/>
        <v>882.62</v>
      </c>
      <c r="K136" s="556"/>
    </row>
    <row r="137" spans="1:11" s="197" customFormat="1" ht="28.5">
      <c r="A137" s="211" t="s">
        <v>15439</v>
      </c>
      <c r="B137" s="225">
        <v>91601</v>
      </c>
      <c r="C137" s="176" t="s">
        <v>702</v>
      </c>
      <c r="D137" s="109" t="s">
        <v>48</v>
      </c>
      <c r="E137" s="131" t="s">
        <v>30</v>
      </c>
      <c r="F137" s="132">
        <v>52.95</v>
      </c>
      <c r="G137" s="178">
        <f>VLOOKUP(B137,SINAPI!A135:C20124,3,FALSE)</f>
        <v>12.28</v>
      </c>
      <c r="H137" s="104">
        <f t="shared" si="42"/>
        <v>650.22</v>
      </c>
      <c r="I137" s="101">
        <f t="shared" ref="I137" si="67">G137*(1+$I$9)</f>
        <v>15.015983999999998</v>
      </c>
      <c r="J137" s="101">
        <f t="shared" si="44"/>
        <v>795.09</v>
      </c>
      <c r="K137" s="556"/>
    </row>
    <row r="138" spans="1:11" s="197" customFormat="1" ht="28.5">
      <c r="A138" s="211" t="s">
        <v>15440</v>
      </c>
      <c r="B138" s="225">
        <v>103670</v>
      </c>
      <c r="C138" s="176" t="s">
        <v>702</v>
      </c>
      <c r="D138" s="109" t="s">
        <v>49</v>
      </c>
      <c r="E138" s="131" t="s">
        <v>25</v>
      </c>
      <c r="F138" s="132">
        <v>2.1800000000000002</v>
      </c>
      <c r="G138" s="178">
        <f>VLOOKUP(B138,SINAPI!A136:C20125,3,FALSE)</f>
        <v>280.89999999999998</v>
      </c>
      <c r="H138" s="104">
        <f t="shared" si="42"/>
        <v>612.36</v>
      </c>
      <c r="I138" s="101">
        <f t="shared" ref="I138" si="68">G138*(1+$I$9)</f>
        <v>343.48451999999992</v>
      </c>
      <c r="J138" s="101">
        <f t="shared" si="44"/>
        <v>748.79</v>
      </c>
      <c r="K138" s="556"/>
    </row>
    <row r="139" spans="1:11" s="197" customFormat="1" ht="42.75">
      <c r="A139" s="211" t="s">
        <v>15441</v>
      </c>
      <c r="B139" s="225">
        <v>94966</v>
      </c>
      <c r="C139" s="176" t="s">
        <v>702</v>
      </c>
      <c r="D139" s="109" t="s">
        <v>51</v>
      </c>
      <c r="E139" s="131" t="s">
        <v>25</v>
      </c>
      <c r="F139" s="132">
        <v>2.1800000000000002</v>
      </c>
      <c r="G139" s="178">
        <f>VLOOKUP(B139,SINAPI!A137:C20126,3,FALSE)</f>
        <v>515.51</v>
      </c>
      <c r="H139" s="104">
        <f t="shared" si="42"/>
        <v>1123.81</v>
      </c>
      <c r="I139" s="101">
        <f t="shared" ref="I139" si="69">G139*(1+$I$9)</f>
        <v>630.3656279999999</v>
      </c>
      <c r="J139" s="101">
        <f t="shared" si="44"/>
        <v>1374.19</v>
      </c>
      <c r="K139" s="556"/>
    </row>
    <row r="140" spans="1:11" s="197" customFormat="1" ht="42.75">
      <c r="A140" s="211" t="s">
        <v>15442</v>
      </c>
      <c r="B140" s="226">
        <v>101159</v>
      </c>
      <c r="C140" s="176" t="s">
        <v>702</v>
      </c>
      <c r="D140" s="113" t="s">
        <v>50</v>
      </c>
      <c r="E140" s="233" t="s">
        <v>22</v>
      </c>
      <c r="F140" s="187">
        <v>4.66</v>
      </c>
      <c r="G140" s="178">
        <f>VLOOKUP(B140,SINAPI!A13:C20127,3,FALSE)</f>
        <v>135.71</v>
      </c>
      <c r="H140" s="104">
        <f t="shared" si="42"/>
        <v>632.4</v>
      </c>
      <c r="I140" s="101">
        <f t="shared" ref="I140" si="70">G140*(1+$I$9)</f>
        <v>165.94618800000001</v>
      </c>
      <c r="J140" s="101">
        <f t="shared" si="44"/>
        <v>773.3</v>
      </c>
      <c r="K140" s="556"/>
    </row>
    <row r="141" spans="1:11" s="197" customFormat="1" ht="42.75">
      <c r="A141" s="211" t="s">
        <v>15443</v>
      </c>
      <c r="B141" s="223">
        <v>87879</v>
      </c>
      <c r="C141" s="176" t="s">
        <v>702</v>
      </c>
      <c r="D141" s="96" t="s">
        <v>36</v>
      </c>
      <c r="E141" s="97" t="s">
        <v>22</v>
      </c>
      <c r="F141" s="98">
        <v>113.4795</v>
      </c>
      <c r="G141" s="178">
        <f>VLOOKUP(B141,SINAPI!A139:C20128,3,FALSE)</f>
        <v>4.25</v>
      </c>
      <c r="H141" s="104">
        <f t="shared" si="42"/>
        <v>482.28</v>
      </c>
      <c r="I141" s="101">
        <f t="shared" ref="I141" si="71">G141*(1+$I$9)</f>
        <v>5.1968999999999994</v>
      </c>
      <c r="J141" s="101">
        <f t="shared" si="44"/>
        <v>589.74</v>
      </c>
      <c r="K141" s="556"/>
    </row>
    <row r="142" spans="1:11" s="197" customFormat="1" ht="42.75">
      <c r="A142" s="211" t="s">
        <v>15444</v>
      </c>
      <c r="B142" s="223">
        <v>87794</v>
      </c>
      <c r="C142" s="176" t="s">
        <v>702</v>
      </c>
      <c r="D142" s="96" t="s">
        <v>52</v>
      </c>
      <c r="E142" s="97" t="s">
        <v>22</v>
      </c>
      <c r="F142" s="98">
        <v>113.4795</v>
      </c>
      <c r="G142" s="178">
        <f>VLOOKUP(B142,SINAPI!A140:C20129,3,FALSE)</f>
        <v>41.9</v>
      </c>
      <c r="H142" s="104">
        <f t="shared" si="42"/>
        <v>4754.79</v>
      </c>
      <c r="I142" s="101">
        <f t="shared" ref="I142" si="72">G142*(1+$I$9)</f>
        <v>51.235319999999994</v>
      </c>
      <c r="J142" s="101">
        <f t="shared" si="44"/>
        <v>5814.15</v>
      </c>
      <c r="K142" s="556"/>
    </row>
    <row r="143" spans="1:11" s="197" customFormat="1" ht="28.5">
      <c r="A143" s="211" t="s">
        <v>15445</v>
      </c>
      <c r="B143" s="223">
        <v>88485</v>
      </c>
      <c r="C143" s="176" t="s">
        <v>702</v>
      </c>
      <c r="D143" s="96" t="s">
        <v>53</v>
      </c>
      <c r="E143" s="97" t="s">
        <v>22</v>
      </c>
      <c r="F143" s="98">
        <v>113.4795</v>
      </c>
      <c r="G143" s="178">
        <f>VLOOKUP(B143,SINAPI!A141:C20130,3,FALSE)</f>
        <v>3.84</v>
      </c>
      <c r="H143" s="104">
        <f t="shared" si="42"/>
        <v>435.76</v>
      </c>
      <c r="I143" s="101">
        <f t="shared" ref="I143" si="73">G143*(1+$I$9)</f>
        <v>4.6955519999999993</v>
      </c>
      <c r="J143" s="101">
        <f t="shared" si="44"/>
        <v>532.84</v>
      </c>
      <c r="K143" s="556"/>
    </row>
    <row r="144" spans="1:11" s="197" customFormat="1">
      <c r="A144" s="211" t="s">
        <v>15446</v>
      </c>
      <c r="B144" s="223">
        <v>95305</v>
      </c>
      <c r="C144" s="176" t="s">
        <v>702</v>
      </c>
      <c r="D144" s="96" t="s">
        <v>54</v>
      </c>
      <c r="E144" s="97" t="s">
        <v>22</v>
      </c>
      <c r="F144" s="98">
        <v>113.4795</v>
      </c>
      <c r="G144" s="178">
        <f>VLOOKUP(B144,SINAPI!A142:C20131,3,FALSE)</f>
        <v>12.67</v>
      </c>
      <c r="H144" s="104">
        <f t="shared" si="42"/>
        <v>1437.78</v>
      </c>
      <c r="I144" s="101">
        <f t="shared" ref="I144:I145" si="74">G144*(1+$I$9)</f>
        <v>15.492875999999999</v>
      </c>
      <c r="J144" s="101">
        <f t="shared" si="44"/>
        <v>1758.12</v>
      </c>
      <c r="K144" s="556"/>
    </row>
    <row r="145" spans="1:11" s="197" customFormat="1" ht="28.5">
      <c r="A145" s="211" t="s">
        <v>15447</v>
      </c>
      <c r="B145" s="223">
        <v>101966</v>
      </c>
      <c r="C145" s="176" t="s">
        <v>702</v>
      </c>
      <c r="D145" s="96" t="s">
        <v>78</v>
      </c>
      <c r="E145" s="97" t="s">
        <v>26</v>
      </c>
      <c r="F145" s="98">
        <v>74.13</v>
      </c>
      <c r="G145" s="178">
        <f>VLOOKUP(B145,SINAPI!A143:C20132,3,FALSE)</f>
        <v>234.24</v>
      </c>
      <c r="H145" s="104">
        <f t="shared" si="42"/>
        <v>17364.21</v>
      </c>
      <c r="I145" s="101">
        <f t="shared" si="74"/>
        <v>286.42867200000001</v>
      </c>
      <c r="J145" s="101">
        <f t="shared" si="44"/>
        <v>21232.95</v>
      </c>
      <c r="K145" s="556"/>
    </row>
    <row r="146" spans="1:11" s="198" customFormat="1" ht="28.5">
      <c r="A146" s="211" t="s">
        <v>15448</v>
      </c>
      <c r="B146" s="177">
        <v>1190000102</v>
      </c>
      <c r="C146" s="177" t="s">
        <v>15374</v>
      </c>
      <c r="D146" s="114" t="s">
        <v>15436</v>
      </c>
      <c r="E146" s="117" t="s">
        <v>26</v>
      </c>
      <c r="F146" s="118">
        <v>40.200000000000003</v>
      </c>
      <c r="G146" s="186">
        <f>'Composições Principais'!I1335</f>
        <v>297.91000000000003</v>
      </c>
      <c r="H146" s="104">
        <f t="shared" si="42"/>
        <v>11975.98</v>
      </c>
      <c r="I146" s="129">
        <f t="shared" ref="I146" si="75">G146*(1+$I$9)</f>
        <v>364.28434800000002</v>
      </c>
      <c r="J146" s="101">
        <f t="shared" si="44"/>
        <v>14644.23</v>
      </c>
      <c r="K146" s="558"/>
    </row>
    <row r="147" spans="1:11">
      <c r="A147" s="206">
        <v>10</v>
      </c>
      <c r="B147" s="253"/>
      <c r="C147" s="170"/>
      <c r="D147" s="107" t="s">
        <v>55</v>
      </c>
      <c r="E147" s="119"/>
      <c r="F147" s="120"/>
      <c r="G147" s="180"/>
      <c r="H147" s="122">
        <f>H148</f>
        <v>40980.26</v>
      </c>
      <c r="I147" s="121"/>
      <c r="J147" s="122">
        <f>J148+J155</f>
        <v>54394.05</v>
      </c>
      <c r="K147" s="556">
        <f t="shared" ref="K147:K197" si="76">J147/H147</f>
        <v>1.3273232039035379</v>
      </c>
    </row>
    <row r="148" spans="1:11" s="197" customFormat="1">
      <c r="A148" s="207" t="s">
        <v>15449</v>
      </c>
      <c r="B148" s="221"/>
      <c r="C148" s="171"/>
      <c r="D148" s="105" t="s">
        <v>15450</v>
      </c>
      <c r="E148" s="124"/>
      <c r="F148" s="125"/>
      <c r="G148" s="181"/>
      <c r="H148" s="103">
        <f>SUM(H149:H154)</f>
        <v>40980.26</v>
      </c>
      <c r="I148" s="126"/>
      <c r="J148" s="103">
        <f>SUM(J149:J154)</f>
        <v>50110.670000000006</v>
      </c>
      <c r="K148" s="556">
        <f t="shared" si="76"/>
        <v>1.2228001969728841</v>
      </c>
    </row>
    <row r="149" spans="1:11" s="197" customFormat="1" ht="28.5">
      <c r="A149" s="210" t="s">
        <v>15451</v>
      </c>
      <c r="B149" s="223">
        <v>92584</v>
      </c>
      <c r="C149" s="176" t="s">
        <v>702</v>
      </c>
      <c r="D149" s="96" t="s">
        <v>56</v>
      </c>
      <c r="E149" s="97" t="s">
        <v>24</v>
      </c>
      <c r="F149" s="98">
        <v>21</v>
      </c>
      <c r="G149" s="178">
        <f>VLOOKUP(B149,SINAPI!A147:C20136,3,FALSE)</f>
        <v>879.7</v>
      </c>
      <c r="H149" s="104">
        <f t="shared" ref="H149:H159" si="77">TRUNC(F149*G149,2)</f>
        <v>18473.7</v>
      </c>
      <c r="I149" s="101">
        <f t="shared" ref="I149" si="78">G149*(1+$I$9)</f>
        <v>1075.6971599999999</v>
      </c>
      <c r="J149" s="101">
        <f t="shared" ref="J149:J159" si="79">TRUNC(I149*F149,2)</f>
        <v>22589.64</v>
      </c>
      <c r="K149" s="556"/>
    </row>
    <row r="150" spans="1:11" s="197" customFormat="1" ht="28.5">
      <c r="A150" s="210" t="s">
        <v>15453</v>
      </c>
      <c r="B150" s="223">
        <v>94201</v>
      </c>
      <c r="C150" s="176" t="s">
        <v>702</v>
      </c>
      <c r="D150" s="96" t="s">
        <v>57</v>
      </c>
      <c r="E150" s="97" t="s">
        <v>22</v>
      </c>
      <c r="F150" s="98">
        <v>110.87</v>
      </c>
      <c r="G150" s="178">
        <f>VLOOKUP(B150,SINAPI!A148:C20137,3,FALSE)</f>
        <v>58.61</v>
      </c>
      <c r="H150" s="104">
        <f t="shared" si="77"/>
        <v>6498.09</v>
      </c>
      <c r="I150" s="101">
        <f t="shared" ref="I150" si="80">G150*(1+$I$9)</f>
        <v>71.668307999999996</v>
      </c>
      <c r="J150" s="101">
        <f t="shared" si="79"/>
        <v>7945.86</v>
      </c>
      <c r="K150" s="556"/>
    </row>
    <row r="151" spans="1:11" s="197" customFormat="1" ht="28.5">
      <c r="A151" s="210" t="s">
        <v>15454</v>
      </c>
      <c r="B151" s="223">
        <v>94227</v>
      </c>
      <c r="C151" s="176" t="s">
        <v>702</v>
      </c>
      <c r="D151" s="96" t="s">
        <v>58</v>
      </c>
      <c r="E151" s="97" t="s">
        <v>26</v>
      </c>
      <c r="F151" s="98">
        <v>24.42</v>
      </c>
      <c r="G151" s="178">
        <f>VLOOKUP(B151,SINAPI!A149:C20138,3,FALSE)</f>
        <v>56.07</v>
      </c>
      <c r="H151" s="104">
        <f t="shared" si="77"/>
        <v>1369.22</v>
      </c>
      <c r="I151" s="101">
        <f t="shared" ref="I151" si="81">G151*(1+$I$9)</f>
        <v>68.562395999999993</v>
      </c>
      <c r="J151" s="101">
        <f t="shared" si="79"/>
        <v>1674.29</v>
      </c>
      <c r="K151" s="556"/>
    </row>
    <row r="152" spans="1:11" s="197" customFormat="1" ht="28.5">
      <c r="A152" s="210" t="s">
        <v>15455</v>
      </c>
      <c r="B152" s="223">
        <v>94231</v>
      </c>
      <c r="C152" s="176" t="s">
        <v>702</v>
      </c>
      <c r="D152" s="96" t="s">
        <v>59</v>
      </c>
      <c r="E152" s="97" t="s">
        <v>26</v>
      </c>
      <c r="F152" s="98">
        <v>42.38</v>
      </c>
      <c r="G152" s="178">
        <f>VLOOKUP(B152,SINAPI!A150:C20139,3,FALSE)</f>
        <v>46.2</v>
      </c>
      <c r="H152" s="104">
        <f t="shared" si="77"/>
        <v>1957.95</v>
      </c>
      <c r="I152" s="101">
        <f t="shared" ref="I152" si="82">G152*(1+$I$9)</f>
        <v>56.493359999999996</v>
      </c>
      <c r="J152" s="101">
        <f t="shared" si="79"/>
        <v>2394.1799999999998</v>
      </c>
      <c r="K152" s="556"/>
    </row>
    <row r="153" spans="1:11" s="197" customFormat="1" ht="28.5">
      <c r="A153" s="210" t="s">
        <v>15456</v>
      </c>
      <c r="B153" s="223">
        <v>11000006</v>
      </c>
      <c r="C153" s="94" t="s">
        <v>15374</v>
      </c>
      <c r="D153" s="96" t="s">
        <v>60</v>
      </c>
      <c r="E153" s="97" t="s">
        <v>23</v>
      </c>
      <c r="F153" s="98">
        <v>110.87</v>
      </c>
      <c r="G153" s="178">
        <f>'Composições Principais'!I895</f>
        <v>104.21</v>
      </c>
      <c r="H153" s="104">
        <f t="shared" si="77"/>
        <v>11553.76</v>
      </c>
      <c r="I153" s="101">
        <f t="shared" ref="I153" si="83">G153*(1+$I$9)</f>
        <v>127.42798799999998</v>
      </c>
      <c r="J153" s="101">
        <f t="shared" si="79"/>
        <v>14127.94</v>
      </c>
      <c r="K153" s="556"/>
    </row>
    <row r="154" spans="1:11" s="197" customFormat="1" ht="28.5">
      <c r="A154" s="210" t="s">
        <v>15457</v>
      </c>
      <c r="B154" s="223">
        <v>102203</v>
      </c>
      <c r="C154" s="176" t="s">
        <v>702</v>
      </c>
      <c r="D154" s="96" t="s">
        <v>61</v>
      </c>
      <c r="E154" s="97" t="s">
        <v>22</v>
      </c>
      <c r="F154" s="98">
        <v>110.87</v>
      </c>
      <c r="G154" s="178">
        <f>VLOOKUP(B154,SINAPI!A152:C20141,3,FALSE)</f>
        <v>10.17</v>
      </c>
      <c r="H154" s="104">
        <f t="shared" si="77"/>
        <v>1127.54</v>
      </c>
      <c r="I154" s="101">
        <f t="shared" ref="I154" si="84">G154*(1+$I$9)</f>
        <v>12.435875999999999</v>
      </c>
      <c r="J154" s="101">
        <f t="shared" si="79"/>
        <v>1378.76</v>
      </c>
      <c r="K154" s="556"/>
    </row>
    <row r="155" spans="1:11" s="197" customFormat="1">
      <c r="A155" s="207" t="s">
        <v>15874</v>
      </c>
      <c r="B155" s="221"/>
      <c r="C155" s="171"/>
      <c r="D155" s="105" t="s">
        <v>15458</v>
      </c>
      <c r="E155" s="124"/>
      <c r="F155" s="125"/>
      <c r="G155" s="181"/>
      <c r="H155" s="103">
        <f>SUM(H156:H159)</f>
        <v>3502.93</v>
      </c>
      <c r="I155" s="126"/>
      <c r="J155" s="103">
        <f>SUM(J156:J159)</f>
        <v>4283.38</v>
      </c>
      <c r="K155" s="556">
        <f t="shared" si="76"/>
        <v>1.2227991995272529</v>
      </c>
    </row>
    <row r="156" spans="1:11" s="197" customFormat="1" ht="28.5">
      <c r="A156" s="210" t="s">
        <v>15875</v>
      </c>
      <c r="B156" s="223">
        <v>94216</v>
      </c>
      <c r="C156" s="176" t="s">
        <v>702</v>
      </c>
      <c r="D156" s="96" t="s">
        <v>62</v>
      </c>
      <c r="E156" s="97" t="s">
        <v>22</v>
      </c>
      <c r="F156" s="98">
        <v>11.06</v>
      </c>
      <c r="G156" s="178">
        <f>VLOOKUP(B156,SINAPI!A154:C20143,3,FALSE)</f>
        <v>200.06</v>
      </c>
      <c r="H156" s="104">
        <f t="shared" si="77"/>
        <v>2212.66</v>
      </c>
      <c r="I156" s="101">
        <f t="shared" ref="I156" si="85">G156*(1+$I$9)</f>
        <v>244.63336799999999</v>
      </c>
      <c r="J156" s="101">
        <f t="shared" si="79"/>
        <v>2705.64</v>
      </c>
      <c r="K156" s="556"/>
    </row>
    <row r="157" spans="1:11" s="197" customFormat="1" ht="28.5">
      <c r="A157" s="210" t="s">
        <v>15876</v>
      </c>
      <c r="B157" s="223">
        <v>94228</v>
      </c>
      <c r="C157" s="176" t="s">
        <v>702</v>
      </c>
      <c r="D157" s="96" t="s">
        <v>63</v>
      </c>
      <c r="E157" s="97" t="s">
        <v>26</v>
      </c>
      <c r="F157" s="98">
        <v>3.3000000000000003</v>
      </c>
      <c r="G157" s="178">
        <f>VLOOKUP(B157,SINAPI!A155:C20144,3,FALSE)</f>
        <v>76.400000000000006</v>
      </c>
      <c r="H157" s="104">
        <f t="shared" si="77"/>
        <v>252.12</v>
      </c>
      <c r="I157" s="101">
        <f t="shared" ref="I157" si="86">G157*(1+$I$9)</f>
        <v>93.42192</v>
      </c>
      <c r="J157" s="101">
        <f t="shared" si="79"/>
        <v>308.29000000000002</v>
      </c>
      <c r="K157" s="556"/>
    </row>
    <row r="158" spans="1:11" s="197" customFormat="1" ht="28.5">
      <c r="A158" s="210" t="s">
        <v>15877</v>
      </c>
      <c r="B158" s="223">
        <v>94231</v>
      </c>
      <c r="C158" s="176" t="s">
        <v>702</v>
      </c>
      <c r="D158" s="96" t="s">
        <v>59</v>
      </c>
      <c r="E158" s="97" t="s">
        <v>26</v>
      </c>
      <c r="F158" s="98">
        <v>13.1</v>
      </c>
      <c r="G158" s="178">
        <f>VLOOKUP(B158,SINAPI!A156:C20145,3,FALSE)</f>
        <v>46.2</v>
      </c>
      <c r="H158" s="104">
        <f t="shared" si="77"/>
        <v>605.22</v>
      </c>
      <c r="I158" s="101">
        <f t="shared" ref="I158" si="87">G158*(1+$I$9)</f>
        <v>56.493359999999996</v>
      </c>
      <c r="J158" s="101">
        <f t="shared" si="79"/>
        <v>740.06</v>
      </c>
      <c r="K158" s="556"/>
    </row>
    <row r="159" spans="1:11" s="197" customFormat="1">
      <c r="A159" s="210" t="s">
        <v>15878</v>
      </c>
      <c r="B159" s="223">
        <v>7307</v>
      </c>
      <c r="C159" s="176" t="s">
        <v>702</v>
      </c>
      <c r="D159" s="96" t="s">
        <v>64</v>
      </c>
      <c r="E159" s="97" t="s">
        <v>65</v>
      </c>
      <c r="F159" s="98">
        <v>10.47</v>
      </c>
      <c r="G159" s="178">
        <f>VLOOKUP(B159,SINAPI!A157:C20146,3,FALSE)</f>
        <v>41.35</v>
      </c>
      <c r="H159" s="104">
        <f t="shared" si="77"/>
        <v>432.93</v>
      </c>
      <c r="I159" s="101">
        <f t="shared" ref="I159" si="88">G159*(1+$I$9)</f>
        <v>50.562779999999997</v>
      </c>
      <c r="J159" s="101">
        <f t="shared" si="79"/>
        <v>529.39</v>
      </c>
      <c r="K159" s="556"/>
    </row>
    <row r="160" spans="1:11">
      <c r="A160" s="206">
        <v>11</v>
      </c>
      <c r="B160" s="253"/>
      <c r="C160" s="170"/>
      <c r="D160" s="107" t="s">
        <v>66</v>
      </c>
      <c r="E160" s="119"/>
      <c r="F160" s="120"/>
      <c r="G160" s="180"/>
      <c r="H160" s="122">
        <f>H161+H164</f>
        <v>21135.64</v>
      </c>
      <c r="I160" s="121"/>
      <c r="J160" s="122">
        <f>J161+J164</f>
        <v>25844.67</v>
      </c>
      <c r="K160" s="556">
        <f t="shared" si="76"/>
        <v>1.2228004451249168</v>
      </c>
    </row>
    <row r="161" spans="1:11" s="197" customFormat="1">
      <c r="A161" s="207" t="s">
        <v>15459</v>
      </c>
      <c r="B161" s="221"/>
      <c r="C161" s="171"/>
      <c r="D161" s="105" t="s">
        <v>67</v>
      </c>
      <c r="E161" s="124"/>
      <c r="F161" s="125"/>
      <c r="G161" s="181"/>
      <c r="H161" s="103">
        <f>SUM(H162:H163)</f>
        <v>19464.55</v>
      </c>
      <c r="I161" s="126"/>
      <c r="J161" s="103">
        <f>SUM(J162:J163)</f>
        <v>23801.25</v>
      </c>
      <c r="K161" s="556">
        <f t="shared" si="76"/>
        <v>1.2227999106067184</v>
      </c>
    </row>
    <row r="162" spans="1:11" s="197" customFormat="1">
      <c r="A162" s="210" t="s">
        <v>15462</v>
      </c>
      <c r="B162" s="223">
        <v>96113</v>
      </c>
      <c r="C162" s="176" t="s">
        <v>702</v>
      </c>
      <c r="D162" s="96" t="s">
        <v>15460</v>
      </c>
      <c r="E162" s="97" t="s">
        <v>22</v>
      </c>
      <c r="F162" s="98">
        <v>406.94080000000002</v>
      </c>
      <c r="G162" s="178">
        <f>VLOOKUP(B162,SINAPI!A160:C20149,3,FALSE)</f>
        <v>47.46</v>
      </c>
      <c r="H162" s="104">
        <f t="shared" ref="H162:H195" si="89">TRUNC(F162*G162,2)</f>
        <v>19313.41</v>
      </c>
      <c r="I162" s="101">
        <f t="shared" ref="I162" si="90">G162*(1+$I$9)</f>
        <v>58.034087999999997</v>
      </c>
      <c r="J162" s="101">
        <f t="shared" ref="J162:J195" si="91">TRUNC(I162*F162,2)</f>
        <v>23616.43</v>
      </c>
      <c r="K162" s="556"/>
    </row>
    <row r="163" spans="1:11" s="197" customFormat="1">
      <c r="A163" s="210" t="s">
        <v>15463</v>
      </c>
      <c r="B163" s="223">
        <v>96120</v>
      </c>
      <c r="C163" s="176" t="s">
        <v>702</v>
      </c>
      <c r="D163" s="96" t="s">
        <v>15461</v>
      </c>
      <c r="E163" s="97" t="s">
        <v>26</v>
      </c>
      <c r="F163" s="98">
        <v>48.6</v>
      </c>
      <c r="G163" s="178">
        <f>VLOOKUP(B163,SINAPI!A161:C20150,3,FALSE)</f>
        <v>3.11</v>
      </c>
      <c r="H163" s="104">
        <f t="shared" si="89"/>
        <v>151.13999999999999</v>
      </c>
      <c r="I163" s="101">
        <f t="shared" ref="I163" si="92">G163*(1+$I$9)</f>
        <v>3.8029079999999995</v>
      </c>
      <c r="J163" s="101">
        <f t="shared" si="91"/>
        <v>184.82</v>
      </c>
      <c r="K163" s="556"/>
    </row>
    <row r="164" spans="1:11" s="197" customFormat="1">
      <c r="A164" s="207" t="s">
        <v>15464</v>
      </c>
      <c r="B164" s="221"/>
      <c r="C164" s="171"/>
      <c r="D164" s="105" t="s">
        <v>68</v>
      </c>
      <c r="E164" s="124"/>
      <c r="F164" s="125"/>
      <c r="G164" s="181"/>
      <c r="H164" s="103">
        <f>SUM(H165:H168)</f>
        <v>1671.09</v>
      </c>
      <c r="I164" s="126"/>
      <c r="J164" s="103">
        <f>SUM(J165:J168)</f>
        <v>2043.42</v>
      </c>
      <c r="K164" s="556">
        <f t="shared" si="76"/>
        <v>1.2228066710949141</v>
      </c>
    </row>
    <row r="165" spans="1:11" s="197" customFormat="1" ht="28.5">
      <c r="A165" s="208" t="s">
        <v>15465</v>
      </c>
      <c r="B165" s="222">
        <v>88484</v>
      </c>
      <c r="C165" s="176" t="s">
        <v>702</v>
      </c>
      <c r="D165" s="83" t="s">
        <v>70</v>
      </c>
      <c r="E165" s="82" t="s">
        <v>22</v>
      </c>
      <c r="F165" s="84">
        <v>19.34328</v>
      </c>
      <c r="G165" s="178">
        <f>VLOOKUP(B165,SINAPI!A163:C20152,3,FALSE)</f>
        <v>4.74</v>
      </c>
      <c r="H165" s="104">
        <f t="shared" si="89"/>
        <v>91.68</v>
      </c>
      <c r="I165" s="101">
        <f t="shared" ref="I165" si="93">G165*(1+$I$9)</f>
        <v>5.7960719999999997</v>
      </c>
      <c r="J165" s="101">
        <f t="shared" si="91"/>
        <v>112.11</v>
      </c>
      <c r="K165" s="556"/>
    </row>
    <row r="166" spans="1:11" s="197" customFormat="1" ht="28.5">
      <c r="A166" s="208" t="s">
        <v>15466</v>
      </c>
      <c r="B166" s="222">
        <v>88496</v>
      </c>
      <c r="C166" s="176" t="s">
        <v>702</v>
      </c>
      <c r="D166" s="83" t="s">
        <v>69</v>
      </c>
      <c r="E166" s="82" t="s">
        <v>22</v>
      </c>
      <c r="F166" s="84">
        <v>19.34328</v>
      </c>
      <c r="G166" s="178">
        <f>VLOOKUP(B166,SINAPI!A164:C20153,3,FALSE)</f>
        <v>30.38</v>
      </c>
      <c r="H166" s="104">
        <f t="shared" si="89"/>
        <v>587.64</v>
      </c>
      <c r="I166" s="101">
        <f t="shared" ref="I166" si="94">G166*(1+$I$9)</f>
        <v>37.148663999999997</v>
      </c>
      <c r="J166" s="101">
        <f t="shared" si="91"/>
        <v>718.57</v>
      </c>
      <c r="K166" s="556"/>
    </row>
    <row r="167" spans="1:11" s="197" customFormat="1" ht="28.5">
      <c r="A167" s="208" t="s">
        <v>15467</v>
      </c>
      <c r="B167" s="222">
        <v>88488</v>
      </c>
      <c r="C167" s="176" t="s">
        <v>702</v>
      </c>
      <c r="D167" s="83" t="s">
        <v>71</v>
      </c>
      <c r="E167" s="82" t="s">
        <v>22</v>
      </c>
      <c r="F167" s="84">
        <v>19.34328</v>
      </c>
      <c r="G167" s="178">
        <f>VLOOKUP(B167,SINAPI!A165:C20154,3,FALSE)</f>
        <v>14.18</v>
      </c>
      <c r="H167" s="104">
        <f t="shared" si="89"/>
        <v>274.27999999999997</v>
      </c>
      <c r="I167" s="101">
        <f t="shared" ref="I167" si="95">G167*(1+$I$9)</f>
        <v>17.339303999999998</v>
      </c>
      <c r="J167" s="101">
        <f t="shared" si="91"/>
        <v>335.39</v>
      </c>
      <c r="K167" s="556"/>
    </row>
    <row r="168" spans="1:11" s="197" customFormat="1" ht="28.5">
      <c r="A168" s="208" t="s">
        <v>15468</v>
      </c>
      <c r="B168" s="222">
        <v>102203</v>
      </c>
      <c r="C168" s="176" t="s">
        <v>702</v>
      </c>
      <c r="D168" s="83" t="s">
        <v>61</v>
      </c>
      <c r="E168" s="82" t="s">
        <v>22</v>
      </c>
      <c r="F168" s="84">
        <v>70.55</v>
      </c>
      <c r="G168" s="178">
        <f>VLOOKUP(B168,SINAPI!A166:C20155,3,FALSE)</f>
        <v>10.17</v>
      </c>
      <c r="H168" s="104">
        <f t="shared" si="89"/>
        <v>717.49</v>
      </c>
      <c r="I168" s="101">
        <f t="shared" ref="I168" si="96">G168*(1+$I$9)</f>
        <v>12.435875999999999</v>
      </c>
      <c r="J168" s="101">
        <f t="shared" si="91"/>
        <v>877.35</v>
      </c>
      <c r="K168" s="556"/>
    </row>
    <row r="169" spans="1:11">
      <c r="A169" s="206">
        <v>12</v>
      </c>
      <c r="B169" s="253"/>
      <c r="C169" s="170"/>
      <c r="D169" s="107" t="s">
        <v>72</v>
      </c>
      <c r="E169" s="119"/>
      <c r="F169" s="120"/>
      <c r="G169" s="180"/>
      <c r="H169" s="122">
        <f>SUM(H170:H183)</f>
        <v>254629.2</v>
      </c>
      <c r="I169" s="121"/>
      <c r="J169" s="122">
        <f>SUM(J170:J183)</f>
        <v>311360.61</v>
      </c>
      <c r="K169" s="556">
        <f t="shared" si="76"/>
        <v>1.2228000951972515</v>
      </c>
    </row>
    <row r="170" spans="1:11" s="197" customFormat="1">
      <c r="A170" s="208" t="s">
        <v>15879</v>
      </c>
      <c r="B170" s="222">
        <v>95241</v>
      </c>
      <c r="C170" s="176" t="s">
        <v>702</v>
      </c>
      <c r="D170" s="83" t="s">
        <v>15469</v>
      </c>
      <c r="E170" s="82" t="s">
        <v>22</v>
      </c>
      <c r="F170" s="84">
        <v>337.8</v>
      </c>
      <c r="G170" s="178">
        <f>VLOOKUP(B170,SINAPI!A168:C20157,3,FALSE)</f>
        <v>34.72</v>
      </c>
      <c r="H170" s="104">
        <f t="shared" si="89"/>
        <v>11728.41</v>
      </c>
      <c r="I170" s="101">
        <f t="shared" ref="I170" si="97">G170*(1+$I$9)</f>
        <v>42.455615999999992</v>
      </c>
      <c r="J170" s="101">
        <f t="shared" si="91"/>
        <v>14341.5</v>
      </c>
      <c r="K170" s="556"/>
    </row>
    <row r="171" spans="1:11" s="197" customFormat="1">
      <c r="A171" s="208" t="s">
        <v>15880</v>
      </c>
      <c r="B171" s="222">
        <v>101726</v>
      </c>
      <c r="C171" s="176" t="s">
        <v>702</v>
      </c>
      <c r="D171" s="83" t="s">
        <v>15848</v>
      </c>
      <c r="E171" s="82" t="s">
        <v>22</v>
      </c>
      <c r="F171" s="84">
        <v>240.92840000000001</v>
      </c>
      <c r="G171" s="178">
        <f>VLOOKUP(B171,SINAPI!A169:C20158,3,FALSE)</f>
        <v>209.81</v>
      </c>
      <c r="H171" s="104">
        <f t="shared" si="89"/>
        <v>50549.18</v>
      </c>
      <c r="I171" s="101">
        <f t="shared" ref="I171:I176" si="98">G171*(1+$I$9)</f>
        <v>256.55566799999997</v>
      </c>
      <c r="J171" s="101">
        <f t="shared" si="91"/>
        <v>61811.54</v>
      </c>
      <c r="K171" s="556"/>
    </row>
    <row r="172" spans="1:11" s="197" customFormat="1" ht="28.5">
      <c r="A172" s="208" t="s">
        <v>15881</v>
      </c>
      <c r="B172" s="222">
        <f>'Composições Principais'!A1651</f>
        <v>11900001023</v>
      </c>
      <c r="C172" s="176" t="s">
        <v>15374</v>
      </c>
      <c r="D172" s="83" t="s">
        <v>16108</v>
      </c>
      <c r="E172" s="82" t="s">
        <v>22</v>
      </c>
      <c r="F172" s="84">
        <v>23.453600000000002</v>
      </c>
      <c r="G172" s="178">
        <f>'Composições Principais'!I1663</f>
        <v>404.03</v>
      </c>
      <c r="H172" s="104">
        <f t="shared" si="89"/>
        <v>9475.9500000000007</v>
      </c>
      <c r="I172" s="101">
        <f t="shared" si="98"/>
        <v>494.0478839999999</v>
      </c>
      <c r="J172" s="101">
        <f t="shared" si="91"/>
        <v>11587.2</v>
      </c>
      <c r="K172" s="556"/>
    </row>
    <row r="173" spans="1:11" s="197" customFormat="1" ht="28.5">
      <c r="A173" s="208" t="s">
        <v>15882</v>
      </c>
      <c r="B173" s="222">
        <f>'Composições Principais'!A1651</f>
        <v>11900001023</v>
      </c>
      <c r="C173" s="176" t="s">
        <v>15374</v>
      </c>
      <c r="D173" s="83" t="s">
        <v>16109</v>
      </c>
      <c r="E173" s="82" t="s">
        <v>22</v>
      </c>
      <c r="F173" s="84">
        <v>8.08</v>
      </c>
      <c r="G173" s="178">
        <f>'Composições Principais'!I1663</f>
        <v>404.03</v>
      </c>
      <c r="H173" s="104">
        <f t="shared" si="89"/>
        <v>3264.56</v>
      </c>
      <c r="I173" s="101">
        <f t="shared" si="98"/>
        <v>494.0478839999999</v>
      </c>
      <c r="J173" s="101">
        <f t="shared" si="91"/>
        <v>3991.9</v>
      </c>
      <c r="K173" s="556"/>
    </row>
    <row r="174" spans="1:11" s="197" customFormat="1" ht="28.5">
      <c r="A174" s="208" t="s">
        <v>15883</v>
      </c>
      <c r="B174" s="222">
        <f>'Composições Principais'!A1651</f>
        <v>11900001023</v>
      </c>
      <c r="C174" s="176" t="s">
        <v>15374</v>
      </c>
      <c r="D174" s="83" t="s">
        <v>16110</v>
      </c>
      <c r="E174" s="82" t="s">
        <v>22</v>
      </c>
      <c r="F174" s="84">
        <v>2.56</v>
      </c>
      <c r="G174" s="178">
        <f>'Composições Principais'!I1663</f>
        <v>404.03</v>
      </c>
      <c r="H174" s="104">
        <f t="shared" si="89"/>
        <v>1034.31</v>
      </c>
      <c r="I174" s="101">
        <f t="shared" si="98"/>
        <v>494.0478839999999</v>
      </c>
      <c r="J174" s="101">
        <f t="shared" si="91"/>
        <v>1264.76</v>
      </c>
      <c r="K174" s="556"/>
    </row>
    <row r="175" spans="1:11" s="197" customFormat="1" ht="28.5">
      <c r="A175" s="208" t="s">
        <v>15884</v>
      </c>
      <c r="B175" s="222">
        <f>'Composições Principais'!A1651</f>
        <v>11900001023</v>
      </c>
      <c r="C175" s="176" t="s">
        <v>15374</v>
      </c>
      <c r="D175" s="83" t="s">
        <v>16111</v>
      </c>
      <c r="E175" s="82" t="s">
        <v>22</v>
      </c>
      <c r="F175" s="84">
        <v>14.8</v>
      </c>
      <c r="G175" s="178">
        <f>'Composições Principais'!I1663</f>
        <v>404.03</v>
      </c>
      <c r="H175" s="104">
        <f t="shared" si="89"/>
        <v>5979.64</v>
      </c>
      <c r="I175" s="101">
        <f t="shared" si="98"/>
        <v>494.0478839999999</v>
      </c>
      <c r="J175" s="101">
        <f t="shared" si="91"/>
        <v>7311.9</v>
      </c>
      <c r="K175" s="556"/>
    </row>
    <row r="176" spans="1:11" s="197" customFormat="1" ht="28.5">
      <c r="A176" s="208" t="s">
        <v>15885</v>
      </c>
      <c r="B176" s="222">
        <f>'Composições Principais'!A1651</f>
        <v>11900001023</v>
      </c>
      <c r="C176" s="176" t="s">
        <v>15374</v>
      </c>
      <c r="D176" s="83" t="s">
        <v>16112</v>
      </c>
      <c r="E176" s="82" t="s">
        <v>22</v>
      </c>
      <c r="F176" s="84">
        <v>10.88</v>
      </c>
      <c r="G176" s="178">
        <f>'Composições Principais'!I1663</f>
        <v>404.03</v>
      </c>
      <c r="H176" s="104">
        <f t="shared" si="89"/>
        <v>4395.84</v>
      </c>
      <c r="I176" s="101">
        <f t="shared" si="98"/>
        <v>494.0478839999999</v>
      </c>
      <c r="J176" s="101">
        <f t="shared" si="91"/>
        <v>5375.24</v>
      </c>
      <c r="K176" s="556"/>
    </row>
    <row r="177" spans="1:11" s="197" customFormat="1">
      <c r="A177" s="208" t="s">
        <v>15886</v>
      </c>
      <c r="B177" s="323">
        <v>1110101226</v>
      </c>
      <c r="C177" s="87" t="s">
        <v>15374</v>
      </c>
      <c r="D177" s="83" t="s">
        <v>15854</v>
      </c>
      <c r="E177" s="82" t="s">
        <v>15470</v>
      </c>
      <c r="F177" s="84">
        <v>148.25000000000003</v>
      </c>
      <c r="G177" s="178">
        <f>'Composições Principais'!I327</f>
        <v>57.29</v>
      </c>
      <c r="H177" s="104">
        <f t="shared" si="89"/>
        <v>8493.24</v>
      </c>
      <c r="I177" s="101">
        <f t="shared" ref="I177" si="99">G177*(1+$I$9)</f>
        <v>70.054211999999993</v>
      </c>
      <c r="J177" s="101">
        <f t="shared" si="91"/>
        <v>10385.530000000001</v>
      </c>
      <c r="K177" s="556"/>
    </row>
    <row r="178" spans="1:11" s="197" customFormat="1">
      <c r="A178" s="208" t="s">
        <v>15887</v>
      </c>
      <c r="B178" s="222">
        <v>170330</v>
      </c>
      <c r="C178" s="87" t="s">
        <v>627</v>
      </c>
      <c r="D178" s="83" t="s">
        <v>15471</v>
      </c>
      <c r="E178" s="82" t="s">
        <v>22</v>
      </c>
      <c r="F178" s="84">
        <v>163.7038</v>
      </c>
      <c r="G178" s="178">
        <v>650.66</v>
      </c>
      <c r="H178" s="104">
        <f t="shared" si="89"/>
        <v>106515.51</v>
      </c>
      <c r="I178" s="101">
        <f t="shared" ref="I178" si="100">G178*(1+$I$9)</f>
        <v>795.62704799999983</v>
      </c>
      <c r="J178" s="101">
        <f t="shared" si="91"/>
        <v>130247.17</v>
      </c>
      <c r="K178" s="556"/>
    </row>
    <row r="179" spans="1:11" s="197" customFormat="1">
      <c r="A179" s="208" t="s">
        <v>15888</v>
      </c>
      <c r="B179" s="323">
        <v>1110101227</v>
      </c>
      <c r="C179" s="87" t="s">
        <v>15374</v>
      </c>
      <c r="D179" s="83" t="s">
        <v>15472</v>
      </c>
      <c r="E179" s="82" t="s">
        <v>15470</v>
      </c>
      <c r="F179" s="84">
        <v>76.52000000000001</v>
      </c>
      <c r="G179" s="178">
        <f>'Composições Principais'!I337</f>
        <v>72.83</v>
      </c>
      <c r="H179" s="104">
        <f t="shared" si="89"/>
        <v>5572.95</v>
      </c>
      <c r="I179" s="101">
        <f t="shared" ref="I179" si="101">G179*(1+$I$9)</f>
        <v>89.056523999999996</v>
      </c>
      <c r="J179" s="101">
        <f t="shared" si="91"/>
        <v>6814.6</v>
      </c>
      <c r="K179" s="556"/>
    </row>
    <row r="180" spans="1:11" s="197" customFormat="1">
      <c r="A180" s="208" t="s">
        <v>15889</v>
      </c>
      <c r="B180" s="222">
        <f>'Composições Principais'!A1591</f>
        <v>11900001019</v>
      </c>
      <c r="C180" s="87" t="s">
        <v>15374</v>
      </c>
      <c r="D180" s="83" t="s">
        <v>16074</v>
      </c>
      <c r="E180" s="82" t="s">
        <v>22</v>
      </c>
      <c r="F180" s="84">
        <v>125.554</v>
      </c>
      <c r="G180" s="178">
        <f>'Composições Principais'!I1600</f>
        <v>80.81</v>
      </c>
      <c r="H180" s="104">
        <f t="shared" si="89"/>
        <v>10146.01</v>
      </c>
      <c r="I180" s="101">
        <f t="shared" ref="I180" si="102">G180*(1+$I$9)</f>
        <v>98.814467999999991</v>
      </c>
      <c r="J180" s="101">
        <f t="shared" si="91"/>
        <v>12406.55</v>
      </c>
      <c r="K180" s="556"/>
    </row>
    <row r="181" spans="1:11" s="197" customFormat="1">
      <c r="A181" s="208" t="s">
        <v>15890</v>
      </c>
      <c r="B181" s="222">
        <f>'Composições Principais'!A1591</f>
        <v>11900001019</v>
      </c>
      <c r="C181" s="87" t="s">
        <v>15374</v>
      </c>
      <c r="D181" s="83" t="s">
        <v>16075</v>
      </c>
      <c r="E181" s="82" t="s">
        <v>22</v>
      </c>
      <c r="F181" s="84">
        <v>372.83027999999996</v>
      </c>
      <c r="G181" s="178">
        <f>G180</f>
        <v>80.81</v>
      </c>
      <c r="H181" s="104">
        <f t="shared" si="89"/>
        <v>30128.41</v>
      </c>
      <c r="I181" s="101">
        <f t="shared" ref="I181" si="103">G181*(1+$I$9)</f>
        <v>98.814467999999991</v>
      </c>
      <c r="J181" s="101">
        <f t="shared" si="91"/>
        <v>36841.019999999997</v>
      </c>
      <c r="K181" s="556"/>
    </row>
    <row r="182" spans="1:11" s="197" customFormat="1">
      <c r="A182" s="208" t="s">
        <v>15891</v>
      </c>
      <c r="B182" s="222">
        <v>130018</v>
      </c>
      <c r="C182" s="87" t="s">
        <v>627</v>
      </c>
      <c r="D182" s="83" t="s">
        <v>15859</v>
      </c>
      <c r="E182" s="82" t="s">
        <v>15470</v>
      </c>
      <c r="F182" s="84">
        <v>39.25</v>
      </c>
      <c r="G182" s="178">
        <v>51.47</v>
      </c>
      <c r="H182" s="104">
        <f t="shared" si="89"/>
        <v>2020.19</v>
      </c>
      <c r="I182" s="101">
        <f t="shared" ref="I182" si="104">G182*(1+$I$9)</f>
        <v>62.937515999999995</v>
      </c>
      <c r="J182" s="101">
        <f t="shared" si="91"/>
        <v>2470.29</v>
      </c>
      <c r="K182" s="556"/>
    </row>
    <row r="183" spans="1:11" s="197" customFormat="1" ht="28.5">
      <c r="A183" s="208" t="s">
        <v>15892</v>
      </c>
      <c r="B183" s="222">
        <v>101736</v>
      </c>
      <c r="C183" s="87" t="s">
        <v>702</v>
      </c>
      <c r="D183" s="83" t="s">
        <v>15473</v>
      </c>
      <c r="E183" s="82" t="s">
        <v>22</v>
      </c>
      <c r="F183" s="84">
        <v>53.165000000000006</v>
      </c>
      <c r="G183" s="178">
        <f>VLOOKUP(B183,SINAPI!A182:C20171,3,FALSE)</f>
        <v>100.16</v>
      </c>
      <c r="H183" s="104">
        <f t="shared" si="89"/>
        <v>5325</v>
      </c>
      <c r="I183" s="101">
        <f t="shared" ref="I183" si="105">G183*(1+$I$9)</f>
        <v>122.47564799999998</v>
      </c>
      <c r="J183" s="101">
        <f t="shared" si="91"/>
        <v>6511.41</v>
      </c>
      <c r="K183" s="556"/>
    </row>
    <row r="184" spans="1:11">
      <c r="A184" s="206">
        <v>13</v>
      </c>
      <c r="B184" s="253"/>
      <c r="C184" s="170"/>
      <c r="D184" s="107" t="s">
        <v>76</v>
      </c>
      <c r="E184" s="119"/>
      <c r="F184" s="120"/>
      <c r="G184" s="180"/>
      <c r="H184" s="122">
        <f>SUM(H185:H188)</f>
        <v>94583.44</v>
      </c>
      <c r="I184" s="121"/>
      <c r="J184" s="122">
        <f>SUM(J185:J188)</f>
        <v>115656.64000000001</v>
      </c>
      <c r="K184" s="556">
        <f t="shared" si="76"/>
        <v>1.2228001011593574</v>
      </c>
    </row>
    <row r="185" spans="1:11" s="197" customFormat="1" ht="28.5">
      <c r="A185" s="210" t="s">
        <v>15482</v>
      </c>
      <c r="B185" s="223">
        <v>10401006</v>
      </c>
      <c r="C185" s="87" t="s">
        <v>15374</v>
      </c>
      <c r="D185" s="157" t="s">
        <v>73</v>
      </c>
      <c r="E185" s="97" t="s">
        <v>22</v>
      </c>
      <c r="F185" s="98">
        <v>244.47</v>
      </c>
      <c r="G185" s="178">
        <f>'Composições Principais'!I924</f>
        <v>6.84</v>
      </c>
      <c r="H185" s="104">
        <f t="shared" si="89"/>
        <v>1672.17</v>
      </c>
      <c r="I185" s="101">
        <f t="shared" ref="I185" si="106">G185*(1+$I$9)</f>
        <v>8.3639519999999994</v>
      </c>
      <c r="J185" s="101">
        <f t="shared" si="91"/>
        <v>2044.73</v>
      </c>
      <c r="K185" s="556"/>
    </row>
    <row r="186" spans="1:11" s="197" customFormat="1" ht="28.5">
      <c r="A186" s="210" t="s">
        <v>15483</v>
      </c>
      <c r="B186" s="228">
        <v>87399</v>
      </c>
      <c r="C186" s="176" t="s">
        <v>702</v>
      </c>
      <c r="D186" s="157" t="s">
        <v>834</v>
      </c>
      <c r="E186" s="97" t="s">
        <v>25</v>
      </c>
      <c r="F186" s="98">
        <v>22.3307</v>
      </c>
      <c r="G186" s="178">
        <f>VLOOKUP(B186,SINAPI!A1:C20174,3,FALSE)</f>
        <v>2382.71</v>
      </c>
      <c r="H186" s="104">
        <f t="shared" si="89"/>
        <v>53207.58</v>
      </c>
      <c r="I186" s="101">
        <f t="shared" ref="I186" si="107">G186*(1+$I$9)</f>
        <v>2913.5777879999996</v>
      </c>
      <c r="J186" s="101">
        <f t="shared" si="91"/>
        <v>65062.23</v>
      </c>
      <c r="K186" s="556"/>
    </row>
    <row r="187" spans="1:11" s="197" customFormat="1" ht="42.75">
      <c r="A187" s="210" t="s">
        <v>15484</v>
      </c>
      <c r="B187" s="223">
        <v>101090</v>
      </c>
      <c r="C187" s="176" t="s">
        <v>702</v>
      </c>
      <c r="D187" s="96" t="s">
        <v>15481</v>
      </c>
      <c r="E187" s="97" t="s">
        <v>22</v>
      </c>
      <c r="F187" s="98">
        <v>155.69999999999999</v>
      </c>
      <c r="G187" s="178">
        <f>VLOOKUP(B187,SINAPI!A3:C20176,3,FALSE)</f>
        <v>229.17</v>
      </c>
      <c r="H187" s="104">
        <f t="shared" si="89"/>
        <v>35681.760000000002</v>
      </c>
      <c r="I187" s="101">
        <f t="shared" ref="I187" si="108">G187*(1+$I$9)</f>
        <v>280.22907599999996</v>
      </c>
      <c r="J187" s="101">
        <f t="shared" si="91"/>
        <v>43631.66</v>
      </c>
      <c r="K187" s="556"/>
    </row>
    <row r="188" spans="1:11" s="197" customFormat="1">
      <c r="A188" s="210" t="s">
        <v>15485</v>
      </c>
      <c r="B188" s="223">
        <v>101090</v>
      </c>
      <c r="C188" s="176" t="s">
        <v>702</v>
      </c>
      <c r="D188" s="96" t="s">
        <v>15478</v>
      </c>
      <c r="E188" s="97" t="s">
        <v>22</v>
      </c>
      <c r="F188" s="98">
        <v>17.55</v>
      </c>
      <c r="G188" s="178">
        <f>VLOOKUP(B188,SINAPI!A4:C20177,3,FALSE)</f>
        <v>229.17</v>
      </c>
      <c r="H188" s="104">
        <f t="shared" si="89"/>
        <v>4021.93</v>
      </c>
      <c r="I188" s="101">
        <f t="shared" ref="I188" si="109">G188*(1+$I$9)</f>
        <v>280.22907599999996</v>
      </c>
      <c r="J188" s="101">
        <f t="shared" si="91"/>
        <v>4918.0200000000004</v>
      </c>
      <c r="K188" s="556"/>
    </row>
    <row r="189" spans="1:11">
      <c r="A189" s="206">
        <v>14</v>
      </c>
      <c r="B189" s="253"/>
      <c r="C189" s="170"/>
      <c r="D189" s="107" t="s">
        <v>80</v>
      </c>
      <c r="E189" s="119"/>
      <c r="F189" s="120"/>
      <c r="G189" s="180"/>
      <c r="H189" s="122">
        <f>SUM(H190:H195)</f>
        <v>21118.45</v>
      </c>
      <c r="I189" s="121"/>
      <c r="J189" s="122">
        <f>SUM(J190:J195)</f>
        <v>25823.63</v>
      </c>
      <c r="K189" s="556">
        <f t="shared" si="76"/>
        <v>1.2227994952281063</v>
      </c>
    </row>
    <row r="190" spans="1:11" s="197" customFormat="1" ht="28.5">
      <c r="A190" s="210" t="s">
        <v>15491</v>
      </c>
      <c r="B190" s="223">
        <v>10401006</v>
      </c>
      <c r="C190" s="87" t="s">
        <v>15374</v>
      </c>
      <c r="D190" s="96" t="s">
        <v>73</v>
      </c>
      <c r="E190" s="97" t="s">
        <v>23</v>
      </c>
      <c r="F190" s="98">
        <v>77.290000000000006</v>
      </c>
      <c r="G190" s="178">
        <f>'Composições Principais'!I924</f>
        <v>6.84</v>
      </c>
      <c r="H190" s="104">
        <f t="shared" si="89"/>
        <v>528.66</v>
      </c>
      <c r="I190" s="101">
        <f t="shared" ref="I190" si="110">G190*(1+$I$9)</f>
        <v>8.3639519999999994</v>
      </c>
      <c r="J190" s="101">
        <f t="shared" si="91"/>
        <v>646.44000000000005</v>
      </c>
      <c r="K190" s="556"/>
    </row>
    <row r="191" spans="1:11" s="197" customFormat="1" ht="28.5">
      <c r="A191" s="210" t="s">
        <v>15492</v>
      </c>
      <c r="B191" s="223">
        <v>101747</v>
      </c>
      <c r="C191" s="176" t="s">
        <v>702</v>
      </c>
      <c r="D191" s="96" t="str">
        <f>SINAPI!B8007</f>
        <v>PISO EM CONCRETO 20 MPA PREPARO MECÂNICO, ESPESSURA 7CM. AF_09/2020</v>
      </c>
      <c r="E191" s="97" t="s">
        <v>22</v>
      </c>
      <c r="F191" s="98">
        <v>77.290000000000006</v>
      </c>
      <c r="G191" s="178">
        <f>VLOOKUP(B191,SINAPI!A9:C20182,3,FALSE)</f>
        <v>83.58</v>
      </c>
      <c r="H191" s="104">
        <f t="shared" si="89"/>
        <v>6459.89</v>
      </c>
      <c r="I191" s="101">
        <f t="shared" ref="I191" si="111">G191*(1+$I$9)</f>
        <v>102.201624</v>
      </c>
      <c r="J191" s="101">
        <f t="shared" si="91"/>
        <v>7899.16</v>
      </c>
      <c r="K191" s="556"/>
    </row>
    <row r="192" spans="1:11" s="197" customFormat="1" ht="28.5">
      <c r="A192" s="210" t="s">
        <v>15493</v>
      </c>
      <c r="B192" s="223">
        <v>101091</v>
      </c>
      <c r="C192" s="176" t="s">
        <v>702</v>
      </c>
      <c r="D192" s="96" t="s">
        <v>81</v>
      </c>
      <c r="E192" s="97" t="s">
        <v>22</v>
      </c>
      <c r="F192" s="98">
        <v>68.900000000000006</v>
      </c>
      <c r="G192" s="178">
        <f>VLOOKUP(B192,SINAPI!A10:C20183,3,FALSE)</f>
        <v>170.36</v>
      </c>
      <c r="H192" s="104">
        <f t="shared" si="89"/>
        <v>11737.8</v>
      </c>
      <c r="I192" s="101">
        <f t="shared" ref="I192" si="112">G192*(1+$I$9)</f>
        <v>208.31620799999999</v>
      </c>
      <c r="J192" s="101">
        <f t="shared" si="91"/>
        <v>14352.98</v>
      </c>
      <c r="K192" s="556"/>
    </row>
    <row r="193" spans="1:11" s="197" customFormat="1" ht="28.5">
      <c r="A193" s="210" t="s">
        <v>15494</v>
      </c>
      <c r="B193" s="223">
        <v>104658</v>
      </c>
      <c r="C193" s="176" t="s">
        <v>702</v>
      </c>
      <c r="D193" s="96" t="str">
        <f>SINAPI!B11</f>
        <v>PISO PODOTÁTIL DE ALERTA OU DIRECIONAL, DE CONCRETO, ASSENTADO SOBRE ARGAMASSA. AF_03/2024</v>
      </c>
      <c r="E193" s="97" t="s">
        <v>22</v>
      </c>
      <c r="F193" s="98">
        <v>6.88</v>
      </c>
      <c r="G193" s="178">
        <f>VLOOKUP(B193,SINAPI!A11:C20184,3,FALSE)</f>
        <v>165.62</v>
      </c>
      <c r="H193" s="104">
        <f t="shared" si="89"/>
        <v>1139.46</v>
      </c>
      <c r="I193" s="101">
        <f t="shared" ref="I193" si="113">G193*(1+$I$9)</f>
        <v>202.52013599999998</v>
      </c>
      <c r="J193" s="101">
        <f t="shared" si="91"/>
        <v>1393.33</v>
      </c>
      <c r="K193" s="556"/>
    </row>
    <row r="194" spans="1:11" s="197" customFormat="1" ht="28.5">
      <c r="A194" s="210" t="s">
        <v>15495</v>
      </c>
      <c r="B194" s="223">
        <v>94265</v>
      </c>
      <c r="C194" s="176" t="s">
        <v>702</v>
      </c>
      <c r="D194" s="96" t="s">
        <v>79</v>
      </c>
      <c r="E194" s="97" t="s">
        <v>26</v>
      </c>
      <c r="F194" s="98">
        <v>25.26</v>
      </c>
      <c r="G194" s="178">
        <f>VLOOKUP(B194,SINAPI!A12:C20185,3,FALSE)</f>
        <v>48.04</v>
      </c>
      <c r="H194" s="104">
        <f t="shared" si="89"/>
        <v>1213.49</v>
      </c>
      <c r="I194" s="101">
        <f t="shared" ref="I194" si="114">G194*(1+$I$9)</f>
        <v>58.743311999999996</v>
      </c>
      <c r="J194" s="101">
        <f t="shared" si="91"/>
        <v>1483.85</v>
      </c>
      <c r="K194" s="556"/>
    </row>
    <row r="195" spans="1:11" s="197" customFormat="1" ht="28.5">
      <c r="A195" s="210" t="s">
        <v>15496</v>
      </c>
      <c r="B195" s="223">
        <v>102498</v>
      </c>
      <c r="C195" s="176" t="s">
        <v>702</v>
      </c>
      <c r="D195" s="96" t="s">
        <v>83</v>
      </c>
      <c r="E195" s="97" t="s">
        <v>26</v>
      </c>
      <c r="F195" s="98">
        <v>25.26</v>
      </c>
      <c r="G195" s="178">
        <f>VLOOKUP(B195,SINAPI!A13:C20186,3,FALSE)</f>
        <v>1.55</v>
      </c>
      <c r="H195" s="104">
        <f t="shared" si="89"/>
        <v>39.15</v>
      </c>
      <c r="I195" s="101">
        <f t="shared" ref="I195" si="115">G195*(1+$I$9)</f>
        <v>1.8953399999999998</v>
      </c>
      <c r="J195" s="101">
        <f t="shared" si="91"/>
        <v>47.87</v>
      </c>
      <c r="K195" s="556"/>
    </row>
    <row r="196" spans="1:11" ht="19.149999999999999" customHeight="1">
      <c r="A196" s="206">
        <v>15</v>
      </c>
      <c r="B196" s="253"/>
      <c r="C196" s="170"/>
      <c r="D196" s="107" t="s">
        <v>91</v>
      </c>
      <c r="E196" s="119"/>
      <c r="F196" s="120"/>
      <c r="G196" s="180"/>
      <c r="H196" s="122">
        <f>H197+H208+H212+H216+H220+H223++H227</f>
        <v>809691.76</v>
      </c>
      <c r="I196" s="121"/>
      <c r="J196" s="122">
        <f>J197+J208+J212+J216+J220+J223++J227</f>
        <v>985869.07</v>
      </c>
    </row>
    <row r="197" spans="1:11" s="197" customFormat="1">
      <c r="A197" s="212" t="s">
        <v>84</v>
      </c>
      <c r="B197" s="227"/>
      <c r="C197" s="172"/>
      <c r="D197" s="108" t="s">
        <v>92</v>
      </c>
      <c r="E197" s="133"/>
      <c r="F197" s="134"/>
      <c r="G197" s="235"/>
      <c r="H197" s="103">
        <f>SUM(H198:H207)</f>
        <v>34541.009999999995</v>
      </c>
      <c r="I197" s="103"/>
      <c r="J197" s="103">
        <f>SUM(J198:J207)</f>
        <v>42236.77</v>
      </c>
      <c r="K197" s="556">
        <f t="shared" si="76"/>
        <v>1.2228006650645133</v>
      </c>
    </row>
    <row r="198" spans="1:11" s="197" customFormat="1" ht="28.5">
      <c r="A198" s="210" t="s">
        <v>15497</v>
      </c>
      <c r="B198" s="223">
        <v>93358</v>
      </c>
      <c r="C198" s="176" t="s">
        <v>702</v>
      </c>
      <c r="D198" s="96" t="s">
        <v>85</v>
      </c>
      <c r="E198" s="97" t="s">
        <v>25</v>
      </c>
      <c r="F198" s="98">
        <v>87.100000000000009</v>
      </c>
      <c r="G198" s="178">
        <f>VLOOKUP(B198,SINAPI!A16:C20189,3,FALSE)</f>
        <v>82.04</v>
      </c>
      <c r="H198" s="104">
        <f t="shared" ref="H198:H230" si="116">TRUNC(F198*G198,2)</f>
        <v>7145.68</v>
      </c>
      <c r="I198" s="101">
        <f t="shared" ref="I198" si="117">G198*(1+$I$9)</f>
        <v>100.318512</v>
      </c>
      <c r="J198" s="101">
        <f t="shared" ref="J198:J230" si="118">TRUNC(I198*F198,2)</f>
        <v>8737.74</v>
      </c>
      <c r="K198" s="556"/>
    </row>
    <row r="199" spans="1:11" s="197" customFormat="1" ht="28.5">
      <c r="A199" s="210" t="s">
        <v>15498</v>
      </c>
      <c r="B199" s="223">
        <v>95241</v>
      </c>
      <c r="C199" s="176" t="s">
        <v>702</v>
      </c>
      <c r="D199" s="96" t="s">
        <v>74</v>
      </c>
      <c r="E199" s="97" t="s">
        <v>22</v>
      </c>
      <c r="F199" s="98">
        <v>1.1300000000000001</v>
      </c>
      <c r="G199" s="178">
        <f>VLOOKUP(B199,SINAPI!A17:C20190,3,FALSE)</f>
        <v>34.72</v>
      </c>
      <c r="H199" s="104">
        <f t="shared" si="116"/>
        <v>39.229999999999997</v>
      </c>
      <c r="I199" s="101">
        <f t="shared" ref="I199" si="119">G199*(1+$I$9)</f>
        <v>42.455615999999992</v>
      </c>
      <c r="J199" s="101">
        <f t="shared" si="118"/>
        <v>47.97</v>
      </c>
      <c r="K199" s="556"/>
    </row>
    <row r="200" spans="1:11" s="197" customFormat="1" ht="28.5">
      <c r="A200" s="210" t="s">
        <v>15499</v>
      </c>
      <c r="B200" s="223">
        <v>96532</v>
      </c>
      <c r="C200" s="176" t="s">
        <v>702</v>
      </c>
      <c r="D200" s="96" t="s">
        <v>93</v>
      </c>
      <c r="E200" s="97" t="s">
        <v>22</v>
      </c>
      <c r="F200" s="98">
        <v>44.5</v>
      </c>
      <c r="G200" s="178">
        <f>VLOOKUP(B200,SINAPI!A18:C20191,3,FALSE)</f>
        <v>157.34</v>
      </c>
      <c r="H200" s="104">
        <f t="shared" si="116"/>
        <v>7001.63</v>
      </c>
      <c r="I200" s="101">
        <f t="shared" ref="I200" si="120">G200*(1+$I$9)</f>
        <v>192.39535199999997</v>
      </c>
      <c r="J200" s="101">
        <f t="shared" si="118"/>
        <v>8561.59</v>
      </c>
      <c r="K200" s="556"/>
    </row>
    <row r="201" spans="1:11" s="197" customFormat="1" ht="28.5">
      <c r="A201" s="210" t="s">
        <v>15500</v>
      </c>
      <c r="B201" s="223">
        <v>103673</v>
      </c>
      <c r="C201" s="176" t="s">
        <v>702</v>
      </c>
      <c r="D201" s="96" t="s">
        <v>86</v>
      </c>
      <c r="E201" s="97" t="s">
        <v>25</v>
      </c>
      <c r="F201" s="98">
        <v>15.96</v>
      </c>
      <c r="G201" s="178">
        <f>VLOOKUP(B201,SINAPI!A19:C20192,3,FALSE)</f>
        <v>39.520000000000003</v>
      </c>
      <c r="H201" s="104">
        <f t="shared" si="116"/>
        <v>630.73</v>
      </c>
      <c r="I201" s="101">
        <f t="shared" ref="I201" si="121">G201*(1+$I$9)</f>
        <v>48.325055999999996</v>
      </c>
      <c r="J201" s="101">
        <f t="shared" si="118"/>
        <v>771.26</v>
      </c>
      <c r="K201" s="556"/>
    </row>
    <row r="202" spans="1:11" s="197" customFormat="1" ht="25.5">
      <c r="A202" s="210" t="s">
        <v>15501</v>
      </c>
      <c r="B202" s="223">
        <v>93382</v>
      </c>
      <c r="C202" s="176" t="s">
        <v>702</v>
      </c>
      <c r="D202" s="73" t="s">
        <v>1443</v>
      </c>
      <c r="E202" s="97" t="s">
        <v>25</v>
      </c>
      <c r="F202" s="98">
        <v>80.91</v>
      </c>
      <c r="G202" s="178">
        <f>VLOOKUP(B202,SINAPI!A20:C20193,3,FALSE)</f>
        <v>25.26</v>
      </c>
      <c r="H202" s="104">
        <f t="shared" si="116"/>
        <v>2043.78</v>
      </c>
      <c r="I202" s="101">
        <f t="shared" ref="I202" si="122">G202*(1+$I$9)</f>
        <v>30.887927999999999</v>
      </c>
      <c r="J202" s="101">
        <f t="shared" si="118"/>
        <v>2499.14</v>
      </c>
      <c r="K202" s="556"/>
    </row>
    <row r="203" spans="1:11" s="197" customFormat="1" ht="42.75">
      <c r="A203" s="210" t="s">
        <v>15502</v>
      </c>
      <c r="B203" s="223">
        <v>92916</v>
      </c>
      <c r="C203" s="176" t="s">
        <v>702</v>
      </c>
      <c r="D203" s="96" t="s">
        <v>94</v>
      </c>
      <c r="E203" s="97" t="s">
        <v>30</v>
      </c>
      <c r="F203" s="98">
        <v>173.04</v>
      </c>
      <c r="G203" s="178">
        <f>VLOOKUP(B203,SINAPI!A21:C20194,3,FALSE)</f>
        <v>15.06</v>
      </c>
      <c r="H203" s="104">
        <f t="shared" si="116"/>
        <v>2605.98</v>
      </c>
      <c r="I203" s="101">
        <f t="shared" ref="I203:I204" si="123">G203*(1+$I$9)</f>
        <v>18.415367999999997</v>
      </c>
      <c r="J203" s="101">
        <f t="shared" si="118"/>
        <v>3186.59</v>
      </c>
      <c r="K203" s="556"/>
    </row>
    <row r="204" spans="1:11" s="197" customFormat="1" ht="42.75">
      <c r="A204" s="210" t="s">
        <v>15503</v>
      </c>
      <c r="B204" s="223">
        <v>92917</v>
      </c>
      <c r="C204" s="176" t="s">
        <v>702</v>
      </c>
      <c r="D204" s="96" t="s">
        <v>95</v>
      </c>
      <c r="E204" s="97" t="s">
        <v>30</v>
      </c>
      <c r="F204" s="98">
        <v>159.61000000000001</v>
      </c>
      <c r="G204" s="178">
        <f>VLOOKUP(B204,SINAPI!A22:C20195,3,FALSE)</f>
        <v>13.78</v>
      </c>
      <c r="H204" s="104">
        <f t="shared" si="116"/>
        <v>2199.42</v>
      </c>
      <c r="I204" s="101">
        <f t="shared" si="123"/>
        <v>16.850183999999999</v>
      </c>
      <c r="J204" s="101">
        <f t="shared" si="118"/>
        <v>2689.45</v>
      </c>
      <c r="K204" s="556"/>
    </row>
    <row r="205" spans="1:11" s="197" customFormat="1" ht="42.75">
      <c r="A205" s="210" t="s">
        <v>15504</v>
      </c>
      <c r="B205" s="223">
        <v>92919</v>
      </c>
      <c r="C205" s="176" t="s">
        <v>702</v>
      </c>
      <c r="D205" s="96" t="s">
        <v>96</v>
      </c>
      <c r="E205" s="97" t="s">
        <v>30</v>
      </c>
      <c r="F205" s="98">
        <v>133.55000000000001</v>
      </c>
      <c r="G205" s="178">
        <f>VLOOKUP(B205,SINAPI!A23:C20196,3,FALSE)</f>
        <v>12.07</v>
      </c>
      <c r="H205" s="104">
        <f t="shared" si="116"/>
        <v>1611.94</v>
      </c>
      <c r="I205" s="101">
        <f t="shared" ref="I205" si="124">G205*(1+$I$9)</f>
        <v>14.759195999999999</v>
      </c>
      <c r="J205" s="101">
        <f t="shared" si="118"/>
        <v>1971.09</v>
      </c>
      <c r="K205" s="556"/>
    </row>
    <row r="206" spans="1:11" s="197" customFormat="1">
      <c r="A206" s="210" t="s">
        <v>15505</v>
      </c>
      <c r="B206" s="223">
        <v>10401004</v>
      </c>
      <c r="C206" s="176" t="s">
        <v>15374</v>
      </c>
      <c r="D206" s="96" t="s">
        <v>88</v>
      </c>
      <c r="E206" s="97" t="s">
        <v>25</v>
      </c>
      <c r="F206" s="98">
        <v>97.56</v>
      </c>
      <c r="G206" s="178">
        <f>'Composições Principais'!I977</f>
        <v>31.11</v>
      </c>
      <c r="H206" s="104">
        <f t="shared" si="116"/>
        <v>3035.09</v>
      </c>
      <c r="I206" s="101">
        <f t="shared" ref="I206" si="125">G206*(1+$I$9)</f>
        <v>38.041307999999994</v>
      </c>
      <c r="J206" s="101">
        <f t="shared" si="118"/>
        <v>3711.31</v>
      </c>
      <c r="K206" s="556"/>
    </row>
    <row r="207" spans="1:11" s="197" customFormat="1" ht="42.75">
      <c r="A207" s="210" t="s">
        <v>15506</v>
      </c>
      <c r="B207" s="223">
        <v>94966</v>
      </c>
      <c r="C207" s="176" t="s">
        <v>702</v>
      </c>
      <c r="D207" s="96" t="s">
        <v>51</v>
      </c>
      <c r="E207" s="97" t="s">
        <v>25</v>
      </c>
      <c r="F207" s="98">
        <v>15.96</v>
      </c>
      <c r="G207" s="178">
        <f>VLOOKUP(B207,SINAPI!A25:C20198,3,FALSE)</f>
        <v>515.51</v>
      </c>
      <c r="H207" s="104">
        <f t="shared" si="116"/>
        <v>8227.5300000000007</v>
      </c>
      <c r="I207" s="101">
        <f t="shared" ref="I207" si="126">G207*(1+$I$9)</f>
        <v>630.3656279999999</v>
      </c>
      <c r="J207" s="101">
        <f t="shared" si="118"/>
        <v>10060.629999999999</v>
      </c>
      <c r="K207" s="556"/>
    </row>
    <row r="208" spans="1:11" s="197" customFormat="1">
      <c r="A208" s="212" t="s">
        <v>90</v>
      </c>
      <c r="B208" s="227"/>
      <c r="C208" s="172"/>
      <c r="D208" s="108" t="s">
        <v>97</v>
      </c>
      <c r="E208" s="133"/>
      <c r="F208" s="134"/>
      <c r="G208" s="235"/>
      <c r="H208" s="103">
        <f>SUM(H209:H211)</f>
        <v>8660.8700000000008</v>
      </c>
      <c r="I208" s="103"/>
      <c r="J208" s="103">
        <f>SUM(J209:J211)</f>
        <v>10590.51</v>
      </c>
      <c r="K208" s="556">
        <f t="shared" ref="K208:K232" si="127">J208/H208</f>
        <v>1.2227997880120587</v>
      </c>
    </row>
    <row r="209" spans="1:11" s="197" customFormat="1" ht="28.5">
      <c r="A209" s="210" t="s">
        <v>15507</v>
      </c>
      <c r="B209" s="223">
        <v>94216</v>
      </c>
      <c r="C209" s="176" t="s">
        <v>702</v>
      </c>
      <c r="D209" s="96" t="s">
        <v>62</v>
      </c>
      <c r="E209" s="97" t="s">
        <v>22</v>
      </c>
      <c r="F209" s="98">
        <v>28.32</v>
      </c>
      <c r="G209" s="178">
        <f>VLOOKUP(B209,SINAPI!A27:C20200,3,FALSE)</f>
        <v>200.06</v>
      </c>
      <c r="H209" s="104">
        <f t="shared" si="116"/>
        <v>5665.69</v>
      </c>
      <c r="I209" s="101">
        <f t="shared" ref="I209" si="128">G209*(1+$I$9)</f>
        <v>244.63336799999999</v>
      </c>
      <c r="J209" s="101">
        <f t="shared" si="118"/>
        <v>6928.01</v>
      </c>
      <c r="K209" s="556"/>
    </row>
    <row r="210" spans="1:11" s="197" customFormat="1" ht="28.5">
      <c r="A210" s="210" t="s">
        <v>15981</v>
      </c>
      <c r="B210" s="223">
        <v>94228</v>
      </c>
      <c r="C210" s="176" t="s">
        <v>702</v>
      </c>
      <c r="D210" s="96" t="s">
        <v>63</v>
      </c>
      <c r="E210" s="97" t="s">
        <v>26</v>
      </c>
      <c r="F210" s="98">
        <v>36.119999999999997</v>
      </c>
      <c r="G210" s="178">
        <f>VLOOKUP(B210,SINAPI!A29:C20202,3,FALSE)</f>
        <v>76.400000000000006</v>
      </c>
      <c r="H210" s="104">
        <f t="shared" si="116"/>
        <v>2759.56</v>
      </c>
      <c r="I210" s="101">
        <f t="shared" ref="I210" si="129">G210*(1+$I$9)</f>
        <v>93.42192</v>
      </c>
      <c r="J210" s="101">
        <f t="shared" si="118"/>
        <v>3374.39</v>
      </c>
      <c r="K210" s="556"/>
    </row>
    <row r="211" spans="1:11" s="197" customFormat="1" ht="28.5">
      <c r="A211" s="210" t="s">
        <v>15982</v>
      </c>
      <c r="B211" s="223">
        <v>94231</v>
      </c>
      <c r="C211" s="176" t="s">
        <v>702</v>
      </c>
      <c r="D211" s="96" t="s">
        <v>59</v>
      </c>
      <c r="E211" s="97" t="s">
        <v>26</v>
      </c>
      <c r="F211" s="98">
        <v>5.1000000000000005</v>
      </c>
      <c r="G211" s="178">
        <f>VLOOKUP(B211,SINAPI!A30:C20203,3,FALSE)</f>
        <v>46.2</v>
      </c>
      <c r="H211" s="104">
        <f t="shared" si="116"/>
        <v>235.62</v>
      </c>
      <c r="I211" s="101">
        <f t="shared" ref="I211" si="130">G211*(1+$I$9)</f>
        <v>56.493359999999996</v>
      </c>
      <c r="J211" s="101">
        <f t="shared" si="118"/>
        <v>288.11</v>
      </c>
      <c r="K211" s="556"/>
    </row>
    <row r="212" spans="1:11" s="197" customFormat="1">
      <c r="A212" s="212" t="s">
        <v>15508</v>
      </c>
      <c r="B212" s="227"/>
      <c r="C212" s="172"/>
      <c r="D212" s="108" t="s">
        <v>99</v>
      </c>
      <c r="E212" s="133"/>
      <c r="F212" s="134"/>
      <c r="G212" s="235"/>
      <c r="H212" s="103">
        <f>SUM(H213:H215)</f>
        <v>28147.25</v>
      </c>
      <c r="I212" s="103"/>
      <c r="J212" s="103">
        <f>SUM(J213:J215)</f>
        <v>34418.46</v>
      </c>
      <c r="K212" s="556">
        <f t="shared" si="127"/>
        <v>1.2228000959241134</v>
      </c>
    </row>
    <row r="213" spans="1:11" s="197" customFormat="1" ht="28.5">
      <c r="A213" s="210" t="s">
        <v>15509</v>
      </c>
      <c r="B213" s="223">
        <v>101733</v>
      </c>
      <c r="C213" s="176" t="s">
        <v>702</v>
      </c>
      <c r="D213" s="96" t="s">
        <v>75</v>
      </c>
      <c r="E213" s="97" t="s">
        <v>22</v>
      </c>
      <c r="F213" s="98">
        <v>56.67</v>
      </c>
      <c r="G213" s="178">
        <f>VLOOKUP(B213,SINAPI!A32:C20205,3,FALSE)</f>
        <v>258.07</v>
      </c>
      <c r="H213" s="104">
        <f t="shared" si="116"/>
        <v>14624.82</v>
      </c>
      <c r="I213" s="101">
        <f t="shared" ref="I213" si="131">G213*(1+$I$9)</f>
        <v>315.56799599999994</v>
      </c>
      <c r="J213" s="101">
        <f t="shared" si="118"/>
        <v>17883.23</v>
      </c>
      <c r="K213" s="556"/>
    </row>
    <row r="214" spans="1:11" s="197" customFormat="1" ht="57">
      <c r="A214" s="210" t="s">
        <v>15510</v>
      </c>
      <c r="B214" s="223">
        <v>96361</v>
      </c>
      <c r="C214" s="176" t="s">
        <v>702</v>
      </c>
      <c r="D214" s="96" t="s">
        <v>100</v>
      </c>
      <c r="E214" s="97" t="s">
        <v>22</v>
      </c>
      <c r="F214" s="98">
        <v>56.67</v>
      </c>
      <c r="G214" s="178">
        <f>VLOOKUP(B214,SINAPI!A33:C20206,3,FALSE)</f>
        <v>145.65</v>
      </c>
      <c r="H214" s="104">
        <f t="shared" si="116"/>
        <v>8253.98</v>
      </c>
      <c r="I214" s="101">
        <f t="shared" ref="I214" si="132">G214*(1+$I$9)</f>
        <v>178.10082</v>
      </c>
      <c r="J214" s="101">
        <f t="shared" si="118"/>
        <v>10092.969999999999</v>
      </c>
      <c r="K214" s="556"/>
    </row>
    <row r="215" spans="1:11" s="197" customFormat="1" ht="57">
      <c r="A215" s="210" t="s">
        <v>15511</v>
      </c>
      <c r="B215" s="223">
        <v>104162</v>
      </c>
      <c r="C215" s="176" t="s">
        <v>702</v>
      </c>
      <c r="D215" s="96" t="s">
        <v>77</v>
      </c>
      <c r="E215" s="97" t="s">
        <v>22</v>
      </c>
      <c r="F215" s="98">
        <v>51.86</v>
      </c>
      <c r="G215" s="178">
        <f>VLOOKUP(B215,SINAPI!A34:C20207,3,FALSE)</f>
        <v>101.59</v>
      </c>
      <c r="H215" s="104">
        <f t="shared" si="116"/>
        <v>5268.45</v>
      </c>
      <c r="I215" s="101">
        <f t="shared" ref="I215" si="133">G215*(1+$I$9)</f>
        <v>124.22425199999999</v>
      </c>
      <c r="J215" s="101">
        <f t="shared" si="118"/>
        <v>6442.26</v>
      </c>
      <c r="K215" s="556"/>
    </row>
    <row r="216" spans="1:11" s="197" customFormat="1">
      <c r="A216" s="212" t="s">
        <v>15512</v>
      </c>
      <c r="B216" s="227"/>
      <c r="C216" s="172"/>
      <c r="D216" s="108" t="s">
        <v>101</v>
      </c>
      <c r="E216" s="133"/>
      <c r="F216" s="134"/>
      <c r="G216" s="235"/>
      <c r="H216" s="103">
        <f>SUM(H217:H219)</f>
        <v>204558.78999999998</v>
      </c>
      <c r="I216" s="103"/>
      <c r="J216" s="103">
        <f>SUM(J217:J219)</f>
        <v>250134.51</v>
      </c>
      <c r="K216" s="556">
        <f t="shared" si="127"/>
        <v>1.2228001055344531</v>
      </c>
    </row>
    <row r="217" spans="1:11" s="197" customFormat="1" ht="28.5">
      <c r="A217" s="210" t="s">
        <v>15513</v>
      </c>
      <c r="B217" s="223">
        <v>11900017</v>
      </c>
      <c r="C217" s="87" t="s">
        <v>15374</v>
      </c>
      <c r="D217" s="96" t="s">
        <v>43</v>
      </c>
      <c r="E217" s="97" t="s">
        <v>26</v>
      </c>
      <c r="F217" s="98">
        <v>91.29</v>
      </c>
      <c r="G217" s="178">
        <f>'Composições Principais'!I811</f>
        <v>1247.24</v>
      </c>
      <c r="H217" s="104">
        <f t="shared" si="116"/>
        <v>113860.53</v>
      </c>
      <c r="I217" s="101">
        <f t="shared" ref="I217" si="134">G217*(1+$I$9)</f>
        <v>1525.1250719999998</v>
      </c>
      <c r="J217" s="101">
        <f t="shared" si="118"/>
        <v>139228.66</v>
      </c>
      <c r="K217" s="556"/>
    </row>
    <row r="218" spans="1:11" s="197" customFormat="1" ht="28.5">
      <c r="A218" s="210" t="s">
        <v>15513</v>
      </c>
      <c r="B218" s="223">
        <v>119000012</v>
      </c>
      <c r="C218" s="87" t="s">
        <v>15374</v>
      </c>
      <c r="D218" s="96" t="s">
        <v>102</v>
      </c>
      <c r="E218" s="97" t="s">
        <v>22</v>
      </c>
      <c r="F218" s="98">
        <v>106.33</v>
      </c>
      <c r="G218" s="178">
        <f>'Composições Principais'!I1018</f>
        <v>810.38</v>
      </c>
      <c r="H218" s="104">
        <f t="shared" si="116"/>
        <v>86167.7</v>
      </c>
      <c r="I218" s="101">
        <f t="shared" ref="I218" si="135">G218*(1+$I$9)</f>
        <v>990.93266399999993</v>
      </c>
      <c r="J218" s="101">
        <f t="shared" si="118"/>
        <v>105365.87</v>
      </c>
      <c r="K218" s="556"/>
    </row>
    <row r="219" spans="1:11" s="197" customFormat="1" ht="28.5">
      <c r="A219" s="210" t="s">
        <v>15513</v>
      </c>
      <c r="B219" s="223">
        <v>12199200</v>
      </c>
      <c r="C219" s="87" t="s">
        <v>15374</v>
      </c>
      <c r="D219" s="96" t="s">
        <v>103</v>
      </c>
      <c r="E219" s="97" t="s">
        <v>22</v>
      </c>
      <c r="F219" s="98">
        <v>136.71</v>
      </c>
      <c r="G219" s="178">
        <f>'Composições Principais'!I1028</f>
        <v>33.14</v>
      </c>
      <c r="H219" s="104">
        <f t="shared" si="116"/>
        <v>4530.5600000000004</v>
      </c>
      <c r="I219" s="101">
        <f t="shared" ref="I219" si="136">G219*(1+$I$9)</f>
        <v>40.523591999999994</v>
      </c>
      <c r="J219" s="101">
        <f t="shared" si="118"/>
        <v>5539.98</v>
      </c>
      <c r="K219" s="556"/>
    </row>
    <row r="220" spans="1:11" s="197" customFormat="1">
      <c r="A220" s="212" t="s">
        <v>15514</v>
      </c>
      <c r="B220" s="227"/>
      <c r="C220" s="172"/>
      <c r="D220" s="108" t="s">
        <v>104</v>
      </c>
      <c r="E220" s="133"/>
      <c r="F220" s="134"/>
      <c r="G220" s="235"/>
      <c r="H220" s="103">
        <f>SUM(H221:H222)</f>
        <v>33125.26</v>
      </c>
      <c r="I220" s="103"/>
      <c r="J220" s="103">
        <f>SUM(J221:J222)</f>
        <v>40505.57</v>
      </c>
      <c r="K220" s="556">
        <f t="shared" si="127"/>
        <v>1.2228000625504523</v>
      </c>
    </row>
    <row r="221" spans="1:11" s="197" customFormat="1" ht="28.5">
      <c r="A221" s="210" t="s">
        <v>15515</v>
      </c>
      <c r="B221" s="223">
        <v>12199200</v>
      </c>
      <c r="C221" s="87" t="s">
        <v>15374</v>
      </c>
      <c r="D221" s="96" t="s">
        <v>103</v>
      </c>
      <c r="E221" s="97" t="s">
        <v>22</v>
      </c>
      <c r="F221" s="98">
        <v>543.09</v>
      </c>
      <c r="G221" s="178">
        <f>G219</f>
        <v>33.14</v>
      </c>
      <c r="H221" s="104">
        <f t="shared" si="116"/>
        <v>17998</v>
      </c>
      <c r="I221" s="101">
        <f t="shared" ref="I221:I222" si="137">G221*(1+$I$9)</f>
        <v>40.523591999999994</v>
      </c>
      <c r="J221" s="101">
        <f t="shared" si="118"/>
        <v>22007.95</v>
      </c>
      <c r="K221" s="556"/>
    </row>
    <row r="222" spans="1:11" s="197" customFormat="1" ht="42.75">
      <c r="A222" s="210" t="s">
        <v>15515</v>
      </c>
      <c r="B222" s="223">
        <v>100725</v>
      </c>
      <c r="C222" s="176" t="s">
        <v>702</v>
      </c>
      <c r="D222" s="96" t="s">
        <v>105</v>
      </c>
      <c r="E222" s="97" t="s">
        <v>22</v>
      </c>
      <c r="F222" s="98">
        <v>619.97</v>
      </c>
      <c r="G222" s="178">
        <f>VLOOKUP(B222,SINAPI!A41:C20214,3,FALSE)</f>
        <v>24.4</v>
      </c>
      <c r="H222" s="104">
        <f t="shared" si="116"/>
        <v>15127.26</v>
      </c>
      <c r="I222" s="101">
        <f t="shared" si="137"/>
        <v>29.836319999999997</v>
      </c>
      <c r="J222" s="101">
        <f t="shared" si="118"/>
        <v>18497.62</v>
      </c>
      <c r="K222" s="556"/>
    </row>
    <row r="223" spans="1:11" s="197" customFormat="1">
      <c r="A223" s="212" t="s">
        <v>15516</v>
      </c>
      <c r="B223" s="227"/>
      <c r="C223" s="172"/>
      <c r="D223" s="108" t="s">
        <v>106</v>
      </c>
      <c r="E223" s="133"/>
      <c r="F223" s="134"/>
      <c r="G223" s="235"/>
      <c r="H223" s="103">
        <f>SUM(H224:H225)</f>
        <v>324210.75</v>
      </c>
      <c r="I223" s="103"/>
      <c r="J223" s="103">
        <f>SUM(J224:J226)</f>
        <v>398216.4</v>
      </c>
      <c r="K223" s="556">
        <f t="shared" si="127"/>
        <v>1.2282640227074519</v>
      </c>
    </row>
    <row r="224" spans="1:11" s="197" customFormat="1" ht="28.5">
      <c r="A224" s="210" t="s">
        <v>15517</v>
      </c>
      <c r="B224" s="223">
        <v>12199011</v>
      </c>
      <c r="C224" s="87" t="s">
        <v>15374</v>
      </c>
      <c r="D224" s="96" t="s">
        <v>107</v>
      </c>
      <c r="E224" s="97" t="s">
        <v>30</v>
      </c>
      <c r="F224" s="98">
        <v>2329.39</v>
      </c>
      <c r="G224" s="178">
        <f>'Composições Principais'!I1042</f>
        <v>23.03</v>
      </c>
      <c r="H224" s="104">
        <f t="shared" si="116"/>
        <v>53645.85</v>
      </c>
      <c r="I224" s="101">
        <f t="shared" ref="I224" si="138">G224*(1+$I$9)</f>
        <v>28.161083999999999</v>
      </c>
      <c r="J224" s="101">
        <f t="shared" si="118"/>
        <v>65598.14</v>
      </c>
      <c r="K224" s="556"/>
    </row>
    <row r="225" spans="1:11" s="197" customFormat="1" ht="57">
      <c r="A225" s="210" t="s">
        <v>16019</v>
      </c>
      <c r="B225" s="223">
        <v>901000135</v>
      </c>
      <c r="C225" s="93" t="s">
        <v>623</v>
      </c>
      <c r="D225" s="96" t="s">
        <v>625</v>
      </c>
      <c r="E225" s="97" t="s">
        <v>30</v>
      </c>
      <c r="F225" s="98">
        <v>11430.71</v>
      </c>
      <c r="G225" s="178">
        <v>23.67</v>
      </c>
      <c r="H225" s="104">
        <f t="shared" si="116"/>
        <v>270564.90000000002</v>
      </c>
      <c r="I225" s="101">
        <f t="shared" ref="I225:I230" si="139">G225*(1+$I$9)</f>
        <v>28.943676</v>
      </c>
      <c r="J225" s="101">
        <f t="shared" si="118"/>
        <v>330846.76</v>
      </c>
      <c r="K225" s="556"/>
    </row>
    <row r="226" spans="1:11" s="197" customFormat="1" ht="42.75">
      <c r="A226" s="210" t="s">
        <v>16020</v>
      </c>
      <c r="B226" s="223">
        <v>102082</v>
      </c>
      <c r="C226" s="93" t="s">
        <v>702</v>
      </c>
      <c r="D226" s="96" t="s">
        <v>16021</v>
      </c>
      <c r="E226" s="97" t="s">
        <v>15306</v>
      </c>
      <c r="F226" s="98">
        <v>9</v>
      </c>
      <c r="G226" s="178">
        <v>160.97</v>
      </c>
      <c r="H226" s="104">
        <f t="shared" si="116"/>
        <v>1448.73</v>
      </c>
      <c r="I226" s="101">
        <f t="shared" ref="I226" si="140">G226*(1+$I$9)</f>
        <v>196.83411599999999</v>
      </c>
      <c r="J226" s="101">
        <f t="shared" si="118"/>
        <v>1771.5</v>
      </c>
      <c r="K226" s="556"/>
    </row>
    <row r="227" spans="1:11" s="197" customFormat="1">
      <c r="A227" s="212" t="s">
        <v>15518</v>
      </c>
      <c r="B227" s="227"/>
      <c r="C227" s="172"/>
      <c r="D227" s="108" t="s">
        <v>108</v>
      </c>
      <c r="E227" s="133"/>
      <c r="F227" s="134"/>
      <c r="G227" s="235"/>
      <c r="H227" s="103">
        <f>SUM(H228:H230)</f>
        <v>176447.83000000002</v>
      </c>
      <c r="I227" s="103"/>
      <c r="J227" s="103">
        <f>SUM(J228:J230)</f>
        <v>209766.85</v>
      </c>
      <c r="K227" s="556"/>
    </row>
    <row r="228" spans="1:11" s="197" customFormat="1" ht="22.5">
      <c r="A228" s="210" t="s">
        <v>15519</v>
      </c>
      <c r="B228" s="223" t="s">
        <v>15489</v>
      </c>
      <c r="C228" s="93" t="s">
        <v>15374</v>
      </c>
      <c r="D228" s="96" t="s">
        <v>109</v>
      </c>
      <c r="E228" s="97" t="s">
        <v>24</v>
      </c>
      <c r="F228" s="98">
        <v>1</v>
      </c>
      <c r="G228" s="178">
        <f>'Composições Principais'!I1058</f>
        <v>21062.23</v>
      </c>
      <c r="H228" s="104">
        <f t="shared" si="116"/>
        <v>21062.23</v>
      </c>
      <c r="I228" s="101">
        <f t="shared" si="139"/>
        <v>25754.894843999999</v>
      </c>
      <c r="J228" s="101">
        <f t="shared" si="118"/>
        <v>25754.89</v>
      </c>
      <c r="K228" s="556">
        <f t="shared" si="127"/>
        <v>1.2227997700148561</v>
      </c>
    </row>
    <row r="229" spans="1:11" s="197" customFormat="1" ht="28.5">
      <c r="A229" s="210" t="s">
        <v>15519</v>
      </c>
      <c r="B229" s="223">
        <v>42200</v>
      </c>
      <c r="C229" s="93" t="s">
        <v>627</v>
      </c>
      <c r="D229" s="96" t="s">
        <v>641</v>
      </c>
      <c r="E229" s="97" t="s">
        <v>24</v>
      </c>
      <c r="F229" s="98">
        <v>1</v>
      </c>
      <c r="G229" s="178">
        <v>85500</v>
      </c>
      <c r="H229" s="104">
        <f t="shared" si="116"/>
        <v>85500</v>
      </c>
      <c r="I229" s="101">
        <f>G229*(1+$J$9)</f>
        <v>98555.85</v>
      </c>
      <c r="J229" s="101">
        <f t="shared" si="118"/>
        <v>98555.85</v>
      </c>
      <c r="K229" s="559">
        <f t="shared" si="127"/>
        <v>1.1527000000000001</v>
      </c>
    </row>
    <row r="230" spans="1:11" s="197" customFormat="1">
      <c r="A230" s="210" t="s">
        <v>15564</v>
      </c>
      <c r="B230" s="223">
        <v>40179</v>
      </c>
      <c r="C230" s="93" t="s">
        <v>627</v>
      </c>
      <c r="D230" s="96" t="s">
        <v>15488</v>
      </c>
      <c r="E230" s="97" t="s">
        <v>22</v>
      </c>
      <c r="F230" s="98">
        <v>240</v>
      </c>
      <c r="G230" s="178">
        <v>291.19</v>
      </c>
      <c r="H230" s="104">
        <f t="shared" si="116"/>
        <v>69885.600000000006</v>
      </c>
      <c r="I230" s="101">
        <f t="shared" si="139"/>
        <v>356.06713199999996</v>
      </c>
      <c r="J230" s="101">
        <f t="shared" si="118"/>
        <v>85456.11</v>
      </c>
      <c r="K230" s="556">
        <f t="shared" si="127"/>
        <v>1.2227999759607129</v>
      </c>
    </row>
    <row r="231" spans="1:11" ht="19.149999999999999" customHeight="1">
      <c r="A231" s="213">
        <v>16</v>
      </c>
      <c r="B231" s="253"/>
      <c r="C231" s="170"/>
      <c r="D231" s="107" t="s">
        <v>15520</v>
      </c>
      <c r="E231" s="119"/>
      <c r="F231" s="120"/>
      <c r="G231" s="180"/>
      <c r="H231" s="122">
        <f>H232+H288+H309+H322+H348+H380+H389</f>
        <v>487536.83999999997</v>
      </c>
      <c r="I231" s="121"/>
      <c r="J231" s="122">
        <f>J232+J288+J309+J322+J348+J380+J389</f>
        <v>586177.56999999983</v>
      </c>
      <c r="K231" s="556">
        <f t="shared" si="127"/>
        <v>1.2023246694547223</v>
      </c>
    </row>
    <row r="232" spans="1:11" s="197" customFormat="1">
      <c r="A232" s="212" t="s">
        <v>15537</v>
      </c>
      <c r="B232" s="227"/>
      <c r="C232" s="172"/>
      <c r="D232" s="108" t="s">
        <v>15538</v>
      </c>
      <c r="E232" s="133"/>
      <c r="F232" s="134"/>
      <c r="G232" s="235"/>
      <c r="H232" s="103">
        <f>SUM(H233:H287)</f>
        <v>159202.21000000002</v>
      </c>
      <c r="I232" s="103"/>
      <c r="J232" s="103">
        <f>SUM(J233:J287)</f>
        <v>194672.18999999997</v>
      </c>
      <c r="K232" s="556">
        <f t="shared" si="127"/>
        <v>1.2227982890438516</v>
      </c>
    </row>
    <row r="233" spans="1:11" s="197" customFormat="1" ht="57">
      <c r="A233" s="210" t="s">
        <v>15565</v>
      </c>
      <c r="B233" s="223" t="s">
        <v>15539</v>
      </c>
      <c r="C233" s="93" t="s">
        <v>623</v>
      </c>
      <c r="D233" s="96" t="s">
        <v>15540</v>
      </c>
      <c r="E233" s="97" t="s">
        <v>15282</v>
      </c>
      <c r="F233" s="98">
        <v>1</v>
      </c>
      <c r="G233" s="178">
        <v>10679</v>
      </c>
      <c r="H233" s="104">
        <f t="shared" ref="H233:H296" si="141">TRUNC(F233*G233,2)</f>
        <v>10679</v>
      </c>
      <c r="I233" s="101">
        <f t="shared" ref="I233" si="142">G233*(1+$I$9)</f>
        <v>13058.281199999999</v>
      </c>
      <c r="J233" s="101">
        <f t="shared" ref="J233:J296" si="143">TRUNC(I233*F233,2)</f>
        <v>13058.28</v>
      </c>
      <c r="K233" s="556"/>
    </row>
    <row r="234" spans="1:11" s="197" customFormat="1" ht="57">
      <c r="A234" s="210" t="s">
        <v>15566</v>
      </c>
      <c r="B234" s="223">
        <v>101882</v>
      </c>
      <c r="C234" s="93" t="s">
        <v>702</v>
      </c>
      <c r="D234" s="96" t="s">
        <v>5433</v>
      </c>
      <c r="E234" s="97" t="s">
        <v>15282</v>
      </c>
      <c r="F234" s="98">
        <v>1</v>
      </c>
      <c r="G234" s="178">
        <f>VLOOKUP(B234,SINAPI!A52:C20225,3,FALSE)</f>
        <v>1109.3499999999999</v>
      </c>
      <c r="H234" s="104">
        <f t="shared" si="141"/>
        <v>1109.3499999999999</v>
      </c>
      <c r="I234" s="101">
        <f t="shared" ref="I234" si="144">G234*(1+$I$9)</f>
        <v>1356.5131799999997</v>
      </c>
      <c r="J234" s="101">
        <f t="shared" si="143"/>
        <v>1356.51</v>
      </c>
      <c r="K234" s="556"/>
    </row>
    <row r="235" spans="1:11" s="197" customFormat="1" ht="57">
      <c r="A235" s="210" t="s">
        <v>15567</v>
      </c>
      <c r="B235" s="223">
        <v>101881</v>
      </c>
      <c r="C235" s="93" t="s">
        <v>702</v>
      </c>
      <c r="D235" s="96" t="s">
        <v>5434</v>
      </c>
      <c r="E235" s="97" t="s">
        <v>15282</v>
      </c>
      <c r="F235" s="98">
        <v>1</v>
      </c>
      <c r="G235" s="178">
        <f>VLOOKUP(B235,SINAPI!A53:C20226,3,FALSE)</f>
        <v>784.7</v>
      </c>
      <c r="H235" s="104">
        <f t="shared" si="141"/>
        <v>784.7</v>
      </c>
      <c r="I235" s="101">
        <f t="shared" ref="I235:I238" si="145">G235*(1+$I$9)</f>
        <v>959.53116</v>
      </c>
      <c r="J235" s="101">
        <f t="shared" si="143"/>
        <v>959.53</v>
      </c>
      <c r="K235" s="556"/>
    </row>
    <row r="236" spans="1:11" s="197" customFormat="1" ht="57">
      <c r="A236" s="210" t="s">
        <v>15568</v>
      </c>
      <c r="B236" s="223">
        <v>101880</v>
      </c>
      <c r="C236" s="93" t="s">
        <v>702</v>
      </c>
      <c r="D236" s="96" t="s">
        <v>5432</v>
      </c>
      <c r="E236" s="97" t="s">
        <v>15282</v>
      </c>
      <c r="F236" s="98">
        <v>3</v>
      </c>
      <c r="G236" s="178">
        <f>VLOOKUP(B236,SINAPI!A54:C20227,3,FALSE)</f>
        <v>549.15</v>
      </c>
      <c r="H236" s="104">
        <f t="shared" si="141"/>
        <v>1647.45</v>
      </c>
      <c r="I236" s="101">
        <f t="shared" si="145"/>
        <v>671.50061999999991</v>
      </c>
      <c r="J236" s="101">
        <f t="shared" si="143"/>
        <v>2014.5</v>
      </c>
      <c r="K236" s="556"/>
    </row>
    <row r="237" spans="1:11" s="197" customFormat="1" ht="28.5">
      <c r="A237" s="210" t="s">
        <v>15569</v>
      </c>
      <c r="B237" s="223">
        <v>101896</v>
      </c>
      <c r="C237" s="93" t="s">
        <v>702</v>
      </c>
      <c r="D237" s="96" t="s">
        <v>15541</v>
      </c>
      <c r="E237" s="97" t="s">
        <v>15282</v>
      </c>
      <c r="F237" s="98">
        <v>2</v>
      </c>
      <c r="G237" s="178">
        <f>VLOOKUP(B237,SINAPI!A55:C20228,3,FALSE)</f>
        <v>643.66</v>
      </c>
      <c r="H237" s="104">
        <f t="shared" si="141"/>
        <v>1287.32</v>
      </c>
      <c r="I237" s="101">
        <f t="shared" si="145"/>
        <v>787.0674479999999</v>
      </c>
      <c r="J237" s="101">
        <f t="shared" si="143"/>
        <v>1574.13</v>
      </c>
      <c r="K237" s="556"/>
    </row>
    <row r="238" spans="1:11" s="197" customFormat="1" ht="28.5">
      <c r="A238" s="210" t="s">
        <v>15570</v>
      </c>
      <c r="B238" s="223">
        <v>101895</v>
      </c>
      <c r="C238" s="93" t="s">
        <v>702</v>
      </c>
      <c r="D238" s="96" t="s">
        <v>15542</v>
      </c>
      <c r="E238" s="97" t="s">
        <v>15282</v>
      </c>
      <c r="F238" s="98">
        <v>2</v>
      </c>
      <c r="G238" s="178">
        <f>VLOOKUP(B238,SINAPI!A56:C20229,3,FALSE)</f>
        <v>429.92</v>
      </c>
      <c r="H238" s="104">
        <f t="shared" si="141"/>
        <v>859.84</v>
      </c>
      <c r="I238" s="101">
        <f t="shared" si="145"/>
        <v>525.70617600000003</v>
      </c>
      <c r="J238" s="101">
        <f t="shared" si="143"/>
        <v>1051.4100000000001</v>
      </c>
      <c r="K238" s="556"/>
    </row>
    <row r="239" spans="1:11" s="197" customFormat="1" ht="28.5">
      <c r="A239" s="210" t="s">
        <v>15571</v>
      </c>
      <c r="B239" s="223">
        <v>1201005089</v>
      </c>
      <c r="C239" s="93" t="s">
        <v>623</v>
      </c>
      <c r="D239" s="96" t="s">
        <v>15543</v>
      </c>
      <c r="E239" s="97" t="s">
        <v>15282</v>
      </c>
      <c r="F239" s="98">
        <v>1</v>
      </c>
      <c r="G239" s="178">
        <v>261.72000000000003</v>
      </c>
      <c r="H239" s="104">
        <f t="shared" si="141"/>
        <v>261.72000000000003</v>
      </c>
      <c r="I239" s="101">
        <f t="shared" ref="I239" si="146">G239*(1+$I$9)</f>
        <v>320.03121600000003</v>
      </c>
      <c r="J239" s="101">
        <f t="shared" si="143"/>
        <v>320.02999999999997</v>
      </c>
      <c r="K239" s="556"/>
    </row>
    <row r="240" spans="1:11" s="197" customFormat="1" ht="28.5">
      <c r="A240" s="210" t="s">
        <v>15572</v>
      </c>
      <c r="B240" s="223">
        <v>101894</v>
      </c>
      <c r="C240" s="93" t="s">
        <v>702</v>
      </c>
      <c r="D240" s="96" t="s">
        <v>5417</v>
      </c>
      <c r="E240" s="97" t="s">
        <v>15282</v>
      </c>
      <c r="F240" s="98">
        <v>3</v>
      </c>
      <c r="G240" s="178">
        <f>VLOOKUP(B240,SINAPI!A58:C20231,3,FALSE)</f>
        <v>159.43</v>
      </c>
      <c r="H240" s="104">
        <f t="shared" si="141"/>
        <v>478.29</v>
      </c>
      <c r="I240" s="101">
        <f t="shared" ref="I240" si="147">G240*(1+$I$9)</f>
        <v>194.95100399999998</v>
      </c>
      <c r="J240" s="101">
        <f t="shared" si="143"/>
        <v>584.85</v>
      </c>
      <c r="K240" s="556"/>
    </row>
    <row r="241" spans="1:11" s="197" customFormat="1" ht="28.5">
      <c r="A241" s="210" t="s">
        <v>15573</v>
      </c>
      <c r="B241" s="223">
        <v>93672</v>
      </c>
      <c r="C241" s="93" t="s">
        <v>702</v>
      </c>
      <c r="D241" s="96" t="s">
        <v>5414</v>
      </c>
      <c r="E241" s="97" t="s">
        <v>15282</v>
      </c>
      <c r="F241" s="98">
        <v>3</v>
      </c>
      <c r="G241" s="178">
        <f>VLOOKUP(B241,SINAPI!A59:C20232,3,FALSE)</f>
        <v>89.57</v>
      </c>
      <c r="H241" s="104">
        <f t="shared" si="141"/>
        <v>268.70999999999998</v>
      </c>
      <c r="I241" s="101">
        <f t="shared" ref="I241:I247" si="148">G241*(1+$I$9)</f>
        <v>109.52619599999998</v>
      </c>
      <c r="J241" s="101">
        <f t="shared" si="143"/>
        <v>328.57</v>
      </c>
      <c r="K241" s="556"/>
    </row>
    <row r="242" spans="1:11" s="197" customFormat="1" ht="28.5">
      <c r="A242" s="210" t="s">
        <v>15574</v>
      </c>
      <c r="B242" s="223">
        <v>93671</v>
      </c>
      <c r="C242" s="93" t="s">
        <v>702</v>
      </c>
      <c r="D242" s="96" t="s">
        <v>5413</v>
      </c>
      <c r="E242" s="97" t="s">
        <v>15282</v>
      </c>
      <c r="F242" s="98">
        <v>4</v>
      </c>
      <c r="G242" s="178">
        <f>VLOOKUP(B242,SINAPI!A60:C20233,3,FALSE)</f>
        <v>82.38</v>
      </c>
      <c r="H242" s="104">
        <f t="shared" si="141"/>
        <v>329.52</v>
      </c>
      <c r="I242" s="101">
        <f t="shared" si="148"/>
        <v>100.73426399999998</v>
      </c>
      <c r="J242" s="101">
        <f t="shared" si="143"/>
        <v>402.93</v>
      </c>
      <c r="K242" s="556"/>
    </row>
    <row r="243" spans="1:11" s="197" customFormat="1" ht="28.5">
      <c r="A243" s="210" t="s">
        <v>15575</v>
      </c>
      <c r="B243" s="223">
        <v>93664</v>
      </c>
      <c r="C243" s="93" t="s">
        <v>702</v>
      </c>
      <c r="D243" s="96" t="s">
        <v>5387</v>
      </c>
      <c r="E243" s="97" t="s">
        <v>15282</v>
      </c>
      <c r="F243" s="98">
        <v>7</v>
      </c>
      <c r="G243" s="178">
        <f>VLOOKUP(B243,SINAPI!A61:C20234,3,FALSE)</f>
        <v>64.33</v>
      </c>
      <c r="H243" s="104">
        <f t="shared" si="141"/>
        <v>450.31</v>
      </c>
      <c r="I243" s="101">
        <f t="shared" si="148"/>
        <v>78.662723999999997</v>
      </c>
      <c r="J243" s="101">
        <f t="shared" si="143"/>
        <v>550.63</v>
      </c>
      <c r="K243" s="556"/>
    </row>
    <row r="244" spans="1:11" s="197" customFormat="1" ht="28.5">
      <c r="A244" s="210" t="s">
        <v>15576</v>
      </c>
      <c r="B244" s="223">
        <v>93662</v>
      </c>
      <c r="C244" s="93" t="s">
        <v>702</v>
      </c>
      <c r="D244" s="96" t="s">
        <v>5385</v>
      </c>
      <c r="E244" s="97" t="s">
        <v>15282</v>
      </c>
      <c r="F244" s="98">
        <v>1</v>
      </c>
      <c r="G244" s="178">
        <f>VLOOKUP(B244,SINAPI!A62:C20235,3,FALSE)</f>
        <v>61.21</v>
      </c>
      <c r="H244" s="104">
        <f t="shared" si="141"/>
        <v>61.21</v>
      </c>
      <c r="I244" s="101">
        <f t="shared" si="148"/>
        <v>74.847587999999988</v>
      </c>
      <c r="J244" s="101">
        <f t="shared" si="143"/>
        <v>74.84</v>
      </c>
      <c r="K244" s="556"/>
    </row>
    <row r="245" spans="1:11" s="197" customFormat="1" ht="28.5">
      <c r="A245" s="210" t="s">
        <v>15577</v>
      </c>
      <c r="B245" s="223">
        <v>93661</v>
      </c>
      <c r="C245" s="93" t="s">
        <v>702</v>
      </c>
      <c r="D245" s="96" t="s">
        <v>5384</v>
      </c>
      <c r="E245" s="97" t="s">
        <v>15282</v>
      </c>
      <c r="F245" s="98">
        <v>1</v>
      </c>
      <c r="G245" s="178">
        <f>VLOOKUP(B245,SINAPI!A63:C20236,3,FALSE)</f>
        <v>58.6</v>
      </c>
      <c r="H245" s="104">
        <f t="shared" si="141"/>
        <v>58.6</v>
      </c>
      <c r="I245" s="101">
        <f t="shared" si="148"/>
        <v>71.656079999999989</v>
      </c>
      <c r="J245" s="101">
        <f t="shared" si="143"/>
        <v>71.650000000000006</v>
      </c>
      <c r="K245" s="556"/>
    </row>
    <row r="246" spans="1:11" s="197" customFormat="1" ht="28.5">
      <c r="A246" s="210" t="s">
        <v>15578</v>
      </c>
      <c r="B246" s="223">
        <v>93655</v>
      </c>
      <c r="C246" s="93" t="s">
        <v>702</v>
      </c>
      <c r="D246" s="96" t="s">
        <v>5395</v>
      </c>
      <c r="E246" s="97" t="s">
        <v>15282</v>
      </c>
      <c r="F246" s="98">
        <v>23</v>
      </c>
      <c r="G246" s="178">
        <f>VLOOKUP(B246,SINAPI!A64:C20237,3,FALSE)</f>
        <v>13.87</v>
      </c>
      <c r="H246" s="104">
        <f t="shared" si="141"/>
        <v>319.01</v>
      </c>
      <c r="I246" s="101">
        <f t="shared" si="148"/>
        <v>16.960235999999998</v>
      </c>
      <c r="J246" s="101">
        <f t="shared" si="143"/>
        <v>390.08</v>
      </c>
      <c r="K246" s="556"/>
    </row>
    <row r="247" spans="1:11" s="197" customFormat="1" ht="28.5">
      <c r="A247" s="210" t="s">
        <v>15579</v>
      </c>
      <c r="B247" s="223">
        <v>93654</v>
      </c>
      <c r="C247" s="93" t="s">
        <v>702</v>
      </c>
      <c r="D247" s="96" t="s">
        <v>5394</v>
      </c>
      <c r="E247" s="97" t="s">
        <v>15282</v>
      </c>
      <c r="F247" s="98">
        <v>25</v>
      </c>
      <c r="G247" s="178">
        <f>VLOOKUP(B247,SINAPI!A65:C20238,3,FALSE)</f>
        <v>12.57</v>
      </c>
      <c r="H247" s="104">
        <f t="shared" si="141"/>
        <v>314.25</v>
      </c>
      <c r="I247" s="101">
        <f t="shared" si="148"/>
        <v>15.370595999999999</v>
      </c>
      <c r="J247" s="101">
        <f t="shared" si="143"/>
        <v>384.26</v>
      </c>
      <c r="K247" s="556"/>
    </row>
    <row r="248" spans="1:11" s="197" customFormat="1" ht="28.5">
      <c r="A248" s="210" t="s">
        <v>15580</v>
      </c>
      <c r="B248" s="223">
        <v>1201005132</v>
      </c>
      <c r="C248" s="93" t="s">
        <v>623</v>
      </c>
      <c r="D248" s="96" t="s">
        <v>12099</v>
      </c>
      <c r="E248" s="97" t="s">
        <v>15282</v>
      </c>
      <c r="F248" s="98">
        <v>24</v>
      </c>
      <c r="G248" s="178">
        <v>79.75</v>
      </c>
      <c r="H248" s="104">
        <f t="shared" si="141"/>
        <v>1914</v>
      </c>
      <c r="I248" s="101">
        <f t="shared" ref="I248:I254" si="149">G248*(1+$I$9)</f>
        <v>97.518299999999996</v>
      </c>
      <c r="J248" s="101">
        <f t="shared" si="143"/>
        <v>2340.4299999999998</v>
      </c>
      <c r="K248" s="556"/>
    </row>
    <row r="249" spans="1:11" s="197" customFormat="1" ht="28.5">
      <c r="A249" s="210" t="s">
        <v>15581</v>
      </c>
      <c r="B249" s="223">
        <v>1201005171</v>
      </c>
      <c r="C249" s="93" t="s">
        <v>623</v>
      </c>
      <c r="D249" s="96" t="s">
        <v>15544</v>
      </c>
      <c r="E249" s="97" t="s">
        <v>15282</v>
      </c>
      <c r="F249" s="98">
        <v>2</v>
      </c>
      <c r="G249" s="178">
        <v>200.35</v>
      </c>
      <c r="H249" s="104">
        <f t="shared" si="141"/>
        <v>400.7</v>
      </c>
      <c r="I249" s="101">
        <f t="shared" si="149"/>
        <v>244.98797999999996</v>
      </c>
      <c r="J249" s="101">
        <f t="shared" si="143"/>
        <v>489.97</v>
      </c>
      <c r="K249" s="556"/>
    </row>
    <row r="250" spans="1:11" s="197" customFormat="1" ht="28.5">
      <c r="A250" s="210" t="s">
        <v>15582</v>
      </c>
      <c r="B250" s="223">
        <v>1201005174</v>
      </c>
      <c r="C250" s="93" t="s">
        <v>623</v>
      </c>
      <c r="D250" s="96" t="s">
        <v>15545</v>
      </c>
      <c r="E250" s="97" t="s">
        <v>15282</v>
      </c>
      <c r="F250" s="98">
        <v>1</v>
      </c>
      <c r="G250" s="178">
        <v>348.93</v>
      </c>
      <c r="H250" s="104">
        <f t="shared" si="141"/>
        <v>348.93</v>
      </c>
      <c r="I250" s="101">
        <f t="shared" si="149"/>
        <v>426.67160399999995</v>
      </c>
      <c r="J250" s="101">
        <f t="shared" si="143"/>
        <v>426.67</v>
      </c>
      <c r="K250" s="556"/>
    </row>
    <row r="251" spans="1:11" s="197" customFormat="1" ht="42.75">
      <c r="A251" s="210" t="s">
        <v>15583</v>
      </c>
      <c r="B251" s="223">
        <v>1201005348</v>
      </c>
      <c r="C251" s="93" t="s">
        <v>623</v>
      </c>
      <c r="D251" s="96" t="s">
        <v>15546</v>
      </c>
      <c r="E251" s="97" t="s">
        <v>15282</v>
      </c>
      <c r="F251" s="98">
        <v>7</v>
      </c>
      <c r="G251" s="178">
        <v>41.96</v>
      </c>
      <c r="H251" s="104">
        <f t="shared" si="141"/>
        <v>293.72000000000003</v>
      </c>
      <c r="I251" s="101">
        <f t="shared" si="149"/>
        <v>51.308687999999997</v>
      </c>
      <c r="J251" s="101">
        <f t="shared" si="143"/>
        <v>359.16</v>
      </c>
      <c r="K251" s="556"/>
    </row>
    <row r="252" spans="1:11" s="197" customFormat="1" ht="42.75">
      <c r="A252" s="210" t="s">
        <v>15584</v>
      </c>
      <c r="B252" s="223">
        <v>1201005350</v>
      </c>
      <c r="C252" s="93" t="s">
        <v>623</v>
      </c>
      <c r="D252" s="96" t="s">
        <v>15526</v>
      </c>
      <c r="E252" s="97" t="s">
        <v>15282</v>
      </c>
      <c r="F252" s="98">
        <v>1</v>
      </c>
      <c r="G252" s="178">
        <v>76.81</v>
      </c>
      <c r="H252" s="104">
        <f t="shared" si="141"/>
        <v>76.81</v>
      </c>
      <c r="I252" s="101">
        <f t="shared" si="149"/>
        <v>93.923267999999993</v>
      </c>
      <c r="J252" s="101">
        <f t="shared" si="143"/>
        <v>93.92</v>
      </c>
      <c r="K252" s="556"/>
    </row>
    <row r="253" spans="1:11" s="197" customFormat="1" ht="28.5">
      <c r="A253" s="210" t="s">
        <v>15585</v>
      </c>
      <c r="B253" s="223">
        <v>1201004095</v>
      </c>
      <c r="C253" s="93" t="s">
        <v>623</v>
      </c>
      <c r="D253" s="96" t="s">
        <v>15530</v>
      </c>
      <c r="E253" s="97" t="s">
        <v>15306</v>
      </c>
      <c r="F253" s="98">
        <v>130</v>
      </c>
      <c r="G253" s="178">
        <v>62.51</v>
      </c>
      <c r="H253" s="104">
        <f t="shared" si="141"/>
        <v>8126.3</v>
      </c>
      <c r="I253" s="101">
        <f t="shared" si="149"/>
        <v>76.43722799999999</v>
      </c>
      <c r="J253" s="101">
        <f t="shared" si="143"/>
        <v>9936.83</v>
      </c>
      <c r="K253" s="556"/>
    </row>
    <row r="254" spans="1:11" s="197" customFormat="1" ht="28.5">
      <c r="A254" s="210" t="s">
        <v>15586</v>
      </c>
      <c r="B254" s="223">
        <v>1201004090</v>
      </c>
      <c r="C254" s="93" t="s">
        <v>623</v>
      </c>
      <c r="D254" s="96" t="s">
        <v>15535</v>
      </c>
      <c r="E254" s="97" t="s">
        <v>15306</v>
      </c>
      <c r="F254" s="98">
        <v>50</v>
      </c>
      <c r="G254" s="178">
        <v>53.48</v>
      </c>
      <c r="H254" s="104">
        <f t="shared" si="141"/>
        <v>2674</v>
      </c>
      <c r="I254" s="101">
        <f t="shared" si="149"/>
        <v>65.395343999999994</v>
      </c>
      <c r="J254" s="101">
        <f t="shared" si="143"/>
        <v>3269.76</v>
      </c>
      <c r="K254" s="556"/>
    </row>
    <row r="255" spans="1:11" s="197" customFormat="1" ht="42.75">
      <c r="A255" s="210" t="s">
        <v>15587</v>
      </c>
      <c r="B255" s="223">
        <v>97670</v>
      </c>
      <c r="C255" s="93" t="s">
        <v>702</v>
      </c>
      <c r="D255" s="96" t="s">
        <v>9207</v>
      </c>
      <c r="E255" s="97" t="s">
        <v>15306</v>
      </c>
      <c r="F255" s="98">
        <v>10</v>
      </c>
      <c r="G255" s="178">
        <f>VLOOKUP(B255,SINAPI!A73:C20246,3,FALSE)</f>
        <v>25.68</v>
      </c>
      <c r="H255" s="104">
        <f t="shared" si="141"/>
        <v>256.8</v>
      </c>
      <c r="I255" s="101">
        <f t="shared" ref="I255" si="150">G255*(1+$I$9)</f>
        <v>31.401503999999996</v>
      </c>
      <c r="J255" s="101">
        <f t="shared" si="143"/>
        <v>314.01</v>
      </c>
      <c r="K255" s="556"/>
    </row>
    <row r="256" spans="1:11" s="197" customFormat="1" ht="42.75">
      <c r="A256" s="210" t="s">
        <v>15588</v>
      </c>
      <c r="B256" s="223">
        <v>97668</v>
      </c>
      <c r="C256" s="93" t="s">
        <v>702</v>
      </c>
      <c r="D256" s="96" t="s">
        <v>9213</v>
      </c>
      <c r="E256" s="97" t="s">
        <v>15306</v>
      </c>
      <c r="F256" s="98">
        <v>3</v>
      </c>
      <c r="G256" s="178">
        <f>VLOOKUP(B256,SINAPI!A74:C20247,3,FALSE)</f>
        <v>13.47</v>
      </c>
      <c r="H256" s="104">
        <f t="shared" si="141"/>
        <v>40.409999999999997</v>
      </c>
      <c r="I256" s="101">
        <f t="shared" ref="I256" si="151">G256*(1+$I$9)</f>
        <v>16.471115999999999</v>
      </c>
      <c r="J256" s="101">
        <f t="shared" si="143"/>
        <v>49.41</v>
      </c>
      <c r="K256" s="556"/>
    </row>
    <row r="257" spans="1:11" s="197" customFormat="1" ht="42.75">
      <c r="A257" s="210" t="s">
        <v>15589</v>
      </c>
      <c r="B257" s="223">
        <v>91837</v>
      </c>
      <c r="C257" s="93" t="s">
        <v>702</v>
      </c>
      <c r="D257" s="96" t="s">
        <v>5130</v>
      </c>
      <c r="E257" s="97" t="s">
        <v>15306</v>
      </c>
      <c r="F257" s="98">
        <v>61</v>
      </c>
      <c r="G257" s="178">
        <f>VLOOKUP(B257,SINAPI!A75:C20248,3,FALSE)</f>
        <v>25.62</v>
      </c>
      <c r="H257" s="104">
        <f t="shared" si="141"/>
        <v>1562.82</v>
      </c>
      <c r="I257" s="101">
        <f t="shared" ref="I257" si="152">G257*(1+$I$9)</f>
        <v>31.328135999999997</v>
      </c>
      <c r="J257" s="101">
        <f t="shared" si="143"/>
        <v>1911.01</v>
      </c>
      <c r="K257" s="556"/>
    </row>
    <row r="258" spans="1:11" s="197" customFormat="1" ht="42.75">
      <c r="A258" s="210" t="s">
        <v>15590</v>
      </c>
      <c r="B258" s="223">
        <v>1201004040</v>
      </c>
      <c r="C258" s="93" t="s">
        <v>623</v>
      </c>
      <c r="D258" s="96" t="s">
        <v>15531</v>
      </c>
      <c r="E258" s="97" t="s">
        <v>15306</v>
      </c>
      <c r="F258" s="98">
        <v>910</v>
      </c>
      <c r="G258" s="178">
        <v>30.15</v>
      </c>
      <c r="H258" s="104">
        <f t="shared" si="141"/>
        <v>27436.5</v>
      </c>
      <c r="I258" s="101">
        <f t="shared" ref="I258" si="153">G258*(1+$I$9)</f>
        <v>36.867419999999996</v>
      </c>
      <c r="J258" s="101">
        <f t="shared" si="143"/>
        <v>33549.35</v>
      </c>
      <c r="K258" s="556"/>
    </row>
    <row r="259" spans="1:11" s="197" customFormat="1" ht="42.75">
      <c r="A259" s="210" t="s">
        <v>15591</v>
      </c>
      <c r="B259" s="223">
        <v>1201004042</v>
      </c>
      <c r="C259" s="93" t="s">
        <v>623</v>
      </c>
      <c r="D259" s="96" t="s">
        <v>15532</v>
      </c>
      <c r="E259" s="97" t="s">
        <v>15306</v>
      </c>
      <c r="F259" s="98">
        <v>160</v>
      </c>
      <c r="G259" s="178">
        <v>31.69</v>
      </c>
      <c r="H259" s="104">
        <f t="shared" si="141"/>
        <v>5070.3999999999996</v>
      </c>
      <c r="I259" s="101">
        <f t="shared" ref="I259" si="154">G259*(1+$I$9)</f>
        <v>38.750532</v>
      </c>
      <c r="J259" s="101">
        <f t="shared" si="143"/>
        <v>6200.08</v>
      </c>
      <c r="K259" s="556"/>
    </row>
    <row r="260" spans="1:11" s="197" customFormat="1" ht="42.75">
      <c r="A260" s="210" t="s">
        <v>15592</v>
      </c>
      <c r="B260" s="223">
        <v>1201004044</v>
      </c>
      <c r="C260" s="93" t="s">
        <v>623</v>
      </c>
      <c r="D260" s="96" t="s">
        <v>15547</v>
      </c>
      <c r="E260" s="97" t="s">
        <v>15306</v>
      </c>
      <c r="F260" s="98">
        <v>40</v>
      </c>
      <c r="G260" s="178">
        <v>51.17</v>
      </c>
      <c r="H260" s="104">
        <f t="shared" si="141"/>
        <v>2046.8</v>
      </c>
      <c r="I260" s="101">
        <f t="shared" ref="I260" si="155">G260*(1+$I$9)</f>
        <v>62.570675999999999</v>
      </c>
      <c r="J260" s="101">
        <f t="shared" si="143"/>
        <v>2502.8200000000002</v>
      </c>
      <c r="K260" s="556"/>
    </row>
    <row r="261" spans="1:11" s="197" customFormat="1" ht="42.75">
      <c r="A261" s="210" t="s">
        <v>15593</v>
      </c>
      <c r="B261" s="223">
        <v>95787</v>
      </c>
      <c r="C261" s="93" t="s">
        <v>702</v>
      </c>
      <c r="D261" s="96" t="s">
        <v>5276</v>
      </c>
      <c r="E261" s="97" t="s">
        <v>15282</v>
      </c>
      <c r="F261" s="98">
        <v>16</v>
      </c>
      <c r="G261" s="178">
        <f>VLOOKUP(B261,SINAPI!A79:C20252,3,FALSE)</f>
        <v>28.65</v>
      </c>
      <c r="H261" s="104">
        <f t="shared" si="141"/>
        <v>458.4</v>
      </c>
      <c r="I261" s="101">
        <f t="shared" ref="I261" si="156">G261*(1+$I$9)</f>
        <v>35.033219999999993</v>
      </c>
      <c r="J261" s="101">
        <f t="shared" si="143"/>
        <v>560.53</v>
      </c>
      <c r="K261" s="556"/>
    </row>
    <row r="262" spans="1:11" s="197" customFormat="1" ht="28.5">
      <c r="A262" s="210" t="s">
        <v>15594</v>
      </c>
      <c r="B262" s="223">
        <v>95801</v>
      </c>
      <c r="C262" s="93" t="s">
        <v>702</v>
      </c>
      <c r="D262" s="96" t="s">
        <v>15548</v>
      </c>
      <c r="E262" s="97" t="s">
        <v>15282</v>
      </c>
      <c r="F262" s="98">
        <v>57</v>
      </c>
      <c r="G262" s="178">
        <f>VLOOKUP(B262,SINAPI!A80:C20253,3,FALSE)</f>
        <v>39.46</v>
      </c>
      <c r="H262" s="104">
        <f t="shared" si="141"/>
        <v>2249.2199999999998</v>
      </c>
      <c r="I262" s="101">
        <f t="shared" ref="I262:I265" si="157">G262*(1+$I$9)</f>
        <v>48.251687999999994</v>
      </c>
      <c r="J262" s="101">
        <f t="shared" si="143"/>
        <v>2750.34</v>
      </c>
      <c r="K262" s="556"/>
    </row>
    <row r="263" spans="1:11" s="197" customFormat="1" ht="28.5">
      <c r="A263" s="210" t="s">
        <v>15595</v>
      </c>
      <c r="B263" s="223">
        <v>95779</v>
      </c>
      <c r="C263" s="93" t="s">
        <v>702</v>
      </c>
      <c r="D263" s="96" t="s">
        <v>15549</v>
      </c>
      <c r="E263" s="97" t="s">
        <v>15282</v>
      </c>
      <c r="F263" s="98">
        <v>118</v>
      </c>
      <c r="G263" s="178">
        <f>VLOOKUP(B263,SINAPI!A81:C20254,3,FALSE)</f>
        <v>23.94</v>
      </c>
      <c r="H263" s="104">
        <f t="shared" si="141"/>
        <v>2824.92</v>
      </c>
      <c r="I263" s="101">
        <f t="shared" si="157"/>
        <v>29.273831999999999</v>
      </c>
      <c r="J263" s="101">
        <f t="shared" si="143"/>
        <v>3454.31</v>
      </c>
      <c r="K263" s="556"/>
    </row>
    <row r="264" spans="1:11" s="197" customFormat="1" ht="28.5">
      <c r="A264" s="210" t="s">
        <v>15596</v>
      </c>
      <c r="B264" s="223">
        <v>95796</v>
      </c>
      <c r="C264" s="93" t="s">
        <v>702</v>
      </c>
      <c r="D264" s="96" t="s">
        <v>15550</v>
      </c>
      <c r="E264" s="97" t="s">
        <v>15282</v>
      </c>
      <c r="F264" s="98">
        <v>28</v>
      </c>
      <c r="G264" s="178">
        <f>VLOOKUP(B264,SINAPI!A82:C20255,3,FALSE)</f>
        <v>46.51</v>
      </c>
      <c r="H264" s="104">
        <f t="shared" si="141"/>
        <v>1302.28</v>
      </c>
      <c r="I264" s="101">
        <f t="shared" si="157"/>
        <v>56.872427999999992</v>
      </c>
      <c r="J264" s="101">
        <f t="shared" si="143"/>
        <v>1592.42</v>
      </c>
      <c r="K264" s="556"/>
    </row>
    <row r="265" spans="1:11" s="197" customFormat="1" ht="28.5">
      <c r="A265" s="210" t="s">
        <v>15597</v>
      </c>
      <c r="B265" s="223">
        <v>91953</v>
      </c>
      <c r="C265" s="93" t="s">
        <v>702</v>
      </c>
      <c r="D265" s="96" t="s">
        <v>5191</v>
      </c>
      <c r="E265" s="97" t="s">
        <v>15282</v>
      </c>
      <c r="F265" s="98">
        <v>24</v>
      </c>
      <c r="G265" s="178">
        <f>VLOOKUP(B265,SINAPI!A83:C20256,3,FALSE)</f>
        <v>28.06</v>
      </c>
      <c r="H265" s="104">
        <f t="shared" si="141"/>
        <v>673.44</v>
      </c>
      <c r="I265" s="101">
        <f t="shared" si="157"/>
        <v>34.311767999999994</v>
      </c>
      <c r="J265" s="101">
        <f t="shared" si="143"/>
        <v>823.48</v>
      </c>
      <c r="K265" s="556"/>
    </row>
    <row r="266" spans="1:11" s="197" customFormat="1" ht="42.75">
      <c r="A266" s="210" t="s">
        <v>15598</v>
      </c>
      <c r="B266" s="228">
        <v>91959</v>
      </c>
      <c r="C266" s="93" t="s">
        <v>702</v>
      </c>
      <c r="D266" s="96" t="s">
        <v>15551</v>
      </c>
      <c r="E266" s="97" t="s">
        <v>15282</v>
      </c>
      <c r="F266" s="98">
        <v>6</v>
      </c>
      <c r="G266" s="178">
        <f>VLOOKUP(B266,SINAPI!A84:C20257,3,FALSE)</f>
        <v>42.66</v>
      </c>
      <c r="H266" s="104">
        <f t="shared" si="141"/>
        <v>255.96</v>
      </c>
      <c r="I266" s="101">
        <f t="shared" ref="I266" si="158">G266*(1+$I$9)</f>
        <v>52.164647999999993</v>
      </c>
      <c r="J266" s="101">
        <f t="shared" si="143"/>
        <v>312.98</v>
      </c>
      <c r="K266" s="556"/>
    </row>
    <row r="267" spans="1:11" s="197" customFormat="1" ht="42.75">
      <c r="A267" s="210" t="s">
        <v>15599</v>
      </c>
      <c r="B267" s="223">
        <v>92023</v>
      </c>
      <c r="C267" s="93" t="s">
        <v>702</v>
      </c>
      <c r="D267" s="96" t="s">
        <v>5183</v>
      </c>
      <c r="E267" s="97" t="s">
        <v>15282</v>
      </c>
      <c r="F267" s="98">
        <v>8</v>
      </c>
      <c r="G267" s="178">
        <f>VLOOKUP(B267,SINAPI!A85:C20258,3,FALSE)</f>
        <v>47.75</v>
      </c>
      <c r="H267" s="104">
        <f t="shared" si="141"/>
        <v>382</v>
      </c>
      <c r="I267" s="101">
        <f t="shared" ref="I267" si="159">G267*(1+$I$9)</f>
        <v>58.388699999999993</v>
      </c>
      <c r="J267" s="101">
        <f t="shared" si="143"/>
        <v>467.1</v>
      </c>
      <c r="K267" s="556"/>
    </row>
    <row r="268" spans="1:11" s="197" customFormat="1" ht="28.5">
      <c r="A268" s="210" t="s">
        <v>15600</v>
      </c>
      <c r="B268" s="223">
        <v>91955</v>
      </c>
      <c r="C268" s="93" t="s">
        <v>702</v>
      </c>
      <c r="D268" s="96" t="s">
        <v>5171</v>
      </c>
      <c r="E268" s="97" t="s">
        <v>15282</v>
      </c>
      <c r="F268" s="98">
        <v>2</v>
      </c>
      <c r="G268" s="178">
        <f>VLOOKUP(B268,SINAPI!A86:C20259,3,FALSE)</f>
        <v>34.18</v>
      </c>
      <c r="H268" s="104">
        <f t="shared" si="141"/>
        <v>68.36</v>
      </c>
      <c r="I268" s="101">
        <f t="shared" ref="I268:I281" si="160">G268*(1+$I$9)</f>
        <v>41.795303999999994</v>
      </c>
      <c r="J268" s="101">
        <f t="shared" si="143"/>
        <v>83.59</v>
      </c>
      <c r="K268" s="556"/>
    </row>
    <row r="269" spans="1:11" s="197" customFormat="1" ht="28.5">
      <c r="A269" s="210" t="s">
        <v>15601</v>
      </c>
      <c r="B269" s="223">
        <v>92008</v>
      </c>
      <c r="C269" s="93" t="s">
        <v>702</v>
      </c>
      <c r="D269" s="96" t="s">
        <v>5237</v>
      </c>
      <c r="E269" s="97" t="s">
        <v>15282</v>
      </c>
      <c r="F269" s="98">
        <v>12</v>
      </c>
      <c r="G269" s="178">
        <f>VLOOKUP(B269,SINAPI!A87:C20260,3,FALSE)</f>
        <v>45.28</v>
      </c>
      <c r="H269" s="104">
        <f t="shared" si="141"/>
        <v>543.36</v>
      </c>
      <c r="I269" s="101">
        <f t="shared" si="160"/>
        <v>55.368383999999999</v>
      </c>
      <c r="J269" s="101">
        <f t="shared" si="143"/>
        <v>664.42</v>
      </c>
      <c r="K269" s="556"/>
    </row>
    <row r="270" spans="1:11" s="197" customFormat="1" ht="28.5">
      <c r="A270" s="210" t="s">
        <v>15602</v>
      </c>
      <c r="B270" s="223">
        <v>91992</v>
      </c>
      <c r="C270" s="93" t="s">
        <v>702</v>
      </c>
      <c r="D270" s="96" t="s">
        <v>5229</v>
      </c>
      <c r="E270" s="97" t="s">
        <v>15282</v>
      </c>
      <c r="F270" s="98">
        <v>69</v>
      </c>
      <c r="G270" s="178">
        <f>VLOOKUP(B270,SINAPI!A88:C20261,3,FALSE)</f>
        <v>43.03</v>
      </c>
      <c r="H270" s="104">
        <f t="shared" si="141"/>
        <v>2969.07</v>
      </c>
      <c r="I270" s="101">
        <f t="shared" si="160"/>
        <v>52.617083999999998</v>
      </c>
      <c r="J270" s="101">
        <f t="shared" si="143"/>
        <v>3630.57</v>
      </c>
      <c r="K270" s="556"/>
    </row>
    <row r="271" spans="1:11" s="197" customFormat="1" ht="42.75">
      <c r="A271" s="210" t="s">
        <v>15603</v>
      </c>
      <c r="B271" s="223">
        <v>92992</v>
      </c>
      <c r="C271" s="93" t="s">
        <v>702</v>
      </c>
      <c r="D271" s="96" t="s">
        <v>9200</v>
      </c>
      <c r="E271" s="97" t="s">
        <v>15306</v>
      </c>
      <c r="F271" s="98">
        <v>45</v>
      </c>
      <c r="G271" s="178">
        <f>VLOOKUP(B271,SINAPI!A89:C20262,3,FALSE)</f>
        <v>103.92</v>
      </c>
      <c r="H271" s="104">
        <f t="shared" si="141"/>
        <v>4676.3999999999996</v>
      </c>
      <c r="I271" s="101">
        <f t="shared" si="160"/>
        <v>127.073376</v>
      </c>
      <c r="J271" s="101">
        <f t="shared" si="143"/>
        <v>5718.3</v>
      </c>
      <c r="K271" s="556"/>
    </row>
    <row r="272" spans="1:11" s="197" customFormat="1" ht="42.75">
      <c r="A272" s="210" t="s">
        <v>15604</v>
      </c>
      <c r="B272" s="223">
        <v>92990</v>
      </c>
      <c r="C272" s="93" t="s">
        <v>702</v>
      </c>
      <c r="D272" s="96" t="s">
        <v>9199</v>
      </c>
      <c r="E272" s="97" t="s">
        <v>15306</v>
      </c>
      <c r="F272" s="98">
        <v>15</v>
      </c>
      <c r="G272" s="178">
        <f>VLOOKUP(B272,SINAPI!A90:C20263,3,FALSE)</f>
        <v>80.37</v>
      </c>
      <c r="H272" s="104">
        <f t="shared" si="141"/>
        <v>1205.55</v>
      </c>
      <c r="I272" s="101">
        <f t="shared" si="160"/>
        <v>98.27643599999999</v>
      </c>
      <c r="J272" s="101">
        <f t="shared" si="143"/>
        <v>1474.14</v>
      </c>
      <c r="K272" s="556"/>
    </row>
    <row r="273" spans="1:11" s="197" customFormat="1" ht="42.75">
      <c r="A273" s="210" t="s">
        <v>15605</v>
      </c>
      <c r="B273" s="223">
        <v>92988</v>
      </c>
      <c r="C273" s="93" t="s">
        <v>702</v>
      </c>
      <c r="D273" s="96" t="s">
        <v>9198</v>
      </c>
      <c r="E273" s="97" t="s">
        <v>15306</v>
      </c>
      <c r="F273" s="98">
        <v>15</v>
      </c>
      <c r="G273" s="178">
        <f>VLOOKUP(B273,SINAPI!A91:C20264,3,FALSE)</f>
        <v>58.01</v>
      </c>
      <c r="H273" s="104">
        <f t="shared" si="141"/>
        <v>870.15</v>
      </c>
      <c r="I273" s="101">
        <f t="shared" si="160"/>
        <v>70.934627999999989</v>
      </c>
      <c r="J273" s="101">
        <f t="shared" si="143"/>
        <v>1064.01</v>
      </c>
      <c r="K273" s="556"/>
    </row>
    <row r="274" spans="1:11" s="197" customFormat="1" ht="42.75">
      <c r="A274" s="210" t="s">
        <v>15606</v>
      </c>
      <c r="B274" s="223">
        <v>101563</v>
      </c>
      <c r="C274" s="93" t="s">
        <v>702</v>
      </c>
      <c r="D274" s="96" t="s">
        <v>5464</v>
      </c>
      <c r="E274" s="97" t="s">
        <v>15306</v>
      </c>
      <c r="F274" s="98">
        <v>80</v>
      </c>
      <c r="G274" s="178">
        <f>VLOOKUP(B274,SINAPI!A92:C20265,3,FALSE)</f>
        <v>37.340000000000003</v>
      </c>
      <c r="H274" s="104">
        <f t="shared" si="141"/>
        <v>2987.2</v>
      </c>
      <c r="I274" s="101">
        <f t="shared" si="160"/>
        <v>45.659351999999998</v>
      </c>
      <c r="J274" s="101">
        <f t="shared" si="143"/>
        <v>3652.74</v>
      </c>
      <c r="K274" s="556"/>
    </row>
    <row r="275" spans="1:11" s="197" customFormat="1" ht="42.75">
      <c r="A275" s="210" t="s">
        <v>15607</v>
      </c>
      <c r="B275" s="223">
        <v>101889</v>
      </c>
      <c r="C275" s="93" t="s">
        <v>702</v>
      </c>
      <c r="D275" s="96" t="str">
        <f>SINAPI!B4654</f>
        <v>CABO DE COBRE ISOLADO, 25 MM², ANTI-CHAMA 0,6/1 KV, INSTALADO EM ELETROCALHA OU PERFILADO - FORNECIMENTO E INSTALAÇÃO. AF_10/2020</v>
      </c>
      <c r="E275" s="97" t="s">
        <v>15306</v>
      </c>
      <c r="F275" s="98">
        <v>30</v>
      </c>
      <c r="G275" s="178">
        <f>VLOOKUP(B275,SINAPI!A93:C20266,3,FALSE)</f>
        <v>26.66</v>
      </c>
      <c r="H275" s="104">
        <f t="shared" si="141"/>
        <v>799.8</v>
      </c>
      <c r="I275" s="101">
        <f t="shared" si="160"/>
        <v>32.599847999999994</v>
      </c>
      <c r="J275" s="101">
        <f t="shared" si="143"/>
        <v>977.99</v>
      </c>
      <c r="K275" s="556"/>
    </row>
    <row r="276" spans="1:11" s="197" customFormat="1" ht="42.75">
      <c r="A276" s="210" t="s">
        <v>15608</v>
      </c>
      <c r="B276" s="223">
        <v>101887</v>
      </c>
      <c r="C276" s="93" t="s">
        <v>702</v>
      </c>
      <c r="D276" s="96" t="s">
        <v>5349</v>
      </c>
      <c r="E276" s="97" t="s">
        <v>15306</v>
      </c>
      <c r="F276" s="98">
        <v>70</v>
      </c>
      <c r="G276" s="178">
        <f>VLOOKUP(B276,SINAPI!A94:C20267,3,FALSE)</f>
        <v>17.18</v>
      </c>
      <c r="H276" s="104">
        <f t="shared" si="141"/>
        <v>1202.5999999999999</v>
      </c>
      <c r="I276" s="101">
        <f t="shared" si="160"/>
        <v>21.007703999999997</v>
      </c>
      <c r="J276" s="101">
        <f t="shared" si="143"/>
        <v>1470.53</v>
      </c>
      <c r="K276" s="556"/>
    </row>
    <row r="277" spans="1:11" s="197" customFormat="1" ht="42.75">
      <c r="A277" s="210" t="s">
        <v>15609</v>
      </c>
      <c r="B277" s="223">
        <v>101885</v>
      </c>
      <c r="C277" s="93" t="s">
        <v>702</v>
      </c>
      <c r="D277" s="96" t="s">
        <v>5347</v>
      </c>
      <c r="E277" s="97" t="s">
        <v>15306</v>
      </c>
      <c r="F277" s="98">
        <v>225</v>
      </c>
      <c r="G277" s="178">
        <f>VLOOKUP(B277,SINAPI!A95:C20268,3,FALSE)</f>
        <v>10.77</v>
      </c>
      <c r="H277" s="104">
        <f t="shared" si="141"/>
        <v>2423.25</v>
      </c>
      <c r="I277" s="101">
        <f t="shared" si="160"/>
        <v>13.169555999999998</v>
      </c>
      <c r="J277" s="101">
        <f t="shared" si="143"/>
        <v>2963.15</v>
      </c>
      <c r="K277" s="556"/>
    </row>
    <row r="278" spans="1:11" s="197" customFormat="1" ht="42.75">
      <c r="A278" s="210" t="s">
        <v>15610</v>
      </c>
      <c r="B278" s="223">
        <v>91931</v>
      </c>
      <c r="C278" s="93" t="s">
        <v>702</v>
      </c>
      <c r="D278" s="96" t="s">
        <v>5069</v>
      </c>
      <c r="E278" s="97" t="s">
        <v>15306</v>
      </c>
      <c r="F278" s="98">
        <v>280</v>
      </c>
      <c r="G278" s="178">
        <f>VLOOKUP(B278,SINAPI!A96:C20269,3,FALSE)</f>
        <v>10.4</v>
      </c>
      <c r="H278" s="104">
        <f t="shared" si="141"/>
        <v>2912</v>
      </c>
      <c r="I278" s="101">
        <f t="shared" si="160"/>
        <v>12.71712</v>
      </c>
      <c r="J278" s="101">
        <f t="shared" si="143"/>
        <v>3560.79</v>
      </c>
      <c r="K278" s="556"/>
    </row>
    <row r="279" spans="1:11" s="197" customFormat="1" ht="42.75">
      <c r="A279" s="210" t="s">
        <v>15611</v>
      </c>
      <c r="B279" s="223">
        <v>91928</v>
      </c>
      <c r="C279" s="93" t="s">
        <v>702</v>
      </c>
      <c r="D279" s="96" t="s">
        <v>5068</v>
      </c>
      <c r="E279" s="97" t="s">
        <v>15306</v>
      </c>
      <c r="F279" s="98">
        <v>550</v>
      </c>
      <c r="G279" s="178">
        <f>VLOOKUP(B279,SINAPI!A97:C20270,3,FALSE)</f>
        <v>6.88</v>
      </c>
      <c r="H279" s="104">
        <f t="shared" si="141"/>
        <v>3784</v>
      </c>
      <c r="I279" s="101">
        <f t="shared" si="160"/>
        <v>8.412863999999999</v>
      </c>
      <c r="J279" s="101">
        <f t="shared" si="143"/>
        <v>4627.07</v>
      </c>
      <c r="K279" s="556"/>
    </row>
    <row r="280" spans="1:11" s="197" customFormat="1" ht="42.75">
      <c r="A280" s="210" t="s">
        <v>15612</v>
      </c>
      <c r="B280" s="223">
        <v>91926</v>
      </c>
      <c r="C280" s="93" t="s">
        <v>702</v>
      </c>
      <c r="D280" s="96" t="s">
        <v>5066</v>
      </c>
      <c r="E280" s="97" t="s">
        <v>15306</v>
      </c>
      <c r="F280" s="98">
        <v>6230</v>
      </c>
      <c r="G280" s="178">
        <f>VLOOKUP(B280,SINAPI!A98:C20271,3,FALSE)</f>
        <v>4.43</v>
      </c>
      <c r="H280" s="104">
        <f t="shared" si="141"/>
        <v>27598.9</v>
      </c>
      <c r="I280" s="101">
        <f t="shared" si="160"/>
        <v>5.4170039999999995</v>
      </c>
      <c r="J280" s="101">
        <f t="shared" si="143"/>
        <v>33747.93</v>
      </c>
      <c r="K280" s="556"/>
    </row>
    <row r="281" spans="1:11" s="197" customFormat="1" ht="28.5">
      <c r="A281" s="210" t="s">
        <v>15613</v>
      </c>
      <c r="B281" s="223">
        <v>91993</v>
      </c>
      <c r="C281" s="93" t="s">
        <v>702</v>
      </c>
      <c r="D281" s="96" t="s">
        <v>5231</v>
      </c>
      <c r="E281" s="97" t="s">
        <v>15282</v>
      </c>
      <c r="F281" s="98">
        <v>10</v>
      </c>
      <c r="G281" s="178">
        <f>VLOOKUP(B281,SINAPI!A99:C20272,3,FALSE)</f>
        <v>44.93</v>
      </c>
      <c r="H281" s="104">
        <f t="shared" si="141"/>
        <v>449.3</v>
      </c>
      <c r="I281" s="101">
        <f t="shared" si="160"/>
        <v>54.940403999999994</v>
      </c>
      <c r="J281" s="101">
        <f t="shared" si="143"/>
        <v>549.4</v>
      </c>
      <c r="K281" s="556"/>
    </row>
    <row r="282" spans="1:11" s="197" customFormat="1" ht="57">
      <c r="A282" s="210" t="s">
        <v>15614</v>
      </c>
      <c r="B282" s="223">
        <v>1301005212</v>
      </c>
      <c r="C282" s="93" t="s">
        <v>623</v>
      </c>
      <c r="D282" s="96" t="s">
        <v>15552</v>
      </c>
      <c r="E282" s="97" t="s">
        <v>15282</v>
      </c>
      <c r="F282" s="98">
        <v>2</v>
      </c>
      <c r="G282" s="178">
        <v>1370.46</v>
      </c>
      <c r="H282" s="104">
        <f t="shared" si="141"/>
        <v>2740.92</v>
      </c>
      <c r="I282" s="101">
        <f t="shared" ref="I282" si="161">G282*(1+$I$9)</f>
        <v>1675.7984879999999</v>
      </c>
      <c r="J282" s="101">
        <f t="shared" si="143"/>
        <v>3351.59</v>
      </c>
      <c r="K282" s="556"/>
    </row>
    <row r="283" spans="1:11" s="197" customFormat="1" ht="42.75">
      <c r="A283" s="210" t="s">
        <v>15615</v>
      </c>
      <c r="B283" s="223">
        <v>1201001001</v>
      </c>
      <c r="C283" s="93" t="s">
        <v>623</v>
      </c>
      <c r="D283" s="96" t="s">
        <v>15553</v>
      </c>
      <c r="E283" s="97" t="s">
        <v>15282</v>
      </c>
      <c r="F283" s="98">
        <v>36</v>
      </c>
      <c r="G283" s="178">
        <v>54.29</v>
      </c>
      <c r="H283" s="104">
        <f t="shared" si="141"/>
        <v>1954.44</v>
      </c>
      <c r="I283" s="101">
        <f t="shared" ref="I283" si="162">G283*(1+$I$9)</f>
        <v>66.385811999999987</v>
      </c>
      <c r="J283" s="101">
        <f t="shared" si="143"/>
        <v>2389.88</v>
      </c>
      <c r="K283" s="556"/>
    </row>
    <row r="284" spans="1:11" s="197" customFormat="1" ht="42.75">
      <c r="A284" s="210" t="s">
        <v>15616</v>
      </c>
      <c r="B284" s="223">
        <v>97607</v>
      </c>
      <c r="C284" s="93" t="s">
        <v>702</v>
      </c>
      <c r="D284" s="96" t="s">
        <v>15554</v>
      </c>
      <c r="E284" s="97" t="s">
        <v>15282</v>
      </c>
      <c r="F284" s="98">
        <v>19</v>
      </c>
      <c r="G284" s="178">
        <f>VLOOKUP(B284,SINAPI!A102:C20275,3,FALSE)</f>
        <v>105.63</v>
      </c>
      <c r="H284" s="104">
        <f t="shared" si="141"/>
        <v>2006.97</v>
      </c>
      <c r="I284" s="101">
        <f t="shared" ref="I284" si="163">G284*(1+$I$9)</f>
        <v>129.16436399999998</v>
      </c>
      <c r="J284" s="101">
        <f t="shared" si="143"/>
        <v>2454.12</v>
      </c>
      <c r="K284" s="556"/>
    </row>
    <row r="285" spans="1:11" s="197" customFormat="1" ht="42.75">
      <c r="A285" s="210" t="s">
        <v>15617</v>
      </c>
      <c r="B285" s="223">
        <v>1201001114</v>
      </c>
      <c r="C285" s="93" t="s">
        <v>623</v>
      </c>
      <c r="D285" s="96" t="s">
        <v>15555</v>
      </c>
      <c r="E285" s="97" t="s">
        <v>15556</v>
      </c>
      <c r="F285" s="98">
        <v>63</v>
      </c>
      <c r="G285" s="178">
        <v>271.82</v>
      </c>
      <c r="H285" s="104">
        <f t="shared" si="141"/>
        <v>17124.66</v>
      </c>
      <c r="I285" s="101">
        <f t="shared" ref="I285:I286" si="164">G285*(1+$I$9)</f>
        <v>332.38149599999997</v>
      </c>
      <c r="J285" s="101">
        <f t="shared" si="143"/>
        <v>20940.03</v>
      </c>
      <c r="K285" s="556"/>
    </row>
    <row r="286" spans="1:11" s="197" customFormat="1" ht="57">
      <c r="A286" s="210" t="s">
        <v>15618</v>
      </c>
      <c r="B286" s="223">
        <v>1401000162</v>
      </c>
      <c r="C286" s="93" t="s">
        <v>623</v>
      </c>
      <c r="D286" s="96" t="s">
        <v>15557</v>
      </c>
      <c r="E286" s="97" t="s">
        <v>15556</v>
      </c>
      <c r="F286" s="98">
        <v>24</v>
      </c>
      <c r="G286" s="178">
        <v>211.12</v>
      </c>
      <c r="H286" s="104">
        <f t="shared" si="141"/>
        <v>5066.88</v>
      </c>
      <c r="I286" s="101">
        <f t="shared" si="164"/>
        <v>258.15753599999999</v>
      </c>
      <c r="J286" s="101">
        <f t="shared" si="143"/>
        <v>6195.78</v>
      </c>
      <c r="K286" s="556"/>
    </row>
    <row r="287" spans="1:11" s="197" customFormat="1" ht="71.25">
      <c r="A287" s="210" t="s">
        <v>15619</v>
      </c>
      <c r="B287" s="565">
        <v>11900001020</v>
      </c>
      <c r="C287" s="93" t="s">
        <v>15374</v>
      </c>
      <c r="D287" s="96" t="s">
        <v>16079</v>
      </c>
      <c r="E287" s="97" t="s">
        <v>15282</v>
      </c>
      <c r="F287" s="98">
        <v>9</v>
      </c>
      <c r="G287" s="178">
        <f>'Composições Principais'!I1614</f>
        <v>57.19</v>
      </c>
      <c r="H287" s="104">
        <f t="shared" si="141"/>
        <v>514.71</v>
      </c>
      <c r="I287" s="101">
        <f t="shared" ref="I287" si="165">G287*(1+$I$9)</f>
        <v>69.931931999999989</v>
      </c>
      <c r="J287" s="101">
        <f t="shared" si="143"/>
        <v>629.38</v>
      </c>
      <c r="K287" s="556"/>
    </row>
    <row r="288" spans="1:11" s="197" customFormat="1" ht="30">
      <c r="A288" s="212" t="s">
        <v>15564</v>
      </c>
      <c r="B288" s="227"/>
      <c r="C288" s="172"/>
      <c r="D288" s="108" t="s">
        <v>15536</v>
      </c>
      <c r="E288" s="133"/>
      <c r="F288" s="134"/>
      <c r="G288" s="235"/>
      <c r="H288" s="137">
        <f>SUM(H289:H308)</f>
        <v>144788.87</v>
      </c>
      <c r="I288" s="103"/>
      <c r="J288" s="137">
        <f>SUM(J289:J308)</f>
        <v>177047.74</v>
      </c>
      <c r="K288" s="556">
        <f t="shared" ref="K288:K322" si="166">J288/H288</f>
        <v>1.2227993767753005</v>
      </c>
    </row>
    <row r="289" spans="1:11" s="197" customFormat="1" ht="28.5">
      <c r="A289" s="210" t="s">
        <v>15620</v>
      </c>
      <c r="B289" s="223">
        <v>98305</v>
      </c>
      <c r="C289" s="93" t="s">
        <v>702</v>
      </c>
      <c r="D289" s="96" t="s">
        <v>9284</v>
      </c>
      <c r="E289" s="97" t="s">
        <v>15282</v>
      </c>
      <c r="F289" s="98">
        <v>1</v>
      </c>
      <c r="G289" s="178">
        <f>VLOOKUP(B289,SINAPI!A107:C20280,3,FALSE)</f>
        <v>2809.76</v>
      </c>
      <c r="H289" s="104">
        <f t="shared" si="141"/>
        <v>2809.76</v>
      </c>
      <c r="I289" s="101">
        <f t="shared" ref="I289" si="167">G289*(1+$I$9)</f>
        <v>3435.7745279999999</v>
      </c>
      <c r="J289" s="101">
        <f t="shared" si="143"/>
        <v>3435.77</v>
      </c>
      <c r="K289" s="556"/>
    </row>
    <row r="290" spans="1:11" s="197" customFormat="1" ht="28.5">
      <c r="A290" s="210" t="s">
        <v>15621</v>
      </c>
      <c r="B290" s="223">
        <v>98302</v>
      </c>
      <c r="C290" s="93" t="s">
        <v>702</v>
      </c>
      <c r="D290" s="96" t="s">
        <v>9276</v>
      </c>
      <c r="E290" s="97" t="s">
        <v>15282</v>
      </c>
      <c r="F290" s="98">
        <v>8</v>
      </c>
      <c r="G290" s="178">
        <f>VLOOKUP(B290,SINAPI!A108:C20281,3,FALSE)</f>
        <v>1221.98</v>
      </c>
      <c r="H290" s="104">
        <f t="shared" si="141"/>
        <v>9775.84</v>
      </c>
      <c r="I290" s="101">
        <f t="shared" ref="I290" si="168">G290*(1+$I$9)</f>
        <v>1494.2371439999999</v>
      </c>
      <c r="J290" s="101">
        <f t="shared" si="143"/>
        <v>11953.89</v>
      </c>
      <c r="K290" s="556"/>
    </row>
    <row r="291" spans="1:11" s="197" customFormat="1" ht="28.5">
      <c r="A291" s="210" t="s">
        <v>15622</v>
      </c>
      <c r="B291" s="223">
        <v>2501000210</v>
      </c>
      <c r="C291" s="93" t="s">
        <v>623</v>
      </c>
      <c r="D291" s="96" t="s">
        <v>15521</v>
      </c>
      <c r="E291" s="97" t="s">
        <v>15282</v>
      </c>
      <c r="F291" s="98">
        <v>3</v>
      </c>
      <c r="G291" s="178">
        <v>2011.42</v>
      </c>
      <c r="H291" s="104">
        <f t="shared" si="141"/>
        <v>6034.26</v>
      </c>
      <c r="I291" s="101">
        <f t="shared" ref="I291" si="169">G291*(1+$I$9)</f>
        <v>2459.5643759999998</v>
      </c>
      <c r="J291" s="101">
        <f t="shared" si="143"/>
        <v>7378.69</v>
      </c>
      <c r="K291" s="556"/>
    </row>
    <row r="292" spans="1:11" s="197" customFormat="1" ht="42.75">
      <c r="A292" s="210" t="s">
        <v>15623</v>
      </c>
      <c r="B292" s="247">
        <v>1020000022</v>
      </c>
      <c r="C292" s="93" t="s">
        <v>623</v>
      </c>
      <c r="D292" s="96" t="s">
        <v>15522</v>
      </c>
      <c r="E292" s="97" t="s">
        <v>15282</v>
      </c>
      <c r="F292" s="98">
        <v>4</v>
      </c>
      <c r="G292" s="178">
        <v>1380.1</v>
      </c>
      <c r="H292" s="104">
        <f t="shared" si="141"/>
        <v>5520.4</v>
      </c>
      <c r="I292" s="101">
        <f t="shared" ref="I292" si="170">G292*(1+$I$9)</f>
        <v>1687.5862799999998</v>
      </c>
      <c r="J292" s="101">
        <f t="shared" si="143"/>
        <v>6750.34</v>
      </c>
      <c r="K292" s="556"/>
    </row>
    <row r="293" spans="1:11" s="197" customFormat="1" ht="42.75">
      <c r="A293" s="210" t="s">
        <v>15624</v>
      </c>
      <c r="B293" s="223">
        <v>1401000200</v>
      </c>
      <c r="C293" s="93" t="s">
        <v>623</v>
      </c>
      <c r="D293" s="96" t="s">
        <v>15523</v>
      </c>
      <c r="E293" s="97" t="s">
        <v>15282</v>
      </c>
      <c r="F293" s="98">
        <v>1</v>
      </c>
      <c r="G293" s="178">
        <v>2671.62</v>
      </c>
      <c r="H293" s="104">
        <f t="shared" si="141"/>
        <v>2671.62</v>
      </c>
      <c r="I293" s="101">
        <f t="shared" ref="I293:I294" si="171">G293*(1+$I$9)</f>
        <v>3266.8569359999997</v>
      </c>
      <c r="J293" s="101">
        <f t="shared" si="143"/>
        <v>3266.85</v>
      </c>
      <c r="K293" s="556"/>
    </row>
    <row r="294" spans="1:11" s="197" customFormat="1" ht="28.5">
      <c r="A294" s="210" t="s">
        <v>15625</v>
      </c>
      <c r="B294" s="247">
        <v>1020000020</v>
      </c>
      <c r="C294" s="93" t="s">
        <v>623</v>
      </c>
      <c r="D294" s="96" t="s">
        <v>15524</v>
      </c>
      <c r="E294" s="97" t="s">
        <v>15282</v>
      </c>
      <c r="F294" s="98">
        <v>21</v>
      </c>
      <c r="G294" s="178">
        <v>524.87</v>
      </c>
      <c r="H294" s="104">
        <f t="shared" si="141"/>
        <v>11022.27</v>
      </c>
      <c r="I294" s="101">
        <f t="shared" si="171"/>
        <v>641.81103599999994</v>
      </c>
      <c r="J294" s="101">
        <f t="shared" si="143"/>
        <v>13478.03</v>
      </c>
      <c r="K294" s="556"/>
    </row>
    <row r="295" spans="1:11" s="197" customFormat="1" ht="28.5">
      <c r="A295" s="210" t="s">
        <v>15626</v>
      </c>
      <c r="B295" s="223">
        <v>97595</v>
      </c>
      <c r="C295" s="93" t="s">
        <v>702</v>
      </c>
      <c r="D295" s="96" t="s">
        <v>15525</v>
      </c>
      <c r="E295" s="97" t="s">
        <v>15282</v>
      </c>
      <c r="F295" s="98">
        <v>13</v>
      </c>
      <c r="G295" s="178">
        <f>VLOOKUP(B295,SINAPI!A113:C20286,3,FALSE)</f>
        <v>100.82</v>
      </c>
      <c r="H295" s="104">
        <f t="shared" si="141"/>
        <v>1310.6600000000001</v>
      </c>
      <c r="I295" s="101">
        <f t="shared" ref="I295" si="172">G295*(1+$I$9)</f>
        <v>123.28269599999999</v>
      </c>
      <c r="J295" s="101">
        <f t="shared" si="143"/>
        <v>1602.67</v>
      </c>
      <c r="K295" s="556"/>
    </row>
    <row r="296" spans="1:11" s="197" customFormat="1" ht="42.75">
      <c r="A296" s="210" t="s">
        <v>15627</v>
      </c>
      <c r="B296" s="223">
        <v>98287</v>
      </c>
      <c r="C296" s="93" t="s">
        <v>702</v>
      </c>
      <c r="D296" s="96" t="s">
        <v>9238</v>
      </c>
      <c r="E296" s="97" t="s">
        <v>15306</v>
      </c>
      <c r="F296" s="98">
        <v>480</v>
      </c>
      <c r="G296" s="178">
        <f>VLOOKUP(B296,SINAPI!A114:C20287,3,FALSE)</f>
        <v>1.74</v>
      </c>
      <c r="H296" s="104">
        <f t="shared" si="141"/>
        <v>835.2</v>
      </c>
      <c r="I296" s="101">
        <f t="shared" ref="I296:I297" si="173">G296*(1+$I$9)</f>
        <v>2.127672</v>
      </c>
      <c r="J296" s="101">
        <f t="shared" si="143"/>
        <v>1021.28</v>
      </c>
      <c r="K296" s="556"/>
    </row>
    <row r="297" spans="1:11" s="197" customFormat="1" ht="28.5">
      <c r="A297" s="210" t="s">
        <v>15628</v>
      </c>
      <c r="B297" s="223">
        <v>98297</v>
      </c>
      <c r="C297" s="93" t="s">
        <v>702</v>
      </c>
      <c r="D297" s="96" t="s">
        <v>9233</v>
      </c>
      <c r="E297" s="97" t="s">
        <v>15306</v>
      </c>
      <c r="F297" s="98">
        <v>5427</v>
      </c>
      <c r="G297" s="178">
        <f>VLOOKUP(B297,SINAPI!A115:C20288,3,FALSE)</f>
        <v>11.3</v>
      </c>
      <c r="H297" s="104">
        <f t="shared" ref="H297:H360" si="174">TRUNC(F297*G297,2)</f>
        <v>61325.1</v>
      </c>
      <c r="I297" s="101">
        <f t="shared" si="173"/>
        <v>13.817639999999999</v>
      </c>
      <c r="J297" s="101">
        <f t="shared" ref="J297:J360" si="175">TRUNC(I297*F297,2)</f>
        <v>74988.33</v>
      </c>
      <c r="K297" s="556"/>
    </row>
    <row r="298" spans="1:11" s="197" customFormat="1" ht="42.75">
      <c r="A298" s="210" t="s">
        <v>15629</v>
      </c>
      <c r="B298" s="223">
        <v>1201005350</v>
      </c>
      <c r="C298" s="93" t="s">
        <v>623</v>
      </c>
      <c r="D298" s="96" t="s">
        <v>15526</v>
      </c>
      <c r="E298" s="97" t="s">
        <v>15282</v>
      </c>
      <c r="F298" s="98">
        <v>1</v>
      </c>
      <c r="G298" s="178">
        <v>76.81</v>
      </c>
      <c r="H298" s="104">
        <f t="shared" si="174"/>
        <v>76.81</v>
      </c>
      <c r="I298" s="101">
        <f t="shared" ref="I298" si="176">G298*(1+$I$9)</f>
        <v>93.923267999999993</v>
      </c>
      <c r="J298" s="101">
        <f t="shared" si="175"/>
        <v>93.92</v>
      </c>
      <c r="K298" s="556"/>
    </row>
    <row r="299" spans="1:11" s="197" customFormat="1" ht="28.5">
      <c r="A299" s="210" t="s">
        <v>15630</v>
      </c>
      <c r="B299" s="223">
        <v>1201005460</v>
      </c>
      <c r="C299" s="93" t="s">
        <v>623</v>
      </c>
      <c r="D299" s="96" t="s">
        <v>15527</v>
      </c>
      <c r="E299" s="97" t="s">
        <v>15282</v>
      </c>
      <c r="F299" s="98">
        <v>102</v>
      </c>
      <c r="G299" s="178">
        <v>39.46</v>
      </c>
      <c r="H299" s="104">
        <f t="shared" si="174"/>
        <v>4024.92</v>
      </c>
      <c r="I299" s="101">
        <f t="shared" ref="I299" si="177">G299*(1+$I$9)</f>
        <v>48.251687999999994</v>
      </c>
      <c r="J299" s="101">
        <f t="shared" si="175"/>
        <v>4921.67</v>
      </c>
      <c r="K299" s="556"/>
    </row>
    <row r="300" spans="1:11" s="197" customFormat="1" ht="28.5">
      <c r="A300" s="210" t="s">
        <v>15631</v>
      </c>
      <c r="B300" s="223">
        <v>1202002056</v>
      </c>
      <c r="C300" s="93" t="s">
        <v>623</v>
      </c>
      <c r="D300" s="96" t="s">
        <v>15528</v>
      </c>
      <c r="E300" s="97" t="s">
        <v>15282</v>
      </c>
      <c r="F300" s="98">
        <v>21</v>
      </c>
      <c r="G300" s="178">
        <v>4.2699999999999996</v>
      </c>
      <c r="H300" s="104">
        <f t="shared" si="174"/>
        <v>89.67</v>
      </c>
      <c r="I300" s="101">
        <f t="shared" ref="I300:I302" si="178">G300*(1+$I$9)</f>
        <v>5.2213559999999992</v>
      </c>
      <c r="J300" s="101">
        <f t="shared" si="175"/>
        <v>109.64</v>
      </c>
      <c r="K300" s="556"/>
    </row>
    <row r="301" spans="1:11" s="197" customFormat="1" ht="28.5">
      <c r="A301" s="210" t="s">
        <v>15632</v>
      </c>
      <c r="B301" s="223">
        <v>2501000160</v>
      </c>
      <c r="C301" s="93" t="s">
        <v>623</v>
      </c>
      <c r="D301" s="96" t="s">
        <v>15529</v>
      </c>
      <c r="E301" s="97" t="s">
        <v>15282</v>
      </c>
      <c r="F301" s="98">
        <v>68</v>
      </c>
      <c r="G301" s="178">
        <v>118.17</v>
      </c>
      <c r="H301" s="104">
        <f t="shared" si="174"/>
        <v>8035.56</v>
      </c>
      <c r="I301" s="101">
        <f t="shared" si="178"/>
        <v>144.49827599999998</v>
      </c>
      <c r="J301" s="101">
        <f t="shared" si="175"/>
        <v>9825.8799999999992</v>
      </c>
      <c r="K301" s="556"/>
    </row>
    <row r="302" spans="1:11" s="197" customFormat="1" ht="28.5">
      <c r="A302" s="210" t="s">
        <v>15633</v>
      </c>
      <c r="B302" s="223">
        <v>1201004095</v>
      </c>
      <c r="C302" s="93" t="s">
        <v>623</v>
      </c>
      <c r="D302" s="96" t="s">
        <v>15530</v>
      </c>
      <c r="E302" s="97" t="s">
        <v>15306</v>
      </c>
      <c r="F302" s="98">
        <v>75</v>
      </c>
      <c r="G302" s="178">
        <v>62.51</v>
      </c>
      <c r="H302" s="104">
        <f t="shared" si="174"/>
        <v>4688.25</v>
      </c>
      <c r="I302" s="101">
        <f t="shared" si="178"/>
        <v>76.43722799999999</v>
      </c>
      <c r="J302" s="101">
        <f t="shared" si="175"/>
        <v>5732.79</v>
      </c>
      <c r="K302" s="556"/>
    </row>
    <row r="303" spans="1:11" s="197" customFormat="1" ht="42.75">
      <c r="A303" s="210" t="s">
        <v>15634</v>
      </c>
      <c r="B303" s="223">
        <v>97668</v>
      </c>
      <c r="C303" s="93" t="s">
        <v>702</v>
      </c>
      <c r="D303" s="96" t="s">
        <v>9213</v>
      </c>
      <c r="E303" s="97" t="s">
        <v>15306</v>
      </c>
      <c r="F303" s="98">
        <v>18</v>
      </c>
      <c r="G303" s="178">
        <v>26.73</v>
      </c>
      <c r="H303" s="104">
        <f t="shared" si="174"/>
        <v>481.14</v>
      </c>
      <c r="I303" s="101">
        <f t="shared" ref="I303:I308" si="179">G303*(1+$I$9)</f>
        <v>32.685443999999997</v>
      </c>
      <c r="J303" s="101">
        <f t="shared" si="175"/>
        <v>588.33000000000004</v>
      </c>
      <c r="K303" s="556"/>
    </row>
    <row r="304" spans="1:11" s="197" customFormat="1" ht="42.75">
      <c r="A304" s="210" t="s">
        <v>15635</v>
      </c>
      <c r="B304" s="223">
        <v>1201004040</v>
      </c>
      <c r="C304" s="93" t="s">
        <v>623</v>
      </c>
      <c r="D304" s="96" t="s">
        <v>15531</v>
      </c>
      <c r="E304" s="97" t="s">
        <v>15306</v>
      </c>
      <c r="F304" s="98">
        <v>370</v>
      </c>
      <c r="G304" s="178">
        <v>30.15</v>
      </c>
      <c r="H304" s="104">
        <f t="shared" si="174"/>
        <v>11155.5</v>
      </c>
      <c r="I304" s="101">
        <f t="shared" si="179"/>
        <v>36.867419999999996</v>
      </c>
      <c r="J304" s="101">
        <f t="shared" si="175"/>
        <v>13640.94</v>
      </c>
      <c r="K304" s="556"/>
    </row>
    <row r="305" spans="1:11" s="197" customFormat="1" ht="42.75">
      <c r="A305" s="210" t="s">
        <v>15636</v>
      </c>
      <c r="B305" s="223">
        <v>1201004042</v>
      </c>
      <c r="C305" s="93" t="s">
        <v>623</v>
      </c>
      <c r="D305" s="96" t="s">
        <v>15532</v>
      </c>
      <c r="E305" s="97" t="s">
        <v>15306</v>
      </c>
      <c r="F305" s="98">
        <v>10</v>
      </c>
      <c r="G305" s="178">
        <v>31.69</v>
      </c>
      <c r="H305" s="104">
        <f t="shared" si="174"/>
        <v>316.89999999999998</v>
      </c>
      <c r="I305" s="101">
        <f t="shared" si="179"/>
        <v>38.750532</v>
      </c>
      <c r="J305" s="101">
        <f t="shared" si="175"/>
        <v>387.5</v>
      </c>
      <c r="K305" s="556"/>
    </row>
    <row r="306" spans="1:11" s="197" customFormat="1" ht="42.75">
      <c r="A306" s="210" t="s">
        <v>15637</v>
      </c>
      <c r="B306" s="223">
        <v>2501000220</v>
      </c>
      <c r="C306" s="93" t="s">
        <v>623</v>
      </c>
      <c r="D306" s="96" t="s">
        <v>15533</v>
      </c>
      <c r="E306" s="97" t="s">
        <v>15282</v>
      </c>
      <c r="F306" s="98">
        <v>120</v>
      </c>
      <c r="G306" s="178">
        <v>58.73</v>
      </c>
      <c r="H306" s="104">
        <f t="shared" si="174"/>
        <v>7047.6</v>
      </c>
      <c r="I306" s="101">
        <f t="shared" si="179"/>
        <v>71.815043999999986</v>
      </c>
      <c r="J306" s="101">
        <f t="shared" si="175"/>
        <v>8617.7999999999993</v>
      </c>
      <c r="K306" s="556"/>
    </row>
    <row r="307" spans="1:11" s="197" customFormat="1" ht="28.5">
      <c r="A307" s="210" t="s">
        <v>15638</v>
      </c>
      <c r="B307" s="223">
        <v>1201007008</v>
      </c>
      <c r="C307" s="93" t="s">
        <v>623</v>
      </c>
      <c r="D307" s="96" t="s">
        <v>15534</v>
      </c>
      <c r="E307" s="97" t="s">
        <v>15282</v>
      </c>
      <c r="F307" s="98">
        <v>1</v>
      </c>
      <c r="G307" s="178">
        <v>240.65</v>
      </c>
      <c r="H307" s="104">
        <f t="shared" si="174"/>
        <v>240.65</v>
      </c>
      <c r="I307" s="101">
        <f t="shared" si="179"/>
        <v>294.26682</v>
      </c>
      <c r="J307" s="101">
        <f t="shared" si="175"/>
        <v>294.26</v>
      </c>
      <c r="K307" s="556"/>
    </row>
    <row r="308" spans="1:11" s="197" customFormat="1" ht="28.5">
      <c r="A308" s="210" t="s">
        <v>15639</v>
      </c>
      <c r="B308" s="223">
        <v>1201004090</v>
      </c>
      <c r="C308" s="93" t="s">
        <v>623</v>
      </c>
      <c r="D308" s="96" t="s">
        <v>15535</v>
      </c>
      <c r="E308" s="97" t="s">
        <v>15306</v>
      </c>
      <c r="F308" s="98">
        <v>137</v>
      </c>
      <c r="G308" s="178">
        <v>53.48</v>
      </c>
      <c r="H308" s="104">
        <f t="shared" si="174"/>
        <v>7326.76</v>
      </c>
      <c r="I308" s="101">
        <f t="shared" si="179"/>
        <v>65.395343999999994</v>
      </c>
      <c r="J308" s="101">
        <f t="shared" si="175"/>
        <v>8959.16</v>
      </c>
      <c r="K308" s="556"/>
    </row>
    <row r="309" spans="1:11" s="197" customFormat="1">
      <c r="A309" s="212" t="s">
        <v>15640</v>
      </c>
      <c r="B309" s="227"/>
      <c r="C309" s="172"/>
      <c r="D309" s="110" t="s">
        <v>15558</v>
      </c>
      <c r="E309" s="133"/>
      <c r="F309" s="134"/>
      <c r="G309" s="235"/>
      <c r="H309" s="137">
        <f>SUM(H310:H321)</f>
        <v>13265.300000000001</v>
      </c>
      <c r="I309" s="103"/>
      <c r="J309" s="137">
        <f>SUM(J310:J321)</f>
        <v>16220.749999999998</v>
      </c>
      <c r="K309" s="556">
        <f t="shared" si="166"/>
        <v>1.2227955643671833</v>
      </c>
    </row>
    <row r="310" spans="1:11" s="197" customFormat="1" ht="28.5">
      <c r="A310" s="210" t="s">
        <v>15641</v>
      </c>
      <c r="B310" s="223">
        <v>96977</v>
      </c>
      <c r="C310" s="93" t="s">
        <v>702</v>
      </c>
      <c r="D310" s="96" t="s">
        <v>9537</v>
      </c>
      <c r="E310" s="97" t="s">
        <v>15306</v>
      </c>
      <c r="F310" s="98">
        <v>100</v>
      </c>
      <c r="G310" s="178">
        <v>26.73</v>
      </c>
      <c r="H310" s="104">
        <f t="shared" si="174"/>
        <v>2673</v>
      </c>
      <c r="I310" s="101">
        <f t="shared" ref="I310:I312" si="180">G310*(1+$I$9)</f>
        <v>32.685443999999997</v>
      </c>
      <c r="J310" s="101">
        <f t="shared" si="175"/>
        <v>3268.54</v>
      </c>
      <c r="K310" s="556"/>
    </row>
    <row r="311" spans="1:11" s="197" customFormat="1">
      <c r="A311" s="210" t="s">
        <v>15642</v>
      </c>
      <c r="B311" s="223">
        <v>63461</v>
      </c>
      <c r="C311" s="93" t="s">
        <v>627</v>
      </c>
      <c r="D311" s="96" t="s">
        <v>15559</v>
      </c>
      <c r="E311" s="97" t="s">
        <v>15306</v>
      </c>
      <c r="F311" s="98">
        <v>45</v>
      </c>
      <c r="G311" s="178">
        <v>49.33</v>
      </c>
      <c r="H311" s="104">
        <f t="shared" si="174"/>
        <v>2219.85</v>
      </c>
      <c r="I311" s="101">
        <f t="shared" si="180"/>
        <v>60.320723999999991</v>
      </c>
      <c r="J311" s="101">
        <f t="shared" si="175"/>
        <v>2714.43</v>
      </c>
      <c r="K311" s="556"/>
    </row>
    <row r="312" spans="1:11" s="197" customFormat="1" ht="28.5">
      <c r="A312" s="210" t="s">
        <v>15643</v>
      </c>
      <c r="B312" s="223">
        <v>93358</v>
      </c>
      <c r="C312" s="93" t="s">
        <v>702</v>
      </c>
      <c r="D312" s="96" t="s">
        <v>15560</v>
      </c>
      <c r="E312" s="97" t="s">
        <v>25</v>
      </c>
      <c r="F312" s="98">
        <v>8</v>
      </c>
      <c r="G312" s="178">
        <v>28.73</v>
      </c>
      <c r="H312" s="104">
        <f t="shared" si="174"/>
        <v>229.84</v>
      </c>
      <c r="I312" s="101">
        <f t="shared" si="180"/>
        <v>35.131043999999996</v>
      </c>
      <c r="J312" s="101">
        <f t="shared" si="175"/>
        <v>281.04000000000002</v>
      </c>
      <c r="K312" s="556"/>
    </row>
    <row r="313" spans="1:11" s="197" customFormat="1" ht="28.5">
      <c r="A313" s="210" t="s">
        <v>15644</v>
      </c>
      <c r="B313" s="223">
        <v>93382</v>
      </c>
      <c r="C313" s="93" t="s">
        <v>702</v>
      </c>
      <c r="D313" s="96" t="s">
        <v>1443</v>
      </c>
      <c r="E313" s="97" t="s">
        <v>25</v>
      </c>
      <c r="F313" s="98">
        <v>8</v>
      </c>
      <c r="G313" s="178">
        <v>29.73</v>
      </c>
      <c r="H313" s="104">
        <f t="shared" si="174"/>
        <v>237.84</v>
      </c>
      <c r="I313" s="101">
        <f t="shared" ref="I313" si="181">G313*(1+$I$9)</f>
        <v>36.353843999999995</v>
      </c>
      <c r="J313" s="101">
        <f t="shared" si="175"/>
        <v>290.83</v>
      </c>
      <c r="K313" s="556"/>
    </row>
    <row r="314" spans="1:11" s="197" customFormat="1" ht="28.5">
      <c r="A314" s="210" t="s">
        <v>15645</v>
      </c>
      <c r="B314" s="223">
        <v>1201006045</v>
      </c>
      <c r="C314" s="93" t="s">
        <v>623</v>
      </c>
      <c r="D314" s="96" t="s">
        <v>15561</v>
      </c>
      <c r="E314" s="97" t="s">
        <v>15306</v>
      </c>
      <c r="F314" s="98">
        <v>95</v>
      </c>
      <c r="G314" s="178">
        <v>37.94</v>
      </c>
      <c r="H314" s="104">
        <f t="shared" si="174"/>
        <v>3604.3</v>
      </c>
      <c r="I314" s="101">
        <f t="shared" ref="I314" si="182">G314*(1+$I$9)</f>
        <v>46.393031999999991</v>
      </c>
      <c r="J314" s="101">
        <f t="shared" si="175"/>
        <v>4407.33</v>
      </c>
      <c r="K314" s="556"/>
    </row>
    <row r="315" spans="1:11" s="197" customFormat="1" ht="28.5">
      <c r="A315" s="210" t="s">
        <v>15646</v>
      </c>
      <c r="B315" s="223">
        <v>96989</v>
      </c>
      <c r="C315" s="93" t="s">
        <v>702</v>
      </c>
      <c r="D315" s="96" t="s">
        <v>9521</v>
      </c>
      <c r="E315" s="97" t="s">
        <v>15282</v>
      </c>
      <c r="F315" s="98">
        <v>1</v>
      </c>
      <c r="G315" s="178">
        <v>29.73</v>
      </c>
      <c r="H315" s="104">
        <f t="shared" si="174"/>
        <v>29.73</v>
      </c>
      <c r="I315" s="101">
        <f t="shared" ref="I315:I316" si="183">G315*(1+$I$9)</f>
        <v>36.353843999999995</v>
      </c>
      <c r="J315" s="101">
        <f t="shared" si="175"/>
        <v>36.35</v>
      </c>
      <c r="K315" s="556"/>
    </row>
    <row r="316" spans="1:11" s="197" customFormat="1" ht="28.5">
      <c r="A316" s="210" t="s">
        <v>15647</v>
      </c>
      <c r="B316" s="223">
        <v>96988</v>
      </c>
      <c r="C316" s="93" t="s">
        <v>702</v>
      </c>
      <c r="D316" s="96" t="s">
        <v>9549</v>
      </c>
      <c r="E316" s="97" t="s">
        <v>15282</v>
      </c>
      <c r="F316" s="98">
        <v>1</v>
      </c>
      <c r="G316" s="178">
        <v>30.73</v>
      </c>
      <c r="H316" s="104">
        <f t="shared" si="174"/>
        <v>30.73</v>
      </c>
      <c r="I316" s="101">
        <f t="shared" si="183"/>
        <v>37.576643999999995</v>
      </c>
      <c r="J316" s="101">
        <f t="shared" si="175"/>
        <v>37.57</v>
      </c>
      <c r="K316" s="556"/>
    </row>
    <row r="317" spans="1:11" s="197" customFormat="1" ht="28.5">
      <c r="A317" s="210" t="s">
        <v>15648</v>
      </c>
      <c r="B317" s="223">
        <v>96987</v>
      </c>
      <c r="C317" s="93" t="s">
        <v>702</v>
      </c>
      <c r="D317" s="96" t="s">
        <v>15562</v>
      </c>
      <c r="E317" s="97" t="s">
        <v>15282</v>
      </c>
      <c r="F317" s="98">
        <v>1</v>
      </c>
      <c r="G317" s="178">
        <v>31.73</v>
      </c>
      <c r="H317" s="104">
        <f t="shared" si="174"/>
        <v>31.73</v>
      </c>
      <c r="I317" s="101">
        <f t="shared" ref="I317" si="184">G317*(1+$I$9)</f>
        <v>38.799443999999994</v>
      </c>
      <c r="J317" s="101">
        <f t="shared" si="175"/>
        <v>38.79</v>
      </c>
      <c r="K317" s="556"/>
    </row>
    <row r="318" spans="1:11" s="197" customFormat="1" ht="28.5">
      <c r="A318" s="210" t="s">
        <v>15649</v>
      </c>
      <c r="B318" s="223">
        <v>1201007112</v>
      </c>
      <c r="C318" s="93" t="s">
        <v>623</v>
      </c>
      <c r="D318" s="96" t="s">
        <v>15563</v>
      </c>
      <c r="E318" s="97" t="s">
        <v>15282</v>
      </c>
      <c r="F318" s="98">
        <v>13</v>
      </c>
      <c r="G318" s="178">
        <v>31.73</v>
      </c>
      <c r="H318" s="104">
        <f t="shared" si="174"/>
        <v>412.49</v>
      </c>
      <c r="I318" s="101">
        <f t="shared" ref="I318" si="185">G318*(1+$I$9)</f>
        <v>38.799443999999994</v>
      </c>
      <c r="J318" s="101">
        <f t="shared" si="175"/>
        <v>504.39</v>
      </c>
      <c r="K318" s="556"/>
    </row>
    <row r="319" spans="1:11" s="197" customFormat="1" ht="28.5">
      <c r="A319" s="210" t="s">
        <v>15650</v>
      </c>
      <c r="B319" s="223">
        <v>96985</v>
      </c>
      <c r="C319" s="93" t="s">
        <v>702</v>
      </c>
      <c r="D319" s="96" t="s">
        <v>9548</v>
      </c>
      <c r="E319" s="97" t="s">
        <v>15282</v>
      </c>
      <c r="F319" s="98">
        <v>39</v>
      </c>
      <c r="G319" s="178">
        <f>VLOOKUP(B319,SINAPI!A137:C20310,3,FALSE)</f>
        <v>71.72</v>
      </c>
      <c r="H319" s="104">
        <f t="shared" si="174"/>
        <v>2797.08</v>
      </c>
      <c r="I319" s="101">
        <f t="shared" ref="I319:I320" si="186">G319*(1+$I$9)</f>
        <v>87.699215999999993</v>
      </c>
      <c r="J319" s="101">
        <f t="shared" si="175"/>
        <v>3420.26</v>
      </c>
      <c r="K319" s="556"/>
    </row>
    <row r="320" spans="1:11" s="197" customFormat="1" ht="42.75">
      <c r="A320" s="210" t="s">
        <v>15651</v>
      </c>
      <c r="B320" s="223">
        <v>104750</v>
      </c>
      <c r="C320" s="93" t="s">
        <v>702</v>
      </c>
      <c r="D320" s="96" t="s">
        <v>9523</v>
      </c>
      <c r="E320" s="97" t="s">
        <v>15282</v>
      </c>
      <c r="F320" s="98">
        <v>39</v>
      </c>
      <c r="G320" s="178">
        <f>VLOOKUP(B320,SINAPI!A138:C20311,3,FALSE)</f>
        <v>15.05</v>
      </c>
      <c r="H320" s="104">
        <f t="shared" si="174"/>
        <v>586.95000000000005</v>
      </c>
      <c r="I320" s="101">
        <f t="shared" si="186"/>
        <v>18.40314</v>
      </c>
      <c r="J320" s="101">
        <f t="shared" si="175"/>
        <v>717.72</v>
      </c>
      <c r="K320" s="556"/>
    </row>
    <row r="321" spans="1:11" s="197" customFormat="1" ht="28.5">
      <c r="A321" s="210" t="s">
        <v>15652</v>
      </c>
      <c r="B321" s="223">
        <v>98111</v>
      </c>
      <c r="C321" s="93" t="s">
        <v>702</v>
      </c>
      <c r="D321" s="96" t="s">
        <v>1814</v>
      </c>
      <c r="E321" s="97" t="s">
        <v>15282</v>
      </c>
      <c r="F321" s="98">
        <v>8</v>
      </c>
      <c r="G321" s="178">
        <f>VLOOKUP(B321,SINAPI!A139:C20312,3,FALSE)</f>
        <v>51.47</v>
      </c>
      <c r="H321" s="104">
        <f t="shared" si="174"/>
        <v>411.76</v>
      </c>
      <c r="I321" s="101">
        <f t="shared" ref="I321" si="187">G321*(1+$I$9)</f>
        <v>62.937515999999995</v>
      </c>
      <c r="J321" s="101">
        <f t="shared" si="175"/>
        <v>503.5</v>
      </c>
      <c r="K321" s="556"/>
    </row>
    <row r="322" spans="1:11" s="197" customFormat="1">
      <c r="A322" s="214" t="s">
        <v>15654</v>
      </c>
      <c r="B322" s="229"/>
      <c r="C322" s="183"/>
      <c r="D322" s="151" t="s">
        <v>115</v>
      </c>
      <c r="E322" s="152"/>
      <c r="F322" s="153"/>
      <c r="G322" s="235"/>
      <c r="H322" s="103">
        <f>SUM(H323:H347)</f>
        <v>7685.71</v>
      </c>
      <c r="I322" s="103"/>
      <c r="J322" s="103">
        <f>SUM(J323:J347)</f>
        <v>9397.9699999999993</v>
      </c>
      <c r="K322" s="556">
        <f t="shared" si="166"/>
        <v>1.2227848825938006</v>
      </c>
    </row>
    <row r="323" spans="1:11" s="197" customFormat="1" ht="28.5">
      <c r="A323" s="211" t="s">
        <v>15688</v>
      </c>
      <c r="B323" s="225">
        <v>89402</v>
      </c>
      <c r="C323" s="93" t="s">
        <v>702</v>
      </c>
      <c r="D323" s="109" t="s">
        <v>116</v>
      </c>
      <c r="E323" s="131" t="s">
        <v>26</v>
      </c>
      <c r="F323" s="132">
        <v>216</v>
      </c>
      <c r="G323" s="178">
        <f>VLOOKUP(B323,SINAPI!A141:C20314,3,FALSE)</f>
        <v>11.64</v>
      </c>
      <c r="H323" s="104">
        <f t="shared" si="174"/>
        <v>2514.2399999999998</v>
      </c>
      <c r="I323" s="101">
        <f t="shared" ref="I323" si="188">G323*(1+$I$9)</f>
        <v>14.233392</v>
      </c>
      <c r="J323" s="101">
        <f t="shared" si="175"/>
        <v>3074.41</v>
      </c>
      <c r="K323" s="556"/>
    </row>
    <row r="324" spans="1:11" s="197" customFormat="1" ht="28.5">
      <c r="A324" s="211" t="s">
        <v>15689</v>
      </c>
      <c r="B324" s="225">
        <v>89403</v>
      </c>
      <c r="C324" s="93" t="s">
        <v>702</v>
      </c>
      <c r="D324" s="109" t="s">
        <v>117</v>
      </c>
      <c r="E324" s="131" t="s">
        <v>26</v>
      </c>
      <c r="F324" s="132">
        <v>15.33</v>
      </c>
      <c r="G324" s="178">
        <f>VLOOKUP(B324,SINAPI!A142:C20315,3,FALSE)</f>
        <v>18.03</v>
      </c>
      <c r="H324" s="104">
        <f t="shared" si="174"/>
        <v>276.39</v>
      </c>
      <c r="I324" s="101">
        <f t="shared" ref="I324" si="189">G324*(1+$I$9)</f>
        <v>22.047083999999998</v>
      </c>
      <c r="J324" s="101">
        <f t="shared" si="175"/>
        <v>337.98</v>
      </c>
      <c r="K324" s="556"/>
    </row>
    <row r="325" spans="1:11" s="197" customFormat="1" ht="42.75">
      <c r="A325" s="211" t="s">
        <v>15690</v>
      </c>
      <c r="B325" s="225">
        <v>89429</v>
      </c>
      <c r="C325" s="93" t="s">
        <v>702</v>
      </c>
      <c r="D325" s="109" t="s">
        <v>118</v>
      </c>
      <c r="E325" s="131" t="s">
        <v>24</v>
      </c>
      <c r="F325" s="132">
        <v>43</v>
      </c>
      <c r="G325" s="178">
        <f>VLOOKUP(B325,SINAPI!A143:C20316,3,FALSE)</f>
        <v>5.86</v>
      </c>
      <c r="H325" s="104">
        <f t="shared" si="174"/>
        <v>251.98</v>
      </c>
      <c r="I325" s="101">
        <f t="shared" ref="I325:I327" si="190">G325*(1+$I$9)</f>
        <v>7.1656079999999998</v>
      </c>
      <c r="J325" s="101">
        <f t="shared" si="175"/>
        <v>308.12</v>
      </c>
      <c r="K325" s="556"/>
    </row>
    <row r="326" spans="1:11" s="197" customFormat="1" ht="42.75">
      <c r="A326" s="211" t="s">
        <v>15691</v>
      </c>
      <c r="B326" s="225">
        <v>89383</v>
      </c>
      <c r="C326" s="93" t="s">
        <v>702</v>
      </c>
      <c r="D326" s="109" t="s">
        <v>119</v>
      </c>
      <c r="E326" s="131" t="s">
        <v>24</v>
      </c>
      <c r="F326" s="132">
        <v>7</v>
      </c>
      <c r="G326" s="178">
        <f>VLOOKUP(B326,SINAPI!A144:C20317,3,FALSE)</f>
        <v>6.33</v>
      </c>
      <c r="H326" s="104">
        <f t="shared" si="174"/>
        <v>44.31</v>
      </c>
      <c r="I326" s="101">
        <f t="shared" si="190"/>
        <v>7.7403239999999993</v>
      </c>
      <c r="J326" s="101">
        <f t="shared" si="175"/>
        <v>54.18</v>
      </c>
      <c r="K326" s="556"/>
    </row>
    <row r="327" spans="1:11" s="197" customFormat="1" ht="28.5">
      <c r="A327" s="211" t="s">
        <v>15692</v>
      </c>
      <c r="B327" s="225">
        <v>89409</v>
      </c>
      <c r="C327" s="93" t="s">
        <v>702</v>
      </c>
      <c r="D327" s="109" t="s">
        <v>120</v>
      </c>
      <c r="E327" s="131" t="s">
        <v>24</v>
      </c>
      <c r="F327" s="132">
        <v>4</v>
      </c>
      <c r="G327" s="178">
        <f>VLOOKUP(B327,SINAPI!A145:C20318,3,FALSE)</f>
        <v>9.01</v>
      </c>
      <c r="H327" s="104">
        <f t="shared" si="174"/>
        <v>36.04</v>
      </c>
      <c r="I327" s="101">
        <f t="shared" si="190"/>
        <v>11.017427999999999</v>
      </c>
      <c r="J327" s="101">
        <f t="shared" si="175"/>
        <v>44.06</v>
      </c>
      <c r="K327" s="556"/>
    </row>
    <row r="328" spans="1:11" s="197" customFormat="1" ht="28.5">
      <c r="A328" s="211" t="s">
        <v>15693</v>
      </c>
      <c r="B328" s="225">
        <v>89408</v>
      </c>
      <c r="C328" s="93" t="s">
        <v>702</v>
      </c>
      <c r="D328" s="109" t="s">
        <v>121</v>
      </c>
      <c r="E328" s="131" t="s">
        <v>24</v>
      </c>
      <c r="F328" s="132">
        <v>30</v>
      </c>
      <c r="G328" s="178">
        <f>VLOOKUP(B328,SINAPI!A146:C20319,3,FALSE)</f>
        <v>8.25</v>
      </c>
      <c r="H328" s="104">
        <f t="shared" si="174"/>
        <v>247.5</v>
      </c>
      <c r="I328" s="101">
        <f t="shared" ref="I328:I329" si="191">G328*(1+$I$9)</f>
        <v>10.088099999999999</v>
      </c>
      <c r="J328" s="101">
        <f t="shared" si="175"/>
        <v>302.64</v>
      </c>
      <c r="K328" s="556"/>
    </row>
    <row r="329" spans="1:11" s="197" customFormat="1" ht="28.5">
      <c r="A329" s="211" t="s">
        <v>15694</v>
      </c>
      <c r="B329" s="225">
        <v>89413</v>
      </c>
      <c r="C329" s="93" t="s">
        <v>702</v>
      </c>
      <c r="D329" s="109" t="s">
        <v>122</v>
      </c>
      <c r="E329" s="131" t="s">
        <v>24</v>
      </c>
      <c r="F329" s="132">
        <v>3</v>
      </c>
      <c r="G329" s="178">
        <f>VLOOKUP(B329,SINAPI!A147:C20320,3,FALSE)</f>
        <v>11.56</v>
      </c>
      <c r="H329" s="104">
        <f t="shared" si="174"/>
        <v>34.68</v>
      </c>
      <c r="I329" s="101">
        <f t="shared" si="191"/>
        <v>14.135567999999999</v>
      </c>
      <c r="J329" s="101">
        <f t="shared" si="175"/>
        <v>42.4</v>
      </c>
      <c r="K329" s="556"/>
    </row>
    <row r="330" spans="1:11" s="197" customFormat="1" ht="28.5">
      <c r="A330" s="211" t="s">
        <v>15695</v>
      </c>
      <c r="B330" s="225">
        <v>89412</v>
      </c>
      <c r="C330" s="93" t="s">
        <v>702</v>
      </c>
      <c r="D330" s="109" t="s">
        <v>123</v>
      </c>
      <c r="E330" s="131" t="s">
        <v>24</v>
      </c>
      <c r="F330" s="132">
        <v>1</v>
      </c>
      <c r="G330" s="178">
        <f>VLOOKUP(B330,SINAPI!A148:C20321,3,FALSE)</f>
        <v>9.3000000000000007</v>
      </c>
      <c r="H330" s="104">
        <f t="shared" si="174"/>
        <v>9.3000000000000007</v>
      </c>
      <c r="I330" s="101">
        <f t="shared" ref="I330:I333" si="192">G330*(1+$I$9)</f>
        <v>11.37204</v>
      </c>
      <c r="J330" s="101">
        <f t="shared" si="175"/>
        <v>11.37</v>
      </c>
      <c r="K330" s="556"/>
    </row>
    <row r="331" spans="1:11" s="197" customFormat="1" ht="42.75">
      <c r="A331" s="211" t="s">
        <v>15696</v>
      </c>
      <c r="B331" s="225">
        <v>90373</v>
      </c>
      <c r="C331" s="93" t="s">
        <v>702</v>
      </c>
      <c r="D331" s="109" t="s">
        <v>124</v>
      </c>
      <c r="E331" s="131" t="s">
        <v>24</v>
      </c>
      <c r="F331" s="132">
        <v>20</v>
      </c>
      <c r="G331" s="178">
        <f>VLOOKUP(B331,SINAPI!A149:C20322,3,FALSE)</f>
        <v>12.4</v>
      </c>
      <c r="H331" s="104">
        <f t="shared" si="174"/>
        <v>248</v>
      </c>
      <c r="I331" s="101">
        <f t="shared" si="192"/>
        <v>15.162719999999998</v>
      </c>
      <c r="J331" s="101">
        <f t="shared" si="175"/>
        <v>303.25</v>
      </c>
      <c r="K331" s="556"/>
    </row>
    <row r="332" spans="1:11" s="197" customFormat="1" ht="28.5">
      <c r="A332" s="211" t="s">
        <v>15697</v>
      </c>
      <c r="B332" s="225">
        <v>89440</v>
      </c>
      <c r="C332" s="93" t="s">
        <v>702</v>
      </c>
      <c r="D332" s="109" t="s">
        <v>125</v>
      </c>
      <c r="E332" s="131" t="s">
        <v>24</v>
      </c>
      <c r="F332" s="132">
        <v>15</v>
      </c>
      <c r="G332" s="178">
        <f>VLOOKUP(B332,SINAPI!A150:C20323,3,FALSE)</f>
        <v>11.43</v>
      </c>
      <c r="H332" s="104">
        <f t="shared" si="174"/>
        <v>171.45</v>
      </c>
      <c r="I332" s="101">
        <f t="shared" si="192"/>
        <v>13.976603999999998</v>
      </c>
      <c r="J332" s="101">
        <f t="shared" si="175"/>
        <v>209.64</v>
      </c>
      <c r="K332" s="556"/>
    </row>
    <row r="333" spans="1:11" s="197" customFormat="1" ht="28.5">
      <c r="A333" s="211" t="s">
        <v>15698</v>
      </c>
      <c r="B333" s="225">
        <v>89443</v>
      </c>
      <c r="C333" s="93" t="s">
        <v>702</v>
      </c>
      <c r="D333" s="109" t="s">
        <v>126</v>
      </c>
      <c r="E333" s="131" t="s">
        <v>24</v>
      </c>
      <c r="F333" s="132">
        <v>2</v>
      </c>
      <c r="G333" s="178">
        <f>VLOOKUP(B333,SINAPI!A151:C20324,3,FALSE)</f>
        <v>16.239999999999998</v>
      </c>
      <c r="H333" s="104">
        <f t="shared" si="174"/>
        <v>32.479999999999997</v>
      </c>
      <c r="I333" s="101">
        <f t="shared" si="192"/>
        <v>19.858271999999996</v>
      </c>
      <c r="J333" s="101">
        <f t="shared" si="175"/>
        <v>39.71</v>
      </c>
      <c r="K333" s="556"/>
    </row>
    <row r="334" spans="1:11" s="197" customFormat="1" ht="28.5">
      <c r="A334" s="211" t="s">
        <v>15699</v>
      </c>
      <c r="B334" s="225">
        <v>89445</v>
      </c>
      <c r="C334" s="93" t="s">
        <v>702</v>
      </c>
      <c r="D334" s="109" t="s">
        <v>127</v>
      </c>
      <c r="E334" s="131" t="s">
        <v>24</v>
      </c>
      <c r="F334" s="132">
        <v>3</v>
      </c>
      <c r="G334" s="178">
        <f>VLOOKUP(B334,SINAPI!A152:C20325,3,FALSE)</f>
        <v>17.98</v>
      </c>
      <c r="H334" s="104">
        <f t="shared" si="174"/>
        <v>53.94</v>
      </c>
      <c r="I334" s="101">
        <f t="shared" ref="I334:I341" si="193">G334*(1+$I$9)</f>
        <v>21.985944</v>
      </c>
      <c r="J334" s="101">
        <f t="shared" si="175"/>
        <v>65.95</v>
      </c>
      <c r="K334" s="556"/>
    </row>
    <row r="335" spans="1:11" s="197" customFormat="1" ht="28.5">
      <c r="A335" s="211" t="s">
        <v>15700</v>
      </c>
      <c r="B335" s="225">
        <v>89424</v>
      </c>
      <c r="C335" s="93" t="s">
        <v>702</v>
      </c>
      <c r="D335" s="109" t="s">
        <v>128</v>
      </c>
      <c r="E335" s="131" t="s">
        <v>24</v>
      </c>
      <c r="F335" s="132">
        <v>21</v>
      </c>
      <c r="G335" s="178">
        <f>VLOOKUP(B335,SINAPI!A153:C20326,3,FALSE)</f>
        <v>6.26</v>
      </c>
      <c r="H335" s="104">
        <f t="shared" si="174"/>
        <v>131.46</v>
      </c>
      <c r="I335" s="101">
        <f t="shared" si="193"/>
        <v>7.6547279999999986</v>
      </c>
      <c r="J335" s="101">
        <f t="shared" si="175"/>
        <v>160.74</v>
      </c>
      <c r="K335" s="556"/>
    </row>
    <row r="336" spans="1:11" s="197" customFormat="1" ht="28.5">
      <c r="A336" s="211" t="s">
        <v>15701</v>
      </c>
      <c r="B336" s="225">
        <v>89427</v>
      </c>
      <c r="C336" s="93" t="s">
        <v>702</v>
      </c>
      <c r="D336" s="109" t="s">
        <v>129</v>
      </c>
      <c r="E336" s="131" t="s">
        <v>24</v>
      </c>
      <c r="F336" s="132">
        <v>2</v>
      </c>
      <c r="G336" s="178">
        <f>VLOOKUP(B336,SINAPI!A154:C20327,3,FALSE)</f>
        <v>11.45</v>
      </c>
      <c r="H336" s="104">
        <f t="shared" si="174"/>
        <v>22.9</v>
      </c>
      <c r="I336" s="101">
        <f t="shared" si="193"/>
        <v>14.001059999999997</v>
      </c>
      <c r="J336" s="101">
        <f t="shared" si="175"/>
        <v>28</v>
      </c>
      <c r="K336" s="556"/>
    </row>
    <row r="337" spans="1:11" s="197" customFormat="1" ht="28.5">
      <c r="A337" s="211" t="s">
        <v>15702</v>
      </c>
      <c r="B337" s="225">
        <v>89987</v>
      </c>
      <c r="C337" s="93" t="s">
        <v>702</v>
      </c>
      <c r="D337" s="109" t="s">
        <v>130</v>
      </c>
      <c r="E337" s="131" t="s">
        <v>24</v>
      </c>
      <c r="F337" s="132">
        <v>18</v>
      </c>
      <c r="G337" s="178">
        <f>VLOOKUP(B337,SINAPI!A155:C20328,3,FALSE)</f>
        <v>72.290000000000006</v>
      </c>
      <c r="H337" s="104">
        <f t="shared" si="174"/>
        <v>1301.22</v>
      </c>
      <c r="I337" s="101">
        <f t="shared" si="193"/>
        <v>88.396212000000006</v>
      </c>
      <c r="J337" s="101">
        <f t="shared" si="175"/>
        <v>1591.13</v>
      </c>
      <c r="K337" s="556"/>
    </row>
    <row r="338" spans="1:11" s="197" customFormat="1" ht="28.5">
      <c r="A338" s="211" t="s">
        <v>15703</v>
      </c>
      <c r="B338" s="225">
        <v>89353</v>
      </c>
      <c r="C338" s="93" t="s">
        <v>702</v>
      </c>
      <c r="D338" s="109" t="s">
        <v>131</v>
      </c>
      <c r="E338" s="131" t="s">
        <v>24</v>
      </c>
      <c r="F338" s="132">
        <v>2</v>
      </c>
      <c r="G338" s="178">
        <f>VLOOKUP(B338,SINAPI!A156:C20329,3,FALSE)</f>
        <v>30.62</v>
      </c>
      <c r="H338" s="104">
        <f t="shared" si="174"/>
        <v>61.24</v>
      </c>
      <c r="I338" s="101">
        <f t="shared" si="193"/>
        <v>37.442135999999998</v>
      </c>
      <c r="J338" s="101">
        <f t="shared" si="175"/>
        <v>74.88</v>
      </c>
      <c r="K338" s="556"/>
    </row>
    <row r="339" spans="1:11" s="197" customFormat="1" ht="28.5">
      <c r="A339" s="211" t="s">
        <v>15704</v>
      </c>
      <c r="B339" s="225">
        <v>94792</v>
      </c>
      <c r="C339" s="93" t="s">
        <v>702</v>
      </c>
      <c r="D339" s="109" t="s">
        <v>132</v>
      </c>
      <c r="E339" s="131" t="s">
        <v>24</v>
      </c>
      <c r="F339" s="132">
        <v>2</v>
      </c>
      <c r="G339" s="178">
        <f>VLOOKUP(B339,SINAPI!A157:C20330,3,FALSE)</f>
        <v>87.98</v>
      </c>
      <c r="H339" s="104">
        <f t="shared" si="174"/>
        <v>175.96</v>
      </c>
      <c r="I339" s="101">
        <f t="shared" si="193"/>
        <v>107.58194399999999</v>
      </c>
      <c r="J339" s="101">
        <f t="shared" si="175"/>
        <v>215.16</v>
      </c>
      <c r="K339" s="556"/>
    </row>
    <row r="340" spans="1:11" s="197" customFormat="1" ht="28.5">
      <c r="A340" s="211" t="s">
        <v>15705</v>
      </c>
      <c r="B340" s="225">
        <v>89985</v>
      </c>
      <c r="C340" s="93" t="s">
        <v>702</v>
      </c>
      <c r="D340" s="109" t="s">
        <v>133</v>
      </c>
      <c r="E340" s="131" t="s">
        <v>24</v>
      </c>
      <c r="F340" s="132">
        <v>2</v>
      </c>
      <c r="G340" s="178">
        <f>VLOOKUP(B340,SINAPI!A158:C20331,3,FALSE)</f>
        <v>68.760000000000005</v>
      </c>
      <c r="H340" s="104">
        <f t="shared" si="174"/>
        <v>137.52000000000001</v>
      </c>
      <c r="I340" s="101">
        <f t="shared" si="193"/>
        <v>84.079728000000003</v>
      </c>
      <c r="J340" s="101">
        <f t="shared" si="175"/>
        <v>168.15</v>
      </c>
      <c r="K340" s="556"/>
    </row>
    <row r="341" spans="1:11" s="197" customFormat="1" ht="28.5">
      <c r="A341" s="211" t="s">
        <v>15706</v>
      </c>
      <c r="B341" s="225">
        <v>94796</v>
      </c>
      <c r="C341" s="93" t="s">
        <v>702</v>
      </c>
      <c r="D341" s="109" t="s">
        <v>134</v>
      </c>
      <c r="E341" s="131" t="s">
        <v>24</v>
      </c>
      <c r="F341" s="132">
        <v>1</v>
      </c>
      <c r="G341" s="178">
        <f>VLOOKUP(B341,SINAPI!A159:C20332,3,FALSE)</f>
        <v>43.24</v>
      </c>
      <c r="H341" s="104">
        <f t="shared" si="174"/>
        <v>43.24</v>
      </c>
      <c r="I341" s="101">
        <f t="shared" si="193"/>
        <v>52.873871999999999</v>
      </c>
      <c r="J341" s="101">
        <f t="shared" si="175"/>
        <v>52.87</v>
      </c>
      <c r="K341" s="556"/>
    </row>
    <row r="342" spans="1:11" s="197" customFormat="1" ht="28.5">
      <c r="A342" s="211" t="s">
        <v>15707</v>
      </c>
      <c r="B342" s="228">
        <v>103953</v>
      </c>
      <c r="C342" s="93" t="s">
        <v>702</v>
      </c>
      <c r="D342" s="109" t="s">
        <v>135</v>
      </c>
      <c r="E342" s="131" t="s">
        <v>24</v>
      </c>
      <c r="F342" s="132">
        <v>2</v>
      </c>
      <c r="G342" s="178">
        <f>VLOOKUP(B342,SINAPI!A160:C20333,3,FALSE)</f>
        <v>7.01</v>
      </c>
      <c r="H342" s="104">
        <f t="shared" si="174"/>
        <v>14.02</v>
      </c>
      <c r="I342" s="101">
        <f t="shared" ref="I342" si="194">G342*(1+$I$9)</f>
        <v>8.5718279999999982</v>
      </c>
      <c r="J342" s="101">
        <f t="shared" si="175"/>
        <v>17.14</v>
      </c>
      <c r="K342" s="556"/>
    </row>
    <row r="343" spans="1:11" s="197" customFormat="1" ht="28.5">
      <c r="A343" s="211" t="s">
        <v>15708</v>
      </c>
      <c r="B343" s="565">
        <v>11900001021</v>
      </c>
      <c r="C343" s="93" t="s">
        <v>15374</v>
      </c>
      <c r="D343" s="109" t="s">
        <v>136</v>
      </c>
      <c r="E343" s="131" t="s">
        <v>24</v>
      </c>
      <c r="F343" s="132">
        <v>1</v>
      </c>
      <c r="G343" s="178">
        <f>'Composições Principais'!I1626</f>
        <v>6.94</v>
      </c>
      <c r="H343" s="104">
        <f t="shared" si="174"/>
        <v>6.94</v>
      </c>
      <c r="I343" s="101">
        <f t="shared" ref="I343" si="195">G343*(1+$I$9)</f>
        <v>8.4862319999999993</v>
      </c>
      <c r="J343" s="101">
        <f t="shared" si="175"/>
        <v>8.48</v>
      </c>
      <c r="K343" s="556"/>
    </row>
    <row r="344" spans="1:11" s="197" customFormat="1" ht="28.5">
      <c r="A344" s="211" t="s">
        <v>15709</v>
      </c>
      <c r="B344" s="228">
        <v>103974</v>
      </c>
      <c r="C344" s="93" t="s">
        <v>702</v>
      </c>
      <c r="D344" s="109" t="s">
        <v>137</v>
      </c>
      <c r="E344" s="131" t="s">
        <v>24</v>
      </c>
      <c r="F344" s="132">
        <v>1</v>
      </c>
      <c r="G344" s="178">
        <f>VLOOKUP(B344,SINAPI!A162:C20335,3,FALSE)</f>
        <v>10.130000000000001</v>
      </c>
      <c r="H344" s="104">
        <f t="shared" si="174"/>
        <v>10.130000000000001</v>
      </c>
      <c r="I344" s="101">
        <f t="shared" ref="I344" si="196">G344*(1+$I$9)</f>
        <v>12.386963999999999</v>
      </c>
      <c r="J344" s="101">
        <f t="shared" si="175"/>
        <v>12.38</v>
      </c>
      <c r="K344" s="556"/>
    </row>
    <row r="345" spans="1:11" s="197" customFormat="1" ht="28.5">
      <c r="A345" s="211" t="s">
        <v>15710</v>
      </c>
      <c r="B345" s="225">
        <v>102609</v>
      </c>
      <c r="C345" s="93" t="s">
        <v>702</v>
      </c>
      <c r="D345" s="109" t="s">
        <v>138</v>
      </c>
      <c r="E345" s="131" t="s">
        <v>24</v>
      </c>
      <c r="F345" s="132">
        <v>1</v>
      </c>
      <c r="G345" s="178">
        <f>VLOOKUP(B345,SINAPI!A163:C20336,3,FALSE)</f>
        <v>1253.5899999999999</v>
      </c>
      <c r="H345" s="104">
        <f t="shared" si="174"/>
        <v>1253.5899999999999</v>
      </c>
      <c r="I345" s="101">
        <f t="shared" ref="I345" si="197">G345*(1+$I$9)</f>
        <v>1532.8898519999998</v>
      </c>
      <c r="J345" s="101">
        <f t="shared" si="175"/>
        <v>1532.88</v>
      </c>
      <c r="K345" s="556"/>
    </row>
    <row r="346" spans="1:11" s="197" customFormat="1" ht="28.5">
      <c r="A346" s="211" t="s">
        <v>15711</v>
      </c>
      <c r="B346" s="225">
        <v>86914</v>
      </c>
      <c r="C346" s="93" t="s">
        <v>702</v>
      </c>
      <c r="D346" s="109" t="s">
        <v>139</v>
      </c>
      <c r="E346" s="131" t="s">
        <v>24</v>
      </c>
      <c r="F346" s="132">
        <v>1</v>
      </c>
      <c r="G346" s="178">
        <f>VLOOKUP(B346,SINAPI!A164:C20337,3,FALSE)</f>
        <v>104.34</v>
      </c>
      <c r="H346" s="104">
        <f t="shared" si="174"/>
        <v>104.34</v>
      </c>
      <c r="I346" s="101">
        <f t="shared" ref="I346" si="198">G346*(1+$I$9)</f>
        <v>127.586952</v>
      </c>
      <c r="J346" s="101">
        <f t="shared" si="175"/>
        <v>127.58</v>
      </c>
      <c r="K346" s="556"/>
    </row>
    <row r="347" spans="1:11" s="197" customFormat="1">
      <c r="A347" s="211" t="s">
        <v>15712</v>
      </c>
      <c r="B347" s="225">
        <v>6079</v>
      </c>
      <c r="C347" s="158" t="s">
        <v>15331</v>
      </c>
      <c r="D347" s="109" t="s">
        <v>140</v>
      </c>
      <c r="E347" s="131" t="s">
        <v>24</v>
      </c>
      <c r="F347" s="132">
        <v>1</v>
      </c>
      <c r="G347" s="178">
        <v>502.84</v>
      </c>
      <c r="H347" s="104">
        <f t="shared" si="174"/>
        <v>502.84</v>
      </c>
      <c r="I347" s="101">
        <f t="shared" ref="I347" si="199">G347*(1+$I$9)</f>
        <v>614.87275199999988</v>
      </c>
      <c r="J347" s="101">
        <f t="shared" si="175"/>
        <v>614.87</v>
      </c>
      <c r="K347" s="556"/>
    </row>
    <row r="348" spans="1:11" s="197" customFormat="1">
      <c r="A348" s="214" t="s">
        <v>15713</v>
      </c>
      <c r="B348" s="229"/>
      <c r="C348" s="183"/>
      <c r="D348" s="151" t="s">
        <v>141</v>
      </c>
      <c r="E348" s="152"/>
      <c r="F348" s="153"/>
      <c r="G348" s="236"/>
      <c r="H348" s="138">
        <f>SUM(H349:H379)</f>
        <v>13022.48</v>
      </c>
      <c r="I348" s="135"/>
      <c r="J348" s="138">
        <f>SUM(J349:J379)</f>
        <v>15923.76</v>
      </c>
      <c r="K348" s="556">
        <f t="shared" ref="K348:K390" si="200">J348/H348</f>
        <v>1.2227901290691174</v>
      </c>
    </row>
    <row r="349" spans="1:11" s="197" customFormat="1" ht="42.75">
      <c r="A349" s="211" t="s">
        <v>15714</v>
      </c>
      <c r="B349" s="225">
        <v>89714</v>
      </c>
      <c r="C349" s="177" t="s">
        <v>702</v>
      </c>
      <c r="D349" s="109" t="s">
        <v>142</v>
      </c>
      <c r="E349" s="131" t="s">
        <v>26</v>
      </c>
      <c r="F349" s="132">
        <v>95.62</v>
      </c>
      <c r="G349" s="178">
        <f>VLOOKUP(B349,SINAPI!A168:C20341,3,FALSE)</f>
        <v>36.5</v>
      </c>
      <c r="H349" s="104">
        <f t="shared" si="174"/>
        <v>3490.13</v>
      </c>
      <c r="I349" s="101">
        <f t="shared" ref="I349" si="201">G349*(1+$I$9)</f>
        <v>44.632199999999997</v>
      </c>
      <c r="J349" s="101">
        <f t="shared" si="175"/>
        <v>4267.7299999999996</v>
      </c>
      <c r="K349" s="556"/>
    </row>
    <row r="350" spans="1:11" s="197" customFormat="1" ht="42.75">
      <c r="A350" s="211" t="s">
        <v>15715</v>
      </c>
      <c r="B350" s="225">
        <v>89711</v>
      </c>
      <c r="C350" s="177" t="s">
        <v>702</v>
      </c>
      <c r="D350" s="109" t="s">
        <v>143</v>
      </c>
      <c r="E350" s="131" t="s">
        <v>26</v>
      </c>
      <c r="F350" s="132">
        <v>16.170000000000002</v>
      </c>
      <c r="G350" s="178">
        <f>VLOOKUP(B350,SINAPI!A169:C20342,3,FALSE)</f>
        <v>20.47</v>
      </c>
      <c r="H350" s="104">
        <f t="shared" si="174"/>
        <v>330.99</v>
      </c>
      <c r="I350" s="101">
        <f t="shared" ref="I350" si="202">G350*(1+$I$9)</f>
        <v>25.030715999999995</v>
      </c>
      <c r="J350" s="101">
        <f t="shared" si="175"/>
        <v>404.74</v>
      </c>
      <c r="K350" s="556"/>
    </row>
    <row r="351" spans="1:11" s="197" customFormat="1" ht="42.75">
      <c r="A351" s="211" t="s">
        <v>15716</v>
      </c>
      <c r="B351" s="225">
        <v>89712</v>
      </c>
      <c r="C351" s="177" t="s">
        <v>702</v>
      </c>
      <c r="D351" s="109" t="s">
        <v>144</v>
      </c>
      <c r="E351" s="131" t="s">
        <v>26</v>
      </c>
      <c r="F351" s="132">
        <v>29.64</v>
      </c>
      <c r="G351" s="178">
        <f>VLOOKUP(B351,SINAPI!A170:C20343,3,FALSE)</f>
        <v>26.22</v>
      </c>
      <c r="H351" s="104">
        <f t="shared" si="174"/>
        <v>777.16</v>
      </c>
      <c r="I351" s="101">
        <f t="shared" ref="I351" si="203">G351*(1+$I$9)</f>
        <v>32.061815999999993</v>
      </c>
      <c r="J351" s="101">
        <f t="shared" si="175"/>
        <v>950.31</v>
      </c>
      <c r="K351" s="556"/>
    </row>
    <row r="352" spans="1:11" s="197" customFormat="1" ht="42.75">
      <c r="A352" s="211" t="s">
        <v>15717</v>
      </c>
      <c r="B352" s="225">
        <v>89713</v>
      </c>
      <c r="C352" s="177" t="s">
        <v>702</v>
      </c>
      <c r="D352" s="109" t="s">
        <v>145</v>
      </c>
      <c r="E352" s="131" t="s">
        <v>26</v>
      </c>
      <c r="F352" s="132">
        <v>12.01</v>
      </c>
      <c r="G352" s="178">
        <f>VLOOKUP(B352,SINAPI!A171:C20344,3,FALSE)</f>
        <v>32.74</v>
      </c>
      <c r="H352" s="104">
        <f t="shared" si="174"/>
        <v>393.2</v>
      </c>
      <c r="I352" s="101">
        <f t="shared" ref="I352" si="204">G352*(1+$I$9)</f>
        <v>40.034472000000001</v>
      </c>
      <c r="J352" s="101">
        <f t="shared" si="175"/>
        <v>480.81</v>
      </c>
      <c r="K352" s="556"/>
    </row>
    <row r="353" spans="1:11" s="197" customFormat="1" ht="42.75">
      <c r="A353" s="211" t="s">
        <v>15718</v>
      </c>
      <c r="B353" s="225">
        <v>89744</v>
      </c>
      <c r="C353" s="177" t="s">
        <v>702</v>
      </c>
      <c r="D353" s="109" t="s">
        <v>146</v>
      </c>
      <c r="E353" s="131" t="s">
        <v>24</v>
      </c>
      <c r="F353" s="132">
        <v>8</v>
      </c>
      <c r="G353" s="178">
        <f>VLOOKUP(B353,SINAPI!A172:C20345,3,FALSE)</f>
        <v>26.95</v>
      </c>
      <c r="H353" s="104">
        <f t="shared" si="174"/>
        <v>215.6</v>
      </c>
      <c r="I353" s="101">
        <f t="shared" ref="I353" si="205">G353*(1+$I$9)</f>
        <v>32.954459999999997</v>
      </c>
      <c r="J353" s="101">
        <f t="shared" si="175"/>
        <v>263.63</v>
      </c>
      <c r="K353" s="556"/>
    </row>
    <row r="354" spans="1:11" s="197" customFormat="1" ht="42.75">
      <c r="A354" s="211" t="s">
        <v>15719</v>
      </c>
      <c r="B354" s="225">
        <v>92386</v>
      </c>
      <c r="C354" s="177" t="s">
        <v>702</v>
      </c>
      <c r="D354" s="109" t="s">
        <v>147</v>
      </c>
      <c r="E354" s="131" t="s">
        <v>24</v>
      </c>
      <c r="F354" s="132">
        <v>12</v>
      </c>
      <c r="G354" s="178">
        <f>VLOOKUP(B354,SINAPI!A173:C20346,3,FALSE)</f>
        <v>74.400000000000006</v>
      </c>
      <c r="H354" s="104">
        <f t="shared" si="174"/>
        <v>892.8</v>
      </c>
      <c r="I354" s="101">
        <f t="shared" ref="I354" si="206">G354*(1+$I$9)</f>
        <v>90.976320000000001</v>
      </c>
      <c r="J354" s="101">
        <f t="shared" si="175"/>
        <v>1091.71</v>
      </c>
      <c r="K354" s="556"/>
    </row>
    <row r="355" spans="1:11" s="197" customFormat="1" ht="42.75">
      <c r="A355" s="211" t="s">
        <v>15720</v>
      </c>
      <c r="B355" s="225">
        <v>89731</v>
      </c>
      <c r="C355" s="177" t="s">
        <v>702</v>
      </c>
      <c r="D355" s="109" t="s">
        <v>148</v>
      </c>
      <c r="E355" s="131" t="s">
        <v>24</v>
      </c>
      <c r="F355" s="132">
        <v>6</v>
      </c>
      <c r="G355" s="178">
        <f>VLOOKUP(B355,SINAPI!A174:C20347,3,FALSE)</f>
        <v>14.39</v>
      </c>
      <c r="H355" s="104">
        <f t="shared" si="174"/>
        <v>86.34</v>
      </c>
      <c r="I355" s="101">
        <f t="shared" ref="I355" si="207">G355*(1+$I$9)</f>
        <v>17.596091999999999</v>
      </c>
      <c r="J355" s="101">
        <f t="shared" si="175"/>
        <v>105.57</v>
      </c>
      <c r="K355" s="556"/>
    </row>
    <row r="356" spans="1:11" s="197" customFormat="1" ht="42.75">
      <c r="A356" s="211" t="s">
        <v>15721</v>
      </c>
      <c r="B356" s="225">
        <v>89746</v>
      </c>
      <c r="C356" s="177" t="s">
        <v>702</v>
      </c>
      <c r="D356" s="109" t="s">
        <v>149</v>
      </c>
      <c r="E356" s="131" t="s">
        <v>24</v>
      </c>
      <c r="F356" s="132">
        <v>9</v>
      </c>
      <c r="G356" s="178">
        <f>VLOOKUP(B356,SINAPI!A175:C20348,3,FALSE)</f>
        <v>27.81</v>
      </c>
      <c r="H356" s="104">
        <f t="shared" si="174"/>
        <v>250.29</v>
      </c>
      <c r="I356" s="101">
        <f t="shared" ref="I356" si="208">G356*(1+$I$9)</f>
        <v>34.006067999999992</v>
      </c>
      <c r="J356" s="101">
        <f t="shared" si="175"/>
        <v>306.05</v>
      </c>
      <c r="K356" s="556"/>
    </row>
    <row r="357" spans="1:11" s="197" customFormat="1" ht="42.75">
      <c r="A357" s="211" t="s">
        <v>15722</v>
      </c>
      <c r="B357" s="225">
        <v>89726</v>
      </c>
      <c r="C357" s="177" t="s">
        <v>702</v>
      </c>
      <c r="D357" s="109" t="s">
        <v>150</v>
      </c>
      <c r="E357" s="131" t="s">
        <v>24</v>
      </c>
      <c r="F357" s="132">
        <v>11</v>
      </c>
      <c r="G357" s="178">
        <f>VLOOKUP(B357,SINAPI!A176:C20349,3,FALSE)</f>
        <v>10.27</v>
      </c>
      <c r="H357" s="104">
        <f t="shared" si="174"/>
        <v>112.97</v>
      </c>
      <c r="I357" s="101">
        <f t="shared" ref="I357" si="209">G357*(1+$I$9)</f>
        <v>12.558155999999999</v>
      </c>
      <c r="J357" s="101">
        <f t="shared" si="175"/>
        <v>138.13</v>
      </c>
      <c r="K357" s="556"/>
    </row>
    <row r="358" spans="1:11" s="197" customFormat="1" ht="42.75">
      <c r="A358" s="211" t="s">
        <v>15723</v>
      </c>
      <c r="B358" s="225">
        <v>89732</v>
      </c>
      <c r="C358" s="177" t="s">
        <v>702</v>
      </c>
      <c r="D358" s="109" t="s">
        <v>151</v>
      </c>
      <c r="E358" s="131" t="s">
        <v>24</v>
      </c>
      <c r="F358" s="132">
        <v>9</v>
      </c>
      <c r="G358" s="178">
        <f>VLOOKUP(B358,SINAPI!A177:C20350,3,FALSE)</f>
        <v>15.14</v>
      </c>
      <c r="H358" s="104">
        <f t="shared" si="174"/>
        <v>136.26</v>
      </c>
      <c r="I358" s="101">
        <f t="shared" ref="I358" si="210">G358*(1+$I$9)</f>
        <v>18.513192</v>
      </c>
      <c r="J358" s="101">
        <f t="shared" si="175"/>
        <v>166.61</v>
      </c>
      <c r="K358" s="556"/>
    </row>
    <row r="359" spans="1:11" s="197" customFormat="1" ht="42.75">
      <c r="A359" s="211" t="s">
        <v>15724</v>
      </c>
      <c r="B359" s="225">
        <v>89546</v>
      </c>
      <c r="C359" s="177" t="s">
        <v>702</v>
      </c>
      <c r="D359" s="109" t="s">
        <v>152</v>
      </c>
      <c r="E359" s="131" t="s">
        <v>24</v>
      </c>
      <c r="F359" s="132">
        <v>1</v>
      </c>
      <c r="G359" s="178">
        <f>VLOOKUP(B359,SINAPI!A178:C20351,3,FALSE)</f>
        <v>11.14</v>
      </c>
      <c r="H359" s="104">
        <f t="shared" si="174"/>
        <v>11.14</v>
      </c>
      <c r="I359" s="101">
        <f t="shared" ref="I359" si="211">G359*(1+$I$9)</f>
        <v>13.621991999999999</v>
      </c>
      <c r="J359" s="101">
        <f t="shared" si="175"/>
        <v>13.62</v>
      </c>
      <c r="K359" s="556"/>
    </row>
    <row r="360" spans="1:11" s="197" customFormat="1" ht="42.75">
      <c r="A360" s="211" t="s">
        <v>15725</v>
      </c>
      <c r="B360" s="225">
        <v>89728</v>
      </c>
      <c r="C360" s="177" t="s">
        <v>702</v>
      </c>
      <c r="D360" s="109" t="s">
        <v>153</v>
      </c>
      <c r="E360" s="131" t="s">
        <v>24</v>
      </c>
      <c r="F360" s="132">
        <v>13</v>
      </c>
      <c r="G360" s="178">
        <f>VLOOKUP(B360,SINAPI!A179:C20352,3,FALSE)</f>
        <v>13.02</v>
      </c>
      <c r="H360" s="104">
        <f t="shared" si="174"/>
        <v>169.26</v>
      </c>
      <c r="I360" s="101">
        <f t="shared" ref="I360" si="212">G360*(1+$I$9)</f>
        <v>15.920855999999999</v>
      </c>
      <c r="J360" s="101">
        <f t="shared" si="175"/>
        <v>206.97</v>
      </c>
      <c r="K360" s="556"/>
    </row>
    <row r="361" spans="1:11" s="197" customFormat="1" ht="42.75">
      <c r="A361" s="211" t="s">
        <v>15726</v>
      </c>
      <c r="B361" s="225">
        <v>89748</v>
      </c>
      <c r="C361" s="177" t="s">
        <v>702</v>
      </c>
      <c r="D361" s="109" t="s">
        <v>154</v>
      </c>
      <c r="E361" s="131" t="s">
        <v>24</v>
      </c>
      <c r="F361" s="132">
        <v>2</v>
      </c>
      <c r="G361" s="178">
        <f>VLOOKUP(B361,SINAPI!A180:C20353,3,FALSE)</f>
        <v>42.35</v>
      </c>
      <c r="H361" s="104">
        <f t="shared" ref="H361:H423" si="213">TRUNC(F361*G361,2)</f>
        <v>84.7</v>
      </c>
      <c r="I361" s="101">
        <f t="shared" ref="I361:I362" si="214">G361*(1+$I$9)</f>
        <v>51.785579999999996</v>
      </c>
      <c r="J361" s="101">
        <f t="shared" ref="J361:J423" si="215">TRUNC(I361*F361,2)</f>
        <v>103.57</v>
      </c>
      <c r="K361" s="556"/>
    </row>
    <row r="362" spans="1:11" s="197" customFormat="1" ht="42.75">
      <c r="A362" s="211" t="s">
        <v>15727</v>
      </c>
      <c r="B362" s="225">
        <v>89743</v>
      </c>
      <c r="C362" s="177" t="s">
        <v>702</v>
      </c>
      <c r="D362" s="109" t="s">
        <v>155</v>
      </c>
      <c r="E362" s="131" t="s">
        <v>24</v>
      </c>
      <c r="F362" s="132">
        <v>2</v>
      </c>
      <c r="G362" s="178">
        <f>VLOOKUP(B362,SINAPI!A181:C20354,3,FALSE)</f>
        <v>60.57</v>
      </c>
      <c r="H362" s="104">
        <f t="shared" si="213"/>
        <v>121.14</v>
      </c>
      <c r="I362" s="101">
        <f t="shared" si="214"/>
        <v>74.064995999999994</v>
      </c>
      <c r="J362" s="101">
        <f t="shared" si="215"/>
        <v>148.12</v>
      </c>
      <c r="K362" s="556"/>
    </row>
    <row r="363" spans="1:11" s="197" customFormat="1" ht="42.75">
      <c r="A363" s="211" t="s">
        <v>15728</v>
      </c>
      <c r="B363" s="225">
        <v>89797</v>
      </c>
      <c r="C363" s="177" t="s">
        <v>702</v>
      </c>
      <c r="D363" s="109" t="s">
        <v>156</v>
      </c>
      <c r="E363" s="131" t="s">
        <v>24</v>
      </c>
      <c r="F363" s="132">
        <v>5</v>
      </c>
      <c r="G363" s="178">
        <f>VLOOKUP(B363,SINAPI!A182:C20355,3,FALSE)</f>
        <v>50.82</v>
      </c>
      <c r="H363" s="104">
        <f t="shared" si="213"/>
        <v>254.1</v>
      </c>
      <c r="I363" s="101">
        <f t="shared" ref="I363:I368" si="216">G363*(1+$I$9)</f>
        <v>62.142695999999994</v>
      </c>
      <c r="J363" s="101">
        <f t="shared" si="215"/>
        <v>310.70999999999998</v>
      </c>
      <c r="K363" s="556"/>
    </row>
    <row r="364" spans="1:11" s="197" customFormat="1" ht="42.75">
      <c r="A364" s="211" t="s">
        <v>15729</v>
      </c>
      <c r="B364" s="225">
        <v>89785</v>
      </c>
      <c r="C364" s="177" t="s">
        <v>702</v>
      </c>
      <c r="D364" s="109" t="s">
        <v>157</v>
      </c>
      <c r="E364" s="131" t="s">
        <v>24</v>
      </c>
      <c r="F364" s="132">
        <v>2</v>
      </c>
      <c r="G364" s="178">
        <f>VLOOKUP(B364,SINAPI!A183:C20356,3,FALSE)</f>
        <v>25.94</v>
      </c>
      <c r="H364" s="104">
        <f t="shared" si="213"/>
        <v>51.88</v>
      </c>
      <c r="I364" s="101">
        <f t="shared" si="216"/>
        <v>31.719431999999998</v>
      </c>
      <c r="J364" s="101">
        <f t="shared" si="215"/>
        <v>63.43</v>
      </c>
      <c r="K364" s="556"/>
    </row>
    <row r="365" spans="1:11" s="197" customFormat="1" ht="42.75">
      <c r="A365" s="211" t="s">
        <v>15730</v>
      </c>
      <c r="B365" s="225">
        <v>89778</v>
      </c>
      <c r="C365" s="177" t="s">
        <v>702</v>
      </c>
      <c r="D365" s="109" t="s">
        <v>158</v>
      </c>
      <c r="E365" s="131" t="s">
        <v>24</v>
      </c>
      <c r="F365" s="132">
        <v>1</v>
      </c>
      <c r="G365" s="178">
        <f>VLOOKUP(B365,SINAPI!A184:C20357,3,FALSE)</f>
        <v>17.93</v>
      </c>
      <c r="H365" s="104">
        <f t="shared" si="213"/>
        <v>17.93</v>
      </c>
      <c r="I365" s="101">
        <f t="shared" si="216"/>
        <v>21.924803999999998</v>
      </c>
      <c r="J365" s="101">
        <f t="shared" si="215"/>
        <v>21.92</v>
      </c>
      <c r="K365" s="556"/>
    </row>
    <row r="366" spans="1:11" s="197" customFormat="1" ht="42.75">
      <c r="A366" s="211" t="s">
        <v>15731</v>
      </c>
      <c r="B366" s="225">
        <v>89782</v>
      </c>
      <c r="C366" s="177" t="s">
        <v>702</v>
      </c>
      <c r="D366" s="109" t="s">
        <v>159</v>
      </c>
      <c r="E366" s="131" t="s">
        <v>24</v>
      </c>
      <c r="F366" s="132">
        <v>1</v>
      </c>
      <c r="G366" s="178">
        <f>VLOOKUP(B366,SINAPI!A185:C20358,3,FALSE)</f>
        <v>14.61</v>
      </c>
      <c r="H366" s="104">
        <f t="shared" si="213"/>
        <v>14.61</v>
      </c>
      <c r="I366" s="101">
        <f t="shared" si="216"/>
        <v>17.865107999999999</v>
      </c>
      <c r="J366" s="101">
        <f t="shared" si="215"/>
        <v>17.86</v>
      </c>
      <c r="K366" s="556"/>
    </row>
    <row r="367" spans="1:11" s="197" customFormat="1" ht="42.75">
      <c r="A367" s="211" t="s">
        <v>15732</v>
      </c>
      <c r="B367" s="225">
        <v>89796</v>
      </c>
      <c r="C367" s="177" t="s">
        <v>702</v>
      </c>
      <c r="D367" s="109" t="s">
        <v>160</v>
      </c>
      <c r="E367" s="131" t="s">
        <v>24</v>
      </c>
      <c r="F367" s="132">
        <v>1</v>
      </c>
      <c r="G367" s="178">
        <f>VLOOKUP(B367,SINAPI!A186:C20359,3,FALSE)</f>
        <v>42.59</v>
      </c>
      <c r="H367" s="104">
        <f t="shared" si="213"/>
        <v>42.59</v>
      </c>
      <c r="I367" s="101">
        <f t="shared" si="216"/>
        <v>52.079051999999997</v>
      </c>
      <c r="J367" s="101">
        <f t="shared" si="215"/>
        <v>52.07</v>
      </c>
      <c r="K367" s="556"/>
    </row>
    <row r="368" spans="1:11" s="197" customFormat="1" ht="42.75">
      <c r="A368" s="211" t="s">
        <v>15733</v>
      </c>
      <c r="B368" s="225">
        <v>89784</v>
      </c>
      <c r="C368" s="177" t="s">
        <v>702</v>
      </c>
      <c r="D368" s="109" t="s">
        <v>161</v>
      </c>
      <c r="E368" s="131" t="s">
        <v>24</v>
      </c>
      <c r="F368" s="132">
        <v>9</v>
      </c>
      <c r="G368" s="178">
        <f>VLOOKUP(B368,SINAPI!A187:C20360,3,FALSE)</f>
        <v>23.54</v>
      </c>
      <c r="H368" s="104">
        <f t="shared" si="213"/>
        <v>211.86</v>
      </c>
      <c r="I368" s="101">
        <f t="shared" si="216"/>
        <v>28.784711999999995</v>
      </c>
      <c r="J368" s="101">
        <f t="shared" si="215"/>
        <v>259.06</v>
      </c>
      <c r="K368" s="556"/>
    </row>
    <row r="369" spans="1:11" s="197" customFormat="1" ht="42.75">
      <c r="A369" s="211" t="s">
        <v>15734</v>
      </c>
      <c r="B369" s="225">
        <v>98105</v>
      </c>
      <c r="C369" s="177" t="s">
        <v>702</v>
      </c>
      <c r="D369" s="109" t="s">
        <v>162</v>
      </c>
      <c r="E369" s="131" t="s">
        <v>24</v>
      </c>
      <c r="F369" s="132">
        <v>1</v>
      </c>
      <c r="G369" s="178">
        <f>VLOOKUP(B369,SINAPI!A189:C20362,3,FALSE)</f>
        <v>619.28</v>
      </c>
      <c r="H369" s="104">
        <f t="shared" si="213"/>
        <v>619.28</v>
      </c>
      <c r="I369" s="101">
        <f t="shared" ref="I369:I372" si="217">G369*(1+$I$9)</f>
        <v>757.25558399999989</v>
      </c>
      <c r="J369" s="101">
        <f t="shared" si="215"/>
        <v>757.25</v>
      </c>
      <c r="K369" s="556"/>
    </row>
    <row r="370" spans="1:11" s="197" customFormat="1" ht="28.5">
      <c r="A370" s="211" t="s">
        <v>15735</v>
      </c>
      <c r="B370" s="225">
        <v>89495</v>
      </c>
      <c r="C370" s="177" t="s">
        <v>702</v>
      </c>
      <c r="D370" s="109" t="s">
        <v>163</v>
      </c>
      <c r="E370" s="131" t="s">
        <v>24</v>
      </c>
      <c r="F370" s="132">
        <v>1</v>
      </c>
      <c r="G370" s="178">
        <f>VLOOKUP(B370,SINAPI!A190:C20363,3,FALSE)</f>
        <v>17.940000000000001</v>
      </c>
      <c r="H370" s="104">
        <f t="shared" si="213"/>
        <v>17.940000000000001</v>
      </c>
      <c r="I370" s="101">
        <f t="shared" si="217"/>
        <v>21.937031999999999</v>
      </c>
      <c r="J370" s="101">
        <f t="shared" si="215"/>
        <v>21.93</v>
      </c>
      <c r="K370" s="556"/>
    </row>
    <row r="371" spans="1:11" s="197" customFormat="1" ht="28.5">
      <c r="A371" s="211" t="s">
        <v>15736</v>
      </c>
      <c r="B371" s="225">
        <v>93358</v>
      </c>
      <c r="C371" s="177" t="s">
        <v>702</v>
      </c>
      <c r="D371" s="109" t="s">
        <v>85</v>
      </c>
      <c r="E371" s="131" t="s">
        <v>25</v>
      </c>
      <c r="F371" s="132">
        <v>3.99</v>
      </c>
      <c r="G371" s="178">
        <f>VLOOKUP(B371,SINAPI!A191:C20364,3,FALSE)</f>
        <v>82.04</v>
      </c>
      <c r="H371" s="104">
        <f t="shared" si="213"/>
        <v>327.33</v>
      </c>
      <c r="I371" s="101">
        <f t="shared" si="217"/>
        <v>100.318512</v>
      </c>
      <c r="J371" s="101">
        <f t="shared" si="215"/>
        <v>400.27</v>
      </c>
      <c r="K371" s="556"/>
    </row>
    <row r="372" spans="1:11" s="197" customFormat="1" ht="57">
      <c r="A372" s="211" t="s">
        <v>15737</v>
      </c>
      <c r="B372" s="225">
        <v>93380</v>
      </c>
      <c r="C372" s="177" t="s">
        <v>702</v>
      </c>
      <c r="D372" s="109" t="s">
        <v>87</v>
      </c>
      <c r="E372" s="131" t="s">
        <v>25</v>
      </c>
      <c r="F372" s="132">
        <v>1.2</v>
      </c>
      <c r="G372" s="178">
        <f>VLOOKUP(B372,SINAPI!A192:C20365,3,FALSE)</f>
        <v>15.34</v>
      </c>
      <c r="H372" s="104">
        <f t="shared" si="213"/>
        <v>18.399999999999999</v>
      </c>
      <c r="I372" s="101">
        <f t="shared" si="217"/>
        <v>18.757751999999996</v>
      </c>
      <c r="J372" s="101">
        <f t="shared" si="215"/>
        <v>22.5</v>
      </c>
      <c r="K372" s="556"/>
    </row>
    <row r="373" spans="1:11" s="197" customFormat="1">
      <c r="A373" s="211" t="s">
        <v>15738</v>
      </c>
      <c r="B373" s="225">
        <v>89504</v>
      </c>
      <c r="C373" s="177" t="s">
        <v>702</v>
      </c>
      <c r="D373" s="109" t="s">
        <v>164</v>
      </c>
      <c r="E373" s="131" t="s">
        <v>24</v>
      </c>
      <c r="F373" s="132">
        <v>1</v>
      </c>
      <c r="G373" s="178">
        <f>VLOOKUP(B373,SINAPI!A193:C20366,3,FALSE)</f>
        <v>18.14</v>
      </c>
      <c r="H373" s="104">
        <f t="shared" si="213"/>
        <v>18.14</v>
      </c>
      <c r="I373" s="101">
        <f t="shared" ref="I373" si="218">G373*(1+$I$9)</f>
        <v>22.181591999999998</v>
      </c>
      <c r="J373" s="101">
        <f t="shared" si="215"/>
        <v>22.18</v>
      </c>
      <c r="K373" s="556"/>
    </row>
    <row r="374" spans="1:11" s="197" customFormat="1" ht="42.75">
      <c r="A374" s="211" t="s">
        <v>15739</v>
      </c>
      <c r="B374" s="225">
        <v>104353</v>
      </c>
      <c r="C374" s="177" t="s">
        <v>702</v>
      </c>
      <c r="D374" s="109" t="s">
        <v>165</v>
      </c>
      <c r="E374" s="131" t="s">
        <v>24</v>
      </c>
      <c r="F374" s="132">
        <v>4</v>
      </c>
      <c r="G374" s="178">
        <f>VLOOKUP(B374,SINAPI!A194:C20367,3,FALSE)</f>
        <v>41.19</v>
      </c>
      <c r="H374" s="104">
        <f t="shared" si="213"/>
        <v>164.76</v>
      </c>
      <c r="I374" s="101">
        <f t="shared" ref="I374" si="219">G374*(1+$I$9)</f>
        <v>50.367131999999991</v>
      </c>
      <c r="J374" s="101">
        <f t="shared" si="215"/>
        <v>201.46</v>
      </c>
      <c r="K374" s="556"/>
    </row>
    <row r="375" spans="1:11" s="197" customFormat="1" ht="42.75">
      <c r="A375" s="211" t="s">
        <v>15740</v>
      </c>
      <c r="B375" s="225">
        <v>104352</v>
      </c>
      <c r="C375" s="177" t="s">
        <v>702</v>
      </c>
      <c r="D375" s="109" t="s">
        <v>166</v>
      </c>
      <c r="E375" s="131" t="s">
        <v>24</v>
      </c>
      <c r="F375" s="132">
        <v>4</v>
      </c>
      <c r="G375" s="178">
        <f>VLOOKUP(B375,SINAPI!A195:C20368,3,FALSE)</f>
        <v>39.07</v>
      </c>
      <c r="H375" s="104">
        <f t="shared" si="213"/>
        <v>156.28</v>
      </c>
      <c r="I375" s="101">
        <f t="shared" ref="I375" si="220">G375*(1+$I$9)</f>
        <v>47.774795999999995</v>
      </c>
      <c r="J375" s="101">
        <f t="shared" si="215"/>
        <v>191.09</v>
      </c>
      <c r="K375" s="556"/>
    </row>
    <row r="376" spans="1:11" s="197" customFormat="1">
      <c r="A376" s="211" t="s">
        <v>15741</v>
      </c>
      <c r="B376" s="228">
        <v>104329</v>
      </c>
      <c r="C376" s="177" t="s">
        <v>702</v>
      </c>
      <c r="D376" s="109" t="s">
        <v>167</v>
      </c>
      <c r="E376" s="131" t="s">
        <v>24</v>
      </c>
      <c r="F376" s="132">
        <v>4</v>
      </c>
      <c r="G376" s="178">
        <f>VLOOKUP(B376,SINAPI!A196:C20369,3,FALSE)</f>
        <v>78.33</v>
      </c>
      <c r="H376" s="104">
        <f t="shared" si="213"/>
        <v>313.32</v>
      </c>
      <c r="I376" s="101">
        <f t="shared" ref="I376" si="221">G376*(1+$I$9)</f>
        <v>95.781923999999989</v>
      </c>
      <c r="J376" s="101">
        <f t="shared" si="215"/>
        <v>383.12</v>
      </c>
      <c r="K376" s="556"/>
    </row>
    <row r="377" spans="1:11" s="197" customFormat="1" ht="28.5">
      <c r="A377" s="211" t="s">
        <v>15742</v>
      </c>
      <c r="B377" s="225">
        <v>11305038</v>
      </c>
      <c r="C377" s="158" t="s">
        <v>15374</v>
      </c>
      <c r="D377" s="109" t="s">
        <v>168</v>
      </c>
      <c r="E377" s="131" t="s">
        <v>24</v>
      </c>
      <c r="F377" s="132">
        <v>4</v>
      </c>
      <c r="G377" s="178">
        <f>'Composições Principais'!I1181</f>
        <v>331.28</v>
      </c>
      <c r="H377" s="104">
        <f t="shared" si="213"/>
        <v>1325.12</v>
      </c>
      <c r="I377" s="101">
        <f t="shared" ref="I377" si="222">G377*(1+$I$9)</f>
        <v>405.08918399999993</v>
      </c>
      <c r="J377" s="101">
        <f t="shared" si="215"/>
        <v>1620.35</v>
      </c>
      <c r="K377" s="556"/>
    </row>
    <row r="378" spans="1:11" s="197" customFormat="1" ht="42.75">
      <c r="A378" s="211" t="s">
        <v>15743</v>
      </c>
      <c r="B378" s="225">
        <v>99268</v>
      </c>
      <c r="C378" s="177" t="s">
        <v>702</v>
      </c>
      <c r="D378" s="109" t="s">
        <v>169</v>
      </c>
      <c r="E378" s="131" t="s">
        <v>24</v>
      </c>
      <c r="F378" s="132">
        <v>2</v>
      </c>
      <c r="G378" s="178">
        <f>VLOOKUP(B378,SINAPI!A198:C20371,3,FALSE)</f>
        <v>489.92</v>
      </c>
      <c r="H378" s="104">
        <f t="shared" si="213"/>
        <v>979.84</v>
      </c>
      <c r="I378" s="101">
        <f t="shared" ref="I378" si="223">G378*(1+$I$9)</f>
        <v>599.07417599999997</v>
      </c>
      <c r="J378" s="101">
        <f t="shared" si="215"/>
        <v>1198.1400000000001</v>
      </c>
      <c r="K378" s="556"/>
    </row>
    <row r="379" spans="1:11" s="197" customFormat="1" ht="28.5">
      <c r="A379" s="211" t="s">
        <v>15744</v>
      </c>
      <c r="B379" s="225">
        <v>41628</v>
      </c>
      <c r="C379" s="177" t="s">
        <v>702</v>
      </c>
      <c r="D379" s="109" t="s">
        <v>170</v>
      </c>
      <c r="E379" s="131" t="s">
        <v>24</v>
      </c>
      <c r="F379" s="132">
        <v>4</v>
      </c>
      <c r="G379" s="178">
        <f>VLOOKUP(B379,SINAPI!A199:C20372,3,FALSE)</f>
        <v>354.28</v>
      </c>
      <c r="H379" s="104">
        <f t="shared" si="213"/>
        <v>1417.12</v>
      </c>
      <c r="I379" s="101">
        <f t="shared" ref="I379" si="224">G379*(1+$I$9)</f>
        <v>433.21358399999991</v>
      </c>
      <c r="J379" s="101">
        <f t="shared" si="215"/>
        <v>1732.85</v>
      </c>
      <c r="K379" s="556"/>
    </row>
    <row r="380" spans="1:11">
      <c r="A380" s="215" t="s">
        <v>15745</v>
      </c>
      <c r="B380" s="229"/>
      <c r="C380" s="184"/>
      <c r="D380" s="154" t="s">
        <v>172</v>
      </c>
      <c r="E380" s="155"/>
      <c r="F380" s="156"/>
      <c r="G380" s="123"/>
      <c r="H380" s="137">
        <f>SUM(H381:H388)</f>
        <v>7179.35</v>
      </c>
      <c r="I380" s="136"/>
      <c r="J380" s="137">
        <f>SUM(J381:J388)</f>
        <v>8778.8499999999985</v>
      </c>
      <c r="K380" s="556">
        <f t="shared" si="200"/>
        <v>1.2227917569139264</v>
      </c>
    </row>
    <row r="381" spans="1:11" s="200" customFormat="1" ht="28.5">
      <c r="A381" s="211" t="s">
        <v>15746</v>
      </c>
      <c r="B381" s="225">
        <v>101905</v>
      </c>
      <c r="C381" s="177" t="s">
        <v>702</v>
      </c>
      <c r="D381" s="109" t="s">
        <v>173</v>
      </c>
      <c r="E381" s="131" t="s">
        <v>24</v>
      </c>
      <c r="F381" s="132">
        <v>5</v>
      </c>
      <c r="G381" s="186">
        <f>VLOOKUP(B381,SINAPI!A201:C20374,3,FALSE)</f>
        <v>219.87</v>
      </c>
      <c r="H381" s="104">
        <f t="shared" si="213"/>
        <v>1099.3499999999999</v>
      </c>
      <c r="I381" s="129">
        <f t="shared" ref="I381" si="225">G381*(1+$I$9)</f>
        <v>268.85703599999999</v>
      </c>
      <c r="J381" s="101">
        <f t="shared" si="215"/>
        <v>1344.28</v>
      </c>
      <c r="K381" s="556"/>
    </row>
    <row r="382" spans="1:11" s="200" customFormat="1" ht="28.5">
      <c r="A382" s="211" t="s">
        <v>15747</v>
      </c>
      <c r="B382" s="225">
        <v>101907</v>
      </c>
      <c r="C382" s="177" t="s">
        <v>702</v>
      </c>
      <c r="D382" s="109" t="s">
        <v>174</v>
      </c>
      <c r="E382" s="131" t="s">
        <v>24</v>
      </c>
      <c r="F382" s="132">
        <v>5</v>
      </c>
      <c r="G382" s="186">
        <f>VLOOKUP(B382,SINAPI!A202:C20375,3,FALSE)</f>
        <v>699.55</v>
      </c>
      <c r="H382" s="104">
        <f t="shared" si="213"/>
        <v>3497.75</v>
      </c>
      <c r="I382" s="129">
        <f t="shared" ref="I382:I388" si="226">G382*(1+$I$9)</f>
        <v>855.40973999999983</v>
      </c>
      <c r="J382" s="101">
        <f t="shared" si="215"/>
        <v>4277.04</v>
      </c>
      <c r="K382" s="556"/>
    </row>
    <row r="383" spans="1:11" s="200" customFormat="1" ht="28.5">
      <c r="A383" s="211" t="s">
        <v>15748</v>
      </c>
      <c r="B383" s="225">
        <v>101909</v>
      </c>
      <c r="C383" s="177" t="s">
        <v>702</v>
      </c>
      <c r="D383" s="109" t="s">
        <v>175</v>
      </c>
      <c r="E383" s="131" t="s">
        <v>24</v>
      </c>
      <c r="F383" s="132">
        <v>5</v>
      </c>
      <c r="G383" s="186">
        <f>VLOOKUP(B383,SINAPI!A203:C20376,3,FALSE)</f>
        <v>248.09</v>
      </c>
      <c r="H383" s="104">
        <f t="shared" si="213"/>
        <v>1240.45</v>
      </c>
      <c r="I383" s="129">
        <f t="shared" si="226"/>
        <v>303.36445199999997</v>
      </c>
      <c r="J383" s="101">
        <f t="shared" si="215"/>
        <v>1516.82</v>
      </c>
      <c r="K383" s="556"/>
    </row>
    <row r="384" spans="1:11" s="200" customFormat="1" ht="28.5">
      <c r="A384" s="211" t="s">
        <v>15749</v>
      </c>
      <c r="B384" s="225">
        <v>97599</v>
      </c>
      <c r="C384" s="177" t="s">
        <v>702</v>
      </c>
      <c r="D384" s="109" t="s">
        <v>652</v>
      </c>
      <c r="E384" s="131" t="s">
        <v>24</v>
      </c>
      <c r="F384" s="132">
        <v>25</v>
      </c>
      <c r="G384" s="186">
        <f>VLOOKUP(B384,SINAPI!A204:C20377,3,FALSE)</f>
        <v>18.420000000000002</v>
      </c>
      <c r="H384" s="104">
        <f t="shared" si="213"/>
        <v>460.5</v>
      </c>
      <c r="I384" s="129">
        <f t="shared" si="226"/>
        <v>22.523976000000001</v>
      </c>
      <c r="J384" s="101">
        <f t="shared" si="215"/>
        <v>563.09</v>
      </c>
      <c r="K384" s="556"/>
    </row>
    <row r="385" spans="1:11" s="200" customFormat="1" ht="42.75">
      <c r="A385" s="211" t="s">
        <v>15750</v>
      </c>
      <c r="B385" s="225">
        <v>12137</v>
      </c>
      <c r="C385" s="177" t="s">
        <v>15331</v>
      </c>
      <c r="D385" s="109" t="s">
        <v>176</v>
      </c>
      <c r="E385" s="131" t="s">
        <v>24</v>
      </c>
      <c r="F385" s="132">
        <v>15</v>
      </c>
      <c r="G385" s="186">
        <v>15.26</v>
      </c>
      <c r="H385" s="104">
        <f t="shared" si="213"/>
        <v>228.9</v>
      </c>
      <c r="I385" s="129">
        <f t="shared" si="226"/>
        <v>18.659927999999997</v>
      </c>
      <c r="J385" s="101">
        <f t="shared" si="215"/>
        <v>279.89</v>
      </c>
      <c r="K385" s="556"/>
    </row>
    <row r="386" spans="1:11" s="200" customFormat="1" ht="42.75">
      <c r="A386" s="211" t="s">
        <v>15751</v>
      </c>
      <c r="B386" s="225">
        <v>11853</v>
      </c>
      <c r="C386" s="177" t="s">
        <v>15331</v>
      </c>
      <c r="D386" s="109" t="s">
        <v>177</v>
      </c>
      <c r="E386" s="131" t="s">
        <v>24</v>
      </c>
      <c r="F386" s="132">
        <v>3</v>
      </c>
      <c r="G386" s="186">
        <v>18.64</v>
      </c>
      <c r="H386" s="104">
        <f t="shared" si="213"/>
        <v>55.92</v>
      </c>
      <c r="I386" s="129">
        <f t="shared" si="226"/>
        <v>22.792991999999998</v>
      </c>
      <c r="J386" s="101">
        <f t="shared" si="215"/>
        <v>68.37</v>
      </c>
      <c r="K386" s="556"/>
    </row>
    <row r="387" spans="1:11" s="200" customFormat="1" ht="42.75">
      <c r="A387" s="211" t="s">
        <v>15752</v>
      </c>
      <c r="B387" s="225">
        <v>11853</v>
      </c>
      <c r="C387" s="177" t="s">
        <v>15331</v>
      </c>
      <c r="D387" s="109" t="s">
        <v>178</v>
      </c>
      <c r="E387" s="131" t="s">
        <v>24</v>
      </c>
      <c r="F387" s="132">
        <v>23</v>
      </c>
      <c r="G387" s="186">
        <v>18.64</v>
      </c>
      <c r="H387" s="104">
        <f t="shared" si="213"/>
        <v>428.72</v>
      </c>
      <c r="I387" s="129">
        <f t="shared" si="226"/>
        <v>22.792991999999998</v>
      </c>
      <c r="J387" s="101">
        <f t="shared" si="215"/>
        <v>524.23</v>
      </c>
      <c r="K387" s="556"/>
    </row>
    <row r="388" spans="1:11" s="200" customFormat="1" ht="42.75">
      <c r="A388" s="211" t="s">
        <v>15753</v>
      </c>
      <c r="B388" s="225">
        <v>11853</v>
      </c>
      <c r="C388" s="177" t="s">
        <v>15331</v>
      </c>
      <c r="D388" s="109" t="s">
        <v>179</v>
      </c>
      <c r="E388" s="131" t="s">
        <v>24</v>
      </c>
      <c r="F388" s="132">
        <v>9</v>
      </c>
      <c r="G388" s="186">
        <v>18.64</v>
      </c>
      <c r="H388" s="104">
        <f t="shared" si="213"/>
        <v>167.76</v>
      </c>
      <c r="I388" s="129">
        <f t="shared" si="226"/>
        <v>22.792991999999998</v>
      </c>
      <c r="J388" s="101">
        <f t="shared" si="215"/>
        <v>205.13</v>
      </c>
      <c r="K388" s="556"/>
    </row>
    <row r="389" spans="1:11" s="200" customFormat="1">
      <c r="A389" s="215" t="s">
        <v>15754</v>
      </c>
      <c r="B389" s="229"/>
      <c r="C389" s="184"/>
      <c r="D389" s="154" t="s">
        <v>180</v>
      </c>
      <c r="E389" s="155"/>
      <c r="F389" s="156"/>
      <c r="G389" s="237"/>
      <c r="H389" s="138">
        <f>SUM(H390:H391)</f>
        <v>142392.91999999998</v>
      </c>
      <c r="I389" s="138"/>
      <c r="J389" s="138">
        <f>SUM(J390:J391)</f>
        <v>164136.31</v>
      </c>
      <c r="K389" s="559">
        <f t="shared" si="200"/>
        <v>1.1526999376092577</v>
      </c>
    </row>
    <row r="390" spans="1:11" s="200" customFormat="1" ht="48.6" customHeight="1">
      <c r="A390" s="210" t="s">
        <v>15756</v>
      </c>
      <c r="B390" s="223">
        <v>103253</v>
      </c>
      <c r="C390" s="93" t="s">
        <v>702</v>
      </c>
      <c r="D390" s="96" t="str">
        <f>SINAPI!B6335</f>
        <v>AR CONDICIONADO SPLIT INVERTER, HI-WALL (PAREDE), 24000 BTU/H, CICLO FRIO - FORNECIMENTO E INSTALAÇÃO. AF_11/2021_PE</v>
      </c>
      <c r="E390" s="97" t="s">
        <v>24</v>
      </c>
      <c r="F390" s="98">
        <v>5</v>
      </c>
      <c r="G390" s="186">
        <f>VLOOKUP(B390,SINAPI!A210:C20383,3,FALSE)</f>
        <v>5455</v>
      </c>
      <c r="H390" s="104">
        <f t="shared" si="213"/>
        <v>27275</v>
      </c>
      <c r="I390" s="101">
        <f>G390*(1+$J$9)</f>
        <v>6287.9785000000002</v>
      </c>
      <c r="J390" s="101">
        <f t="shared" si="215"/>
        <v>31439.89</v>
      </c>
      <c r="K390" s="559">
        <f t="shared" si="200"/>
        <v>1.1526999083409715</v>
      </c>
    </row>
    <row r="391" spans="1:11" s="200" customFormat="1" ht="28.5">
      <c r="A391" s="210" t="s">
        <v>15757</v>
      </c>
      <c r="B391" s="478">
        <v>103261</v>
      </c>
      <c r="C391" s="93" t="s">
        <v>702</v>
      </c>
      <c r="D391" s="554" t="s">
        <v>7037</v>
      </c>
      <c r="E391" s="97" t="s">
        <v>24</v>
      </c>
      <c r="F391" s="98">
        <v>9</v>
      </c>
      <c r="G391" s="186">
        <f>VLOOKUP(B391,SINAPI!A211:C20384,3,FALSE)</f>
        <v>12790.88</v>
      </c>
      <c r="H391" s="104">
        <f t="shared" si="213"/>
        <v>115117.92</v>
      </c>
      <c r="I391" s="101">
        <f>G391*(1+$J$9)</f>
        <v>14744.047376</v>
      </c>
      <c r="J391" s="101">
        <f t="shared" si="215"/>
        <v>132696.42000000001</v>
      </c>
      <c r="K391" s="559">
        <f t="shared" ref="K391:K446" si="227">J391/H391</f>
        <v>1.1526999445438209</v>
      </c>
    </row>
    <row r="392" spans="1:11" s="200" customFormat="1">
      <c r="A392" s="255">
        <v>17</v>
      </c>
      <c r="B392" s="256"/>
      <c r="C392" s="257"/>
      <c r="D392" s="258" t="s">
        <v>110</v>
      </c>
      <c r="E392" s="259"/>
      <c r="F392" s="260"/>
      <c r="G392" s="261"/>
      <c r="H392" s="262">
        <f>SUM(H393:H402)</f>
        <v>8222.33</v>
      </c>
      <c r="I392" s="185"/>
      <c r="J392" s="262">
        <f>SUM(J393:J402)</f>
        <v>10054.23</v>
      </c>
      <c r="K392" s="556">
        <f t="shared" si="227"/>
        <v>1.2227957282181572</v>
      </c>
    </row>
    <row r="393" spans="1:11" s="200" customFormat="1">
      <c r="A393" s="344" t="s">
        <v>15915</v>
      </c>
      <c r="B393" s="223" t="s">
        <v>15824</v>
      </c>
      <c r="C393" s="93" t="s">
        <v>15292</v>
      </c>
      <c r="D393" s="96" t="s">
        <v>16081</v>
      </c>
      <c r="E393" s="97" t="s">
        <v>22</v>
      </c>
      <c r="F393" s="98">
        <v>24.68</v>
      </c>
      <c r="G393" s="186">
        <f>'Composições Principais'!I1632</f>
        <v>39.25</v>
      </c>
      <c r="H393" s="104">
        <f t="shared" si="213"/>
        <v>968.69</v>
      </c>
      <c r="I393" s="101">
        <f t="shared" ref="I393" si="228">G393*(1+$I$9)</f>
        <v>47.994899999999994</v>
      </c>
      <c r="J393" s="101">
        <f t="shared" si="215"/>
        <v>1184.51</v>
      </c>
      <c r="K393" s="556"/>
    </row>
    <row r="394" spans="1:11" s="200" customFormat="1" ht="28.5">
      <c r="A394" s="344" t="s">
        <v>15916</v>
      </c>
      <c r="B394" s="223" t="s">
        <v>15824</v>
      </c>
      <c r="C394" s="93" t="s">
        <v>15292</v>
      </c>
      <c r="D394" s="96" t="s">
        <v>16082</v>
      </c>
      <c r="E394" s="97" t="s">
        <v>22</v>
      </c>
      <c r="F394" s="98">
        <v>30.47</v>
      </c>
      <c r="G394" s="186">
        <f>G393</f>
        <v>39.25</v>
      </c>
      <c r="H394" s="104">
        <f t="shared" si="213"/>
        <v>1195.94</v>
      </c>
      <c r="I394" s="101">
        <f t="shared" ref="I394" si="229">G394*(1+$I$9)</f>
        <v>47.994899999999994</v>
      </c>
      <c r="J394" s="101">
        <f t="shared" si="215"/>
        <v>1462.4</v>
      </c>
      <c r="K394" s="556"/>
    </row>
    <row r="395" spans="1:11" s="200" customFormat="1">
      <c r="A395" s="344" t="s">
        <v>15917</v>
      </c>
      <c r="B395" s="223" t="s">
        <v>15826</v>
      </c>
      <c r="C395" s="93" t="s">
        <v>15324</v>
      </c>
      <c r="D395" s="96" t="s">
        <v>111</v>
      </c>
      <c r="E395" s="97" t="s">
        <v>24</v>
      </c>
      <c r="F395" s="98">
        <v>24</v>
      </c>
      <c r="G395" s="186">
        <v>61.79</v>
      </c>
      <c r="H395" s="104">
        <f t="shared" si="213"/>
        <v>1482.96</v>
      </c>
      <c r="I395" s="101">
        <f t="shared" ref="I395:I397" si="230">G395*(1+$I$9)</f>
        <v>75.556811999999994</v>
      </c>
      <c r="J395" s="101">
        <f t="shared" si="215"/>
        <v>1813.36</v>
      </c>
      <c r="K395" s="556"/>
    </row>
    <row r="396" spans="1:11" s="200" customFormat="1">
      <c r="A396" s="344" t="s">
        <v>15918</v>
      </c>
      <c r="B396" s="223" t="s">
        <v>15825</v>
      </c>
      <c r="C396" s="93" t="s">
        <v>15324</v>
      </c>
      <c r="D396" s="96" t="s">
        <v>112</v>
      </c>
      <c r="E396" s="97" t="s">
        <v>24</v>
      </c>
      <c r="F396" s="98">
        <v>18</v>
      </c>
      <c r="G396" s="186">
        <v>81.260000000000005</v>
      </c>
      <c r="H396" s="104">
        <f t="shared" si="213"/>
        <v>1462.68</v>
      </c>
      <c r="I396" s="129">
        <f t="shared" si="230"/>
        <v>99.364727999999999</v>
      </c>
      <c r="J396" s="101">
        <f t="shared" si="215"/>
        <v>1788.56</v>
      </c>
      <c r="K396" s="556"/>
    </row>
    <row r="397" spans="1:11" s="200" customFormat="1">
      <c r="A397" s="344" t="s">
        <v>15919</v>
      </c>
      <c r="B397" s="177" t="s">
        <v>15827</v>
      </c>
      <c r="C397" s="93" t="s">
        <v>15292</v>
      </c>
      <c r="D397" s="96" t="s">
        <v>15657</v>
      </c>
      <c r="E397" s="97" t="s">
        <v>24</v>
      </c>
      <c r="F397" s="98">
        <v>6</v>
      </c>
      <c r="G397" s="186">
        <v>105.28</v>
      </c>
      <c r="H397" s="104">
        <f t="shared" si="213"/>
        <v>631.67999999999995</v>
      </c>
      <c r="I397" s="129">
        <f t="shared" si="230"/>
        <v>128.73638399999999</v>
      </c>
      <c r="J397" s="101">
        <f t="shared" si="215"/>
        <v>772.41</v>
      </c>
      <c r="K397" s="556"/>
    </row>
    <row r="398" spans="1:11" s="200" customFormat="1">
      <c r="A398" s="344" t="s">
        <v>15920</v>
      </c>
      <c r="B398" s="223" t="s">
        <v>15828</v>
      </c>
      <c r="C398" s="93" t="s">
        <v>15324</v>
      </c>
      <c r="D398" s="96" t="s">
        <v>15658</v>
      </c>
      <c r="E398" s="97" t="s">
        <v>24</v>
      </c>
      <c r="F398" s="98">
        <v>8</v>
      </c>
      <c r="G398" s="186">
        <v>114.07</v>
      </c>
      <c r="H398" s="104">
        <f t="shared" si="213"/>
        <v>912.56</v>
      </c>
      <c r="I398" s="129">
        <f t="shared" ref="I398" si="231">G398*(1+$I$9)</f>
        <v>139.48479599999999</v>
      </c>
      <c r="J398" s="101">
        <f t="shared" si="215"/>
        <v>1115.8699999999999</v>
      </c>
      <c r="K398" s="556"/>
    </row>
    <row r="399" spans="1:11" s="200" customFormat="1">
      <c r="A399" s="344" t="s">
        <v>15921</v>
      </c>
      <c r="B399" s="177" t="s">
        <v>15827</v>
      </c>
      <c r="C399" s="93" t="s">
        <v>15292</v>
      </c>
      <c r="D399" s="96" t="s">
        <v>15659</v>
      </c>
      <c r="E399" s="97" t="s">
        <v>24</v>
      </c>
      <c r="F399" s="98">
        <v>6</v>
      </c>
      <c r="G399" s="186">
        <v>105.28</v>
      </c>
      <c r="H399" s="104">
        <f t="shared" si="213"/>
        <v>631.67999999999995</v>
      </c>
      <c r="I399" s="129">
        <f t="shared" ref="I399:I400" si="232">G399*(1+$I$9)</f>
        <v>128.73638399999999</v>
      </c>
      <c r="J399" s="101">
        <f t="shared" si="215"/>
        <v>772.41</v>
      </c>
      <c r="K399" s="556"/>
    </row>
    <row r="400" spans="1:11" s="200" customFormat="1">
      <c r="A400" s="344" t="s">
        <v>15922</v>
      </c>
      <c r="B400" s="223" t="s">
        <v>15829</v>
      </c>
      <c r="C400" s="93" t="s">
        <v>15324</v>
      </c>
      <c r="D400" s="96" t="s">
        <v>15660</v>
      </c>
      <c r="E400" s="97" t="s">
        <v>24</v>
      </c>
      <c r="F400" s="98">
        <v>1</v>
      </c>
      <c r="G400" s="186">
        <v>256.7</v>
      </c>
      <c r="H400" s="104">
        <f t="shared" si="213"/>
        <v>256.7</v>
      </c>
      <c r="I400" s="129">
        <f t="shared" si="232"/>
        <v>313.89275999999995</v>
      </c>
      <c r="J400" s="101">
        <f t="shared" si="215"/>
        <v>313.89</v>
      </c>
      <c r="K400" s="556"/>
    </row>
    <row r="401" spans="1:11" s="200" customFormat="1">
      <c r="A401" s="344" t="s">
        <v>15923</v>
      </c>
      <c r="B401" s="223">
        <v>98520</v>
      </c>
      <c r="C401" s="93" t="s">
        <v>702</v>
      </c>
      <c r="D401" s="96" t="s">
        <v>15661</v>
      </c>
      <c r="E401" s="97" t="s">
        <v>22</v>
      </c>
      <c r="F401" s="98">
        <v>55.15</v>
      </c>
      <c r="G401" s="186">
        <f>VLOOKUP(B401,SINAPI!A222:C20395,3,FALSE)</f>
        <v>7.47</v>
      </c>
      <c r="H401" s="104">
        <f t="shared" si="213"/>
        <v>411.97</v>
      </c>
      <c r="I401" s="129">
        <f t="shared" ref="I401" si="233">G401*(1+$I$9)</f>
        <v>9.1343159999999983</v>
      </c>
      <c r="J401" s="101">
        <f t="shared" si="215"/>
        <v>503.75</v>
      </c>
      <c r="K401" s="556"/>
    </row>
    <row r="402" spans="1:11" s="200" customFormat="1">
      <c r="A402" s="344" t="s">
        <v>15924</v>
      </c>
      <c r="B402" s="223">
        <v>105521</v>
      </c>
      <c r="C402" s="93" t="s">
        <v>702</v>
      </c>
      <c r="D402" s="96" t="s">
        <v>15662</v>
      </c>
      <c r="E402" s="97" t="s">
        <v>22</v>
      </c>
      <c r="F402" s="98">
        <v>55.15</v>
      </c>
      <c r="G402" s="186">
        <f>VLOOKUP(B402,SINAPI!A223:C20396,3,FALSE)</f>
        <v>4.8499999999999996</v>
      </c>
      <c r="H402" s="104">
        <f t="shared" si="213"/>
        <v>267.47000000000003</v>
      </c>
      <c r="I402" s="129">
        <f t="shared" ref="I402" si="234">G402*(1+$I$9)</f>
        <v>5.9305799999999991</v>
      </c>
      <c r="J402" s="101">
        <f t="shared" si="215"/>
        <v>327.07</v>
      </c>
      <c r="K402" s="556"/>
    </row>
    <row r="403" spans="1:11" s="200" customFormat="1">
      <c r="A403" s="255">
        <v>18</v>
      </c>
      <c r="B403" s="256"/>
      <c r="C403" s="257"/>
      <c r="D403" s="258" t="s">
        <v>113</v>
      </c>
      <c r="E403" s="259"/>
      <c r="F403" s="260"/>
      <c r="G403" s="263"/>
      <c r="H403" s="262">
        <f>SUM(H404:H407)</f>
        <v>10622.11</v>
      </c>
      <c r="I403" s="264"/>
      <c r="J403" s="262">
        <f>SUM(J404:J407)</f>
        <v>12988.720000000001</v>
      </c>
      <c r="K403" s="556">
        <f t="shared" si="227"/>
        <v>1.2228003664055447</v>
      </c>
    </row>
    <row r="404" spans="1:11" s="200" customFormat="1">
      <c r="A404" s="210" t="s">
        <v>15925</v>
      </c>
      <c r="B404" s="223">
        <v>200563</v>
      </c>
      <c r="C404" s="93" t="s">
        <v>15830</v>
      </c>
      <c r="D404" s="96" t="s">
        <v>15831</v>
      </c>
      <c r="E404" s="97" t="s">
        <v>24</v>
      </c>
      <c r="F404" s="98">
        <v>1</v>
      </c>
      <c r="G404" s="178">
        <v>174.48</v>
      </c>
      <c r="H404" s="104">
        <f t="shared" si="213"/>
        <v>174.48</v>
      </c>
      <c r="I404" s="129">
        <f t="shared" ref="I404" si="235">G404*(1+$I$9)</f>
        <v>213.35414399999996</v>
      </c>
      <c r="J404" s="101">
        <f t="shared" si="215"/>
        <v>213.35</v>
      </c>
      <c r="K404" s="556"/>
    </row>
    <row r="405" spans="1:11" s="200" customFormat="1" ht="57">
      <c r="A405" s="210" t="s">
        <v>15926</v>
      </c>
      <c r="B405" s="223">
        <v>94274</v>
      </c>
      <c r="C405" s="93" t="s">
        <v>702</v>
      </c>
      <c r="D405" s="96" t="s">
        <v>651</v>
      </c>
      <c r="E405" s="97" t="s">
        <v>26</v>
      </c>
      <c r="F405" s="98">
        <v>13.190000000000001</v>
      </c>
      <c r="G405" s="186">
        <f>VLOOKUP(B405,SINAPI!A226:C20399,3,FALSE)</f>
        <v>47.09</v>
      </c>
      <c r="H405" s="104">
        <f t="shared" si="213"/>
        <v>621.11</v>
      </c>
      <c r="I405" s="129">
        <f t="shared" ref="I405" si="236">G405*(1+$I$9)</f>
        <v>57.581651999999998</v>
      </c>
      <c r="J405" s="101">
        <f t="shared" si="215"/>
        <v>759.5</v>
      </c>
      <c r="K405" s="556"/>
    </row>
    <row r="406" spans="1:11" s="200" customFormat="1" ht="71.25">
      <c r="A406" s="210" t="s">
        <v>15927</v>
      </c>
      <c r="B406" s="223">
        <v>94273</v>
      </c>
      <c r="C406" s="93" t="s">
        <v>702</v>
      </c>
      <c r="D406" s="96" t="s">
        <v>16055</v>
      </c>
      <c r="E406" s="97" t="s">
        <v>26</v>
      </c>
      <c r="F406" s="98">
        <v>50.94</v>
      </c>
      <c r="G406" s="186">
        <f>VLOOKUP(B406,SINAPI!A227:C20400,3,FALSE)</f>
        <v>44.47</v>
      </c>
      <c r="H406" s="104">
        <f t="shared" si="213"/>
        <v>2265.3000000000002</v>
      </c>
      <c r="I406" s="129">
        <f t="shared" ref="I406" si="237">G406*(1+$I$9)</f>
        <v>54.377915999999992</v>
      </c>
      <c r="J406" s="101">
        <f t="shared" si="215"/>
        <v>2770.01</v>
      </c>
      <c r="K406" s="556"/>
    </row>
    <row r="407" spans="1:11" s="200" customFormat="1">
      <c r="A407" s="210" t="s">
        <v>15928</v>
      </c>
      <c r="B407" s="223">
        <v>102253</v>
      </c>
      <c r="C407" s="93" t="s">
        <v>15331</v>
      </c>
      <c r="D407" s="96" t="s">
        <v>15663</v>
      </c>
      <c r="E407" s="97" t="s">
        <v>22</v>
      </c>
      <c r="F407" s="98">
        <v>8.3979999999999997</v>
      </c>
      <c r="G407" s="186">
        <f>VLOOKUP(B407,SINAPI!A228:C20401,3,FALSE)</f>
        <v>900.36</v>
      </c>
      <c r="H407" s="104">
        <f t="shared" si="213"/>
        <v>7561.22</v>
      </c>
      <c r="I407" s="101">
        <f t="shared" ref="I407" si="238">G407*(1+$I$9)</f>
        <v>1100.960208</v>
      </c>
      <c r="J407" s="101">
        <f t="shared" si="215"/>
        <v>9245.86</v>
      </c>
      <c r="K407" s="556"/>
    </row>
    <row r="408" spans="1:11" s="200" customFormat="1">
      <c r="A408" s="255">
        <v>19</v>
      </c>
      <c r="B408" s="256"/>
      <c r="C408" s="257"/>
      <c r="D408" s="258" t="s">
        <v>171</v>
      </c>
      <c r="E408" s="259"/>
      <c r="F408" s="260"/>
      <c r="G408" s="265"/>
      <c r="H408" s="260">
        <f>SUM(H409:H429)</f>
        <v>13295.06</v>
      </c>
      <c r="I408" s="260"/>
      <c r="J408" s="260">
        <f>SUM(J409:J429)</f>
        <v>16257.09</v>
      </c>
      <c r="K408" s="556">
        <f t="shared" si="227"/>
        <v>1.2227917737866547</v>
      </c>
    </row>
    <row r="409" spans="1:11" s="200" customFormat="1" ht="28.5">
      <c r="A409" s="210" t="s">
        <v>15894</v>
      </c>
      <c r="B409" s="223">
        <v>86901</v>
      </c>
      <c r="C409" s="93" t="s">
        <v>702</v>
      </c>
      <c r="D409" s="96" t="s">
        <v>15664</v>
      </c>
      <c r="E409" s="97" t="s">
        <v>24</v>
      </c>
      <c r="F409" s="98">
        <v>3</v>
      </c>
      <c r="G409" s="178">
        <f>VLOOKUP(B409,SINAPI!A237:C20410,3,FALSE)</f>
        <v>151.84</v>
      </c>
      <c r="H409" s="104">
        <f t="shared" si="213"/>
        <v>455.52</v>
      </c>
      <c r="I409" s="101">
        <f t="shared" ref="I409" si="239">G409*(1+$I$9)</f>
        <v>185.66995199999999</v>
      </c>
      <c r="J409" s="101">
        <f t="shared" si="215"/>
        <v>557</v>
      </c>
      <c r="K409" s="556"/>
    </row>
    <row r="410" spans="1:11" s="200" customFormat="1">
      <c r="A410" s="210" t="s">
        <v>15895</v>
      </c>
      <c r="B410" s="223">
        <v>150231</v>
      </c>
      <c r="C410" s="93" t="s">
        <v>627</v>
      </c>
      <c r="D410" s="96" t="s">
        <v>15665</v>
      </c>
      <c r="E410" s="97" t="s">
        <v>24</v>
      </c>
      <c r="F410" s="98">
        <v>2</v>
      </c>
      <c r="G410" s="178">
        <v>243.61</v>
      </c>
      <c r="H410" s="104">
        <f t="shared" si="213"/>
        <v>487.22</v>
      </c>
      <c r="I410" s="101">
        <f t="shared" ref="I410" si="240">G410*(1+$I$9)</f>
        <v>297.88630799999999</v>
      </c>
      <c r="J410" s="101">
        <f t="shared" si="215"/>
        <v>595.77</v>
      </c>
      <c r="K410" s="556"/>
    </row>
    <row r="411" spans="1:11" s="200" customFormat="1" ht="28.5">
      <c r="A411" s="210" t="s">
        <v>15896</v>
      </c>
      <c r="B411" s="223">
        <v>1301002030</v>
      </c>
      <c r="C411" s="93" t="s">
        <v>623</v>
      </c>
      <c r="D411" s="96" t="s">
        <v>15983</v>
      </c>
      <c r="E411" s="97" t="s">
        <v>24</v>
      </c>
      <c r="F411" s="98">
        <v>6</v>
      </c>
      <c r="G411" s="178">
        <v>62.96</v>
      </c>
      <c r="H411" s="104">
        <f t="shared" si="213"/>
        <v>377.76</v>
      </c>
      <c r="I411" s="101">
        <f t="shared" ref="I411" si="241">G411*(1+$I$9)</f>
        <v>76.987487999999999</v>
      </c>
      <c r="J411" s="101">
        <f t="shared" si="215"/>
        <v>461.92</v>
      </c>
      <c r="K411" s="556"/>
    </row>
    <row r="412" spans="1:11" s="200" customFormat="1">
      <c r="A412" s="210" t="s">
        <v>15897</v>
      </c>
      <c r="B412" s="223">
        <v>4286</v>
      </c>
      <c r="C412" s="93" t="s">
        <v>15331</v>
      </c>
      <c r="D412" s="96" t="s">
        <v>15667</v>
      </c>
      <c r="E412" s="97" t="s">
        <v>24</v>
      </c>
      <c r="F412" s="98">
        <v>2</v>
      </c>
      <c r="G412" s="178">
        <v>39.53</v>
      </c>
      <c r="H412" s="104">
        <f t="shared" si="213"/>
        <v>79.06</v>
      </c>
      <c r="I412" s="101">
        <f t="shared" ref="I412" si="242">G412*(1+$I$9)</f>
        <v>48.337283999999997</v>
      </c>
      <c r="J412" s="101">
        <f t="shared" si="215"/>
        <v>96.67</v>
      </c>
      <c r="K412" s="556"/>
    </row>
    <row r="413" spans="1:11" s="200" customFormat="1">
      <c r="A413" s="210" t="s">
        <v>15898</v>
      </c>
      <c r="B413" s="223" t="s">
        <v>15678</v>
      </c>
      <c r="C413" s="93" t="s">
        <v>15271</v>
      </c>
      <c r="D413" s="96" t="s">
        <v>15668</v>
      </c>
      <c r="E413" s="97" t="s">
        <v>24</v>
      </c>
      <c r="F413" s="98">
        <v>4</v>
      </c>
      <c r="G413" s="178">
        <v>580.03</v>
      </c>
      <c r="H413" s="104">
        <f t="shared" si="213"/>
        <v>2320.12</v>
      </c>
      <c r="I413" s="101">
        <f t="shared" ref="I413:I414" si="243">G413*(1+$I$9)</f>
        <v>709.26068399999986</v>
      </c>
      <c r="J413" s="101">
        <f t="shared" si="215"/>
        <v>2837.04</v>
      </c>
      <c r="K413" s="556"/>
    </row>
    <row r="414" spans="1:11" s="200" customFormat="1">
      <c r="A414" s="210" t="s">
        <v>15899</v>
      </c>
      <c r="B414" s="223">
        <v>2034</v>
      </c>
      <c r="C414" s="93" t="s">
        <v>15331</v>
      </c>
      <c r="D414" s="96" t="s">
        <v>15669</v>
      </c>
      <c r="E414" s="97" t="s">
        <v>24</v>
      </c>
      <c r="F414" s="98">
        <v>2</v>
      </c>
      <c r="G414" s="178">
        <v>148.84</v>
      </c>
      <c r="H414" s="104">
        <f t="shared" si="213"/>
        <v>297.68</v>
      </c>
      <c r="I414" s="101">
        <f t="shared" si="243"/>
        <v>182.00155199999998</v>
      </c>
      <c r="J414" s="101">
        <f t="shared" si="215"/>
        <v>364</v>
      </c>
      <c r="K414" s="556"/>
    </row>
    <row r="415" spans="1:11" s="200" customFormat="1" ht="28.5">
      <c r="A415" s="210" t="s">
        <v>15900</v>
      </c>
      <c r="B415" s="223">
        <v>86901</v>
      </c>
      <c r="C415" s="93" t="s">
        <v>702</v>
      </c>
      <c r="D415" s="96" t="s">
        <v>15664</v>
      </c>
      <c r="E415" s="97" t="s">
        <v>24</v>
      </c>
      <c r="F415" s="98">
        <v>2</v>
      </c>
      <c r="G415" s="178">
        <f>VLOOKUP(B415,SINAPI!A244:C20417,3,FALSE)</f>
        <v>151.84</v>
      </c>
      <c r="H415" s="104">
        <f t="shared" si="213"/>
        <v>303.68</v>
      </c>
      <c r="I415" s="101">
        <f t="shared" ref="I415:I418" si="244">G415*(1+$I$9)</f>
        <v>185.66995199999999</v>
      </c>
      <c r="J415" s="101">
        <f t="shared" si="215"/>
        <v>371.33</v>
      </c>
      <c r="K415" s="556"/>
    </row>
    <row r="416" spans="1:11" s="200" customFormat="1">
      <c r="A416" s="210" t="s">
        <v>15901</v>
      </c>
      <c r="B416" s="223">
        <v>150231</v>
      </c>
      <c r="C416" s="93" t="s">
        <v>627</v>
      </c>
      <c r="D416" s="96" t="s">
        <v>15665</v>
      </c>
      <c r="E416" s="97" t="s">
        <v>24</v>
      </c>
      <c r="F416" s="98">
        <v>2</v>
      </c>
      <c r="G416" s="178">
        <v>243.61</v>
      </c>
      <c r="H416" s="104">
        <f t="shared" si="213"/>
        <v>487.22</v>
      </c>
      <c r="I416" s="101">
        <f t="shared" si="244"/>
        <v>297.88630799999999</v>
      </c>
      <c r="J416" s="101">
        <f t="shared" si="215"/>
        <v>595.77</v>
      </c>
      <c r="K416" s="556"/>
    </row>
    <row r="417" spans="1:11" s="200" customFormat="1" ht="28.5">
      <c r="A417" s="210" t="s">
        <v>15902</v>
      </c>
      <c r="B417" s="223">
        <v>2401002010</v>
      </c>
      <c r="C417" s="93" t="s">
        <v>623</v>
      </c>
      <c r="D417" s="96" t="s">
        <v>15670</v>
      </c>
      <c r="E417" s="97" t="s">
        <v>24</v>
      </c>
      <c r="F417" s="98">
        <v>2</v>
      </c>
      <c r="G417" s="178">
        <v>283.48</v>
      </c>
      <c r="H417" s="104">
        <f t="shared" si="213"/>
        <v>566.96</v>
      </c>
      <c r="I417" s="101">
        <f t="shared" si="244"/>
        <v>346.63934399999999</v>
      </c>
      <c r="J417" s="101">
        <f t="shared" si="215"/>
        <v>693.27</v>
      </c>
      <c r="K417" s="556"/>
    </row>
    <row r="418" spans="1:11" s="200" customFormat="1" ht="42.75">
      <c r="A418" s="210" t="s">
        <v>15903</v>
      </c>
      <c r="B418" s="223">
        <v>11399012</v>
      </c>
      <c r="C418" s="93" t="s">
        <v>15374</v>
      </c>
      <c r="D418" s="96" t="s">
        <v>15671</v>
      </c>
      <c r="E418" s="97" t="s">
        <v>24</v>
      </c>
      <c r="F418" s="98">
        <v>4</v>
      </c>
      <c r="G418" s="178">
        <f>'Composições Principais'!I1217</f>
        <v>240.63</v>
      </c>
      <c r="H418" s="104">
        <f t="shared" si="213"/>
        <v>962.52</v>
      </c>
      <c r="I418" s="101">
        <f t="shared" si="244"/>
        <v>294.24236399999995</v>
      </c>
      <c r="J418" s="101">
        <f t="shared" si="215"/>
        <v>1176.96</v>
      </c>
      <c r="K418" s="556"/>
    </row>
    <row r="419" spans="1:11" s="200" customFormat="1" ht="42.75">
      <c r="A419" s="210" t="s">
        <v>15904</v>
      </c>
      <c r="B419" s="223">
        <v>11399012</v>
      </c>
      <c r="C419" s="93" t="s">
        <v>15374</v>
      </c>
      <c r="D419" s="96" t="s">
        <v>15672</v>
      </c>
      <c r="E419" s="97" t="s">
        <v>24</v>
      </c>
      <c r="F419" s="98">
        <v>2</v>
      </c>
      <c r="G419" s="178">
        <f>G418</f>
        <v>240.63</v>
      </c>
      <c r="H419" s="104">
        <f t="shared" si="213"/>
        <v>481.26</v>
      </c>
      <c r="I419" s="101">
        <f t="shared" ref="I419" si="245">G419*(1+$I$9)</f>
        <v>294.24236399999995</v>
      </c>
      <c r="J419" s="101">
        <f t="shared" si="215"/>
        <v>588.48</v>
      </c>
      <c r="K419" s="556"/>
    </row>
    <row r="420" spans="1:11" s="200" customFormat="1">
      <c r="A420" s="210" t="s">
        <v>15905</v>
      </c>
      <c r="B420" s="223">
        <v>4286</v>
      </c>
      <c r="C420" s="93" t="s">
        <v>15331</v>
      </c>
      <c r="D420" s="96" t="s">
        <v>15667</v>
      </c>
      <c r="E420" s="97" t="s">
        <v>24</v>
      </c>
      <c r="F420" s="98">
        <v>2</v>
      </c>
      <c r="G420" s="178">
        <v>39.53</v>
      </c>
      <c r="H420" s="104">
        <f t="shared" si="213"/>
        <v>79.06</v>
      </c>
      <c r="I420" s="101">
        <f t="shared" ref="I420:I421" si="246">G420*(1+$I$9)</f>
        <v>48.337283999999997</v>
      </c>
      <c r="J420" s="101">
        <f t="shared" si="215"/>
        <v>96.67</v>
      </c>
      <c r="K420" s="556"/>
    </row>
    <row r="421" spans="1:11" s="200" customFormat="1">
      <c r="A421" s="210" t="s">
        <v>15906</v>
      </c>
      <c r="B421" s="223">
        <v>2034</v>
      </c>
      <c r="C421" s="93" t="s">
        <v>15331</v>
      </c>
      <c r="D421" s="96" t="s">
        <v>15669</v>
      </c>
      <c r="E421" s="97" t="s">
        <v>24</v>
      </c>
      <c r="F421" s="98">
        <v>2</v>
      </c>
      <c r="G421" s="178">
        <v>148.84</v>
      </c>
      <c r="H421" s="104">
        <f t="shared" si="213"/>
        <v>297.68</v>
      </c>
      <c r="I421" s="101">
        <f t="shared" si="246"/>
        <v>182.00155199999998</v>
      </c>
      <c r="J421" s="101">
        <f t="shared" si="215"/>
        <v>364</v>
      </c>
      <c r="K421" s="556"/>
    </row>
    <row r="422" spans="1:11" s="200" customFormat="1" ht="42.75">
      <c r="A422" s="210" t="s">
        <v>15907</v>
      </c>
      <c r="B422" s="223">
        <v>44019</v>
      </c>
      <c r="C422" s="93" t="s">
        <v>702</v>
      </c>
      <c r="D422" s="96" t="s">
        <v>15680</v>
      </c>
      <c r="E422" s="97" t="s">
        <v>24</v>
      </c>
      <c r="F422" s="98">
        <v>2</v>
      </c>
      <c r="G422" s="178">
        <f>VLOOKUP(B422,SINAPI!A252:C20425,3,FALSE)</f>
        <v>574.51</v>
      </c>
      <c r="H422" s="104">
        <f t="shared" si="213"/>
        <v>1149.02</v>
      </c>
      <c r="I422" s="101">
        <f t="shared" ref="I422" si="247">G422*(1+$I$9)</f>
        <v>702.51082799999995</v>
      </c>
      <c r="J422" s="101">
        <f t="shared" si="215"/>
        <v>1405.02</v>
      </c>
      <c r="K422" s="556"/>
    </row>
    <row r="423" spans="1:11" s="200" customFormat="1" ht="28.5">
      <c r="A423" s="210" t="s">
        <v>15908</v>
      </c>
      <c r="B423" s="223">
        <v>1301002004</v>
      </c>
      <c r="C423" s="93" t="s">
        <v>623</v>
      </c>
      <c r="D423" s="96" t="s">
        <v>15681</v>
      </c>
      <c r="E423" s="97" t="s">
        <v>24</v>
      </c>
      <c r="F423" s="98">
        <v>2</v>
      </c>
      <c r="G423" s="178">
        <v>100.63</v>
      </c>
      <c r="H423" s="104">
        <f t="shared" si="213"/>
        <v>201.26</v>
      </c>
      <c r="I423" s="101">
        <f t="shared" ref="I423:I427" si="248">G423*(1+$I$9)</f>
        <v>123.05036399999999</v>
      </c>
      <c r="J423" s="101">
        <f t="shared" si="215"/>
        <v>246.1</v>
      </c>
      <c r="K423" s="556"/>
    </row>
    <row r="424" spans="1:11" s="200" customFormat="1" ht="28.5">
      <c r="A424" s="210" t="s">
        <v>15909</v>
      </c>
      <c r="B424" s="223">
        <f>'Composições Principais'!A1350</f>
        <v>1190000104</v>
      </c>
      <c r="C424" s="93" t="s">
        <v>15374</v>
      </c>
      <c r="D424" s="96" t="s">
        <v>15673</v>
      </c>
      <c r="E424" s="97" t="s">
        <v>24</v>
      </c>
      <c r="F424" s="98">
        <v>2</v>
      </c>
      <c r="G424" s="178">
        <f>'Composições Principais'!I1361</f>
        <v>551.66</v>
      </c>
      <c r="H424" s="104">
        <f t="shared" ref="H424:H429" si="249">TRUNC(F424*G424,2)</f>
        <v>1103.32</v>
      </c>
      <c r="I424" s="101">
        <f t="shared" si="248"/>
        <v>674.56984799999987</v>
      </c>
      <c r="J424" s="101">
        <f t="shared" ref="J424:J429" si="250">TRUNC(I424*F424,2)</f>
        <v>1349.13</v>
      </c>
      <c r="K424" s="556"/>
    </row>
    <row r="425" spans="1:11" s="200" customFormat="1" ht="42.75">
      <c r="A425" s="210" t="s">
        <v>15910</v>
      </c>
      <c r="B425" s="223">
        <v>23619</v>
      </c>
      <c r="C425" s="93" t="s">
        <v>627</v>
      </c>
      <c r="D425" s="96" t="s">
        <v>15674</v>
      </c>
      <c r="E425" s="97" t="s">
        <v>24</v>
      </c>
      <c r="F425" s="98">
        <v>2</v>
      </c>
      <c r="G425" s="178">
        <v>427.84</v>
      </c>
      <c r="H425" s="104">
        <f t="shared" si="249"/>
        <v>855.68</v>
      </c>
      <c r="I425" s="101">
        <f t="shared" si="248"/>
        <v>523.16275199999995</v>
      </c>
      <c r="J425" s="101">
        <f t="shared" si="250"/>
        <v>1046.32</v>
      </c>
      <c r="K425" s="556"/>
    </row>
    <row r="426" spans="1:11" s="200" customFormat="1" ht="42.75">
      <c r="A426" s="210" t="s">
        <v>15911</v>
      </c>
      <c r="B426" s="223">
        <v>86935</v>
      </c>
      <c r="C426" s="93" t="s">
        <v>702</v>
      </c>
      <c r="D426" s="96" t="s">
        <v>15686</v>
      </c>
      <c r="E426" s="97" t="s">
        <v>24</v>
      </c>
      <c r="F426" s="98">
        <v>2</v>
      </c>
      <c r="G426" s="178">
        <f>VLOOKUP(B426,SINAPI!A256:C20429,3,FALSE)</f>
        <v>343.24</v>
      </c>
      <c r="H426" s="104">
        <f t="shared" si="249"/>
        <v>686.48</v>
      </c>
      <c r="I426" s="101">
        <f t="shared" si="248"/>
        <v>419.71387199999998</v>
      </c>
      <c r="J426" s="101">
        <f t="shared" si="250"/>
        <v>839.42</v>
      </c>
      <c r="K426" s="556"/>
    </row>
    <row r="427" spans="1:11" s="200" customFormat="1" ht="28.5">
      <c r="A427" s="210" t="s">
        <v>15912</v>
      </c>
      <c r="B427" s="223">
        <v>86909</v>
      </c>
      <c r="C427" s="93" t="s">
        <v>702</v>
      </c>
      <c r="D427" s="96" t="s">
        <v>15687</v>
      </c>
      <c r="E427" s="97" t="s">
        <v>24</v>
      </c>
      <c r="F427" s="98">
        <v>2</v>
      </c>
      <c r="G427" s="178">
        <f>VLOOKUP(B427,SINAPI!A257:C20430,3,FALSE)</f>
        <v>137.99</v>
      </c>
      <c r="H427" s="104">
        <f t="shared" si="249"/>
        <v>275.98</v>
      </c>
      <c r="I427" s="101">
        <f t="shared" si="248"/>
        <v>168.734172</v>
      </c>
      <c r="J427" s="101">
        <f t="shared" si="250"/>
        <v>337.46</v>
      </c>
      <c r="K427" s="556"/>
    </row>
    <row r="428" spans="1:11" s="200" customFormat="1" ht="28.5">
      <c r="A428" s="210" t="s">
        <v>15913</v>
      </c>
      <c r="B428" s="223">
        <v>86872</v>
      </c>
      <c r="C428" s="93" t="s">
        <v>702</v>
      </c>
      <c r="D428" s="96" t="s">
        <v>15675</v>
      </c>
      <c r="E428" s="97" t="s">
        <v>24</v>
      </c>
      <c r="F428" s="98">
        <v>2</v>
      </c>
      <c r="G428" s="178">
        <f>VLOOKUP(B428,SINAPI!A258:C20431,3,FALSE)</f>
        <v>761.43</v>
      </c>
      <c r="H428" s="104">
        <f t="shared" si="249"/>
        <v>1522.86</v>
      </c>
      <c r="I428" s="101">
        <f t="shared" ref="I428" si="251">G428*(1+$I$9)</f>
        <v>931.07660399999986</v>
      </c>
      <c r="J428" s="101">
        <f t="shared" si="250"/>
        <v>1862.15</v>
      </c>
      <c r="K428" s="556"/>
    </row>
    <row r="429" spans="1:11" s="200" customFormat="1" ht="28.5">
      <c r="A429" s="210" t="s">
        <v>15914</v>
      </c>
      <c r="B429" s="228">
        <v>86915</v>
      </c>
      <c r="C429" s="93" t="s">
        <v>702</v>
      </c>
      <c r="D429" s="96" t="s">
        <v>15676</v>
      </c>
      <c r="E429" s="97" t="s">
        <v>24</v>
      </c>
      <c r="F429" s="98">
        <v>2</v>
      </c>
      <c r="G429" s="178">
        <f>VLOOKUP(B429,SINAPI!A259:C20432,3,FALSE)</f>
        <v>152.36000000000001</v>
      </c>
      <c r="H429" s="104">
        <f t="shared" si="249"/>
        <v>304.72000000000003</v>
      </c>
      <c r="I429" s="101">
        <f t="shared" ref="I429" si="252">G429*(1+$I$9)</f>
        <v>186.30580800000001</v>
      </c>
      <c r="J429" s="101">
        <f t="shared" si="250"/>
        <v>372.61</v>
      </c>
      <c r="K429" s="556"/>
    </row>
    <row r="430" spans="1:11" s="200" customFormat="1">
      <c r="A430" s="255">
        <v>20</v>
      </c>
      <c r="B430" s="256"/>
      <c r="C430" s="257"/>
      <c r="D430" s="258" t="s">
        <v>15677</v>
      </c>
      <c r="E430" s="259"/>
      <c r="F430" s="260"/>
      <c r="G430" s="261"/>
      <c r="H430" s="185">
        <f>H431+H432+H438+H451+H446</f>
        <v>21610.223999999998</v>
      </c>
      <c r="I430" s="185"/>
      <c r="J430" s="185">
        <f>J431+J432+J438+J451+J446</f>
        <v>26424.952007199998</v>
      </c>
      <c r="K430" s="556">
        <f t="shared" si="227"/>
        <v>1.2227986163956468</v>
      </c>
    </row>
    <row r="431" spans="1:11" s="200" customFormat="1">
      <c r="A431" s="212" t="s">
        <v>15832</v>
      </c>
      <c r="B431" s="227">
        <v>99059</v>
      </c>
      <c r="C431" s="172" t="s">
        <v>702</v>
      </c>
      <c r="D431" s="110" t="s">
        <v>15685</v>
      </c>
      <c r="E431" s="133" t="s">
        <v>26</v>
      </c>
      <c r="F431" s="134">
        <v>23.8</v>
      </c>
      <c r="G431" s="235">
        <f>VLOOKUP(B431,SINAPI!A261:C20434,3,FALSE)</f>
        <v>60.23</v>
      </c>
      <c r="H431" s="103">
        <f>G431*F431</f>
        <v>1433.4739999999999</v>
      </c>
      <c r="I431" s="103">
        <f t="shared" ref="I431" si="253">G431*(1+$I$9)</f>
        <v>73.649243999999996</v>
      </c>
      <c r="J431" s="103">
        <f t="shared" ref="J431" si="254">I431*F431</f>
        <v>1752.8520071999999</v>
      </c>
      <c r="K431" s="556">
        <f t="shared" si="227"/>
        <v>1.2227999999999999</v>
      </c>
    </row>
    <row r="432" spans="1:11" s="200" customFormat="1">
      <c r="A432" s="215" t="s">
        <v>15833</v>
      </c>
      <c r="B432" s="229"/>
      <c r="C432" s="184"/>
      <c r="D432" s="154" t="s">
        <v>16060</v>
      </c>
      <c r="E432" s="155"/>
      <c r="F432" s="156"/>
      <c r="G432" s="235"/>
      <c r="H432" s="103">
        <f>SUM(H433:H437)</f>
        <v>1406.08</v>
      </c>
      <c r="I432" s="103"/>
      <c r="J432" s="103">
        <f>SUM(J433:J437)</f>
        <v>1719.3399999999997</v>
      </c>
      <c r="K432" s="556">
        <f t="shared" si="227"/>
        <v>1.2227895994538005</v>
      </c>
    </row>
    <row r="433" spans="1:13" s="200" customFormat="1" ht="28.5">
      <c r="A433" s="210" t="s">
        <v>15834</v>
      </c>
      <c r="B433" s="223">
        <v>93358</v>
      </c>
      <c r="C433" s="93" t="s">
        <v>702</v>
      </c>
      <c r="D433" s="157" t="s">
        <v>85</v>
      </c>
      <c r="E433" s="97" t="s">
        <v>25</v>
      </c>
      <c r="F433" s="98">
        <v>7.65</v>
      </c>
      <c r="G433" s="178">
        <f>VLOOKUP(B433,SINAPI!A263:C20436,3,FALSE)</f>
        <v>82.04</v>
      </c>
      <c r="H433" s="104">
        <f t="shared" ref="H433:H481" si="255">TRUNC(F433*G433,2)</f>
        <v>627.6</v>
      </c>
      <c r="I433" s="101">
        <f t="shared" ref="I433" si="256">G433*(1+$I$9)</f>
        <v>100.318512</v>
      </c>
      <c r="J433" s="101">
        <f t="shared" ref="J433:J445" si="257">TRUNC(I433*F433,2)</f>
        <v>767.43</v>
      </c>
      <c r="K433" s="556"/>
    </row>
    <row r="434" spans="1:13" s="200" customFormat="1" ht="28.5">
      <c r="A434" s="210" t="s">
        <v>15452</v>
      </c>
      <c r="B434" s="223">
        <v>95241</v>
      </c>
      <c r="C434" s="93" t="s">
        <v>702</v>
      </c>
      <c r="D434" s="157" t="s">
        <v>74</v>
      </c>
      <c r="E434" s="97" t="s">
        <v>25</v>
      </c>
      <c r="F434" s="98">
        <v>9</v>
      </c>
      <c r="G434" s="178">
        <f>VLOOKUP(B434,SINAPI!A264:C20437,3,FALSE)</f>
        <v>34.72</v>
      </c>
      <c r="H434" s="104">
        <f t="shared" si="255"/>
        <v>312.48</v>
      </c>
      <c r="I434" s="101">
        <f t="shared" ref="I434" si="258">G434*(1+$I$9)</f>
        <v>42.455615999999992</v>
      </c>
      <c r="J434" s="101">
        <f t="shared" si="257"/>
        <v>382.1</v>
      </c>
      <c r="K434" s="556"/>
    </row>
    <row r="435" spans="1:13" s="200" customFormat="1" ht="28.5">
      <c r="A435" s="210" t="s">
        <v>15835</v>
      </c>
      <c r="B435" s="230">
        <v>10401006</v>
      </c>
      <c r="C435" s="93" t="s">
        <v>15374</v>
      </c>
      <c r="D435" s="157" t="s">
        <v>73</v>
      </c>
      <c r="E435" s="97" t="s">
        <v>22</v>
      </c>
      <c r="F435" s="98">
        <v>0.99</v>
      </c>
      <c r="G435" s="178">
        <f>'Composições Principais'!I924</f>
        <v>6.84</v>
      </c>
      <c r="H435" s="104">
        <f t="shared" si="255"/>
        <v>6.77</v>
      </c>
      <c r="I435" s="101">
        <f t="shared" ref="I435" si="259">G435*(1+$I$9)</f>
        <v>8.3639519999999994</v>
      </c>
      <c r="J435" s="101">
        <f t="shared" si="257"/>
        <v>8.2799999999999994</v>
      </c>
      <c r="K435" s="556"/>
    </row>
    <row r="436" spans="1:13" s="200" customFormat="1" ht="28.5">
      <c r="A436" s="210" t="s">
        <v>15836</v>
      </c>
      <c r="B436" s="230">
        <v>93382</v>
      </c>
      <c r="C436" s="93" t="s">
        <v>702</v>
      </c>
      <c r="D436" s="157" t="str">
        <f>SINAPI!B740</f>
        <v>REATERRO MANUAL DE VALAS, COM COMPACTADOR DE SOLOS DE PERCUSSÃO. AF_08/2023</v>
      </c>
      <c r="E436" s="97" t="s">
        <v>25</v>
      </c>
      <c r="F436" s="98">
        <v>8.39</v>
      </c>
      <c r="G436" s="178">
        <f>VLOOKUP(B436,SINAPI!A266:C20439,3,FALSE)</f>
        <v>25.26</v>
      </c>
      <c r="H436" s="104">
        <f t="shared" si="255"/>
        <v>211.93</v>
      </c>
      <c r="I436" s="101">
        <f t="shared" ref="I436" si="260">G436*(1+$I$9)</f>
        <v>30.887927999999999</v>
      </c>
      <c r="J436" s="101">
        <f t="shared" si="257"/>
        <v>259.14</v>
      </c>
      <c r="K436" s="556"/>
    </row>
    <row r="437" spans="1:13" s="200" customFormat="1" ht="28.5">
      <c r="A437" s="210" t="s">
        <v>15837</v>
      </c>
      <c r="B437" s="223">
        <v>98557</v>
      </c>
      <c r="C437" s="93" t="s">
        <v>702</v>
      </c>
      <c r="D437" s="96" t="str">
        <f>SINAPI!B4337</f>
        <v>IMPERMEABILIZAÇÃO DE SUPERFÍCIE COM EMULSÃO ASFÁLTICA, 2 DEMÃOS. AF_09/2023</v>
      </c>
      <c r="E437" s="97" t="s">
        <v>22</v>
      </c>
      <c r="F437" s="98">
        <v>5.65</v>
      </c>
      <c r="G437" s="178">
        <f>VLOOKUP(B437,SINAPI!A267:C20440,3,FALSE)</f>
        <v>43.77</v>
      </c>
      <c r="H437" s="104">
        <f t="shared" si="255"/>
        <v>247.3</v>
      </c>
      <c r="I437" s="101">
        <f t="shared" ref="I437" si="261">G437*(1+$I$9)</f>
        <v>53.521955999999996</v>
      </c>
      <c r="J437" s="101">
        <f t="shared" si="257"/>
        <v>302.39</v>
      </c>
      <c r="K437" s="556"/>
    </row>
    <row r="438" spans="1:13" s="200" customFormat="1">
      <c r="A438" s="215" t="s">
        <v>15838</v>
      </c>
      <c r="B438" s="229"/>
      <c r="C438" s="184"/>
      <c r="D438" s="154" t="s">
        <v>16059</v>
      </c>
      <c r="E438" s="155"/>
      <c r="F438" s="156"/>
      <c r="G438" s="235"/>
      <c r="H438" s="137">
        <f>SUM(H439:H445)</f>
        <v>5515.83</v>
      </c>
      <c r="I438" s="103"/>
      <c r="J438" s="137">
        <f>SUM(J439:J445)</f>
        <v>6744.76</v>
      </c>
      <c r="K438" s="556">
        <f t="shared" si="227"/>
        <v>1.2228005576676584</v>
      </c>
    </row>
    <row r="439" spans="1:13" s="200" customFormat="1" ht="34.9" customHeight="1">
      <c r="A439" s="210" t="s">
        <v>15839</v>
      </c>
      <c r="B439" s="223">
        <v>93358</v>
      </c>
      <c r="C439" s="93" t="s">
        <v>702</v>
      </c>
      <c r="D439" s="157" t="s">
        <v>85</v>
      </c>
      <c r="E439" s="97" t="s">
        <v>25</v>
      </c>
      <c r="F439" s="98">
        <v>2.68</v>
      </c>
      <c r="G439" s="178">
        <f>VLOOKUP(B439,SINAPI!A269:C20442,3,FALSE)</f>
        <v>82.04</v>
      </c>
      <c r="H439" s="104">
        <f t="shared" si="255"/>
        <v>219.86</v>
      </c>
      <c r="I439" s="101">
        <f t="shared" ref="I439" si="262">G439*(1+$I$9)</f>
        <v>100.318512</v>
      </c>
      <c r="J439" s="101">
        <f t="shared" si="257"/>
        <v>268.85000000000002</v>
      </c>
      <c r="K439" s="556"/>
      <c r="M439" s="202"/>
    </row>
    <row r="440" spans="1:13" s="200" customFormat="1" ht="28.5">
      <c r="A440" s="210" t="s">
        <v>15840</v>
      </c>
      <c r="B440" s="223">
        <v>95241</v>
      </c>
      <c r="C440" s="93" t="s">
        <v>702</v>
      </c>
      <c r="D440" s="157" t="s">
        <v>74</v>
      </c>
      <c r="E440" s="97" t="s">
        <v>22</v>
      </c>
      <c r="F440" s="98">
        <v>1.6</v>
      </c>
      <c r="G440" s="186">
        <f>VLOOKUP(B440,SINAPI!A270:C20443,3,FALSE)</f>
        <v>34.72</v>
      </c>
      <c r="H440" s="104">
        <f t="shared" si="255"/>
        <v>55.55</v>
      </c>
      <c r="I440" s="129">
        <f t="shared" ref="I440:I450" si="263">G440*(1+$I$9)</f>
        <v>42.455615999999992</v>
      </c>
      <c r="J440" s="101">
        <f t="shared" si="257"/>
        <v>67.92</v>
      </c>
      <c r="K440" s="556"/>
    </row>
    <row r="441" spans="1:13" s="200" customFormat="1" ht="28.5">
      <c r="A441" s="210" t="s">
        <v>15841</v>
      </c>
      <c r="B441" s="223">
        <v>98557</v>
      </c>
      <c r="C441" s="93" t="s">
        <v>702</v>
      </c>
      <c r="D441" s="96" t="s">
        <v>5034</v>
      </c>
      <c r="E441" s="97" t="s">
        <v>22</v>
      </c>
      <c r="F441" s="98">
        <v>14.78</v>
      </c>
      <c r="G441" s="178">
        <f>VLOOKUP(B441,SINAPI!A271:C20444,3,FALSE)</f>
        <v>43.77</v>
      </c>
      <c r="H441" s="104">
        <f t="shared" si="255"/>
        <v>646.91999999999996</v>
      </c>
      <c r="I441" s="101">
        <f t="shared" si="263"/>
        <v>53.521955999999996</v>
      </c>
      <c r="J441" s="101">
        <f t="shared" si="257"/>
        <v>791.05</v>
      </c>
      <c r="K441" s="556"/>
    </row>
    <row r="442" spans="1:13" s="200" customFormat="1" ht="57">
      <c r="A442" s="210" t="s">
        <v>15842</v>
      </c>
      <c r="B442" s="230">
        <v>92423</v>
      </c>
      <c r="C442" s="93" t="s">
        <v>702</v>
      </c>
      <c r="D442" s="157" t="s">
        <v>4791</v>
      </c>
      <c r="E442" s="81" t="s">
        <v>23</v>
      </c>
      <c r="F442" s="98">
        <v>18.52</v>
      </c>
      <c r="G442" s="186">
        <f>VLOOKUP(B442,SINAPI!A272:C20445,3,FALSE)</f>
        <v>78.849999999999994</v>
      </c>
      <c r="H442" s="104">
        <f t="shared" si="255"/>
        <v>1460.3</v>
      </c>
      <c r="I442" s="101">
        <f t="shared" si="263"/>
        <v>96.417779999999979</v>
      </c>
      <c r="J442" s="101">
        <f t="shared" si="257"/>
        <v>1785.65</v>
      </c>
      <c r="K442" s="556"/>
    </row>
    <row r="443" spans="1:13" s="200" customFormat="1" ht="42.75">
      <c r="A443" s="210" t="s">
        <v>15843</v>
      </c>
      <c r="B443" s="550">
        <v>96538</v>
      </c>
      <c r="C443" s="93" t="s">
        <v>702</v>
      </c>
      <c r="D443" s="555" t="s">
        <v>16022</v>
      </c>
      <c r="E443" s="81" t="s">
        <v>23</v>
      </c>
      <c r="F443" s="98">
        <v>3.8</v>
      </c>
      <c r="G443" s="186">
        <f>VLOOKUP(B443,SINAPI!A273:C20446,3,FALSE)</f>
        <v>229.07</v>
      </c>
      <c r="H443" s="104">
        <f t="shared" si="255"/>
        <v>870.46</v>
      </c>
      <c r="I443" s="101">
        <f t="shared" ref="I443" si="264">G443*(1+$I$9)</f>
        <v>280.10679599999997</v>
      </c>
      <c r="J443" s="101">
        <f t="shared" si="257"/>
        <v>1064.4000000000001</v>
      </c>
      <c r="K443" s="556"/>
    </row>
    <row r="444" spans="1:13" s="200" customFormat="1" ht="42.75">
      <c r="A444" s="210" t="s">
        <v>15844</v>
      </c>
      <c r="B444" s="550">
        <v>96539</v>
      </c>
      <c r="C444" s="93" t="s">
        <v>702</v>
      </c>
      <c r="D444" s="555" t="s">
        <v>16023</v>
      </c>
      <c r="E444" s="81" t="s">
        <v>23</v>
      </c>
      <c r="F444" s="98">
        <v>7.43</v>
      </c>
      <c r="G444" s="186">
        <f>VLOOKUP(B444,SINAPI!A274:C20447,3,FALSE)</f>
        <v>124.18</v>
      </c>
      <c r="H444" s="104">
        <f t="shared" si="255"/>
        <v>922.65</v>
      </c>
      <c r="I444" s="101">
        <f t="shared" ref="I444" si="265">G444*(1+$I$9)</f>
        <v>151.84730400000001</v>
      </c>
      <c r="J444" s="101">
        <f t="shared" si="257"/>
        <v>1128.22</v>
      </c>
      <c r="K444" s="556"/>
    </row>
    <row r="445" spans="1:13" s="200" customFormat="1" ht="42.75">
      <c r="A445" s="210" t="s">
        <v>15845</v>
      </c>
      <c r="B445" s="551">
        <v>104923</v>
      </c>
      <c r="C445" s="93" t="s">
        <v>702</v>
      </c>
      <c r="D445" s="232" t="str">
        <f>SINAPI!B3995</f>
        <v>CONCRETAGEM DE SAPATA CORRIDA, FCK 30 MPA, COM USO DE JERICA - LANÇAMENTO, ADENSAMENTO E ACABAMENTO. AF_01/2024</v>
      </c>
      <c r="E445" s="97" t="s">
        <v>25</v>
      </c>
      <c r="F445" s="98">
        <v>1.75</v>
      </c>
      <c r="G445" s="178">
        <f>VLOOKUP(B445,SINAPI!A273:C20446,3,FALSE)</f>
        <v>765.77</v>
      </c>
      <c r="H445" s="104">
        <f t="shared" si="255"/>
        <v>1340.09</v>
      </c>
      <c r="I445" s="101">
        <f t="shared" si="263"/>
        <v>936.38355599999988</v>
      </c>
      <c r="J445" s="101">
        <f t="shared" si="257"/>
        <v>1638.67</v>
      </c>
      <c r="K445" s="556"/>
    </row>
    <row r="446" spans="1:13" s="200" customFormat="1">
      <c r="A446" s="215" t="s">
        <v>15984</v>
      </c>
      <c r="B446" s="229"/>
      <c r="C446" s="184"/>
      <c r="D446" s="154" t="s">
        <v>16063</v>
      </c>
      <c r="E446" s="155"/>
      <c r="F446" s="156"/>
      <c r="G446" s="235"/>
      <c r="H446" s="137">
        <f>SUM(H447:H450)</f>
        <v>2163.59</v>
      </c>
      <c r="I446" s="103"/>
      <c r="J446" s="137">
        <f>SUM(J447:J450)</f>
        <v>2645.63</v>
      </c>
      <c r="K446" s="556">
        <f t="shared" si="227"/>
        <v>1.2227963708466021</v>
      </c>
    </row>
    <row r="447" spans="1:13" s="200" customFormat="1" ht="42.75">
      <c r="A447" s="210" t="s">
        <v>15986</v>
      </c>
      <c r="B447" s="228">
        <v>104916</v>
      </c>
      <c r="C447" s="93" t="s">
        <v>702</v>
      </c>
      <c r="D447" s="96" t="str">
        <f>SINAPI!B3991</f>
        <v>ARMAÇÃO DE SAPATA ISOLADA, VIGA BALDRAME E SAPATA CORRIDA UTILIZANDO AÇO CA-60 DE 5 MM - MONTAGEM. AF_01/2024</v>
      </c>
      <c r="E447" s="97" t="s">
        <v>30</v>
      </c>
      <c r="F447" s="98">
        <v>38.6</v>
      </c>
      <c r="G447" s="178">
        <f>VLOOKUP(B447,SINAPI!A274:C20447,3,FALSE)</f>
        <v>16.3</v>
      </c>
      <c r="H447" s="104">
        <f t="shared" si="255"/>
        <v>629.17999999999995</v>
      </c>
      <c r="I447" s="101">
        <f t="shared" si="263"/>
        <v>19.931639999999998</v>
      </c>
      <c r="J447" s="101">
        <f t="shared" ref="J447:J481" si="266">TRUNC(I447*F447,2)</f>
        <v>769.36</v>
      </c>
      <c r="K447" s="556"/>
    </row>
    <row r="448" spans="1:13" s="200" customFormat="1" ht="42.75">
      <c r="A448" s="210" t="s">
        <v>15989</v>
      </c>
      <c r="B448" s="228">
        <v>104917</v>
      </c>
      <c r="C448" s="93" t="s">
        <v>702</v>
      </c>
      <c r="D448" s="96" t="str">
        <f>SINAPI!B3989</f>
        <v>ARMAÇÃO DE SAPATA ISOLADA, VIGA BALDRAME E SAPATA CORRIDA UTILIZANDO AÇO CA-50 DE 6,3 MM - MONTAGEM. AF_01/2024</v>
      </c>
      <c r="E448" s="97" t="s">
        <v>30</v>
      </c>
      <c r="F448" s="98">
        <v>2</v>
      </c>
      <c r="G448" s="178">
        <f>VLOOKUP(B448,SINAPI!A275:C20448,3,FALSE)</f>
        <v>15.25</v>
      </c>
      <c r="H448" s="104">
        <f t="shared" si="255"/>
        <v>30.5</v>
      </c>
      <c r="I448" s="101">
        <f t="shared" si="263"/>
        <v>18.647699999999997</v>
      </c>
      <c r="J448" s="101">
        <f t="shared" si="266"/>
        <v>37.29</v>
      </c>
      <c r="K448" s="556"/>
    </row>
    <row r="449" spans="1:11" s="200" customFormat="1" ht="42.75">
      <c r="A449" s="210" t="s">
        <v>15992</v>
      </c>
      <c r="B449" s="228">
        <v>104918</v>
      </c>
      <c r="C449" s="93" t="s">
        <v>702</v>
      </c>
      <c r="D449" s="96" t="str">
        <f>SINAPI!B3990</f>
        <v>ARMAÇÃO DE SAPATA ISOLADA, VIGA BALDRAME E SAPATA CORRIDA UTILIZANDO AÇO CA-50 DE 8 MM - MONTAGEM. AF_01/2024</v>
      </c>
      <c r="E449" s="97" t="s">
        <v>30</v>
      </c>
      <c r="F449" s="98">
        <v>69.7</v>
      </c>
      <c r="G449" s="178">
        <f>VLOOKUP(B449,SINAPI!A276:C20449,3,FALSE)</f>
        <v>14.21</v>
      </c>
      <c r="H449" s="104">
        <f t="shared" si="255"/>
        <v>990.43</v>
      </c>
      <c r="I449" s="101">
        <f t="shared" si="263"/>
        <v>17.375988</v>
      </c>
      <c r="J449" s="101">
        <f t="shared" si="266"/>
        <v>1211.0999999999999</v>
      </c>
      <c r="K449" s="556"/>
    </row>
    <row r="450" spans="1:11" s="200" customFormat="1" ht="42.75">
      <c r="A450" s="210" t="s">
        <v>15993</v>
      </c>
      <c r="B450" s="228">
        <v>104919</v>
      </c>
      <c r="C450" s="93" t="s">
        <v>702</v>
      </c>
      <c r="D450" s="96" t="str">
        <f>SINAPI!B3988</f>
        <v>ARMAÇÃO DE SAPATA ISOLADA, VIGA BALDRAME E SAPATA CORRIDA UTILIZANDO AÇO CA-50 DE 10 MM - MONTAGEM. AF_01/2024</v>
      </c>
      <c r="E450" s="97" t="s">
        <v>30</v>
      </c>
      <c r="F450" s="98">
        <v>40.4</v>
      </c>
      <c r="G450" s="178">
        <f>VLOOKUP(B450,SINAPI!A277:C20450,3,FALSE)</f>
        <v>12.71</v>
      </c>
      <c r="H450" s="104">
        <f t="shared" si="255"/>
        <v>513.48</v>
      </c>
      <c r="I450" s="101">
        <f t="shared" si="263"/>
        <v>15.541788</v>
      </c>
      <c r="J450" s="101">
        <f t="shared" si="266"/>
        <v>627.88</v>
      </c>
      <c r="K450" s="556"/>
    </row>
    <row r="451" spans="1:11" s="200" customFormat="1">
      <c r="A451" s="215" t="s">
        <v>16085</v>
      </c>
      <c r="B451" s="229"/>
      <c r="C451" s="184"/>
      <c r="D451" s="154" t="s">
        <v>15985</v>
      </c>
      <c r="E451" s="155"/>
      <c r="F451" s="156"/>
      <c r="G451" s="235"/>
      <c r="H451" s="137">
        <f>SUM(H452:H455)</f>
        <v>11091.25</v>
      </c>
      <c r="I451" s="103"/>
      <c r="J451" s="137">
        <f>SUM(J452:J455)</f>
        <v>13562.369999999999</v>
      </c>
      <c r="K451" s="556">
        <f t="shared" ref="K451:K481" si="267">J451/H451</f>
        <v>1.2227990533077875</v>
      </c>
    </row>
    <row r="452" spans="1:11" s="200" customFormat="1" ht="49.15" customHeight="1">
      <c r="A452" s="210" t="s">
        <v>16086</v>
      </c>
      <c r="B452" s="496">
        <v>97607</v>
      </c>
      <c r="C452" s="93" t="s">
        <v>702</v>
      </c>
      <c r="D452" s="96" t="str">
        <f>SINAPI!B4298</f>
        <v>LUMINÁRIA ARANDELA TIPO TARTARUGA, DE SOBREPOR, COM 1 LÂMPADA LED DE 6 W, SEM REATOR - FORNECIMENTO E INSTALAÇÃO. AF_09/2024</v>
      </c>
      <c r="E452" s="97" t="s">
        <v>15282</v>
      </c>
      <c r="F452" s="98">
        <v>6</v>
      </c>
      <c r="G452" s="178">
        <f>VLOOKUP(B452,SINAPI!A279:C20452,3,FALSE)</f>
        <v>105.63</v>
      </c>
      <c r="H452" s="104">
        <f t="shared" si="255"/>
        <v>633.78</v>
      </c>
      <c r="I452" s="101">
        <f t="shared" ref="I452" si="268">G452*(1+$I$9)</f>
        <v>129.16436399999998</v>
      </c>
      <c r="J452" s="101">
        <f t="shared" si="266"/>
        <v>774.98</v>
      </c>
      <c r="K452" s="556"/>
    </row>
    <row r="453" spans="1:11" s="200" customFormat="1" ht="21" customHeight="1">
      <c r="A453" s="210" t="s">
        <v>16087</v>
      </c>
      <c r="B453" s="228">
        <v>161393</v>
      </c>
      <c r="C453" s="93" t="s">
        <v>15988</v>
      </c>
      <c r="D453" s="498" t="s">
        <v>15987</v>
      </c>
      <c r="E453" s="81" t="s">
        <v>23</v>
      </c>
      <c r="F453" s="98">
        <v>7.7</v>
      </c>
      <c r="G453" s="178">
        <v>1224.46</v>
      </c>
      <c r="H453" s="104">
        <f t="shared" si="255"/>
        <v>9428.34</v>
      </c>
      <c r="I453" s="101">
        <f t="shared" ref="I453" si="269">G453*(1+$I$9)</f>
        <v>1497.2696879999999</v>
      </c>
      <c r="J453" s="101">
        <f t="shared" si="266"/>
        <v>11528.97</v>
      </c>
      <c r="K453" s="556"/>
    </row>
    <row r="454" spans="1:11" s="200" customFormat="1">
      <c r="A454" s="210" t="s">
        <v>16088</v>
      </c>
      <c r="B454" s="93">
        <v>11900001011</v>
      </c>
      <c r="C454" s="93" t="s">
        <v>15374</v>
      </c>
      <c r="D454" s="498" t="s">
        <v>15990</v>
      </c>
      <c r="E454" s="97" t="s">
        <v>26</v>
      </c>
      <c r="F454" s="98">
        <v>11.15</v>
      </c>
      <c r="G454" s="178">
        <f>'Composições Principais'!I1477</f>
        <v>52.68</v>
      </c>
      <c r="H454" s="104">
        <f t="shared" si="255"/>
        <v>587.38</v>
      </c>
      <c r="I454" s="101">
        <f t="shared" ref="I454" si="270">G454*(1+$I$9)</f>
        <v>64.417103999999995</v>
      </c>
      <c r="J454" s="101">
        <f t="shared" si="266"/>
        <v>718.25</v>
      </c>
      <c r="K454" s="556"/>
    </row>
    <row r="455" spans="1:11" s="200" customFormat="1">
      <c r="A455" s="210" t="s">
        <v>16089</v>
      </c>
      <c r="B455" s="93">
        <v>11900001012</v>
      </c>
      <c r="C455" s="93" t="s">
        <v>15374</v>
      </c>
      <c r="D455" s="498" t="s">
        <v>15991</v>
      </c>
      <c r="E455" s="97" t="s">
        <v>15282</v>
      </c>
      <c r="F455" s="98">
        <v>25</v>
      </c>
      <c r="G455" s="178">
        <f>'Composições Principais'!I1493</f>
        <v>17.670000000000002</v>
      </c>
      <c r="H455" s="104">
        <f t="shared" si="255"/>
        <v>441.75</v>
      </c>
      <c r="I455" s="101">
        <f t="shared" ref="I455" si="271">G455*(1+$I$9)</f>
        <v>21.606876</v>
      </c>
      <c r="J455" s="101">
        <f t="shared" si="266"/>
        <v>540.16999999999996</v>
      </c>
      <c r="K455" s="556"/>
    </row>
    <row r="456" spans="1:11" s="200" customFormat="1">
      <c r="A456" s="255">
        <v>21</v>
      </c>
      <c r="B456" s="256"/>
      <c r="C456" s="257"/>
      <c r="D456" s="258" t="s">
        <v>15947</v>
      </c>
      <c r="E456" s="259"/>
      <c r="F456" s="260"/>
      <c r="G456" s="261"/>
      <c r="H456" s="497">
        <f>SUM(H457:H466)</f>
        <v>2887.1499999999996</v>
      </c>
      <c r="I456" s="185"/>
      <c r="J456" s="262">
        <f>SUM(J457:J466)</f>
        <v>3530.3600000000006</v>
      </c>
      <c r="K456" s="556">
        <f t="shared" si="267"/>
        <v>1.2227837140432609</v>
      </c>
    </row>
    <row r="457" spans="1:11" s="200" customFormat="1" ht="57">
      <c r="A457" s="210" t="s">
        <v>15948</v>
      </c>
      <c r="B457" s="228">
        <v>2401002058</v>
      </c>
      <c r="C457" s="93" t="s">
        <v>623</v>
      </c>
      <c r="D457" s="96" t="s">
        <v>15949</v>
      </c>
      <c r="E457" s="97" t="s">
        <v>15282</v>
      </c>
      <c r="F457" s="98">
        <v>18</v>
      </c>
      <c r="G457" s="178">
        <v>62.1</v>
      </c>
      <c r="H457" s="104">
        <f t="shared" si="255"/>
        <v>1117.8</v>
      </c>
      <c r="I457" s="101">
        <f t="shared" ref="I457:I466" si="272">G457*(1+$I$9)</f>
        <v>75.935879999999997</v>
      </c>
      <c r="J457" s="101">
        <f t="shared" si="266"/>
        <v>1366.84</v>
      </c>
      <c r="K457" s="556"/>
    </row>
    <row r="458" spans="1:11" s="200" customFormat="1" ht="57">
      <c r="A458" s="210" t="s">
        <v>15950</v>
      </c>
      <c r="B458" s="228">
        <v>2401002058</v>
      </c>
      <c r="C458" s="93" t="s">
        <v>623</v>
      </c>
      <c r="D458" s="96" t="s">
        <v>15951</v>
      </c>
      <c r="E458" s="97" t="s">
        <v>15282</v>
      </c>
      <c r="F458" s="98">
        <v>2</v>
      </c>
      <c r="G458" s="178">
        <v>62.1</v>
      </c>
      <c r="H458" s="104">
        <f t="shared" si="255"/>
        <v>124.2</v>
      </c>
      <c r="I458" s="101">
        <f t="shared" si="272"/>
        <v>75.935879999999997</v>
      </c>
      <c r="J458" s="101">
        <f t="shared" si="266"/>
        <v>151.87</v>
      </c>
      <c r="K458" s="556"/>
    </row>
    <row r="459" spans="1:11" s="200" customFormat="1" ht="71.25">
      <c r="A459" s="210" t="s">
        <v>15952</v>
      </c>
      <c r="B459" s="228">
        <v>2401002058</v>
      </c>
      <c r="C459" s="93" t="s">
        <v>623</v>
      </c>
      <c r="D459" s="232" t="s">
        <v>15953</v>
      </c>
      <c r="E459" s="97" t="s">
        <v>15282</v>
      </c>
      <c r="F459" s="98">
        <v>1</v>
      </c>
      <c r="G459" s="178">
        <v>62.1</v>
      </c>
      <c r="H459" s="104">
        <f t="shared" si="255"/>
        <v>62.1</v>
      </c>
      <c r="I459" s="101">
        <f t="shared" si="272"/>
        <v>75.935879999999997</v>
      </c>
      <c r="J459" s="101">
        <f t="shared" si="266"/>
        <v>75.930000000000007</v>
      </c>
      <c r="K459" s="556"/>
    </row>
    <row r="460" spans="1:11" s="200" customFormat="1" ht="71.25">
      <c r="A460" s="210" t="s">
        <v>15954</v>
      </c>
      <c r="B460" s="228">
        <v>2401002058</v>
      </c>
      <c r="C460" s="93" t="s">
        <v>623</v>
      </c>
      <c r="D460" s="96" t="s">
        <v>15955</v>
      </c>
      <c r="E460" s="97" t="s">
        <v>15282</v>
      </c>
      <c r="F460" s="98">
        <v>1</v>
      </c>
      <c r="G460" s="178">
        <v>62.1</v>
      </c>
      <c r="H460" s="104">
        <f t="shared" si="255"/>
        <v>62.1</v>
      </c>
      <c r="I460" s="101">
        <f t="shared" si="272"/>
        <v>75.935879999999997</v>
      </c>
      <c r="J460" s="101">
        <f t="shared" si="266"/>
        <v>75.930000000000007</v>
      </c>
      <c r="K460" s="556"/>
    </row>
    <row r="461" spans="1:11" s="200" customFormat="1" ht="71.25">
      <c r="A461" s="210" t="s">
        <v>15956</v>
      </c>
      <c r="B461" s="228">
        <v>2401002058</v>
      </c>
      <c r="C461" s="93" t="s">
        <v>623</v>
      </c>
      <c r="D461" s="96" t="s">
        <v>15957</v>
      </c>
      <c r="E461" s="97" t="s">
        <v>15282</v>
      </c>
      <c r="F461" s="98">
        <v>1</v>
      </c>
      <c r="G461" s="178">
        <v>62.1</v>
      </c>
      <c r="H461" s="104">
        <f t="shared" si="255"/>
        <v>62.1</v>
      </c>
      <c r="I461" s="101">
        <f t="shared" si="272"/>
        <v>75.935879999999997</v>
      </c>
      <c r="J461" s="101">
        <f t="shared" si="266"/>
        <v>75.930000000000007</v>
      </c>
      <c r="K461" s="556"/>
    </row>
    <row r="462" spans="1:11" s="200" customFormat="1" ht="57">
      <c r="A462" s="210" t="s">
        <v>15958</v>
      </c>
      <c r="B462" s="228">
        <v>2401002058</v>
      </c>
      <c r="C462" s="93" t="s">
        <v>623</v>
      </c>
      <c r="D462" s="96" t="s">
        <v>15959</v>
      </c>
      <c r="E462" s="97" t="s">
        <v>15282</v>
      </c>
      <c r="F462" s="98">
        <v>1</v>
      </c>
      <c r="G462" s="178">
        <v>62.1</v>
      </c>
      <c r="H462" s="104">
        <f t="shared" si="255"/>
        <v>62.1</v>
      </c>
      <c r="I462" s="101">
        <f t="shared" si="272"/>
        <v>75.935879999999997</v>
      </c>
      <c r="J462" s="101">
        <f t="shared" si="266"/>
        <v>75.930000000000007</v>
      </c>
      <c r="K462" s="556"/>
    </row>
    <row r="463" spans="1:11" s="200" customFormat="1" ht="71.25">
      <c r="A463" s="210" t="s">
        <v>15960</v>
      </c>
      <c r="B463" s="228">
        <v>2401002058</v>
      </c>
      <c r="C463" s="93" t="s">
        <v>623</v>
      </c>
      <c r="D463" s="96" t="s">
        <v>15961</v>
      </c>
      <c r="E463" s="97" t="s">
        <v>15282</v>
      </c>
      <c r="F463" s="98">
        <v>3</v>
      </c>
      <c r="G463" s="178">
        <v>62.1</v>
      </c>
      <c r="H463" s="104">
        <f t="shared" si="255"/>
        <v>186.3</v>
      </c>
      <c r="I463" s="101">
        <f t="shared" si="272"/>
        <v>75.935879999999997</v>
      </c>
      <c r="J463" s="101">
        <f t="shared" si="266"/>
        <v>227.8</v>
      </c>
      <c r="K463" s="556"/>
    </row>
    <row r="464" spans="1:11" s="200" customFormat="1" ht="63.75">
      <c r="A464" s="210" t="s">
        <v>15962</v>
      </c>
      <c r="B464" s="228">
        <v>2401002058</v>
      </c>
      <c r="C464" s="93" t="s">
        <v>623</v>
      </c>
      <c r="D464" s="476" t="s">
        <v>16042</v>
      </c>
      <c r="E464" s="97" t="s">
        <v>15282</v>
      </c>
      <c r="F464" s="98">
        <v>2</v>
      </c>
      <c r="G464" s="178">
        <v>62.1</v>
      </c>
      <c r="H464" s="104">
        <f t="shared" si="255"/>
        <v>124.2</v>
      </c>
      <c r="I464" s="101">
        <f t="shared" si="272"/>
        <v>75.935879999999997</v>
      </c>
      <c r="J464" s="101">
        <f t="shared" si="266"/>
        <v>151.87</v>
      </c>
      <c r="K464" s="556"/>
    </row>
    <row r="465" spans="1:11" s="200" customFormat="1" ht="51">
      <c r="A465" s="266" t="s">
        <v>15963</v>
      </c>
      <c r="B465" s="93">
        <v>11900001013</v>
      </c>
      <c r="C465" s="539" t="s">
        <v>16014</v>
      </c>
      <c r="D465" s="476" t="s">
        <v>16009</v>
      </c>
      <c r="E465" s="117" t="s">
        <v>15282</v>
      </c>
      <c r="F465" s="118">
        <v>1</v>
      </c>
      <c r="G465" s="186">
        <f>'Composições Principais'!I1510</f>
        <v>98.09</v>
      </c>
      <c r="H465" s="104">
        <f t="shared" si="255"/>
        <v>98.09</v>
      </c>
      <c r="I465" s="129">
        <f t="shared" si="272"/>
        <v>119.944452</v>
      </c>
      <c r="J465" s="101">
        <f t="shared" si="266"/>
        <v>119.94</v>
      </c>
      <c r="K465" s="558"/>
    </row>
    <row r="466" spans="1:11" s="200" customFormat="1" ht="38.25">
      <c r="A466" s="266" t="s">
        <v>15964</v>
      </c>
      <c r="B466" s="177">
        <v>11900001014</v>
      </c>
      <c r="C466" s="541" t="s">
        <v>16014</v>
      </c>
      <c r="D466" s="476" t="s">
        <v>16013</v>
      </c>
      <c r="E466" s="117" t="s">
        <v>15282</v>
      </c>
      <c r="F466" s="118">
        <v>2</v>
      </c>
      <c r="G466" s="186">
        <f>'Composições Principais'!I1526</f>
        <v>494.08</v>
      </c>
      <c r="H466" s="104">
        <f t="shared" si="255"/>
        <v>988.16</v>
      </c>
      <c r="I466" s="129">
        <f t="shared" si="272"/>
        <v>604.16102399999988</v>
      </c>
      <c r="J466" s="101">
        <f t="shared" si="266"/>
        <v>1208.32</v>
      </c>
      <c r="K466" s="558"/>
    </row>
    <row r="467" spans="1:11" s="200" customFormat="1">
      <c r="A467" s="255">
        <v>22</v>
      </c>
      <c r="B467" s="256"/>
      <c r="C467" s="257"/>
      <c r="D467" s="258" t="s">
        <v>15965</v>
      </c>
      <c r="E467" s="259"/>
      <c r="F467" s="260"/>
      <c r="G467" s="261"/>
      <c r="H467" s="262">
        <f>SUM(H468:H476)</f>
        <v>7908.03</v>
      </c>
      <c r="I467" s="185"/>
      <c r="J467" s="262">
        <f>SUM(J468:J476)</f>
        <v>9669.89</v>
      </c>
      <c r="K467" s="556">
        <f t="shared" si="267"/>
        <v>1.2227937931444366</v>
      </c>
    </row>
    <row r="468" spans="1:11" s="200" customFormat="1" ht="28.5">
      <c r="A468" s="210" t="s">
        <v>15683</v>
      </c>
      <c r="B468" s="565">
        <v>11900001022</v>
      </c>
      <c r="C468" s="93" t="s">
        <v>15374</v>
      </c>
      <c r="D468" s="96" t="s">
        <v>16090</v>
      </c>
      <c r="E468" s="97" t="s">
        <v>15282</v>
      </c>
      <c r="F468" s="98">
        <v>1</v>
      </c>
      <c r="G468" s="178">
        <f>G474</f>
        <v>787.23</v>
      </c>
      <c r="H468" s="104">
        <f t="shared" si="255"/>
        <v>787.23</v>
      </c>
      <c r="I468" s="101">
        <f t="shared" ref="I468:I469" si="273">G468*(1+$I$9)</f>
        <v>962.62484399999994</v>
      </c>
      <c r="J468" s="101">
        <f t="shared" si="266"/>
        <v>962.62</v>
      </c>
      <c r="K468" s="556"/>
    </row>
    <row r="469" spans="1:11" s="200" customFormat="1" ht="28.5">
      <c r="A469" s="210" t="s">
        <v>15969</v>
      </c>
      <c r="B469" s="93">
        <v>1190000105</v>
      </c>
      <c r="C469" s="93" t="s">
        <v>15374</v>
      </c>
      <c r="D469" s="96" t="s">
        <v>16043</v>
      </c>
      <c r="E469" s="97" t="s">
        <v>15282</v>
      </c>
      <c r="F469" s="98">
        <v>1</v>
      </c>
      <c r="G469" s="178">
        <f>'Composições Principais'!I1377</f>
        <v>645.62</v>
      </c>
      <c r="H469" s="104">
        <f t="shared" si="255"/>
        <v>645.62</v>
      </c>
      <c r="I469" s="101">
        <f t="shared" si="273"/>
        <v>789.46413599999994</v>
      </c>
      <c r="J469" s="101">
        <f t="shared" si="266"/>
        <v>789.46</v>
      </c>
      <c r="K469" s="556"/>
    </row>
    <row r="470" spans="1:11" s="200" customFormat="1" ht="28.5">
      <c r="A470" s="210" t="s">
        <v>15970</v>
      </c>
      <c r="B470" s="93">
        <v>1190000106</v>
      </c>
      <c r="C470" s="93" t="s">
        <v>15374</v>
      </c>
      <c r="D470" s="96" t="s">
        <v>16058</v>
      </c>
      <c r="E470" s="97" t="s">
        <v>15282</v>
      </c>
      <c r="F470" s="98">
        <v>1</v>
      </c>
      <c r="G470" s="178">
        <f>'Composições Principais'!I1393</f>
        <v>587.05999999999995</v>
      </c>
      <c r="H470" s="104">
        <f t="shared" si="255"/>
        <v>587.05999999999995</v>
      </c>
      <c r="I470" s="101">
        <f t="shared" ref="I470" si="274">G470*(1+$I$9)</f>
        <v>717.85696799999982</v>
      </c>
      <c r="J470" s="101">
        <f t="shared" si="266"/>
        <v>717.85</v>
      </c>
      <c r="K470" s="556"/>
    </row>
    <row r="471" spans="1:11" s="200" customFormat="1" ht="28.5">
      <c r="A471" s="210" t="s">
        <v>15971</v>
      </c>
      <c r="B471" s="93">
        <v>1190000105</v>
      </c>
      <c r="C471" s="93" t="s">
        <v>15374</v>
      </c>
      <c r="D471" s="96" t="s">
        <v>16044</v>
      </c>
      <c r="E471" s="97" t="s">
        <v>15282</v>
      </c>
      <c r="F471" s="98">
        <v>1</v>
      </c>
      <c r="G471" s="178">
        <f>G469</f>
        <v>645.62</v>
      </c>
      <c r="H471" s="104">
        <f t="shared" si="255"/>
        <v>645.62</v>
      </c>
      <c r="I471" s="101">
        <f t="shared" ref="I471" si="275">G471*(1+$I$9)</f>
        <v>789.46413599999994</v>
      </c>
      <c r="J471" s="101">
        <f t="shared" si="266"/>
        <v>789.46</v>
      </c>
      <c r="K471" s="556"/>
    </row>
    <row r="472" spans="1:11" s="200" customFormat="1" ht="42.75">
      <c r="A472" s="210" t="s">
        <v>15972</v>
      </c>
      <c r="B472" s="93">
        <v>1190000107</v>
      </c>
      <c r="C472" s="93" t="s">
        <v>15374</v>
      </c>
      <c r="D472" s="96" t="s">
        <v>16045</v>
      </c>
      <c r="E472" s="97" t="s">
        <v>15282</v>
      </c>
      <c r="F472" s="98">
        <v>1</v>
      </c>
      <c r="G472" s="178">
        <f>'Composições Principais'!I1409</f>
        <v>1303.98</v>
      </c>
      <c r="H472" s="104">
        <f t="shared" si="255"/>
        <v>1303.98</v>
      </c>
      <c r="I472" s="101">
        <f t="shared" ref="I472" si="276">G472*(1+$I$9)</f>
        <v>1594.5067439999998</v>
      </c>
      <c r="J472" s="101">
        <f t="shared" si="266"/>
        <v>1594.5</v>
      </c>
      <c r="K472" s="556"/>
    </row>
    <row r="473" spans="1:11" s="200" customFormat="1" ht="42.75">
      <c r="A473" s="210" t="s">
        <v>15973</v>
      </c>
      <c r="B473" s="93">
        <v>1190000107</v>
      </c>
      <c r="C473" s="93" t="s">
        <v>15374</v>
      </c>
      <c r="D473" s="96" t="s">
        <v>16046</v>
      </c>
      <c r="E473" s="97" t="s">
        <v>15282</v>
      </c>
      <c r="F473" s="98">
        <v>1</v>
      </c>
      <c r="G473" s="178">
        <f>G472</f>
        <v>1303.98</v>
      </c>
      <c r="H473" s="104">
        <f t="shared" si="255"/>
        <v>1303.98</v>
      </c>
      <c r="I473" s="101">
        <f t="shared" ref="I473" si="277">G473*(1+$I$9)</f>
        <v>1594.5067439999998</v>
      </c>
      <c r="J473" s="101">
        <f t="shared" si="266"/>
        <v>1594.5</v>
      </c>
      <c r="K473" s="556"/>
    </row>
    <row r="474" spans="1:11" s="200" customFormat="1" ht="28.5">
      <c r="A474" s="210" t="s">
        <v>15974</v>
      </c>
      <c r="B474" s="565">
        <v>11900001022</v>
      </c>
      <c r="C474" s="93" t="s">
        <v>702</v>
      </c>
      <c r="D474" s="96" t="s">
        <v>16047</v>
      </c>
      <c r="E474" s="97" t="s">
        <v>15282</v>
      </c>
      <c r="F474" s="98">
        <v>1</v>
      </c>
      <c r="G474" s="178">
        <f>'Composições Principais'!I1648</f>
        <v>787.23</v>
      </c>
      <c r="H474" s="104">
        <f t="shared" si="255"/>
        <v>787.23</v>
      </c>
      <c r="I474" s="101">
        <f t="shared" ref="I474" si="278">G474*(1+$I$9)</f>
        <v>962.62484399999994</v>
      </c>
      <c r="J474" s="101">
        <f t="shared" si="266"/>
        <v>962.62</v>
      </c>
      <c r="K474" s="556"/>
    </row>
    <row r="475" spans="1:11" s="200" customFormat="1" ht="42.75">
      <c r="A475" s="210" t="s">
        <v>15975</v>
      </c>
      <c r="B475" s="93">
        <v>1190000108</v>
      </c>
      <c r="C475" s="93" t="s">
        <v>15374</v>
      </c>
      <c r="D475" s="96" t="s">
        <v>16048</v>
      </c>
      <c r="E475" s="97" t="s">
        <v>15282</v>
      </c>
      <c r="F475" s="98">
        <v>1</v>
      </c>
      <c r="G475" s="178">
        <f>'Composições Principais'!I1426</f>
        <v>900.97</v>
      </c>
      <c r="H475" s="104">
        <f t="shared" si="255"/>
        <v>900.97</v>
      </c>
      <c r="I475" s="101">
        <f t="shared" ref="I475" si="279">G475*(1+$I$9)</f>
        <v>1101.7061159999998</v>
      </c>
      <c r="J475" s="101">
        <f t="shared" si="266"/>
        <v>1101.7</v>
      </c>
      <c r="K475" s="556"/>
    </row>
    <row r="476" spans="1:11" s="200" customFormat="1" ht="42.75">
      <c r="A476" s="210" t="s">
        <v>15976</v>
      </c>
      <c r="B476" s="93">
        <v>1190000109</v>
      </c>
      <c r="C476" s="93" t="s">
        <v>15374</v>
      </c>
      <c r="D476" s="232" t="s">
        <v>16049</v>
      </c>
      <c r="E476" s="97" t="s">
        <v>15282</v>
      </c>
      <c r="F476" s="98">
        <v>1</v>
      </c>
      <c r="G476" s="178">
        <f>'Composições Principais'!I1443</f>
        <v>946.34</v>
      </c>
      <c r="H476" s="104">
        <f t="shared" si="255"/>
        <v>946.34</v>
      </c>
      <c r="I476" s="101">
        <f t="shared" ref="I476" si="280">G476*(1+$I$9)</f>
        <v>1157.1845519999999</v>
      </c>
      <c r="J476" s="101">
        <f t="shared" si="266"/>
        <v>1157.18</v>
      </c>
      <c r="K476" s="556"/>
    </row>
    <row r="477" spans="1:11" s="200" customFormat="1">
      <c r="A477" s="255">
        <v>23</v>
      </c>
      <c r="B477" s="256"/>
      <c r="C477" s="257"/>
      <c r="D477" s="258" t="s">
        <v>16015</v>
      </c>
      <c r="E477" s="259"/>
      <c r="F477" s="260"/>
      <c r="G477" s="261"/>
      <c r="H477" s="262">
        <f>SUM(H478:H479)</f>
        <v>11376.4</v>
      </c>
      <c r="I477" s="185"/>
      <c r="J477" s="262">
        <f>SUM(J478:J479)</f>
        <v>13911.06</v>
      </c>
      <c r="K477" s="556">
        <f t="shared" ref="K477" si="281">J477/H477</f>
        <v>1.2227998312295629</v>
      </c>
    </row>
    <row r="478" spans="1:11" s="200" customFormat="1" ht="28.5">
      <c r="A478" s="210" t="s">
        <v>16064</v>
      </c>
      <c r="B478" s="477">
        <f>'Composições Principais'!A1528</f>
        <v>11900001015</v>
      </c>
      <c r="C478" s="93" t="s">
        <v>15374</v>
      </c>
      <c r="D478" s="96" t="s">
        <v>16050</v>
      </c>
      <c r="E478" s="97" t="s">
        <v>22</v>
      </c>
      <c r="F478" s="98">
        <v>13.11</v>
      </c>
      <c r="G478" s="178">
        <f>'Composições Principais'!I1542</f>
        <v>688.19</v>
      </c>
      <c r="H478" s="104">
        <f t="shared" si="255"/>
        <v>9022.17</v>
      </c>
      <c r="I478" s="101">
        <f t="shared" ref="I478" si="282">G478*(1+$I$9)</f>
        <v>841.518732</v>
      </c>
      <c r="J478" s="101">
        <f t="shared" si="266"/>
        <v>11032.31</v>
      </c>
      <c r="K478" s="556"/>
    </row>
    <row r="479" spans="1:11" s="200" customFormat="1" ht="28.5">
      <c r="A479" s="210" t="s">
        <v>16065</v>
      </c>
      <c r="B479" s="93">
        <f>'Composições Principais'!A1561</f>
        <v>11900001017</v>
      </c>
      <c r="C479" s="93" t="s">
        <v>15374</v>
      </c>
      <c r="D479" s="96" t="str">
        <f>'Composições Principais'!B1562</f>
        <v xml:space="preserve">FORNECIMENTO E ASSENTAMENTO DE SOLEIRAS E PINGADEIRAS DE IPE </v>
      </c>
      <c r="E479" s="97" t="s">
        <v>22</v>
      </c>
      <c r="F479" s="98">
        <v>3.1</v>
      </c>
      <c r="G479" s="178">
        <f>'Composições Principais'!I1575</f>
        <v>759.43</v>
      </c>
      <c r="H479" s="104">
        <f t="shared" si="255"/>
        <v>2354.23</v>
      </c>
      <c r="I479" s="101">
        <f t="shared" ref="I479" si="283">G479*(1+$I$9)</f>
        <v>928.63100399999985</v>
      </c>
      <c r="J479" s="101">
        <f t="shared" si="266"/>
        <v>2878.75</v>
      </c>
      <c r="K479" s="556"/>
    </row>
    <row r="480" spans="1:11" s="200" customFormat="1">
      <c r="A480" s="255">
        <v>24</v>
      </c>
      <c r="B480" s="256"/>
      <c r="C480" s="257"/>
      <c r="D480" s="258" t="s">
        <v>182</v>
      </c>
      <c r="E480" s="259"/>
      <c r="F480" s="260"/>
      <c r="G480" s="261"/>
      <c r="H480" s="262">
        <f>H481</f>
        <v>2222.35</v>
      </c>
      <c r="I480" s="185"/>
      <c r="J480" s="262">
        <f>J481</f>
        <v>2717.5</v>
      </c>
      <c r="K480" s="556">
        <f t="shared" si="267"/>
        <v>1.222804688730398</v>
      </c>
    </row>
    <row r="481" spans="1:11" s="200" customFormat="1">
      <c r="A481" s="216">
        <v>24.1</v>
      </c>
      <c r="B481" s="223">
        <v>1230010</v>
      </c>
      <c r="C481" s="93" t="s">
        <v>15374</v>
      </c>
      <c r="D481" s="96" t="s">
        <v>183</v>
      </c>
      <c r="E481" s="97" t="s">
        <v>22</v>
      </c>
      <c r="F481" s="98">
        <v>716.89</v>
      </c>
      <c r="G481" s="186">
        <v>3.1</v>
      </c>
      <c r="H481" s="104">
        <f t="shared" si="255"/>
        <v>2222.35</v>
      </c>
      <c r="I481" s="101">
        <f t="shared" ref="I481" si="284">G481*(1+$I$9)</f>
        <v>3.7906799999999996</v>
      </c>
      <c r="J481" s="101">
        <f t="shared" si="266"/>
        <v>2717.5</v>
      </c>
      <c r="K481" s="556">
        <f t="shared" si="267"/>
        <v>1.222804688730398</v>
      </c>
    </row>
    <row r="482" spans="1:11" s="200" customFormat="1">
      <c r="A482" s="216"/>
      <c r="B482" s="223"/>
      <c r="C482" s="93"/>
      <c r="D482" s="96"/>
      <c r="E482" s="97"/>
      <c r="F482" s="98"/>
      <c r="G482" s="186"/>
      <c r="H482" s="130"/>
      <c r="I482" s="101"/>
      <c r="J482" s="101"/>
      <c r="K482" s="556"/>
    </row>
    <row r="483" spans="1:11" s="200" customFormat="1">
      <c r="A483" s="217"/>
      <c r="B483" s="230"/>
      <c r="C483" s="174"/>
      <c r="D483" s="111"/>
      <c r="E483" s="167"/>
      <c r="F483" s="168"/>
      <c r="G483" s="186"/>
      <c r="H483" s="130"/>
      <c r="I483" s="111"/>
      <c r="J483" s="111"/>
      <c r="K483" s="556"/>
    </row>
    <row r="484" spans="1:11" s="200" customFormat="1">
      <c r="A484" s="218"/>
      <c r="B484" s="231"/>
      <c r="C484" s="162"/>
      <c r="D484" s="164" t="s">
        <v>501</v>
      </c>
      <c r="E484" s="163"/>
      <c r="F484" s="165"/>
      <c r="G484" s="238"/>
      <c r="H484" s="244">
        <f>H480+H430+H408+H403+H392+H231+H196+H189+H184+H169+H160+H147+H134+H104+H99+H96+H87+H65+H40+H34+H14+H477+H467+H456</f>
        <v>3143780.1839999999</v>
      </c>
      <c r="I484" s="166"/>
      <c r="J484" s="244">
        <f>J480+J430+J408+J403+J392+J231+J196+J189+J184+J169+J160+J147+J134+J104+J99+J96+J87+J65+J40+J34+J14+J477+J467+J456</f>
        <v>3834292.752007199</v>
      </c>
      <c r="K484" s="556"/>
    </row>
    <row r="485" spans="1:11" s="200" customFormat="1">
      <c r="A485" s="216"/>
      <c r="B485" s="230"/>
      <c r="C485" s="173"/>
      <c r="D485" s="157"/>
      <c r="E485" s="141"/>
      <c r="F485" s="142"/>
      <c r="G485" s="612" t="s">
        <v>15939</v>
      </c>
      <c r="H485" s="613"/>
      <c r="I485" s="612" t="s">
        <v>15940</v>
      </c>
      <c r="J485" s="613"/>
      <c r="K485" s="556"/>
    </row>
    <row r="486" spans="1:11" s="200" customFormat="1">
      <c r="A486" s="216"/>
      <c r="B486" s="230"/>
      <c r="C486" s="173"/>
      <c r="D486" s="157"/>
      <c r="E486" s="141"/>
      <c r="F486" s="142"/>
      <c r="G486" s="101"/>
      <c r="H486" s="101"/>
      <c r="I486" s="101"/>
      <c r="J486" s="101"/>
      <c r="K486" s="556"/>
    </row>
    <row r="487" spans="1:11" s="200" customFormat="1">
      <c r="A487" s="216"/>
      <c r="B487" s="230"/>
      <c r="C487" s="173"/>
      <c r="D487" s="157"/>
      <c r="E487" s="141"/>
      <c r="F487" s="142"/>
      <c r="G487" s="101"/>
      <c r="H487" s="101"/>
      <c r="I487" s="101"/>
      <c r="J487" s="101"/>
      <c r="K487" s="556"/>
    </row>
    <row r="488" spans="1:11" s="200" customFormat="1">
      <c r="A488" s="216"/>
      <c r="B488" s="230"/>
      <c r="C488" s="173"/>
      <c r="D488" s="157"/>
      <c r="E488" s="141"/>
      <c r="F488" s="142"/>
      <c r="G488" s="101"/>
      <c r="H488" s="101"/>
      <c r="I488" s="101"/>
      <c r="J488" s="101"/>
      <c r="K488" s="556"/>
    </row>
    <row r="489" spans="1:11" s="200" customFormat="1">
      <c r="A489" s="216"/>
      <c r="B489" s="230"/>
      <c r="C489" s="173"/>
      <c r="D489" s="157"/>
      <c r="E489" s="141"/>
      <c r="F489" s="142"/>
      <c r="G489" s="101"/>
      <c r="H489" s="101"/>
      <c r="I489" s="101"/>
      <c r="J489" s="101"/>
      <c r="K489" s="556"/>
    </row>
    <row r="490" spans="1:11" s="200" customFormat="1">
      <c r="A490" s="216"/>
      <c r="B490" s="601" t="s">
        <v>16062</v>
      </c>
      <c r="C490" s="602"/>
      <c r="D490" s="602"/>
      <c r="E490" s="561"/>
      <c r="F490" s="562"/>
      <c r="G490" s="563"/>
      <c r="H490" s="563"/>
      <c r="I490" s="563"/>
      <c r="J490" s="563"/>
      <c r="K490" s="556"/>
    </row>
    <row r="491" spans="1:11" s="200" customFormat="1" ht="51.6" customHeight="1">
      <c r="A491" s="216"/>
      <c r="B491" s="603" t="s">
        <v>16061</v>
      </c>
      <c r="C491" s="604"/>
      <c r="D491" s="604"/>
      <c r="E491" s="604"/>
      <c r="F491" s="604"/>
      <c r="G491" s="604"/>
      <c r="H491" s="604"/>
      <c r="I491" s="604"/>
      <c r="J491" s="604"/>
      <c r="K491" s="556"/>
    </row>
    <row r="492" spans="1:11" s="200" customFormat="1" ht="61.15" customHeight="1">
      <c r="A492" s="216"/>
      <c r="B492" s="603" t="s">
        <v>16067</v>
      </c>
      <c r="C492" s="604"/>
      <c r="D492" s="604"/>
      <c r="E492" s="604"/>
      <c r="F492" s="604"/>
      <c r="G492" s="604"/>
      <c r="H492" s="604"/>
      <c r="I492" s="604"/>
      <c r="J492" s="604"/>
      <c r="K492" s="556"/>
    </row>
    <row r="493" spans="1:11" s="200" customFormat="1" ht="26.45" customHeight="1">
      <c r="A493" s="216"/>
      <c r="B493" s="603"/>
      <c r="C493" s="604"/>
      <c r="D493" s="604"/>
      <c r="E493" s="604"/>
      <c r="F493" s="604"/>
      <c r="G493" s="604"/>
      <c r="H493" s="604"/>
      <c r="I493" s="604"/>
      <c r="J493" s="604"/>
      <c r="K493" s="556"/>
    </row>
    <row r="494" spans="1:11" s="200" customFormat="1">
      <c r="A494" s="216"/>
      <c r="B494" s="230"/>
      <c r="C494" s="173"/>
      <c r="D494" s="157"/>
      <c r="E494" s="141"/>
      <c r="F494" s="142"/>
      <c r="G494" s="101"/>
      <c r="H494" s="101"/>
      <c r="I494" s="101"/>
      <c r="J494" s="101"/>
      <c r="K494" s="556"/>
    </row>
    <row r="495" spans="1:11" s="200" customFormat="1">
      <c r="A495" s="219"/>
      <c r="B495" s="224"/>
      <c r="C495" s="175"/>
      <c r="D495" s="150"/>
      <c r="E495" s="85"/>
      <c r="F495" s="86"/>
      <c r="G495" s="139"/>
      <c r="H495" s="139"/>
      <c r="I495" s="139"/>
      <c r="J495" s="140"/>
      <c r="K495" s="556"/>
    </row>
    <row r="496" spans="1:11" s="200" customFormat="1">
      <c r="A496" s="211"/>
      <c r="B496" s="225"/>
      <c r="C496" s="158"/>
      <c r="D496" s="109"/>
      <c r="E496" s="131"/>
      <c r="F496" s="132"/>
      <c r="G496" s="129"/>
      <c r="H496" s="129"/>
      <c r="I496" s="129"/>
      <c r="J496" s="129"/>
      <c r="K496" s="556"/>
    </row>
    <row r="497" spans="1:11" s="200" customFormat="1">
      <c r="A497" s="211"/>
      <c r="B497" s="225"/>
      <c r="C497" s="158"/>
      <c r="D497" s="109"/>
      <c r="E497" s="131"/>
      <c r="F497" s="132"/>
      <c r="G497" s="129"/>
      <c r="H497" s="129"/>
      <c r="I497" s="129"/>
      <c r="J497" s="129"/>
      <c r="K497" s="558"/>
    </row>
    <row r="498" spans="1:11" s="200" customFormat="1">
      <c r="A498" s="211"/>
      <c r="B498" s="225"/>
      <c r="C498" s="158"/>
      <c r="D498" s="109"/>
      <c r="E498" s="131"/>
      <c r="F498" s="132"/>
      <c r="G498" s="129"/>
      <c r="H498" s="129"/>
      <c r="I498" s="129"/>
      <c r="J498" s="129"/>
      <c r="K498" s="558"/>
    </row>
    <row r="499" spans="1:11" s="200" customFormat="1">
      <c r="A499" s="211"/>
      <c r="B499" s="225"/>
      <c r="C499" s="158"/>
      <c r="D499" s="109"/>
      <c r="E499" s="131"/>
      <c r="F499" s="132"/>
      <c r="G499" s="129"/>
      <c r="H499" s="129"/>
      <c r="I499" s="129"/>
      <c r="J499" s="129"/>
      <c r="K499" s="558"/>
    </row>
    <row r="500" spans="1:11" s="200" customFormat="1">
      <c r="A500" s="211"/>
      <c r="B500" s="225"/>
      <c r="C500" s="158"/>
      <c r="D500" s="109"/>
      <c r="E500" s="131"/>
      <c r="F500" s="132"/>
      <c r="G500" s="129"/>
      <c r="H500" s="129"/>
      <c r="I500" s="129"/>
      <c r="J500" s="129"/>
      <c r="K500" s="558"/>
    </row>
    <row r="501" spans="1:11" s="200" customFormat="1">
      <c r="A501" s="211"/>
      <c r="B501" s="225"/>
      <c r="C501" s="158"/>
      <c r="D501" s="109"/>
      <c r="E501" s="131"/>
      <c r="F501" s="132"/>
      <c r="G501" s="129"/>
      <c r="H501" s="129"/>
      <c r="I501" s="129"/>
      <c r="J501" s="129"/>
      <c r="K501" s="558"/>
    </row>
    <row r="502" spans="1:11" s="200" customFormat="1">
      <c r="A502" s="211"/>
      <c r="B502" s="225"/>
      <c r="C502" s="158"/>
      <c r="D502" s="109"/>
      <c r="E502" s="131"/>
      <c r="F502" s="132"/>
      <c r="G502" s="129"/>
      <c r="H502" s="129"/>
      <c r="I502" s="129"/>
      <c r="J502" s="129"/>
      <c r="K502" s="558"/>
    </row>
    <row r="503" spans="1:11">
      <c r="A503" s="211"/>
      <c r="B503" s="225"/>
      <c r="C503" s="158"/>
      <c r="D503" s="109"/>
      <c r="E503" s="131"/>
      <c r="F503" s="132"/>
      <c r="G503" s="129"/>
      <c r="H503" s="129"/>
      <c r="I503" s="129"/>
      <c r="J503" s="129"/>
      <c r="K503" s="558"/>
    </row>
    <row r="504" spans="1:11">
      <c r="A504" s="211"/>
      <c r="B504" s="225"/>
      <c r="C504" s="158"/>
      <c r="D504" s="109"/>
      <c r="E504" s="131"/>
      <c r="F504" s="132"/>
      <c r="G504" s="129"/>
      <c r="H504" s="129"/>
      <c r="I504" s="129"/>
      <c r="J504" s="129"/>
      <c r="K504" s="558"/>
    </row>
    <row r="505" spans="1:11">
      <c r="A505" s="211"/>
      <c r="B505" s="225"/>
      <c r="C505" s="158"/>
      <c r="D505" s="109"/>
      <c r="E505" s="131"/>
      <c r="F505" s="132"/>
      <c r="G505" s="129"/>
      <c r="H505" s="129"/>
      <c r="I505" s="129"/>
      <c r="J505" s="129"/>
      <c r="K505" s="558"/>
    </row>
    <row r="506" spans="1:11">
      <c r="A506" s="211"/>
      <c r="B506" s="225"/>
      <c r="C506" s="158"/>
      <c r="D506" s="109"/>
      <c r="E506" s="131"/>
      <c r="F506" s="132"/>
      <c r="G506" s="129"/>
      <c r="H506" s="129"/>
      <c r="I506" s="129"/>
      <c r="J506" s="129"/>
      <c r="K506" s="558"/>
    </row>
    <row r="507" spans="1:11">
      <c r="A507" s="211"/>
      <c r="B507" s="225"/>
      <c r="C507" s="158"/>
      <c r="D507" s="109"/>
      <c r="E507" s="131"/>
      <c r="F507" s="132"/>
      <c r="G507" s="129"/>
      <c r="H507" s="129"/>
      <c r="I507" s="129"/>
      <c r="J507" s="129"/>
      <c r="K507" s="558"/>
    </row>
    <row r="508" spans="1:11">
      <c r="A508" s="211"/>
      <c r="B508" s="225"/>
      <c r="C508" s="158"/>
      <c r="D508" s="109"/>
      <c r="E508" s="131"/>
      <c r="F508" s="132"/>
      <c r="G508" s="129"/>
      <c r="H508" s="129"/>
      <c r="I508" s="129"/>
      <c r="J508" s="129"/>
      <c r="K508" s="558"/>
    </row>
    <row r="509" spans="1:11">
      <c r="A509" s="211"/>
      <c r="B509" s="225"/>
      <c r="C509" s="158"/>
      <c r="D509" s="109"/>
      <c r="E509" s="131"/>
      <c r="F509" s="132"/>
      <c r="G509" s="129"/>
      <c r="H509" s="129"/>
      <c r="I509" s="129"/>
      <c r="J509" s="129"/>
      <c r="K509" s="558"/>
    </row>
    <row r="510" spans="1:11">
      <c r="A510" s="211"/>
      <c r="B510" s="225"/>
      <c r="C510" s="158"/>
      <c r="D510" s="109"/>
      <c r="E510" s="131"/>
      <c r="F510" s="132"/>
      <c r="G510" s="129"/>
      <c r="H510" s="129"/>
      <c r="I510" s="129"/>
      <c r="J510" s="129"/>
      <c r="K510" s="558"/>
    </row>
    <row r="511" spans="1:11">
      <c r="A511" s="211"/>
      <c r="B511" s="225"/>
      <c r="C511" s="158"/>
      <c r="D511" s="109"/>
      <c r="E511" s="131"/>
      <c r="F511" s="132"/>
      <c r="G511" s="129"/>
      <c r="H511" s="129"/>
      <c r="I511" s="129"/>
      <c r="J511" s="129"/>
      <c r="K511" s="558"/>
    </row>
    <row r="512" spans="1:11">
      <c r="A512" s="211"/>
      <c r="B512" s="225"/>
      <c r="C512" s="158"/>
      <c r="D512" s="109"/>
      <c r="E512" s="131"/>
      <c r="F512" s="132"/>
      <c r="G512" s="129"/>
      <c r="H512" s="129"/>
      <c r="I512" s="129"/>
      <c r="J512" s="129"/>
      <c r="K512" s="558"/>
    </row>
    <row r="513" spans="1:11">
      <c r="A513" s="211"/>
      <c r="B513" s="225"/>
      <c r="C513" s="158"/>
      <c r="D513" s="109"/>
      <c r="E513" s="131"/>
      <c r="F513" s="132"/>
      <c r="G513" s="129"/>
      <c r="H513" s="129"/>
      <c r="I513" s="129"/>
      <c r="J513" s="129"/>
      <c r="K513" s="558"/>
    </row>
    <row r="514" spans="1:11">
      <c r="A514" s="211"/>
      <c r="B514" s="225"/>
      <c r="C514" s="158"/>
      <c r="D514" s="109"/>
      <c r="E514" s="131"/>
      <c r="F514" s="132"/>
      <c r="G514" s="129"/>
      <c r="H514" s="129"/>
      <c r="I514" s="129"/>
      <c r="J514" s="129"/>
      <c r="K514" s="558"/>
    </row>
    <row r="515" spans="1:11">
      <c r="A515" s="211"/>
      <c r="B515" s="225"/>
      <c r="C515" s="158"/>
      <c r="D515" s="109"/>
      <c r="E515" s="131"/>
      <c r="F515" s="132"/>
      <c r="G515" s="129"/>
      <c r="H515" s="129"/>
      <c r="I515" s="129"/>
      <c r="J515" s="129"/>
      <c r="K515" s="558"/>
    </row>
    <row r="516" spans="1:11">
      <c r="A516" s="211"/>
      <c r="B516" s="225"/>
      <c r="C516" s="158"/>
      <c r="D516" s="109"/>
      <c r="E516" s="131"/>
      <c r="F516" s="132"/>
      <c r="G516" s="129"/>
      <c r="H516" s="129"/>
      <c r="I516" s="129"/>
      <c r="J516" s="129"/>
      <c r="K516" s="558"/>
    </row>
    <row r="517" spans="1:11">
      <c r="A517" s="211"/>
      <c r="B517" s="225"/>
      <c r="C517" s="158"/>
      <c r="D517" s="109"/>
      <c r="E517" s="131"/>
      <c r="F517" s="132"/>
      <c r="G517" s="129"/>
      <c r="H517" s="129"/>
      <c r="I517" s="129"/>
      <c r="J517" s="129"/>
      <c r="K517" s="558"/>
    </row>
    <row r="518" spans="1:11">
      <c r="A518" s="211"/>
      <c r="B518" s="225"/>
      <c r="C518" s="158"/>
      <c r="D518" s="109"/>
      <c r="E518" s="131"/>
      <c r="F518" s="132"/>
      <c r="G518" s="129"/>
      <c r="H518" s="129"/>
      <c r="I518" s="129"/>
      <c r="J518" s="129"/>
      <c r="K518" s="558"/>
    </row>
    <row r="519" spans="1:11">
      <c r="A519" s="211"/>
      <c r="B519" s="225"/>
      <c r="C519" s="158"/>
      <c r="D519" s="109"/>
      <c r="E519" s="131"/>
      <c r="F519" s="132"/>
      <c r="G519" s="129"/>
      <c r="H519" s="129"/>
      <c r="I519" s="129"/>
      <c r="J519" s="129"/>
      <c r="K519" s="558"/>
    </row>
    <row r="520" spans="1:11">
      <c r="A520" s="211"/>
      <c r="B520" s="225"/>
      <c r="C520" s="158"/>
      <c r="D520" s="109"/>
      <c r="E520" s="131"/>
      <c r="F520" s="132"/>
      <c r="G520" s="129"/>
      <c r="H520" s="129"/>
      <c r="I520" s="129"/>
      <c r="J520" s="129"/>
      <c r="K520" s="558"/>
    </row>
    <row r="521" spans="1:11">
      <c r="A521" s="211"/>
      <c r="B521" s="225"/>
      <c r="C521" s="158"/>
      <c r="D521" s="109"/>
      <c r="E521" s="131"/>
      <c r="F521" s="132"/>
      <c r="G521" s="129"/>
      <c r="H521" s="129"/>
      <c r="I521" s="129"/>
      <c r="J521" s="129"/>
      <c r="K521" s="558"/>
    </row>
    <row r="522" spans="1:11">
      <c r="A522" s="211"/>
      <c r="B522" s="225"/>
      <c r="C522" s="158"/>
      <c r="D522" s="109"/>
      <c r="E522" s="131"/>
      <c r="F522" s="132"/>
      <c r="G522" s="129"/>
      <c r="H522" s="129"/>
      <c r="I522" s="129"/>
      <c r="J522" s="129"/>
      <c r="K522" s="558"/>
    </row>
    <row r="523" spans="1:11">
      <c r="A523" s="211"/>
      <c r="B523" s="225"/>
      <c r="C523" s="158"/>
      <c r="D523" s="109"/>
      <c r="E523" s="131"/>
      <c r="F523" s="132"/>
      <c r="G523" s="129"/>
      <c r="H523" s="129"/>
      <c r="I523" s="129"/>
      <c r="J523" s="129"/>
      <c r="K523" s="558"/>
    </row>
    <row r="524" spans="1:11">
      <c r="A524" s="211"/>
      <c r="B524" s="225"/>
      <c r="C524" s="158"/>
      <c r="D524" s="109"/>
      <c r="E524" s="131"/>
      <c r="F524" s="132"/>
      <c r="G524" s="129"/>
      <c r="H524" s="129"/>
      <c r="I524" s="129"/>
      <c r="J524" s="129"/>
      <c r="K524" s="558"/>
    </row>
    <row r="525" spans="1:11">
      <c r="A525" s="211"/>
      <c r="B525" s="225"/>
      <c r="C525" s="158"/>
      <c r="D525" s="109"/>
      <c r="E525" s="131"/>
      <c r="F525" s="132"/>
      <c r="G525" s="129"/>
      <c r="H525" s="129"/>
      <c r="I525" s="129"/>
      <c r="J525" s="129"/>
      <c r="K525" s="558"/>
    </row>
    <row r="526" spans="1:11">
      <c r="A526" s="211"/>
      <c r="B526" s="225"/>
      <c r="C526" s="158"/>
      <c r="D526" s="109"/>
      <c r="E526" s="131"/>
      <c r="F526" s="132"/>
      <c r="G526" s="129"/>
      <c r="H526" s="129"/>
      <c r="I526" s="129"/>
      <c r="J526" s="129"/>
      <c r="K526" s="558"/>
    </row>
    <row r="527" spans="1:11">
      <c r="A527" s="211"/>
      <c r="B527" s="225"/>
      <c r="C527" s="158"/>
      <c r="D527" s="109"/>
      <c r="E527" s="131"/>
      <c r="F527" s="132"/>
      <c r="G527" s="129"/>
      <c r="H527" s="129"/>
      <c r="I527" s="129"/>
      <c r="J527" s="129"/>
      <c r="K527" s="558"/>
    </row>
    <row r="528" spans="1:11">
      <c r="A528" s="211"/>
      <c r="B528" s="225"/>
      <c r="C528" s="158"/>
      <c r="D528" s="109"/>
      <c r="E528" s="131"/>
      <c r="F528" s="132"/>
      <c r="G528" s="129"/>
      <c r="H528" s="129"/>
      <c r="I528" s="129"/>
      <c r="J528" s="129"/>
      <c r="K528" s="558"/>
    </row>
    <row r="529" spans="1:11">
      <c r="A529" s="211"/>
      <c r="B529" s="225"/>
      <c r="C529" s="158"/>
      <c r="D529" s="109"/>
      <c r="E529" s="131"/>
      <c r="F529" s="132"/>
      <c r="G529" s="129"/>
      <c r="H529" s="129"/>
      <c r="I529" s="129"/>
      <c r="J529" s="129"/>
      <c r="K529" s="558"/>
    </row>
    <row r="530" spans="1:11">
      <c r="A530" s="211"/>
      <c r="B530" s="225"/>
      <c r="C530" s="158"/>
      <c r="D530" s="109"/>
      <c r="E530" s="131"/>
      <c r="F530" s="132"/>
      <c r="G530" s="129"/>
      <c r="H530" s="129"/>
      <c r="I530" s="129"/>
      <c r="J530" s="129"/>
      <c r="K530" s="558"/>
    </row>
    <row r="531" spans="1:11">
      <c r="A531" s="211"/>
      <c r="B531" s="225"/>
      <c r="C531" s="158"/>
      <c r="D531" s="109"/>
      <c r="E531" s="131"/>
      <c r="F531" s="132"/>
      <c r="G531" s="129"/>
      <c r="H531" s="129"/>
      <c r="I531" s="129"/>
      <c r="J531" s="129"/>
      <c r="K531" s="558"/>
    </row>
    <row r="532" spans="1:11">
      <c r="A532" s="211"/>
      <c r="B532" s="225"/>
      <c r="C532" s="158"/>
      <c r="D532" s="109"/>
      <c r="E532" s="131"/>
      <c r="F532" s="132"/>
      <c r="G532" s="129"/>
      <c r="H532" s="129"/>
      <c r="I532" s="129"/>
      <c r="J532" s="129"/>
      <c r="K532" s="558"/>
    </row>
    <row r="533" spans="1:11">
      <c r="A533" s="211"/>
      <c r="B533" s="225"/>
      <c r="C533" s="158"/>
      <c r="D533" s="109"/>
      <c r="E533" s="131"/>
      <c r="F533" s="132"/>
      <c r="G533" s="129"/>
      <c r="H533" s="129"/>
      <c r="I533" s="129"/>
      <c r="J533" s="129"/>
      <c r="K533" s="558"/>
    </row>
    <row r="534" spans="1:11">
      <c r="A534" s="211"/>
      <c r="B534" s="225"/>
      <c r="C534" s="158"/>
      <c r="D534" s="109"/>
      <c r="E534" s="131"/>
      <c r="F534" s="132"/>
      <c r="G534" s="129"/>
      <c r="H534" s="129"/>
      <c r="I534" s="129"/>
      <c r="J534" s="129"/>
      <c r="K534" s="558"/>
    </row>
    <row r="535" spans="1:11">
      <c r="A535" s="211"/>
      <c r="B535" s="225"/>
      <c r="C535" s="158"/>
      <c r="D535" s="109"/>
      <c r="E535" s="131"/>
      <c r="F535" s="132"/>
      <c r="G535" s="129"/>
      <c r="H535" s="129"/>
      <c r="I535" s="129"/>
      <c r="J535" s="129"/>
      <c r="K535" s="558"/>
    </row>
    <row r="536" spans="1:11">
      <c r="A536" s="211"/>
      <c r="B536" s="225"/>
      <c r="C536" s="158"/>
      <c r="D536" s="109"/>
      <c r="E536" s="131"/>
      <c r="F536" s="132"/>
      <c r="G536" s="129"/>
      <c r="H536" s="129"/>
      <c r="I536" s="129"/>
      <c r="J536" s="129"/>
      <c r="K536" s="558"/>
    </row>
    <row r="537" spans="1:11">
      <c r="A537" s="211"/>
      <c r="B537" s="225"/>
      <c r="C537" s="158"/>
      <c r="D537" s="109"/>
      <c r="E537" s="131"/>
      <c r="F537" s="132"/>
      <c r="G537" s="129"/>
      <c r="H537" s="129"/>
      <c r="I537" s="129"/>
      <c r="J537" s="129"/>
      <c r="K537" s="558"/>
    </row>
    <row r="538" spans="1:11">
      <c r="A538" s="211"/>
      <c r="B538" s="225"/>
      <c r="C538" s="158"/>
      <c r="D538" s="109"/>
      <c r="E538" s="131"/>
      <c r="F538" s="132"/>
      <c r="G538" s="129"/>
      <c r="H538" s="129"/>
      <c r="I538" s="129"/>
      <c r="J538" s="129"/>
      <c r="K538" s="558"/>
    </row>
    <row r="539" spans="1:11">
      <c r="A539" s="211"/>
      <c r="B539" s="225"/>
      <c r="C539" s="158"/>
      <c r="D539" s="109"/>
      <c r="E539" s="131"/>
      <c r="F539" s="132"/>
      <c r="G539" s="129"/>
      <c r="H539" s="129"/>
      <c r="I539" s="129"/>
      <c r="J539" s="129"/>
      <c r="K539" s="558"/>
    </row>
    <row r="540" spans="1:11">
      <c r="A540" s="211"/>
      <c r="B540" s="225"/>
      <c r="C540" s="158"/>
      <c r="D540" s="109"/>
      <c r="E540" s="131"/>
      <c r="F540" s="132"/>
      <c r="G540" s="129"/>
      <c r="H540" s="129"/>
      <c r="I540" s="129"/>
      <c r="J540" s="129"/>
      <c r="K540" s="558"/>
    </row>
    <row r="541" spans="1:11">
      <c r="A541" s="211"/>
      <c r="B541" s="225"/>
      <c r="C541" s="158"/>
      <c r="D541" s="109"/>
      <c r="E541" s="131"/>
      <c r="F541" s="132"/>
      <c r="G541" s="129"/>
      <c r="H541" s="129"/>
      <c r="I541" s="129"/>
      <c r="J541" s="129"/>
      <c r="K541" s="558"/>
    </row>
    <row r="542" spans="1:11">
      <c r="A542" s="211"/>
      <c r="B542" s="225"/>
      <c r="C542" s="158"/>
      <c r="D542" s="109"/>
      <c r="E542" s="131"/>
      <c r="F542" s="132"/>
      <c r="G542" s="129"/>
      <c r="H542" s="129"/>
      <c r="I542" s="129"/>
      <c r="J542" s="129"/>
      <c r="K542" s="558"/>
    </row>
    <row r="543" spans="1:11">
      <c r="A543" s="211"/>
      <c r="B543" s="225"/>
      <c r="C543" s="158"/>
      <c r="D543" s="109"/>
      <c r="E543" s="131"/>
      <c r="F543" s="132"/>
      <c r="G543" s="129"/>
      <c r="H543" s="129"/>
      <c r="I543" s="129"/>
      <c r="J543" s="129"/>
      <c r="K543" s="558"/>
    </row>
    <row r="544" spans="1:11">
      <c r="A544" s="211"/>
      <c r="B544" s="225"/>
      <c r="C544" s="158"/>
      <c r="D544" s="109"/>
      <c r="E544" s="131"/>
      <c r="F544" s="132"/>
      <c r="G544" s="129"/>
      <c r="H544" s="129"/>
      <c r="I544" s="129"/>
      <c r="J544" s="129"/>
      <c r="K544" s="558"/>
    </row>
    <row r="545" spans="1:11">
      <c r="A545" s="211"/>
      <c r="B545" s="225"/>
      <c r="C545" s="158"/>
      <c r="D545" s="109"/>
      <c r="E545" s="131"/>
      <c r="F545" s="132"/>
      <c r="G545" s="129"/>
      <c r="H545" s="129"/>
      <c r="I545" s="129"/>
      <c r="J545" s="129"/>
      <c r="K545" s="558"/>
    </row>
    <row r="546" spans="1:11">
      <c r="A546" s="211"/>
      <c r="B546" s="225"/>
      <c r="C546" s="158"/>
      <c r="D546" s="109"/>
      <c r="E546" s="131"/>
      <c r="F546" s="132"/>
      <c r="G546" s="129"/>
      <c r="H546" s="129"/>
      <c r="I546" s="129"/>
      <c r="J546" s="129"/>
      <c r="K546" s="558"/>
    </row>
    <row r="547" spans="1:11">
      <c r="A547" s="211"/>
      <c r="B547" s="225"/>
      <c r="C547" s="158"/>
      <c r="D547" s="109"/>
      <c r="E547" s="131"/>
      <c r="F547" s="132"/>
      <c r="G547" s="129"/>
      <c r="H547" s="129"/>
      <c r="I547" s="129"/>
      <c r="J547" s="129"/>
      <c r="K547" s="558"/>
    </row>
    <row r="548" spans="1:11">
      <c r="A548" s="211"/>
      <c r="B548" s="225"/>
      <c r="C548" s="158"/>
      <c r="D548" s="109"/>
      <c r="E548" s="131"/>
      <c r="F548" s="132"/>
      <c r="G548" s="129"/>
      <c r="H548" s="129"/>
      <c r="I548" s="129"/>
      <c r="J548" s="129"/>
      <c r="K548" s="558"/>
    </row>
    <row r="549" spans="1:11">
      <c r="A549" s="211"/>
      <c r="B549" s="225"/>
      <c r="C549" s="158"/>
      <c r="D549" s="109"/>
      <c r="E549" s="131"/>
      <c r="F549" s="132"/>
      <c r="G549" s="129"/>
      <c r="H549" s="129"/>
      <c r="I549" s="129"/>
      <c r="J549" s="129"/>
      <c r="K549" s="558"/>
    </row>
    <row r="550" spans="1:11">
      <c r="A550" s="211"/>
      <c r="B550" s="225"/>
      <c r="C550" s="158"/>
      <c r="D550" s="109"/>
      <c r="E550" s="131"/>
      <c r="F550" s="132"/>
      <c r="G550" s="129"/>
      <c r="H550" s="129"/>
      <c r="I550" s="129"/>
      <c r="J550" s="129"/>
      <c r="K550" s="558"/>
    </row>
    <row r="551" spans="1:11">
      <c r="A551" s="211"/>
      <c r="B551" s="225"/>
      <c r="C551" s="158"/>
      <c r="D551" s="109"/>
      <c r="E551" s="131"/>
      <c r="F551" s="132"/>
      <c r="G551" s="129"/>
      <c r="H551" s="129"/>
      <c r="I551" s="129"/>
      <c r="J551" s="129"/>
      <c r="K551" s="558"/>
    </row>
    <row r="552" spans="1:11">
      <c r="A552" s="211"/>
      <c r="B552" s="225"/>
      <c r="C552" s="158"/>
      <c r="D552" s="109"/>
      <c r="E552" s="131"/>
      <c r="F552" s="132"/>
      <c r="G552" s="129"/>
      <c r="H552" s="129"/>
      <c r="I552" s="129"/>
      <c r="J552" s="129"/>
      <c r="K552" s="558"/>
    </row>
    <row r="553" spans="1:11">
      <c r="A553" s="211"/>
      <c r="B553" s="225"/>
      <c r="C553" s="158"/>
      <c r="D553" s="109"/>
      <c r="E553" s="131"/>
      <c r="F553" s="132"/>
      <c r="G553" s="129"/>
      <c r="H553" s="129"/>
      <c r="I553" s="129"/>
      <c r="J553" s="129"/>
      <c r="K553" s="558"/>
    </row>
    <row r="554" spans="1:11">
      <c r="A554" s="211"/>
      <c r="B554" s="225"/>
      <c r="C554" s="158"/>
      <c r="D554" s="109"/>
      <c r="E554" s="131"/>
      <c r="F554" s="132"/>
      <c r="G554" s="129"/>
      <c r="H554" s="129"/>
      <c r="I554" s="129"/>
      <c r="J554" s="129"/>
      <c r="K554" s="558"/>
    </row>
    <row r="555" spans="1:11">
      <c r="A555" s="211"/>
      <c r="B555" s="225"/>
      <c r="C555" s="158"/>
      <c r="D555" s="109"/>
      <c r="E555" s="131"/>
      <c r="F555" s="132"/>
      <c r="G555" s="129"/>
      <c r="H555" s="129"/>
      <c r="I555" s="129"/>
      <c r="J555" s="129"/>
      <c r="K555" s="558"/>
    </row>
    <row r="556" spans="1:11">
      <c r="A556" s="211"/>
      <c r="B556" s="225"/>
      <c r="C556" s="158"/>
      <c r="D556" s="109"/>
      <c r="E556" s="131"/>
      <c r="F556" s="132"/>
      <c r="G556" s="129"/>
      <c r="H556" s="129"/>
      <c r="I556" s="129"/>
      <c r="J556" s="129"/>
      <c r="K556" s="558"/>
    </row>
    <row r="557" spans="1:11">
      <c r="A557" s="211"/>
      <c r="B557" s="225"/>
      <c r="C557" s="158"/>
      <c r="D557" s="109"/>
      <c r="E557" s="131"/>
      <c r="F557" s="132"/>
      <c r="G557" s="129"/>
      <c r="H557" s="129"/>
      <c r="I557" s="129"/>
      <c r="J557" s="129"/>
      <c r="K557" s="558"/>
    </row>
    <row r="558" spans="1:11">
      <c r="A558" s="211"/>
      <c r="B558" s="225"/>
      <c r="C558" s="158"/>
      <c r="D558" s="109"/>
      <c r="E558" s="131"/>
      <c r="F558" s="132"/>
      <c r="G558" s="129"/>
      <c r="H558" s="129"/>
      <c r="I558" s="129"/>
      <c r="J558" s="129"/>
      <c r="K558" s="558"/>
    </row>
    <row r="559" spans="1:11">
      <c r="A559" s="211"/>
      <c r="B559" s="225"/>
      <c r="C559" s="158"/>
      <c r="D559" s="109"/>
      <c r="E559" s="131"/>
      <c r="F559" s="132"/>
      <c r="G559" s="129"/>
      <c r="H559" s="129"/>
      <c r="I559" s="129"/>
      <c r="J559" s="129"/>
      <c r="K559" s="558"/>
    </row>
    <row r="560" spans="1:11">
      <c r="A560" s="211"/>
      <c r="B560" s="225"/>
      <c r="C560" s="158"/>
      <c r="D560" s="109"/>
      <c r="E560" s="131"/>
      <c r="F560" s="132"/>
      <c r="G560" s="129"/>
      <c r="H560" s="129"/>
      <c r="I560" s="129"/>
      <c r="J560" s="129"/>
      <c r="K560" s="558"/>
    </row>
    <row r="561" spans="1:11">
      <c r="A561" s="211"/>
      <c r="B561" s="225"/>
      <c r="C561" s="158"/>
      <c r="D561" s="109"/>
      <c r="E561" s="131"/>
      <c r="F561" s="132"/>
      <c r="G561" s="129"/>
      <c r="H561" s="129"/>
      <c r="I561" s="129"/>
      <c r="J561" s="129"/>
      <c r="K561" s="558"/>
    </row>
    <row r="562" spans="1:11">
      <c r="A562" s="211"/>
      <c r="B562" s="225"/>
      <c r="C562" s="158"/>
      <c r="D562" s="109"/>
      <c r="E562" s="131"/>
      <c r="F562" s="132"/>
      <c r="G562" s="129"/>
      <c r="H562" s="129"/>
      <c r="I562" s="129"/>
      <c r="J562" s="129"/>
      <c r="K562" s="558"/>
    </row>
    <row r="563" spans="1:11">
      <c r="A563" s="211"/>
      <c r="B563" s="225"/>
      <c r="C563" s="158"/>
      <c r="D563" s="109"/>
      <c r="E563" s="131"/>
      <c r="F563" s="132"/>
      <c r="G563" s="129"/>
      <c r="H563" s="129"/>
      <c r="I563" s="129"/>
      <c r="J563" s="129"/>
      <c r="K563" s="558"/>
    </row>
    <row r="564" spans="1:11">
      <c r="A564" s="211"/>
      <c r="B564" s="225"/>
      <c r="C564" s="158"/>
      <c r="D564" s="109"/>
      <c r="E564" s="131"/>
      <c r="F564" s="132"/>
      <c r="G564" s="129"/>
      <c r="H564" s="129"/>
      <c r="I564" s="129"/>
      <c r="J564" s="129"/>
      <c r="K564" s="558"/>
    </row>
    <row r="565" spans="1:11">
      <c r="A565" s="211"/>
      <c r="B565" s="225"/>
      <c r="C565" s="158"/>
      <c r="D565" s="109"/>
      <c r="E565" s="131"/>
      <c r="F565" s="132"/>
      <c r="G565" s="129"/>
      <c r="H565" s="129"/>
      <c r="I565" s="129"/>
      <c r="J565" s="129"/>
      <c r="K565" s="558"/>
    </row>
    <row r="566" spans="1:11">
      <c r="A566" s="211"/>
      <c r="B566" s="225"/>
      <c r="C566" s="158"/>
      <c r="D566" s="109"/>
      <c r="E566" s="131"/>
      <c r="F566" s="132"/>
      <c r="G566" s="129"/>
      <c r="H566" s="129"/>
      <c r="I566" s="129"/>
      <c r="J566" s="129"/>
      <c r="K566" s="558"/>
    </row>
    <row r="567" spans="1:11">
      <c r="A567" s="211"/>
      <c r="B567" s="225"/>
      <c r="C567" s="158"/>
      <c r="D567" s="109"/>
      <c r="E567" s="131"/>
      <c r="F567" s="132"/>
      <c r="G567" s="129"/>
      <c r="H567" s="129"/>
      <c r="I567" s="129"/>
      <c r="J567" s="129"/>
      <c r="K567" s="558"/>
    </row>
    <row r="568" spans="1:11">
      <c r="A568" s="211"/>
      <c r="B568" s="225"/>
      <c r="C568" s="158"/>
      <c r="D568" s="109"/>
      <c r="E568" s="131"/>
      <c r="F568" s="132"/>
      <c r="G568" s="129"/>
      <c r="H568" s="129"/>
      <c r="I568" s="129"/>
      <c r="J568" s="129"/>
      <c r="K568" s="558"/>
    </row>
    <row r="569" spans="1:11">
      <c r="A569" s="211"/>
      <c r="B569" s="225"/>
      <c r="C569" s="158"/>
      <c r="D569" s="109"/>
      <c r="E569" s="131"/>
      <c r="F569" s="132"/>
      <c r="G569" s="129"/>
      <c r="H569" s="129"/>
      <c r="I569" s="129"/>
      <c r="J569" s="129"/>
      <c r="K569" s="558"/>
    </row>
    <row r="570" spans="1:11">
      <c r="A570" s="211"/>
      <c r="B570" s="225"/>
      <c r="C570" s="158"/>
      <c r="D570" s="109"/>
      <c r="E570" s="131"/>
      <c r="F570" s="132"/>
      <c r="G570" s="129"/>
      <c r="H570" s="129"/>
      <c r="I570" s="129"/>
      <c r="J570" s="129"/>
      <c r="K570" s="558"/>
    </row>
    <row r="571" spans="1:11">
      <c r="A571" s="211"/>
      <c r="B571" s="225"/>
      <c r="C571" s="158"/>
      <c r="D571" s="109"/>
      <c r="E571" s="131"/>
      <c r="F571" s="132"/>
      <c r="G571" s="129"/>
      <c r="H571" s="129"/>
      <c r="I571" s="129"/>
      <c r="J571" s="129"/>
      <c r="K571" s="558"/>
    </row>
    <row r="572" spans="1:11">
      <c r="A572" s="211"/>
      <c r="B572" s="225"/>
      <c r="C572" s="158"/>
      <c r="D572" s="109"/>
      <c r="E572" s="131"/>
      <c r="F572" s="132"/>
      <c r="G572" s="129"/>
      <c r="H572" s="129"/>
      <c r="I572" s="129"/>
      <c r="J572" s="129"/>
      <c r="K572" s="558"/>
    </row>
    <row r="573" spans="1:11">
      <c r="A573" s="211"/>
      <c r="B573" s="225"/>
      <c r="C573" s="158"/>
      <c r="D573" s="109"/>
      <c r="E573" s="131"/>
      <c r="F573" s="132"/>
      <c r="G573" s="129"/>
      <c r="H573" s="129"/>
      <c r="I573" s="129"/>
      <c r="J573" s="129"/>
      <c r="K573" s="558"/>
    </row>
    <row r="574" spans="1:11">
      <c r="A574" s="211"/>
      <c r="B574" s="225"/>
      <c r="C574" s="158"/>
      <c r="D574" s="109"/>
      <c r="E574" s="131"/>
      <c r="F574" s="132"/>
      <c r="G574" s="129"/>
      <c r="H574" s="129"/>
      <c r="I574" s="129"/>
      <c r="J574" s="129"/>
      <c r="K574" s="558"/>
    </row>
    <row r="575" spans="1:11">
      <c r="A575" s="211"/>
      <c r="B575" s="225"/>
      <c r="C575" s="158"/>
      <c r="D575" s="109"/>
      <c r="E575" s="131"/>
      <c r="F575" s="132"/>
      <c r="G575" s="129"/>
      <c r="H575" s="129"/>
      <c r="I575" s="129"/>
      <c r="J575" s="129"/>
      <c r="K575" s="558"/>
    </row>
    <row r="576" spans="1:11">
      <c r="A576" s="211"/>
      <c r="B576" s="225"/>
      <c r="C576" s="158"/>
      <c r="D576" s="109"/>
      <c r="E576" s="131"/>
      <c r="F576" s="132"/>
      <c r="G576" s="129"/>
      <c r="H576" s="129"/>
      <c r="I576" s="129"/>
      <c r="J576" s="129"/>
      <c r="K576" s="558"/>
    </row>
    <row r="577" spans="1:11">
      <c r="A577" s="211"/>
      <c r="B577" s="225"/>
      <c r="C577" s="158"/>
      <c r="D577" s="109"/>
      <c r="E577" s="131"/>
      <c r="F577" s="132"/>
      <c r="G577" s="129"/>
      <c r="H577" s="129"/>
      <c r="I577" s="129"/>
      <c r="J577" s="129"/>
      <c r="K577" s="558"/>
    </row>
    <row r="578" spans="1:11">
      <c r="A578" s="211"/>
      <c r="B578" s="225"/>
      <c r="C578" s="158"/>
      <c r="D578" s="109"/>
      <c r="E578" s="131"/>
      <c r="F578" s="132"/>
      <c r="G578" s="129"/>
      <c r="H578" s="129"/>
      <c r="I578" s="129"/>
      <c r="J578" s="129"/>
      <c r="K578" s="558"/>
    </row>
    <row r="579" spans="1:11">
      <c r="A579" s="211"/>
      <c r="B579" s="225"/>
      <c r="C579" s="158"/>
      <c r="D579" s="109"/>
      <c r="E579" s="131"/>
      <c r="F579" s="132"/>
      <c r="G579" s="129"/>
      <c r="H579" s="129"/>
      <c r="I579" s="129"/>
      <c r="J579" s="129"/>
      <c r="K579" s="558"/>
    </row>
    <row r="580" spans="1:11">
      <c r="A580" s="211"/>
      <c r="B580" s="225"/>
      <c r="C580" s="158"/>
      <c r="D580" s="109"/>
      <c r="E580" s="131"/>
      <c r="F580" s="132"/>
      <c r="G580" s="129"/>
      <c r="H580" s="129"/>
      <c r="I580" s="129"/>
      <c r="J580" s="129"/>
      <c r="K580" s="558"/>
    </row>
    <row r="581" spans="1:11">
      <c r="A581" s="211"/>
      <c r="B581" s="225"/>
      <c r="C581" s="158"/>
      <c r="D581" s="109"/>
      <c r="E581" s="131"/>
      <c r="F581" s="132"/>
      <c r="G581" s="129"/>
      <c r="H581" s="129"/>
      <c r="I581" s="129"/>
      <c r="J581" s="129"/>
      <c r="K581" s="558"/>
    </row>
    <row r="582" spans="1:11">
      <c r="A582" s="211"/>
      <c r="B582" s="225"/>
      <c r="C582" s="158"/>
      <c r="D582" s="109"/>
      <c r="E582" s="131"/>
      <c r="F582" s="132"/>
      <c r="G582" s="129"/>
      <c r="H582" s="129"/>
      <c r="I582" s="129"/>
      <c r="J582" s="129"/>
      <c r="K582" s="558"/>
    </row>
    <row r="583" spans="1:11">
      <c r="A583" s="211"/>
      <c r="B583" s="225"/>
      <c r="C583" s="158"/>
      <c r="D583" s="109"/>
      <c r="E583" s="131"/>
      <c r="F583" s="132"/>
      <c r="G583" s="129"/>
      <c r="H583" s="129"/>
      <c r="I583" s="129"/>
      <c r="J583" s="129"/>
      <c r="K583" s="558"/>
    </row>
    <row r="584" spans="1:11">
      <c r="A584" s="211"/>
      <c r="B584" s="225"/>
      <c r="C584" s="158"/>
      <c r="D584" s="109"/>
      <c r="E584" s="131"/>
      <c r="F584" s="132"/>
      <c r="G584" s="129"/>
      <c r="H584" s="129"/>
      <c r="I584" s="129"/>
      <c r="J584" s="129"/>
      <c r="K584" s="558"/>
    </row>
    <row r="585" spans="1:11">
      <c r="A585" s="211"/>
      <c r="B585" s="225"/>
      <c r="C585" s="158"/>
      <c r="D585" s="109"/>
      <c r="E585" s="131"/>
      <c r="F585" s="132"/>
      <c r="G585" s="129"/>
      <c r="H585" s="129"/>
      <c r="I585" s="129"/>
      <c r="J585" s="129"/>
      <c r="K585" s="558"/>
    </row>
    <row r="586" spans="1:11">
      <c r="A586" s="211"/>
      <c r="B586" s="225"/>
      <c r="C586" s="158"/>
      <c r="D586" s="109"/>
      <c r="E586" s="131"/>
      <c r="F586" s="132"/>
      <c r="G586" s="129"/>
      <c r="H586" s="129"/>
      <c r="I586" s="129"/>
      <c r="J586" s="129"/>
      <c r="K586" s="558"/>
    </row>
    <row r="587" spans="1:11">
      <c r="A587" s="211"/>
      <c r="B587" s="225"/>
      <c r="C587" s="158"/>
      <c r="D587" s="109"/>
      <c r="E587" s="131"/>
      <c r="F587" s="132"/>
      <c r="G587" s="129"/>
      <c r="H587" s="129"/>
      <c r="I587" s="129"/>
      <c r="J587" s="129"/>
      <c r="K587" s="558"/>
    </row>
    <row r="588" spans="1:11">
      <c r="A588" s="211"/>
      <c r="B588" s="225"/>
      <c r="C588" s="158"/>
      <c r="D588" s="109"/>
      <c r="E588" s="131"/>
      <c r="F588" s="132"/>
      <c r="G588" s="129"/>
      <c r="H588" s="129"/>
      <c r="I588" s="129"/>
      <c r="J588" s="129"/>
      <c r="K588" s="558"/>
    </row>
    <row r="589" spans="1:11">
      <c r="A589" s="211"/>
      <c r="B589" s="225"/>
      <c r="C589" s="158"/>
      <c r="D589" s="109"/>
      <c r="E589" s="131"/>
      <c r="F589" s="132"/>
      <c r="G589" s="129"/>
      <c r="H589" s="129"/>
      <c r="I589" s="129"/>
      <c r="J589" s="129"/>
      <c r="K589" s="558"/>
    </row>
    <row r="590" spans="1:11">
      <c r="A590" s="211"/>
      <c r="B590" s="225"/>
      <c r="C590" s="158"/>
      <c r="D590" s="109"/>
      <c r="E590" s="131"/>
      <c r="F590" s="132"/>
      <c r="G590" s="129"/>
      <c r="H590" s="129"/>
      <c r="I590" s="129"/>
      <c r="J590" s="129"/>
      <c r="K590" s="558"/>
    </row>
    <row r="591" spans="1:11">
      <c r="A591" s="211"/>
      <c r="B591" s="225"/>
      <c r="C591" s="158"/>
      <c r="D591" s="109"/>
      <c r="E591" s="131"/>
      <c r="F591" s="132"/>
      <c r="G591" s="129"/>
      <c r="H591" s="129"/>
      <c r="I591" s="129"/>
      <c r="J591" s="129"/>
      <c r="K591" s="558"/>
    </row>
    <row r="592" spans="1:11">
      <c r="A592" s="211"/>
      <c r="B592" s="225"/>
      <c r="C592" s="158"/>
      <c r="D592" s="109"/>
      <c r="E592" s="131"/>
      <c r="F592" s="132"/>
      <c r="G592" s="129"/>
      <c r="H592" s="129"/>
      <c r="I592" s="129"/>
      <c r="J592" s="129"/>
      <c r="K592" s="558"/>
    </row>
    <row r="593" spans="1:11">
      <c r="A593" s="211"/>
      <c r="B593" s="225"/>
      <c r="C593" s="158"/>
      <c r="D593" s="109"/>
      <c r="E593" s="131"/>
      <c r="F593" s="132"/>
      <c r="G593" s="129"/>
      <c r="H593" s="129"/>
      <c r="I593" s="129"/>
      <c r="J593" s="129"/>
      <c r="K593" s="558"/>
    </row>
    <row r="594" spans="1:11">
      <c r="A594" s="211"/>
      <c r="B594" s="225"/>
      <c r="C594" s="158"/>
      <c r="D594" s="109"/>
      <c r="E594" s="131"/>
      <c r="F594" s="132"/>
      <c r="G594" s="129"/>
      <c r="H594" s="129"/>
      <c r="I594" s="129"/>
      <c r="J594" s="129"/>
      <c r="K594" s="558"/>
    </row>
    <row r="595" spans="1:11">
      <c r="A595" s="211"/>
      <c r="B595" s="225"/>
      <c r="C595" s="158"/>
      <c r="D595" s="109"/>
      <c r="E595" s="131"/>
      <c r="F595" s="132"/>
      <c r="G595" s="129"/>
      <c r="H595" s="129"/>
      <c r="I595" s="129"/>
      <c r="J595" s="129"/>
      <c r="K595" s="558"/>
    </row>
    <row r="596" spans="1:11">
      <c r="A596" s="211"/>
      <c r="B596" s="225"/>
      <c r="C596" s="158"/>
      <c r="D596" s="109"/>
      <c r="E596" s="131"/>
      <c r="F596" s="132"/>
      <c r="G596" s="129"/>
      <c r="H596" s="129"/>
      <c r="I596" s="129"/>
      <c r="J596" s="129"/>
      <c r="K596" s="558"/>
    </row>
    <row r="597" spans="1:11">
      <c r="A597" s="211"/>
      <c r="B597" s="225"/>
      <c r="C597" s="158"/>
      <c r="D597" s="109"/>
      <c r="E597" s="131"/>
      <c r="F597" s="132"/>
      <c r="G597" s="129"/>
      <c r="H597" s="129"/>
      <c r="I597" s="129"/>
      <c r="J597" s="129"/>
      <c r="K597" s="558"/>
    </row>
    <row r="598" spans="1:11">
      <c r="A598" s="211"/>
      <c r="B598" s="225"/>
      <c r="C598" s="158"/>
      <c r="D598" s="109"/>
      <c r="E598" s="131"/>
      <c r="F598" s="132"/>
      <c r="G598" s="129"/>
      <c r="H598" s="129"/>
      <c r="I598" s="129"/>
      <c r="J598" s="129"/>
      <c r="K598" s="558"/>
    </row>
    <row r="599" spans="1:11">
      <c r="A599" s="211"/>
      <c r="B599" s="225"/>
      <c r="C599" s="158"/>
      <c r="D599" s="109"/>
      <c r="E599" s="131"/>
      <c r="F599" s="132"/>
      <c r="G599" s="129"/>
      <c r="H599" s="129"/>
      <c r="I599" s="129"/>
      <c r="J599" s="129"/>
      <c r="K599" s="558"/>
    </row>
    <row r="600" spans="1:11">
      <c r="A600" s="211"/>
      <c r="B600" s="225"/>
      <c r="C600" s="158"/>
      <c r="D600" s="109"/>
      <c r="E600" s="131"/>
      <c r="F600" s="132"/>
      <c r="G600" s="129"/>
      <c r="H600" s="129"/>
      <c r="I600" s="129"/>
      <c r="J600" s="129"/>
      <c r="K600" s="558"/>
    </row>
    <row r="601" spans="1:11">
      <c r="A601" s="211"/>
      <c r="B601" s="225"/>
      <c r="C601" s="158"/>
      <c r="D601" s="109"/>
      <c r="E601" s="131"/>
      <c r="F601" s="132"/>
      <c r="G601" s="129"/>
      <c r="H601" s="129"/>
      <c r="I601" s="129"/>
      <c r="J601" s="129"/>
      <c r="K601" s="558"/>
    </row>
    <row r="602" spans="1:11">
      <c r="A602" s="211"/>
      <c r="B602" s="225"/>
      <c r="C602" s="158"/>
      <c r="D602" s="109"/>
      <c r="E602" s="131"/>
      <c r="F602" s="132"/>
      <c r="G602" s="129"/>
      <c r="H602" s="129"/>
      <c r="I602" s="129"/>
      <c r="J602" s="129"/>
      <c r="K602" s="558"/>
    </row>
    <row r="603" spans="1:11">
      <c r="A603" s="211"/>
      <c r="B603" s="225"/>
      <c r="C603" s="158"/>
      <c r="D603" s="109"/>
      <c r="E603" s="131"/>
      <c r="F603" s="132"/>
      <c r="G603" s="129"/>
      <c r="H603" s="129"/>
      <c r="I603" s="129"/>
      <c r="J603" s="129"/>
      <c r="K603" s="558"/>
    </row>
    <row r="604" spans="1:11">
      <c r="A604" s="211"/>
      <c r="B604" s="225"/>
      <c r="C604" s="158"/>
      <c r="D604" s="109"/>
      <c r="E604" s="131"/>
      <c r="F604" s="132"/>
      <c r="G604" s="129"/>
      <c r="H604" s="129"/>
      <c r="I604" s="129"/>
      <c r="J604" s="129"/>
      <c r="K604" s="558"/>
    </row>
    <row r="605" spans="1:11">
      <c r="A605" s="211"/>
      <c r="B605" s="225"/>
      <c r="C605" s="158"/>
      <c r="D605" s="109"/>
      <c r="E605" s="131"/>
      <c r="F605" s="132"/>
      <c r="G605" s="129"/>
      <c r="H605" s="129"/>
      <c r="I605" s="129"/>
      <c r="J605" s="129"/>
      <c r="K605" s="558"/>
    </row>
    <row r="606" spans="1:11">
      <c r="A606" s="211"/>
      <c r="B606" s="225"/>
      <c r="C606" s="158"/>
      <c r="D606" s="109"/>
      <c r="E606" s="131"/>
      <c r="F606" s="132"/>
      <c r="G606" s="129"/>
      <c r="H606" s="129"/>
      <c r="I606" s="129"/>
      <c r="J606" s="129"/>
      <c r="K606" s="558"/>
    </row>
    <row r="607" spans="1:11">
      <c r="A607" s="211"/>
      <c r="B607" s="225"/>
      <c r="C607" s="158"/>
      <c r="D607" s="109"/>
      <c r="E607" s="131"/>
      <c r="F607" s="132"/>
      <c r="G607" s="129"/>
      <c r="H607" s="129"/>
      <c r="I607" s="129"/>
      <c r="J607" s="129"/>
      <c r="K607" s="558"/>
    </row>
    <row r="608" spans="1:11">
      <c r="A608" s="211"/>
      <c r="B608" s="225"/>
      <c r="C608" s="158"/>
      <c r="D608" s="109"/>
      <c r="E608" s="131"/>
      <c r="F608" s="132"/>
      <c r="G608" s="129"/>
      <c r="H608" s="129"/>
      <c r="I608" s="129"/>
      <c r="J608" s="129"/>
      <c r="K608" s="558"/>
    </row>
    <row r="609" spans="1:11">
      <c r="A609" s="211"/>
      <c r="B609" s="225"/>
      <c r="C609" s="158"/>
      <c r="D609" s="109"/>
      <c r="E609" s="131"/>
      <c r="F609" s="132"/>
      <c r="G609" s="129"/>
      <c r="H609" s="129"/>
      <c r="I609" s="129"/>
      <c r="J609" s="129"/>
      <c r="K609" s="558"/>
    </row>
    <row r="610" spans="1:11">
      <c r="A610" s="211"/>
      <c r="B610" s="225"/>
      <c r="C610" s="158"/>
      <c r="D610" s="109"/>
      <c r="E610" s="131"/>
      <c r="F610" s="132"/>
      <c r="G610" s="129"/>
      <c r="H610" s="129"/>
      <c r="I610" s="129"/>
      <c r="J610" s="129"/>
      <c r="K610" s="558"/>
    </row>
    <row r="611" spans="1:11">
      <c r="A611" s="211"/>
      <c r="B611" s="225"/>
      <c r="C611" s="158"/>
      <c r="D611" s="109"/>
      <c r="E611" s="131"/>
      <c r="F611" s="132"/>
      <c r="G611" s="129"/>
      <c r="H611" s="129"/>
      <c r="I611" s="129"/>
      <c r="J611" s="129"/>
      <c r="K611" s="558"/>
    </row>
    <row r="612" spans="1:11">
      <c r="A612" s="211"/>
      <c r="B612" s="225"/>
      <c r="C612" s="158"/>
      <c r="D612" s="109"/>
      <c r="E612" s="131"/>
      <c r="F612" s="132"/>
      <c r="G612" s="129"/>
      <c r="H612" s="129"/>
      <c r="I612" s="129"/>
      <c r="J612" s="129"/>
      <c r="K612" s="558"/>
    </row>
    <row r="613" spans="1:11">
      <c r="A613" s="211"/>
      <c r="B613" s="225"/>
      <c r="C613" s="158"/>
      <c r="D613" s="109"/>
      <c r="E613" s="131"/>
      <c r="F613" s="132"/>
      <c r="G613" s="129"/>
      <c r="H613" s="129"/>
      <c r="I613" s="129"/>
      <c r="J613" s="129"/>
      <c r="K613" s="558"/>
    </row>
    <row r="614" spans="1:11">
      <c r="A614" s="211"/>
      <c r="B614" s="225"/>
      <c r="C614" s="158"/>
      <c r="D614" s="109"/>
      <c r="E614" s="131"/>
      <c r="F614" s="132"/>
      <c r="G614" s="129"/>
      <c r="H614" s="129"/>
      <c r="I614" s="129"/>
      <c r="J614" s="129"/>
      <c r="K614" s="558"/>
    </row>
    <row r="615" spans="1:11">
      <c r="A615" s="211"/>
      <c r="B615" s="225"/>
      <c r="C615" s="158"/>
      <c r="D615" s="109"/>
      <c r="E615" s="131"/>
      <c r="F615" s="132"/>
      <c r="G615" s="129"/>
      <c r="H615" s="129"/>
      <c r="I615" s="129"/>
      <c r="J615" s="129"/>
      <c r="K615" s="558"/>
    </row>
    <row r="616" spans="1:11">
      <c r="A616" s="211"/>
      <c r="B616" s="225"/>
      <c r="C616" s="158"/>
      <c r="D616" s="109"/>
      <c r="E616" s="131"/>
      <c r="F616" s="132"/>
      <c r="G616" s="129"/>
      <c r="H616" s="129"/>
      <c r="I616" s="129"/>
      <c r="J616" s="129"/>
      <c r="K616" s="558"/>
    </row>
    <row r="617" spans="1:11">
      <c r="A617" s="211"/>
      <c r="B617" s="225"/>
      <c r="C617" s="158"/>
      <c r="D617" s="109"/>
      <c r="E617" s="131"/>
      <c r="F617" s="132"/>
      <c r="G617" s="129"/>
      <c r="H617" s="129"/>
      <c r="I617" s="129"/>
      <c r="J617" s="129"/>
      <c r="K617" s="558"/>
    </row>
    <row r="618" spans="1:11">
      <c r="A618" s="211"/>
      <c r="B618" s="225"/>
      <c r="C618" s="158"/>
      <c r="D618" s="109"/>
      <c r="E618" s="131"/>
      <c r="F618" s="132"/>
      <c r="G618" s="129"/>
      <c r="H618" s="129"/>
      <c r="I618" s="129"/>
      <c r="J618" s="129"/>
      <c r="K618" s="558"/>
    </row>
    <row r="619" spans="1:11">
      <c r="A619" s="211"/>
      <c r="B619" s="225"/>
      <c r="C619" s="158"/>
      <c r="D619" s="109"/>
      <c r="E619" s="131"/>
      <c r="F619" s="132"/>
      <c r="G619" s="129"/>
      <c r="H619" s="129"/>
      <c r="I619" s="129"/>
      <c r="J619" s="129"/>
      <c r="K619" s="558"/>
    </row>
    <row r="620" spans="1:11">
      <c r="A620" s="211"/>
      <c r="B620" s="225"/>
      <c r="C620" s="158"/>
      <c r="D620" s="109"/>
      <c r="E620" s="131"/>
      <c r="F620" s="132"/>
      <c r="G620" s="129"/>
      <c r="H620" s="129"/>
      <c r="I620" s="129"/>
      <c r="J620" s="129"/>
      <c r="K620" s="558"/>
    </row>
    <row r="621" spans="1:11">
      <c r="A621" s="211"/>
      <c r="B621" s="225"/>
      <c r="C621" s="158"/>
      <c r="D621" s="109"/>
      <c r="E621" s="131"/>
      <c r="F621" s="132"/>
      <c r="G621" s="129"/>
      <c r="H621" s="129"/>
      <c r="I621" s="129"/>
      <c r="J621" s="129"/>
      <c r="K621" s="558"/>
    </row>
    <row r="622" spans="1:11">
      <c r="A622" s="211"/>
      <c r="B622" s="225"/>
      <c r="C622" s="158"/>
      <c r="D622" s="109"/>
      <c r="E622" s="131"/>
      <c r="F622" s="132"/>
      <c r="G622" s="129"/>
      <c r="H622" s="129"/>
      <c r="I622" s="129"/>
      <c r="J622" s="129"/>
      <c r="K622" s="558"/>
    </row>
    <row r="623" spans="1:11">
      <c r="A623" s="211"/>
      <c r="B623" s="225"/>
      <c r="C623" s="158"/>
      <c r="D623" s="109"/>
      <c r="E623" s="131"/>
      <c r="F623" s="132"/>
      <c r="G623" s="129"/>
      <c r="H623" s="129"/>
      <c r="I623" s="129"/>
      <c r="J623" s="129"/>
      <c r="K623" s="558"/>
    </row>
    <row r="624" spans="1:11">
      <c r="A624" s="211"/>
      <c r="B624" s="225"/>
      <c r="C624" s="158"/>
      <c r="D624" s="109"/>
      <c r="E624" s="131"/>
      <c r="F624" s="132"/>
      <c r="G624" s="129"/>
      <c r="H624" s="129"/>
      <c r="I624" s="129"/>
      <c r="J624" s="129"/>
      <c r="K624" s="558"/>
    </row>
    <row r="625" spans="1:11">
      <c r="A625" s="211"/>
      <c r="B625" s="225"/>
      <c r="C625" s="158"/>
      <c r="D625" s="109"/>
      <c r="E625" s="131"/>
      <c r="F625" s="132"/>
      <c r="G625" s="129"/>
      <c r="H625" s="129"/>
      <c r="I625" s="129"/>
      <c r="J625" s="129"/>
      <c r="K625" s="558"/>
    </row>
    <row r="626" spans="1:11">
      <c r="A626" s="211"/>
      <c r="B626" s="225"/>
      <c r="C626" s="158"/>
      <c r="D626" s="109"/>
      <c r="E626" s="131"/>
      <c r="F626" s="132"/>
      <c r="G626" s="129"/>
      <c r="H626" s="129"/>
      <c r="I626" s="129"/>
      <c r="J626" s="129"/>
      <c r="K626" s="558"/>
    </row>
    <row r="627" spans="1:11">
      <c r="A627" s="211"/>
      <c r="B627" s="225"/>
      <c r="C627" s="158"/>
      <c r="D627" s="109"/>
      <c r="E627" s="131"/>
      <c r="F627" s="132"/>
      <c r="G627" s="129"/>
      <c r="H627" s="129"/>
      <c r="I627" s="129"/>
      <c r="J627" s="129"/>
      <c r="K627" s="558"/>
    </row>
    <row r="628" spans="1:11">
      <c r="A628" s="211"/>
      <c r="B628" s="225"/>
      <c r="C628" s="158"/>
      <c r="D628" s="109"/>
      <c r="E628" s="131"/>
      <c r="F628" s="132"/>
      <c r="G628" s="129"/>
      <c r="H628" s="129"/>
      <c r="I628" s="129"/>
      <c r="J628" s="129"/>
      <c r="K628" s="558"/>
    </row>
    <row r="629" spans="1:11">
      <c r="A629" s="211"/>
      <c r="B629" s="225"/>
      <c r="C629" s="158"/>
      <c r="D629" s="109"/>
      <c r="E629" s="131"/>
      <c r="F629" s="132"/>
      <c r="G629" s="129"/>
      <c r="H629" s="129"/>
      <c r="I629" s="129"/>
      <c r="J629" s="129"/>
      <c r="K629" s="558"/>
    </row>
    <row r="630" spans="1:11">
      <c r="A630" s="211"/>
      <c r="B630" s="225"/>
      <c r="C630" s="158"/>
      <c r="D630" s="109"/>
      <c r="E630" s="131"/>
      <c r="F630" s="132"/>
      <c r="G630" s="129"/>
      <c r="H630" s="129"/>
      <c r="I630" s="129"/>
      <c r="J630" s="129"/>
      <c r="K630" s="558"/>
    </row>
    <row r="631" spans="1:11">
      <c r="A631" s="211"/>
      <c r="B631" s="225"/>
      <c r="C631" s="158"/>
      <c r="D631" s="109"/>
      <c r="E631" s="131"/>
      <c r="F631" s="132"/>
      <c r="G631" s="129"/>
      <c r="H631" s="129"/>
      <c r="I631" s="129"/>
      <c r="J631" s="129"/>
      <c r="K631" s="558"/>
    </row>
    <row r="632" spans="1:11">
      <c r="A632" s="211"/>
      <c r="B632" s="225"/>
      <c r="C632" s="158"/>
      <c r="D632" s="109"/>
      <c r="E632" s="131"/>
      <c r="F632" s="132"/>
      <c r="G632" s="129"/>
      <c r="H632" s="129"/>
      <c r="I632" s="129"/>
      <c r="J632" s="129"/>
      <c r="K632" s="558"/>
    </row>
    <row r="633" spans="1:11">
      <c r="A633" s="211"/>
      <c r="B633" s="225"/>
      <c r="C633" s="158"/>
      <c r="D633" s="109"/>
      <c r="E633" s="131"/>
      <c r="F633" s="132"/>
      <c r="G633" s="129"/>
      <c r="H633" s="129"/>
      <c r="I633" s="129"/>
      <c r="J633" s="129"/>
      <c r="K633" s="558"/>
    </row>
    <row r="634" spans="1:11">
      <c r="A634" s="211"/>
      <c r="B634" s="225"/>
      <c r="C634" s="158"/>
      <c r="D634" s="109"/>
      <c r="E634" s="131"/>
      <c r="F634" s="132"/>
      <c r="G634" s="129"/>
      <c r="H634" s="129"/>
      <c r="I634" s="129"/>
      <c r="J634" s="129"/>
      <c r="K634" s="558"/>
    </row>
    <row r="635" spans="1:11">
      <c r="A635" s="211"/>
      <c r="B635" s="225"/>
      <c r="C635" s="158"/>
      <c r="D635" s="109"/>
      <c r="E635" s="131"/>
      <c r="F635" s="132"/>
      <c r="G635" s="129"/>
      <c r="H635" s="129"/>
      <c r="I635" s="129"/>
      <c r="J635" s="129"/>
      <c r="K635" s="558"/>
    </row>
    <row r="636" spans="1:11">
      <c r="A636" s="211"/>
      <c r="B636" s="225"/>
      <c r="C636" s="158"/>
      <c r="D636" s="109"/>
      <c r="E636" s="131"/>
      <c r="F636" s="132"/>
      <c r="G636" s="129"/>
      <c r="H636" s="129"/>
      <c r="I636" s="129"/>
      <c r="J636" s="129"/>
      <c r="K636" s="558"/>
    </row>
    <row r="637" spans="1:11">
      <c r="A637" s="211"/>
      <c r="B637" s="225"/>
      <c r="C637" s="158"/>
      <c r="D637" s="109"/>
      <c r="E637" s="131"/>
      <c r="F637" s="132"/>
      <c r="G637" s="129"/>
      <c r="H637" s="129"/>
      <c r="I637" s="129"/>
      <c r="J637" s="129"/>
      <c r="K637" s="558"/>
    </row>
    <row r="638" spans="1:11">
      <c r="A638" s="211"/>
      <c r="B638" s="225"/>
      <c r="C638" s="158"/>
      <c r="D638" s="109"/>
      <c r="E638" s="131"/>
      <c r="F638" s="132"/>
      <c r="G638" s="129"/>
      <c r="H638" s="129"/>
      <c r="I638" s="129"/>
      <c r="J638" s="129"/>
      <c r="K638" s="558"/>
    </row>
    <row r="639" spans="1:11">
      <c r="A639" s="211"/>
      <c r="B639" s="225"/>
      <c r="C639" s="158"/>
      <c r="D639" s="109"/>
      <c r="E639" s="131"/>
      <c r="F639" s="132"/>
      <c r="G639" s="129"/>
      <c r="H639" s="129"/>
      <c r="I639" s="129"/>
      <c r="J639" s="129"/>
      <c r="K639" s="558"/>
    </row>
    <row r="640" spans="1:11">
      <c r="A640" s="211"/>
      <c r="B640" s="225"/>
      <c r="C640" s="158"/>
      <c r="D640" s="109"/>
      <c r="E640" s="131"/>
      <c r="F640" s="132"/>
      <c r="G640" s="129"/>
      <c r="H640" s="129"/>
      <c r="I640" s="129"/>
      <c r="J640" s="129"/>
      <c r="K640" s="558"/>
    </row>
    <row r="641" spans="1:11">
      <c r="A641" s="211"/>
      <c r="B641" s="225"/>
      <c r="C641" s="158"/>
      <c r="D641" s="109"/>
      <c r="E641" s="131"/>
      <c r="F641" s="132"/>
      <c r="G641" s="129"/>
      <c r="H641" s="129"/>
      <c r="I641" s="129"/>
      <c r="J641" s="129"/>
      <c r="K641" s="558"/>
    </row>
    <row r="642" spans="1:11">
      <c r="A642" s="211"/>
      <c r="B642" s="225"/>
      <c r="C642" s="158"/>
      <c r="D642" s="109"/>
      <c r="E642" s="131"/>
      <c r="F642" s="132"/>
      <c r="G642" s="129"/>
      <c r="H642" s="129"/>
      <c r="I642" s="129"/>
      <c r="J642" s="129"/>
      <c r="K642" s="558"/>
    </row>
    <row r="643" spans="1:11">
      <c r="A643" s="211"/>
      <c r="B643" s="225"/>
      <c r="C643" s="158"/>
      <c r="D643" s="109"/>
      <c r="E643" s="131"/>
      <c r="F643" s="132"/>
      <c r="G643" s="129"/>
      <c r="H643" s="129"/>
      <c r="I643" s="129"/>
      <c r="J643" s="129"/>
      <c r="K643" s="558"/>
    </row>
    <row r="644" spans="1:11">
      <c r="A644" s="211"/>
      <c r="B644" s="225"/>
      <c r="C644" s="158"/>
      <c r="D644" s="109"/>
      <c r="E644" s="131"/>
      <c r="F644" s="132"/>
      <c r="G644" s="129"/>
      <c r="H644" s="129"/>
      <c r="I644" s="129"/>
      <c r="J644" s="129"/>
      <c r="K644" s="558"/>
    </row>
    <row r="645" spans="1:11">
      <c r="A645" s="211"/>
      <c r="B645" s="225"/>
      <c r="C645" s="158"/>
      <c r="D645" s="109"/>
      <c r="E645" s="131"/>
      <c r="F645" s="132"/>
      <c r="G645" s="129"/>
      <c r="H645" s="129"/>
      <c r="I645" s="129"/>
      <c r="J645" s="129"/>
      <c r="K645" s="558"/>
    </row>
    <row r="646" spans="1:11">
      <c r="A646" s="211"/>
      <c r="B646" s="225"/>
      <c r="C646" s="158"/>
      <c r="D646" s="109"/>
      <c r="E646" s="131"/>
      <c r="F646" s="132"/>
      <c r="G646" s="129"/>
      <c r="H646" s="129"/>
      <c r="I646" s="129"/>
      <c r="J646" s="129"/>
      <c r="K646" s="558"/>
    </row>
    <row r="647" spans="1:11">
      <c r="A647" s="211"/>
      <c r="B647" s="225"/>
      <c r="C647" s="158"/>
      <c r="D647" s="109"/>
      <c r="E647" s="131"/>
      <c r="F647" s="132"/>
      <c r="G647" s="129"/>
      <c r="H647" s="129"/>
      <c r="I647" s="129"/>
      <c r="J647" s="129"/>
      <c r="K647" s="558"/>
    </row>
    <row r="648" spans="1:11">
      <c r="A648" s="211"/>
      <c r="B648" s="225"/>
      <c r="C648" s="158"/>
      <c r="D648" s="109"/>
      <c r="E648" s="131"/>
      <c r="F648" s="132"/>
      <c r="G648" s="129"/>
      <c r="H648" s="129"/>
      <c r="I648" s="129"/>
      <c r="J648" s="129"/>
      <c r="K648" s="558"/>
    </row>
    <row r="649" spans="1:11">
      <c r="A649" s="211"/>
      <c r="B649" s="225"/>
      <c r="C649" s="158"/>
      <c r="D649" s="109"/>
      <c r="E649" s="131"/>
      <c r="F649" s="132"/>
      <c r="G649" s="129"/>
      <c r="H649" s="129"/>
      <c r="I649" s="129"/>
      <c r="J649" s="129"/>
      <c r="K649" s="558"/>
    </row>
    <row r="650" spans="1:11">
      <c r="A650" s="211"/>
      <c r="B650" s="225"/>
      <c r="C650" s="158"/>
      <c r="D650" s="109"/>
      <c r="E650" s="131"/>
      <c r="F650" s="132"/>
      <c r="G650" s="129"/>
      <c r="H650" s="129"/>
      <c r="I650" s="129"/>
      <c r="J650" s="129"/>
      <c r="K650" s="558"/>
    </row>
    <row r="651" spans="1:11">
      <c r="A651" s="211"/>
      <c r="B651" s="225"/>
      <c r="C651" s="158"/>
      <c r="D651" s="109"/>
      <c r="E651" s="131"/>
      <c r="F651" s="132"/>
      <c r="G651" s="129"/>
      <c r="H651" s="129"/>
      <c r="I651" s="129"/>
      <c r="J651" s="129"/>
      <c r="K651" s="558"/>
    </row>
    <row r="652" spans="1:11">
      <c r="A652" s="211"/>
      <c r="B652" s="225"/>
      <c r="C652" s="158"/>
      <c r="D652" s="109"/>
      <c r="E652" s="131"/>
      <c r="F652" s="132"/>
      <c r="G652" s="129"/>
      <c r="H652" s="129"/>
      <c r="I652" s="129"/>
      <c r="J652" s="129"/>
      <c r="K652" s="558"/>
    </row>
    <row r="653" spans="1:11">
      <c r="A653" s="211"/>
      <c r="B653" s="225"/>
      <c r="C653" s="158"/>
      <c r="D653" s="109"/>
      <c r="E653" s="131"/>
      <c r="F653" s="132"/>
      <c r="G653" s="129"/>
      <c r="H653" s="129"/>
      <c r="I653" s="129"/>
      <c r="J653" s="129"/>
      <c r="K653" s="558"/>
    </row>
    <row r="654" spans="1:11">
      <c r="A654" s="211"/>
      <c r="B654" s="225"/>
      <c r="C654" s="158"/>
      <c r="D654" s="109"/>
      <c r="E654" s="131"/>
      <c r="F654" s="132"/>
      <c r="G654" s="129"/>
      <c r="H654" s="129"/>
      <c r="I654" s="129"/>
      <c r="J654" s="129"/>
      <c r="K654" s="558"/>
    </row>
    <row r="655" spans="1:11">
      <c r="A655" s="211"/>
      <c r="B655" s="225"/>
      <c r="C655" s="158"/>
      <c r="D655" s="109"/>
      <c r="E655" s="131"/>
      <c r="F655" s="132"/>
      <c r="G655" s="129"/>
      <c r="H655" s="129"/>
      <c r="I655" s="129"/>
      <c r="J655" s="129"/>
      <c r="K655" s="558"/>
    </row>
    <row r="656" spans="1:11">
      <c r="A656" s="211"/>
      <c r="B656" s="225"/>
      <c r="C656" s="158"/>
      <c r="D656" s="109"/>
      <c r="E656" s="131"/>
      <c r="F656" s="132"/>
      <c r="G656" s="129"/>
      <c r="H656" s="129"/>
      <c r="I656" s="129"/>
      <c r="J656" s="129"/>
      <c r="K656" s="558"/>
    </row>
    <row r="657" spans="1:11">
      <c r="A657" s="211"/>
      <c r="B657" s="225"/>
      <c r="C657" s="158"/>
      <c r="D657" s="109"/>
      <c r="E657" s="131"/>
      <c r="F657" s="132"/>
      <c r="G657" s="129"/>
      <c r="H657" s="129"/>
      <c r="I657" s="129"/>
      <c r="J657" s="129"/>
      <c r="K657" s="558"/>
    </row>
    <row r="658" spans="1:11">
      <c r="A658" s="211"/>
      <c r="B658" s="225"/>
      <c r="C658" s="158"/>
      <c r="D658" s="109"/>
      <c r="E658" s="131"/>
      <c r="F658" s="132"/>
      <c r="G658" s="129"/>
      <c r="H658" s="129"/>
      <c r="I658" s="129"/>
      <c r="J658" s="129"/>
      <c r="K658" s="558"/>
    </row>
    <row r="659" spans="1:11">
      <c r="A659" s="211"/>
      <c r="B659" s="225"/>
      <c r="C659" s="158"/>
      <c r="D659" s="109"/>
      <c r="E659" s="131"/>
      <c r="F659" s="132"/>
      <c r="G659" s="129"/>
      <c r="H659" s="129"/>
      <c r="I659" s="129"/>
      <c r="J659" s="129"/>
      <c r="K659" s="558"/>
    </row>
    <row r="660" spans="1:11">
      <c r="A660" s="211"/>
      <c r="B660" s="225"/>
      <c r="C660" s="158"/>
      <c r="D660" s="109"/>
      <c r="E660" s="131"/>
      <c r="F660" s="132"/>
      <c r="G660" s="129"/>
      <c r="H660" s="129"/>
      <c r="I660" s="129"/>
      <c r="J660" s="129"/>
      <c r="K660" s="558"/>
    </row>
    <row r="661" spans="1:11">
      <c r="A661" s="211"/>
      <c r="B661" s="225"/>
      <c r="C661" s="158"/>
      <c r="D661" s="109"/>
      <c r="E661" s="131"/>
      <c r="F661" s="132"/>
      <c r="G661" s="129"/>
      <c r="H661" s="129"/>
      <c r="I661" s="129"/>
      <c r="J661" s="129"/>
      <c r="K661" s="558"/>
    </row>
    <row r="662" spans="1:11">
      <c r="A662" s="211"/>
      <c r="B662" s="225"/>
      <c r="C662" s="158"/>
      <c r="D662" s="109"/>
      <c r="E662" s="131"/>
      <c r="F662" s="132"/>
      <c r="G662" s="129"/>
      <c r="H662" s="129"/>
      <c r="I662" s="129"/>
      <c r="J662" s="129"/>
      <c r="K662" s="558"/>
    </row>
    <row r="663" spans="1:11">
      <c r="A663" s="211"/>
      <c r="B663" s="225"/>
      <c r="C663" s="158"/>
      <c r="D663" s="109"/>
      <c r="E663" s="131"/>
      <c r="F663" s="132"/>
      <c r="G663" s="129"/>
      <c r="H663" s="129"/>
      <c r="I663" s="129"/>
      <c r="J663" s="129"/>
      <c r="K663" s="558"/>
    </row>
    <row r="664" spans="1:11">
      <c r="A664" s="211"/>
      <c r="B664" s="225"/>
      <c r="C664" s="158"/>
      <c r="D664" s="109"/>
      <c r="E664" s="131"/>
      <c r="F664" s="132"/>
      <c r="G664" s="129"/>
      <c r="H664" s="129"/>
      <c r="I664" s="129"/>
      <c r="J664" s="129"/>
      <c r="K664" s="558"/>
    </row>
    <row r="665" spans="1:11">
      <c r="A665" s="211"/>
      <c r="B665" s="225"/>
      <c r="C665" s="158"/>
      <c r="D665" s="109"/>
      <c r="E665" s="131"/>
      <c r="F665" s="132"/>
      <c r="G665" s="129"/>
      <c r="H665" s="129"/>
      <c r="I665" s="129"/>
      <c r="J665" s="129"/>
      <c r="K665" s="558"/>
    </row>
    <row r="666" spans="1:11">
      <c r="A666" s="211"/>
      <c r="B666" s="225"/>
      <c r="C666" s="158"/>
      <c r="D666" s="109"/>
      <c r="E666" s="131"/>
      <c r="F666" s="132"/>
      <c r="G666" s="129"/>
      <c r="H666" s="129"/>
      <c r="I666" s="129"/>
      <c r="J666" s="129"/>
      <c r="K666" s="558"/>
    </row>
    <row r="667" spans="1:11">
      <c r="A667" s="211"/>
      <c r="B667" s="225"/>
      <c r="C667" s="158"/>
      <c r="D667" s="109"/>
      <c r="E667" s="131"/>
      <c r="F667" s="132"/>
      <c r="G667" s="129"/>
      <c r="H667" s="129"/>
      <c r="I667" s="129"/>
      <c r="J667" s="129"/>
      <c r="K667" s="558"/>
    </row>
    <row r="668" spans="1:11">
      <c r="A668" s="211"/>
      <c r="B668" s="225"/>
      <c r="C668" s="158"/>
      <c r="D668" s="109"/>
      <c r="E668" s="131"/>
      <c r="F668" s="132"/>
      <c r="G668" s="129"/>
      <c r="H668" s="129"/>
      <c r="I668" s="129"/>
      <c r="J668" s="129"/>
      <c r="K668" s="558"/>
    </row>
    <row r="669" spans="1:11">
      <c r="A669" s="211"/>
      <c r="B669" s="225"/>
      <c r="C669" s="158"/>
      <c r="D669" s="109"/>
      <c r="E669" s="131"/>
      <c r="F669" s="132"/>
      <c r="G669" s="129"/>
      <c r="H669" s="129"/>
      <c r="I669" s="129"/>
      <c r="J669" s="129"/>
      <c r="K669" s="558"/>
    </row>
    <row r="670" spans="1:11">
      <c r="A670" s="211"/>
      <c r="B670" s="225"/>
      <c r="C670" s="158"/>
      <c r="D670" s="109"/>
      <c r="E670" s="131"/>
      <c r="F670" s="132"/>
      <c r="G670" s="129"/>
      <c r="H670" s="129"/>
      <c r="I670" s="129"/>
      <c r="J670" s="129"/>
      <c r="K670" s="558"/>
    </row>
    <row r="671" spans="1:11">
      <c r="A671" s="211"/>
      <c r="B671" s="225"/>
      <c r="C671" s="158"/>
      <c r="D671" s="109"/>
      <c r="E671" s="131"/>
      <c r="F671" s="132"/>
      <c r="G671" s="129"/>
      <c r="H671" s="129"/>
      <c r="I671" s="129"/>
      <c r="J671" s="129"/>
      <c r="K671" s="558"/>
    </row>
    <row r="672" spans="1:11">
      <c r="A672" s="211"/>
      <c r="B672" s="225"/>
      <c r="C672" s="158"/>
      <c r="D672" s="109"/>
      <c r="E672" s="131"/>
      <c r="F672" s="132"/>
      <c r="G672" s="129"/>
      <c r="H672" s="129"/>
      <c r="I672" s="129"/>
      <c r="J672" s="129"/>
      <c r="K672" s="558"/>
    </row>
    <row r="673" spans="1:11">
      <c r="A673" s="211"/>
      <c r="B673" s="225"/>
      <c r="C673" s="158"/>
      <c r="D673" s="109"/>
      <c r="E673" s="131"/>
      <c r="F673" s="132"/>
      <c r="G673" s="129"/>
      <c r="H673" s="129"/>
      <c r="I673" s="129"/>
      <c r="J673" s="129"/>
      <c r="K673" s="558"/>
    </row>
    <row r="674" spans="1:11">
      <c r="A674" s="211"/>
      <c r="B674" s="225"/>
      <c r="C674" s="158"/>
      <c r="D674" s="109"/>
      <c r="E674" s="131"/>
      <c r="F674" s="132"/>
      <c r="G674" s="129"/>
      <c r="H674" s="129"/>
      <c r="I674" s="129"/>
      <c r="J674" s="129"/>
      <c r="K674" s="558"/>
    </row>
    <row r="675" spans="1:11">
      <c r="A675" s="211"/>
      <c r="B675" s="225"/>
      <c r="C675" s="158"/>
      <c r="D675" s="109"/>
      <c r="E675" s="131"/>
      <c r="F675" s="132"/>
      <c r="G675" s="129"/>
      <c r="H675" s="129"/>
      <c r="I675" s="129"/>
      <c r="J675" s="129"/>
      <c r="K675" s="558"/>
    </row>
    <row r="676" spans="1:11">
      <c r="A676" s="211"/>
      <c r="B676" s="225"/>
      <c r="C676" s="158"/>
      <c r="D676" s="109"/>
      <c r="E676" s="131"/>
      <c r="F676" s="132"/>
      <c r="G676" s="129"/>
      <c r="H676" s="129"/>
      <c r="I676" s="129"/>
      <c r="J676" s="129"/>
      <c r="K676" s="558"/>
    </row>
    <row r="677" spans="1:11">
      <c r="A677" s="211"/>
      <c r="B677" s="225"/>
      <c r="C677" s="158"/>
      <c r="D677" s="109"/>
      <c r="E677" s="131"/>
      <c r="F677" s="132"/>
      <c r="G677" s="129"/>
      <c r="H677" s="129"/>
      <c r="I677" s="129"/>
      <c r="J677" s="129"/>
      <c r="K677" s="558"/>
    </row>
    <row r="678" spans="1:11">
      <c r="A678" s="211"/>
      <c r="B678" s="225"/>
      <c r="C678" s="158"/>
      <c r="D678" s="109"/>
      <c r="E678" s="131"/>
      <c r="F678" s="132"/>
      <c r="G678" s="129"/>
      <c r="H678" s="129"/>
      <c r="I678" s="129"/>
      <c r="J678" s="129"/>
      <c r="K678" s="558"/>
    </row>
    <row r="679" spans="1:11">
      <c r="A679" s="211"/>
      <c r="B679" s="225"/>
      <c r="C679" s="158"/>
      <c r="D679" s="109"/>
      <c r="E679" s="131"/>
      <c r="F679" s="132"/>
      <c r="G679" s="129"/>
      <c r="H679" s="129"/>
      <c r="I679" s="129"/>
      <c r="J679" s="129"/>
      <c r="K679" s="558"/>
    </row>
    <row r="680" spans="1:11">
      <c r="A680" s="211"/>
      <c r="B680" s="225"/>
      <c r="C680" s="158"/>
      <c r="D680" s="109"/>
      <c r="E680" s="131"/>
      <c r="F680" s="132"/>
      <c r="G680" s="129"/>
      <c r="H680" s="129"/>
      <c r="I680" s="129"/>
      <c r="J680" s="129"/>
      <c r="K680" s="558"/>
    </row>
    <row r="681" spans="1:11">
      <c r="A681" s="211"/>
      <c r="B681" s="225"/>
      <c r="C681" s="158"/>
      <c r="D681" s="109"/>
      <c r="E681" s="131"/>
      <c r="F681" s="132"/>
      <c r="G681" s="129"/>
      <c r="H681" s="129"/>
      <c r="I681" s="129"/>
      <c r="J681" s="129"/>
      <c r="K681" s="558"/>
    </row>
    <row r="682" spans="1:11">
      <c r="A682" s="211"/>
      <c r="B682" s="225"/>
      <c r="C682" s="158"/>
      <c r="D682" s="109"/>
      <c r="E682" s="131"/>
      <c r="F682" s="132"/>
      <c r="G682" s="129"/>
      <c r="H682" s="129"/>
      <c r="I682" s="129"/>
      <c r="J682" s="129"/>
      <c r="K682" s="558"/>
    </row>
    <row r="683" spans="1:11">
      <c r="A683" s="211"/>
      <c r="B683" s="225"/>
      <c r="C683" s="158"/>
      <c r="D683" s="109"/>
      <c r="E683" s="131"/>
      <c r="F683" s="132"/>
      <c r="G683" s="129"/>
      <c r="H683" s="129"/>
      <c r="I683" s="129"/>
      <c r="J683" s="129"/>
      <c r="K683" s="558"/>
    </row>
    <row r="684" spans="1:11">
      <c r="A684" s="211"/>
      <c r="B684" s="225"/>
      <c r="C684" s="158"/>
      <c r="D684" s="109"/>
      <c r="E684" s="131"/>
      <c r="F684" s="132"/>
      <c r="G684" s="129"/>
      <c r="H684" s="129"/>
      <c r="I684" s="129"/>
      <c r="J684" s="129"/>
      <c r="K684" s="558"/>
    </row>
    <row r="685" spans="1:11">
      <c r="A685" s="211"/>
      <c r="B685" s="225"/>
      <c r="C685" s="158"/>
      <c r="D685" s="109"/>
      <c r="E685" s="131"/>
      <c r="F685" s="132"/>
      <c r="G685" s="129"/>
      <c r="H685" s="129"/>
      <c r="I685" s="129"/>
      <c r="J685" s="129"/>
      <c r="K685" s="558"/>
    </row>
    <row r="686" spans="1:11">
      <c r="A686" s="211"/>
      <c r="B686" s="225"/>
      <c r="C686" s="158"/>
      <c r="D686" s="109"/>
      <c r="E686" s="131"/>
      <c r="F686" s="132"/>
      <c r="G686" s="129"/>
      <c r="H686" s="129"/>
      <c r="I686" s="129"/>
      <c r="J686" s="129"/>
      <c r="K686" s="558"/>
    </row>
    <row r="687" spans="1:11">
      <c r="A687" s="211"/>
      <c r="B687" s="225"/>
      <c r="C687" s="158"/>
      <c r="D687" s="109"/>
      <c r="E687" s="131"/>
      <c r="F687" s="132"/>
      <c r="G687" s="129"/>
      <c r="H687" s="129"/>
      <c r="I687" s="129"/>
      <c r="J687" s="129"/>
      <c r="K687" s="558"/>
    </row>
    <row r="688" spans="1:11">
      <c r="A688" s="211"/>
      <c r="B688" s="225"/>
      <c r="C688" s="158"/>
      <c r="D688" s="109"/>
      <c r="E688" s="131"/>
      <c r="F688" s="132"/>
      <c r="G688" s="129"/>
      <c r="H688" s="129"/>
      <c r="I688" s="129"/>
      <c r="J688" s="129"/>
      <c r="K688" s="558"/>
    </row>
    <row r="689" spans="1:11">
      <c r="A689" s="211"/>
      <c r="B689" s="225"/>
      <c r="C689" s="158"/>
      <c r="D689" s="109"/>
      <c r="E689" s="131"/>
      <c r="F689" s="132"/>
      <c r="G689" s="129"/>
      <c r="H689" s="129"/>
      <c r="I689" s="129"/>
      <c r="J689" s="129"/>
      <c r="K689" s="558"/>
    </row>
    <row r="690" spans="1:11">
      <c r="A690" s="211"/>
      <c r="B690" s="225"/>
      <c r="C690" s="158"/>
      <c r="D690" s="109"/>
      <c r="E690" s="131"/>
      <c r="F690" s="132"/>
      <c r="G690" s="129"/>
      <c r="H690" s="129"/>
      <c r="I690" s="129"/>
      <c r="J690" s="129"/>
      <c r="K690" s="558"/>
    </row>
    <row r="691" spans="1:11">
      <c r="A691" s="211"/>
      <c r="B691" s="225"/>
      <c r="C691" s="158"/>
      <c r="D691" s="109"/>
      <c r="E691" s="131"/>
      <c r="F691" s="132"/>
      <c r="G691" s="129"/>
      <c r="H691" s="129"/>
      <c r="I691" s="129"/>
      <c r="J691" s="129"/>
      <c r="K691" s="558"/>
    </row>
    <row r="692" spans="1:11">
      <c r="A692" s="211"/>
      <c r="B692" s="225"/>
      <c r="C692" s="158"/>
      <c r="D692" s="109"/>
      <c r="E692" s="131"/>
      <c r="F692" s="132"/>
      <c r="G692" s="129"/>
      <c r="H692" s="129"/>
      <c r="I692" s="129"/>
      <c r="J692" s="129"/>
      <c r="K692" s="558"/>
    </row>
    <row r="693" spans="1:11">
      <c r="A693" s="211"/>
      <c r="B693" s="225"/>
      <c r="C693" s="158"/>
      <c r="D693" s="109"/>
      <c r="E693" s="131"/>
      <c r="F693" s="132"/>
      <c r="G693" s="129"/>
      <c r="H693" s="129"/>
      <c r="I693" s="129"/>
      <c r="J693" s="129"/>
      <c r="K693" s="558"/>
    </row>
    <row r="694" spans="1:11">
      <c r="A694" s="211"/>
      <c r="B694" s="225"/>
      <c r="C694" s="158"/>
      <c r="D694" s="109"/>
      <c r="E694" s="131"/>
      <c r="F694" s="132"/>
      <c r="G694" s="129"/>
      <c r="H694" s="129"/>
      <c r="I694" s="129"/>
      <c r="J694" s="129"/>
      <c r="K694" s="558"/>
    </row>
    <row r="695" spans="1:11">
      <c r="A695" s="211"/>
      <c r="B695" s="225"/>
      <c r="C695" s="158"/>
      <c r="D695" s="109"/>
      <c r="E695" s="131"/>
      <c r="F695" s="132"/>
      <c r="G695" s="129"/>
      <c r="H695" s="129"/>
      <c r="I695" s="129"/>
      <c r="J695" s="129"/>
      <c r="K695" s="558"/>
    </row>
    <row r="696" spans="1:11">
      <c r="A696" s="211"/>
      <c r="B696" s="225"/>
      <c r="C696" s="158"/>
      <c r="D696" s="109"/>
      <c r="E696" s="131"/>
      <c r="F696" s="132"/>
      <c r="G696" s="129"/>
      <c r="H696" s="129"/>
      <c r="I696" s="129"/>
      <c r="J696" s="129"/>
      <c r="K696" s="558"/>
    </row>
    <row r="697" spans="1:11">
      <c r="A697" s="211"/>
      <c r="B697" s="225"/>
      <c r="C697" s="158"/>
      <c r="D697" s="109"/>
      <c r="E697" s="131"/>
      <c r="F697" s="132"/>
      <c r="G697" s="129"/>
      <c r="H697" s="129"/>
      <c r="I697" s="129"/>
      <c r="J697" s="129"/>
      <c r="K697" s="558"/>
    </row>
    <row r="698" spans="1:11">
      <c r="A698" s="211"/>
      <c r="B698" s="225"/>
      <c r="C698" s="158"/>
      <c r="D698" s="109"/>
      <c r="E698" s="131"/>
      <c r="F698" s="132"/>
      <c r="G698" s="129"/>
      <c r="H698" s="129"/>
      <c r="I698" s="129"/>
      <c r="J698" s="129"/>
      <c r="K698" s="558"/>
    </row>
    <row r="699" spans="1:11">
      <c r="A699" s="211"/>
      <c r="B699" s="225"/>
      <c r="C699" s="158"/>
      <c r="D699" s="109"/>
      <c r="E699" s="131"/>
      <c r="F699" s="132"/>
      <c r="G699" s="129"/>
      <c r="H699" s="129"/>
      <c r="I699" s="129"/>
      <c r="J699" s="129"/>
      <c r="K699" s="558"/>
    </row>
    <row r="700" spans="1:11">
      <c r="A700" s="211"/>
      <c r="B700" s="225"/>
      <c r="C700" s="158"/>
      <c r="D700" s="109"/>
      <c r="E700" s="131"/>
      <c r="F700" s="132"/>
      <c r="G700" s="129"/>
      <c r="H700" s="129"/>
      <c r="I700" s="129"/>
      <c r="J700" s="129"/>
      <c r="K700" s="558"/>
    </row>
    <row r="701" spans="1:11">
      <c r="A701" s="211"/>
      <c r="B701" s="225"/>
      <c r="C701" s="158"/>
      <c r="D701" s="109"/>
      <c r="E701" s="131"/>
      <c r="F701" s="132"/>
      <c r="G701" s="129"/>
      <c r="H701" s="129"/>
      <c r="I701" s="129"/>
      <c r="J701" s="129"/>
      <c r="K701" s="558"/>
    </row>
    <row r="702" spans="1:11">
      <c r="A702" s="211"/>
      <c r="B702" s="225"/>
      <c r="C702" s="158"/>
      <c r="D702" s="109"/>
      <c r="E702" s="131"/>
      <c r="F702" s="132"/>
      <c r="G702" s="129"/>
      <c r="H702" s="129"/>
      <c r="I702" s="129"/>
      <c r="J702" s="129"/>
      <c r="K702" s="558"/>
    </row>
    <row r="703" spans="1:11">
      <c r="A703" s="211"/>
      <c r="B703" s="225"/>
      <c r="C703" s="158"/>
      <c r="D703" s="109"/>
      <c r="E703" s="131"/>
      <c r="F703" s="132"/>
      <c r="G703" s="129"/>
      <c r="H703" s="129"/>
      <c r="I703" s="129"/>
      <c r="J703" s="129"/>
      <c r="K703" s="558"/>
    </row>
    <row r="704" spans="1:11">
      <c r="A704" s="211"/>
      <c r="B704" s="225"/>
      <c r="C704" s="158"/>
      <c r="D704" s="109"/>
      <c r="E704" s="131"/>
      <c r="F704" s="132"/>
      <c r="G704" s="129"/>
      <c r="H704" s="129"/>
      <c r="I704" s="129"/>
      <c r="J704" s="129"/>
      <c r="K704" s="558"/>
    </row>
    <row r="705" spans="1:11">
      <c r="A705" s="211"/>
      <c r="B705" s="225"/>
      <c r="C705" s="158"/>
      <c r="D705" s="109"/>
      <c r="E705" s="131"/>
      <c r="F705" s="132"/>
      <c r="G705" s="129"/>
      <c r="H705" s="129"/>
      <c r="I705" s="129"/>
      <c r="J705" s="129"/>
      <c r="K705" s="558"/>
    </row>
    <row r="706" spans="1:11">
      <c r="A706" s="211"/>
      <c r="B706" s="225"/>
      <c r="C706" s="158"/>
      <c r="D706" s="109"/>
      <c r="E706" s="131"/>
      <c r="F706" s="132"/>
      <c r="G706" s="129"/>
      <c r="H706" s="129"/>
      <c r="I706" s="129"/>
      <c r="J706" s="129"/>
      <c r="K706" s="558"/>
    </row>
    <row r="707" spans="1:11">
      <c r="A707" s="211"/>
      <c r="B707" s="225"/>
      <c r="C707" s="158"/>
      <c r="D707" s="109"/>
      <c r="E707" s="131"/>
      <c r="F707" s="132"/>
      <c r="G707" s="129"/>
      <c r="H707" s="129"/>
      <c r="I707" s="129"/>
      <c r="J707" s="129"/>
      <c r="K707" s="558"/>
    </row>
    <row r="708" spans="1:11">
      <c r="A708" s="211"/>
      <c r="B708" s="225"/>
      <c r="C708" s="158"/>
      <c r="D708" s="109"/>
      <c r="E708" s="131"/>
      <c r="F708" s="132"/>
      <c r="G708" s="129"/>
      <c r="H708" s="129"/>
      <c r="I708" s="129"/>
      <c r="J708" s="129"/>
      <c r="K708" s="558"/>
    </row>
    <row r="709" spans="1:11">
      <c r="A709" s="211"/>
      <c r="B709" s="225"/>
      <c r="C709" s="158"/>
      <c r="D709" s="109"/>
      <c r="E709" s="131"/>
      <c r="F709" s="132"/>
      <c r="G709" s="129"/>
      <c r="H709" s="129"/>
      <c r="I709" s="129"/>
      <c r="J709" s="129"/>
      <c r="K709" s="558"/>
    </row>
    <row r="710" spans="1:11">
      <c r="A710" s="211"/>
      <c r="B710" s="225"/>
      <c r="C710" s="158"/>
      <c r="D710" s="109"/>
      <c r="E710" s="131"/>
      <c r="F710" s="132"/>
      <c r="G710" s="129"/>
      <c r="H710" s="129"/>
      <c r="I710" s="129"/>
      <c r="J710" s="129"/>
      <c r="K710" s="558"/>
    </row>
    <row r="711" spans="1:11">
      <c r="A711" s="211"/>
      <c r="B711" s="225"/>
      <c r="C711" s="158"/>
      <c r="D711" s="109"/>
      <c r="E711" s="131"/>
      <c r="F711" s="132"/>
      <c r="G711" s="129"/>
      <c r="H711" s="129"/>
      <c r="I711" s="129"/>
      <c r="J711" s="129"/>
      <c r="K711" s="558"/>
    </row>
    <row r="712" spans="1:11">
      <c r="A712" s="211"/>
      <c r="B712" s="225"/>
      <c r="C712" s="158"/>
      <c r="D712" s="109"/>
      <c r="E712" s="131"/>
      <c r="F712" s="132"/>
      <c r="G712" s="129"/>
      <c r="H712" s="129"/>
      <c r="I712" s="129"/>
      <c r="J712" s="129"/>
      <c r="K712" s="558"/>
    </row>
    <row r="713" spans="1:11">
      <c r="A713" s="211"/>
      <c r="B713" s="225"/>
      <c r="C713" s="158"/>
      <c r="D713" s="109"/>
      <c r="E713" s="131"/>
      <c r="F713" s="132"/>
      <c r="G713" s="129"/>
      <c r="H713" s="129"/>
      <c r="I713" s="129"/>
      <c r="J713" s="129"/>
      <c r="K713" s="558"/>
    </row>
    <row r="714" spans="1:11">
      <c r="A714" s="211"/>
      <c r="B714" s="225"/>
      <c r="C714" s="158"/>
      <c r="D714" s="109"/>
      <c r="E714" s="131"/>
      <c r="F714" s="132"/>
      <c r="G714" s="129"/>
      <c r="H714" s="129"/>
      <c r="I714" s="129"/>
      <c r="J714" s="129"/>
      <c r="K714" s="558"/>
    </row>
    <row r="715" spans="1:11">
      <c r="A715" s="211"/>
      <c r="B715" s="225"/>
      <c r="C715" s="158"/>
      <c r="D715" s="109"/>
      <c r="E715" s="131"/>
      <c r="F715" s="132"/>
      <c r="G715" s="129"/>
      <c r="H715" s="129"/>
      <c r="I715" s="129"/>
      <c r="J715" s="129"/>
      <c r="K715" s="558"/>
    </row>
    <row r="716" spans="1:11">
      <c r="A716" s="211"/>
      <c r="B716" s="225"/>
      <c r="C716" s="158"/>
      <c r="D716" s="109"/>
      <c r="E716" s="131"/>
      <c r="F716" s="132"/>
      <c r="G716" s="129"/>
      <c r="H716" s="129"/>
      <c r="I716" s="129"/>
      <c r="J716" s="129"/>
      <c r="K716" s="558"/>
    </row>
    <row r="717" spans="1:11">
      <c r="A717" s="211"/>
      <c r="B717" s="225"/>
      <c r="C717" s="158"/>
      <c r="D717" s="109"/>
      <c r="E717" s="131"/>
      <c r="F717" s="132"/>
      <c r="G717" s="129"/>
      <c r="H717" s="129"/>
      <c r="I717" s="129"/>
      <c r="J717" s="129"/>
      <c r="K717" s="558"/>
    </row>
    <row r="718" spans="1:11">
      <c r="A718" s="211"/>
      <c r="B718" s="225"/>
      <c r="C718" s="158"/>
      <c r="D718" s="109"/>
      <c r="E718" s="131"/>
      <c r="F718" s="132"/>
      <c r="G718" s="129"/>
      <c r="H718" s="129"/>
      <c r="I718" s="129"/>
      <c r="J718" s="129"/>
      <c r="K718" s="558"/>
    </row>
    <row r="719" spans="1:11">
      <c r="A719" s="211"/>
      <c r="B719" s="225"/>
      <c r="C719" s="158"/>
      <c r="D719" s="109"/>
      <c r="E719" s="131"/>
      <c r="F719" s="132"/>
      <c r="G719" s="129"/>
      <c r="H719" s="129"/>
      <c r="I719" s="129"/>
      <c r="J719" s="129"/>
      <c r="K719" s="558"/>
    </row>
    <row r="720" spans="1:11">
      <c r="A720" s="211"/>
      <c r="B720" s="225"/>
      <c r="C720" s="158"/>
      <c r="D720" s="109"/>
      <c r="E720" s="131"/>
      <c r="F720" s="132"/>
      <c r="G720" s="129"/>
      <c r="H720" s="129"/>
      <c r="I720" s="129"/>
      <c r="J720" s="129"/>
      <c r="K720" s="558"/>
    </row>
    <row r="721" spans="1:11">
      <c r="A721" s="211"/>
      <c r="B721" s="225"/>
      <c r="C721" s="158"/>
      <c r="D721" s="109"/>
      <c r="E721" s="131"/>
      <c r="F721" s="132"/>
      <c r="G721" s="129"/>
      <c r="H721" s="129"/>
      <c r="I721" s="129"/>
      <c r="J721" s="129"/>
      <c r="K721" s="558"/>
    </row>
    <row r="722" spans="1:11">
      <c r="A722" s="211"/>
      <c r="B722" s="225"/>
      <c r="C722" s="158"/>
      <c r="D722" s="109"/>
      <c r="E722" s="131"/>
      <c r="F722" s="132"/>
      <c r="G722" s="129"/>
      <c r="H722" s="129"/>
      <c r="I722" s="129"/>
      <c r="J722" s="129"/>
      <c r="K722" s="558"/>
    </row>
    <row r="723" spans="1:11">
      <c r="A723" s="211"/>
      <c r="B723" s="225"/>
      <c r="C723" s="158"/>
      <c r="D723" s="109"/>
      <c r="E723" s="131"/>
      <c r="F723" s="132"/>
      <c r="G723" s="129"/>
      <c r="H723" s="129"/>
      <c r="I723" s="129"/>
      <c r="J723" s="129"/>
      <c r="K723" s="558"/>
    </row>
    <row r="724" spans="1:11">
      <c r="A724" s="211"/>
      <c r="B724" s="225"/>
      <c r="C724" s="158"/>
      <c r="D724" s="109"/>
      <c r="E724" s="131"/>
      <c r="F724" s="132"/>
      <c r="G724" s="129"/>
      <c r="H724" s="129"/>
      <c r="I724" s="129"/>
      <c r="J724" s="129"/>
      <c r="K724" s="558"/>
    </row>
    <row r="725" spans="1:11">
      <c r="A725" s="211"/>
      <c r="B725" s="225"/>
      <c r="C725" s="158"/>
      <c r="D725" s="109"/>
      <c r="E725" s="131"/>
      <c r="F725" s="132"/>
      <c r="G725" s="129"/>
      <c r="H725" s="129"/>
      <c r="I725" s="129"/>
      <c r="J725" s="129"/>
      <c r="K725" s="558"/>
    </row>
    <row r="726" spans="1:11">
      <c r="A726" s="211"/>
      <c r="B726" s="225"/>
      <c r="C726" s="158"/>
      <c r="D726" s="109"/>
      <c r="E726" s="131"/>
      <c r="F726" s="132"/>
      <c r="G726" s="129"/>
      <c r="H726" s="129"/>
      <c r="I726" s="129"/>
      <c r="J726" s="129"/>
      <c r="K726" s="558"/>
    </row>
    <row r="727" spans="1:11">
      <c r="A727" s="211"/>
      <c r="B727" s="225"/>
      <c r="C727" s="158"/>
      <c r="D727" s="109"/>
      <c r="E727" s="131"/>
      <c r="F727" s="132"/>
      <c r="G727" s="129"/>
      <c r="H727" s="129"/>
      <c r="I727" s="129"/>
      <c r="J727" s="129"/>
      <c r="K727" s="558"/>
    </row>
    <row r="728" spans="1:11">
      <c r="A728" s="211"/>
      <c r="B728" s="225"/>
      <c r="C728" s="158"/>
      <c r="D728" s="109"/>
      <c r="E728" s="131"/>
      <c r="F728" s="132"/>
      <c r="G728" s="129"/>
      <c r="H728" s="129"/>
      <c r="I728" s="129"/>
      <c r="J728" s="129"/>
      <c r="K728" s="558"/>
    </row>
    <row r="729" spans="1:11">
      <c r="A729" s="211"/>
      <c r="B729" s="225"/>
      <c r="C729" s="158"/>
      <c r="D729" s="109"/>
      <c r="E729" s="131"/>
      <c r="F729" s="132"/>
      <c r="G729" s="129"/>
      <c r="H729" s="129"/>
      <c r="I729" s="129"/>
      <c r="J729" s="129"/>
      <c r="K729" s="558"/>
    </row>
    <row r="730" spans="1:11">
      <c r="A730" s="211"/>
      <c r="B730" s="225"/>
      <c r="C730" s="158"/>
      <c r="D730" s="109"/>
      <c r="E730" s="131"/>
      <c r="F730" s="132"/>
      <c r="G730" s="129"/>
      <c r="H730" s="129"/>
      <c r="I730" s="129"/>
      <c r="J730" s="129"/>
      <c r="K730" s="558"/>
    </row>
    <row r="731" spans="1:11">
      <c r="A731" s="211"/>
      <c r="B731" s="225"/>
      <c r="C731" s="158"/>
      <c r="D731" s="109"/>
      <c r="E731" s="131"/>
      <c r="F731" s="132"/>
      <c r="G731" s="129"/>
      <c r="H731" s="129"/>
      <c r="I731" s="129"/>
      <c r="J731" s="129"/>
      <c r="K731" s="558"/>
    </row>
    <row r="732" spans="1:11">
      <c r="A732" s="211"/>
      <c r="B732" s="225"/>
      <c r="C732" s="158"/>
      <c r="D732" s="109"/>
      <c r="E732" s="131"/>
      <c r="F732" s="132"/>
      <c r="G732" s="129"/>
      <c r="H732" s="129"/>
      <c r="I732" s="129"/>
      <c r="J732" s="129"/>
      <c r="K732" s="558"/>
    </row>
    <row r="733" spans="1:11">
      <c r="A733" s="211"/>
      <c r="B733" s="225"/>
      <c r="C733" s="158"/>
      <c r="D733" s="109"/>
      <c r="E733" s="131"/>
      <c r="F733" s="132"/>
      <c r="G733" s="129"/>
      <c r="H733" s="129"/>
      <c r="I733" s="129"/>
      <c r="J733" s="129"/>
      <c r="K733" s="558"/>
    </row>
    <row r="734" spans="1:11">
      <c r="A734" s="211"/>
      <c r="B734" s="225"/>
      <c r="C734" s="158"/>
      <c r="D734" s="109"/>
      <c r="E734" s="131"/>
      <c r="F734" s="132"/>
      <c r="G734" s="129"/>
      <c r="H734" s="129"/>
      <c r="I734" s="129"/>
      <c r="J734" s="129"/>
      <c r="K734" s="558"/>
    </row>
    <row r="735" spans="1:11">
      <c r="A735" s="211"/>
      <c r="B735" s="225"/>
      <c r="C735" s="158"/>
      <c r="D735" s="109"/>
      <c r="E735" s="131"/>
      <c r="F735" s="132"/>
      <c r="G735" s="129"/>
      <c r="H735" s="129"/>
      <c r="I735" s="129"/>
      <c r="J735" s="129"/>
      <c r="K735" s="558"/>
    </row>
    <row r="736" spans="1:11">
      <c r="A736" s="211"/>
      <c r="B736" s="225"/>
      <c r="C736" s="158"/>
      <c r="D736" s="109"/>
      <c r="E736" s="131"/>
      <c r="F736" s="132"/>
      <c r="G736" s="129"/>
      <c r="H736" s="129"/>
      <c r="I736" s="129"/>
      <c r="J736" s="129"/>
      <c r="K736" s="558"/>
    </row>
    <row r="737" spans="1:11">
      <c r="A737" s="211"/>
      <c r="B737" s="225"/>
      <c r="C737" s="158"/>
      <c r="D737" s="109"/>
      <c r="E737" s="131"/>
      <c r="F737" s="132"/>
      <c r="G737" s="129"/>
      <c r="H737" s="129"/>
      <c r="I737" s="129"/>
      <c r="J737" s="129"/>
      <c r="K737" s="558"/>
    </row>
    <row r="738" spans="1:11">
      <c r="A738" s="211"/>
      <c r="B738" s="225"/>
      <c r="C738" s="158"/>
      <c r="D738" s="109"/>
      <c r="E738" s="131"/>
      <c r="F738" s="132"/>
      <c r="G738" s="129"/>
      <c r="H738" s="129"/>
      <c r="I738" s="129"/>
      <c r="J738" s="129"/>
      <c r="K738" s="558"/>
    </row>
    <row r="739" spans="1:11">
      <c r="A739" s="211"/>
      <c r="B739" s="225"/>
      <c r="C739" s="158"/>
      <c r="D739" s="109"/>
      <c r="E739" s="131"/>
      <c r="F739" s="132"/>
      <c r="G739" s="129"/>
      <c r="H739" s="129"/>
      <c r="I739" s="129"/>
      <c r="J739" s="129"/>
      <c r="K739" s="558"/>
    </row>
    <row r="740" spans="1:11">
      <c r="A740" s="211"/>
      <c r="B740" s="225"/>
      <c r="C740" s="158"/>
      <c r="D740" s="109"/>
      <c r="E740" s="131"/>
      <c r="F740" s="132"/>
      <c r="G740" s="129"/>
      <c r="H740" s="129"/>
      <c r="I740" s="129"/>
      <c r="J740" s="129"/>
      <c r="K740" s="558"/>
    </row>
    <row r="741" spans="1:11">
      <c r="A741" s="211"/>
      <c r="B741" s="225"/>
      <c r="C741" s="158"/>
      <c r="D741" s="109"/>
      <c r="E741" s="131"/>
      <c r="F741" s="132"/>
      <c r="G741" s="129"/>
      <c r="H741" s="129"/>
      <c r="I741" s="129"/>
      <c r="J741" s="129"/>
      <c r="K741" s="558"/>
    </row>
    <row r="742" spans="1:11">
      <c r="A742" s="211"/>
      <c r="B742" s="225"/>
      <c r="C742" s="158"/>
      <c r="D742" s="109"/>
      <c r="E742" s="131"/>
      <c r="F742" s="132"/>
      <c r="G742" s="129"/>
      <c r="H742" s="129"/>
      <c r="I742" s="129"/>
      <c r="J742" s="129"/>
      <c r="K742" s="558"/>
    </row>
    <row r="743" spans="1:11">
      <c r="A743" s="211"/>
      <c r="B743" s="225"/>
      <c r="C743" s="158"/>
      <c r="D743" s="109"/>
      <c r="E743" s="131"/>
      <c r="F743" s="132"/>
      <c r="G743" s="129"/>
      <c r="H743" s="129"/>
      <c r="I743" s="129"/>
      <c r="J743" s="129"/>
      <c r="K743" s="558"/>
    </row>
    <row r="744" spans="1:11">
      <c r="A744" s="211"/>
      <c r="B744" s="225"/>
      <c r="C744" s="158"/>
      <c r="D744" s="109"/>
      <c r="E744" s="131"/>
      <c r="F744" s="132"/>
      <c r="G744" s="129"/>
      <c r="H744" s="129"/>
      <c r="I744" s="129"/>
      <c r="J744" s="129"/>
      <c r="K744" s="558"/>
    </row>
    <row r="745" spans="1:11">
      <c r="A745" s="211"/>
      <c r="B745" s="225"/>
      <c r="C745" s="158"/>
      <c r="D745" s="109"/>
      <c r="E745" s="131"/>
      <c r="F745" s="132"/>
      <c r="G745" s="129"/>
      <c r="H745" s="129"/>
      <c r="I745" s="129"/>
      <c r="J745" s="129"/>
      <c r="K745" s="558"/>
    </row>
    <row r="746" spans="1:11">
      <c r="A746" s="211"/>
      <c r="B746" s="225"/>
      <c r="C746" s="158"/>
      <c r="D746" s="109"/>
      <c r="E746" s="131"/>
      <c r="F746" s="132"/>
      <c r="G746" s="129"/>
      <c r="H746" s="129"/>
      <c r="I746" s="129"/>
      <c r="J746" s="129"/>
      <c r="K746" s="558"/>
    </row>
    <row r="747" spans="1:11">
      <c r="A747" s="211"/>
      <c r="B747" s="225"/>
      <c r="C747" s="158"/>
      <c r="D747" s="109"/>
      <c r="E747" s="131"/>
      <c r="F747" s="132"/>
      <c r="G747" s="129"/>
      <c r="H747" s="129"/>
      <c r="I747" s="129"/>
      <c r="J747" s="129"/>
      <c r="K747" s="558"/>
    </row>
    <row r="748" spans="1:11">
      <c r="A748" s="211"/>
      <c r="B748" s="225"/>
      <c r="C748" s="158"/>
      <c r="D748" s="109"/>
      <c r="E748" s="131"/>
      <c r="F748" s="132"/>
      <c r="G748" s="129"/>
      <c r="H748" s="129"/>
      <c r="I748" s="129"/>
      <c r="J748" s="129"/>
      <c r="K748" s="558"/>
    </row>
    <row r="749" spans="1:11">
      <c r="A749" s="211"/>
      <c r="B749" s="225"/>
      <c r="C749" s="158"/>
      <c r="D749" s="109"/>
      <c r="E749" s="131"/>
      <c r="F749" s="132"/>
      <c r="G749" s="129"/>
      <c r="H749" s="129"/>
      <c r="I749" s="129"/>
      <c r="J749" s="129"/>
      <c r="K749" s="558"/>
    </row>
    <row r="750" spans="1:11">
      <c r="A750" s="211"/>
      <c r="B750" s="225"/>
      <c r="C750" s="158"/>
      <c r="D750" s="109"/>
      <c r="E750" s="131"/>
      <c r="F750" s="132"/>
      <c r="G750" s="129"/>
      <c r="H750" s="129"/>
      <c r="I750" s="129"/>
      <c r="J750" s="129"/>
      <c r="K750" s="558"/>
    </row>
    <row r="751" spans="1:11">
      <c r="A751" s="211"/>
      <c r="B751" s="225"/>
      <c r="C751" s="158"/>
      <c r="D751" s="109"/>
      <c r="E751" s="131"/>
      <c r="F751" s="132"/>
      <c r="G751" s="129"/>
      <c r="H751" s="129"/>
      <c r="I751" s="129"/>
      <c r="J751" s="129"/>
      <c r="K751" s="558"/>
    </row>
    <row r="752" spans="1:11">
      <c r="A752" s="211"/>
      <c r="B752" s="225"/>
      <c r="C752" s="158"/>
      <c r="D752" s="109"/>
      <c r="E752" s="131"/>
      <c r="F752" s="132"/>
      <c r="G752" s="129"/>
      <c r="H752" s="129"/>
      <c r="I752" s="129"/>
      <c r="J752" s="129"/>
      <c r="K752" s="558"/>
    </row>
    <row r="753" spans="1:11">
      <c r="A753" s="211"/>
      <c r="B753" s="225"/>
      <c r="C753" s="158"/>
      <c r="D753" s="109"/>
      <c r="E753" s="131"/>
      <c r="F753" s="132"/>
      <c r="G753" s="129"/>
      <c r="H753" s="129"/>
      <c r="I753" s="129"/>
      <c r="J753" s="129"/>
      <c r="K753" s="558"/>
    </row>
    <row r="754" spans="1:11">
      <c r="A754" s="211"/>
      <c r="B754" s="225"/>
      <c r="C754" s="158"/>
      <c r="D754" s="109"/>
      <c r="E754" s="131"/>
      <c r="F754" s="132"/>
      <c r="G754" s="129"/>
      <c r="H754" s="129"/>
      <c r="I754" s="129"/>
      <c r="J754" s="129"/>
      <c r="K754" s="558"/>
    </row>
    <row r="755" spans="1:11">
      <c r="A755" s="211"/>
      <c r="B755" s="225"/>
      <c r="C755" s="158"/>
      <c r="D755" s="109"/>
      <c r="E755" s="131"/>
      <c r="F755" s="132"/>
      <c r="G755" s="129"/>
      <c r="H755" s="129"/>
      <c r="I755" s="129"/>
      <c r="J755" s="129"/>
      <c r="K755" s="558"/>
    </row>
    <row r="756" spans="1:11">
      <c r="A756" s="211"/>
      <c r="B756" s="225"/>
      <c r="C756" s="158"/>
      <c r="D756" s="109"/>
      <c r="E756" s="131"/>
      <c r="F756" s="132"/>
      <c r="G756" s="129"/>
      <c r="H756" s="129"/>
      <c r="I756" s="129"/>
      <c r="J756" s="129"/>
      <c r="K756" s="558"/>
    </row>
    <row r="757" spans="1:11">
      <c r="A757" s="211"/>
      <c r="B757" s="225"/>
      <c r="C757" s="158"/>
      <c r="D757" s="109"/>
      <c r="E757" s="131"/>
      <c r="F757" s="132"/>
      <c r="G757" s="129"/>
      <c r="H757" s="129"/>
      <c r="I757" s="129"/>
      <c r="J757" s="129"/>
      <c r="K757" s="558"/>
    </row>
    <row r="758" spans="1:11">
      <c r="A758" s="211"/>
      <c r="B758" s="225"/>
      <c r="C758" s="158"/>
      <c r="D758" s="109"/>
      <c r="E758" s="131"/>
      <c r="F758" s="132"/>
      <c r="G758" s="129"/>
      <c r="H758" s="129"/>
      <c r="I758" s="129"/>
      <c r="J758" s="129"/>
      <c r="K758" s="558"/>
    </row>
    <row r="759" spans="1:11">
      <c r="A759" s="211"/>
      <c r="B759" s="225"/>
      <c r="C759" s="158"/>
      <c r="D759" s="109"/>
      <c r="E759" s="131"/>
      <c r="F759" s="132"/>
      <c r="G759" s="129"/>
      <c r="H759" s="129"/>
      <c r="I759" s="129"/>
      <c r="J759" s="129"/>
      <c r="K759" s="558"/>
    </row>
    <row r="760" spans="1:11">
      <c r="A760" s="211"/>
      <c r="B760" s="225"/>
      <c r="C760" s="158"/>
      <c r="D760" s="109"/>
      <c r="E760" s="131"/>
      <c r="F760" s="132"/>
      <c r="G760" s="129"/>
      <c r="H760" s="129"/>
      <c r="I760" s="129"/>
      <c r="J760" s="129"/>
      <c r="K760" s="558"/>
    </row>
    <row r="761" spans="1:11">
      <c r="A761" s="211"/>
      <c r="B761" s="225"/>
      <c r="C761" s="158"/>
      <c r="D761" s="109"/>
      <c r="E761" s="131"/>
      <c r="F761" s="132"/>
      <c r="G761" s="129"/>
      <c r="H761" s="129"/>
      <c r="I761" s="129"/>
      <c r="J761" s="129"/>
      <c r="K761" s="558"/>
    </row>
    <row r="762" spans="1:11">
      <c r="A762" s="211"/>
      <c r="B762" s="225"/>
      <c r="C762" s="158"/>
      <c r="D762" s="109"/>
      <c r="E762" s="131"/>
      <c r="F762" s="132"/>
      <c r="G762" s="129"/>
      <c r="H762" s="129"/>
      <c r="I762" s="129"/>
      <c r="J762" s="129"/>
      <c r="K762" s="558"/>
    </row>
    <row r="763" spans="1:11">
      <c r="A763" s="211"/>
      <c r="B763" s="225"/>
      <c r="C763" s="158"/>
      <c r="D763" s="109"/>
      <c r="E763" s="131"/>
      <c r="F763" s="132"/>
      <c r="G763" s="129"/>
      <c r="H763" s="129"/>
      <c r="I763" s="129"/>
      <c r="J763" s="129"/>
      <c r="K763" s="558"/>
    </row>
    <row r="764" spans="1:11">
      <c r="A764" s="211"/>
      <c r="B764" s="225"/>
      <c r="C764" s="158"/>
      <c r="D764" s="109"/>
      <c r="E764" s="131"/>
      <c r="F764" s="132"/>
      <c r="G764" s="129"/>
      <c r="H764" s="129"/>
      <c r="I764" s="129"/>
      <c r="J764" s="129"/>
      <c r="K764" s="558"/>
    </row>
    <row r="765" spans="1:11">
      <c r="A765" s="211"/>
      <c r="B765" s="225"/>
      <c r="C765" s="158"/>
      <c r="D765" s="109"/>
      <c r="E765" s="131"/>
      <c r="F765" s="132"/>
      <c r="G765" s="129"/>
      <c r="H765" s="129"/>
      <c r="I765" s="129"/>
      <c r="J765" s="129"/>
      <c r="K765" s="558"/>
    </row>
    <row r="766" spans="1:11">
      <c r="A766" s="211"/>
      <c r="B766" s="225"/>
      <c r="C766" s="158"/>
      <c r="D766" s="109"/>
      <c r="E766" s="131"/>
      <c r="F766" s="132"/>
      <c r="G766" s="129"/>
      <c r="H766" s="129"/>
      <c r="I766" s="129"/>
      <c r="J766" s="129"/>
      <c r="K766" s="558"/>
    </row>
    <row r="767" spans="1:11">
      <c r="A767" s="211"/>
      <c r="B767" s="225"/>
      <c r="C767" s="158"/>
      <c r="D767" s="109"/>
      <c r="E767" s="131"/>
      <c r="F767" s="132"/>
      <c r="G767" s="129"/>
      <c r="H767" s="129"/>
      <c r="I767" s="129"/>
      <c r="J767" s="129"/>
      <c r="K767" s="558"/>
    </row>
    <row r="768" spans="1:11">
      <c r="A768" s="211"/>
      <c r="B768" s="225"/>
      <c r="C768" s="158"/>
      <c r="D768" s="109"/>
      <c r="E768" s="131"/>
      <c r="F768" s="132"/>
      <c r="G768" s="129"/>
      <c r="H768" s="129"/>
      <c r="I768" s="129"/>
      <c r="J768" s="129"/>
      <c r="K768" s="558"/>
    </row>
    <row r="769" spans="1:11">
      <c r="A769" s="211"/>
      <c r="B769" s="225"/>
      <c r="C769" s="158"/>
      <c r="D769" s="109"/>
      <c r="E769" s="131"/>
      <c r="F769" s="132"/>
      <c r="G769" s="129"/>
      <c r="H769" s="129"/>
      <c r="I769" s="129"/>
      <c r="J769" s="129"/>
      <c r="K769" s="558"/>
    </row>
    <row r="770" spans="1:11">
      <c r="A770" s="211"/>
      <c r="B770" s="225"/>
      <c r="C770" s="158"/>
      <c r="D770" s="109"/>
      <c r="E770" s="131"/>
      <c r="F770" s="132"/>
      <c r="G770" s="129"/>
      <c r="H770" s="129"/>
      <c r="I770" s="129"/>
      <c r="J770" s="129"/>
      <c r="K770" s="558"/>
    </row>
    <row r="771" spans="1:11">
      <c r="A771" s="211"/>
      <c r="B771" s="225"/>
      <c r="C771" s="158"/>
      <c r="D771" s="109"/>
      <c r="E771" s="131"/>
      <c r="F771" s="132"/>
      <c r="G771" s="129"/>
      <c r="H771" s="129"/>
      <c r="I771" s="129"/>
      <c r="J771" s="129"/>
      <c r="K771" s="558"/>
    </row>
    <row r="772" spans="1:11">
      <c r="A772" s="211"/>
      <c r="B772" s="225"/>
      <c r="C772" s="158"/>
      <c r="D772" s="109"/>
      <c r="E772" s="131"/>
      <c r="F772" s="132"/>
      <c r="G772" s="129"/>
      <c r="H772" s="129"/>
      <c r="I772" s="129"/>
      <c r="J772" s="129"/>
      <c r="K772" s="558"/>
    </row>
    <row r="773" spans="1:11">
      <c r="A773" s="211"/>
      <c r="B773" s="225"/>
      <c r="C773" s="158"/>
      <c r="D773" s="109"/>
      <c r="E773" s="131"/>
      <c r="F773" s="132"/>
      <c r="G773" s="129"/>
      <c r="H773" s="129"/>
      <c r="I773" s="129"/>
      <c r="J773" s="129"/>
      <c r="K773" s="558"/>
    </row>
    <row r="774" spans="1:11">
      <c r="A774" s="211"/>
      <c r="B774" s="225"/>
      <c r="C774" s="158"/>
      <c r="D774" s="109"/>
      <c r="E774" s="131"/>
      <c r="F774" s="132"/>
      <c r="G774" s="129"/>
      <c r="H774" s="129"/>
      <c r="I774" s="129"/>
      <c r="J774" s="129"/>
      <c r="K774" s="558"/>
    </row>
    <row r="775" spans="1:11">
      <c r="A775" s="211"/>
      <c r="B775" s="225"/>
      <c r="C775" s="158"/>
      <c r="D775" s="109"/>
      <c r="E775" s="131"/>
      <c r="F775" s="132"/>
      <c r="G775" s="129"/>
      <c r="H775" s="129"/>
      <c r="I775" s="129"/>
      <c r="J775" s="129"/>
      <c r="K775" s="558"/>
    </row>
    <row r="776" spans="1:11">
      <c r="A776" s="211"/>
      <c r="B776" s="225"/>
      <c r="C776" s="158"/>
      <c r="D776" s="109"/>
      <c r="E776" s="131"/>
      <c r="F776" s="132"/>
      <c r="G776" s="129"/>
      <c r="H776" s="129"/>
      <c r="I776" s="129"/>
      <c r="J776" s="129"/>
      <c r="K776" s="558"/>
    </row>
    <row r="777" spans="1:11">
      <c r="A777" s="211"/>
      <c r="B777" s="225"/>
      <c r="C777" s="158"/>
      <c r="D777" s="109"/>
      <c r="E777" s="131"/>
      <c r="F777" s="132"/>
      <c r="G777" s="129"/>
      <c r="H777" s="129"/>
      <c r="I777" s="129"/>
      <c r="J777" s="129"/>
      <c r="K777" s="558"/>
    </row>
    <row r="778" spans="1:11">
      <c r="A778" s="211"/>
      <c r="B778" s="225"/>
      <c r="C778" s="158"/>
      <c r="D778" s="109"/>
      <c r="E778" s="131"/>
      <c r="F778" s="132"/>
      <c r="G778" s="129"/>
      <c r="H778" s="129"/>
      <c r="I778" s="129"/>
      <c r="J778" s="129"/>
      <c r="K778" s="558"/>
    </row>
    <row r="779" spans="1:11">
      <c r="A779" s="211"/>
      <c r="B779" s="225"/>
      <c r="C779" s="158"/>
      <c r="D779" s="109"/>
      <c r="E779" s="131"/>
      <c r="F779" s="132"/>
      <c r="G779" s="129"/>
      <c r="H779" s="129"/>
      <c r="I779" s="129"/>
      <c r="J779" s="129"/>
      <c r="K779" s="558"/>
    </row>
    <row r="780" spans="1:11">
      <c r="A780" s="211"/>
      <c r="B780" s="225"/>
      <c r="C780" s="158"/>
      <c r="D780" s="109"/>
      <c r="E780" s="131"/>
      <c r="F780" s="132"/>
      <c r="G780" s="129"/>
      <c r="H780" s="129"/>
      <c r="I780" s="129"/>
      <c r="J780" s="129"/>
      <c r="K780" s="558"/>
    </row>
    <row r="781" spans="1:11">
      <c r="A781" s="211"/>
      <c r="B781" s="225"/>
      <c r="C781" s="158"/>
      <c r="D781" s="109"/>
      <c r="E781" s="131"/>
      <c r="F781" s="132"/>
      <c r="G781" s="129"/>
      <c r="H781" s="129"/>
      <c r="I781" s="129"/>
      <c r="J781" s="129"/>
      <c r="K781" s="558"/>
    </row>
    <row r="782" spans="1:11">
      <c r="A782" s="211"/>
      <c r="B782" s="225"/>
      <c r="C782" s="158"/>
      <c r="D782" s="109"/>
      <c r="E782" s="131"/>
      <c r="F782" s="132"/>
      <c r="G782" s="129"/>
      <c r="H782" s="129"/>
      <c r="I782" s="129"/>
      <c r="J782" s="129"/>
      <c r="K782" s="558"/>
    </row>
    <row r="783" spans="1:11">
      <c r="A783" s="211"/>
      <c r="B783" s="225"/>
      <c r="C783" s="158"/>
      <c r="D783" s="109"/>
      <c r="E783" s="131"/>
      <c r="F783" s="132"/>
      <c r="G783" s="129"/>
      <c r="H783" s="129"/>
      <c r="I783" s="129"/>
      <c r="J783" s="129"/>
      <c r="K783" s="558"/>
    </row>
    <row r="784" spans="1:11">
      <c r="A784" s="211"/>
      <c r="B784" s="225"/>
      <c r="C784" s="158"/>
      <c r="D784" s="109"/>
      <c r="E784" s="131"/>
      <c r="F784" s="132"/>
      <c r="G784" s="129"/>
      <c r="H784" s="129"/>
      <c r="I784" s="129"/>
      <c r="J784" s="129"/>
      <c r="K784" s="558"/>
    </row>
    <row r="785" spans="1:11">
      <c r="A785" s="211"/>
      <c r="B785" s="225"/>
      <c r="C785" s="158"/>
      <c r="D785" s="109"/>
      <c r="E785" s="131"/>
      <c r="F785" s="132"/>
      <c r="G785" s="129"/>
      <c r="H785" s="129"/>
      <c r="I785" s="129"/>
      <c r="J785" s="129"/>
      <c r="K785" s="558"/>
    </row>
    <row r="786" spans="1:11">
      <c r="A786" s="211"/>
      <c r="B786" s="225"/>
      <c r="C786" s="158"/>
      <c r="D786" s="109"/>
      <c r="E786" s="131"/>
      <c r="F786" s="132"/>
      <c r="G786" s="129"/>
      <c r="H786" s="129"/>
      <c r="I786" s="129"/>
      <c r="J786" s="129"/>
      <c r="K786" s="558"/>
    </row>
    <row r="787" spans="1:11">
      <c r="A787" s="211"/>
      <c r="B787" s="225"/>
      <c r="C787" s="158"/>
      <c r="D787" s="109"/>
      <c r="E787" s="131"/>
      <c r="F787" s="132"/>
      <c r="G787" s="129"/>
      <c r="H787" s="129"/>
      <c r="I787" s="129"/>
      <c r="J787" s="129"/>
      <c r="K787" s="558"/>
    </row>
    <row r="788" spans="1:11">
      <c r="A788" s="211"/>
      <c r="B788" s="225"/>
      <c r="C788" s="158"/>
      <c r="D788" s="109"/>
      <c r="E788" s="131"/>
      <c r="F788" s="132"/>
      <c r="G788" s="129"/>
      <c r="H788" s="129"/>
      <c r="I788" s="129"/>
      <c r="J788" s="129"/>
      <c r="K788" s="558"/>
    </row>
    <row r="789" spans="1:11">
      <c r="A789" s="211"/>
      <c r="B789" s="225"/>
      <c r="C789" s="158"/>
      <c r="D789" s="109"/>
      <c r="E789" s="131"/>
      <c r="F789" s="132"/>
      <c r="G789" s="129"/>
      <c r="H789" s="129"/>
      <c r="I789" s="129"/>
      <c r="J789" s="129"/>
      <c r="K789" s="558"/>
    </row>
    <row r="790" spans="1:11">
      <c r="A790" s="211"/>
      <c r="B790" s="225"/>
      <c r="C790" s="158"/>
      <c r="D790" s="109"/>
      <c r="E790" s="131"/>
      <c r="F790" s="132"/>
      <c r="G790" s="129"/>
      <c r="H790" s="129"/>
      <c r="I790" s="129"/>
      <c r="J790" s="129"/>
      <c r="K790" s="558"/>
    </row>
    <row r="791" spans="1:11">
      <c r="A791" s="211"/>
      <c r="B791" s="225"/>
      <c r="C791" s="158"/>
      <c r="D791" s="109"/>
      <c r="E791" s="131"/>
      <c r="F791" s="132"/>
      <c r="G791" s="129"/>
      <c r="H791" s="129"/>
      <c r="I791" s="129"/>
      <c r="J791" s="129"/>
      <c r="K791" s="558"/>
    </row>
    <row r="792" spans="1:11">
      <c r="A792" s="211"/>
      <c r="B792" s="225"/>
      <c r="C792" s="158"/>
      <c r="D792" s="109"/>
      <c r="E792" s="131"/>
      <c r="F792" s="132"/>
      <c r="G792" s="129"/>
      <c r="H792" s="129"/>
      <c r="I792" s="129"/>
      <c r="J792" s="129"/>
      <c r="K792" s="558"/>
    </row>
    <row r="793" spans="1:11">
      <c r="A793" s="211"/>
      <c r="B793" s="225"/>
      <c r="C793" s="158"/>
      <c r="D793" s="109"/>
      <c r="E793" s="131"/>
      <c r="F793" s="132"/>
      <c r="G793" s="129"/>
      <c r="H793" s="129"/>
      <c r="I793" s="129"/>
      <c r="J793" s="129"/>
      <c r="K793" s="558"/>
    </row>
    <row r="794" spans="1:11">
      <c r="A794" s="211"/>
      <c r="B794" s="225"/>
      <c r="C794" s="158"/>
      <c r="D794" s="109"/>
      <c r="E794" s="131"/>
      <c r="F794" s="132"/>
      <c r="G794" s="129"/>
      <c r="H794" s="129"/>
      <c r="I794" s="129"/>
      <c r="J794" s="129"/>
      <c r="K794" s="558"/>
    </row>
    <row r="795" spans="1:11">
      <c r="A795" s="211"/>
      <c r="B795" s="225"/>
      <c r="C795" s="158"/>
      <c r="D795" s="109"/>
      <c r="E795" s="131"/>
      <c r="F795" s="132"/>
      <c r="G795" s="129"/>
      <c r="H795" s="129"/>
      <c r="I795" s="129"/>
      <c r="J795" s="129"/>
      <c r="K795" s="558"/>
    </row>
    <row r="796" spans="1:11">
      <c r="A796" s="211"/>
      <c r="B796" s="225"/>
      <c r="C796" s="158"/>
      <c r="D796" s="109"/>
      <c r="E796" s="131"/>
      <c r="F796" s="132"/>
      <c r="G796" s="129"/>
      <c r="H796" s="129"/>
      <c r="I796" s="129"/>
      <c r="J796" s="129"/>
      <c r="K796" s="558"/>
    </row>
    <row r="797" spans="1:11">
      <c r="A797" s="211"/>
      <c r="B797" s="225"/>
      <c r="C797" s="158"/>
      <c r="D797" s="109"/>
      <c r="E797" s="131"/>
      <c r="F797" s="132"/>
      <c r="G797" s="129"/>
      <c r="H797" s="129"/>
      <c r="I797" s="129"/>
      <c r="J797" s="129"/>
      <c r="K797" s="558"/>
    </row>
    <row r="798" spans="1:11">
      <c r="A798" s="211"/>
      <c r="B798" s="225"/>
      <c r="C798" s="158"/>
      <c r="D798" s="109"/>
      <c r="E798" s="131"/>
      <c r="F798" s="132"/>
      <c r="G798" s="129"/>
      <c r="H798" s="129"/>
      <c r="I798" s="129"/>
      <c r="J798" s="129"/>
      <c r="K798" s="558"/>
    </row>
    <row r="799" spans="1:11">
      <c r="A799" s="211"/>
      <c r="B799" s="225"/>
      <c r="C799" s="158"/>
      <c r="D799" s="109"/>
      <c r="E799" s="131"/>
      <c r="F799" s="132"/>
      <c r="G799" s="129"/>
      <c r="H799" s="129"/>
      <c r="I799" s="129"/>
      <c r="J799" s="129"/>
      <c r="K799" s="558"/>
    </row>
    <row r="800" spans="1:11">
      <c r="A800" s="211"/>
      <c r="B800" s="225"/>
      <c r="C800" s="158"/>
      <c r="D800" s="109"/>
      <c r="E800" s="131"/>
      <c r="F800" s="132"/>
      <c r="G800" s="129"/>
      <c r="H800" s="129"/>
      <c r="I800" s="129"/>
      <c r="J800" s="129"/>
      <c r="K800" s="558"/>
    </row>
    <row r="801" spans="1:11">
      <c r="A801" s="211"/>
      <c r="B801" s="225"/>
      <c r="C801" s="158"/>
      <c r="D801" s="109"/>
      <c r="E801" s="131"/>
      <c r="F801" s="132"/>
      <c r="G801" s="129"/>
      <c r="H801" s="129"/>
      <c r="I801" s="129"/>
      <c r="J801" s="129"/>
      <c r="K801" s="558"/>
    </row>
    <row r="802" spans="1:11">
      <c r="A802" s="211"/>
      <c r="B802" s="225"/>
      <c r="C802" s="158"/>
      <c r="D802" s="109"/>
      <c r="E802" s="131"/>
      <c r="F802" s="132"/>
      <c r="G802" s="129"/>
      <c r="H802" s="129"/>
      <c r="I802" s="129"/>
      <c r="J802" s="129"/>
      <c r="K802" s="558"/>
    </row>
    <row r="803" spans="1:11">
      <c r="A803" s="211"/>
      <c r="B803" s="225"/>
      <c r="C803" s="158"/>
      <c r="D803" s="109"/>
      <c r="E803" s="131"/>
      <c r="F803" s="132"/>
      <c r="G803" s="129"/>
      <c r="H803" s="129"/>
      <c r="I803" s="129"/>
      <c r="J803" s="129"/>
      <c r="K803" s="558"/>
    </row>
    <row r="804" spans="1:11">
      <c r="A804" s="211"/>
      <c r="B804" s="225"/>
      <c r="C804" s="158"/>
      <c r="D804" s="109"/>
      <c r="E804" s="131"/>
      <c r="F804" s="132"/>
      <c r="G804" s="129"/>
      <c r="H804" s="129"/>
      <c r="I804" s="129"/>
      <c r="J804" s="129"/>
      <c r="K804" s="558"/>
    </row>
    <row r="805" spans="1:11">
      <c r="A805" s="211"/>
      <c r="B805" s="225"/>
      <c r="C805" s="158"/>
      <c r="D805" s="109"/>
      <c r="E805" s="131"/>
      <c r="F805" s="132"/>
      <c r="G805" s="129"/>
      <c r="H805" s="129"/>
      <c r="I805" s="129"/>
      <c r="J805" s="129"/>
      <c r="K805" s="558"/>
    </row>
    <row r="806" spans="1:11">
      <c r="A806" s="211"/>
      <c r="B806" s="225"/>
      <c r="C806" s="158"/>
      <c r="D806" s="109"/>
      <c r="E806" s="131"/>
      <c r="F806" s="132"/>
      <c r="G806" s="129"/>
      <c r="H806" s="129"/>
      <c r="I806" s="129"/>
      <c r="J806" s="129"/>
      <c r="K806" s="558"/>
    </row>
    <row r="807" spans="1:11">
      <c r="A807" s="211"/>
      <c r="B807" s="225"/>
      <c r="C807" s="158"/>
      <c r="D807" s="109"/>
      <c r="E807" s="131"/>
      <c r="F807" s="132"/>
      <c r="G807" s="129"/>
      <c r="H807" s="129"/>
      <c r="I807" s="129"/>
      <c r="J807" s="129"/>
      <c r="K807" s="558"/>
    </row>
    <row r="808" spans="1:11">
      <c r="A808" s="211"/>
      <c r="B808" s="225"/>
      <c r="C808" s="158"/>
      <c r="D808" s="109"/>
      <c r="E808" s="131"/>
      <c r="F808" s="132"/>
      <c r="G808" s="129"/>
      <c r="H808" s="129"/>
      <c r="I808" s="129"/>
      <c r="J808" s="129"/>
      <c r="K808" s="558"/>
    </row>
    <row r="809" spans="1:11">
      <c r="A809" s="211"/>
      <c r="B809" s="225"/>
      <c r="C809" s="158"/>
      <c r="D809" s="109"/>
      <c r="E809" s="131"/>
      <c r="F809" s="132"/>
      <c r="G809" s="129"/>
      <c r="H809" s="129"/>
      <c r="I809" s="129"/>
      <c r="J809" s="129"/>
      <c r="K809" s="558"/>
    </row>
    <row r="810" spans="1:11">
      <c r="A810" s="211"/>
      <c r="B810" s="225"/>
      <c r="C810" s="158"/>
      <c r="D810" s="109"/>
      <c r="E810" s="131"/>
      <c r="F810" s="132"/>
      <c r="G810" s="129"/>
      <c r="H810" s="129"/>
      <c r="I810" s="129"/>
      <c r="J810" s="129"/>
      <c r="K810" s="558"/>
    </row>
    <row r="811" spans="1:11">
      <c r="A811" s="211"/>
      <c r="B811" s="225"/>
      <c r="C811" s="158"/>
      <c r="D811" s="109"/>
      <c r="E811" s="131"/>
      <c r="F811" s="132"/>
      <c r="G811" s="129"/>
      <c r="H811" s="129"/>
      <c r="I811" s="129"/>
      <c r="J811" s="129"/>
      <c r="K811" s="558"/>
    </row>
    <row r="812" spans="1:11">
      <c r="A812" s="211"/>
      <c r="B812" s="225"/>
      <c r="C812" s="158"/>
      <c r="D812" s="109"/>
      <c r="E812" s="131"/>
      <c r="F812" s="132"/>
      <c r="G812" s="129"/>
      <c r="H812" s="129"/>
      <c r="I812" s="129"/>
      <c r="J812" s="129"/>
      <c r="K812" s="558"/>
    </row>
    <row r="813" spans="1:11">
      <c r="A813" s="211"/>
      <c r="B813" s="225"/>
      <c r="C813" s="158"/>
      <c r="D813" s="109"/>
      <c r="E813" s="131"/>
      <c r="F813" s="132"/>
      <c r="G813" s="129"/>
      <c r="H813" s="129"/>
      <c r="I813" s="129"/>
      <c r="J813" s="129"/>
      <c r="K813" s="558"/>
    </row>
    <row r="814" spans="1:11">
      <c r="A814" s="211"/>
      <c r="B814" s="225"/>
      <c r="C814" s="158"/>
      <c r="D814" s="109"/>
      <c r="E814" s="131"/>
      <c r="F814" s="132"/>
      <c r="G814" s="129"/>
      <c r="H814" s="129"/>
      <c r="I814" s="129"/>
      <c r="J814" s="129"/>
      <c r="K814" s="558"/>
    </row>
    <row r="815" spans="1:11">
      <c r="A815" s="211"/>
      <c r="B815" s="225"/>
      <c r="C815" s="158"/>
      <c r="D815" s="109"/>
      <c r="E815" s="131"/>
      <c r="F815" s="132"/>
      <c r="G815" s="129"/>
      <c r="H815" s="129"/>
      <c r="I815" s="129"/>
      <c r="J815" s="129"/>
      <c r="K815" s="558"/>
    </row>
    <row r="816" spans="1:11">
      <c r="A816" s="211"/>
      <c r="B816" s="225"/>
      <c r="C816" s="158"/>
      <c r="D816" s="109"/>
      <c r="E816" s="131"/>
      <c r="F816" s="132"/>
      <c r="G816" s="129"/>
      <c r="H816" s="129"/>
      <c r="I816" s="129"/>
      <c r="J816" s="129"/>
      <c r="K816" s="558"/>
    </row>
    <row r="817" spans="1:11">
      <c r="A817" s="211"/>
      <c r="B817" s="225"/>
      <c r="C817" s="158"/>
      <c r="D817" s="109"/>
      <c r="E817" s="131"/>
      <c r="F817" s="132"/>
      <c r="G817" s="129"/>
      <c r="H817" s="129"/>
      <c r="I817" s="129"/>
      <c r="J817" s="129"/>
      <c r="K817" s="558"/>
    </row>
    <row r="818" spans="1:11">
      <c r="A818" s="211"/>
      <c r="B818" s="225"/>
      <c r="C818" s="158"/>
      <c r="D818" s="109"/>
      <c r="E818" s="131"/>
      <c r="F818" s="132"/>
      <c r="G818" s="129"/>
      <c r="H818" s="129"/>
      <c r="I818" s="129"/>
      <c r="J818" s="129"/>
      <c r="K818" s="558"/>
    </row>
    <row r="819" spans="1:11">
      <c r="A819" s="211"/>
      <c r="B819" s="225"/>
      <c r="C819" s="158"/>
      <c r="D819" s="109"/>
      <c r="E819" s="131"/>
      <c r="F819" s="132"/>
      <c r="G819" s="129"/>
      <c r="H819" s="129"/>
      <c r="I819" s="129"/>
      <c r="J819" s="129"/>
      <c r="K819" s="558"/>
    </row>
    <row r="820" spans="1:11">
      <c r="A820" s="211"/>
      <c r="B820" s="225"/>
      <c r="C820" s="158"/>
      <c r="D820" s="109"/>
      <c r="E820" s="131"/>
      <c r="F820" s="132"/>
      <c r="G820" s="129"/>
      <c r="H820" s="129"/>
      <c r="I820" s="129"/>
      <c r="J820" s="129"/>
      <c r="K820" s="558"/>
    </row>
    <row r="821" spans="1:11">
      <c r="A821" s="211"/>
      <c r="B821" s="225"/>
      <c r="C821" s="158"/>
      <c r="D821" s="109"/>
      <c r="E821" s="131"/>
      <c r="F821" s="132"/>
      <c r="G821" s="129"/>
      <c r="H821" s="129"/>
      <c r="I821" s="129"/>
      <c r="J821" s="129"/>
      <c r="K821" s="558"/>
    </row>
    <row r="822" spans="1:11">
      <c r="A822" s="211"/>
      <c r="B822" s="225"/>
      <c r="C822" s="158"/>
      <c r="D822" s="109"/>
      <c r="E822" s="131"/>
      <c r="F822" s="132"/>
      <c r="G822" s="129"/>
      <c r="H822" s="129"/>
      <c r="I822" s="129"/>
      <c r="J822" s="129"/>
      <c r="K822" s="558"/>
    </row>
    <row r="823" spans="1:11">
      <c r="A823" s="211"/>
      <c r="B823" s="225"/>
      <c r="C823" s="158"/>
      <c r="D823" s="109"/>
      <c r="E823" s="131"/>
      <c r="F823" s="132"/>
      <c r="G823" s="129"/>
      <c r="H823" s="129"/>
      <c r="I823" s="129"/>
      <c r="J823" s="129"/>
      <c r="K823" s="558"/>
    </row>
    <row r="824" spans="1:11">
      <c r="A824" s="211"/>
      <c r="B824" s="225"/>
      <c r="C824" s="158"/>
      <c r="D824" s="109"/>
      <c r="E824" s="131"/>
      <c r="F824" s="132"/>
      <c r="G824" s="129"/>
      <c r="H824" s="129"/>
      <c r="I824" s="129"/>
      <c r="J824" s="129"/>
      <c r="K824" s="558"/>
    </row>
    <row r="825" spans="1:11">
      <c r="A825" s="211"/>
      <c r="B825" s="225"/>
      <c r="C825" s="158"/>
      <c r="D825" s="109"/>
      <c r="E825" s="131"/>
      <c r="F825" s="132"/>
      <c r="G825" s="129"/>
      <c r="H825" s="129"/>
      <c r="I825" s="129"/>
      <c r="J825" s="129"/>
      <c r="K825" s="558"/>
    </row>
    <row r="826" spans="1:11">
      <c r="A826" s="211"/>
      <c r="B826" s="225"/>
      <c r="C826" s="158"/>
      <c r="D826" s="109"/>
      <c r="E826" s="131"/>
      <c r="F826" s="132"/>
      <c r="G826" s="129"/>
      <c r="H826" s="129"/>
      <c r="I826" s="129"/>
      <c r="J826" s="129"/>
      <c r="K826" s="558"/>
    </row>
    <row r="827" spans="1:11">
      <c r="A827" s="211"/>
      <c r="B827" s="225"/>
      <c r="C827" s="158"/>
      <c r="D827" s="109"/>
      <c r="E827" s="131"/>
      <c r="F827" s="132"/>
      <c r="G827" s="129"/>
      <c r="H827" s="129"/>
      <c r="I827" s="129"/>
      <c r="J827" s="129"/>
      <c r="K827" s="558"/>
    </row>
    <row r="828" spans="1:11">
      <c r="A828" s="211"/>
      <c r="B828" s="225"/>
      <c r="C828" s="158"/>
      <c r="D828" s="109"/>
      <c r="E828" s="131"/>
      <c r="F828" s="132"/>
      <c r="G828" s="129"/>
      <c r="H828" s="129"/>
      <c r="I828" s="129"/>
      <c r="J828" s="129"/>
      <c r="K828" s="558"/>
    </row>
    <row r="829" spans="1:11">
      <c r="A829" s="211"/>
      <c r="B829" s="225"/>
      <c r="C829" s="158"/>
      <c r="D829" s="109"/>
      <c r="E829" s="131"/>
      <c r="F829" s="132"/>
      <c r="G829" s="129"/>
      <c r="H829" s="129"/>
      <c r="I829" s="129"/>
      <c r="J829" s="129"/>
      <c r="K829" s="558"/>
    </row>
    <row r="830" spans="1:11">
      <c r="A830" s="211"/>
      <c r="B830" s="225"/>
      <c r="C830" s="158"/>
      <c r="D830" s="109"/>
      <c r="E830" s="131"/>
      <c r="F830" s="132"/>
      <c r="G830" s="129"/>
      <c r="H830" s="129"/>
      <c r="I830" s="129"/>
      <c r="J830" s="129"/>
      <c r="K830" s="558"/>
    </row>
    <row r="831" spans="1:11">
      <c r="A831" s="211"/>
      <c r="B831" s="225"/>
      <c r="C831" s="158"/>
      <c r="D831" s="109"/>
      <c r="E831" s="131"/>
      <c r="F831" s="132"/>
      <c r="G831" s="129"/>
      <c r="H831" s="129"/>
      <c r="I831" s="129"/>
      <c r="J831" s="129"/>
      <c r="K831" s="558"/>
    </row>
    <row r="832" spans="1:11">
      <c r="A832" s="211"/>
      <c r="B832" s="225"/>
      <c r="C832" s="158"/>
      <c r="D832" s="109"/>
      <c r="E832" s="131"/>
      <c r="F832" s="132"/>
      <c r="G832" s="129"/>
      <c r="H832" s="129"/>
      <c r="I832" s="129"/>
      <c r="J832" s="129"/>
      <c r="K832" s="558"/>
    </row>
    <row r="833" spans="1:11">
      <c r="A833" s="211"/>
      <c r="B833" s="225"/>
      <c r="C833" s="158"/>
      <c r="D833" s="109"/>
      <c r="E833" s="131"/>
      <c r="F833" s="132"/>
      <c r="G833" s="129"/>
      <c r="H833" s="129"/>
      <c r="I833" s="129"/>
      <c r="J833" s="129"/>
      <c r="K833" s="558"/>
    </row>
    <row r="834" spans="1:11">
      <c r="A834" s="211"/>
      <c r="B834" s="225"/>
      <c r="C834" s="158"/>
      <c r="D834" s="109"/>
      <c r="E834" s="131"/>
      <c r="F834" s="132"/>
      <c r="G834" s="129"/>
      <c r="H834" s="129"/>
      <c r="I834" s="129"/>
      <c r="J834" s="129"/>
      <c r="K834" s="558"/>
    </row>
    <row r="835" spans="1:11">
      <c r="A835" s="211"/>
      <c r="B835" s="225"/>
      <c r="C835" s="158"/>
      <c r="D835" s="109"/>
      <c r="E835" s="131"/>
      <c r="F835" s="132"/>
      <c r="G835" s="129"/>
      <c r="H835" s="129"/>
      <c r="I835" s="129"/>
      <c r="J835" s="129"/>
      <c r="K835" s="558"/>
    </row>
    <row r="836" spans="1:11">
      <c r="A836" s="211"/>
      <c r="B836" s="225"/>
      <c r="C836" s="158"/>
      <c r="D836" s="109"/>
      <c r="E836" s="131"/>
      <c r="F836" s="132"/>
      <c r="G836" s="129"/>
      <c r="H836" s="129"/>
      <c r="I836" s="129"/>
      <c r="J836" s="129"/>
      <c r="K836" s="558"/>
    </row>
    <row r="837" spans="1:11">
      <c r="A837" s="211"/>
      <c r="B837" s="225"/>
      <c r="C837" s="158"/>
      <c r="D837" s="109"/>
      <c r="E837" s="131"/>
      <c r="F837" s="132"/>
      <c r="G837" s="129"/>
      <c r="H837" s="129"/>
      <c r="I837" s="129"/>
      <c r="J837" s="129"/>
      <c r="K837" s="558"/>
    </row>
    <row r="838" spans="1:11">
      <c r="A838" s="211"/>
      <c r="B838" s="225"/>
      <c r="C838" s="158"/>
      <c r="D838" s="109"/>
      <c r="E838" s="131"/>
      <c r="F838" s="132"/>
      <c r="G838" s="129"/>
      <c r="H838" s="129"/>
      <c r="I838" s="129"/>
      <c r="J838" s="129"/>
      <c r="K838" s="558"/>
    </row>
    <row r="839" spans="1:11">
      <c r="A839" s="211"/>
      <c r="B839" s="225"/>
      <c r="C839" s="158"/>
      <c r="D839" s="109"/>
      <c r="E839" s="131"/>
      <c r="F839" s="132"/>
      <c r="G839" s="129"/>
      <c r="H839" s="129"/>
      <c r="I839" s="129"/>
      <c r="J839" s="129"/>
      <c r="K839" s="558"/>
    </row>
    <row r="840" spans="1:11">
      <c r="A840" s="211"/>
      <c r="B840" s="225"/>
      <c r="C840" s="158"/>
      <c r="D840" s="109"/>
      <c r="E840" s="131"/>
      <c r="F840" s="132"/>
      <c r="G840" s="129"/>
      <c r="H840" s="129"/>
      <c r="I840" s="129"/>
      <c r="J840" s="129"/>
      <c r="K840" s="558"/>
    </row>
    <row r="841" spans="1:11">
      <c r="A841" s="211"/>
      <c r="B841" s="225"/>
      <c r="C841" s="158"/>
      <c r="D841" s="109"/>
      <c r="E841" s="131"/>
      <c r="F841" s="132"/>
      <c r="G841" s="129"/>
      <c r="H841" s="129"/>
      <c r="I841" s="129"/>
      <c r="J841" s="129"/>
      <c r="K841" s="558"/>
    </row>
    <row r="842" spans="1:11">
      <c r="A842" s="211"/>
      <c r="B842" s="225"/>
      <c r="C842" s="158"/>
      <c r="D842" s="109"/>
      <c r="E842" s="131"/>
      <c r="F842" s="132"/>
      <c r="G842" s="129"/>
      <c r="H842" s="129"/>
      <c r="I842" s="129"/>
      <c r="J842" s="129"/>
      <c r="K842" s="558"/>
    </row>
    <row r="843" spans="1:11">
      <c r="A843" s="211"/>
      <c r="B843" s="225"/>
      <c r="C843" s="158"/>
      <c r="D843" s="109"/>
      <c r="E843" s="131"/>
      <c r="F843" s="132"/>
      <c r="G843" s="129"/>
      <c r="H843" s="129"/>
      <c r="I843" s="129"/>
      <c r="J843" s="129"/>
      <c r="K843" s="558"/>
    </row>
    <row r="844" spans="1:11">
      <c r="A844" s="211"/>
      <c r="B844" s="225"/>
      <c r="C844" s="158"/>
      <c r="D844" s="109"/>
      <c r="E844" s="131"/>
      <c r="F844" s="132"/>
      <c r="G844" s="129"/>
      <c r="H844" s="129"/>
      <c r="I844" s="129"/>
      <c r="J844" s="129"/>
      <c r="K844" s="558"/>
    </row>
    <row r="845" spans="1:11">
      <c r="A845" s="211"/>
      <c r="B845" s="225"/>
      <c r="C845" s="158"/>
      <c r="D845" s="109"/>
      <c r="E845" s="131"/>
      <c r="F845" s="132"/>
      <c r="G845" s="129"/>
      <c r="H845" s="129"/>
      <c r="I845" s="129"/>
      <c r="J845" s="129"/>
      <c r="K845" s="558"/>
    </row>
    <row r="846" spans="1:11">
      <c r="A846" s="211"/>
      <c r="B846" s="225"/>
      <c r="C846" s="158"/>
      <c r="D846" s="109"/>
      <c r="E846" s="131"/>
      <c r="F846" s="132"/>
      <c r="G846" s="129"/>
      <c r="H846" s="129"/>
      <c r="I846" s="129"/>
      <c r="J846" s="129"/>
      <c r="K846" s="558"/>
    </row>
    <row r="847" spans="1:11">
      <c r="A847" s="211"/>
      <c r="B847" s="225"/>
      <c r="C847" s="158"/>
      <c r="D847" s="109"/>
      <c r="E847" s="131"/>
      <c r="F847" s="132"/>
      <c r="G847" s="129"/>
      <c r="H847" s="129"/>
      <c r="I847" s="129"/>
      <c r="J847" s="129"/>
      <c r="K847" s="558"/>
    </row>
    <row r="848" spans="1:11">
      <c r="A848" s="211"/>
      <c r="B848" s="225"/>
      <c r="C848" s="158"/>
      <c r="D848" s="109"/>
      <c r="E848" s="131"/>
      <c r="F848" s="132"/>
      <c r="G848" s="129"/>
      <c r="H848" s="129"/>
      <c r="I848" s="129"/>
      <c r="J848" s="129"/>
      <c r="K848" s="558"/>
    </row>
    <row r="849" spans="1:11">
      <c r="A849" s="211"/>
      <c r="B849" s="225"/>
      <c r="C849" s="158"/>
      <c r="D849" s="109"/>
      <c r="E849" s="131"/>
      <c r="F849" s="132"/>
      <c r="G849" s="129"/>
      <c r="H849" s="129"/>
      <c r="I849" s="129"/>
      <c r="J849" s="129"/>
      <c r="K849" s="558"/>
    </row>
    <row r="850" spans="1:11">
      <c r="A850" s="211"/>
      <c r="B850" s="225"/>
      <c r="C850" s="158"/>
      <c r="D850" s="109"/>
      <c r="E850" s="131"/>
      <c r="F850" s="132"/>
      <c r="G850" s="129"/>
      <c r="H850" s="129"/>
      <c r="I850" s="129"/>
      <c r="J850" s="129"/>
      <c r="K850" s="558"/>
    </row>
    <row r="851" spans="1:11">
      <c r="A851" s="211"/>
      <c r="B851" s="225"/>
      <c r="C851" s="158"/>
      <c r="D851" s="109"/>
      <c r="E851" s="131"/>
      <c r="F851" s="132"/>
      <c r="G851" s="129"/>
      <c r="H851" s="129"/>
      <c r="I851" s="129"/>
      <c r="J851" s="129"/>
      <c r="K851" s="558"/>
    </row>
    <row r="852" spans="1:11">
      <c r="A852" s="211"/>
      <c r="B852" s="225"/>
      <c r="C852" s="158"/>
      <c r="D852" s="109"/>
      <c r="E852" s="131"/>
      <c r="F852" s="132"/>
      <c r="G852" s="129"/>
      <c r="H852" s="129"/>
      <c r="I852" s="129"/>
      <c r="J852" s="129"/>
      <c r="K852" s="558"/>
    </row>
    <row r="853" spans="1:11">
      <c r="A853" s="211"/>
      <c r="B853" s="225"/>
      <c r="C853" s="158"/>
      <c r="D853" s="109"/>
      <c r="E853" s="131"/>
      <c r="F853" s="132"/>
      <c r="G853" s="129"/>
      <c r="H853" s="129"/>
      <c r="I853" s="129"/>
      <c r="J853" s="129"/>
      <c r="K853" s="558"/>
    </row>
    <row r="854" spans="1:11">
      <c r="A854" s="211"/>
      <c r="B854" s="225"/>
      <c r="C854" s="158"/>
      <c r="D854" s="109"/>
      <c r="E854" s="131"/>
      <c r="F854" s="132"/>
      <c r="G854" s="129"/>
      <c r="H854" s="129"/>
      <c r="I854" s="129"/>
      <c r="J854" s="129"/>
      <c r="K854" s="558"/>
    </row>
    <row r="855" spans="1:11">
      <c r="A855" s="211"/>
      <c r="B855" s="225"/>
      <c r="C855" s="158"/>
      <c r="D855" s="109"/>
      <c r="E855" s="131"/>
      <c r="F855" s="132"/>
      <c r="G855" s="129"/>
      <c r="H855" s="129"/>
      <c r="I855" s="129"/>
      <c r="J855" s="129"/>
      <c r="K855" s="558"/>
    </row>
    <row r="856" spans="1:11">
      <c r="A856" s="211"/>
      <c r="B856" s="225"/>
      <c r="C856" s="158"/>
      <c r="D856" s="109"/>
      <c r="E856" s="131"/>
      <c r="F856" s="132"/>
      <c r="G856" s="129"/>
      <c r="H856" s="129"/>
      <c r="I856" s="129"/>
      <c r="J856" s="129"/>
      <c r="K856" s="558"/>
    </row>
    <row r="857" spans="1:11">
      <c r="A857" s="211"/>
      <c r="B857" s="225"/>
      <c r="C857" s="158"/>
      <c r="D857" s="109"/>
      <c r="E857" s="131"/>
      <c r="F857" s="132"/>
      <c r="G857" s="129"/>
      <c r="H857" s="129"/>
      <c r="I857" s="129"/>
      <c r="J857" s="129"/>
      <c r="K857" s="558"/>
    </row>
    <row r="858" spans="1:11">
      <c r="A858" s="211"/>
      <c r="B858" s="225"/>
      <c r="C858" s="158"/>
      <c r="D858" s="109"/>
      <c r="E858" s="131"/>
      <c r="F858" s="132"/>
      <c r="G858" s="129"/>
      <c r="H858" s="129"/>
      <c r="I858" s="129"/>
      <c r="J858" s="129"/>
      <c r="K858" s="558"/>
    </row>
    <row r="859" spans="1:11">
      <c r="A859" s="211"/>
      <c r="B859" s="225"/>
      <c r="C859" s="158"/>
      <c r="D859" s="109"/>
      <c r="E859" s="131"/>
      <c r="F859" s="132"/>
      <c r="G859" s="129"/>
      <c r="H859" s="129"/>
      <c r="I859" s="129"/>
      <c r="J859" s="129"/>
      <c r="K859" s="558"/>
    </row>
    <row r="860" spans="1:11">
      <c r="A860" s="211"/>
      <c r="B860" s="225"/>
      <c r="C860" s="158"/>
      <c r="D860" s="109"/>
      <c r="E860" s="131"/>
      <c r="F860" s="132"/>
      <c r="G860" s="129"/>
      <c r="H860" s="129"/>
      <c r="I860" s="129"/>
      <c r="J860" s="129"/>
      <c r="K860" s="558"/>
    </row>
    <row r="861" spans="1:11">
      <c r="A861" s="211"/>
      <c r="B861" s="225"/>
      <c r="C861" s="158"/>
      <c r="D861" s="109"/>
      <c r="E861" s="131"/>
      <c r="F861" s="132"/>
      <c r="G861" s="129"/>
      <c r="H861" s="129"/>
      <c r="I861" s="129"/>
      <c r="J861" s="129"/>
      <c r="K861" s="558"/>
    </row>
    <row r="862" spans="1:11">
      <c r="A862" s="211"/>
      <c r="B862" s="225"/>
      <c r="C862" s="158"/>
      <c r="D862" s="109"/>
      <c r="E862" s="131"/>
      <c r="F862" s="132"/>
      <c r="G862" s="129"/>
      <c r="H862" s="129"/>
      <c r="I862" s="129"/>
      <c r="J862" s="129"/>
      <c r="K862" s="558"/>
    </row>
    <row r="863" spans="1:11">
      <c r="A863" s="211"/>
      <c r="B863" s="225"/>
      <c r="C863" s="158"/>
      <c r="D863" s="109"/>
      <c r="E863" s="131"/>
      <c r="F863" s="132"/>
      <c r="G863" s="129"/>
      <c r="H863" s="129"/>
      <c r="I863" s="129"/>
      <c r="J863" s="129"/>
      <c r="K863" s="558"/>
    </row>
    <row r="864" spans="1:11">
      <c r="A864" s="211"/>
      <c r="B864" s="225"/>
      <c r="C864" s="158"/>
      <c r="D864" s="109"/>
      <c r="E864" s="131"/>
      <c r="F864" s="132"/>
      <c r="G864" s="129"/>
      <c r="H864" s="129"/>
      <c r="I864" s="129"/>
      <c r="J864" s="129"/>
      <c r="K864" s="558"/>
    </row>
    <row r="865" spans="1:11">
      <c r="A865" s="211"/>
      <c r="B865" s="225"/>
      <c r="C865" s="158"/>
      <c r="D865" s="109"/>
      <c r="E865" s="131"/>
      <c r="F865" s="132"/>
      <c r="G865" s="129"/>
      <c r="H865" s="129"/>
      <c r="I865" s="129"/>
      <c r="J865" s="129"/>
      <c r="K865" s="558"/>
    </row>
    <row r="866" spans="1:11">
      <c r="A866" s="211"/>
      <c r="B866" s="225"/>
      <c r="C866" s="158"/>
      <c r="D866" s="109"/>
      <c r="E866" s="131"/>
      <c r="F866" s="132"/>
      <c r="G866" s="129"/>
      <c r="H866" s="129"/>
      <c r="I866" s="129"/>
      <c r="J866" s="129"/>
      <c r="K866" s="558"/>
    </row>
    <row r="867" spans="1:11">
      <c r="A867" s="211"/>
      <c r="B867" s="225"/>
      <c r="C867" s="158"/>
      <c r="D867" s="109"/>
      <c r="E867" s="131"/>
      <c r="F867" s="132"/>
      <c r="G867" s="129"/>
      <c r="H867" s="129"/>
      <c r="I867" s="129"/>
      <c r="J867" s="129"/>
      <c r="K867" s="558"/>
    </row>
    <row r="868" spans="1:11">
      <c r="A868" s="211"/>
      <c r="B868" s="225"/>
      <c r="C868" s="158"/>
      <c r="D868" s="109"/>
      <c r="E868" s="131"/>
      <c r="F868" s="132"/>
      <c r="G868" s="129"/>
      <c r="H868" s="129"/>
      <c r="I868" s="129"/>
      <c r="J868" s="129"/>
      <c r="K868" s="558"/>
    </row>
    <row r="869" spans="1:11">
      <c r="A869" s="211"/>
      <c r="B869" s="225"/>
      <c r="C869" s="158"/>
      <c r="D869" s="109"/>
      <c r="E869" s="131"/>
      <c r="F869" s="132"/>
      <c r="G869" s="129"/>
      <c r="H869" s="129"/>
      <c r="I869" s="129"/>
      <c r="J869" s="129"/>
      <c r="K869" s="558"/>
    </row>
    <row r="870" spans="1:11">
      <c r="A870" s="211"/>
      <c r="B870" s="225"/>
      <c r="C870" s="158"/>
      <c r="D870" s="109"/>
      <c r="E870" s="131"/>
      <c r="F870" s="132"/>
      <c r="G870" s="129"/>
      <c r="H870" s="129"/>
      <c r="I870" s="129"/>
      <c r="J870" s="129"/>
      <c r="K870" s="558"/>
    </row>
    <row r="871" spans="1:11">
      <c r="A871" s="211"/>
      <c r="B871" s="225"/>
      <c r="C871" s="158"/>
      <c r="D871" s="109"/>
      <c r="E871" s="131"/>
      <c r="F871" s="132"/>
      <c r="G871" s="129"/>
      <c r="H871" s="129"/>
      <c r="I871" s="129"/>
      <c r="J871" s="129"/>
      <c r="K871" s="558"/>
    </row>
    <row r="872" spans="1:11">
      <c r="A872" s="211"/>
      <c r="B872" s="225"/>
      <c r="C872" s="158"/>
      <c r="D872" s="109"/>
      <c r="E872" s="131"/>
      <c r="F872" s="132"/>
      <c r="G872" s="129"/>
      <c r="H872" s="129"/>
      <c r="I872" s="129"/>
      <c r="J872" s="129"/>
      <c r="K872" s="558"/>
    </row>
    <row r="873" spans="1:11">
      <c r="A873" s="211"/>
      <c r="B873" s="225"/>
      <c r="C873" s="158"/>
      <c r="D873" s="109"/>
      <c r="E873" s="131"/>
      <c r="F873" s="132"/>
      <c r="G873" s="129"/>
      <c r="H873" s="129"/>
      <c r="I873" s="129"/>
      <c r="J873" s="129"/>
      <c r="K873" s="558"/>
    </row>
    <row r="874" spans="1:11">
      <c r="A874" s="211"/>
      <c r="B874" s="225"/>
      <c r="C874" s="158"/>
      <c r="D874" s="109"/>
      <c r="E874" s="131"/>
      <c r="F874" s="132"/>
      <c r="G874" s="129"/>
      <c r="H874" s="129"/>
      <c r="I874" s="129"/>
      <c r="J874" s="129"/>
      <c r="K874" s="558"/>
    </row>
    <row r="875" spans="1:11">
      <c r="A875" s="211"/>
      <c r="B875" s="225"/>
      <c r="C875" s="158"/>
      <c r="D875" s="109"/>
      <c r="E875" s="131"/>
      <c r="F875" s="132"/>
      <c r="G875" s="129"/>
      <c r="H875" s="129"/>
      <c r="I875" s="129"/>
      <c r="J875" s="129"/>
      <c r="K875" s="558"/>
    </row>
    <row r="876" spans="1:11">
      <c r="A876" s="211"/>
      <c r="B876" s="225"/>
      <c r="C876" s="158"/>
      <c r="D876" s="109"/>
      <c r="E876" s="131"/>
      <c r="F876" s="132"/>
      <c r="G876" s="129"/>
      <c r="H876" s="129"/>
      <c r="I876" s="129"/>
      <c r="J876" s="129"/>
      <c r="K876" s="558"/>
    </row>
    <row r="877" spans="1:11">
      <c r="A877" s="211"/>
      <c r="B877" s="225"/>
      <c r="C877" s="158"/>
      <c r="D877" s="109"/>
      <c r="E877" s="131"/>
      <c r="F877" s="132"/>
      <c r="G877" s="129"/>
      <c r="H877" s="129"/>
      <c r="I877" s="129"/>
      <c r="J877" s="129"/>
      <c r="K877" s="558"/>
    </row>
    <row r="878" spans="1:11">
      <c r="A878" s="211"/>
      <c r="B878" s="225"/>
      <c r="C878" s="158"/>
      <c r="D878" s="109"/>
      <c r="E878" s="131"/>
      <c r="F878" s="132"/>
      <c r="G878" s="129"/>
      <c r="H878" s="129"/>
      <c r="I878" s="129"/>
      <c r="J878" s="129"/>
      <c r="K878" s="558"/>
    </row>
    <row r="879" spans="1:11">
      <c r="A879" s="211"/>
      <c r="B879" s="225"/>
      <c r="C879" s="158"/>
      <c r="D879" s="109"/>
      <c r="E879" s="131"/>
      <c r="F879" s="132"/>
      <c r="G879" s="129"/>
      <c r="H879" s="129"/>
      <c r="I879" s="129"/>
      <c r="J879" s="129"/>
      <c r="K879" s="558"/>
    </row>
    <row r="880" spans="1:11">
      <c r="A880" s="211"/>
      <c r="B880" s="225"/>
      <c r="C880" s="158"/>
      <c r="D880" s="109"/>
      <c r="E880" s="131"/>
      <c r="F880" s="132"/>
      <c r="G880" s="129"/>
      <c r="H880" s="129"/>
      <c r="I880" s="129"/>
      <c r="J880" s="129"/>
      <c r="K880" s="558"/>
    </row>
    <row r="881" spans="1:11">
      <c r="A881" s="211"/>
      <c r="B881" s="225"/>
      <c r="C881" s="158"/>
      <c r="D881" s="109"/>
      <c r="E881" s="131"/>
      <c r="F881" s="132"/>
      <c r="G881" s="129"/>
      <c r="H881" s="129"/>
      <c r="I881" s="129"/>
      <c r="J881" s="129"/>
      <c r="K881" s="558"/>
    </row>
    <row r="882" spans="1:11">
      <c r="A882" s="211"/>
      <c r="B882" s="225"/>
      <c r="C882" s="158"/>
      <c r="D882" s="109"/>
      <c r="E882" s="131"/>
      <c r="F882" s="132"/>
      <c r="G882" s="129"/>
      <c r="H882" s="129"/>
      <c r="I882" s="129"/>
      <c r="J882" s="129"/>
      <c r="K882" s="558"/>
    </row>
    <row r="883" spans="1:11">
      <c r="A883" s="211"/>
      <c r="B883" s="225"/>
      <c r="C883" s="158"/>
      <c r="D883" s="109"/>
      <c r="E883" s="131"/>
      <c r="F883" s="132"/>
      <c r="G883" s="129"/>
      <c r="H883" s="129"/>
      <c r="I883" s="129"/>
      <c r="J883" s="129"/>
      <c r="K883" s="558"/>
    </row>
    <row r="884" spans="1:11">
      <c r="A884" s="211"/>
      <c r="B884" s="225"/>
      <c r="C884" s="158"/>
      <c r="D884" s="109"/>
      <c r="E884" s="131"/>
      <c r="F884" s="132"/>
      <c r="G884" s="129"/>
      <c r="H884" s="129"/>
      <c r="I884" s="129"/>
      <c r="J884" s="129"/>
      <c r="K884" s="558"/>
    </row>
    <row r="885" spans="1:11">
      <c r="A885" s="211"/>
      <c r="B885" s="225"/>
      <c r="C885" s="158"/>
      <c r="D885" s="109"/>
      <c r="E885" s="131"/>
      <c r="F885" s="132"/>
      <c r="G885" s="129"/>
      <c r="H885" s="129"/>
      <c r="I885" s="129"/>
      <c r="J885" s="129"/>
      <c r="K885" s="558"/>
    </row>
    <row r="886" spans="1:11">
      <c r="A886" s="211"/>
      <c r="B886" s="225"/>
      <c r="C886" s="158"/>
      <c r="D886" s="109"/>
      <c r="E886" s="131"/>
      <c r="F886" s="132"/>
      <c r="G886" s="129"/>
      <c r="H886" s="129"/>
      <c r="I886" s="129"/>
      <c r="J886" s="129"/>
      <c r="K886" s="558"/>
    </row>
    <row r="887" spans="1:11">
      <c r="A887" s="211"/>
      <c r="B887" s="225"/>
      <c r="C887" s="158"/>
      <c r="D887" s="109"/>
      <c r="E887" s="131"/>
      <c r="F887" s="132"/>
      <c r="G887" s="129"/>
      <c r="H887" s="129"/>
      <c r="I887" s="129"/>
      <c r="J887" s="129"/>
      <c r="K887" s="558"/>
    </row>
    <row r="888" spans="1:11">
      <c r="A888" s="211"/>
      <c r="B888" s="225"/>
      <c r="C888" s="158"/>
      <c r="D888" s="109"/>
      <c r="E888" s="131"/>
      <c r="F888" s="132"/>
      <c r="G888" s="129"/>
      <c r="H888" s="129"/>
      <c r="I888" s="129"/>
      <c r="J888" s="129"/>
      <c r="K888" s="558"/>
    </row>
    <row r="889" spans="1:11">
      <c r="A889" s="211"/>
      <c r="B889" s="225"/>
      <c r="C889" s="158"/>
      <c r="D889" s="109"/>
      <c r="E889" s="131"/>
      <c r="F889" s="132"/>
      <c r="G889" s="129"/>
      <c r="H889" s="129"/>
      <c r="I889" s="129"/>
      <c r="J889" s="129"/>
      <c r="K889" s="558"/>
    </row>
    <row r="890" spans="1:11">
      <c r="A890" s="211"/>
      <c r="B890" s="225"/>
      <c r="C890" s="158"/>
      <c r="D890" s="109"/>
      <c r="E890" s="131"/>
      <c r="F890" s="132"/>
      <c r="G890" s="129"/>
      <c r="H890" s="129"/>
      <c r="I890" s="129"/>
      <c r="J890" s="129"/>
      <c r="K890" s="558"/>
    </row>
    <row r="891" spans="1:11">
      <c r="A891" s="211"/>
      <c r="B891" s="225"/>
      <c r="C891" s="158"/>
      <c r="D891" s="109"/>
      <c r="E891" s="131"/>
      <c r="F891" s="132"/>
      <c r="G891" s="129"/>
      <c r="H891" s="129"/>
      <c r="I891" s="129"/>
      <c r="J891" s="129"/>
      <c r="K891" s="558"/>
    </row>
    <row r="892" spans="1:11">
      <c r="A892" s="211"/>
      <c r="B892" s="225"/>
      <c r="C892" s="158"/>
      <c r="D892" s="109"/>
      <c r="E892" s="131"/>
      <c r="F892" s="132"/>
      <c r="G892" s="129"/>
      <c r="H892" s="129"/>
      <c r="I892" s="129"/>
      <c r="J892" s="129"/>
      <c r="K892" s="558"/>
    </row>
    <row r="893" spans="1:11">
      <c r="A893" s="211"/>
      <c r="B893" s="225"/>
      <c r="C893" s="158"/>
      <c r="D893" s="109"/>
      <c r="E893" s="131"/>
      <c r="F893" s="132"/>
      <c r="G893" s="129"/>
      <c r="H893" s="129"/>
      <c r="I893" s="129"/>
      <c r="J893" s="129"/>
      <c r="K893" s="558"/>
    </row>
    <row r="894" spans="1:11">
      <c r="A894" s="211"/>
      <c r="B894" s="225"/>
      <c r="C894" s="158"/>
      <c r="D894" s="109"/>
      <c r="E894" s="131"/>
      <c r="F894" s="132"/>
      <c r="G894" s="129"/>
      <c r="H894" s="129"/>
      <c r="I894" s="129"/>
      <c r="J894" s="129"/>
      <c r="K894" s="558"/>
    </row>
    <row r="895" spans="1:11">
      <c r="A895" s="211"/>
      <c r="B895" s="225"/>
      <c r="C895" s="158"/>
      <c r="D895" s="109"/>
      <c r="E895" s="131"/>
      <c r="F895" s="132"/>
      <c r="G895" s="129"/>
      <c r="H895" s="129"/>
      <c r="I895" s="129"/>
      <c r="J895" s="129"/>
      <c r="K895" s="558"/>
    </row>
    <row r="896" spans="1:11">
      <c r="A896" s="211"/>
      <c r="B896" s="225"/>
      <c r="C896" s="158"/>
      <c r="D896" s="109"/>
      <c r="E896" s="131"/>
      <c r="F896" s="132"/>
      <c r="G896" s="129"/>
      <c r="H896" s="129"/>
      <c r="I896" s="129"/>
      <c r="J896" s="129"/>
      <c r="K896" s="558"/>
    </row>
    <row r="897" spans="1:11">
      <c r="A897" s="211"/>
      <c r="B897" s="225"/>
      <c r="C897" s="158"/>
      <c r="D897" s="109"/>
      <c r="E897" s="131"/>
      <c r="F897" s="132"/>
      <c r="G897" s="129"/>
      <c r="H897" s="129"/>
      <c r="I897" s="129"/>
      <c r="J897" s="129"/>
      <c r="K897" s="558"/>
    </row>
    <row r="898" spans="1:11">
      <c r="A898" s="211"/>
      <c r="B898" s="225"/>
      <c r="C898" s="158"/>
      <c r="D898" s="109"/>
      <c r="E898" s="131"/>
      <c r="F898" s="132"/>
      <c r="G898" s="129"/>
      <c r="H898" s="129"/>
      <c r="I898" s="129"/>
      <c r="J898" s="129"/>
      <c r="K898" s="558"/>
    </row>
    <row r="899" spans="1:11">
      <c r="A899" s="211"/>
      <c r="B899" s="225"/>
      <c r="C899" s="158"/>
      <c r="D899" s="109"/>
      <c r="E899" s="131"/>
      <c r="F899" s="132"/>
      <c r="G899" s="129"/>
      <c r="H899" s="129"/>
      <c r="I899" s="129"/>
      <c r="J899" s="129"/>
      <c r="K899" s="558"/>
    </row>
    <row r="900" spans="1:11">
      <c r="A900" s="211"/>
      <c r="B900" s="225"/>
      <c r="C900" s="158"/>
      <c r="D900" s="109"/>
      <c r="E900" s="131"/>
      <c r="F900" s="132"/>
      <c r="G900" s="129"/>
      <c r="H900" s="129"/>
      <c r="I900" s="129"/>
      <c r="J900" s="129"/>
      <c r="K900" s="558"/>
    </row>
    <row r="901" spans="1:11">
      <c r="A901" s="211"/>
      <c r="B901" s="225"/>
      <c r="C901" s="158"/>
      <c r="D901" s="109"/>
      <c r="E901" s="131"/>
      <c r="F901" s="132"/>
      <c r="G901" s="129"/>
      <c r="H901" s="129"/>
      <c r="I901" s="129"/>
      <c r="J901" s="129"/>
      <c r="K901" s="558"/>
    </row>
    <row r="902" spans="1:11">
      <c r="A902" s="211"/>
      <c r="B902" s="225"/>
      <c r="C902" s="158"/>
      <c r="D902" s="109"/>
      <c r="E902" s="131"/>
      <c r="F902" s="132"/>
      <c r="G902" s="129"/>
      <c r="H902" s="129"/>
      <c r="I902" s="129"/>
      <c r="J902" s="129"/>
      <c r="K902" s="558"/>
    </row>
    <row r="903" spans="1:11">
      <c r="A903" s="211"/>
      <c r="B903" s="225"/>
      <c r="C903" s="158"/>
      <c r="D903" s="109"/>
      <c r="E903" s="131"/>
      <c r="F903" s="132"/>
      <c r="G903" s="129"/>
      <c r="H903" s="129"/>
      <c r="I903" s="129"/>
      <c r="J903" s="129"/>
      <c r="K903" s="558"/>
    </row>
    <row r="904" spans="1:11">
      <c r="A904" s="211"/>
      <c r="B904" s="225"/>
      <c r="C904" s="158"/>
      <c r="D904" s="109"/>
      <c r="E904" s="131"/>
      <c r="F904" s="132"/>
      <c r="G904" s="129"/>
      <c r="H904" s="129"/>
      <c r="I904" s="129"/>
      <c r="J904" s="129"/>
      <c r="K904" s="558"/>
    </row>
    <row r="905" spans="1:11">
      <c r="A905" s="211"/>
      <c r="B905" s="225"/>
      <c r="C905" s="158"/>
      <c r="D905" s="109"/>
      <c r="E905" s="131"/>
      <c r="F905" s="132"/>
      <c r="G905" s="129"/>
      <c r="H905" s="129"/>
      <c r="I905" s="129"/>
      <c r="J905" s="129"/>
      <c r="K905" s="558"/>
    </row>
    <row r="906" spans="1:11">
      <c r="A906" s="211"/>
      <c r="B906" s="225"/>
      <c r="C906" s="158"/>
      <c r="D906" s="109"/>
      <c r="E906" s="131"/>
      <c r="F906" s="132"/>
      <c r="G906" s="129"/>
      <c r="H906" s="129"/>
      <c r="I906" s="129"/>
      <c r="J906" s="129"/>
      <c r="K906" s="558"/>
    </row>
    <row r="907" spans="1:11">
      <c r="A907" s="211"/>
      <c r="B907" s="225"/>
      <c r="C907" s="158"/>
      <c r="D907" s="109"/>
      <c r="E907" s="131"/>
      <c r="F907" s="132"/>
      <c r="G907" s="129"/>
      <c r="H907" s="129"/>
      <c r="I907" s="129"/>
      <c r="J907" s="129"/>
      <c r="K907" s="558"/>
    </row>
    <row r="908" spans="1:11">
      <c r="A908" s="211"/>
      <c r="B908" s="225"/>
      <c r="C908" s="158"/>
      <c r="D908" s="109"/>
      <c r="E908" s="131"/>
      <c r="F908" s="132"/>
      <c r="G908" s="129"/>
      <c r="H908" s="129"/>
      <c r="I908" s="129"/>
      <c r="J908" s="129"/>
      <c r="K908" s="558"/>
    </row>
    <row r="909" spans="1:11">
      <c r="A909" s="211"/>
      <c r="B909" s="225"/>
      <c r="C909" s="158"/>
      <c r="D909" s="109"/>
      <c r="E909" s="131"/>
      <c r="F909" s="132"/>
      <c r="G909" s="129"/>
      <c r="H909" s="129"/>
      <c r="I909" s="129"/>
      <c r="J909" s="129"/>
      <c r="K909" s="558"/>
    </row>
    <row r="910" spans="1:11">
      <c r="A910" s="211"/>
      <c r="B910" s="225"/>
      <c r="C910" s="158"/>
      <c r="D910" s="109"/>
      <c r="E910" s="131"/>
      <c r="F910" s="132"/>
      <c r="G910" s="129"/>
      <c r="H910" s="129"/>
      <c r="I910" s="129"/>
      <c r="J910" s="129"/>
      <c r="K910" s="558"/>
    </row>
    <row r="911" spans="1:11">
      <c r="A911" s="211"/>
      <c r="B911" s="225"/>
      <c r="C911" s="158"/>
      <c r="D911" s="109"/>
      <c r="E911" s="131"/>
      <c r="F911" s="132"/>
      <c r="G911" s="129"/>
      <c r="H911" s="129"/>
      <c r="I911" s="129"/>
      <c r="J911" s="129"/>
      <c r="K911" s="558"/>
    </row>
    <row r="912" spans="1:11">
      <c r="A912" s="211"/>
      <c r="B912" s="225"/>
      <c r="C912" s="158"/>
      <c r="D912" s="109"/>
      <c r="E912" s="131"/>
      <c r="F912" s="132"/>
      <c r="G912" s="129"/>
      <c r="H912" s="129"/>
      <c r="I912" s="129"/>
      <c r="J912" s="129"/>
      <c r="K912" s="558"/>
    </row>
    <row r="913" spans="1:11">
      <c r="A913" s="211"/>
      <c r="B913" s="225"/>
      <c r="C913" s="158"/>
      <c r="D913" s="109"/>
      <c r="E913" s="131"/>
      <c r="F913" s="132"/>
      <c r="G913" s="129"/>
      <c r="H913" s="129"/>
      <c r="I913" s="129"/>
      <c r="J913" s="129"/>
      <c r="K913" s="558"/>
    </row>
    <row r="914" spans="1:11">
      <c r="A914" s="211"/>
      <c r="B914" s="225"/>
      <c r="C914" s="158"/>
      <c r="D914" s="109"/>
      <c r="E914" s="131"/>
      <c r="F914" s="132"/>
      <c r="G914" s="129"/>
      <c r="H914" s="129"/>
      <c r="I914" s="129"/>
      <c r="J914" s="129"/>
      <c r="K914" s="558"/>
    </row>
    <row r="915" spans="1:11">
      <c r="A915" s="211"/>
      <c r="B915" s="225"/>
      <c r="C915" s="158"/>
      <c r="D915" s="109"/>
      <c r="E915" s="131"/>
      <c r="F915" s="132"/>
      <c r="G915" s="129"/>
      <c r="H915" s="129"/>
      <c r="I915" s="129"/>
      <c r="J915" s="129"/>
      <c r="K915" s="558"/>
    </row>
    <row r="916" spans="1:11">
      <c r="A916" s="211"/>
      <c r="B916" s="225"/>
      <c r="C916" s="158"/>
      <c r="D916" s="109"/>
      <c r="E916" s="131"/>
      <c r="F916" s="132"/>
      <c r="G916" s="129"/>
      <c r="H916" s="129"/>
      <c r="I916" s="129"/>
      <c r="J916" s="129"/>
      <c r="K916" s="558"/>
    </row>
    <row r="917" spans="1:11">
      <c r="A917" s="211"/>
      <c r="B917" s="225"/>
      <c r="C917" s="158"/>
      <c r="D917" s="109"/>
      <c r="E917" s="131"/>
      <c r="F917" s="132"/>
      <c r="G917" s="129"/>
      <c r="H917" s="129"/>
      <c r="I917" s="129"/>
      <c r="J917" s="129"/>
      <c r="K917" s="558"/>
    </row>
    <row r="918" spans="1:11">
      <c r="A918" s="211"/>
      <c r="B918" s="225"/>
      <c r="C918" s="158"/>
      <c r="D918" s="109"/>
      <c r="E918" s="131"/>
      <c r="F918" s="132"/>
      <c r="G918" s="129"/>
      <c r="H918" s="129"/>
      <c r="I918" s="129"/>
      <c r="J918" s="129"/>
      <c r="K918" s="558"/>
    </row>
    <row r="919" spans="1:11">
      <c r="A919" s="211"/>
      <c r="B919" s="225"/>
      <c r="C919" s="158"/>
      <c r="D919" s="109"/>
      <c r="E919" s="131"/>
      <c r="F919" s="132"/>
      <c r="G919" s="129"/>
      <c r="H919" s="129"/>
      <c r="I919" s="129"/>
      <c r="J919" s="129"/>
      <c r="K919" s="558"/>
    </row>
    <row r="920" spans="1:11">
      <c r="A920" s="211"/>
      <c r="B920" s="225"/>
      <c r="C920" s="158"/>
      <c r="D920" s="109"/>
      <c r="E920" s="131"/>
      <c r="F920" s="132"/>
      <c r="G920" s="129"/>
      <c r="H920" s="129"/>
      <c r="I920" s="129"/>
      <c r="J920" s="129"/>
      <c r="K920" s="558"/>
    </row>
    <row r="921" spans="1:11">
      <c r="A921" s="211"/>
      <c r="B921" s="225"/>
      <c r="C921" s="158"/>
      <c r="D921" s="109"/>
      <c r="E921" s="131"/>
      <c r="F921" s="132"/>
      <c r="G921" s="129"/>
      <c r="H921" s="129"/>
      <c r="I921" s="129"/>
      <c r="J921" s="129"/>
      <c r="K921" s="558"/>
    </row>
    <row r="922" spans="1:11">
      <c r="A922" s="211"/>
      <c r="B922" s="225"/>
      <c r="C922" s="158"/>
      <c r="D922" s="109"/>
      <c r="E922" s="131"/>
      <c r="F922" s="132"/>
      <c r="G922" s="129"/>
      <c r="H922" s="129"/>
      <c r="I922" s="129"/>
      <c r="J922" s="129"/>
      <c r="K922" s="558"/>
    </row>
    <row r="923" spans="1:11">
      <c r="A923" s="211"/>
      <c r="B923" s="225"/>
      <c r="C923" s="158"/>
      <c r="D923" s="109"/>
      <c r="E923" s="131"/>
      <c r="F923" s="132"/>
      <c r="G923" s="129"/>
      <c r="H923" s="129"/>
      <c r="I923" s="129"/>
      <c r="J923" s="129"/>
      <c r="K923" s="558"/>
    </row>
    <row r="924" spans="1:11">
      <c r="A924" s="211"/>
      <c r="B924" s="225"/>
      <c r="C924" s="158"/>
      <c r="D924" s="109"/>
      <c r="E924" s="131"/>
      <c r="F924" s="132"/>
      <c r="G924" s="129"/>
      <c r="H924" s="129"/>
      <c r="I924" s="129"/>
      <c r="J924" s="129"/>
      <c r="K924" s="558"/>
    </row>
    <row r="925" spans="1:11">
      <c r="A925" s="211"/>
      <c r="B925" s="225"/>
      <c r="C925" s="158"/>
      <c r="D925" s="109"/>
      <c r="E925" s="131"/>
      <c r="F925" s="132"/>
      <c r="G925" s="129"/>
      <c r="H925" s="129"/>
      <c r="I925" s="129"/>
      <c r="J925" s="129"/>
      <c r="K925" s="558"/>
    </row>
    <row r="926" spans="1:11">
      <c r="A926" s="211"/>
      <c r="B926" s="225"/>
      <c r="C926" s="158"/>
      <c r="D926" s="109"/>
      <c r="E926" s="131"/>
      <c r="F926" s="132"/>
      <c r="G926" s="129"/>
      <c r="H926" s="129"/>
      <c r="I926" s="129"/>
      <c r="J926" s="129"/>
      <c r="K926" s="558"/>
    </row>
    <row r="927" spans="1:11">
      <c r="A927" s="211"/>
      <c r="B927" s="225"/>
      <c r="C927" s="158"/>
      <c r="D927" s="109"/>
      <c r="E927" s="131"/>
      <c r="F927" s="132"/>
      <c r="G927" s="129"/>
      <c r="H927" s="129"/>
      <c r="I927" s="129"/>
      <c r="J927" s="129"/>
      <c r="K927" s="558"/>
    </row>
    <row r="928" spans="1:11">
      <c r="A928" s="211"/>
      <c r="B928" s="225"/>
      <c r="C928" s="158"/>
      <c r="D928" s="109"/>
      <c r="E928" s="131"/>
      <c r="F928" s="132"/>
      <c r="G928" s="129"/>
      <c r="H928" s="129"/>
      <c r="I928" s="129"/>
      <c r="J928" s="129"/>
      <c r="K928" s="558"/>
    </row>
    <row r="929" spans="1:11">
      <c r="A929" s="211"/>
      <c r="B929" s="225"/>
      <c r="C929" s="158"/>
      <c r="D929" s="109"/>
      <c r="E929" s="131"/>
      <c r="F929" s="132"/>
      <c r="G929" s="129"/>
      <c r="H929" s="129"/>
      <c r="I929" s="129"/>
      <c r="J929" s="129"/>
      <c r="K929" s="558"/>
    </row>
    <row r="930" spans="1:11">
      <c r="A930" s="211"/>
      <c r="B930" s="225"/>
      <c r="C930" s="158"/>
      <c r="D930" s="109"/>
      <c r="E930" s="131"/>
      <c r="F930" s="132"/>
      <c r="G930" s="129"/>
      <c r="H930" s="129"/>
      <c r="I930" s="129"/>
      <c r="J930" s="129"/>
      <c r="K930" s="558"/>
    </row>
    <row r="931" spans="1:11">
      <c r="A931" s="211"/>
      <c r="B931" s="225"/>
      <c r="C931" s="158"/>
      <c r="D931" s="109"/>
      <c r="E931" s="131"/>
      <c r="F931" s="132"/>
      <c r="G931" s="129"/>
      <c r="H931" s="129"/>
      <c r="I931" s="129"/>
      <c r="J931" s="129"/>
      <c r="K931" s="558"/>
    </row>
    <row r="932" spans="1:11">
      <c r="A932" s="211"/>
      <c r="B932" s="225"/>
      <c r="C932" s="158"/>
      <c r="D932" s="109"/>
      <c r="E932" s="131"/>
      <c r="F932" s="132"/>
      <c r="G932" s="129"/>
      <c r="H932" s="129"/>
      <c r="I932" s="129"/>
      <c r="J932" s="129"/>
      <c r="K932" s="558"/>
    </row>
    <row r="933" spans="1:11">
      <c r="A933" s="211"/>
      <c r="B933" s="225"/>
      <c r="C933" s="158"/>
      <c r="D933" s="109"/>
      <c r="E933" s="131"/>
      <c r="F933" s="132"/>
      <c r="G933" s="129"/>
      <c r="H933" s="129"/>
      <c r="I933" s="129"/>
      <c r="J933" s="129"/>
      <c r="K933" s="558"/>
    </row>
    <row r="934" spans="1:11">
      <c r="A934" s="211"/>
      <c r="B934" s="225"/>
      <c r="C934" s="158"/>
      <c r="D934" s="109"/>
      <c r="E934" s="131"/>
      <c r="F934" s="132"/>
      <c r="G934" s="129"/>
      <c r="H934" s="129"/>
      <c r="I934" s="129"/>
      <c r="J934" s="129"/>
      <c r="K934" s="558"/>
    </row>
    <row r="935" spans="1:11">
      <c r="A935" s="211"/>
      <c r="B935" s="225"/>
      <c r="C935" s="158"/>
      <c r="D935" s="109"/>
      <c r="E935" s="131"/>
      <c r="F935" s="132"/>
      <c r="G935" s="129"/>
      <c r="H935" s="129"/>
      <c r="I935" s="129"/>
      <c r="J935" s="129"/>
      <c r="K935" s="558"/>
    </row>
    <row r="936" spans="1:11">
      <c r="A936" s="211"/>
      <c r="B936" s="225"/>
      <c r="C936" s="158"/>
      <c r="D936" s="109"/>
      <c r="E936" s="131"/>
      <c r="F936" s="132"/>
      <c r="G936" s="129"/>
      <c r="H936" s="129"/>
      <c r="I936" s="129"/>
      <c r="J936" s="129"/>
      <c r="K936" s="558"/>
    </row>
    <row r="937" spans="1:11">
      <c r="A937" s="211"/>
      <c r="B937" s="225"/>
      <c r="C937" s="158"/>
      <c r="D937" s="109"/>
      <c r="E937" s="131"/>
      <c r="F937" s="132"/>
      <c r="G937" s="129"/>
      <c r="H937" s="129"/>
      <c r="I937" s="129"/>
      <c r="J937" s="129"/>
      <c r="K937" s="558"/>
    </row>
    <row r="938" spans="1:11">
      <c r="A938" s="211"/>
      <c r="B938" s="225"/>
      <c r="C938" s="158"/>
      <c r="D938" s="109"/>
      <c r="E938" s="131"/>
      <c r="F938" s="132"/>
      <c r="G938" s="129"/>
      <c r="H938" s="129"/>
      <c r="I938" s="129"/>
      <c r="J938" s="129"/>
      <c r="K938" s="558"/>
    </row>
    <row r="939" spans="1:11">
      <c r="A939" s="211"/>
      <c r="B939" s="225"/>
      <c r="C939" s="158"/>
      <c r="D939" s="109"/>
      <c r="E939" s="131"/>
      <c r="F939" s="132"/>
      <c r="G939" s="129"/>
      <c r="H939" s="129"/>
      <c r="I939" s="129"/>
      <c r="J939" s="129"/>
      <c r="K939" s="558"/>
    </row>
    <row r="940" spans="1:11">
      <c r="A940" s="211"/>
      <c r="B940" s="225"/>
      <c r="C940" s="158"/>
      <c r="D940" s="109"/>
      <c r="E940" s="131"/>
      <c r="F940" s="132"/>
      <c r="G940" s="129"/>
      <c r="H940" s="129"/>
      <c r="I940" s="129"/>
      <c r="J940" s="129"/>
      <c r="K940" s="558"/>
    </row>
    <row r="941" spans="1:11">
      <c r="A941" s="211"/>
      <c r="B941" s="225"/>
      <c r="C941" s="158"/>
      <c r="D941" s="109"/>
      <c r="E941" s="131"/>
      <c r="F941" s="132"/>
      <c r="G941" s="129"/>
      <c r="H941" s="129"/>
      <c r="I941" s="129"/>
      <c r="J941" s="129"/>
      <c r="K941" s="558"/>
    </row>
    <row r="942" spans="1:11">
      <c r="A942" s="211"/>
      <c r="B942" s="225"/>
      <c r="C942" s="158"/>
      <c r="D942" s="109"/>
      <c r="E942" s="131"/>
      <c r="F942" s="132"/>
      <c r="G942" s="129"/>
      <c r="H942" s="129"/>
      <c r="I942" s="129"/>
      <c r="J942" s="129"/>
      <c r="K942" s="558"/>
    </row>
    <row r="943" spans="1:11">
      <c r="A943" s="211"/>
      <c r="B943" s="225"/>
      <c r="C943" s="158"/>
      <c r="D943" s="109"/>
      <c r="E943" s="131"/>
      <c r="F943" s="132"/>
      <c r="G943" s="129"/>
      <c r="H943" s="129"/>
      <c r="I943" s="129"/>
      <c r="J943" s="129"/>
      <c r="K943" s="558"/>
    </row>
    <row r="944" spans="1:11">
      <c r="A944" s="211"/>
      <c r="B944" s="225"/>
      <c r="C944" s="158"/>
      <c r="D944" s="109"/>
      <c r="E944" s="131"/>
      <c r="F944" s="132"/>
      <c r="G944" s="129"/>
      <c r="H944" s="129"/>
      <c r="I944" s="129"/>
      <c r="J944" s="129"/>
      <c r="K944" s="558"/>
    </row>
    <row r="945" spans="1:11">
      <c r="A945" s="211"/>
      <c r="B945" s="225"/>
      <c r="C945" s="158"/>
      <c r="D945" s="109"/>
      <c r="E945" s="131"/>
      <c r="F945" s="132"/>
      <c r="G945" s="129"/>
      <c r="H945" s="129"/>
      <c r="I945" s="129"/>
      <c r="J945" s="129"/>
      <c r="K945" s="558"/>
    </row>
    <row r="946" spans="1:11">
      <c r="A946" s="211"/>
      <c r="B946" s="225"/>
      <c r="C946" s="158"/>
      <c r="D946" s="109"/>
      <c r="E946" s="131"/>
      <c r="F946" s="132"/>
      <c r="G946" s="129"/>
      <c r="H946" s="129"/>
      <c r="I946" s="129"/>
      <c r="J946" s="129"/>
      <c r="K946" s="558"/>
    </row>
    <row r="947" spans="1:11">
      <c r="A947" s="211"/>
      <c r="B947" s="225"/>
      <c r="C947" s="158"/>
      <c r="D947" s="109"/>
      <c r="E947" s="131"/>
      <c r="F947" s="132"/>
      <c r="G947" s="129"/>
      <c r="H947" s="129"/>
      <c r="I947" s="129"/>
      <c r="J947" s="129"/>
      <c r="K947" s="558"/>
    </row>
    <row r="948" spans="1:11">
      <c r="A948" s="211"/>
      <c r="B948" s="225"/>
      <c r="C948" s="158"/>
      <c r="D948" s="109"/>
      <c r="E948" s="131"/>
      <c r="F948" s="132"/>
      <c r="G948" s="129"/>
      <c r="H948" s="129"/>
      <c r="I948" s="129"/>
      <c r="J948" s="129"/>
      <c r="K948" s="558"/>
    </row>
    <row r="949" spans="1:11">
      <c r="A949" s="211"/>
      <c r="B949" s="225"/>
      <c r="C949" s="158"/>
      <c r="D949" s="109"/>
      <c r="E949" s="131"/>
      <c r="F949" s="132"/>
      <c r="G949" s="129"/>
      <c r="H949" s="129"/>
      <c r="I949" s="129"/>
      <c r="J949" s="129"/>
      <c r="K949" s="558"/>
    </row>
    <row r="950" spans="1:11">
      <c r="A950" s="211"/>
      <c r="B950" s="225"/>
      <c r="C950" s="158"/>
      <c r="D950" s="109"/>
      <c r="E950" s="131"/>
      <c r="F950" s="132"/>
      <c r="G950" s="129"/>
      <c r="H950" s="129"/>
      <c r="I950" s="129"/>
      <c r="J950" s="129"/>
      <c r="K950" s="558"/>
    </row>
    <row r="951" spans="1:11">
      <c r="A951" s="211"/>
      <c r="B951" s="225"/>
      <c r="C951" s="158"/>
      <c r="D951" s="109"/>
      <c r="E951" s="131"/>
      <c r="F951" s="132"/>
      <c r="G951" s="129"/>
      <c r="H951" s="129"/>
      <c r="I951" s="129"/>
      <c r="J951" s="129"/>
      <c r="K951" s="558"/>
    </row>
    <row r="952" spans="1:11">
      <c r="A952" s="211"/>
      <c r="B952" s="225"/>
      <c r="C952" s="158"/>
      <c r="D952" s="109"/>
      <c r="E952" s="131"/>
      <c r="F952" s="132"/>
      <c r="G952" s="129"/>
      <c r="H952" s="129"/>
      <c r="I952" s="129"/>
      <c r="J952" s="129"/>
      <c r="K952" s="558"/>
    </row>
    <row r="953" spans="1:11">
      <c r="A953" s="211"/>
      <c r="B953" s="225"/>
      <c r="C953" s="158"/>
      <c r="D953" s="109"/>
      <c r="E953" s="131"/>
      <c r="F953" s="132"/>
      <c r="G953" s="129"/>
      <c r="H953" s="129"/>
      <c r="I953" s="129"/>
      <c r="J953" s="129"/>
      <c r="K953" s="558"/>
    </row>
    <row r="954" spans="1:11">
      <c r="A954" s="211"/>
      <c r="B954" s="225"/>
      <c r="C954" s="158"/>
      <c r="D954" s="109"/>
      <c r="E954" s="131"/>
      <c r="F954" s="132"/>
      <c r="G954" s="129"/>
      <c r="H954" s="129"/>
      <c r="I954" s="129"/>
      <c r="J954" s="129"/>
      <c r="K954" s="558"/>
    </row>
    <row r="955" spans="1:11">
      <c r="A955" s="211"/>
      <c r="B955" s="225"/>
      <c r="C955" s="158"/>
      <c r="D955" s="109"/>
      <c r="E955" s="131"/>
      <c r="F955" s="132"/>
      <c r="G955" s="129"/>
      <c r="H955" s="129"/>
      <c r="I955" s="129"/>
      <c r="J955" s="129"/>
      <c r="K955" s="558"/>
    </row>
    <row r="956" spans="1:11">
      <c r="A956" s="211"/>
      <c r="B956" s="225"/>
      <c r="C956" s="158"/>
      <c r="D956" s="109"/>
      <c r="E956" s="131"/>
      <c r="F956" s="132"/>
      <c r="G956" s="129"/>
      <c r="H956" s="129"/>
      <c r="I956" s="129"/>
      <c r="J956" s="129"/>
      <c r="K956" s="558"/>
    </row>
    <row r="957" spans="1:11">
      <c r="A957" s="211"/>
      <c r="B957" s="225"/>
      <c r="C957" s="158"/>
      <c r="D957" s="109"/>
      <c r="E957" s="131"/>
      <c r="F957" s="132"/>
      <c r="G957" s="129"/>
      <c r="H957" s="129"/>
      <c r="I957" s="129"/>
      <c r="J957" s="129"/>
      <c r="K957" s="558"/>
    </row>
    <row r="958" spans="1:11">
      <c r="A958" s="211"/>
      <c r="B958" s="225"/>
      <c r="C958" s="158"/>
      <c r="D958" s="109"/>
      <c r="E958" s="131"/>
      <c r="F958" s="132"/>
      <c r="G958" s="129"/>
      <c r="H958" s="129"/>
      <c r="I958" s="129"/>
      <c r="J958" s="129"/>
      <c r="K958" s="558"/>
    </row>
    <row r="959" spans="1:11">
      <c r="A959" s="211"/>
      <c r="B959" s="225"/>
      <c r="C959" s="158"/>
      <c r="D959" s="109"/>
      <c r="E959" s="131"/>
      <c r="F959" s="132"/>
      <c r="G959" s="129"/>
      <c r="H959" s="129"/>
      <c r="I959" s="129"/>
      <c r="J959" s="129"/>
      <c r="K959" s="558"/>
    </row>
    <row r="960" spans="1:11">
      <c r="A960" s="211"/>
      <c r="B960" s="225"/>
      <c r="C960" s="158"/>
      <c r="D960" s="109"/>
      <c r="E960" s="131"/>
      <c r="F960" s="132"/>
      <c r="G960" s="129"/>
      <c r="H960" s="129"/>
      <c r="I960" s="129"/>
      <c r="J960" s="129"/>
      <c r="K960" s="558"/>
    </row>
    <row r="961" spans="1:11">
      <c r="A961" s="211"/>
      <c r="B961" s="225"/>
      <c r="C961" s="158"/>
      <c r="D961" s="109"/>
      <c r="E961" s="131"/>
      <c r="F961" s="132"/>
      <c r="G961" s="129"/>
      <c r="H961" s="129"/>
      <c r="I961" s="129"/>
      <c r="J961" s="129"/>
      <c r="K961" s="558"/>
    </row>
    <row r="1253" spans="1:4">
      <c r="A1253" s="549" t="str">
        <f>Orçamento!D67</f>
        <v>APROVAÇÃO OU REAPROVAÇÃO DE PROJETO DE SEGURANÇA CONTRA INCÊNDIO E PÂNICO (PSCIP), INCLUINDO REVISAO DO PROJETO</v>
      </c>
    </row>
    <row r="1254" spans="1:4">
      <c r="A1254" s="545"/>
    </row>
    <row r="1255" spans="1:4">
      <c r="D1255" s="143">
        <v>40</v>
      </c>
    </row>
    <row r="1256" spans="1:4">
      <c r="D1256" s="143">
        <v>38</v>
      </c>
    </row>
  </sheetData>
  <mergeCells count="15">
    <mergeCell ref="B490:D490"/>
    <mergeCell ref="B491:J491"/>
    <mergeCell ref="B492:J492"/>
    <mergeCell ref="B493:J493"/>
    <mergeCell ref="A2:J2"/>
    <mergeCell ref="A3:J3"/>
    <mergeCell ref="A4:J4"/>
    <mergeCell ref="D6:J6"/>
    <mergeCell ref="G12:H12"/>
    <mergeCell ref="I12:J12"/>
    <mergeCell ref="G485:H485"/>
    <mergeCell ref="I485:J485"/>
    <mergeCell ref="D12:D13"/>
    <mergeCell ref="E12:E13"/>
    <mergeCell ref="F12:F13"/>
  </mergeCells>
  <phoneticPr fontId="21" type="noConversion"/>
  <pageMargins left="0.82677165354330717" right="0.23622047244094491" top="0.74803149606299213" bottom="0.74803149606299213" header="0.31496062992125984" footer="0.31496062992125984"/>
  <pageSetup paperSize="9" scale="47" fitToHeight="0" orientation="portrait" r:id="rId1"/>
  <headerFooter scaleWithDoc="0">
    <oddFooter>&amp;C_x000D_&amp;1#&amp;"Calibri"&amp;8&amp;K000000 C1 - General</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B6B7E-B57B-4883-8D88-7E58DE5307CD}">
  <dimension ref="A1:M1261"/>
  <sheetViews>
    <sheetView view="pageBreakPreview" zoomScale="90" zoomScaleNormal="100" zoomScaleSheetLayoutView="90" workbookViewId="0">
      <selection activeCell="J484" sqref="J484"/>
    </sheetView>
  </sheetViews>
  <sheetFormatPr defaultColWidth="8.85546875" defaultRowHeight="12.75"/>
  <cols>
    <col min="1" max="1" width="8.85546875" style="13"/>
    <col min="2" max="2" width="13.140625" style="13" bestFit="1" customWidth="1"/>
    <col min="3" max="3" width="10.28515625" style="13" bestFit="1" customWidth="1"/>
    <col min="4" max="4" width="71" style="333" customWidth="1"/>
    <col min="5" max="5" width="9.140625" style="337" bestFit="1" customWidth="1"/>
    <col min="6" max="6" width="13" style="337" bestFit="1" customWidth="1"/>
    <col min="7" max="7" width="31.5703125" style="337" bestFit="1" customWidth="1"/>
    <col min="8" max="8" width="17.28515625" style="352" bestFit="1" customWidth="1"/>
    <col min="9" max="9" width="8.85546875" style="346" customWidth="1"/>
    <col min="10" max="10" width="14.7109375" style="13" customWidth="1"/>
    <col min="11" max="11" width="11.7109375" style="13" customWidth="1"/>
    <col min="12" max="16384" width="8.85546875" style="13"/>
  </cols>
  <sheetData>
    <row r="1" spans="1:13" ht="13.5" thickBot="1"/>
    <row r="2" spans="1:13" ht="13.5" thickBot="1">
      <c r="A2" s="13" t="s">
        <v>0</v>
      </c>
      <c r="F2" s="439"/>
      <c r="G2" s="440" t="s">
        <v>16114</v>
      </c>
      <c r="H2" s="441" t="s">
        <v>16113</v>
      </c>
      <c r="I2" s="442"/>
    </row>
    <row r="3" spans="1:13" ht="13.5" thickBot="1">
      <c r="A3" s="13" t="s">
        <v>1</v>
      </c>
      <c r="F3" s="439"/>
      <c r="G3" s="443" t="s">
        <v>15934</v>
      </c>
      <c r="H3" s="441">
        <f>H365</f>
        <v>2744661.7899417924</v>
      </c>
      <c r="I3" s="442"/>
    </row>
    <row r="4" spans="1:13" ht="13.5" thickBot="1">
      <c r="A4" s="13" t="s">
        <v>3</v>
      </c>
      <c r="F4" s="439"/>
      <c r="G4" s="440" t="s">
        <v>15935</v>
      </c>
      <c r="H4" s="444">
        <v>352</v>
      </c>
      <c r="I4" s="442"/>
    </row>
    <row r="5" spans="1:13" ht="13.5" thickBot="1">
      <c r="F5" s="439"/>
      <c r="G5" s="439"/>
      <c r="H5" s="445"/>
      <c r="I5" s="442"/>
    </row>
    <row r="6" spans="1:13">
      <c r="A6" s="13" t="s">
        <v>4</v>
      </c>
      <c r="D6" s="333" t="s">
        <v>5</v>
      </c>
      <c r="F6" s="446" t="s">
        <v>15936</v>
      </c>
      <c r="G6" s="447" t="s">
        <v>15937</v>
      </c>
      <c r="H6" s="448" t="s">
        <v>15938</v>
      </c>
      <c r="I6" s="442"/>
    </row>
    <row r="7" spans="1:13">
      <c r="A7" s="13" t="s">
        <v>6</v>
      </c>
      <c r="D7" s="333" t="s">
        <v>7</v>
      </c>
      <c r="F7" s="449" t="s">
        <v>550</v>
      </c>
      <c r="G7" s="450">
        <v>0.80330000000000001</v>
      </c>
      <c r="H7" s="451">
        <v>54</v>
      </c>
      <c r="I7" s="452">
        <f>H7/H4</f>
        <v>0.15340909090909091</v>
      </c>
    </row>
    <row r="8" spans="1:13">
      <c r="A8" s="13" t="s">
        <v>8</v>
      </c>
      <c r="D8" s="333" t="s">
        <v>9</v>
      </c>
      <c r="F8" s="453" t="s">
        <v>527</v>
      </c>
      <c r="G8" s="450">
        <v>0.15</v>
      </c>
      <c r="H8" s="451">
        <v>95</v>
      </c>
      <c r="I8" s="452">
        <f>H8/H4</f>
        <v>0.26988636363636365</v>
      </c>
    </row>
    <row r="9" spans="1:13" ht="26.25" thickBot="1">
      <c r="A9" s="13" t="s">
        <v>10</v>
      </c>
      <c r="D9" s="333" t="s">
        <v>640</v>
      </c>
      <c r="F9" s="454" t="s">
        <v>514</v>
      </c>
      <c r="G9" s="455">
        <v>0.05</v>
      </c>
      <c r="H9" s="456">
        <f>H4-H7-H8</f>
        <v>203</v>
      </c>
      <c r="I9" s="452">
        <f>H9/H4</f>
        <v>0.57670454545454541</v>
      </c>
    </row>
    <row r="12" spans="1:13">
      <c r="D12" s="333" t="s">
        <v>14</v>
      </c>
      <c r="E12" s="337" t="s">
        <v>15759</v>
      </c>
      <c r="G12" s="337" t="s">
        <v>15760</v>
      </c>
    </row>
    <row r="13" spans="1:13" s="335" customFormat="1" ht="15">
      <c r="A13" s="335" t="s">
        <v>15263</v>
      </c>
      <c r="B13" s="335" t="s">
        <v>15264</v>
      </c>
      <c r="C13" s="335" t="s">
        <v>15276</v>
      </c>
      <c r="D13" s="336"/>
      <c r="E13" s="338" t="s">
        <v>15758</v>
      </c>
      <c r="F13" s="338" t="s">
        <v>501</v>
      </c>
      <c r="G13" s="338" t="s">
        <v>15761</v>
      </c>
      <c r="H13" s="338" t="s">
        <v>501</v>
      </c>
      <c r="I13" s="347"/>
    </row>
    <row r="14" spans="1:13" ht="51">
      <c r="A14" s="13" t="s">
        <v>15517</v>
      </c>
      <c r="B14" s="13">
        <v>901000135</v>
      </c>
      <c r="C14" s="13" t="s">
        <v>623</v>
      </c>
      <c r="D14" s="333" t="s">
        <v>625</v>
      </c>
      <c r="E14" s="337">
        <v>23.67</v>
      </c>
      <c r="F14" s="337">
        <v>270564.9057</v>
      </c>
      <c r="G14" s="337">
        <v>28.943676</v>
      </c>
      <c r="H14" s="342">
        <v>330846.76668995997</v>
      </c>
      <c r="I14" s="346">
        <f t="shared" ref="I14:I45" si="0">(H14/H$365)*100</f>
        <v>12.054190716772299</v>
      </c>
      <c r="J14" s="346">
        <f>I14</f>
        <v>12.054190716772299</v>
      </c>
      <c r="K14" s="334"/>
      <c r="L14" s="438"/>
      <c r="M14" s="346">
        <f>J14+J34+J40</f>
        <v>137.25931153431728</v>
      </c>
    </row>
    <row r="15" spans="1:13" ht="25.5">
      <c r="A15" s="13" t="s">
        <v>15513</v>
      </c>
      <c r="B15" s="13">
        <v>11900017</v>
      </c>
      <c r="C15" s="13" t="s">
        <v>15374</v>
      </c>
      <c r="D15" s="333" t="s">
        <v>43</v>
      </c>
      <c r="E15" s="337">
        <v>1247.24</v>
      </c>
      <c r="F15" s="337">
        <v>113860.5396</v>
      </c>
      <c r="G15" s="337">
        <v>1525.1250719999998</v>
      </c>
      <c r="H15" s="342">
        <v>139228.66782288</v>
      </c>
      <c r="I15" s="346">
        <f t="shared" si="0"/>
        <v>5.0727076222324907</v>
      </c>
      <c r="J15" s="346">
        <f>I15+J14</f>
        <v>17.126898339004789</v>
      </c>
      <c r="K15" s="334"/>
      <c r="L15" s="438"/>
      <c r="M15" s="13" t="e">
        <f>M14/J487</f>
        <v>#DIV/0!</v>
      </c>
    </row>
    <row r="16" spans="1:13">
      <c r="A16" s="13" t="s">
        <v>15887</v>
      </c>
      <c r="B16" s="13">
        <v>170330</v>
      </c>
      <c r="C16" s="13" t="s">
        <v>627</v>
      </c>
      <c r="D16" s="333" t="s">
        <v>15471</v>
      </c>
      <c r="E16" s="337">
        <v>650.66</v>
      </c>
      <c r="F16" s="337">
        <v>106515.51450799999</v>
      </c>
      <c r="G16" s="337">
        <v>795.62704799999983</v>
      </c>
      <c r="H16" s="342">
        <v>130247.17114038237</v>
      </c>
      <c r="I16" s="346">
        <f t="shared" si="0"/>
        <v>4.7454725248003902</v>
      </c>
      <c r="J16" s="346">
        <f t="shared" ref="J16:J77" si="1">I16+J15</f>
        <v>21.87237086380518</v>
      </c>
      <c r="K16" s="334"/>
      <c r="L16" s="438"/>
    </row>
    <row r="17" spans="1:12" ht="25.5">
      <c r="A17" s="13" t="s">
        <v>15513</v>
      </c>
      <c r="B17" s="13">
        <v>119000012</v>
      </c>
      <c r="C17" s="13" t="s">
        <v>15374</v>
      </c>
      <c r="D17" s="333" t="s">
        <v>102</v>
      </c>
      <c r="E17" s="337">
        <v>810.38</v>
      </c>
      <c r="F17" s="337">
        <v>86167.705399999992</v>
      </c>
      <c r="G17" s="337">
        <v>990.93266399999993</v>
      </c>
      <c r="H17" s="342">
        <v>105365.87016311999</v>
      </c>
      <c r="I17" s="346">
        <f t="shared" si="0"/>
        <v>3.8389382090444943</v>
      </c>
      <c r="J17" s="346">
        <f t="shared" si="1"/>
        <v>25.711309072849673</v>
      </c>
      <c r="K17" s="334"/>
      <c r="L17" s="438"/>
    </row>
    <row r="18" spans="1:12">
      <c r="A18" s="13" t="s">
        <v>15519</v>
      </c>
      <c r="B18" s="13">
        <v>42200</v>
      </c>
      <c r="C18" s="13" t="s">
        <v>627</v>
      </c>
      <c r="D18" s="333" t="s">
        <v>641</v>
      </c>
      <c r="E18" s="337">
        <v>85500</v>
      </c>
      <c r="F18" s="337">
        <v>85500</v>
      </c>
      <c r="G18" s="337">
        <v>98555.85</v>
      </c>
      <c r="H18" s="342">
        <v>98555.85</v>
      </c>
      <c r="I18" s="346">
        <f t="shared" si="0"/>
        <v>3.5908194722268547</v>
      </c>
      <c r="J18" s="346">
        <f t="shared" si="1"/>
        <v>29.302128545076528</v>
      </c>
      <c r="K18" s="334"/>
      <c r="L18" s="438"/>
    </row>
    <row r="19" spans="1:12">
      <c r="A19" s="13" t="s">
        <v>15564</v>
      </c>
      <c r="B19" s="13">
        <v>40179</v>
      </c>
      <c r="C19" s="13" t="s">
        <v>627</v>
      </c>
      <c r="D19" s="333" t="s">
        <v>15488</v>
      </c>
      <c r="E19" s="337">
        <v>291.19</v>
      </c>
      <c r="F19" s="337">
        <v>69885.600000000006</v>
      </c>
      <c r="G19" s="337">
        <v>356.06713199999996</v>
      </c>
      <c r="H19" s="342">
        <v>85456.111679999987</v>
      </c>
      <c r="I19" s="346">
        <f t="shared" si="0"/>
        <v>3.1135388700045374</v>
      </c>
      <c r="J19" s="346">
        <f t="shared" si="1"/>
        <v>32.415667415081067</v>
      </c>
      <c r="K19" s="334"/>
      <c r="L19" s="438"/>
    </row>
    <row r="20" spans="1:12" ht="25.5">
      <c r="A20" s="13" t="s">
        <v>15628</v>
      </c>
      <c r="B20" s="13">
        <v>98297</v>
      </c>
      <c r="C20" s="13" t="s">
        <v>702</v>
      </c>
      <c r="D20" s="333" t="s">
        <v>9233</v>
      </c>
      <c r="E20" s="337">
        <v>11.3</v>
      </c>
      <c r="F20" s="337">
        <v>61325.100000000006</v>
      </c>
      <c r="G20" s="337">
        <v>13.817639999999999</v>
      </c>
      <c r="H20" s="342">
        <v>74988.332279999988</v>
      </c>
      <c r="I20" s="346">
        <f t="shared" si="0"/>
        <v>2.7321520106705135</v>
      </c>
      <c r="J20" s="346">
        <f t="shared" si="1"/>
        <v>35.147819425751578</v>
      </c>
      <c r="K20" s="334"/>
      <c r="L20" s="438"/>
    </row>
    <row r="21" spans="1:12" ht="25.5">
      <c r="A21" s="13" t="s">
        <v>15517</v>
      </c>
      <c r="B21" s="13">
        <v>12199011</v>
      </c>
      <c r="C21" s="13" t="s">
        <v>15374</v>
      </c>
      <c r="D21" s="333" t="s">
        <v>107</v>
      </c>
      <c r="E21" s="337">
        <v>23.03</v>
      </c>
      <c r="F21" s="337">
        <v>53645.851699999999</v>
      </c>
      <c r="G21" s="337">
        <v>28.161083999999999</v>
      </c>
      <c r="H21" s="342">
        <v>65598.147458759995</v>
      </c>
      <c r="I21" s="346">
        <f t="shared" si="0"/>
        <v>2.3900266218283739</v>
      </c>
      <c r="J21" s="346">
        <f t="shared" si="1"/>
        <v>37.537846047579954</v>
      </c>
      <c r="K21" s="334"/>
      <c r="L21" s="438"/>
    </row>
    <row r="22" spans="1:12" ht="25.5">
      <c r="A22" s="13" t="s">
        <v>15483</v>
      </c>
      <c r="B22" s="13">
        <v>87399</v>
      </c>
      <c r="C22" s="13" t="s">
        <v>702</v>
      </c>
      <c r="D22" s="333" t="s">
        <v>834</v>
      </c>
      <c r="E22" s="337">
        <v>2382.71</v>
      </c>
      <c r="F22" s="337">
        <v>53207.582197000003</v>
      </c>
      <c r="G22" s="337">
        <v>2913.5777879999996</v>
      </c>
      <c r="H22" s="342">
        <v>65062.231510491591</v>
      </c>
      <c r="I22" s="346">
        <f t="shared" si="0"/>
        <v>2.3705008664062541</v>
      </c>
      <c r="J22" s="346">
        <f t="shared" si="1"/>
        <v>39.908346913986207</v>
      </c>
      <c r="K22" s="334"/>
      <c r="L22" s="438"/>
    </row>
    <row r="23" spans="1:12">
      <c r="A23" s="13" t="s">
        <v>15880</v>
      </c>
      <c r="B23" s="13">
        <v>101726</v>
      </c>
      <c r="C23" s="13" t="s">
        <v>702</v>
      </c>
      <c r="D23" s="333" t="s">
        <v>15848</v>
      </c>
      <c r="E23" s="337">
        <v>209.81</v>
      </c>
      <c r="F23" s="337">
        <v>50549.187604000006</v>
      </c>
      <c r="G23" s="337">
        <v>256.55566799999997</v>
      </c>
      <c r="H23" s="342">
        <v>61811.546602171198</v>
      </c>
      <c r="I23" s="346">
        <f t="shared" si="0"/>
        <v>2.2520642371562314</v>
      </c>
      <c r="J23" s="346">
        <f t="shared" si="1"/>
        <v>42.160411151142441</v>
      </c>
      <c r="K23" s="334"/>
      <c r="L23" s="438"/>
    </row>
    <row r="24" spans="1:12" ht="25.5">
      <c r="A24" s="13" t="s">
        <v>15381</v>
      </c>
      <c r="B24" s="13">
        <v>12000035</v>
      </c>
      <c r="C24" s="13" t="s">
        <v>15374</v>
      </c>
      <c r="D24" s="333" t="s">
        <v>40</v>
      </c>
      <c r="E24" s="337">
        <v>35.950000000000003</v>
      </c>
      <c r="F24" s="337">
        <v>48527.236920000003</v>
      </c>
      <c r="G24" s="337">
        <v>43.95966</v>
      </c>
      <c r="H24" s="342">
        <v>59339.105305775993</v>
      </c>
      <c r="I24" s="346">
        <f t="shared" si="0"/>
        <v>2.1619824170406958</v>
      </c>
      <c r="J24" s="346">
        <f t="shared" si="1"/>
        <v>44.322393568183138</v>
      </c>
      <c r="K24" s="334"/>
      <c r="L24" s="438"/>
    </row>
    <row r="25" spans="1:12" ht="38.25">
      <c r="A25" s="13" t="s">
        <v>15378</v>
      </c>
      <c r="B25" s="13">
        <v>87529</v>
      </c>
      <c r="C25" s="13" t="s">
        <v>702</v>
      </c>
      <c r="D25" s="333" t="s">
        <v>37</v>
      </c>
      <c r="E25" s="337">
        <v>34.909999999999997</v>
      </c>
      <c r="F25" s="337">
        <v>47123.38917599999</v>
      </c>
      <c r="G25" s="337">
        <v>42.687947999999992</v>
      </c>
      <c r="H25" s="342">
        <v>57622.480284412784</v>
      </c>
      <c r="I25" s="346">
        <f t="shared" si="0"/>
        <v>2.0994382803585725</v>
      </c>
      <c r="J25" s="346">
        <f t="shared" si="1"/>
        <v>46.421831848541707</v>
      </c>
      <c r="K25" s="334"/>
      <c r="L25" s="438"/>
    </row>
    <row r="26" spans="1:12" ht="25.5">
      <c r="A26" s="13" t="s">
        <v>15507</v>
      </c>
      <c r="B26" s="13">
        <v>102176</v>
      </c>
      <c r="C26" s="13" t="s">
        <v>702</v>
      </c>
      <c r="D26" s="333" t="s">
        <v>98</v>
      </c>
      <c r="E26" s="337">
        <v>970.35</v>
      </c>
      <c r="F26" s="337">
        <v>44500.251000000004</v>
      </c>
      <c r="G26" s="337">
        <v>1186.5439799999999</v>
      </c>
      <c r="H26" s="342">
        <v>54414.906922799993</v>
      </c>
      <c r="I26" s="346">
        <f t="shared" si="0"/>
        <v>1.9825723927884755</v>
      </c>
      <c r="J26" s="346">
        <f t="shared" si="1"/>
        <v>48.404404241330184</v>
      </c>
      <c r="K26" s="334"/>
      <c r="L26" s="438"/>
    </row>
    <row r="27" spans="1:12" ht="38.25">
      <c r="A27" s="13" t="s">
        <v>15757</v>
      </c>
      <c r="B27" s="13">
        <v>43184</v>
      </c>
      <c r="C27" s="13" t="s">
        <v>702</v>
      </c>
      <c r="D27" s="333" t="s">
        <v>15653</v>
      </c>
      <c r="E27" s="337">
        <v>4939.37</v>
      </c>
      <c r="F27" s="337">
        <v>44454.33</v>
      </c>
      <c r="G27" s="337">
        <v>5693.6117990000002</v>
      </c>
      <c r="H27" s="342">
        <v>51242.506191</v>
      </c>
      <c r="I27" s="346">
        <f t="shared" si="0"/>
        <v>1.866987997529806</v>
      </c>
      <c r="J27" s="346">
        <f t="shared" si="1"/>
        <v>50.271392238859988</v>
      </c>
      <c r="K27" s="334"/>
      <c r="L27" s="438"/>
    </row>
    <row r="28" spans="1:12" ht="25.5">
      <c r="A28" s="13" t="s">
        <v>15429</v>
      </c>
      <c r="B28" s="13">
        <v>119000081</v>
      </c>
      <c r="C28" s="13" t="s">
        <v>15374</v>
      </c>
      <c r="D28" s="333" t="s">
        <v>15422</v>
      </c>
      <c r="E28" s="337">
        <v>3345.15</v>
      </c>
      <c r="F28" s="337">
        <v>36796.65</v>
      </c>
      <c r="G28" s="337">
        <v>4090.4494199999999</v>
      </c>
      <c r="H28" s="342">
        <v>44994.943619999998</v>
      </c>
      <c r="I28" s="346">
        <f t="shared" si="0"/>
        <v>1.6393620439826297</v>
      </c>
      <c r="J28" s="346">
        <f t="shared" si="1"/>
        <v>51.910754282842618</v>
      </c>
      <c r="K28" s="334"/>
      <c r="L28" s="438"/>
    </row>
    <row r="29" spans="1:12" ht="38.25">
      <c r="A29" s="13" t="s">
        <v>15485</v>
      </c>
      <c r="B29" s="13">
        <v>101090</v>
      </c>
      <c r="C29" s="13" t="s">
        <v>702</v>
      </c>
      <c r="D29" s="333" t="s">
        <v>15481</v>
      </c>
      <c r="E29" s="337">
        <v>229.17</v>
      </c>
      <c r="F29" s="337">
        <v>35681.768999999993</v>
      </c>
      <c r="G29" s="337">
        <v>280.22907599999996</v>
      </c>
      <c r="H29" s="342">
        <v>43631.66713319999</v>
      </c>
      <c r="I29" s="346">
        <f t="shared" si="0"/>
        <v>1.5896919355635912</v>
      </c>
      <c r="J29" s="346">
        <f t="shared" si="1"/>
        <v>53.500446218406211</v>
      </c>
      <c r="K29" s="334"/>
      <c r="L29" s="438"/>
    </row>
    <row r="30" spans="1:12">
      <c r="A30" s="343" t="s">
        <v>15929</v>
      </c>
      <c r="B30" s="13">
        <v>101090</v>
      </c>
      <c r="C30" s="13" t="s">
        <v>702</v>
      </c>
      <c r="D30" s="333" t="s">
        <v>15477</v>
      </c>
      <c r="E30" s="337">
        <v>229.17</v>
      </c>
      <c r="F30" s="337">
        <v>35681.768999999993</v>
      </c>
      <c r="G30" s="337">
        <v>280.22907599999996</v>
      </c>
      <c r="H30" s="342">
        <v>43631.66713319999</v>
      </c>
      <c r="I30" s="346">
        <f t="shared" si="0"/>
        <v>1.5896919355635912</v>
      </c>
      <c r="J30" s="346">
        <f t="shared" si="1"/>
        <v>55.090138153969804</v>
      </c>
      <c r="K30" s="334"/>
      <c r="L30" s="438"/>
    </row>
    <row r="31" spans="1:12" ht="25.5">
      <c r="A31" s="13" t="s">
        <v>15612</v>
      </c>
      <c r="B31" s="13">
        <v>91926</v>
      </c>
      <c r="C31" s="13" t="s">
        <v>702</v>
      </c>
      <c r="D31" s="333" t="s">
        <v>5066</v>
      </c>
      <c r="E31" s="337">
        <v>4.43</v>
      </c>
      <c r="F31" s="337">
        <v>27598.899999999998</v>
      </c>
      <c r="G31" s="337">
        <v>5.4170039999999995</v>
      </c>
      <c r="H31" s="342">
        <v>33747.93492</v>
      </c>
      <c r="I31" s="346">
        <f t="shared" si="0"/>
        <v>1.2295844625984214</v>
      </c>
      <c r="J31" s="346">
        <f t="shared" si="1"/>
        <v>56.319722616568228</v>
      </c>
      <c r="K31" s="334"/>
      <c r="L31" s="438"/>
    </row>
    <row r="32" spans="1:12" ht="25.5">
      <c r="A32" s="13" t="s">
        <v>15590</v>
      </c>
      <c r="B32" s="13">
        <v>1201004040</v>
      </c>
      <c r="C32" s="13" t="s">
        <v>623</v>
      </c>
      <c r="D32" s="333" t="s">
        <v>15531</v>
      </c>
      <c r="E32" s="337">
        <v>30.15</v>
      </c>
      <c r="F32" s="337">
        <v>27436.5</v>
      </c>
      <c r="G32" s="337">
        <v>36.867419999999996</v>
      </c>
      <c r="H32" s="342">
        <v>33549.352199999994</v>
      </c>
      <c r="I32" s="346">
        <f t="shared" si="0"/>
        <v>1.2223492279794332</v>
      </c>
      <c r="J32" s="346">
        <f t="shared" si="1"/>
        <v>57.542071844547664</v>
      </c>
      <c r="K32" s="334"/>
      <c r="L32" s="438"/>
    </row>
    <row r="33" spans="1:12">
      <c r="A33" s="13" t="s">
        <v>15890</v>
      </c>
      <c r="B33" s="13">
        <v>170262</v>
      </c>
      <c r="C33" s="13" t="s">
        <v>627</v>
      </c>
      <c r="D33" s="333" t="s">
        <v>15858</v>
      </c>
      <c r="E33" s="337">
        <v>71.88</v>
      </c>
      <c r="F33" s="337">
        <v>26799.040526399996</v>
      </c>
      <c r="G33" s="337">
        <v>87.894863999999984</v>
      </c>
      <c r="H33" s="342">
        <v>32769.866755681913</v>
      </c>
      <c r="I33" s="346">
        <f t="shared" si="0"/>
        <v>1.1939491734745533</v>
      </c>
      <c r="J33" s="346">
        <f t="shared" si="1"/>
        <v>58.736021018022214</v>
      </c>
      <c r="K33" s="334"/>
      <c r="L33" s="438"/>
    </row>
    <row r="34" spans="1:12" ht="25.5">
      <c r="A34" s="13" t="s">
        <v>15380</v>
      </c>
      <c r="B34" s="13">
        <v>87273</v>
      </c>
      <c r="C34" s="13" t="s">
        <v>702</v>
      </c>
      <c r="D34" s="333" t="s">
        <v>39</v>
      </c>
      <c r="E34" s="337">
        <v>67.260000000000005</v>
      </c>
      <c r="F34" s="337">
        <v>25778.202120000013</v>
      </c>
      <c r="G34" s="337">
        <v>82.245527999999993</v>
      </c>
      <c r="H34" s="342">
        <v>31521.585552336011</v>
      </c>
      <c r="I34" s="346">
        <f t="shared" si="0"/>
        <v>1.1484688447899625</v>
      </c>
      <c r="J34" s="346">
        <f t="shared" si="1"/>
        <v>59.884489862812174</v>
      </c>
      <c r="K34" s="334"/>
      <c r="L34" s="438"/>
    </row>
    <row r="35" spans="1:12" ht="38.25">
      <c r="A35" s="13" t="s">
        <v>15403</v>
      </c>
      <c r="B35" s="13">
        <v>1110101212</v>
      </c>
      <c r="C35" s="13" t="s">
        <v>15374</v>
      </c>
      <c r="D35" s="333" t="s">
        <v>15384</v>
      </c>
      <c r="E35" s="337">
        <v>2823.17</v>
      </c>
      <c r="F35" s="337">
        <v>22585.360000000001</v>
      </c>
      <c r="G35" s="337">
        <v>3452.1722759999998</v>
      </c>
      <c r="H35" s="342">
        <v>27617.378207999998</v>
      </c>
      <c r="I35" s="346">
        <f t="shared" si="0"/>
        <v>1.0062215428220647</v>
      </c>
      <c r="J35" s="346">
        <f t="shared" si="1"/>
        <v>60.890711405634235</v>
      </c>
      <c r="K35" s="334"/>
      <c r="L35" s="438"/>
    </row>
    <row r="36" spans="1:12" ht="38.25">
      <c r="A36" s="13" t="s">
        <v>15407</v>
      </c>
      <c r="B36" s="13">
        <v>1110101212</v>
      </c>
      <c r="C36" s="13" t="s">
        <v>15374</v>
      </c>
      <c r="D36" s="333" t="s">
        <v>15388</v>
      </c>
      <c r="E36" s="337">
        <v>2823.17</v>
      </c>
      <c r="F36" s="337">
        <v>22585.360000000001</v>
      </c>
      <c r="G36" s="337">
        <v>3452.1722759999998</v>
      </c>
      <c r="H36" s="342">
        <v>27617.378207999998</v>
      </c>
      <c r="I36" s="346">
        <f t="shared" si="0"/>
        <v>1.0062215428220647</v>
      </c>
      <c r="J36" s="346">
        <f t="shared" si="1"/>
        <v>61.896932948456296</v>
      </c>
      <c r="K36" s="334"/>
      <c r="L36" s="438"/>
    </row>
    <row r="37" spans="1:12">
      <c r="A37" s="13" t="s">
        <v>15519</v>
      </c>
      <c r="B37" s="13" t="s">
        <v>15489</v>
      </c>
      <c r="C37" s="13" t="s">
        <v>15374</v>
      </c>
      <c r="D37" s="333" t="s">
        <v>109</v>
      </c>
      <c r="E37" s="337">
        <v>21062.23</v>
      </c>
      <c r="F37" s="337">
        <v>21062.23</v>
      </c>
      <c r="G37" s="337">
        <v>25754.894843999999</v>
      </c>
      <c r="H37" s="342">
        <v>25754.894843999999</v>
      </c>
      <c r="I37" s="346">
        <f t="shared" si="0"/>
        <v>0.9383631505485488</v>
      </c>
      <c r="J37" s="346">
        <f t="shared" si="1"/>
        <v>62.835296099004843</v>
      </c>
      <c r="K37" s="334"/>
      <c r="L37" s="438"/>
    </row>
    <row r="38" spans="1:12">
      <c r="A38" s="13" t="s">
        <v>15462</v>
      </c>
      <c r="B38" s="13">
        <v>96113</v>
      </c>
      <c r="C38" s="13" t="s">
        <v>702</v>
      </c>
      <c r="D38" s="333" t="s">
        <v>15460</v>
      </c>
      <c r="E38" s="337">
        <v>47.46</v>
      </c>
      <c r="F38" s="337">
        <v>90</v>
      </c>
      <c r="G38" s="337">
        <v>58.034087999999997</v>
      </c>
      <c r="H38" s="342">
        <v>23616.438197990399</v>
      </c>
      <c r="I38" s="346">
        <f t="shared" si="0"/>
        <v>0.86044984793886925</v>
      </c>
      <c r="J38" s="346">
        <f t="shared" si="1"/>
        <v>63.69574594694371</v>
      </c>
      <c r="K38" s="334"/>
      <c r="L38" s="438"/>
    </row>
    <row r="39" spans="1:12" ht="25.5">
      <c r="A39" s="13" t="s">
        <v>15451</v>
      </c>
      <c r="B39" s="13">
        <v>92584</v>
      </c>
      <c r="C39" s="13" t="s">
        <v>702</v>
      </c>
      <c r="D39" s="333" t="s">
        <v>56</v>
      </c>
      <c r="E39" s="337">
        <v>879.7</v>
      </c>
      <c r="F39" s="337">
        <v>18473.7</v>
      </c>
      <c r="G39" s="337">
        <v>1075.6971599999999</v>
      </c>
      <c r="H39" s="342">
        <v>22589.640359999998</v>
      </c>
      <c r="I39" s="346">
        <f t="shared" si="0"/>
        <v>0.82303912426598347</v>
      </c>
      <c r="J39" s="346">
        <f t="shared" si="1"/>
        <v>64.518785071209692</v>
      </c>
      <c r="K39" s="334"/>
      <c r="L39" s="438"/>
    </row>
    <row r="40" spans="1:12">
      <c r="A40" s="13" t="s">
        <v>15515</v>
      </c>
      <c r="B40" s="13">
        <v>12199200</v>
      </c>
      <c r="C40" s="13" t="s">
        <v>15374</v>
      </c>
      <c r="D40" s="333" t="s">
        <v>103</v>
      </c>
      <c r="E40" s="337">
        <v>33.14</v>
      </c>
      <c r="F40" s="337">
        <v>17998.0026</v>
      </c>
      <c r="G40" s="337">
        <v>40.523591999999994</v>
      </c>
      <c r="H40" s="342">
        <v>22007.957579279999</v>
      </c>
      <c r="I40" s="346">
        <f t="shared" si="0"/>
        <v>0.80184588352311104</v>
      </c>
      <c r="J40" s="346">
        <f t="shared" si="1"/>
        <v>65.320630954732806</v>
      </c>
      <c r="K40" s="334"/>
      <c r="L40" s="438"/>
    </row>
    <row r="41" spans="1:12" ht="25.5">
      <c r="A41" s="13" t="s">
        <v>15447</v>
      </c>
      <c r="B41" s="13">
        <v>101966</v>
      </c>
      <c r="C41" s="13" t="s">
        <v>702</v>
      </c>
      <c r="D41" s="333" t="s">
        <v>78</v>
      </c>
      <c r="E41" s="337">
        <v>234.24</v>
      </c>
      <c r="F41" s="337">
        <v>17364.211199999998</v>
      </c>
      <c r="G41" s="337">
        <v>286.42867200000001</v>
      </c>
      <c r="H41" s="342">
        <v>21232.95745536</v>
      </c>
      <c r="I41" s="346">
        <f t="shared" si="0"/>
        <v>0.77360924880330328</v>
      </c>
      <c r="J41" s="346">
        <f t="shared" si="1"/>
        <v>66.094240203536103</v>
      </c>
      <c r="K41" s="334"/>
      <c r="L41" s="438"/>
    </row>
    <row r="42" spans="1:12" ht="25.5">
      <c r="A42" s="13" t="s">
        <v>15434</v>
      </c>
      <c r="B42" s="13">
        <v>119000081</v>
      </c>
      <c r="C42" s="13" t="s">
        <v>15374</v>
      </c>
      <c r="D42" s="333" t="s">
        <v>15427</v>
      </c>
      <c r="E42" s="337">
        <v>4298.54</v>
      </c>
      <c r="F42" s="337">
        <v>17194.16</v>
      </c>
      <c r="G42" s="337">
        <v>5256.254711999999</v>
      </c>
      <c r="H42" s="342">
        <v>21025.018847999996</v>
      </c>
      <c r="I42" s="346">
        <f t="shared" si="0"/>
        <v>0.7660331384015765</v>
      </c>
      <c r="J42" s="346">
        <f t="shared" si="1"/>
        <v>66.860273341937685</v>
      </c>
      <c r="K42" s="334"/>
      <c r="L42" s="438"/>
    </row>
    <row r="43" spans="1:12" ht="38.25">
      <c r="A43" s="13" t="s">
        <v>15617</v>
      </c>
      <c r="B43" s="13">
        <v>1201001114</v>
      </c>
      <c r="C43" s="13" t="s">
        <v>623</v>
      </c>
      <c r="D43" s="333" t="s">
        <v>15555</v>
      </c>
      <c r="E43" s="337">
        <v>271.82</v>
      </c>
      <c r="F43" s="337">
        <v>17124.66</v>
      </c>
      <c r="G43" s="337">
        <v>332.38149599999997</v>
      </c>
      <c r="H43" s="342">
        <v>20940.034247999996</v>
      </c>
      <c r="I43" s="346">
        <f t="shared" si="0"/>
        <v>0.76293677875859833</v>
      </c>
      <c r="J43" s="346">
        <f t="shared" si="1"/>
        <v>67.623210120696285</v>
      </c>
      <c r="K43" s="334"/>
      <c r="L43" s="438"/>
    </row>
    <row r="44" spans="1:12" ht="38.25">
      <c r="A44" s="13" t="s">
        <v>15756</v>
      </c>
      <c r="B44" s="13">
        <v>42422</v>
      </c>
      <c r="C44" s="13" t="s">
        <v>702</v>
      </c>
      <c r="D44" s="333" t="s">
        <v>631</v>
      </c>
      <c r="E44" s="337">
        <v>3573.83</v>
      </c>
      <c r="F44" s="337">
        <v>17869.150000000001</v>
      </c>
      <c r="G44" s="337">
        <v>4119.5538409999999</v>
      </c>
      <c r="H44" s="342">
        <v>20597.769205000001</v>
      </c>
      <c r="I44" s="346">
        <f t="shared" si="0"/>
        <v>0.75046657043441511</v>
      </c>
      <c r="J44" s="346">
        <f t="shared" si="1"/>
        <v>68.373676691130697</v>
      </c>
      <c r="K44" s="334"/>
      <c r="L44" s="438"/>
    </row>
    <row r="45" spans="1:12">
      <c r="B45" s="13">
        <v>87373</v>
      </c>
      <c r="C45" s="13" t="s">
        <v>702</v>
      </c>
      <c r="D45" s="333" t="s">
        <v>15475</v>
      </c>
      <c r="E45" s="337">
        <v>705.21</v>
      </c>
      <c r="F45" s="337">
        <v>15747.832947000001</v>
      </c>
      <c r="G45" s="337">
        <v>862.33078799999998</v>
      </c>
      <c r="H45" s="342">
        <v>19256.450127591601</v>
      </c>
      <c r="I45" s="346">
        <f t="shared" si="0"/>
        <v>0.70159646620795424</v>
      </c>
      <c r="J45" s="346">
        <f t="shared" si="1"/>
        <v>69.075273157338657</v>
      </c>
      <c r="K45" s="334"/>
      <c r="L45" s="438"/>
    </row>
    <row r="46" spans="1:12" ht="38.25">
      <c r="A46" s="13" t="s">
        <v>15372</v>
      </c>
      <c r="B46" s="13">
        <v>101964</v>
      </c>
      <c r="C46" s="13" t="s">
        <v>702</v>
      </c>
      <c r="D46" s="333" t="s">
        <v>647</v>
      </c>
      <c r="E46" s="337">
        <v>171</v>
      </c>
      <c r="F46" s="337">
        <v>15709.77</v>
      </c>
      <c r="G46" s="337">
        <v>209.09879999999998</v>
      </c>
      <c r="H46" s="342">
        <v>19209.906756</v>
      </c>
      <c r="I46" s="346">
        <f t="shared" ref="I46:I77" si="2">(H46/H$365)*100</f>
        <v>0.69990068817941298</v>
      </c>
      <c r="J46" s="346">
        <f t="shared" si="1"/>
        <v>69.775173845518069</v>
      </c>
      <c r="K46" s="334"/>
      <c r="L46" s="438"/>
    </row>
    <row r="47" spans="1:12">
      <c r="A47" s="13" t="s">
        <v>15337</v>
      </c>
      <c r="B47" s="13">
        <v>119000098</v>
      </c>
      <c r="C47" s="13" t="s">
        <v>15290</v>
      </c>
      <c r="D47" s="333" t="s">
        <v>15338</v>
      </c>
      <c r="E47" s="337">
        <v>15518.6</v>
      </c>
      <c r="F47" s="337">
        <v>15518.6</v>
      </c>
      <c r="G47" s="337">
        <v>18976.144079999998</v>
      </c>
      <c r="H47" s="342">
        <v>18976.144079999998</v>
      </c>
      <c r="I47" s="346">
        <f t="shared" si="2"/>
        <v>0.69138369432404412</v>
      </c>
      <c r="J47" s="346">
        <f t="shared" si="1"/>
        <v>70.466557539842114</v>
      </c>
      <c r="K47" s="334"/>
      <c r="L47" s="438"/>
    </row>
    <row r="48" spans="1:12" ht="38.25">
      <c r="A48" s="13" t="s">
        <v>15515</v>
      </c>
      <c r="B48" s="13">
        <v>100725</v>
      </c>
      <c r="C48" s="13" t="s">
        <v>702</v>
      </c>
      <c r="D48" s="333" t="s">
        <v>105</v>
      </c>
      <c r="E48" s="337">
        <v>24.4</v>
      </c>
      <c r="F48" s="337">
        <v>15127.268</v>
      </c>
      <c r="G48" s="337">
        <v>29.836319999999997</v>
      </c>
      <c r="H48" s="342">
        <v>18497.623310399998</v>
      </c>
      <c r="I48" s="346">
        <f t="shared" si="2"/>
        <v>0.67394909559302341</v>
      </c>
      <c r="J48" s="346">
        <f t="shared" si="1"/>
        <v>71.140506635435131</v>
      </c>
      <c r="K48" s="334"/>
      <c r="L48" s="438"/>
    </row>
    <row r="49" spans="1:12" ht="25.5">
      <c r="A49" s="13" t="s">
        <v>15509</v>
      </c>
      <c r="B49" s="13">
        <v>101733</v>
      </c>
      <c r="C49" s="13" t="s">
        <v>702</v>
      </c>
      <c r="D49" s="333" t="s">
        <v>75</v>
      </c>
      <c r="E49" s="337">
        <v>258.07</v>
      </c>
      <c r="F49" s="337">
        <v>14624.8269</v>
      </c>
      <c r="G49" s="337">
        <v>315.56799599999994</v>
      </c>
      <c r="H49" s="342">
        <v>17883.238333319998</v>
      </c>
      <c r="I49" s="346">
        <f t="shared" si="2"/>
        <v>0.65156437120433908</v>
      </c>
      <c r="J49" s="346">
        <f t="shared" si="1"/>
        <v>71.792071006639475</v>
      </c>
      <c r="K49" s="334"/>
      <c r="L49" s="438"/>
    </row>
    <row r="50" spans="1:12">
      <c r="A50" s="13" t="s">
        <v>15484</v>
      </c>
      <c r="B50" s="13">
        <v>101726</v>
      </c>
      <c r="C50" s="13" t="s">
        <v>702</v>
      </c>
      <c r="D50" s="333" t="s">
        <v>15860</v>
      </c>
      <c r="E50" s="337">
        <v>209.81</v>
      </c>
      <c r="F50" s="337">
        <v>14455.909000000001</v>
      </c>
      <c r="G50" s="337">
        <v>256.55566799999997</v>
      </c>
      <c r="H50" s="342">
        <v>17676.685525199999</v>
      </c>
      <c r="I50" s="346">
        <f t="shared" si="2"/>
        <v>0.6440387515131647</v>
      </c>
      <c r="J50" s="346">
        <f t="shared" si="1"/>
        <v>72.436109758152639</v>
      </c>
      <c r="K50" s="334"/>
      <c r="L50" s="438"/>
    </row>
    <row r="51" spans="1:12">
      <c r="B51" s="13">
        <v>101726</v>
      </c>
      <c r="C51" s="13" t="s">
        <v>702</v>
      </c>
      <c r="D51" s="333" t="s">
        <v>15476</v>
      </c>
      <c r="E51" s="337">
        <v>209.81</v>
      </c>
      <c r="F51" s="337">
        <v>14455.909000000001</v>
      </c>
      <c r="G51" s="337">
        <v>256.55566799999997</v>
      </c>
      <c r="H51" s="342">
        <v>17676.685525199999</v>
      </c>
      <c r="I51" s="346">
        <f t="shared" si="2"/>
        <v>0.6440387515131647</v>
      </c>
      <c r="J51" s="346">
        <f t="shared" si="1"/>
        <v>73.080148509665804</v>
      </c>
      <c r="K51" s="334"/>
      <c r="L51" s="438"/>
    </row>
    <row r="52" spans="1:12" ht="38.25">
      <c r="A52" s="13" t="s">
        <v>15402</v>
      </c>
      <c r="B52" s="13">
        <v>1110101211</v>
      </c>
      <c r="C52" s="13" t="s">
        <v>15374</v>
      </c>
      <c r="D52" s="333" t="s">
        <v>15383</v>
      </c>
      <c r="E52" s="337">
        <v>3045.52</v>
      </c>
      <c r="F52" s="337">
        <v>12182.08</v>
      </c>
      <c r="G52" s="337">
        <v>3724.0618559999998</v>
      </c>
      <c r="H52" s="342">
        <v>14896.247423999999</v>
      </c>
      <c r="I52" s="346">
        <f t="shared" si="2"/>
        <v>0.54273526445369114</v>
      </c>
      <c r="J52" s="346">
        <f t="shared" si="1"/>
        <v>73.622883774119501</v>
      </c>
      <c r="K52" s="334"/>
      <c r="L52" s="438"/>
    </row>
    <row r="53" spans="1:12" ht="38.25">
      <c r="A53" s="13" t="s">
        <v>15379</v>
      </c>
      <c r="B53" s="13">
        <v>87535</v>
      </c>
      <c r="C53" s="13" t="s">
        <v>702</v>
      </c>
      <c r="D53" s="333" t="s">
        <v>38</v>
      </c>
      <c r="E53" s="337">
        <v>31.36</v>
      </c>
      <c r="F53" s="337">
        <v>12019.096320000006</v>
      </c>
      <c r="G53" s="337">
        <v>38.347007999999995</v>
      </c>
      <c r="H53" s="342">
        <v>14696.950980096004</v>
      </c>
      <c r="I53" s="346">
        <f t="shared" si="2"/>
        <v>0.53547402575993497</v>
      </c>
      <c r="J53" s="346">
        <f t="shared" si="1"/>
        <v>74.15835779987944</v>
      </c>
      <c r="K53" s="334"/>
      <c r="L53" s="438"/>
    </row>
    <row r="54" spans="1:12" ht="25.5">
      <c r="A54" s="13" t="s">
        <v>15448</v>
      </c>
      <c r="B54" s="13">
        <v>1190000102</v>
      </c>
      <c r="C54" s="13" t="s">
        <v>15374</v>
      </c>
      <c r="D54" s="333" t="s">
        <v>16039</v>
      </c>
      <c r="E54" s="337">
        <v>170.36</v>
      </c>
      <c r="F54" s="337">
        <v>11975.982000000002</v>
      </c>
      <c r="G54" s="337">
        <v>364.28434800000002</v>
      </c>
      <c r="H54" s="342">
        <v>14644.230789600002</v>
      </c>
      <c r="I54" s="346">
        <f t="shared" si="2"/>
        <v>0.53355319927817302</v>
      </c>
      <c r="J54" s="346">
        <f t="shared" si="1"/>
        <v>74.691910999157614</v>
      </c>
      <c r="K54" s="334"/>
      <c r="L54" s="438"/>
    </row>
    <row r="55" spans="1:12">
      <c r="A55" s="13" t="s">
        <v>15493</v>
      </c>
      <c r="B55" s="13">
        <v>101091</v>
      </c>
      <c r="C55" s="13" t="s">
        <v>702</v>
      </c>
      <c r="D55" s="333" t="s">
        <v>81</v>
      </c>
      <c r="E55" s="337">
        <v>170.36</v>
      </c>
      <c r="F55" s="337">
        <v>11737.804000000002</v>
      </c>
      <c r="G55" s="337">
        <v>208.31620799999999</v>
      </c>
      <c r="H55" s="342">
        <v>14352.986731200001</v>
      </c>
      <c r="I55" s="346">
        <f t="shared" si="2"/>
        <v>0.52294190795378082</v>
      </c>
      <c r="J55" s="346">
        <f t="shared" si="1"/>
        <v>75.214852907111393</v>
      </c>
      <c r="K55" s="334"/>
      <c r="L55" s="438"/>
    </row>
    <row r="56" spans="1:12" ht="25.5">
      <c r="A56" s="13" t="s">
        <v>15456</v>
      </c>
      <c r="B56" s="13">
        <v>11000006</v>
      </c>
      <c r="C56" s="13" t="s">
        <v>15374</v>
      </c>
      <c r="D56" s="333" t="s">
        <v>60</v>
      </c>
      <c r="E56" s="337">
        <v>104.21</v>
      </c>
      <c r="F56" s="337">
        <v>11553.762699999999</v>
      </c>
      <c r="G56" s="337">
        <v>127.42798799999998</v>
      </c>
      <c r="H56" s="342">
        <v>14127.941029559999</v>
      </c>
      <c r="I56" s="346">
        <f t="shared" si="2"/>
        <v>0.51474251149390682</v>
      </c>
      <c r="J56" s="346">
        <f t="shared" si="1"/>
        <v>75.7295954186053</v>
      </c>
      <c r="K56" s="334"/>
      <c r="L56" s="438"/>
    </row>
    <row r="57" spans="1:12" ht="25.5">
      <c r="A57" s="13" t="s">
        <v>15635</v>
      </c>
      <c r="B57" s="13">
        <v>1201004040</v>
      </c>
      <c r="C57" s="13" t="s">
        <v>623</v>
      </c>
      <c r="D57" s="333" t="s">
        <v>15531</v>
      </c>
      <c r="E57" s="337">
        <v>30.15</v>
      </c>
      <c r="F57" s="337">
        <v>11155.5</v>
      </c>
      <c r="G57" s="337">
        <v>36.867419999999996</v>
      </c>
      <c r="H57" s="342">
        <v>13640.945399999999</v>
      </c>
      <c r="I57" s="346">
        <f t="shared" si="2"/>
        <v>0.49699913665097845</v>
      </c>
      <c r="J57" s="346">
        <f t="shared" si="1"/>
        <v>76.226594555256284</v>
      </c>
      <c r="K57" s="334"/>
      <c r="L57" s="438"/>
    </row>
    <row r="58" spans="1:12" ht="38.25">
      <c r="A58" s="13" t="s">
        <v>15352</v>
      </c>
      <c r="B58" s="13">
        <v>97063</v>
      </c>
      <c r="C58" s="13" t="s">
        <v>702</v>
      </c>
      <c r="D58" s="333" t="s">
        <v>3731</v>
      </c>
      <c r="E58" s="337">
        <v>20.04</v>
      </c>
      <c r="F58" s="337">
        <v>11148.6528</v>
      </c>
      <c r="G58" s="337">
        <v>24.504911999999997</v>
      </c>
      <c r="H58" s="342">
        <v>13632.57264384</v>
      </c>
      <c r="I58" s="346">
        <f t="shared" si="2"/>
        <v>0.49669408062583598</v>
      </c>
      <c r="J58" s="346">
        <f t="shared" si="1"/>
        <v>76.723288635882113</v>
      </c>
      <c r="K58" s="334"/>
      <c r="L58" s="438"/>
    </row>
    <row r="59" spans="1:12" ht="25.5">
      <c r="A59" s="13" t="s">
        <v>15625</v>
      </c>
      <c r="B59" s="13">
        <v>1020000020</v>
      </c>
      <c r="C59" s="13" t="s">
        <v>623</v>
      </c>
      <c r="D59" s="333" t="s">
        <v>15524</v>
      </c>
      <c r="E59" s="337">
        <v>524.87</v>
      </c>
      <c r="F59" s="337">
        <v>11022.27</v>
      </c>
      <c r="G59" s="337">
        <v>641.81103599999994</v>
      </c>
      <c r="H59" s="342">
        <v>13478.031755999998</v>
      </c>
      <c r="I59" s="346">
        <f t="shared" si="2"/>
        <v>0.4910634820432952</v>
      </c>
      <c r="J59" s="346">
        <f t="shared" si="1"/>
        <v>77.214352117925415</v>
      </c>
      <c r="K59" s="334"/>
      <c r="L59" s="438"/>
    </row>
    <row r="60" spans="1:12" ht="51">
      <c r="A60" s="13" t="s">
        <v>15565</v>
      </c>
      <c r="B60" s="13" t="s">
        <v>15539</v>
      </c>
      <c r="C60" s="13" t="s">
        <v>623</v>
      </c>
      <c r="D60" s="333" t="s">
        <v>15540</v>
      </c>
      <c r="E60" s="337">
        <v>10679</v>
      </c>
      <c r="F60" s="337">
        <v>10679</v>
      </c>
      <c r="G60" s="337">
        <v>13058.281199999999</v>
      </c>
      <c r="H60" s="342">
        <v>13058.281199999999</v>
      </c>
      <c r="I60" s="346">
        <f t="shared" si="2"/>
        <v>0.47577013852322164</v>
      </c>
      <c r="J60" s="346">
        <f t="shared" si="1"/>
        <v>77.690122256448632</v>
      </c>
      <c r="K60" s="334"/>
      <c r="L60" s="438"/>
    </row>
    <row r="61" spans="1:12" ht="25.5">
      <c r="A61" s="13" t="s">
        <v>15375</v>
      </c>
      <c r="B61" s="13">
        <v>10800013</v>
      </c>
      <c r="C61" s="13" t="s">
        <v>15374</v>
      </c>
      <c r="D61" s="333" t="s">
        <v>33</v>
      </c>
      <c r="E61" s="337">
        <v>581.77</v>
      </c>
      <c r="F61" s="337">
        <v>10319.436260000002</v>
      </c>
      <c r="G61" s="337">
        <v>711.38835599999993</v>
      </c>
      <c r="H61" s="342">
        <v>12618.606658728</v>
      </c>
      <c r="I61" s="346">
        <f t="shared" si="2"/>
        <v>0.45975087732013825</v>
      </c>
      <c r="J61" s="346">
        <f t="shared" si="1"/>
        <v>78.149873133768764</v>
      </c>
      <c r="K61" s="334"/>
      <c r="L61" s="438"/>
    </row>
    <row r="62" spans="1:12" ht="25.5">
      <c r="A62" s="13" t="s">
        <v>15621</v>
      </c>
      <c r="B62" s="13">
        <v>98302</v>
      </c>
      <c r="C62" s="13" t="s">
        <v>702</v>
      </c>
      <c r="D62" s="333" t="s">
        <v>9276</v>
      </c>
      <c r="E62" s="337">
        <v>1221.98</v>
      </c>
      <c r="F62" s="337">
        <v>9775.84</v>
      </c>
      <c r="G62" s="337">
        <v>1494.2371439999999</v>
      </c>
      <c r="H62" s="342">
        <v>11953.897152</v>
      </c>
      <c r="I62" s="346">
        <f t="shared" si="2"/>
        <v>0.4355326108231905</v>
      </c>
      <c r="J62" s="346">
        <f t="shared" si="1"/>
        <v>78.585405744591952</v>
      </c>
      <c r="K62" s="334"/>
    </row>
    <row r="63" spans="1:12">
      <c r="A63" s="13" t="s">
        <v>15889</v>
      </c>
      <c r="B63" s="13">
        <v>170262</v>
      </c>
      <c r="C63" s="13" t="s">
        <v>627</v>
      </c>
      <c r="D63" s="333" t="s">
        <v>15857</v>
      </c>
      <c r="E63" s="337">
        <v>71.88</v>
      </c>
      <c r="F63" s="337">
        <v>9024.8215199999995</v>
      </c>
      <c r="G63" s="337">
        <v>87.894863999999984</v>
      </c>
      <c r="H63" s="342">
        <v>11035.551754655999</v>
      </c>
      <c r="I63" s="346">
        <f t="shared" si="2"/>
        <v>0.40207328258430103</v>
      </c>
      <c r="J63" s="346">
        <f t="shared" si="1"/>
        <v>78.987479027176249</v>
      </c>
      <c r="K63" s="334"/>
    </row>
    <row r="64" spans="1:12">
      <c r="A64" s="13" t="s">
        <v>15886</v>
      </c>
      <c r="B64" s="13">
        <v>1110101226</v>
      </c>
      <c r="C64" s="13" t="s">
        <v>15374</v>
      </c>
      <c r="D64" s="333" t="s">
        <v>15854</v>
      </c>
      <c r="E64" s="337">
        <v>57.29</v>
      </c>
      <c r="F64" s="337">
        <v>8493.2425000000021</v>
      </c>
      <c r="G64" s="337">
        <v>70.054211999999993</v>
      </c>
      <c r="H64" s="342">
        <v>10385.536929000002</v>
      </c>
      <c r="I64" s="346">
        <f t="shared" si="2"/>
        <v>0.37839040741046109</v>
      </c>
      <c r="J64" s="346">
        <f t="shared" si="1"/>
        <v>79.365869434586713</v>
      </c>
      <c r="K64" s="334"/>
    </row>
    <row r="65" spans="1:11" ht="38.25">
      <c r="A65" s="13" t="s">
        <v>15510</v>
      </c>
      <c r="B65" s="13">
        <v>96361</v>
      </c>
      <c r="C65" s="13" t="s">
        <v>702</v>
      </c>
      <c r="D65" s="333" t="s">
        <v>100</v>
      </c>
      <c r="E65" s="337">
        <v>145.65</v>
      </c>
      <c r="F65" s="337">
        <v>8253.9855000000007</v>
      </c>
      <c r="G65" s="337">
        <v>178.10082</v>
      </c>
      <c r="H65" s="342">
        <v>10092.9734694</v>
      </c>
      <c r="I65" s="346">
        <f t="shared" si="2"/>
        <v>0.36773104454571237</v>
      </c>
      <c r="J65" s="346">
        <f t="shared" si="1"/>
        <v>79.73360047913242</v>
      </c>
      <c r="K65" s="334"/>
    </row>
    <row r="66" spans="1:11" ht="25.5">
      <c r="A66" s="457" t="s">
        <v>15506</v>
      </c>
      <c r="B66" s="457">
        <v>94966</v>
      </c>
      <c r="C66" s="457" t="s">
        <v>702</v>
      </c>
      <c r="D66" s="458" t="s">
        <v>16040</v>
      </c>
      <c r="E66" s="459">
        <v>515.51</v>
      </c>
      <c r="F66" s="459">
        <v>8227.5396000000001</v>
      </c>
      <c r="G66" s="459">
        <v>630.3656279999999</v>
      </c>
      <c r="H66" s="342">
        <v>10060.635422879999</v>
      </c>
      <c r="I66" s="460">
        <f t="shared" si="2"/>
        <v>0.36655282846683129</v>
      </c>
      <c r="J66" s="460">
        <f t="shared" si="1"/>
        <v>80.100153307599257</v>
      </c>
      <c r="K66" s="334"/>
    </row>
    <row r="67" spans="1:11" ht="25.5">
      <c r="A67" s="334" t="s">
        <v>15585</v>
      </c>
      <c r="B67" s="334">
        <v>1201004095</v>
      </c>
      <c r="C67" s="334" t="s">
        <v>623</v>
      </c>
      <c r="D67" s="349" t="s">
        <v>15530</v>
      </c>
      <c r="E67" s="350">
        <v>62.51</v>
      </c>
      <c r="F67" s="350">
        <v>8126.3</v>
      </c>
      <c r="G67" s="350">
        <v>76.43722799999999</v>
      </c>
      <c r="H67" s="353">
        <v>9936.8396399999983</v>
      </c>
      <c r="I67" s="351">
        <f t="shared" si="2"/>
        <v>0.36204240815443911</v>
      </c>
      <c r="J67" s="351">
        <f t="shared" si="1"/>
        <v>80.462195715753694</v>
      </c>
      <c r="K67" s="334"/>
    </row>
    <row r="68" spans="1:11" ht="25.5">
      <c r="A68" s="13" t="s">
        <v>15632</v>
      </c>
      <c r="B68" s="13">
        <v>2501000160</v>
      </c>
      <c r="C68" s="13" t="s">
        <v>623</v>
      </c>
      <c r="D68" s="333" t="s">
        <v>15529</v>
      </c>
      <c r="E68" s="337">
        <v>118.17</v>
      </c>
      <c r="F68" s="337">
        <v>8035.56</v>
      </c>
      <c r="G68" s="337">
        <v>144.49827599999998</v>
      </c>
      <c r="H68" s="342">
        <v>9825.8827679999977</v>
      </c>
      <c r="I68" s="346">
        <f t="shared" si="2"/>
        <v>0.35799976536301692</v>
      </c>
      <c r="J68" s="346">
        <f t="shared" si="1"/>
        <v>80.820195481116713</v>
      </c>
    </row>
    <row r="69" spans="1:11" ht="25.5">
      <c r="A69" s="13" t="s">
        <v>15377</v>
      </c>
      <c r="B69" s="13">
        <v>87879</v>
      </c>
      <c r="C69" s="13" t="s">
        <v>702</v>
      </c>
      <c r="D69" s="333" t="s">
        <v>36</v>
      </c>
      <c r="E69" s="337">
        <v>4.25</v>
      </c>
      <c r="F69" s="337">
        <v>7365.7413000000006</v>
      </c>
      <c r="G69" s="337">
        <v>5.1968999999999994</v>
      </c>
      <c r="H69" s="342">
        <v>9006.8284616399997</v>
      </c>
      <c r="I69" s="346">
        <f t="shared" si="2"/>
        <v>0.32815804463219539</v>
      </c>
      <c r="J69" s="346">
        <f t="shared" si="1"/>
        <v>81.148353525748902</v>
      </c>
    </row>
    <row r="70" spans="1:11" ht="25.5">
      <c r="A70" s="13" t="s">
        <v>15639</v>
      </c>
      <c r="B70" s="13">
        <v>1201004090</v>
      </c>
      <c r="C70" s="13" t="s">
        <v>623</v>
      </c>
      <c r="D70" s="333" t="s">
        <v>15535</v>
      </c>
      <c r="E70" s="337">
        <v>53.48</v>
      </c>
      <c r="F70" s="337">
        <v>7326.7599999999993</v>
      </c>
      <c r="G70" s="337">
        <v>65.395343999999994</v>
      </c>
      <c r="H70" s="342">
        <v>8959.1621279999999</v>
      </c>
      <c r="I70" s="346">
        <f t="shared" si="2"/>
        <v>0.32642135219837054</v>
      </c>
      <c r="J70" s="346">
        <f t="shared" si="1"/>
        <v>81.474774877947269</v>
      </c>
    </row>
    <row r="71" spans="1:11">
      <c r="A71" s="13" t="s">
        <v>15497</v>
      </c>
      <c r="B71" s="13">
        <v>93358</v>
      </c>
      <c r="C71" s="13" t="s">
        <v>702</v>
      </c>
      <c r="D71" s="333" t="s">
        <v>85</v>
      </c>
      <c r="E71" s="337">
        <v>82.04</v>
      </c>
      <c r="F71" s="337">
        <v>7145.6840000000011</v>
      </c>
      <c r="G71" s="337">
        <v>100.318512</v>
      </c>
      <c r="H71" s="342">
        <v>8737.7423952000008</v>
      </c>
      <c r="I71" s="346">
        <f t="shared" si="2"/>
        <v>0.31835406559819918</v>
      </c>
      <c r="J71" s="346">
        <f t="shared" si="1"/>
        <v>81.793128943545469</v>
      </c>
    </row>
    <row r="72" spans="1:11" ht="25.5">
      <c r="A72" s="13" t="s">
        <v>15637</v>
      </c>
      <c r="B72" s="13">
        <v>2501000220</v>
      </c>
      <c r="C72" s="13" t="s">
        <v>623</v>
      </c>
      <c r="D72" s="333" t="s">
        <v>15533</v>
      </c>
      <c r="E72" s="337">
        <v>58.73</v>
      </c>
      <c r="F72" s="337">
        <v>7047.5999999999995</v>
      </c>
      <c r="G72" s="337">
        <v>71.815043999999986</v>
      </c>
      <c r="H72" s="342">
        <v>8617.8052799999987</v>
      </c>
      <c r="I72" s="346">
        <f t="shared" si="2"/>
        <v>0.31398423337917936</v>
      </c>
      <c r="J72" s="346">
        <f t="shared" si="1"/>
        <v>82.107113176924642</v>
      </c>
    </row>
    <row r="73" spans="1:11">
      <c r="A73" s="13" t="s">
        <v>15343</v>
      </c>
      <c r="B73" s="13">
        <v>1190000101</v>
      </c>
      <c r="C73" s="13" t="s">
        <v>15290</v>
      </c>
      <c r="D73" s="333" t="s">
        <v>15344</v>
      </c>
      <c r="E73" s="337">
        <v>7009.35</v>
      </c>
      <c r="F73" s="337">
        <v>7009.35</v>
      </c>
      <c r="G73" s="337">
        <v>8571.0331800000004</v>
      </c>
      <c r="H73" s="342">
        <v>8571.0331800000004</v>
      </c>
      <c r="I73" s="346">
        <f t="shared" si="2"/>
        <v>0.31228012177710868</v>
      </c>
      <c r="J73" s="346">
        <f t="shared" si="1"/>
        <v>82.419393298701749</v>
      </c>
    </row>
    <row r="74" spans="1:11" ht="25.5">
      <c r="A74" s="13" t="s">
        <v>15499</v>
      </c>
      <c r="B74" s="13">
        <v>96532</v>
      </c>
      <c r="C74" s="13" t="s">
        <v>702</v>
      </c>
      <c r="D74" s="333" t="s">
        <v>93</v>
      </c>
      <c r="E74" s="337">
        <v>157.34</v>
      </c>
      <c r="F74" s="337">
        <v>7001.63</v>
      </c>
      <c r="G74" s="337">
        <v>192.39535199999997</v>
      </c>
      <c r="H74" s="342">
        <v>8561.5931639999981</v>
      </c>
      <c r="I74" s="346">
        <f t="shared" si="2"/>
        <v>0.31193618082108282</v>
      </c>
      <c r="J74" s="346">
        <f t="shared" si="1"/>
        <v>82.731329479522827</v>
      </c>
    </row>
    <row r="75" spans="1:11" ht="25.5">
      <c r="A75" s="13" t="s">
        <v>15420</v>
      </c>
      <c r="B75" s="13">
        <v>1110101225</v>
      </c>
      <c r="C75" s="13" t="s">
        <v>15374</v>
      </c>
      <c r="D75" s="333" t="s">
        <v>15398</v>
      </c>
      <c r="E75" s="337">
        <v>1628.69</v>
      </c>
      <c r="F75" s="337">
        <v>6514.76</v>
      </c>
      <c r="G75" s="337">
        <v>1991.5621319999998</v>
      </c>
      <c r="H75" s="342">
        <v>7966.2485279999992</v>
      </c>
      <c r="I75" s="346">
        <f t="shared" si="2"/>
        <v>0.29024517910343128</v>
      </c>
      <c r="J75" s="346">
        <f t="shared" si="1"/>
        <v>83.021574658626264</v>
      </c>
    </row>
    <row r="76" spans="1:11" ht="25.5">
      <c r="A76" s="13" t="s">
        <v>15453</v>
      </c>
      <c r="B76" s="13">
        <v>94201</v>
      </c>
      <c r="C76" s="13" t="s">
        <v>702</v>
      </c>
      <c r="D76" s="333" t="s">
        <v>57</v>
      </c>
      <c r="E76" s="337">
        <v>58.61</v>
      </c>
      <c r="F76" s="337">
        <v>6498.0907000000007</v>
      </c>
      <c r="G76" s="337">
        <v>71.668307999999996</v>
      </c>
      <c r="H76" s="342">
        <v>7945.8653079599999</v>
      </c>
      <c r="I76" s="346">
        <f t="shared" si="2"/>
        <v>0.28950252949484578</v>
      </c>
      <c r="J76" s="346">
        <f t="shared" si="1"/>
        <v>83.311077188121104</v>
      </c>
    </row>
    <row r="77" spans="1:11">
      <c r="A77" s="13" t="s">
        <v>15341</v>
      </c>
      <c r="B77" s="13">
        <v>1190000100</v>
      </c>
      <c r="C77" s="13" t="s">
        <v>15290</v>
      </c>
      <c r="D77" s="333" t="s">
        <v>15342</v>
      </c>
      <c r="E77" s="337">
        <v>6242.08</v>
      </c>
      <c r="F77" s="337">
        <v>6242.08</v>
      </c>
      <c r="G77" s="337">
        <v>7632.8154239999994</v>
      </c>
      <c r="H77" s="342">
        <v>7632.8154239999994</v>
      </c>
      <c r="I77" s="346">
        <f t="shared" si="2"/>
        <v>0.27809675683800272</v>
      </c>
      <c r="J77" s="346">
        <f t="shared" si="1"/>
        <v>83.5891739449591</v>
      </c>
    </row>
    <row r="78" spans="1:11">
      <c r="A78" s="13" t="s">
        <v>15622</v>
      </c>
      <c r="B78" s="13">
        <v>2501000210</v>
      </c>
      <c r="C78" s="13" t="s">
        <v>623</v>
      </c>
      <c r="D78" s="333" t="s">
        <v>15521</v>
      </c>
      <c r="E78" s="337">
        <v>2011.42</v>
      </c>
      <c r="F78" s="337">
        <v>6034.26</v>
      </c>
      <c r="G78" s="337">
        <v>2459.5643759999998</v>
      </c>
      <c r="H78" s="342">
        <v>7378.693127999999</v>
      </c>
      <c r="I78" s="346">
        <f t="shared" ref="I78:I109" si="3">(H78/H$365)*100</f>
        <v>0.26883797322643838</v>
      </c>
      <c r="J78" s="346">
        <f t="shared" ref="J78:J140" si="4">I78+J77</f>
        <v>83.858011918185539</v>
      </c>
    </row>
    <row r="79" spans="1:11">
      <c r="B79" s="13">
        <v>4458</v>
      </c>
      <c r="C79" s="13" t="s">
        <v>15331</v>
      </c>
      <c r="D79" s="333" t="s">
        <v>15663</v>
      </c>
      <c r="E79" s="337">
        <v>718.48</v>
      </c>
      <c r="F79" s="337">
        <v>6033.79504</v>
      </c>
      <c r="G79" s="337">
        <v>878.55734399999994</v>
      </c>
      <c r="H79" s="342">
        <v>7378.1245749119989</v>
      </c>
      <c r="I79" s="346">
        <f t="shared" si="3"/>
        <v>0.26881725835766712</v>
      </c>
      <c r="J79" s="346">
        <f t="shared" si="4"/>
        <v>84.126829176543211</v>
      </c>
    </row>
    <row r="80" spans="1:11">
      <c r="A80" s="13" t="s">
        <v>15892</v>
      </c>
      <c r="B80" s="13">
        <v>201002160</v>
      </c>
      <c r="C80" s="13" t="s">
        <v>623</v>
      </c>
      <c r="D80" s="333" t="s">
        <v>16041</v>
      </c>
      <c r="E80" s="337">
        <v>100.16</v>
      </c>
      <c r="F80" s="337">
        <v>6031.2437856000015</v>
      </c>
      <c r="G80" s="337">
        <v>14.51</v>
      </c>
      <c r="H80" s="342">
        <v>7375.0049010316807</v>
      </c>
      <c r="I80" s="346">
        <f t="shared" si="3"/>
        <v>0.26870359503157898</v>
      </c>
      <c r="J80" s="346">
        <f t="shared" si="4"/>
        <v>84.395532771574793</v>
      </c>
    </row>
    <row r="81" spans="1:10" ht="25.5">
      <c r="A81" s="13" t="s">
        <v>15507</v>
      </c>
      <c r="B81" s="13">
        <v>94216</v>
      </c>
      <c r="C81" s="13" t="s">
        <v>702</v>
      </c>
      <c r="D81" s="333" t="s">
        <v>62</v>
      </c>
      <c r="E81" s="337">
        <v>200.06</v>
      </c>
      <c r="F81" s="337">
        <v>5665.6992</v>
      </c>
      <c r="G81" s="337">
        <v>244.63336799999999</v>
      </c>
      <c r="H81" s="342">
        <v>6928.0169817599999</v>
      </c>
      <c r="I81" s="346">
        <f t="shared" si="3"/>
        <v>0.25241787557026935</v>
      </c>
      <c r="J81" s="346">
        <f t="shared" si="4"/>
        <v>84.647950647145066</v>
      </c>
    </row>
    <row r="82" spans="1:10">
      <c r="A82" s="13" t="s">
        <v>15888</v>
      </c>
      <c r="B82" s="13">
        <v>1110101227</v>
      </c>
      <c r="C82" s="13" t="s">
        <v>15374</v>
      </c>
      <c r="D82" s="333" t="s">
        <v>15472</v>
      </c>
      <c r="E82" s="337">
        <v>72.83</v>
      </c>
      <c r="F82" s="337">
        <v>5572.9516000000003</v>
      </c>
      <c r="G82" s="337">
        <v>89.056523999999996</v>
      </c>
      <c r="H82" s="342">
        <v>6814.6052164800003</v>
      </c>
      <c r="I82" s="346">
        <f t="shared" si="3"/>
        <v>0.24828579030950557</v>
      </c>
      <c r="J82" s="346">
        <f t="shared" si="4"/>
        <v>84.896236437454576</v>
      </c>
    </row>
    <row r="83" spans="1:10" ht="25.5">
      <c r="A83" s="13" t="s">
        <v>15623</v>
      </c>
      <c r="B83" s="13">
        <v>1020000022</v>
      </c>
      <c r="C83" s="13" t="s">
        <v>623</v>
      </c>
      <c r="D83" s="333" t="s">
        <v>15522</v>
      </c>
      <c r="E83" s="337">
        <v>1380.1</v>
      </c>
      <c r="F83" s="337">
        <v>5520.4</v>
      </c>
      <c r="G83" s="337">
        <v>1687.5862799999998</v>
      </c>
      <c r="H83" s="342">
        <v>6750.345119999999</v>
      </c>
      <c r="I83" s="346">
        <f t="shared" si="3"/>
        <v>0.24594451472081583</v>
      </c>
      <c r="J83" s="346">
        <f t="shared" si="4"/>
        <v>85.142180952175394</v>
      </c>
    </row>
    <row r="84" spans="1:10">
      <c r="A84" s="13" t="s">
        <v>15893</v>
      </c>
      <c r="B84" s="13">
        <v>101736</v>
      </c>
      <c r="C84" s="13" t="s">
        <v>702</v>
      </c>
      <c r="D84" s="333" t="s">
        <v>15473</v>
      </c>
      <c r="E84" s="337">
        <v>100.16</v>
      </c>
      <c r="F84" s="337">
        <v>5325.0064000000002</v>
      </c>
      <c r="G84" s="337">
        <v>122.47564799999998</v>
      </c>
      <c r="H84" s="342">
        <v>6511.4178259199998</v>
      </c>
      <c r="I84" s="346">
        <f t="shared" si="3"/>
        <v>0.23723935130302853</v>
      </c>
      <c r="J84" s="346">
        <f t="shared" si="4"/>
        <v>85.379420303478426</v>
      </c>
    </row>
    <row r="85" spans="1:10">
      <c r="A85" s="13" t="s">
        <v>15755</v>
      </c>
      <c r="B85" s="13">
        <v>121990651</v>
      </c>
      <c r="C85" s="13" t="s">
        <v>15374</v>
      </c>
      <c r="D85" s="333" t="s">
        <v>181</v>
      </c>
      <c r="E85" s="337">
        <v>376.64</v>
      </c>
      <c r="F85" s="337">
        <v>5272.96</v>
      </c>
      <c r="G85" s="337">
        <v>460.55539199999993</v>
      </c>
      <c r="H85" s="342">
        <v>6447.7754879999993</v>
      </c>
      <c r="I85" s="346">
        <f t="shared" si="3"/>
        <v>0.23492058335306737</v>
      </c>
      <c r="J85" s="346">
        <f t="shared" si="4"/>
        <v>85.614340886831499</v>
      </c>
    </row>
    <row r="86" spans="1:10" ht="38.25">
      <c r="A86" s="13" t="s">
        <v>15376</v>
      </c>
      <c r="B86" s="13">
        <v>103324</v>
      </c>
      <c r="C86" s="13" t="s">
        <v>702</v>
      </c>
      <c r="D86" s="333" t="s">
        <v>34</v>
      </c>
      <c r="E86" s="337">
        <v>81.96</v>
      </c>
      <c r="F86" s="337">
        <v>5101.1903999999995</v>
      </c>
      <c r="G86" s="337">
        <v>100.22068799999998</v>
      </c>
      <c r="H86" s="342">
        <v>6237.7356211199995</v>
      </c>
      <c r="I86" s="346">
        <f t="shared" si="3"/>
        <v>0.22726791490226875</v>
      </c>
      <c r="J86" s="346">
        <f>I86+J85</f>
        <v>85.84160880173377</v>
      </c>
    </row>
    <row r="87" spans="1:10" ht="25.5">
      <c r="A87" s="13" t="s">
        <v>15591</v>
      </c>
      <c r="B87" s="13">
        <v>1201004042</v>
      </c>
      <c r="C87" s="13" t="s">
        <v>623</v>
      </c>
      <c r="D87" s="333" t="s">
        <v>15532</v>
      </c>
      <c r="E87" s="337">
        <v>31.69</v>
      </c>
      <c r="F87" s="337">
        <v>5070.4000000000005</v>
      </c>
      <c r="G87" s="337">
        <v>38.750532</v>
      </c>
      <c r="H87" s="342">
        <v>6200.0851199999997</v>
      </c>
      <c r="I87" s="346">
        <f t="shared" si="3"/>
        <v>0.22589614293174856</v>
      </c>
      <c r="J87" s="346">
        <f t="shared" si="4"/>
        <v>86.067504944665515</v>
      </c>
    </row>
    <row r="88" spans="1:10" ht="38.25">
      <c r="A88" s="13" t="s">
        <v>15618</v>
      </c>
      <c r="B88" s="13">
        <v>1401000162</v>
      </c>
      <c r="C88" s="13" t="s">
        <v>623</v>
      </c>
      <c r="D88" s="333" t="s">
        <v>15557</v>
      </c>
      <c r="E88" s="337">
        <v>211.12</v>
      </c>
      <c r="F88" s="337">
        <v>5066.88</v>
      </c>
      <c r="G88" s="337">
        <v>258.15753599999999</v>
      </c>
      <c r="H88" s="342">
        <v>6195.7808640000003</v>
      </c>
      <c r="I88" s="346">
        <f t="shared" si="3"/>
        <v>0.22573932011242076</v>
      </c>
      <c r="J88" s="346">
        <f t="shared" si="4"/>
        <v>86.29324426477794</v>
      </c>
    </row>
    <row r="89" spans="1:10" ht="25.5">
      <c r="A89" s="13" t="s">
        <v>15334</v>
      </c>
      <c r="B89" s="13">
        <v>119000099</v>
      </c>
      <c r="C89" s="13" t="s">
        <v>15290</v>
      </c>
      <c r="D89" s="333" t="s">
        <v>15335</v>
      </c>
      <c r="E89" s="337">
        <v>4950.0200000000004</v>
      </c>
      <c r="F89" s="337">
        <v>4950.0200000000004</v>
      </c>
      <c r="G89" s="337">
        <v>6052.8844559999998</v>
      </c>
      <c r="H89" s="342">
        <v>6052.8844559999998</v>
      </c>
      <c r="I89" s="346">
        <f t="shared" si="3"/>
        <v>0.22053298071848651</v>
      </c>
      <c r="J89" s="346">
        <f t="shared" si="4"/>
        <v>86.513777245496428</v>
      </c>
    </row>
    <row r="90" spans="1:10">
      <c r="A90" s="13" t="s">
        <v>15339</v>
      </c>
      <c r="B90" s="13">
        <v>119000099</v>
      </c>
      <c r="C90" s="13" t="s">
        <v>15290</v>
      </c>
      <c r="D90" s="333" t="s">
        <v>15340</v>
      </c>
      <c r="E90" s="337">
        <v>4950.0200000000004</v>
      </c>
      <c r="F90" s="337">
        <v>4950.0200000000004</v>
      </c>
      <c r="G90" s="337">
        <v>6052.8844559999998</v>
      </c>
      <c r="H90" s="342">
        <v>6052.8844559999998</v>
      </c>
      <c r="I90" s="346">
        <f t="shared" si="3"/>
        <v>0.22053298071848651</v>
      </c>
      <c r="J90" s="346">
        <f t="shared" si="4"/>
        <v>86.734310226214916</v>
      </c>
    </row>
    <row r="91" spans="1:10">
      <c r="A91" s="13" t="s">
        <v>15881</v>
      </c>
      <c r="B91" s="13">
        <v>101726</v>
      </c>
      <c r="C91" s="13" t="s">
        <v>702</v>
      </c>
      <c r="D91" s="333" t="s">
        <v>15849</v>
      </c>
      <c r="E91" s="337">
        <v>209.81</v>
      </c>
      <c r="F91" s="337">
        <v>4920.7998160000006</v>
      </c>
      <c r="G91" s="337">
        <v>256.55566799999997</v>
      </c>
      <c r="H91" s="342">
        <v>6017.1540150047995</v>
      </c>
      <c r="I91" s="346">
        <f t="shared" si="3"/>
        <v>0.21923116491275996</v>
      </c>
      <c r="J91" s="346">
        <f t="shared" si="4"/>
        <v>86.953541391127672</v>
      </c>
    </row>
    <row r="92" spans="1:10" ht="25.5">
      <c r="A92" s="13" t="s">
        <v>15437</v>
      </c>
      <c r="B92" s="13">
        <v>92264</v>
      </c>
      <c r="C92" s="13" t="s">
        <v>702</v>
      </c>
      <c r="D92" s="333" t="s">
        <v>46</v>
      </c>
      <c r="E92" s="337">
        <v>222.03</v>
      </c>
      <c r="F92" s="337">
        <v>4846.9149000000007</v>
      </c>
      <c r="G92" s="337">
        <v>271.49828399999996</v>
      </c>
      <c r="H92" s="342">
        <v>5926.8075397199991</v>
      </c>
      <c r="I92" s="346">
        <f t="shared" si="3"/>
        <v>0.21593944876704432</v>
      </c>
      <c r="J92" s="346">
        <f t="shared" si="4"/>
        <v>87.169480839894717</v>
      </c>
    </row>
    <row r="93" spans="1:10" ht="38.25">
      <c r="A93" s="13" t="s">
        <v>15417</v>
      </c>
      <c r="B93" s="13">
        <v>1110101221</v>
      </c>
      <c r="C93" s="13" t="s">
        <v>15374</v>
      </c>
      <c r="D93" s="333" t="s">
        <v>15397</v>
      </c>
      <c r="E93" s="337">
        <v>4793.93</v>
      </c>
      <c r="F93" s="337">
        <v>4793.93</v>
      </c>
      <c r="G93" s="337">
        <v>5862.0176039999997</v>
      </c>
      <c r="H93" s="342">
        <v>5862.0176039999997</v>
      </c>
      <c r="I93" s="346">
        <f t="shared" si="3"/>
        <v>0.21357886882391869</v>
      </c>
      <c r="J93" s="346">
        <f t="shared" si="4"/>
        <v>87.383059708718633</v>
      </c>
    </row>
    <row r="94" spans="1:10" ht="38.25">
      <c r="A94" s="13" t="s">
        <v>15444</v>
      </c>
      <c r="B94" s="13">
        <v>87794</v>
      </c>
      <c r="C94" s="13" t="s">
        <v>702</v>
      </c>
      <c r="D94" s="333" t="s">
        <v>52</v>
      </c>
      <c r="E94" s="337">
        <v>41.9</v>
      </c>
      <c r="F94" s="337">
        <v>4754.7910499999998</v>
      </c>
      <c r="G94" s="337">
        <v>51.235319999999994</v>
      </c>
      <c r="H94" s="342">
        <v>5814.1584959399997</v>
      </c>
      <c r="I94" s="346">
        <f t="shared" si="3"/>
        <v>0.21183515277717713</v>
      </c>
      <c r="J94" s="346">
        <f t="shared" si="4"/>
        <v>87.594894861495817</v>
      </c>
    </row>
    <row r="95" spans="1:10" ht="25.5">
      <c r="A95" s="13" t="s">
        <v>15404</v>
      </c>
      <c r="B95" s="13">
        <v>1110101213</v>
      </c>
      <c r="C95" s="13" t="s">
        <v>15374</v>
      </c>
      <c r="D95" s="333" t="s">
        <v>15385</v>
      </c>
      <c r="E95" s="337">
        <v>2359.56</v>
      </c>
      <c r="F95" s="337">
        <v>4719.12</v>
      </c>
      <c r="G95" s="337">
        <v>2885.2699679999996</v>
      </c>
      <c r="H95" s="342">
        <v>5770.5399359999992</v>
      </c>
      <c r="I95" s="346">
        <f t="shared" si="3"/>
        <v>0.21024593839382955</v>
      </c>
      <c r="J95" s="346">
        <f t="shared" si="4"/>
        <v>87.805140799889642</v>
      </c>
    </row>
    <row r="96" spans="1:10" ht="25.5">
      <c r="A96" s="13" t="s">
        <v>15633</v>
      </c>
      <c r="B96" s="13">
        <v>1201004095</v>
      </c>
      <c r="C96" s="13" t="s">
        <v>623</v>
      </c>
      <c r="D96" s="333" t="s">
        <v>15530</v>
      </c>
      <c r="E96" s="337">
        <v>62.51</v>
      </c>
      <c r="F96" s="337">
        <v>4688.25</v>
      </c>
      <c r="G96" s="337">
        <v>76.43722799999999</v>
      </c>
      <c r="H96" s="342">
        <v>5732.7920999999997</v>
      </c>
      <c r="I96" s="346">
        <f t="shared" si="3"/>
        <v>0.20887062008909954</v>
      </c>
      <c r="J96" s="346">
        <f t="shared" si="4"/>
        <v>88.014011419978743</v>
      </c>
    </row>
    <row r="97" spans="1:10" ht="38.25">
      <c r="A97" s="13" t="s">
        <v>15603</v>
      </c>
      <c r="B97" s="13">
        <v>92992</v>
      </c>
      <c r="C97" s="13" t="s">
        <v>702</v>
      </c>
      <c r="D97" s="333" t="s">
        <v>9200</v>
      </c>
      <c r="E97" s="337">
        <v>103.92</v>
      </c>
      <c r="F97" s="337">
        <v>4676.3999999999996</v>
      </c>
      <c r="G97" s="337">
        <v>127.073376</v>
      </c>
      <c r="H97" s="342">
        <v>5718.3019199999999</v>
      </c>
      <c r="I97" s="346">
        <f t="shared" si="3"/>
        <v>0.20834267963198738</v>
      </c>
      <c r="J97" s="346">
        <f t="shared" si="4"/>
        <v>88.222354099610726</v>
      </c>
    </row>
    <row r="98" spans="1:10">
      <c r="A98" s="13" t="s">
        <v>15513</v>
      </c>
      <c r="B98" s="13">
        <v>12199200</v>
      </c>
      <c r="C98" s="13" t="s">
        <v>15374</v>
      </c>
      <c r="D98" s="333" t="s">
        <v>103</v>
      </c>
      <c r="E98" s="337">
        <v>33.14</v>
      </c>
      <c r="F98" s="337">
        <v>4530.5694000000003</v>
      </c>
      <c r="G98" s="337">
        <v>40.523591999999994</v>
      </c>
      <c r="H98" s="342">
        <v>5539.9802623199994</v>
      </c>
      <c r="I98" s="346">
        <f t="shared" si="3"/>
        <v>0.20184564388304793</v>
      </c>
      <c r="J98" s="346">
        <f t="shared" si="4"/>
        <v>88.424199743493773</v>
      </c>
    </row>
    <row r="99" spans="1:10" ht="25.5">
      <c r="A99" s="13" t="s">
        <v>15406</v>
      </c>
      <c r="B99" s="13">
        <v>1110101214</v>
      </c>
      <c r="C99" s="13" t="s">
        <v>15374</v>
      </c>
      <c r="D99" s="333" t="s">
        <v>15387</v>
      </c>
      <c r="E99" s="337">
        <v>2225.54</v>
      </c>
      <c r="F99" s="337">
        <v>4451.08</v>
      </c>
      <c r="G99" s="337">
        <v>2721.3903119999995</v>
      </c>
      <c r="H99" s="342">
        <v>5442.7806239999991</v>
      </c>
      <c r="I99" s="346">
        <f t="shared" si="3"/>
        <v>0.19830423711751483</v>
      </c>
      <c r="J99" s="346">
        <f t="shared" si="4"/>
        <v>88.622503980611285</v>
      </c>
    </row>
    <row r="100" spans="1:10" ht="25.5">
      <c r="A100" s="13" t="s">
        <v>15630</v>
      </c>
      <c r="B100" s="13">
        <v>1201005460</v>
      </c>
      <c r="C100" s="13" t="s">
        <v>623</v>
      </c>
      <c r="D100" s="333" t="s">
        <v>15527</v>
      </c>
      <c r="E100" s="337">
        <v>39.46</v>
      </c>
      <c r="F100" s="337">
        <v>4024.92</v>
      </c>
      <c r="G100" s="337">
        <v>48.251687999999994</v>
      </c>
      <c r="H100" s="342">
        <v>4921.6721759999991</v>
      </c>
      <c r="I100" s="346">
        <f t="shared" si="3"/>
        <v>0.17931798351389502</v>
      </c>
      <c r="J100" s="346">
        <f t="shared" si="4"/>
        <v>88.801821964125182</v>
      </c>
    </row>
    <row r="101" spans="1:10">
      <c r="A101" s="13" t="s">
        <v>15486</v>
      </c>
      <c r="B101" s="13">
        <v>101090</v>
      </c>
      <c r="C101" s="13" t="s">
        <v>702</v>
      </c>
      <c r="D101" s="333" t="s">
        <v>15478</v>
      </c>
      <c r="E101" s="337">
        <v>229.17</v>
      </c>
      <c r="F101" s="337">
        <v>4021.9335000000001</v>
      </c>
      <c r="G101" s="337">
        <v>280.22907599999996</v>
      </c>
      <c r="H101" s="342">
        <v>4918.0202837999996</v>
      </c>
      <c r="I101" s="346">
        <f t="shared" si="3"/>
        <v>0.17918492915312159</v>
      </c>
      <c r="J101" s="346">
        <f t="shared" si="4"/>
        <v>88.981006893278305</v>
      </c>
    </row>
    <row r="102" spans="1:10">
      <c r="B102" s="13">
        <v>101090</v>
      </c>
      <c r="C102" s="13" t="s">
        <v>702</v>
      </c>
      <c r="D102" s="333" t="s">
        <v>15478</v>
      </c>
      <c r="E102" s="337">
        <v>229.17</v>
      </c>
      <c r="F102" s="337">
        <v>4021.9335000000001</v>
      </c>
      <c r="G102" s="337">
        <v>280.22907599999996</v>
      </c>
      <c r="H102" s="342">
        <v>4918.0202837999996</v>
      </c>
      <c r="I102" s="346">
        <f t="shared" si="3"/>
        <v>0.17918492915312159</v>
      </c>
      <c r="J102" s="346">
        <f t="shared" si="4"/>
        <v>89.160191822431429</v>
      </c>
    </row>
    <row r="103" spans="1:10" ht="25.5">
      <c r="A103" s="13" t="s">
        <v>15611</v>
      </c>
      <c r="B103" s="13">
        <v>91928</v>
      </c>
      <c r="C103" s="13" t="s">
        <v>702</v>
      </c>
      <c r="D103" s="333" t="s">
        <v>5068</v>
      </c>
      <c r="E103" s="337">
        <v>6.88</v>
      </c>
      <c r="F103" s="337">
        <v>3784</v>
      </c>
      <c r="G103" s="337">
        <v>8.412863999999999</v>
      </c>
      <c r="H103" s="342">
        <v>4627.0751999999993</v>
      </c>
      <c r="I103" s="346">
        <f t="shared" si="3"/>
        <v>0.16858453077740149</v>
      </c>
      <c r="J103" s="346">
        <f t="shared" si="4"/>
        <v>89.328776353208823</v>
      </c>
    </row>
    <row r="104" spans="1:10" ht="25.5">
      <c r="A104" s="13" t="s">
        <v>15645</v>
      </c>
      <c r="B104" s="13">
        <v>1201006045</v>
      </c>
      <c r="C104" s="13" t="s">
        <v>623</v>
      </c>
      <c r="D104" s="333" t="s">
        <v>15561</v>
      </c>
      <c r="E104" s="337">
        <v>37.94</v>
      </c>
      <c r="F104" s="337">
        <v>3604.2999999999997</v>
      </c>
      <c r="G104" s="337">
        <v>46.393031999999991</v>
      </c>
      <c r="H104" s="342">
        <v>4407.3380399999987</v>
      </c>
      <c r="I104" s="346">
        <f t="shared" si="3"/>
        <v>0.16057854764296725</v>
      </c>
      <c r="J104" s="346">
        <f t="shared" si="4"/>
        <v>89.489354900851794</v>
      </c>
    </row>
    <row r="105" spans="1:10">
      <c r="A105" s="13" t="s">
        <v>15747</v>
      </c>
      <c r="B105" s="13">
        <v>101907</v>
      </c>
      <c r="C105" s="13" t="s">
        <v>702</v>
      </c>
      <c r="D105" s="333" t="s">
        <v>174</v>
      </c>
      <c r="E105" s="337">
        <v>699.55</v>
      </c>
      <c r="F105" s="337">
        <v>3497.75</v>
      </c>
      <c r="G105" s="337">
        <v>855.40973999999983</v>
      </c>
      <c r="H105" s="342">
        <v>4277.0486999999994</v>
      </c>
      <c r="I105" s="346">
        <f t="shared" si="3"/>
        <v>0.15583153872268923</v>
      </c>
      <c r="J105" s="346">
        <f t="shared" si="4"/>
        <v>89.645186439574488</v>
      </c>
    </row>
    <row r="106" spans="1:10" ht="25.5">
      <c r="A106" s="13" t="s">
        <v>15714</v>
      </c>
      <c r="B106" s="13">
        <v>89714</v>
      </c>
      <c r="C106" s="13" t="s">
        <v>702</v>
      </c>
      <c r="D106" s="333" t="s">
        <v>142</v>
      </c>
      <c r="E106" s="337">
        <v>36.5</v>
      </c>
      <c r="F106" s="337">
        <v>3490.13</v>
      </c>
      <c r="G106" s="337">
        <v>44.632199999999997</v>
      </c>
      <c r="H106" s="342">
        <v>4267.7309640000003</v>
      </c>
      <c r="I106" s="346">
        <f t="shared" si="3"/>
        <v>0.15549205296039439</v>
      </c>
      <c r="J106" s="346">
        <f t="shared" si="4"/>
        <v>89.800678492534885</v>
      </c>
    </row>
    <row r="107" spans="1:10" ht="38.25">
      <c r="A107" s="13" t="s">
        <v>15435</v>
      </c>
      <c r="B107" s="13">
        <v>119000222</v>
      </c>
      <c r="C107" s="13" t="s">
        <v>15374</v>
      </c>
      <c r="D107" s="333" t="s">
        <v>15428</v>
      </c>
      <c r="E107" s="337">
        <v>1704.04</v>
      </c>
      <c r="F107" s="337">
        <v>3408.08</v>
      </c>
      <c r="G107" s="337">
        <v>2083.700112</v>
      </c>
      <c r="H107" s="342">
        <v>4167.400224</v>
      </c>
      <c r="I107" s="346">
        <f t="shared" si="3"/>
        <v>0.15183656650418778</v>
      </c>
      <c r="J107" s="346">
        <f t="shared" si="4"/>
        <v>89.952515059039072</v>
      </c>
    </row>
    <row r="108" spans="1:10" ht="25.5">
      <c r="A108" s="13" t="s">
        <v>15367</v>
      </c>
      <c r="B108" s="13">
        <v>92524</v>
      </c>
      <c r="C108" s="13" t="s">
        <v>702</v>
      </c>
      <c r="D108" s="333" t="s">
        <v>27</v>
      </c>
      <c r="E108" s="337">
        <v>89.95</v>
      </c>
      <c r="F108" s="337">
        <v>3390.2154999999998</v>
      </c>
      <c r="G108" s="337">
        <v>109.99086</v>
      </c>
      <c r="H108" s="342">
        <v>4145.5555133999997</v>
      </c>
      <c r="I108" s="346">
        <f t="shared" si="3"/>
        <v>0.15104066842013045</v>
      </c>
      <c r="J108" s="346">
        <f t="shared" si="4"/>
        <v>90.103555727459209</v>
      </c>
    </row>
    <row r="109" spans="1:10" ht="38.25">
      <c r="A109" s="13" t="s">
        <v>15401</v>
      </c>
      <c r="B109" s="13">
        <v>111010121</v>
      </c>
      <c r="C109" s="13" t="s">
        <v>15374</v>
      </c>
      <c r="D109" s="333" t="s">
        <v>15382</v>
      </c>
      <c r="E109" s="337">
        <v>3303.97</v>
      </c>
      <c r="F109" s="337">
        <v>3303.97</v>
      </c>
      <c r="G109" s="337">
        <v>4040.0945159999992</v>
      </c>
      <c r="H109" s="342">
        <v>4040.0945159999992</v>
      </c>
      <c r="I109" s="346">
        <f t="shared" si="3"/>
        <v>0.14719826431094374</v>
      </c>
      <c r="J109" s="346">
        <f t="shared" si="4"/>
        <v>90.250753991770154</v>
      </c>
    </row>
    <row r="110" spans="1:10" ht="25.5">
      <c r="A110" s="13" t="s">
        <v>15415</v>
      </c>
      <c r="B110" s="13">
        <v>1110101219</v>
      </c>
      <c r="C110" s="13" t="s">
        <v>15374</v>
      </c>
      <c r="D110" s="333" t="s">
        <v>15395</v>
      </c>
      <c r="E110" s="337">
        <v>3213.09</v>
      </c>
      <c r="F110" s="337">
        <v>3213.09</v>
      </c>
      <c r="G110" s="337">
        <v>3928.9664519999997</v>
      </c>
      <c r="H110" s="342">
        <v>3928.9664519999997</v>
      </c>
      <c r="I110" s="346">
        <f t="shared" ref="I110:I139" si="5">(H110/H$365)*100</f>
        <v>0.14314938424829837</v>
      </c>
      <c r="J110" s="346">
        <f t="shared" si="4"/>
        <v>90.393903376018457</v>
      </c>
    </row>
    <row r="111" spans="1:10" ht="25.5">
      <c r="A111" s="13" t="s">
        <v>15431</v>
      </c>
      <c r="B111" s="13">
        <v>11900008</v>
      </c>
      <c r="C111" s="13" t="s">
        <v>15374</v>
      </c>
      <c r="D111" s="333" t="s">
        <v>15424</v>
      </c>
      <c r="E111" s="337">
        <v>3143.4</v>
      </c>
      <c r="F111" s="337">
        <v>3143.4</v>
      </c>
      <c r="G111" s="337">
        <v>3843.7495199999998</v>
      </c>
      <c r="H111" s="342">
        <v>3843.7495199999998</v>
      </c>
      <c r="I111" s="346">
        <f t="shared" si="5"/>
        <v>0.14004455973723148</v>
      </c>
      <c r="J111" s="346">
        <f t="shared" si="4"/>
        <v>90.533947935755691</v>
      </c>
    </row>
    <row r="112" spans="1:10">
      <c r="A112" s="13" t="s">
        <v>15884</v>
      </c>
      <c r="B112" s="13">
        <v>101726</v>
      </c>
      <c r="C112" s="13" t="s">
        <v>702</v>
      </c>
      <c r="D112" s="333" t="s">
        <v>15852</v>
      </c>
      <c r="E112" s="337">
        <v>209.81</v>
      </c>
      <c r="F112" s="337">
        <v>3105.1880000000001</v>
      </c>
      <c r="G112" s="337">
        <v>256.55566799999997</v>
      </c>
      <c r="H112" s="342">
        <v>3797.0238863999998</v>
      </c>
      <c r="I112" s="346">
        <f t="shared" si="5"/>
        <v>0.13834214110877849</v>
      </c>
      <c r="J112" s="346">
        <f t="shared" si="4"/>
        <v>90.672290076864471</v>
      </c>
    </row>
    <row r="113" spans="1:10">
      <c r="A113" s="13" t="s">
        <v>15505</v>
      </c>
      <c r="B113" s="13">
        <v>10401004</v>
      </c>
      <c r="C113" s="13" t="s">
        <v>702</v>
      </c>
      <c r="D113" s="333" t="s">
        <v>88</v>
      </c>
      <c r="E113" s="337">
        <v>31.11</v>
      </c>
      <c r="F113" s="337">
        <v>3035.0916000000002</v>
      </c>
      <c r="G113" s="337">
        <v>38.041307999999994</v>
      </c>
      <c r="H113" s="342">
        <v>3711.3100084799994</v>
      </c>
      <c r="I113" s="346">
        <f t="shared" si="5"/>
        <v>0.1352192106903892</v>
      </c>
      <c r="J113" s="346">
        <f t="shared" si="4"/>
        <v>90.807509287554865</v>
      </c>
    </row>
    <row r="114" spans="1:10" ht="38.25">
      <c r="A114" s="13" t="s">
        <v>15606</v>
      </c>
      <c r="B114" s="13">
        <v>101563</v>
      </c>
      <c r="C114" s="13" t="s">
        <v>702</v>
      </c>
      <c r="D114" s="333" t="s">
        <v>5464</v>
      </c>
      <c r="E114" s="337">
        <v>37.340000000000003</v>
      </c>
      <c r="F114" s="337">
        <v>2987.2000000000003</v>
      </c>
      <c r="G114" s="337">
        <v>45.659351999999998</v>
      </c>
      <c r="H114" s="342">
        <v>3652.7481600000001</v>
      </c>
      <c r="I114" s="346">
        <f t="shared" si="5"/>
        <v>0.13308554712955967</v>
      </c>
      <c r="J114" s="346">
        <f t="shared" si="4"/>
        <v>90.940594834684418</v>
      </c>
    </row>
    <row r="115" spans="1:10" ht="25.5">
      <c r="A115" s="13" t="s">
        <v>15602</v>
      </c>
      <c r="B115" s="13">
        <v>91992</v>
      </c>
      <c r="C115" s="13" t="s">
        <v>702</v>
      </c>
      <c r="D115" s="333" t="s">
        <v>5229</v>
      </c>
      <c r="E115" s="337">
        <v>43.03</v>
      </c>
      <c r="F115" s="337">
        <v>2969.07</v>
      </c>
      <c r="G115" s="337">
        <v>52.617083999999998</v>
      </c>
      <c r="H115" s="342">
        <v>3630.5787959999998</v>
      </c>
      <c r="I115" s="346">
        <f t="shared" si="5"/>
        <v>0.13227782050614678</v>
      </c>
      <c r="J115" s="346">
        <f t="shared" si="4"/>
        <v>91.072872655190565</v>
      </c>
    </row>
    <row r="116" spans="1:10">
      <c r="A116" s="13" t="s">
        <v>15842</v>
      </c>
      <c r="B116" s="13">
        <v>10300005</v>
      </c>
      <c r="C116" s="13" t="s">
        <v>15374</v>
      </c>
      <c r="D116" s="333" t="s">
        <v>89</v>
      </c>
      <c r="E116" s="337">
        <v>99.06</v>
      </c>
      <c r="F116" s="337">
        <v>2947.0349999999999</v>
      </c>
      <c r="G116" s="337">
        <v>121.130568</v>
      </c>
      <c r="H116" s="342">
        <v>3603.6343979999997</v>
      </c>
      <c r="I116" s="346">
        <f t="shared" si="5"/>
        <v>0.13129611856754214</v>
      </c>
      <c r="J116" s="346">
        <f t="shared" si="4"/>
        <v>91.204168773758113</v>
      </c>
    </row>
    <row r="117" spans="1:10" ht="25.5">
      <c r="A117" s="13" t="s">
        <v>15414</v>
      </c>
      <c r="B117" s="13">
        <v>1110101218</v>
      </c>
      <c r="C117" s="13" t="s">
        <v>15374</v>
      </c>
      <c r="D117" s="333" t="s">
        <v>15394</v>
      </c>
      <c r="E117" s="337">
        <v>2920.36</v>
      </c>
      <c r="F117" s="337">
        <v>2920.36</v>
      </c>
      <c r="G117" s="337">
        <v>3571.016208</v>
      </c>
      <c r="H117" s="342">
        <v>3571.016208</v>
      </c>
      <c r="I117" s="346">
        <f t="shared" si="5"/>
        <v>0.13010769563982352</v>
      </c>
      <c r="J117" s="346">
        <f t="shared" si="4"/>
        <v>91.334276469397935</v>
      </c>
    </row>
    <row r="118" spans="1:10" ht="25.5">
      <c r="A118" s="13" t="s">
        <v>15610</v>
      </c>
      <c r="B118" s="13">
        <v>91931</v>
      </c>
      <c r="C118" s="13" t="s">
        <v>702</v>
      </c>
      <c r="D118" s="333" t="s">
        <v>5069</v>
      </c>
      <c r="E118" s="337">
        <v>10.4</v>
      </c>
      <c r="F118" s="337">
        <v>2912</v>
      </c>
      <c r="G118" s="337">
        <v>12.71712</v>
      </c>
      <c r="H118" s="342">
        <v>3560.7936</v>
      </c>
      <c r="I118" s="346">
        <f t="shared" si="5"/>
        <v>0.12973524144391996</v>
      </c>
      <c r="J118" s="346">
        <f t="shared" si="4"/>
        <v>91.464011710841859</v>
      </c>
    </row>
    <row r="119" spans="1:10" ht="25.5">
      <c r="A119" s="13" t="s">
        <v>15595</v>
      </c>
      <c r="B119" s="13">
        <v>95779</v>
      </c>
      <c r="C119" s="13" t="s">
        <v>702</v>
      </c>
      <c r="D119" s="333" t="s">
        <v>15549</v>
      </c>
      <c r="E119" s="337">
        <v>23.94</v>
      </c>
      <c r="F119" s="337">
        <v>2824.92</v>
      </c>
      <c r="G119" s="337">
        <v>29.273831999999999</v>
      </c>
      <c r="H119" s="342">
        <v>3454.3121759999999</v>
      </c>
      <c r="I119" s="346">
        <f t="shared" si="5"/>
        <v>0.12585565874304891</v>
      </c>
      <c r="J119" s="346">
        <f t="shared" si="4"/>
        <v>91.589867369584908</v>
      </c>
    </row>
    <row r="120" spans="1:10" ht="25.5">
      <c r="A120" s="13" t="s">
        <v>15620</v>
      </c>
      <c r="B120" s="13">
        <v>98305</v>
      </c>
      <c r="C120" s="13" t="s">
        <v>702</v>
      </c>
      <c r="D120" s="333" t="s">
        <v>9284</v>
      </c>
      <c r="E120" s="337">
        <v>2809.76</v>
      </c>
      <c r="F120" s="337">
        <v>2809.76</v>
      </c>
      <c r="G120" s="337">
        <v>3435.7745279999999</v>
      </c>
      <c r="H120" s="342">
        <v>3435.7745279999999</v>
      </c>
      <c r="I120" s="346">
        <f t="shared" si="5"/>
        <v>0.12518025137344388</v>
      </c>
      <c r="J120" s="346">
        <f t="shared" si="4"/>
        <v>91.715047620958359</v>
      </c>
    </row>
    <row r="121" spans="1:10" ht="25.5">
      <c r="A121" s="13" t="s">
        <v>15650</v>
      </c>
      <c r="B121" s="13">
        <v>96985</v>
      </c>
      <c r="C121" s="13" t="s">
        <v>702</v>
      </c>
      <c r="D121" s="333" t="s">
        <v>9548</v>
      </c>
      <c r="E121" s="337">
        <v>71.72</v>
      </c>
      <c r="F121" s="337">
        <v>2797.08</v>
      </c>
      <c r="G121" s="337">
        <v>87.699215999999993</v>
      </c>
      <c r="H121" s="342">
        <v>3420.2694239999996</v>
      </c>
      <c r="I121" s="346">
        <f t="shared" si="5"/>
        <v>0.12461533280836526</v>
      </c>
      <c r="J121" s="346">
        <f t="shared" si="4"/>
        <v>91.83966295376672</v>
      </c>
    </row>
    <row r="122" spans="1:10" ht="25.5">
      <c r="A122" s="13" t="s">
        <v>15416</v>
      </c>
      <c r="B122" s="13">
        <v>1110101220</v>
      </c>
      <c r="C122" s="13" t="s">
        <v>15374</v>
      </c>
      <c r="D122" s="333" t="s">
        <v>15396</v>
      </c>
      <c r="E122" s="337">
        <v>2785.61</v>
      </c>
      <c r="F122" s="337">
        <v>2785.61</v>
      </c>
      <c r="G122" s="337">
        <v>3406.2439079999999</v>
      </c>
      <c r="H122" s="342">
        <v>3406.2439079999999</v>
      </c>
      <c r="I122" s="346">
        <f t="shared" si="5"/>
        <v>0.12410432208743061</v>
      </c>
      <c r="J122" s="346">
        <f t="shared" si="4"/>
        <v>91.963767275854153</v>
      </c>
    </row>
    <row r="123" spans="1:10" ht="25.5">
      <c r="A123" s="13" t="s">
        <v>15507</v>
      </c>
      <c r="B123" s="13">
        <v>94228</v>
      </c>
      <c r="C123" s="13" t="s">
        <v>702</v>
      </c>
      <c r="D123" s="333" t="s">
        <v>63</v>
      </c>
      <c r="E123" s="337">
        <v>76.400000000000006</v>
      </c>
      <c r="F123" s="337">
        <v>2759.5680000000002</v>
      </c>
      <c r="G123" s="337">
        <v>93.42192</v>
      </c>
      <c r="H123" s="342">
        <v>3374.3997503999999</v>
      </c>
      <c r="I123" s="346">
        <f t="shared" si="5"/>
        <v>0.12294410053602861</v>
      </c>
      <c r="J123" s="346">
        <f t="shared" si="4"/>
        <v>92.086711376390184</v>
      </c>
    </row>
    <row r="124" spans="1:10" ht="38.25">
      <c r="A124" s="13" t="s">
        <v>15614</v>
      </c>
      <c r="B124" s="13">
        <v>1301005212</v>
      </c>
      <c r="C124" s="13" t="s">
        <v>623</v>
      </c>
      <c r="D124" s="333" t="s">
        <v>15552</v>
      </c>
      <c r="E124" s="337">
        <v>1370.46</v>
      </c>
      <c r="F124" s="337">
        <v>2740.92</v>
      </c>
      <c r="G124" s="337">
        <v>1675.7984879999999</v>
      </c>
      <c r="H124" s="342">
        <v>3351.5969759999998</v>
      </c>
      <c r="I124" s="346">
        <f t="shared" si="5"/>
        <v>0.12211329600908967</v>
      </c>
      <c r="J124" s="346">
        <f t="shared" si="4"/>
        <v>92.208824672399274</v>
      </c>
    </row>
    <row r="125" spans="1:10" ht="25.5">
      <c r="A125" s="13" t="s">
        <v>15492</v>
      </c>
      <c r="B125" s="13">
        <v>95241</v>
      </c>
      <c r="C125" s="13" t="s">
        <v>702</v>
      </c>
      <c r="D125" s="333" t="s">
        <v>74</v>
      </c>
      <c r="E125" s="337">
        <v>34.72</v>
      </c>
      <c r="F125" s="337">
        <v>2683.5088000000001</v>
      </c>
      <c r="G125" s="337">
        <v>42.455615999999992</v>
      </c>
      <c r="H125" s="342">
        <v>3281.3945606399998</v>
      </c>
      <c r="I125" s="346">
        <f t="shared" si="5"/>
        <v>0.119555515825853</v>
      </c>
      <c r="J125" s="346">
        <f t="shared" si="4"/>
        <v>92.328380188225125</v>
      </c>
    </row>
    <row r="126" spans="1:10" ht="25.5">
      <c r="A126" s="13" t="s">
        <v>15586</v>
      </c>
      <c r="B126" s="13">
        <v>1201004090</v>
      </c>
      <c r="C126" s="13" t="s">
        <v>623</v>
      </c>
      <c r="D126" s="333" t="s">
        <v>15535</v>
      </c>
      <c r="E126" s="337">
        <v>53.48</v>
      </c>
      <c r="F126" s="337">
        <v>2674</v>
      </c>
      <c r="G126" s="337">
        <v>65.395343999999994</v>
      </c>
      <c r="H126" s="342">
        <v>3269.7671999999998</v>
      </c>
      <c r="I126" s="346">
        <f t="shared" si="5"/>
        <v>0.11913188036436881</v>
      </c>
      <c r="J126" s="346">
        <f t="shared" si="4"/>
        <v>92.447512068589489</v>
      </c>
    </row>
    <row r="127" spans="1:10" ht="25.5">
      <c r="A127" s="13" t="s">
        <v>15641</v>
      </c>
      <c r="B127" s="13">
        <v>96977</v>
      </c>
      <c r="C127" s="13" t="s">
        <v>702</v>
      </c>
      <c r="D127" s="333" t="s">
        <v>9537</v>
      </c>
      <c r="E127" s="337">
        <v>26.73</v>
      </c>
      <c r="F127" s="337">
        <v>2673</v>
      </c>
      <c r="G127" s="337">
        <v>32.685443999999997</v>
      </c>
      <c r="H127" s="342">
        <v>3268.5443999999998</v>
      </c>
      <c r="I127" s="346">
        <f t="shared" si="5"/>
        <v>0.11908732842705978</v>
      </c>
      <c r="J127" s="346">
        <f t="shared" si="4"/>
        <v>92.566599397016546</v>
      </c>
    </row>
    <row r="128" spans="1:10" ht="38.25">
      <c r="A128" s="13" t="s">
        <v>15624</v>
      </c>
      <c r="B128" s="13">
        <v>1401000200</v>
      </c>
      <c r="C128" s="13" t="s">
        <v>623</v>
      </c>
      <c r="D128" s="333" t="s">
        <v>15523</v>
      </c>
      <c r="E128" s="337">
        <v>2671.62</v>
      </c>
      <c r="F128" s="337">
        <v>2671.62</v>
      </c>
      <c r="G128" s="337">
        <v>3266.8569359999997</v>
      </c>
      <c r="H128" s="342">
        <v>3266.8569359999997</v>
      </c>
      <c r="I128" s="346">
        <f t="shared" si="5"/>
        <v>0.11902584675357331</v>
      </c>
      <c r="J128" s="346">
        <f t="shared" si="4"/>
        <v>92.685625243770119</v>
      </c>
    </row>
    <row r="129" spans="1:10" ht="25.5">
      <c r="A129" s="13" t="s">
        <v>15502</v>
      </c>
      <c r="B129" s="13">
        <v>92916</v>
      </c>
      <c r="C129" s="13" t="s">
        <v>702</v>
      </c>
      <c r="D129" s="333" t="s">
        <v>94</v>
      </c>
      <c r="E129" s="337">
        <v>15.06</v>
      </c>
      <c r="F129" s="337">
        <v>2605.9823999999999</v>
      </c>
      <c r="G129" s="337">
        <v>18.415367999999997</v>
      </c>
      <c r="H129" s="342">
        <v>3186.5952787199994</v>
      </c>
      <c r="I129" s="346">
        <f t="shared" si="5"/>
        <v>0.11610156451325754</v>
      </c>
      <c r="J129" s="346">
        <f t="shared" si="4"/>
        <v>92.801726808283377</v>
      </c>
    </row>
    <row r="130" spans="1:10">
      <c r="A130" s="13" t="s">
        <v>15683</v>
      </c>
      <c r="B130" s="13">
        <v>1230010</v>
      </c>
      <c r="C130" s="13" t="s">
        <v>15374</v>
      </c>
      <c r="D130" s="333" t="s">
        <v>183</v>
      </c>
      <c r="E130" s="337">
        <v>3.6</v>
      </c>
      <c r="F130" s="337">
        <v>2580.8040000000001</v>
      </c>
      <c r="G130" s="337">
        <v>4.4020799999999998</v>
      </c>
      <c r="H130" s="342">
        <v>3155.8071311999997</v>
      </c>
      <c r="I130" s="346">
        <f t="shared" si="5"/>
        <v>0.11497981801491568</v>
      </c>
      <c r="J130" s="346">
        <f t="shared" si="4"/>
        <v>92.916706626298293</v>
      </c>
    </row>
    <row r="131" spans="1:10" ht="25.5">
      <c r="A131" s="13" t="s">
        <v>15688</v>
      </c>
      <c r="B131" s="13">
        <v>89402</v>
      </c>
      <c r="C131" s="13" t="s">
        <v>702</v>
      </c>
      <c r="D131" s="333" t="s">
        <v>116</v>
      </c>
      <c r="E131" s="337">
        <v>11.64</v>
      </c>
      <c r="F131" s="337">
        <v>2514.2400000000002</v>
      </c>
      <c r="G131" s="337">
        <v>14.233392</v>
      </c>
      <c r="H131" s="342">
        <v>3074.4126719999999</v>
      </c>
      <c r="I131" s="346">
        <f t="shared" si="5"/>
        <v>0.11201426285987683</v>
      </c>
      <c r="J131" s="346">
        <f t="shared" si="4"/>
        <v>93.028720889158166</v>
      </c>
    </row>
    <row r="132" spans="1:10" ht="25.5">
      <c r="B132" s="13">
        <v>94265</v>
      </c>
      <c r="C132" s="13" t="s">
        <v>702</v>
      </c>
      <c r="D132" s="333" t="s">
        <v>79</v>
      </c>
      <c r="E132" s="337">
        <v>48.04</v>
      </c>
      <c r="F132" s="337">
        <v>2447.1576</v>
      </c>
      <c r="G132" s="337">
        <v>58.743311999999996</v>
      </c>
      <c r="H132" s="342">
        <v>2992.3843132799998</v>
      </c>
      <c r="I132" s="346">
        <f t="shared" si="5"/>
        <v>0.10902561198053701</v>
      </c>
      <c r="J132" s="346">
        <f t="shared" si="4"/>
        <v>93.137746501138707</v>
      </c>
    </row>
    <row r="133" spans="1:10" ht="25.5">
      <c r="A133" s="13" t="s">
        <v>15408</v>
      </c>
      <c r="B133" s="13">
        <v>1110101215</v>
      </c>
      <c r="C133" s="13" t="s">
        <v>15374</v>
      </c>
      <c r="D133" s="333" t="s">
        <v>15389</v>
      </c>
      <c r="E133" s="337">
        <v>2426.71</v>
      </c>
      <c r="F133" s="337">
        <v>2426.71</v>
      </c>
      <c r="G133" s="337">
        <v>2967.3809879999999</v>
      </c>
      <c r="H133" s="342">
        <v>2967.3809879999999</v>
      </c>
      <c r="I133" s="346">
        <f t="shared" si="5"/>
        <v>0.1081146317872167</v>
      </c>
      <c r="J133" s="346">
        <f t="shared" si="4"/>
        <v>93.245861132925924</v>
      </c>
    </row>
    <row r="134" spans="1:10" ht="25.5">
      <c r="A134" s="13" t="s">
        <v>15409</v>
      </c>
      <c r="B134" s="13">
        <v>1110101215</v>
      </c>
      <c r="C134" s="13" t="s">
        <v>15374</v>
      </c>
      <c r="D134" s="333" t="s">
        <v>15390</v>
      </c>
      <c r="E134" s="337">
        <v>2426.71</v>
      </c>
      <c r="F134" s="337">
        <v>2426.71</v>
      </c>
      <c r="G134" s="337">
        <v>2967.3809879999999</v>
      </c>
      <c r="H134" s="342">
        <v>2967.3809879999999</v>
      </c>
      <c r="I134" s="346">
        <f t="shared" si="5"/>
        <v>0.1081146317872167</v>
      </c>
      <c r="J134" s="346">
        <f t="shared" si="4"/>
        <v>93.353975764713141</v>
      </c>
    </row>
    <row r="135" spans="1:10" ht="38.25">
      <c r="A135" s="13" t="s">
        <v>15609</v>
      </c>
      <c r="B135" s="13">
        <v>101885</v>
      </c>
      <c r="C135" s="13" t="s">
        <v>702</v>
      </c>
      <c r="D135" s="333" t="s">
        <v>5347</v>
      </c>
      <c r="E135" s="337">
        <v>10.77</v>
      </c>
      <c r="F135" s="337">
        <v>2423.25</v>
      </c>
      <c r="G135" s="337">
        <v>13.169555999999998</v>
      </c>
      <c r="H135" s="342">
        <v>2963.1500999999994</v>
      </c>
      <c r="I135" s="346">
        <f t="shared" si="5"/>
        <v>0.10796048208412741</v>
      </c>
      <c r="J135" s="346">
        <f t="shared" si="4"/>
        <v>93.461936246797265</v>
      </c>
    </row>
    <row r="136" spans="1:10" ht="25.5">
      <c r="A136" s="13" t="s">
        <v>15412</v>
      </c>
      <c r="B136" s="13">
        <v>112651</v>
      </c>
      <c r="C136" s="13" t="s">
        <v>627</v>
      </c>
      <c r="D136" s="333" t="s">
        <v>15861</v>
      </c>
      <c r="E136" s="337">
        <v>598.67999999999995</v>
      </c>
      <c r="F136" s="337">
        <v>2394.7199999999998</v>
      </c>
      <c r="G136" s="337">
        <v>732.06590399999982</v>
      </c>
      <c r="H136" s="342">
        <v>2928.2636159999993</v>
      </c>
      <c r="I136" s="346">
        <f t="shared" si="5"/>
        <v>0.10668941531270053</v>
      </c>
      <c r="J136" s="346">
        <f t="shared" si="4"/>
        <v>93.568625662109966</v>
      </c>
    </row>
    <row r="137" spans="1:10" ht="25.5">
      <c r="A137" s="13" t="s">
        <v>15410</v>
      </c>
      <c r="B137" s="13">
        <v>1110101216</v>
      </c>
      <c r="C137" s="13" t="s">
        <v>15374</v>
      </c>
      <c r="D137" s="333" t="s">
        <v>15391</v>
      </c>
      <c r="E137" s="337">
        <v>2378.13</v>
      </c>
      <c r="F137" s="337">
        <v>2378.13</v>
      </c>
      <c r="G137" s="337">
        <v>2907.9773639999999</v>
      </c>
      <c r="H137" s="342">
        <v>2907.9773639999999</v>
      </c>
      <c r="I137" s="346">
        <f t="shared" si="5"/>
        <v>0.1059502986727436</v>
      </c>
      <c r="J137" s="346">
        <f t="shared" si="4"/>
        <v>93.674575960782704</v>
      </c>
    </row>
    <row r="138" spans="1:10" ht="25.5">
      <c r="A138" s="13" t="s">
        <v>15411</v>
      </c>
      <c r="B138" s="13">
        <v>1110101216</v>
      </c>
      <c r="C138" s="13" t="s">
        <v>15374</v>
      </c>
      <c r="D138" s="333" t="s">
        <v>15392</v>
      </c>
      <c r="E138" s="337">
        <v>2378.13</v>
      </c>
      <c r="F138" s="337">
        <v>2378.13</v>
      </c>
      <c r="G138" s="337">
        <v>2907.9773639999999</v>
      </c>
      <c r="H138" s="342">
        <v>2907.9773639999999</v>
      </c>
      <c r="I138" s="346">
        <f t="shared" si="5"/>
        <v>0.1059502986727436</v>
      </c>
      <c r="J138" s="346">
        <f t="shared" si="4"/>
        <v>93.780526259455442</v>
      </c>
    </row>
    <row r="139" spans="1:10" ht="25.5">
      <c r="A139" s="13" t="s">
        <v>15405</v>
      </c>
      <c r="B139" s="13">
        <v>1110101213</v>
      </c>
      <c r="C139" s="13" t="s">
        <v>15374</v>
      </c>
      <c r="D139" s="333" t="s">
        <v>15386</v>
      </c>
      <c r="E139" s="337">
        <v>2359.56</v>
      </c>
      <c r="F139" s="337">
        <v>2359.56</v>
      </c>
      <c r="G139" s="337">
        <v>2885.2699679999996</v>
      </c>
      <c r="H139" s="342">
        <v>2885.2699679999996</v>
      </c>
      <c r="I139" s="346">
        <f t="shared" si="5"/>
        <v>0.10512296919691477</v>
      </c>
      <c r="J139" s="346">
        <f t="shared" si="4"/>
        <v>93.885649228652355</v>
      </c>
    </row>
    <row r="140" spans="1:10">
      <c r="B140" s="13" t="s">
        <v>15678</v>
      </c>
      <c r="C140" s="13" t="s">
        <v>15271</v>
      </c>
      <c r="D140" s="333" t="s">
        <v>15668</v>
      </c>
      <c r="E140" s="337">
        <v>580.03</v>
      </c>
      <c r="F140" s="337">
        <v>2320.12</v>
      </c>
      <c r="G140" s="337">
        <v>709.26068399999986</v>
      </c>
      <c r="H140" s="342">
        <v>2837.0427359999994</v>
      </c>
      <c r="I140" s="346">
        <f t="shared" ref="I140:I203" si="6">(H140/H$365)*100</f>
        <v>0.10336584078944627</v>
      </c>
      <c r="J140" s="346">
        <f t="shared" si="4"/>
        <v>93.989015069441805</v>
      </c>
    </row>
    <row r="141" spans="1:10">
      <c r="A141" s="13" t="s">
        <v>15885</v>
      </c>
      <c r="B141" s="13">
        <v>101726</v>
      </c>
      <c r="C141" s="13" t="s">
        <v>702</v>
      </c>
      <c r="D141" s="333" t="s">
        <v>15853</v>
      </c>
      <c r="E141" s="337">
        <v>209.81</v>
      </c>
      <c r="F141" s="337">
        <v>2282.7328000000002</v>
      </c>
      <c r="G141" s="337">
        <v>256.55566799999997</v>
      </c>
      <c r="H141" s="342">
        <v>2791.3256678399998</v>
      </c>
      <c r="I141" s="346">
        <f t="shared" si="6"/>
        <v>0.1017001685988858</v>
      </c>
      <c r="J141" s="346">
        <f t="shared" ref="J141:J204" si="7">I141+J140</f>
        <v>94.090715238040687</v>
      </c>
    </row>
    <row r="142" spans="1:10" ht="25.5">
      <c r="A142" s="13" t="s">
        <v>15594</v>
      </c>
      <c r="B142" s="13">
        <v>95801</v>
      </c>
      <c r="C142" s="13" t="s">
        <v>702</v>
      </c>
      <c r="D142" s="333" t="s">
        <v>15548</v>
      </c>
      <c r="E142" s="337">
        <v>39.46</v>
      </c>
      <c r="F142" s="337">
        <v>2249.2200000000003</v>
      </c>
      <c r="G142" s="337">
        <v>48.251687999999994</v>
      </c>
      <c r="H142" s="342">
        <v>2750.3462159999995</v>
      </c>
      <c r="I142" s="346">
        <f t="shared" si="6"/>
        <v>0.10020710843423544</v>
      </c>
      <c r="J142" s="346">
        <f t="shared" si="7"/>
        <v>94.19092234647492</v>
      </c>
    </row>
    <row r="143" spans="1:10" ht="25.5">
      <c r="A143" s="13" t="s">
        <v>15875</v>
      </c>
      <c r="B143" s="13">
        <v>94216</v>
      </c>
      <c r="C143" s="13" t="s">
        <v>702</v>
      </c>
      <c r="D143" s="333" t="s">
        <v>62</v>
      </c>
      <c r="E143" s="337">
        <v>200.06</v>
      </c>
      <c r="F143" s="337">
        <v>2212.6636000000003</v>
      </c>
      <c r="G143" s="337">
        <v>244.63336799999999</v>
      </c>
      <c r="H143" s="342">
        <v>2705.6450500800001</v>
      </c>
      <c r="I143" s="346">
        <f t="shared" si="6"/>
        <v>9.8578449993191333E-2</v>
      </c>
      <c r="J143" s="346">
        <f t="shared" si="7"/>
        <v>94.289500796468118</v>
      </c>
    </row>
    <row r="144" spans="1:10" ht="25.5">
      <c r="A144" s="13" t="s">
        <v>15503</v>
      </c>
      <c r="B144" s="13">
        <v>92917</v>
      </c>
      <c r="C144" s="13" t="s">
        <v>702</v>
      </c>
      <c r="D144" s="333" t="s">
        <v>95</v>
      </c>
      <c r="E144" s="337">
        <v>13.78</v>
      </c>
      <c r="F144" s="337">
        <v>2199.4258</v>
      </c>
      <c r="G144" s="337">
        <v>16.850183999999999</v>
      </c>
      <c r="H144" s="342">
        <v>2689.4578682400002</v>
      </c>
      <c r="I144" s="346">
        <f t="shared" si="6"/>
        <v>9.7988680357481747E-2</v>
      </c>
      <c r="J144" s="346">
        <f t="shared" si="7"/>
        <v>94.387489476825607</v>
      </c>
    </row>
    <row r="145" spans="1:11" ht="25.5">
      <c r="A145" s="13" t="s">
        <v>15592</v>
      </c>
      <c r="B145" s="13">
        <v>1201004044</v>
      </c>
      <c r="C145" s="13" t="s">
        <v>623</v>
      </c>
      <c r="D145" s="333" t="s">
        <v>15547</v>
      </c>
      <c r="E145" s="337">
        <v>51.17</v>
      </c>
      <c r="F145" s="337">
        <v>2046.8000000000002</v>
      </c>
      <c r="G145" s="337">
        <v>62.570675999999999</v>
      </c>
      <c r="H145" s="342">
        <v>2502.8270400000001</v>
      </c>
      <c r="I145" s="346">
        <f t="shared" si="6"/>
        <v>9.1188905284139907E-2</v>
      </c>
      <c r="J145" s="346">
        <f t="shared" si="7"/>
        <v>94.478678382109749</v>
      </c>
    </row>
    <row r="146" spans="1:11" ht="25.5">
      <c r="A146" s="13" t="s">
        <v>15413</v>
      </c>
      <c r="B146" s="13">
        <v>1110101217</v>
      </c>
      <c r="C146" s="13" t="s">
        <v>15374</v>
      </c>
      <c r="D146" s="333" t="s">
        <v>15393</v>
      </c>
      <c r="E146" s="337">
        <v>2046.51</v>
      </c>
      <c r="F146" s="337">
        <v>2046.51</v>
      </c>
      <c r="G146" s="337">
        <v>2502.4724279999996</v>
      </c>
      <c r="H146" s="342">
        <v>2502.4724279999996</v>
      </c>
      <c r="I146" s="346">
        <f t="shared" si="6"/>
        <v>9.117598522232026E-2</v>
      </c>
      <c r="J146" s="346">
        <f t="shared" si="7"/>
        <v>94.56985436733207</v>
      </c>
    </row>
    <row r="147" spans="1:11">
      <c r="A147" s="13" t="s">
        <v>15891</v>
      </c>
      <c r="B147" s="13">
        <v>130018</v>
      </c>
      <c r="C147" s="13" t="s">
        <v>627</v>
      </c>
      <c r="D147" s="333" t="s">
        <v>15859</v>
      </c>
      <c r="E147" s="337">
        <v>51.47</v>
      </c>
      <c r="F147" s="337">
        <v>2020.1975</v>
      </c>
      <c r="G147" s="337">
        <v>62.937515999999995</v>
      </c>
      <c r="H147" s="342">
        <v>2470.2975029999998</v>
      </c>
      <c r="I147" s="346">
        <f t="shared" si="6"/>
        <v>9.000371237187621E-2</v>
      </c>
      <c r="J147" s="346">
        <f ca="1">J148+J155</f>
        <v>190.08173746713788</v>
      </c>
    </row>
    <row r="148" spans="1:11" ht="25.5">
      <c r="A148" s="13" t="s">
        <v>15365</v>
      </c>
      <c r="B148" s="13">
        <v>101792</v>
      </c>
      <c r="C148" s="13" t="s">
        <v>702</v>
      </c>
      <c r="D148" s="333" t="s">
        <v>635</v>
      </c>
      <c r="E148" s="337">
        <v>15.4</v>
      </c>
      <c r="F148" s="337">
        <v>2018.0159999999998</v>
      </c>
      <c r="G148" s="337">
        <v>18.831119999999999</v>
      </c>
      <c r="H148" s="342">
        <v>2467.6299647999995</v>
      </c>
      <c r="I148" s="346">
        <f t="shared" si="6"/>
        <v>8.990652232063652E-2</v>
      </c>
      <c r="J148" s="346">
        <f t="shared" ca="1" si="7"/>
        <v>94.749764602024584</v>
      </c>
    </row>
    <row r="149" spans="1:11" ht="38.25">
      <c r="A149" s="13" t="s">
        <v>15616</v>
      </c>
      <c r="B149" s="13">
        <v>97607</v>
      </c>
      <c r="C149" s="13" t="s">
        <v>702</v>
      </c>
      <c r="D149" s="333" t="s">
        <v>15554</v>
      </c>
      <c r="E149" s="337">
        <v>105.63</v>
      </c>
      <c r="F149" s="337">
        <v>2006.9699999999998</v>
      </c>
      <c r="G149" s="337">
        <v>129.16436399999998</v>
      </c>
      <c r="H149" s="342">
        <v>2454.1229159999993</v>
      </c>
      <c r="I149" s="346">
        <f t="shared" si="6"/>
        <v>8.9414401621120881E-2</v>
      </c>
      <c r="J149" s="346">
        <f t="shared" ca="1" si="7"/>
        <v>94.839179003645711</v>
      </c>
    </row>
    <row r="150" spans="1:11" ht="25.5">
      <c r="A150" s="13" t="s">
        <v>15455</v>
      </c>
      <c r="B150" s="13">
        <v>94231</v>
      </c>
      <c r="C150" s="13" t="s">
        <v>702</v>
      </c>
      <c r="D150" s="333" t="s">
        <v>59</v>
      </c>
      <c r="E150" s="337">
        <v>46.2</v>
      </c>
      <c r="F150" s="337">
        <v>1957.9560000000001</v>
      </c>
      <c r="G150" s="337">
        <v>56.493359999999996</v>
      </c>
      <c r="H150" s="342">
        <v>2394.1885968000001</v>
      </c>
      <c r="I150" s="346">
        <f t="shared" si="6"/>
        <v>8.7230732965855692E-2</v>
      </c>
      <c r="J150" s="346">
        <f t="shared" ca="1" si="7"/>
        <v>94.926409736611561</v>
      </c>
    </row>
    <row r="151" spans="1:11" ht="38.25">
      <c r="A151" s="13" t="s">
        <v>15615</v>
      </c>
      <c r="B151" s="13">
        <v>1201001001</v>
      </c>
      <c r="C151" s="13" t="s">
        <v>623</v>
      </c>
      <c r="D151" s="333" t="s">
        <v>15553</v>
      </c>
      <c r="E151" s="337">
        <v>54.29</v>
      </c>
      <c r="F151" s="337">
        <v>1954.44</v>
      </c>
      <c r="G151" s="337">
        <v>66.385811999999987</v>
      </c>
      <c r="H151" s="342">
        <v>2389.8892319999995</v>
      </c>
      <c r="I151" s="346">
        <f t="shared" si="6"/>
        <v>8.7074088354277102E-2</v>
      </c>
      <c r="J151" s="346">
        <f t="shared" ca="1" si="7"/>
        <v>95.013483824965832</v>
      </c>
    </row>
    <row r="152" spans="1:11" ht="25.5">
      <c r="A152" s="13" t="s">
        <v>15580</v>
      </c>
      <c r="B152" s="13">
        <v>1201005132</v>
      </c>
      <c r="C152" s="13" t="s">
        <v>623</v>
      </c>
      <c r="D152" s="333" t="s">
        <v>12099</v>
      </c>
      <c r="E152" s="337">
        <v>79.75</v>
      </c>
      <c r="F152" s="337">
        <v>1914</v>
      </c>
      <c r="G152" s="337">
        <v>97.518299999999996</v>
      </c>
      <c r="H152" s="342">
        <v>2340.4391999999998</v>
      </c>
      <c r="I152" s="346">
        <f t="shared" si="6"/>
        <v>8.527240800949959E-2</v>
      </c>
      <c r="J152" s="346">
        <f t="shared" ca="1" si="7"/>
        <v>95.098756232975333</v>
      </c>
    </row>
    <row r="153" spans="1:11" ht="38.25">
      <c r="A153" s="13" t="s">
        <v>15368</v>
      </c>
      <c r="B153" s="13">
        <v>99235</v>
      </c>
      <c r="C153" s="13" t="s">
        <v>702</v>
      </c>
      <c r="D153" s="333" t="s">
        <v>28</v>
      </c>
      <c r="E153" s="337">
        <v>712.7</v>
      </c>
      <c r="F153" s="337">
        <v>1867.2740000000001</v>
      </c>
      <c r="G153" s="337">
        <v>871.48955999999998</v>
      </c>
      <c r="H153" s="342">
        <v>2283.3026472000001</v>
      </c>
      <c r="I153" s="346">
        <f t="shared" si="6"/>
        <v>8.3190674186797473E-2</v>
      </c>
      <c r="J153" s="346">
        <f t="shared" ca="1" si="7"/>
        <v>95.181946907162128</v>
      </c>
    </row>
    <row r="154" spans="1:11">
      <c r="A154" s="13" t="s">
        <v>15882</v>
      </c>
      <c r="B154" s="13">
        <v>101726</v>
      </c>
      <c r="C154" s="13" t="s">
        <v>702</v>
      </c>
      <c r="D154" s="333" t="s">
        <v>15850</v>
      </c>
      <c r="E154" s="337">
        <v>209.81</v>
      </c>
      <c r="F154" s="337">
        <v>1695.2647999999999</v>
      </c>
      <c r="G154" s="337">
        <v>256.55566799999997</v>
      </c>
      <c r="H154" s="342">
        <v>2072.9697974399996</v>
      </c>
      <c r="I154" s="346">
        <f t="shared" si="6"/>
        <v>7.5527331091819597E-2</v>
      </c>
      <c r="J154" s="346">
        <f t="shared" ca="1" si="7"/>
        <v>95.257474238253948</v>
      </c>
      <c r="K154" s="340"/>
    </row>
    <row r="155" spans="1:11" ht="25.5">
      <c r="A155" s="13" t="s">
        <v>15482</v>
      </c>
      <c r="B155" s="13">
        <v>10401006</v>
      </c>
      <c r="C155" s="13" t="s">
        <v>15374</v>
      </c>
      <c r="D155" s="333" t="s">
        <v>73</v>
      </c>
      <c r="E155" s="337">
        <v>6.84</v>
      </c>
      <c r="F155" s="337">
        <v>1672.1748</v>
      </c>
      <c r="G155" s="337">
        <v>8.3639519999999994</v>
      </c>
      <c r="H155" s="342">
        <v>2044.7353454399999</v>
      </c>
      <c r="I155" s="346">
        <f t="shared" si="6"/>
        <v>7.4498626859353906E-2</v>
      </c>
      <c r="J155" s="346">
        <f t="shared" ca="1" si="7"/>
        <v>95.3319728651133</v>
      </c>
    </row>
    <row r="156" spans="1:11" ht="38.25">
      <c r="A156" s="13" t="s">
        <v>15568</v>
      </c>
      <c r="B156" s="13">
        <v>101880</v>
      </c>
      <c r="C156" s="13" t="s">
        <v>702</v>
      </c>
      <c r="D156" s="333" t="s">
        <v>5432</v>
      </c>
      <c r="E156" s="337">
        <v>549.15</v>
      </c>
      <c r="F156" s="337">
        <v>1647.4499999999998</v>
      </c>
      <c r="G156" s="337">
        <v>671.50061999999991</v>
      </c>
      <c r="H156" s="342">
        <v>2014.5018599999999</v>
      </c>
      <c r="I156" s="346">
        <f t="shared" si="6"/>
        <v>7.3397089119775397E-2</v>
      </c>
      <c r="J156" s="346">
        <f t="shared" ca="1" si="7"/>
        <v>95.40536995423308</v>
      </c>
    </row>
    <row r="157" spans="1:11" ht="25.5">
      <c r="A157" s="13" t="s">
        <v>15504</v>
      </c>
      <c r="B157" s="13">
        <v>92919</v>
      </c>
      <c r="C157" s="13" t="s">
        <v>702</v>
      </c>
      <c r="D157" s="333" t="s">
        <v>96</v>
      </c>
      <c r="E157" s="337">
        <v>12.07</v>
      </c>
      <c r="F157" s="337">
        <v>1611.9485000000002</v>
      </c>
      <c r="G157" s="337">
        <v>14.759195999999999</v>
      </c>
      <c r="H157" s="342">
        <v>1971.0906258</v>
      </c>
      <c r="I157" s="346">
        <f t="shared" si="6"/>
        <v>7.1815428517398569E-2</v>
      </c>
      <c r="J157" s="346">
        <f t="shared" ca="1" si="7"/>
        <v>95.477185382750477</v>
      </c>
    </row>
    <row r="158" spans="1:11" ht="25.5">
      <c r="A158" s="13" t="s">
        <v>15430</v>
      </c>
      <c r="B158" s="13">
        <v>119000221</v>
      </c>
      <c r="C158" s="13" t="s">
        <v>15374</v>
      </c>
      <c r="D158" s="333" t="s">
        <v>15423</v>
      </c>
      <c r="E158" s="337">
        <v>1569.93</v>
      </c>
      <c r="F158" s="337">
        <v>1569.93</v>
      </c>
      <c r="G158" s="337">
        <v>1919.7104039999999</v>
      </c>
      <c r="H158" s="342">
        <v>1919.7104039999999</v>
      </c>
      <c r="I158" s="346">
        <f t="shared" si="6"/>
        <v>6.9943422939578739E-2</v>
      </c>
      <c r="J158" s="346">
        <f t="shared" ca="1" si="7"/>
        <v>95.547128805690051</v>
      </c>
    </row>
    <row r="159" spans="1:11" ht="38.25">
      <c r="A159" s="13" t="s">
        <v>15589</v>
      </c>
      <c r="B159" s="13">
        <v>91837</v>
      </c>
      <c r="C159" s="13" t="s">
        <v>702</v>
      </c>
      <c r="D159" s="333" t="s">
        <v>5130</v>
      </c>
      <c r="E159" s="337">
        <v>25.62</v>
      </c>
      <c r="F159" s="337">
        <v>1562.8200000000002</v>
      </c>
      <c r="G159" s="337">
        <v>31.328135999999997</v>
      </c>
      <c r="H159" s="342">
        <v>1911.0162959999998</v>
      </c>
      <c r="I159" s="346">
        <f t="shared" si="6"/>
        <v>6.9626658665311467E-2</v>
      </c>
      <c r="J159" s="346">
        <f t="shared" ca="1" si="7"/>
        <v>95.616755464355364</v>
      </c>
    </row>
    <row r="160" spans="1:11" ht="25.5">
      <c r="A160" s="343" t="s">
        <v>15914</v>
      </c>
      <c r="B160" s="13">
        <v>86872</v>
      </c>
      <c r="C160" s="13" t="s">
        <v>702</v>
      </c>
      <c r="D160" s="333" t="s">
        <v>15675</v>
      </c>
      <c r="E160" s="337">
        <v>761.43</v>
      </c>
      <c r="F160" s="337">
        <v>1522.86</v>
      </c>
      <c r="G160" s="337">
        <v>931.07660399999986</v>
      </c>
      <c r="H160" s="342">
        <v>1862.1532079999997</v>
      </c>
      <c r="I160" s="346">
        <f t="shared" si="6"/>
        <v>6.7846363250442285E-2</v>
      </c>
      <c r="J160" s="346">
        <f t="shared" ca="1" si="7"/>
        <v>95.684601827605803</v>
      </c>
    </row>
    <row r="161" spans="1:10">
      <c r="A161" s="343" t="s">
        <v>15917</v>
      </c>
      <c r="B161" s="13" t="s">
        <v>15826</v>
      </c>
      <c r="C161" s="13" t="s">
        <v>15324</v>
      </c>
      <c r="D161" s="333" t="s">
        <v>111</v>
      </c>
      <c r="E161" s="337">
        <v>61.79</v>
      </c>
      <c r="F161" s="337">
        <v>1482.96</v>
      </c>
      <c r="G161" s="337">
        <v>75.556811999999994</v>
      </c>
      <c r="H161" s="342">
        <v>1813.363488</v>
      </c>
      <c r="I161" s="346">
        <f t="shared" si="6"/>
        <v>6.6068740951811672E-2</v>
      </c>
      <c r="J161" s="346">
        <f t="shared" ca="1" si="7"/>
        <v>95.750670568557609</v>
      </c>
    </row>
    <row r="162" spans="1:10">
      <c r="B162" s="13" t="s">
        <v>15825</v>
      </c>
      <c r="C162" s="13" t="s">
        <v>15324</v>
      </c>
      <c r="D162" s="333" t="s">
        <v>112</v>
      </c>
      <c r="E162" s="337">
        <v>81.260000000000005</v>
      </c>
      <c r="F162" s="337">
        <v>1462.68</v>
      </c>
      <c r="G162" s="337">
        <v>99.364727999999999</v>
      </c>
      <c r="H162" s="342">
        <v>1788.565104</v>
      </c>
      <c r="I162" s="346">
        <f t="shared" si="6"/>
        <v>6.5165227663184375E-2</v>
      </c>
      <c r="J162" s="346">
        <f t="shared" ca="1" si="7"/>
        <v>95.815835796220796</v>
      </c>
    </row>
    <row r="163" spans="1:10">
      <c r="A163" s="13" t="s">
        <v>15446</v>
      </c>
      <c r="B163" s="13">
        <v>95305</v>
      </c>
      <c r="C163" s="13" t="s">
        <v>702</v>
      </c>
      <c r="D163" s="333" t="s">
        <v>54</v>
      </c>
      <c r="E163" s="337">
        <v>12.67</v>
      </c>
      <c r="F163" s="337">
        <v>1437.785265</v>
      </c>
      <c r="G163" s="337">
        <v>15.492875999999999</v>
      </c>
      <c r="H163" s="342">
        <v>1758.1238220419998</v>
      </c>
      <c r="I163" s="346">
        <f t="shared" si="6"/>
        <v>6.405611899013923E-2</v>
      </c>
      <c r="J163" s="346">
        <f t="shared" ca="1" si="7"/>
        <v>95.879891915210933</v>
      </c>
    </row>
    <row r="164" spans="1:10">
      <c r="A164" s="13" t="s">
        <v>15832</v>
      </c>
      <c r="B164" s="13">
        <v>99059</v>
      </c>
      <c r="C164" s="13" t="s">
        <v>702</v>
      </c>
      <c r="D164" s="333" t="s">
        <v>15685</v>
      </c>
      <c r="E164" s="337">
        <v>60.23</v>
      </c>
      <c r="F164" s="337">
        <v>1433.4739999999999</v>
      </c>
      <c r="G164" s="337">
        <v>73.649243999999996</v>
      </c>
      <c r="H164" s="342">
        <v>1752.8520071999999</v>
      </c>
      <c r="I164" s="346">
        <f t="shared" si="6"/>
        <v>6.3864043782136587E-2</v>
      </c>
      <c r="J164" s="346">
        <f t="shared" ca="1" si="7"/>
        <v>95.943755958993066</v>
      </c>
    </row>
    <row r="165" spans="1:10" ht="25.5">
      <c r="A165" s="13" t="s">
        <v>15744</v>
      </c>
      <c r="B165" s="13">
        <v>41628</v>
      </c>
      <c r="D165" s="333" t="s">
        <v>170</v>
      </c>
      <c r="E165" s="337">
        <v>354.28</v>
      </c>
      <c r="F165" s="337">
        <v>1417.12</v>
      </c>
      <c r="G165" s="337">
        <v>433.21358399999991</v>
      </c>
      <c r="H165" s="342">
        <v>1732.8543359999996</v>
      </c>
      <c r="I165" s="346">
        <f t="shared" si="6"/>
        <v>6.3135441399384554E-2</v>
      </c>
      <c r="J165" s="346">
        <f t="shared" ca="1" si="7"/>
        <v>96.006891400392448</v>
      </c>
    </row>
    <row r="166" spans="1:10" ht="25.5">
      <c r="A166" s="13" t="s">
        <v>15454</v>
      </c>
      <c r="B166" s="13">
        <v>94227</v>
      </c>
      <c r="C166" s="13" t="s">
        <v>702</v>
      </c>
      <c r="D166" s="333" t="s">
        <v>58</v>
      </c>
      <c r="E166" s="337">
        <v>56.07</v>
      </c>
      <c r="F166" s="337">
        <v>1369.2294000000002</v>
      </c>
      <c r="G166" s="337">
        <v>68.562395999999993</v>
      </c>
      <c r="H166" s="342">
        <v>1674.2937103199999</v>
      </c>
      <c r="I166" s="346">
        <f t="shared" si="6"/>
        <v>6.100182239049233E-2</v>
      </c>
      <c r="J166" s="346">
        <f t="shared" ca="1" si="7"/>
        <v>96.067893222782942</v>
      </c>
    </row>
    <row r="167" spans="1:10">
      <c r="A167" s="13" t="s">
        <v>15742</v>
      </c>
      <c r="C167" s="13" t="s">
        <v>15374</v>
      </c>
      <c r="D167" s="333" t="s">
        <v>168</v>
      </c>
      <c r="E167" s="337">
        <v>331.28</v>
      </c>
      <c r="F167" s="337">
        <v>1325.12</v>
      </c>
      <c r="G167" s="337">
        <v>405.08918399999993</v>
      </c>
      <c r="H167" s="342">
        <v>1620.3567359999997</v>
      </c>
      <c r="I167" s="346">
        <f t="shared" si="6"/>
        <v>5.9036663166953024E-2</v>
      </c>
      <c r="J167" s="346">
        <f t="shared" ca="1" si="7"/>
        <v>96.126929885949892</v>
      </c>
    </row>
    <row r="168" spans="1:10" ht="25.5">
      <c r="A168" s="13" t="s">
        <v>15626</v>
      </c>
      <c r="B168" s="13">
        <v>97595</v>
      </c>
      <c r="C168" s="13" t="s">
        <v>702</v>
      </c>
      <c r="D168" s="333" t="s">
        <v>15525</v>
      </c>
      <c r="E168" s="337">
        <v>100.82</v>
      </c>
      <c r="F168" s="337">
        <v>1310.6599999999999</v>
      </c>
      <c r="G168" s="337">
        <v>123.28269599999999</v>
      </c>
      <c r="H168" s="342">
        <v>1602.6750479999998</v>
      </c>
      <c r="I168" s="346">
        <f t="shared" si="6"/>
        <v>5.8392442153464334E-2</v>
      </c>
      <c r="J168" s="346">
        <f t="shared" ca="1" si="7"/>
        <v>96.185322328103354</v>
      </c>
    </row>
    <row r="169" spans="1:10" ht="25.5">
      <c r="A169" s="13" t="s">
        <v>15764</v>
      </c>
      <c r="B169" s="13">
        <v>95875</v>
      </c>
      <c r="C169" s="13" t="s">
        <v>702</v>
      </c>
      <c r="D169" s="333" t="s">
        <v>15358</v>
      </c>
      <c r="E169" s="337">
        <v>2.44</v>
      </c>
      <c r="F169" s="337">
        <v>1308.4230257999998</v>
      </c>
      <c r="G169" s="337">
        <v>2.9836319999999996</v>
      </c>
      <c r="H169" s="342">
        <v>1599.9396759482397</v>
      </c>
      <c r="I169" s="346">
        <f t="shared" si="6"/>
        <v>5.8292780619143988E-2</v>
      </c>
      <c r="J169" s="346">
        <f t="shared" ca="1" si="7"/>
        <v>96.243615108722494</v>
      </c>
    </row>
    <row r="170" spans="1:10" ht="25.5">
      <c r="A170" s="13" t="s">
        <v>15596</v>
      </c>
      <c r="B170" s="13">
        <v>95796</v>
      </c>
      <c r="C170" s="13" t="s">
        <v>702</v>
      </c>
      <c r="D170" s="333" t="s">
        <v>15550</v>
      </c>
      <c r="E170" s="337">
        <v>46.51</v>
      </c>
      <c r="F170" s="337">
        <v>1302.28</v>
      </c>
      <c r="G170" s="337">
        <v>56.872427999999992</v>
      </c>
      <c r="H170" s="342">
        <v>1592.4279839999997</v>
      </c>
      <c r="I170" s="346">
        <f t="shared" si="6"/>
        <v>5.8019096918814579E-2</v>
      </c>
      <c r="J170" s="346">
        <f t="shared" ca="1" si="7"/>
        <v>96.301634205641307</v>
      </c>
    </row>
    <row r="171" spans="1:10" ht="25.5">
      <c r="A171" s="13" t="s">
        <v>15702</v>
      </c>
      <c r="B171" s="13">
        <v>89987</v>
      </c>
      <c r="C171" s="13" t="s">
        <v>702</v>
      </c>
      <c r="D171" s="333" t="s">
        <v>130</v>
      </c>
      <c r="E171" s="337">
        <v>72.290000000000006</v>
      </c>
      <c r="F171" s="337">
        <v>1301.22</v>
      </c>
      <c r="G171" s="337">
        <v>88.396212000000006</v>
      </c>
      <c r="H171" s="342">
        <v>1591.1318160000001</v>
      </c>
      <c r="I171" s="346">
        <f t="shared" si="6"/>
        <v>5.7971871865267012E-2</v>
      </c>
      <c r="J171" s="346">
        <f t="shared" ca="1" si="7"/>
        <v>96.359606077506569</v>
      </c>
    </row>
    <row r="172" spans="1:10" ht="25.5">
      <c r="A172" s="13" t="s">
        <v>15569</v>
      </c>
      <c r="B172" s="13">
        <v>101896</v>
      </c>
      <c r="C172" s="13" t="s">
        <v>702</v>
      </c>
      <c r="D172" s="333" t="s">
        <v>15541</v>
      </c>
      <c r="E172" s="337">
        <v>643.66</v>
      </c>
      <c r="F172" s="337">
        <v>1287.32</v>
      </c>
      <c r="G172" s="337">
        <v>787.0674479999999</v>
      </c>
      <c r="H172" s="342">
        <v>1574.1348959999998</v>
      </c>
      <c r="I172" s="346">
        <f t="shared" si="6"/>
        <v>5.735259993667137E-2</v>
      </c>
      <c r="J172" s="346">
        <f t="shared" ca="1" si="7"/>
        <v>96.416958677443247</v>
      </c>
    </row>
    <row r="173" spans="1:10">
      <c r="A173" s="13" t="s">
        <v>15710</v>
      </c>
      <c r="B173" s="13">
        <v>102609</v>
      </c>
      <c r="C173" s="13" t="s">
        <v>702</v>
      </c>
      <c r="D173" s="333" t="s">
        <v>138</v>
      </c>
      <c r="E173" s="337">
        <v>1253.5899999999999</v>
      </c>
      <c r="F173" s="337">
        <v>1253.5899999999999</v>
      </c>
      <c r="G173" s="337">
        <v>1532.8898519999998</v>
      </c>
      <c r="H173" s="342">
        <v>1532.8898519999998</v>
      </c>
      <c r="I173" s="346">
        <f t="shared" si="6"/>
        <v>5.5849863091237503E-2</v>
      </c>
      <c r="J173" s="346">
        <f t="shared" ca="1" si="7"/>
        <v>96.472808540534487</v>
      </c>
    </row>
    <row r="174" spans="1:10">
      <c r="A174" s="13" t="s">
        <v>15642</v>
      </c>
      <c r="B174" s="13">
        <v>72253</v>
      </c>
      <c r="C174" s="13" t="s">
        <v>702</v>
      </c>
      <c r="D174" s="333" t="s">
        <v>15559</v>
      </c>
      <c r="E174" s="337">
        <v>27.73</v>
      </c>
      <c r="F174" s="337">
        <v>1247.8499999999999</v>
      </c>
      <c r="G174" s="337">
        <v>33.908243999999996</v>
      </c>
      <c r="H174" s="342">
        <v>1525.8709799999999</v>
      </c>
      <c r="I174" s="346">
        <f t="shared" si="6"/>
        <v>5.5594134971083627E-2</v>
      </c>
      <c r="J174" s="346">
        <f t="shared" ca="1" si="7"/>
        <v>96.528402675505575</v>
      </c>
    </row>
    <row r="175" spans="1:10" ht="51">
      <c r="A175" s="13" t="s">
        <v>15501</v>
      </c>
      <c r="B175" s="13">
        <v>93380</v>
      </c>
      <c r="C175" s="13" t="s">
        <v>702</v>
      </c>
      <c r="D175" s="333" t="s">
        <v>87</v>
      </c>
      <c r="E175" s="337">
        <v>15.34</v>
      </c>
      <c r="F175" s="337">
        <v>1241.1594</v>
      </c>
      <c r="G175" s="337">
        <v>18.757751999999996</v>
      </c>
      <c r="H175" s="342">
        <v>1517.6897143199997</v>
      </c>
      <c r="I175" s="346">
        <f t="shared" si="6"/>
        <v>5.5296055779323769E-2</v>
      </c>
      <c r="J175" s="346">
        <f t="shared" ca="1" si="7"/>
        <v>96.583698731284898</v>
      </c>
    </row>
    <row r="176" spans="1:10" ht="25.5">
      <c r="A176" s="13" t="s">
        <v>15748</v>
      </c>
      <c r="B176" s="13">
        <v>101909</v>
      </c>
      <c r="C176" s="13" t="s">
        <v>702</v>
      </c>
      <c r="D176" s="333" t="s">
        <v>175</v>
      </c>
      <c r="E176" s="337">
        <v>248.09</v>
      </c>
      <c r="F176" s="337">
        <v>1240.45</v>
      </c>
      <c r="G176" s="337">
        <v>303.36445199999997</v>
      </c>
      <c r="H176" s="342">
        <v>1516.8222599999999</v>
      </c>
      <c r="I176" s="346">
        <f t="shared" si="6"/>
        <v>5.5264450634996742E-2</v>
      </c>
      <c r="J176" s="346">
        <f t="shared" ca="1" si="7"/>
        <v>96.638963181919891</v>
      </c>
    </row>
    <row r="177" spans="1:10" ht="25.5">
      <c r="A177" s="13" t="s">
        <v>15495</v>
      </c>
      <c r="B177" s="13">
        <v>94265</v>
      </c>
      <c r="C177" s="13" t="s">
        <v>702</v>
      </c>
      <c r="D177" s="333" t="s">
        <v>79</v>
      </c>
      <c r="E177" s="337">
        <v>48.04</v>
      </c>
      <c r="F177" s="337">
        <v>1213.4904000000001</v>
      </c>
      <c r="G177" s="337">
        <v>58.743311999999996</v>
      </c>
      <c r="H177" s="342">
        <v>1483.85606112</v>
      </c>
      <c r="I177" s="346">
        <f t="shared" si="6"/>
        <v>5.4063348225920002E-2</v>
      </c>
      <c r="J177" s="346">
        <f t="shared" ca="1" si="7"/>
        <v>96.693026530145815</v>
      </c>
    </row>
    <row r="178" spans="1:10" ht="38.25">
      <c r="A178" s="13" t="s">
        <v>15604</v>
      </c>
      <c r="B178" s="13">
        <v>92990</v>
      </c>
      <c r="C178" s="13" t="s">
        <v>702</v>
      </c>
      <c r="D178" s="333" t="s">
        <v>9199</v>
      </c>
      <c r="E178" s="337">
        <v>80.37</v>
      </c>
      <c r="F178" s="337">
        <v>1205.5500000000002</v>
      </c>
      <c r="G178" s="337">
        <v>98.27643599999999</v>
      </c>
      <c r="H178" s="342">
        <v>1474.1465399999997</v>
      </c>
      <c r="I178" s="346">
        <f t="shared" si="6"/>
        <v>5.3709588022911293E-2</v>
      </c>
      <c r="J178" s="346">
        <f t="shared" ca="1" si="7"/>
        <v>96.746736118168727</v>
      </c>
    </row>
    <row r="179" spans="1:10" ht="38.25">
      <c r="A179" s="13" t="s">
        <v>15608</v>
      </c>
      <c r="B179" s="13">
        <v>101887</v>
      </c>
      <c r="C179" s="13" t="s">
        <v>702</v>
      </c>
      <c r="D179" s="333" t="s">
        <v>5349</v>
      </c>
      <c r="E179" s="337">
        <v>17.18</v>
      </c>
      <c r="F179" s="337">
        <v>1202.5999999999999</v>
      </c>
      <c r="G179" s="337">
        <v>21.007703999999997</v>
      </c>
      <c r="H179" s="342">
        <v>1470.5392799999997</v>
      </c>
      <c r="I179" s="346">
        <f t="shared" si="6"/>
        <v>5.3578159807849635E-2</v>
      </c>
      <c r="J179" s="346">
        <f t="shared" ca="1" si="7"/>
        <v>96.800314277976582</v>
      </c>
    </row>
    <row r="180" spans="1:10">
      <c r="B180" s="13" t="s">
        <v>15824</v>
      </c>
      <c r="C180" s="13" t="s">
        <v>15292</v>
      </c>
      <c r="D180" s="333" t="s">
        <v>15656</v>
      </c>
      <c r="E180" s="337">
        <v>39.25</v>
      </c>
      <c r="F180" s="337">
        <v>1195.9475</v>
      </c>
      <c r="G180" s="337">
        <v>47.994899999999994</v>
      </c>
      <c r="H180" s="342">
        <v>1462.4046029999997</v>
      </c>
      <c r="I180" s="346">
        <f t="shared" si="6"/>
        <v>5.3281778044901258E-2</v>
      </c>
      <c r="J180" s="346">
        <f t="shared" ca="1" si="7"/>
        <v>96.853596056021487</v>
      </c>
    </row>
    <row r="181" spans="1:10" ht="38.25">
      <c r="B181" s="13">
        <v>44019</v>
      </c>
      <c r="C181" s="13" t="s">
        <v>702</v>
      </c>
      <c r="D181" s="333" t="s">
        <v>15680</v>
      </c>
      <c r="E181" s="337">
        <v>574.51</v>
      </c>
      <c r="F181" s="337">
        <v>1149.02</v>
      </c>
      <c r="G181" s="337">
        <v>702.51082799999995</v>
      </c>
      <c r="H181" s="342">
        <v>1405.0216559999999</v>
      </c>
      <c r="I181" s="346">
        <f t="shared" si="6"/>
        <v>5.1191067006831362E-2</v>
      </c>
      <c r="J181" s="346">
        <f t="shared" ca="1" si="7"/>
        <v>96.904787123028314</v>
      </c>
    </row>
    <row r="182" spans="1:10" ht="25.5">
      <c r="A182" s="13" t="s">
        <v>15457</v>
      </c>
      <c r="B182" s="13">
        <v>102203</v>
      </c>
      <c r="C182" s="13" t="s">
        <v>702</v>
      </c>
      <c r="D182" s="333" t="s">
        <v>61</v>
      </c>
      <c r="E182" s="337">
        <v>10.17</v>
      </c>
      <c r="F182" s="337">
        <v>1127.5479</v>
      </c>
      <c r="G182" s="337">
        <v>12.435875999999999</v>
      </c>
      <c r="H182" s="342">
        <v>1378.7655721199999</v>
      </c>
      <c r="I182" s="346">
        <f t="shared" si="6"/>
        <v>5.0234443353737952E-2</v>
      </c>
      <c r="J182" s="346">
        <f t="shared" ca="1" si="7"/>
        <v>96.955021566382058</v>
      </c>
    </row>
    <row r="183" spans="1:10" ht="38.25">
      <c r="A183" s="13" t="s">
        <v>15843</v>
      </c>
      <c r="B183" s="13">
        <v>102476</v>
      </c>
      <c r="C183" s="13" t="s">
        <v>702</v>
      </c>
      <c r="D183" s="333" t="s">
        <v>15684</v>
      </c>
      <c r="E183" s="337">
        <v>642.88</v>
      </c>
      <c r="F183" s="337">
        <v>1125.04</v>
      </c>
      <c r="G183" s="337">
        <v>786.11366399999997</v>
      </c>
      <c r="H183" s="342">
        <v>1375.6989119999998</v>
      </c>
      <c r="I183" s="346">
        <f t="shared" si="6"/>
        <v>5.0122711550160612E-2</v>
      </c>
      <c r="J183" s="346">
        <f t="shared" ca="1" si="7"/>
        <v>97.005144277932217</v>
      </c>
    </row>
    <row r="184" spans="1:10" ht="25.5">
      <c r="A184" s="13" t="s">
        <v>15441</v>
      </c>
      <c r="B184" s="13">
        <v>94966</v>
      </c>
      <c r="C184" s="13" t="s">
        <v>702</v>
      </c>
      <c r="D184" s="333" t="s">
        <v>51</v>
      </c>
      <c r="E184" s="337">
        <v>515.51</v>
      </c>
      <c r="F184" s="337">
        <v>1123.8118000000002</v>
      </c>
      <c r="G184" s="337">
        <v>630.3656279999999</v>
      </c>
      <c r="H184" s="342">
        <v>1374.1970690399999</v>
      </c>
      <c r="I184" s="346">
        <f t="shared" si="6"/>
        <v>5.0067992860757651E-2</v>
      </c>
      <c r="J184" s="346">
        <f t="shared" ca="1" si="7"/>
        <v>97.055212270792978</v>
      </c>
    </row>
    <row r="185" spans="1:10" ht="38.25">
      <c r="A185" s="13" t="s">
        <v>15566</v>
      </c>
      <c r="B185" s="13">
        <v>101882</v>
      </c>
      <c r="C185" s="13" t="s">
        <v>702</v>
      </c>
      <c r="D185" s="333" t="s">
        <v>5433</v>
      </c>
      <c r="E185" s="337">
        <v>1109.3499999999999</v>
      </c>
      <c r="F185" s="337">
        <v>1109.3499999999999</v>
      </c>
      <c r="G185" s="337">
        <v>1356.5131799999997</v>
      </c>
      <c r="H185" s="342">
        <v>1356.5131799999997</v>
      </c>
      <c r="I185" s="346">
        <f t="shared" si="6"/>
        <v>4.9423691653781798E-2</v>
      </c>
      <c r="J185" s="346">
        <f t="shared" ca="1" si="7"/>
        <v>97.104635962446764</v>
      </c>
    </row>
    <row r="186" spans="1:10">
      <c r="A186" s="13" t="s">
        <v>15746</v>
      </c>
      <c r="B186" s="13">
        <v>101905</v>
      </c>
      <c r="C186" s="13" t="s">
        <v>702</v>
      </c>
      <c r="D186" s="333" t="s">
        <v>173</v>
      </c>
      <c r="E186" s="337">
        <v>219.87</v>
      </c>
      <c r="F186" s="337">
        <v>1099.3499999999999</v>
      </c>
      <c r="G186" s="337">
        <v>268.85703599999999</v>
      </c>
      <c r="H186" s="342">
        <v>1344.2851799999999</v>
      </c>
      <c r="I186" s="346">
        <f t="shared" si="6"/>
        <v>4.8978172280691415E-2</v>
      </c>
      <c r="J186" s="346">
        <f t="shared" ca="1" si="7"/>
        <v>97.153614134727462</v>
      </c>
    </row>
    <row r="187" spans="1:10" ht="25.5">
      <c r="A187" s="13" t="s">
        <v>15432</v>
      </c>
      <c r="B187" s="13">
        <v>119000071</v>
      </c>
      <c r="C187" s="13" t="s">
        <v>15374</v>
      </c>
      <c r="D187" s="333" t="s">
        <v>15425</v>
      </c>
      <c r="E187" s="337">
        <v>1044.6199999999999</v>
      </c>
      <c r="F187" s="337">
        <v>1044.6199999999999</v>
      </c>
      <c r="G187" s="337">
        <v>1277.3613359999997</v>
      </c>
      <c r="H187" s="342">
        <v>1277.3613359999997</v>
      </c>
      <c r="I187" s="346">
        <f t="shared" si="6"/>
        <v>4.6539844751767735E-2</v>
      </c>
      <c r="J187" s="346">
        <f t="shared" ca="1" si="7"/>
        <v>97.200153979479225</v>
      </c>
    </row>
    <row r="188" spans="1:10" ht="25.5">
      <c r="C188" s="13" t="s">
        <v>15679</v>
      </c>
      <c r="D188" s="333" t="s">
        <v>15673</v>
      </c>
      <c r="E188" s="337">
        <v>500</v>
      </c>
      <c r="F188" s="337">
        <v>1000</v>
      </c>
      <c r="G188" s="337">
        <v>611.4</v>
      </c>
      <c r="H188" s="342">
        <v>1222.8</v>
      </c>
      <c r="I188" s="346">
        <f t="shared" si="6"/>
        <v>4.4551937309038447E-2</v>
      </c>
      <c r="J188" s="346">
        <f t="shared" ca="1" si="7"/>
        <v>97.244705916788263</v>
      </c>
    </row>
    <row r="189" spans="1:10" ht="25.5">
      <c r="A189" s="13" t="s">
        <v>15366</v>
      </c>
      <c r="B189" s="13">
        <v>10800007</v>
      </c>
      <c r="C189" s="13" t="s">
        <v>15374</v>
      </c>
      <c r="D189" s="333" t="s">
        <v>15770</v>
      </c>
      <c r="E189" s="337">
        <v>12.22</v>
      </c>
      <c r="F189" s="337">
        <v>997.15200000000016</v>
      </c>
      <c r="G189" s="337">
        <v>14.942615999999999</v>
      </c>
      <c r="H189" s="342">
        <v>1219.3174656000001</v>
      </c>
      <c r="I189" s="346">
        <f t="shared" si="6"/>
        <v>4.4425053391582314E-2</v>
      </c>
      <c r="J189" s="346">
        <f t="shared" ca="1" si="7"/>
        <v>97.289130970179841</v>
      </c>
    </row>
    <row r="190" spans="1:10" ht="25.5">
      <c r="A190" s="13" t="s">
        <v>15743</v>
      </c>
      <c r="B190" s="13">
        <v>99268</v>
      </c>
      <c r="D190" s="333" t="s">
        <v>169</v>
      </c>
      <c r="E190" s="337">
        <v>489.92</v>
      </c>
      <c r="F190" s="337">
        <v>979.84</v>
      </c>
      <c r="G190" s="337">
        <v>599.07417599999997</v>
      </c>
      <c r="H190" s="342">
        <v>1198.1483519999999</v>
      </c>
      <c r="I190" s="346">
        <f t="shared" si="6"/>
        <v>4.365377025288824E-2</v>
      </c>
      <c r="J190" s="346">
        <f t="shared" ca="1" si="7"/>
        <v>97.332784740432729</v>
      </c>
    </row>
    <row r="191" spans="1:10">
      <c r="B191" s="13" t="s">
        <v>15824</v>
      </c>
      <c r="C191" s="13" t="s">
        <v>15292</v>
      </c>
      <c r="D191" s="333" t="s">
        <v>15655</v>
      </c>
      <c r="E191" s="337">
        <v>39.25</v>
      </c>
      <c r="F191" s="337">
        <v>968.68999999999994</v>
      </c>
      <c r="G191" s="337">
        <v>47.994899999999994</v>
      </c>
      <c r="H191" s="342">
        <v>1184.5141319999998</v>
      </c>
      <c r="I191" s="346">
        <f t="shared" si="6"/>
        <v>4.3157016151892449E-2</v>
      </c>
      <c r="J191" s="346">
        <f t="shared" ca="1" si="7"/>
        <v>97.375941756584623</v>
      </c>
    </row>
    <row r="192" spans="1:10" ht="25.5">
      <c r="B192" s="13">
        <v>11399012</v>
      </c>
      <c r="C192" s="13" t="s">
        <v>15374</v>
      </c>
      <c r="D192" s="333" t="s">
        <v>15671</v>
      </c>
      <c r="E192" s="337">
        <v>240.63</v>
      </c>
      <c r="F192" s="337">
        <v>962.52</v>
      </c>
      <c r="G192" s="337">
        <v>294.24236399999995</v>
      </c>
      <c r="H192" s="342">
        <v>1176.9694559999998</v>
      </c>
      <c r="I192" s="346">
        <f t="shared" si="6"/>
        <v>4.2882130698695689E-2</v>
      </c>
      <c r="J192" s="346">
        <f t="shared" ca="1" si="7"/>
        <v>97.418823887283324</v>
      </c>
    </row>
    <row r="193" spans="1:10" ht="38.25">
      <c r="A193" s="13" t="s">
        <v>15845</v>
      </c>
      <c r="B193" s="13">
        <v>92917</v>
      </c>
      <c r="C193" s="13" t="s">
        <v>702</v>
      </c>
      <c r="D193" s="333" t="s">
        <v>995</v>
      </c>
      <c r="E193" s="337">
        <v>13.78</v>
      </c>
      <c r="F193" s="337">
        <v>960.46600000000001</v>
      </c>
      <c r="G193" s="337">
        <v>16.850183999999999</v>
      </c>
      <c r="H193" s="342">
        <v>1174.4578248</v>
      </c>
      <c r="I193" s="346">
        <f t="shared" si="6"/>
        <v>4.2790621019462925E-2</v>
      </c>
      <c r="J193" s="346">
        <f t="shared" ca="1" si="7"/>
        <v>97.461614508302787</v>
      </c>
    </row>
    <row r="194" spans="1:10">
      <c r="B194" s="13">
        <v>105597</v>
      </c>
      <c r="C194" s="13" t="s">
        <v>702</v>
      </c>
      <c r="D194" s="333" t="s">
        <v>15474</v>
      </c>
      <c r="E194" s="337">
        <v>3.86</v>
      </c>
      <c r="F194" s="337">
        <v>943.65419999999995</v>
      </c>
      <c r="G194" s="337">
        <v>4.7200079999999991</v>
      </c>
      <c r="H194" s="342">
        <v>1153.9003557599997</v>
      </c>
      <c r="I194" s="346">
        <f t="shared" si="6"/>
        <v>4.2041622759810826E-2</v>
      </c>
      <c r="J194" s="346">
        <f t="shared" ca="1" si="7"/>
        <v>97.503656131062598</v>
      </c>
    </row>
    <row r="195" spans="1:10">
      <c r="B195" s="13" t="s">
        <v>15828</v>
      </c>
      <c r="C195" s="13" t="s">
        <v>15324</v>
      </c>
      <c r="D195" s="333" t="s">
        <v>15658</v>
      </c>
      <c r="E195" s="337">
        <v>114.07</v>
      </c>
      <c r="F195" s="337">
        <v>912.56</v>
      </c>
      <c r="G195" s="337">
        <v>139.48479599999999</v>
      </c>
      <c r="H195" s="342">
        <v>1115.8783679999999</v>
      </c>
      <c r="I195" s="346">
        <f t="shared" si="6"/>
        <v>4.0656315910736124E-2</v>
      </c>
      <c r="J195" s="346">
        <f t="shared" ca="1" si="7"/>
        <v>97.544312446973336</v>
      </c>
    </row>
    <row r="196" spans="1:10" ht="38.25">
      <c r="A196" s="13" t="s">
        <v>15719</v>
      </c>
      <c r="B196" s="13">
        <v>92386</v>
      </c>
      <c r="C196" s="13" t="s">
        <v>702</v>
      </c>
      <c r="D196" s="333" t="s">
        <v>147</v>
      </c>
      <c r="E196" s="337">
        <v>74.400000000000006</v>
      </c>
      <c r="F196" s="337">
        <v>892.80000000000007</v>
      </c>
      <c r="G196" s="337">
        <v>90.976320000000001</v>
      </c>
      <c r="H196" s="342">
        <v>1091.7158400000001</v>
      </c>
      <c r="I196" s="346">
        <f t="shared" si="6"/>
        <v>3.9775969629509536E-2</v>
      </c>
      <c r="J196" s="346">
        <f t="shared" ca="1" si="7"/>
        <v>97.584088416602839</v>
      </c>
    </row>
    <row r="197" spans="1:10" ht="38.25">
      <c r="A197" s="13" t="s">
        <v>15605</v>
      </c>
      <c r="B197" s="13">
        <v>92988</v>
      </c>
      <c r="C197" s="13" t="s">
        <v>702</v>
      </c>
      <c r="D197" s="333" t="s">
        <v>9198</v>
      </c>
      <c r="E197" s="337">
        <v>58.01</v>
      </c>
      <c r="F197" s="337">
        <v>870.15</v>
      </c>
      <c r="G197" s="337">
        <v>70.934627999999989</v>
      </c>
      <c r="H197" s="342">
        <v>1064.0194199999999</v>
      </c>
      <c r="I197" s="346">
        <f t="shared" si="6"/>
        <v>3.8766868249459803E-2</v>
      </c>
      <c r="J197" s="346">
        <f t="shared" ca="1" si="7"/>
        <v>97.622855284852292</v>
      </c>
    </row>
    <row r="198" spans="1:10" ht="38.25">
      <c r="A198" s="13" t="s">
        <v>15433</v>
      </c>
      <c r="B198" s="13">
        <v>119000231</v>
      </c>
      <c r="C198" s="13" t="s">
        <v>15374</v>
      </c>
      <c r="D198" s="333" t="s">
        <v>15426</v>
      </c>
      <c r="E198" s="337">
        <v>867.12</v>
      </c>
      <c r="F198" s="337">
        <v>867.12</v>
      </c>
      <c r="G198" s="337">
        <v>1060.3143359999999</v>
      </c>
      <c r="H198" s="342">
        <v>1060.3143359999999</v>
      </c>
      <c r="I198" s="346">
        <f t="shared" si="6"/>
        <v>3.863187587941342E-2</v>
      </c>
      <c r="J198" s="346">
        <f t="shared" ca="1" si="7"/>
        <v>97.66148716073171</v>
      </c>
    </row>
    <row r="199" spans="1:10" ht="25.5">
      <c r="A199" s="13" t="s">
        <v>15570</v>
      </c>
      <c r="B199" s="13">
        <v>101895</v>
      </c>
      <c r="C199" s="13" t="s">
        <v>702</v>
      </c>
      <c r="D199" s="333" t="s">
        <v>15542</v>
      </c>
      <c r="E199" s="337">
        <v>429.92</v>
      </c>
      <c r="F199" s="337">
        <v>859.84</v>
      </c>
      <c r="G199" s="337">
        <v>525.70617600000003</v>
      </c>
      <c r="H199" s="342">
        <v>1051.4123520000001</v>
      </c>
      <c r="I199" s="346">
        <f t="shared" si="6"/>
        <v>3.8307537775803625E-2</v>
      </c>
      <c r="J199" s="346">
        <f t="shared" ca="1" si="7"/>
        <v>97.699794698507517</v>
      </c>
    </row>
    <row r="200" spans="1:10" ht="38.25">
      <c r="B200" s="13">
        <v>23619</v>
      </c>
      <c r="C200" s="13" t="s">
        <v>627</v>
      </c>
      <c r="D200" s="333" t="s">
        <v>15674</v>
      </c>
      <c r="E200" s="337">
        <v>427.84</v>
      </c>
      <c r="F200" s="337">
        <v>855.68</v>
      </c>
      <c r="G200" s="337">
        <v>523.16275199999995</v>
      </c>
      <c r="H200" s="342">
        <v>1046.3255039999999</v>
      </c>
      <c r="I200" s="346">
        <f t="shared" si="6"/>
        <v>3.8122201716598018E-2</v>
      </c>
      <c r="J200" s="346">
        <f t="shared" ca="1" si="7"/>
        <v>97.737916900224121</v>
      </c>
    </row>
    <row r="201" spans="1:10" ht="38.25">
      <c r="A201" s="13" t="s">
        <v>15627</v>
      </c>
      <c r="B201" s="13">
        <v>98287</v>
      </c>
      <c r="C201" s="13" t="s">
        <v>702</v>
      </c>
      <c r="D201" s="333" t="s">
        <v>9238</v>
      </c>
      <c r="E201" s="337">
        <v>1.74</v>
      </c>
      <c r="F201" s="337">
        <v>835.2</v>
      </c>
      <c r="G201" s="337">
        <v>2.127672</v>
      </c>
      <c r="H201" s="342">
        <v>1021.28256</v>
      </c>
      <c r="I201" s="346">
        <f t="shared" si="6"/>
        <v>3.7209778040508915E-2</v>
      </c>
      <c r="J201" s="346">
        <f t="shared" ca="1" si="7"/>
        <v>97.775126678264627</v>
      </c>
    </row>
    <row r="202" spans="1:10" ht="38.25">
      <c r="A202" s="13" t="s">
        <v>15607</v>
      </c>
      <c r="B202" s="13">
        <v>101889</v>
      </c>
      <c r="C202" s="13" t="s">
        <v>702</v>
      </c>
      <c r="D202" s="333" t="s">
        <v>5351</v>
      </c>
      <c r="E202" s="337">
        <v>26.66</v>
      </c>
      <c r="F202" s="337">
        <v>799.8</v>
      </c>
      <c r="G202" s="337">
        <v>32.599847999999994</v>
      </c>
      <c r="H202" s="342">
        <v>977.9954399999998</v>
      </c>
      <c r="I202" s="346">
        <f t="shared" si="6"/>
        <v>3.5632639459768946E-2</v>
      </c>
      <c r="J202" s="346">
        <f t="shared" ca="1" si="7"/>
        <v>97.81075931772439</v>
      </c>
    </row>
    <row r="203" spans="1:10">
      <c r="A203" s="13" t="s">
        <v>15767</v>
      </c>
      <c r="B203" s="13">
        <v>97645</v>
      </c>
      <c r="D203" s="333" t="s">
        <v>15360</v>
      </c>
      <c r="E203" s="337">
        <v>23.67</v>
      </c>
      <c r="F203" s="337">
        <v>795.4303500000002</v>
      </c>
      <c r="G203" s="337">
        <v>28.943676</v>
      </c>
      <c r="H203" s="342">
        <v>972.65223198000012</v>
      </c>
      <c r="I203" s="346">
        <f t="shared" si="6"/>
        <v>3.543796308690652E-2</v>
      </c>
      <c r="J203" s="346">
        <f t="shared" ca="1" si="7"/>
        <v>97.846197280811296</v>
      </c>
    </row>
    <row r="204" spans="1:10" ht="38.25">
      <c r="A204" s="13" t="s">
        <v>15567</v>
      </c>
      <c r="B204" s="13">
        <v>101881</v>
      </c>
      <c r="C204" s="13" t="s">
        <v>702</v>
      </c>
      <c r="D204" s="333" t="s">
        <v>5434</v>
      </c>
      <c r="E204" s="337">
        <v>784.7</v>
      </c>
      <c r="F204" s="337">
        <v>784.7</v>
      </c>
      <c r="G204" s="337">
        <v>959.53116</v>
      </c>
      <c r="H204" s="342">
        <v>959.53116</v>
      </c>
      <c r="I204" s="346">
        <f t="shared" ref="I204:I267" si="8">(H204/H$365)*100</f>
        <v>3.4959905206402471E-2</v>
      </c>
      <c r="J204" s="346">
        <f t="shared" ca="1" si="7"/>
        <v>97.881157186017703</v>
      </c>
    </row>
    <row r="205" spans="1:10" ht="25.5">
      <c r="A205" s="13" t="s">
        <v>15716</v>
      </c>
      <c r="B205" s="13">
        <v>89712</v>
      </c>
      <c r="C205" s="13" t="s">
        <v>702</v>
      </c>
      <c r="D205" s="333" t="s">
        <v>144</v>
      </c>
      <c r="E205" s="337">
        <v>26.22</v>
      </c>
      <c r="F205" s="337">
        <v>777.16079999999999</v>
      </c>
      <c r="G205" s="337">
        <v>32.061815999999993</v>
      </c>
      <c r="H205" s="342">
        <v>950.31222623999986</v>
      </c>
      <c r="I205" s="346">
        <f t="shared" si="8"/>
        <v>3.4624019240642165E-2</v>
      </c>
      <c r="J205" s="346">
        <f t="shared" ref="J205:J268" ca="1" si="9">I205+J204</f>
        <v>97.915781205258341</v>
      </c>
    </row>
    <row r="206" spans="1:10" ht="25.5">
      <c r="A206" s="13" t="s">
        <v>15418</v>
      </c>
      <c r="B206" s="13">
        <v>91341</v>
      </c>
      <c r="C206" s="13" t="s">
        <v>702</v>
      </c>
      <c r="D206" s="333" t="s">
        <v>15812</v>
      </c>
      <c r="E206" s="337">
        <v>745.37</v>
      </c>
      <c r="F206" s="337">
        <v>745.37</v>
      </c>
      <c r="G206" s="337">
        <v>911.43843599999991</v>
      </c>
      <c r="H206" s="342">
        <v>911.43843599999991</v>
      </c>
      <c r="I206" s="346">
        <f t="shared" si="8"/>
        <v>3.3207677512037986E-2</v>
      </c>
      <c r="J206" s="346">
        <f t="shared" ca="1" si="9"/>
        <v>97.948988882770379</v>
      </c>
    </row>
    <row r="207" spans="1:10" ht="25.5">
      <c r="A207" s="13" t="s">
        <v>15438</v>
      </c>
      <c r="B207" s="13">
        <v>91602</v>
      </c>
      <c r="C207" s="13" t="s">
        <v>702</v>
      </c>
      <c r="D207" s="333" t="s">
        <v>47</v>
      </c>
      <c r="E207" s="337">
        <v>11.47</v>
      </c>
      <c r="F207" s="337">
        <v>721.80709999999999</v>
      </c>
      <c r="G207" s="337">
        <v>14.025516</v>
      </c>
      <c r="H207" s="342">
        <v>882.62572188000001</v>
      </c>
      <c r="I207" s="346">
        <f t="shared" si="8"/>
        <v>3.2157904668418849E-2</v>
      </c>
      <c r="J207" s="346">
        <f t="shared" ca="1" si="9"/>
        <v>97.981146787438803</v>
      </c>
    </row>
    <row r="208" spans="1:10" ht="25.5">
      <c r="A208" s="13" t="s">
        <v>15468</v>
      </c>
      <c r="B208" s="13">
        <v>102203</v>
      </c>
      <c r="C208" s="13" t="s">
        <v>702</v>
      </c>
      <c r="D208" s="333" t="s">
        <v>61</v>
      </c>
      <c r="E208" s="337">
        <v>10.17</v>
      </c>
      <c r="F208" s="337">
        <v>717.49349999999993</v>
      </c>
      <c r="G208" s="337">
        <v>12.435875999999999</v>
      </c>
      <c r="H208" s="342">
        <v>877.35105179999982</v>
      </c>
      <c r="I208" s="346">
        <f t="shared" si="8"/>
        <v>3.1965725431642576E-2</v>
      </c>
      <c r="J208" s="346">
        <f t="shared" ca="1" si="9"/>
        <v>98.01311251287045</v>
      </c>
    </row>
    <row r="209" spans="1:10" ht="38.25">
      <c r="B209" s="13">
        <v>86935</v>
      </c>
      <c r="C209" s="13" t="s">
        <v>702</v>
      </c>
      <c r="D209" s="333" t="s">
        <v>15686</v>
      </c>
      <c r="E209" s="337">
        <v>343.24</v>
      </c>
      <c r="F209" s="337">
        <v>686.48</v>
      </c>
      <c r="G209" s="337">
        <v>419.71387199999998</v>
      </c>
      <c r="H209" s="342">
        <v>839.42774399999996</v>
      </c>
      <c r="I209" s="346">
        <f t="shared" si="8"/>
        <v>3.0584013923908714E-2</v>
      </c>
      <c r="J209" s="346">
        <f t="shared" ca="1" si="9"/>
        <v>98.043696526794363</v>
      </c>
    </row>
    <row r="210" spans="1:10">
      <c r="A210" s="13" t="s">
        <v>15490</v>
      </c>
      <c r="B210" s="13">
        <v>38135</v>
      </c>
      <c r="C210" s="13" t="s">
        <v>702</v>
      </c>
      <c r="D210" s="333" t="s">
        <v>15480</v>
      </c>
      <c r="E210" s="337">
        <v>99.74</v>
      </c>
      <c r="F210" s="337">
        <v>686.21119999999996</v>
      </c>
      <c r="G210" s="337">
        <v>121.96207199999998</v>
      </c>
      <c r="H210" s="342">
        <v>839.09905535999985</v>
      </c>
      <c r="I210" s="346">
        <f t="shared" si="8"/>
        <v>3.0572038363160043E-2</v>
      </c>
      <c r="J210" s="346">
        <f t="shared" ca="1" si="9"/>
        <v>98.074268565157524</v>
      </c>
    </row>
    <row r="211" spans="1:10" ht="25.5">
      <c r="A211" s="13" t="s">
        <v>15494</v>
      </c>
      <c r="B211" s="13">
        <v>38135</v>
      </c>
      <c r="C211" s="13" t="s">
        <v>702</v>
      </c>
      <c r="D211" s="333" t="s">
        <v>82</v>
      </c>
      <c r="E211" s="337">
        <v>99.74</v>
      </c>
      <c r="F211" s="337">
        <v>686.21119999999996</v>
      </c>
      <c r="G211" s="337">
        <v>121.96207199999998</v>
      </c>
      <c r="H211" s="342">
        <v>839.09905535999985</v>
      </c>
      <c r="I211" s="346">
        <f t="shared" si="8"/>
        <v>3.0572038363160043E-2</v>
      </c>
      <c r="J211" s="346">
        <f t="shared" ca="1" si="9"/>
        <v>98.104840603520685</v>
      </c>
    </row>
    <row r="212" spans="1:10">
      <c r="B212" s="13">
        <v>38135</v>
      </c>
      <c r="C212" s="13" t="s">
        <v>702</v>
      </c>
      <c r="D212" s="333" t="s">
        <v>15480</v>
      </c>
      <c r="E212" s="337">
        <v>99.74</v>
      </c>
      <c r="F212" s="337">
        <v>686.21119999999996</v>
      </c>
      <c r="G212" s="337">
        <v>121.96207199999998</v>
      </c>
      <c r="H212" s="342">
        <v>839.09905535999985</v>
      </c>
      <c r="I212" s="346">
        <f t="shared" si="8"/>
        <v>3.0572038363160043E-2</v>
      </c>
      <c r="J212" s="346">
        <f t="shared" ca="1" si="9"/>
        <v>98.135412641883846</v>
      </c>
    </row>
    <row r="213" spans="1:10" ht="25.5">
      <c r="A213" s="13" t="s">
        <v>15419</v>
      </c>
      <c r="B213" s="13">
        <v>111090</v>
      </c>
      <c r="C213" s="13" t="s">
        <v>627</v>
      </c>
      <c r="D213" s="333" t="s">
        <v>15813</v>
      </c>
      <c r="E213" s="337">
        <v>676.77</v>
      </c>
      <c r="F213" s="337">
        <v>676.77</v>
      </c>
      <c r="G213" s="337">
        <v>827.55435599999987</v>
      </c>
      <c r="H213" s="342">
        <v>827.55435599999987</v>
      </c>
      <c r="I213" s="346">
        <f t="shared" si="8"/>
        <v>3.0151414612637952E-2</v>
      </c>
      <c r="J213" s="346">
        <f t="shared" ca="1" si="9"/>
        <v>98.165564056496478</v>
      </c>
    </row>
    <row r="214" spans="1:10" ht="25.5">
      <c r="A214" s="13" t="s">
        <v>15597</v>
      </c>
      <c r="B214" s="13">
        <v>91953</v>
      </c>
      <c r="C214" s="13" t="s">
        <v>702</v>
      </c>
      <c r="D214" s="333" t="s">
        <v>5191</v>
      </c>
      <c r="E214" s="337">
        <v>28.06</v>
      </c>
      <c r="F214" s="337">
        <v>673.43999999999994</v>
      </c>
      <c r="G214" s="337">
        <v>34.311767999999994</v>
      </c>
      <c r="H214" s="342">
        <v>823.48243199999979</v>
      </c>
      <c r="I214" s="346">
        <f t="shared" si="8"/>
        <v>3.0003056661398849E-2</v>
      </c>
      <c r="J214" s="346">
        <f t="shared" ca="1" si="9"/>
        <v>98.195567113157878</v>
      </c>
    </row>
    <row r="215" spans="1:10" ht="25.5">
      <c r="A215" s="13" t="s">
        <v>15439</v>
      </c>
      <c r="B215" s="13">
        <v>91601</v>
      </c>
      <c r="C215" s="13" t="s">
        <v>702</v>
      </c>
      <c r="D215" s="333" t="s">
        <v>48</v>
      </c>
      <c r="E215" s="337">
        <v>12.28</v>
      </c>
      <c r="F215" s="337">
        <v>650.226</v>
      </c>
      <c r="G215" s="337">
        <v>15.015983999999998</v>
      </c>
      <c r="H215" s="342">
        <v>795.09635279999998</v>
      </c>
      <c r="I215" s="346">
        <f t="shared" si="8"/>
        <v>2.8968827988706834E-2</v>
      </c>
      <c r="J215" s="346">
        <f t="shared" ca="1" si="9"/>
        <v>98.224535941146584</v>
      </c>
    </row>
    <row r="216" spans="1:10" ht="51">
      <c r="A216" s="13" t="s">
        <v>15355</v>
      </c>
      <c r="B216" s="13">
        <v>10527</v>
      </c>
      <c r="C216" s="13" t="s">
        <v>702</v>
      </c>
      <c r="D216" s="333" t="s">
        <v>12945</v>
      </c>
      <c r="E216" s="337">
        <v>36</v>
      </c>
      <c r="F216" s="337">
        <v>648</v>
      </c>
      <c r="G216" s="337">
        <v>44.020799999999994</v>
      </c>
      <c r="H216" s="342">
        <v>792.37439999999992</v>
      </c>
      <c r="I216" s="346">
        <f t="shared" si="8"/>
        <v>2.8869655376256912E-2</v>
      </c>
      <c r="J216" s="346">
        <f t="shared" ca="1" si="9"/>
        <v>98.253405596522839</v>
      </c>
    </row>
    <row r="217" spans="1:10" ht="25.5">
      <c r="A217" s="13" t="s">
        <v>15841</v>
      </c>
      <c r="B217" s="13">
        <v>98557</v>
      </c>
      <c r="C217" s="13" t="s">
        <v>702</v>
      </c>
      <c r="D217" s="333" t="s">
        <v>5038</v>
      </c>
      <c r="E217" s="337">
        <v>43.77</v>
      </c>
      <c r="F217" s="337">
        <v>646.92060000000004</v>
      </c>
      <c r="G217" s="337">
        <v>53.521955999999996</v>
      </c>
      <c r="H217" s="342">
        <v>791.05450967999991</v>
      </c>
      <c r="I217" s="346">
        <f t="shared" si="8"/>
        <v>2.8821566015125536E-2</v>
      </c>
      <c r="J217" s="346">
        <f t="shared" ca="1" si="9"/>
        <v>98.282227162537964</v>
      </c>
    </row>
    <row r="218" spans="1:10" ht="25.5">
      <c r="A218" s="13" t="s">
        <v>15370</v>
      </c>
      <c r="B218" s="13">
        <v>92770</v>
      </c>
      <c r="C218" s="13" t="s">
        <v>702</v>
      </c>
      <c r="D218" s="333" t="s">
        <v>31</v>
      </c>
      <c r="E218" s="337">
        <v>12.01</v>
      </c>
      <c r="F218" s="337">
        <v>642.53499999999997</v>
      </c>
      <c r="G218" s="337">
        <v>14.685827999999999</v>
      </c>
      <c r="H218" s="342">
        <v>785.69179799999995</v>
      </c>
      <c r="I218" s="346">
        <f t="shared" si="8"/>
        <v>2.8626179038863019E-2</v>
      </c>
      <c r="J218" s="346">
        <f t="shared" ca="1" si="9"/>
        <v>98.310853341576831</v>
      </c>
    </row>
    <row r="219" spans="1:10" ht="38.25">
      <c r="A219" s="13" t="s">
        <v>15763</v>
      </c>
      <c r="B219" s="13">
        <v>100982</v>
      </c>
      <c r="C219" s="13" t="s">
        <v>702</v>
      </c>
      <c r="D219" s="333" t="s">
        <v>9896</v>
      </c>
      <c r="E219" s="337">
        <v>8.9499999999999993</v>
      </c>
      <c r="F219" s="337">
        <v>639.91180769999994</v>
      </c>
      <c r="G219" s="337">
        <v>10.944059999999999</v>
      </c>
      <c r="H219" s="342">
        <v>782.48415845555985</v>
      </c>
      <c r="I219" s="346">
        <f t="shared" si="8"/>
        <v>2.8509310739963864E-2</v>
      </c>
      <c r="J219" s="346">
        <f t="shared" ca="1" si="9"/>
        <v>98.339362652316794</v>
      </c>
    </row>
    <row r="220" spans="1:10" ht="25.5">
      <c r="A220" s="13" t="s">
        <v>15369</v>
      </c>
      <c r="B220" s="13">
        <v>92769</v>
      </c>
      <c r="C220" s="13" t="s">
        <v>702</v>
      </c>
      <c r="D220" s="333" t="s">
        <v>29</v>
      </c>
      <c r="E220" s="337">
        <v>12.72</v>
      </c>
      <c r="F220" s="337">
        <v>637.27200000000005</v>
      </c>
      <c r="G220" s="337">
        <v>15.554015999999999</v>
      </c>
      <c r="H220" s="342">
        <v>779.25620159999994</v>
      </c>
      <c r="I220" s="346">
        <f t="shared" si="8"/>
        <v>2.8391702192805551E-2</v>
      </c>
      <c r="J220" s="346">
        <f t="shared" ca="1" si="9"/>
        <v>98.3677543545096</v>
      </c>
    </row>
    <row r="221" spans="1:10" ht="38.25">
      <c r="A221" s="13" t="s">
        <v>15847</v>
      </c>
      <c r="B221" s="13">
        <v>92915</v>
      </c>
      <c r="C221" s="13" t="s">
        <v>702</v>
      </c>
      <c r="D221" s="333" t="s">
        <v>996</v>
      </c>
      <c r="E221" s="337">
        <v>16.399999999999999</v>
      </c>
      <c r="F221" s="337">
        <v>633.04</v>
      </c>
      <c r="G221" s="337">
        <v>20.053919999999998</v>
      </c>
      <c r="H221" s="342">
        <v>774.08131199999991</v>
      </c>
      <c r="I221" s="346">
        <f t="shared" si="8"/>
        <v>2.8203158394113699E-2</v>
      </c>
      <c r="J221" s="346">
        <f t="shared" ca="1" si="9"/>
        <v>98.39595751290372</v>
      </c>
    </row>
    <row r="222" spans="1:10" ht="25.5">
      <c r="A222" s="13" t="s">
        <v>15442</v>
      </c>
      <c r="B222" s="13">
        <v>101159</v>
      </c>
      <c r="C222" s="13" t="s">
        <v>702</v>
      </c>
      <c r="D222" s="333" t="s">
        <v>50</v>
      </c>
      <c r="E222" s="337">
        <v>135.71</v>
      </c>
      <c r="F222" s="337">
        <v>632.40860000000009</v>
      </c>
      <c r="G222" s="337">
        <v>165.94618800000001</v>
      </c>
      <c r="H222" s="342">
        <v>773.30923608000001</v>
      </c>
      <c r="I222" s="346">
        <f t="shared" si="8"/>
        <v>2.8175028300896778E-2</v>
      </c>
      <c r="J222" s="346">
        <f t="shared" ca="1" si="9"/>
        <v>98.424132541204614</v>
      </c>
    </row>
    <row r="223" spans="1:10">
      <c r="B223" s="13" t="s">
        <v>15827</v>
      </c>
      <c r="C223" s="13" t="s">
        <v>15292</v>
      </c>
      <c r="D223" s="333" t="s">
        <v>15657</v>
      </c>
      <c r="E223" s="337">
        <v>105.28</v>
      </c>
      <c r="F223" s="337">
        <v>631.68000000000006</v>
      </c>
      <c r="G223" s="337">
        <v>128.73638399999999</v>
      </c>
      <c r="H223" s="342">
        <v>772.41830399999992</v>
      </c>
      <c r="I223" s="346">
        <f t="shared" si="8"/>
        <v>2.8142567759373408E-2</v>
      </c>
      <c r="J223" s="346">
        <f ca="1">SUM(J224:J226)</f>
        <v>295.52541539993035</v>
      </c>
    </row>
    <row r="224" spans="1:10">
      <c r="B224" s="13" t="s">
        <v>15827</v>
      </c>
      <c r="C224" s="13" t="s">
        <v>15292</v>
      </c>
      <c r="D224" s="333" t="s">
        <v>15659</v>
      </c>
      <c r="E224" s="337">
        <v>105.28</v>
      </c>
      <c r="F224" s="337">
        <v>631.68000000000006</v>
      </c>
      <c r="G224" s="337">
        <v>128.73638399999999</v>
      </c>
      <c r="H224" s="342">
        <v>772.41830399999992</v>
      </c>
      <c r="I224" s="346">
        <f t="shared" si="8"/>
        <v>2.8142567759373408E-2</v>
      </c>
      <c r="J224" s="346">
        <f t="shared" ca="1" si="9"/>
        <v>98.480417676723363</v>
      </c>
    </row>
    <row r="225" spans="1:10" ht="25.5">
      <c r="A225" s="13" t="s">
        <v>15500</v>
      </c>
      <c r="B225" s="13">
        <v>103673</v>
      </c>
      <c r="C225" s="13" t="s">
        <v>702</v>
      </c>
      <c r="D225" s="333" t="s">
        <v>86</v>
      </c>
      <c r="E225" s="337">
        <v>39.520000000000003</v>
      </c>
      <c r="F225" s="337">
        <v>630.7392000000001</v>
      </c>
      <c r="G225" s="337">
        <v>48.325055999999996</v>
      </c>
      <c r="H225" s="342">
        <v>771.26789375999999</v>
      </c>
      <c r="I225" s="346">
        <f t="shared" si="8"/>
        <v>2.8100653296753066E-2</v>
      </c>
      <c r="J225" s="346">
        <f t="shared" ca="1" si="9"/>
        <v>98.508518330020109</v>
      </c>
    </row>
    <row r="226" spans="1:10">
      <c r="A226" s="13" t="s">
        <v>15834</v>
      </c>
      <c r="B226" s="13">
        <v>93358</v>
      </c>
      <c r="C226" s="13" t="s">
        <v>702</v>
      </c>
      <c r="D226" s="333" t="s">
        <v>85</v>
      </c>
      <c r="E226" s="337">
        <v>82.04</v>
      </c>
      <c r="F226" s="337">
        <v>627.60600000000011</v>
      </c>
      <c r="G226" s="337">
        <v>100.318512</v>
      </c>
      <c r="H226" s="342">
        <v>767.43661680000002</v>
      </c>
      <c r="I226" s="346">
        <f t="shared" si="8"/>
        <v>2.7961063166776389E-2</v>
      </c>
      <c r="J226" s="346">
        <f t="shared" ca="1" si="9"/>
        <v>98.53647939318688</v>
      </c>
    </row>
    <row r="227" spans="1:10" ht="51">
      <c r="B227" s="13">
        <v>94274</v>
      </c>
      <c r="C227" s="13" t="s">
        <v>702</v>
      </c>
      <c r="D227" s="333" t="s">
        <v>651</v>
      </c>
      <c r="E227" s="337">
        <v>47.09</v>
      </c>
      <c r="F227" s="337">
        <v>621.11710000000005</v>
      </c>
      <c r="G227" s="337">
        <v>57.581651999999998</v>
      </c>
      <c r="H227" s="342">
        <v>759.50198988</v>
      </c>
      <c r="I227" s="346">
        <f t="shared" si="8"/>
        <v>2.7671970100771767E-2</v>
      </c>
      <c r="J227" s="346">
        <f t="shared" ca="1" si="9"/>
        <v>98.56415136328765</v>
      </c>
    </row>
    <row r="228" spans="1:10" ht="38.25">
      <c r="A228" s="13" t="s">
        <v>15734</v>
      </c>
      <c r="B228" s="13">
        <v>98105</v>
      </c>
      <c r="C228" s="13" t="s">
        <v>702</v>
      </c>
      <c r="D228" s="333" t="s">
        <v>162</v>
      </c>
      <c r="E228" s="337">
        <v>619.28</v>
      </c>
      <c r="F228" s="337">
        <v>619.28</v>
      </c>
      <c r="G228" s="337">
        <v>757.25558399999989</v>
      </c>
      <c r="H228" s="342">
        <v>757.25558399999989</v>
      </c>
      <c r="I228" s="346">
        <f t="shared" si="8"/>
        <v>2.7590123736741325E-2</v>
      </c>
      <c r="J228" s="346">
        <f t="shared" ca="1" si="9"/>
        <v>98.591741487024393</v>
      </c>
    </row>
    <row r="229" spans="1:10" ht="25.5">
      <c r="A229" s="13" t="s">
        <v>15440</v>
      </c>
      <c r="B229" s="13">
        <v>103670</v>
      </c>
      <c r="C229" s="13" t="s">
        <v>702</v>
      </c>
      <c r="D229" s="333" t="s">
        <v>49</v>
      </c>
      <c r="E229" s="337">
        <v>280.89999999999998</v>
      </c>
      <c r="F229" s="337">
        <v>612.36199999999997</v>
      </c>
      <c r="G229" s="337">
        <v>343.48451999999992</v>
      </c>
      <c r="H229" s="342">
        <v>748.79625359999989</v>
      </c>
      <c r="I229" s="346">
        <f t="shared" si="8"/>
        <v>2.7281913434437401E-2</v>
      </c>
      <c r="J229" s="346">
        <f t="shared" ca="1" si="9"/>
        <v>98.619023400458829</v>
      </c>
    </row>
    <row r="230" spans="1:10" ht="25.5">
      <c r="A230" s="13" t="s">
        <v>15877</v>
      </c>
      <c r="B230" s="13">
        <v>94231</v>
      </c>
      <c r="C230" s="13" t="s">
        <v>702</v>
      </c>
      <c r="D230" s="333" t="s">
        <v>59</v>
      </c>
      <c r="E230" s="337">
        <v>46.2</v>
      </c>
      <c r="F230" s="337">
        <v>605.22</v>
      </c>
      <c r="G230" s="337">
        <v>56.493359999999996</v>
      </c>
      <c r="H230" s="342">
        <v>740.06301599999995</v>
      </c>
      <c r="I230" s="346">
        <f t="shared" si="8"/>
        <v>2.6963723498176249E-2</v>
      </c>
      <c r="J230" s="346">
        <f t="shared" ca="1" si="9"/>
        <v>98.645987123956999</v>
      </c>
    </row>
    <row r="231" spans="1:10" ht="25.5">
      <c r="A231" s="13" t="s">
        <v>15466</v>
      </c>
      <c r="B231" s="13">
        <v>88496</v>
      </c>
      <c r="C231" s="13" t="s">
        <v>702</v>
      </c>
      <c r="D231" s="333" t="s">
        <v>69</v>
      </c>
      <c r="E231" s="337">
        <v>30.38</v>
      </c>
      <c r="F231" s="337">
        <v>587.64884640000002</v>
      </c>
      <c r="G231" s="337">
        <v>37.148663999999997</v>
      </c>
      <c r="H231" s="342">
        <v>718.57700937791992</v>
      </c>
      <c r="I231" s="346">
        <f t="shared" si="8"/>
        <v>2.6180894564541562E-2</v>
      </c>
      <c r="J231" s="346">
        <f t="shared" ca="1" si="9"/>
        <v>98.672168018521546</v>
      </c>
    </row>
    <row r="232" spans="1:10" ht="38.25">
      <c r="A232" s="13" t="s">
        <v>15651</v>
      </c>
      <c r="B232" s="13">
        <v>104750</v>
      </c>
      <c r="C232" s="13" t="s">
        <v>702</v>
      </c>
      <c r="D232" s="333" t="s">
        <v>9523</v>
      </c>
      <c r="E232" s="337">
        <v>15.05</v>
      </c>
      <c r="F232" s="337">
        <v>586.95000000000005</v>
      </c>
      <c r="G232" s="337">
        <v>18.40314</v>
      </c>
      <c r="H232" s="342">
        <v>717.72246000000007</v>
      </c>
      <c r="I232" s="346">
        <f t="shared" si="8"/>
        <v>2.6149759603540122E-2</v>
      </c>
      <c r="J232" s="346">
        <f t="shared" ca="1" si="9"/>
        <v>98.698317778125087</v>
      </c>
    </row>
    <row r="233" spans="1:10">
      <c r="A233" s="13" t="s">
        <v>15879</v>
      </c>
      <c r="B233" s="13">
        <v>95241</v>
      </c>
      <c r="C233" s="13" t="s">
        <v>702</v>
      </c>
      <c r="D233" s="333" t="s">
        <v>15469</v>
      </c>
      <c r="E233" s="337">
        <v>34.72</v>
      </c>
      <c r="F233" s="337">
        <v>586.54509759999985</v>
      </c>
      <c r="G233" s="337">
        <v>42.455615999999992</v>
      </c>
      <c r="H233" s="342">
        <v>717.22734534527967</v>
      </c>
      <c r="I233" s="346">
        <f t="shared" si="8"/>
        <v>2.6131720417199029E-2</v>
      </c>
      <c r="J233" s="346">
        <f t="shared" ca="1" si="9"/>
        <v>98.724449498542285</v>
      </c>
    </row>
    <row r="234" spans="1:10" ht="25.5">
      <c r="B234" s="13">
        <v>2401002010</v>
      </c>
      <c r="C234" s="13" t="s">
        <v>623</v>
      </c>
      <c r="D234" s="333" t="s">
        <v>15670</v>
      </c>
      <c r="E234" s="337">
        <v>283.48</v>
      </c>
      <c r="F234" s="337">
        <v>566.96</v>
      </c>
      <c r="G234" s="337">
        <v>346.63934399999999</v>
      </c>
      <c r="H234" s="342">
        <v>693.27868799999999</v>
      </c>
      <c r="I234" s="346">
        <f t="shared" si="8"/>
        <v>2.525916637673244E-2</v>
      </c>
      <c r="J234" s="346">
        <f t="shared" ca="1" si="9"/>
        <v>98.749708664919012</v>
      </c>
    </row>
    <row r="235" spans="1:10" ht="25.5">
      <c r="A235" s="13" t="s">
        <v>15601</v>
      </c>
      <c r="B235" s="13">
        <v>92008</v>
      </c>
      <c r="C235" s="13" t="s">
        <v>702</v>
      </c>
      <c r="D235" s="333" t="s">
        <v>5237</v>
      </c>
      <c r="E235" s="337">
        <v>45.28</v>
      </c>
      <c r="F235" s="337">
        <v>543.36</v>
      </c>
      <c r="G235" s="337">
        <v>55.368383999999999</v>
      </c>
      <c r="H235" s="342">
        <v>664.42060800000002</v>
      </c>
      <c r="I235" s="346">
        <f t="shared" si="8"/>
        <v>2.4207740656239134E-2</v>
      </c>
      <c r="J235" s="346">
        <f t="shared" ca="1" si="9"/>
        <v>98.77391640557525</v>
      </c>
    </row>
    <row r="236" spans="1:10">
      <c r="A236" s="13" t="s">
        <v>15883</v>
      </c>
      <c r="B236" s="13">
        <v>101726</v>
      </c>
      <c r="C236" s="13" t="s">
        <v>702</v>
      </c>
      <c r="D236" s="333" t="s">
        <v>15851</v>
      </c>
      <c r="E236" s="337">
        <v>209.81</v>
      </c>
      <c r="F236" s="337">
        <v>537.11360000000002</v>
      </c>
      <c r="G236" s="337">
        <v>256.55566799999997</v>
      </c>
      <c r="H236" s="342">
        <v>656.78251007999995</v>
      </c>
      <c r="I236" s="346">
        <f t="shared" si="8"/>
        <v>2.3929451435031952E-2</v>
      </c>
      <c r="J236" s="346">
        <f t="shared" ca="1" si="9"/>
        <v>98.797845857010287</v>
      </c>
    </row>
    <row r="237" spans="1:10" ht="25.5">
      <c r="A237" s="13" t="s">
        <v>15491</v>
      </c>
      <c r="B237" s="13">
        <v>10401006</v>
      </c>
      <c r="C237" s="13" t="s">
        <v>15374</v>
      </c>
      <c r="D237" s="333" t="s">
        <v>73</v>
      </c>
      <c r="E237" s="337">
        <v>6.84</v>
      </c>
      <c r="F237" s="337">
        <v>528.66360000000009</v>
      </c>
      <c r="G237" s="337">
        <v>8.3639519999999994</v>
      </c>
      <c r="H237" s="342">
        <v>646.44985008000003</v>
      </c>
      <c r="I237" s="346">
        <f t="shared" si="8"/>
        <v>2.3552987564770582E-2</v>
      </c>
      <c r="J237" s="346">
        <f t="shared" ca="1" si="9"/>
        <v>98.821398844575057</v>
      </c>
    </row>
    <row r="238" spans="1:10" ht="25.5">
      <c r="A238" s="13" t="s">
        <v>15769</v>
      </c>
      <c r="B238" s="13">
        <v>98526</v>
      </c>
      <c r="C238" s="13" t="s">
        <v>702</v>
      </c>
      <c r="D238" s="333" t="s">
        <v>9626</v>
      </c>
      <c r="E238" s="337">
        <v>130.19999999999999</v>
      </c>
      <c r="F238" s="337">
        <v>520.79999999999995</v>
      </c>
      <c r="G238" s="337">
        <v>159.20855999999998</v>
      </c>
      <c r="H238" s="342">
        <v>636.83423999999991</v>
      </c>
      <c r="I238" s="346">
        <f t="shared" si="8"/>
        <v>2.3202648950547224E-2</v>
      </c>
      <c r="J238" s="346">
        <f t="shared" ca="1" si="9"/>
        <v>98.844601493525602</v>
      </c>
    </row>
    <row r="239" spans="1:10">
      <c r="A239" s="13" t="s">
        <v>15712</v>
      </c>
      <c r="B239" s="13">
        <v>6079</v>
      </c>
      <c r="C239" s="13" t="s">
        <v>15331</v>
      </c>
      <c r="D239" s="333" t="s">
        <v>140</v>
      </c>
      <c r="E239" s="337">
        <v>502.84</v>
      </c>
      <c r="F239" s="337">
        <v>502.84</v>
      </c>
      <c r="G239" s="337">
        <v>614.87275199999988</v>
      </c>
      <c r="H239" s="342">
        <v>614.87275199999988</v>
      </c>
      <c r="I239" s="346">
        <f t="shared" si="8"/>
        <v>2.2402496156476891E-2</v>
      </c>
      <c r="J239" s="346">
        <f t="shared" ca="1" si="9"/>
        <v>98.867003989682075</v>
      </c>
    </row>
    <row r="240" spans="1:10" ht="38.25">
      <c r="A240" s="13" t="s">
        <v>15846</v>
      </c>
      <c r="B240" s="13">
        <v>92919</v>
      </c>
      <c r="C240" s="13" t="s">
        <v>702</v>
      </c>
      <c r="D240" s="333" t="s">
        <v>988</v>
      </c>
      <c r="E240" s="337">
        <v>12.07</v>
      </c>
      <c r="F240" s="337">
        <v>487.62799999999999</v>
      </c>
      <c r="G240" s="337">
        <v>14.759195999999999</v>
      </c>
      <c r="H240" s="342">
        <v>596.27151839999999</v>
      </c>
      <c r="I240" s="346">
        <f t="shared" si="8"/>
        <v>2.1724772086131803E-2</v>
      </c>
      <c r="J240" s="346">
        <f t="shared" ca="1" si="9"/>
        <v>98.888728761768206</v>
      </c>
    </row>
    <row r="241" spans="1:10">
      <c r="A241" s="343" t="s">
        <v>15895</v>
      </c>
      <c r="B241" s="13">
        <v>150231</v>
      </c>
      <c r="C241" s="13" t="s">
        <v>627</v>
      </c>
      <c r="D241" s="333" t="s">
        <v>15665</v>
      </c>
      <c r="E241" s="337">
        <v>243.61</v>
      </c>
      <c r="F241" s="337">
        <v>487.22</v>
      </c>
      <c r="G241" s="337">
        <v>297.88630799999999</v>
      </c>
      <c r="H241" s="342">
        <v>595.77261599999997</v>
      </c>
      <c r="I241" s="346">
        <f t="shared" si="8"/>
        <v>2.1706594895709714E-2</v>
      </c>
      <c r="J241" s="346">
        <f t="shared" ca="1" si="9"/>
        <v>98.910435356663911</v>
      </c>
    </row>
    <row r="242" spans="1:10">
      <c r="A242" s="343" t="s">
        <v>15901</v>
      </c>
      <c r="B242" s="13">
        <v>150231</v>
      </c>
      <c r="C242" s="13" t="s">
        <v>627</v>
      </c>
      <c r="D242" s="333" t="s">
        <v>15665</v>
      </c>
      <c r="E242" s="337">
        <v>243.61</v>
      </c>
      <c r="F242" s="337">
        <v>487.22</v>
      </c>
      <c r="G242" s="337">
        <v>297.88630799999999</v>
      </c>
      <c r="H242" s="342">
        <v>595.77261599999997</v>
      </c>
      <c r="I242" s="346">
        <f t="shared" si="8"/>
        <v>2.1706594895709714E-2</v>
      </c>
      <c r="J242" s="346">
        <f t="shared" ca="1" si="9"/>
        <v>98.932141951559615</v>
      </c>
    </row>
    <row r="243" spans="1:10" ht="25.5">
      <c r="A243" s="13" t="s">
        <v>15443</v>
      </c>
      <c r="B243" s="13">
        <v>87879</v>
      </c>
      <c r="C243" s="13" t="s">
        <v>702</v>
      </c>
      <c r="D243" s="333" t="s">
        <v>36</v>
      </c>
      <c r="E243" s="337">
        <v>4.25</v>
      </c>
      <c r="F243" s="337">
        <v>482.28787499999999</v>
      </c>
      <c r="G243" s="337">
        <v>5.1968999999999994</v>
      </c>
      <c r="H243" s="342">
        <v>589.7416135499999</v>
      </c>
      <c r="I243" s="346">
        <f t="shared" si="8"/>
        <v>2.1486859171909369E-2</v>
      </c>
      <c r="J243" s="346">
        <f t="shared" ca="1" si="9"/>
        <v>98.95362881073153</v>
      </c>
    </row>
    <row r="244" spans="1:10" ht="25.5">
      <c r="A244" s="343" t="s">
        <v>15904</v>
      </c>
      <c r="B244" s="13">
        <v>11399012</v>
      </c>
      <c r="C244" s="13" t="s">
        <v>15374</v>
      </c>
      <c r="D244" s="333" t="s">
        <v>15672</v>
      </c>
      <c r="E244" s="337">
        <v>240.63</v>
      </c>
      <c r="F244" s="337">
        <v>481.26</v>
      </c>
      <c r="G244" s="337">
        <v>294.24236399999995</v>
      </c>
      <c r="H244" s="342">
        <v>588.4847279999999</v>
      </c>
      <c r="I244" s="346">
        <f t="shared" si="8"/>
        <v>2.1441065349347845E-2</v>
      </c>
      <c r="J244" s="346">
        <f t="shared" ca="1" si="9"/>
        <v>98.97506987608088</v>
      </c>
    </row>
    <row r="245" spans="1:10" ht="38.25">
      <c r="A245" s="13" t="s">
        <v>15634</v>
      </c>
      <c r="B245" s="13">
        <v>97668</v>
      </c>
      <c r="C245" s="13" t="s">
        <v>702</v>
      </c>
      <c r="D245" s="333" t="s">
        <v>9213</v>
      </c>
      <c r="E245" s="337">
        <v>26.73</v>
      </c>
      <c r="F245" s="337">
        <v>481.14</v>
      </c>
      <c r="G245" s="337">
        <v>32.685443999999997</v>
      </c>
      <c r="H245" s="342">
        <v>588.33799199999999</v>
      </c>
      <c r="I245" s="346">
        <f t="shared" si="8"/>
        <v>2.1435719116870762E-2</v>
      </c>
      <c r="J245" s="346">
        <f t="shared" ca="1" si="9"/>
        <v>98.996505595197746</v>
      </c>
    </row>
    <row r="246" spans="1:10" ht="25.5">
      <c r="A246" s="13" t="s">
        <v>15572</v>
      </c>
      <c r="B246" s="13">
        <v>101894</v>
      </c>
      <c r="C246" s="13" t="s">
        <v>702</v>
      </c>
      <c r="D246" s="333" t="s">
        <v>5417</v>
      </c>
      <c r="E246" s="337">
        <v>159.43</v>
      </c>
      <c r="F246" s="337">
        <v>478.29</v>
      </c>
      <c r="G246" s="337">
        <v>194.95100399999998</v>
      </c>
      <c r="H246" s="342">
        <v>584.85301199999992</v>
      </c>
      <c r="I246" s="346">
        <f t="shared" si="8"/>
        <v>2.1308746095539996E-2</v>
      </c>
      <c r="J246" s="346">
        <f t="shared" ca="1" si="9"/>
        <v>99.017814341293288</v>
      </c>
    </row>
    <row r="247" spans="1:10" ht="25.5">
      <c r="A247" s="13" t="s">
        <v>15749</v>
      </c>
      <c r="B247" s="13">
        <v>97599</v>
      </c>
      <c r="C247" s="13" t="s">
        <v>702</v>
      </c>
      <c r="D247" s="333" t="s">
        <v>652</v>
      </c>
      <c r="E247" s="337">
        <v>18.420000000000002</v>
      </c>
      <c r="F247" s="337">
        <v>460.50000000000006</v>
      </c>
      <c r="G247" s="337">
        <v>22.523976000000001</v>
      </c>
      <c r="H247" s="342">
        <v>563.09940000000006</v>
      </c>
      <c r="I247" s="346">
        <f t="shared" si="8"/>
        <v>2.051616713081221E-2</v>
      </c>
      <c r="J247" s="346">
        <f t="shared" ca="1" si="9"/>
        <v>99.038330508424096</v>
      </c>
    </row>
    <row r="248" spans="1:10" ht="38.25">
      <c r="A248" s="13" t="s">
        <v>15593</v>
      </c>
      <c r="B248" s="13">
        <v>95787</v>
      </c>
      <c r="C248" s="13" t="s">
        <v>702</v>
      </c>
      <c r="D248" s="333" t="s">
        <v>5276</v>
      </c>
      <c r="E248" s="337">
        <v>28.65</v>
      </c>
      <c r="F248" s="337">
        <v>458.4</v>
      </c>
      <c r="G248" s="337">
        <v>35.033219999999993</v>
      </c>
      <c r="H248" s="342">
        <v>560.53151999999989</v>
      </c>
      <c r="I248" s="346">
        <f t="shared" si="8"/>
        <v>2.042260806246322E-2</v>
      </c>
      <c r="J248" s="346">
        <f t="shared" ca="1" si="9"/>
        <v>99.058753116486557</v>
      </c>
    </row>
    <row r="249" spans="1:10" ht="25.5">
      <c r="B249" s="13">
        <v>86901</v>
      </c>
      <c r="C249" s="13" t="s">
        <v>702</v>
      </c>
      <c r="D249" s="333" t="s">
        <v>15664</v>
      </c>
      <c r="E249" s="337">
        <v>151.84</v>
      </c>
      <c r="F249" s="337">
        <v>455.52</v>
      </c>
      <c r="G249" s="337">
        <v>185.66995199999999</v>
      </c>
      <c r="H249" s="342">
        <v>557.00985600000001</v>
      </c>
      <c r="I249" s="346">
        <f t="shared" si="8"/>
        <v>2.0294298483013194E-2</v>
      </c>
      <c r="J249" s="346">
        <f t="shared" ca="1" si="9"/>
        <v>99.079047414969565</v>
      </c>
    </row>
    <row r="250" spans="1:10" ht="25.5">
      <c r="A250" s="13" t="s">
        <v>15575</v>
      </c>
      <c r="B250" s="13">
        <v>93664</v>
      </c>
      <c r="C250" s="13" t="s">
        <v>702</v>
      </c>
      <c r="D250" s="333" t="s">
        <v>5387</v>
      </c>
      <c r="E250" s="337">
        <v>64.33</v>
      </c>
      <c r="F250" s="337">
        <v>450.31</v>
      </c>
      <c r="G250" s="337">
        <v>78.662723999999997</v>
      </c>
      <c r="H250" s="342">
        <v>550.63906799999995</v>
      </c>
      <c r="I250" s="346">
        <f t="shared" si="8"/>
        <v>2.0062182889633105E-2</v>
      </c>
      <c r="J250" s="346">
        <f t="shared" ca="1" si="9"/>
        <v>99.099109597859197</v>
      </c>
    </row>
    <row r="251" spans="1:10" ht="25.5">
      <c r="A251" s="13" t="s">
        <v>15613</v>
      </c>
      <c r="B251" s="13">
        <v>91993</v>
      </c>
      <c r="C251" s="13" t="s">
        <v>702</v>
      </c>
      <c r="D251" s="333" t="s">
        <v>5231</v>
      </c>
      <c r="E251" s="337">
        <v>44.93</v>
      </c>
      <c r="F251" s="337">
        <v>449.3</v>
      </c>
      <c r="G251" s="337">
        <v>54.940403999999994</v>
      </c>
      <c r="H251" s="342">
        <v>549.4040399999999</v>
      </c>
      <c r="I251" s="346">
        <f t="shared" si="8"/>
        <v>2.001718543295097E-2</v>
      </c>
      <c r="J251" s="346">
        <f t="shared" ca="1" si="9"/>
        <v>99.119126783292145</v>
      </c>
    </row>
    <row r="252" spans="1:10">
      <c r="A252" s="13" t="s">
        <v>15445</v>
      </c>
      <c r="B252" s="13">
        <v>88485</v>
      </c>
      <c r="C252" s="13" t="s">
        <v>702</v>
      </c>
      <c r="D252" s="333" t="s">
        <v>53</v>
      </c>
      <c r="E252" s="337">
        <v>3.84</v>
      </c>
      <c r="F252" s="337">
        <v>435.76128</v>
      </c>
      <c r="G252" s="337">
        <v>4.6955519999999993</v>
      </c>
      <c r="H252" s="342">
        <v>532.84889318399996</v>
      </c>
      <c r="I252" s="346">
        <f t="shared" si="8"/>
        <v>1.941400922826635E-2</v>
      </c>
      <c r="J252" s="346">
        <f t="shared" ca="1" si="9"/>
        <v>99.138540792520416</v>
      </c>
    </row>
    <row r="253" spans="1:10">
      <c r="A253" s="13" t="s">
        <v>15878</v>
      </c>
      <c r="B253" s="13">
        <v>7307</v>
      </c>
      <c r="C253" s="13" t="s">
        <v>702</v>
      </c>
      <c r="D253" s="333" t="s">
        <v>64</v>
      </c>
      <c r="E253" s="337">
        <v>41.35</v>
      </c>
      <c r="F253" s="337">
        <v>432.93450000000001</v>
      </c>
      <c r="G253" s="337">
        <v>50.562779999999997</v>
      </c>
      <c r="H253" s="342">
        <v>529.39230659999998</v>
      </c>
      <c r="I253" s="346">
        <f t="shared" si="8"/>
        <v>1.9288070702919907E-2</v>
      </c>
      <c r="J253" s="346">
        <f t="shared" ca="1" si="9"/>
        <v>99.15782886322333</v>
      </c>
    </row>
    <row r="254" spans="1:10" ht="38.25">
      <c r="A254" s="13" t="s">
        <v>15752</v>
      </c>
      <c r="B254" s="13">
        <v>11853</v>
      </c>
      <c r="C254" s="13" t="s">
        <v>15331</v>
      </c>
      <c r="D254" s="333" t="s">
        <v>178</v>
      </c>
      <c r="E254" s="337">
        <v>18.64</v>
      </c>
      <c r="F254" s="337">
        <v>428.72</v>
      </c>
      <c r="G254" s="337">
        <v>22.792991999999998</v>
      </c>
      <c r="H254" s="342">
        <v>524.23881599999993</v>
      </c>
      <c r="I254" s="346">
        <f t="shared" si="8"/>
        <v>1.9100306563130963E-2</v>
      </c>
      <c r="J254" s="346">
        <f t="shared" ca="1" si="9"/>
        <v>99.176929169786462</v>
      </c>
    </row>
    <row r="255" spans="1:10" ht="25.5">
      <c r="A255" s="13" t="s">
        <v>15371</v>
      </c>
      <c r="B255" s="13">
        <v>92768</v>
      </c>
      <c r="C255" s="13" t="s">
        <v>702</v>
      </c>
      <c r="D255" s="333" t="s">
        <v>32</v>
      </c>
      <c r="E255" s="337">
        <v>13.4</v>
      </c>
      <c r="F255" s="337">
        <v>426.12</v>
      </c>
      <c r="G255" s="337">
        <v>16.38552</v>
      </c>
      <c r="H255" s="342">
        <v>521.05953599999998</v>
      </c>
      <c r="I255" s="346">
        <f t="shared" si="8"/>
        <v>1.8984471526127464E-2</v>
      </c>
      <c r="J255" s="346">
        <f t="shared" ca="1" si="9"/>
        <v>99.195913641312586</v>
      </c>
    </row>
    <row r="256" spans="1:10" ht="25.5">
      <c r="A256" s="13" t="s">
        <v>15649</v>
      </c>
      <c r="B256" s="13">
        <v>1201007112</v>
      </c>
      <c r="C256" s="13" t="s">
        <v>623</v>
      </c>
      <c r="D256" s="333" t="s">
        <v>15563</v>
      </c>
      <c r="E256" s="337">
        <v>31.73</v>
      </c>
      <c r="F256" s="337">
        <v>412.49</v>
      </c>
      <c r="G256" s="337">
        <v>38.799443999999994</v>
      </c>
      <c r="H256" s="342">
        <v>504.39277199999992</v>
      </c>
      <c r="I256" s="346">
        <f t="shared" si="8"/>
        <v>1.8377228620605267E-2</v>
      </c>
      <c r="J256" s="346">
        <f t="shared" ca="1" si="9"/>
        <v>99.214290869933194</v>
      </c>
    </row>
    <row r="257" spans="1:10">
      <c r="B257" s="13">
        <v>98520</v>
      </c>
      <c r="C257" s="13" t="s">
        <v>702</v>
      </c>
      <c r="D257" s="333" t="s">
        <v>15661</v>
      </c>
      <c r="E257" s="337">
        <v>7.47</v>
      </c>
      <c r="F257" s="337">
        <v>411.97049999999996</v>
      </c>
      <c r="G257" s="337">
        <v>9.1343159999999983</v>
      </c>
      <c r="H257" s="342">
        <v>503.7575273999999</v>
      </c>
      <c r="I257" s="346">
        <f t="shared" si="8"/>
        <v>1.8354083889173221E-2</v>
      </c>
      <c r="J257" s="346">
        <f t="shared" ca="1" si="9"/>
        <v>99.232644953822373</v>
      </c>
    </row>
    <row r="258" spans="1:10" ht="25.5">
      <c r="A258" s="13" t="s">
        <v>15652</v>
      </c>
      <c r="B258" s="13">
        <v>98111</v>
      </c>
      <c r="C258" s="13" t="s">
        <v>702</v>
      </c>
      <c r="D258" s="333" t="s">
        <v>1814</v>
      </c>
      <c r="E258" s="337">
        <v>51.47</v>
      </c>
      <c r="F258" s="337">
        <v>411.76</v>
      </c>
      <c r="G258" s="337">
        <v>62.937515999999995</v>
      </c>
      <c r="H258" s="342">
        <v>503.50012799999996</v>
      </c>
      <c r="I258" s="346">
        <f t="shared" si="8"/>
        <v>1.8344705706369674E-2</v>
      </c>
      <c r="J258" s="346">
        <f t="shared" ca="1" si="9"/>
        <v>99.250989659528742</v>
      </c>
    </row>
    <row r="259" spans="1:10" ht="25.5">
      <c r="A259" s="13" t="s">
        <v>15581</v>
      </c>
      <c r="B259" s="13">
        <v>1201005171</v>
      </c>
      <c r="C259" s="13" t="s">
        <v>623</v>
      </c>
      <c r="D259" s="333" t="s">
        <v>15544</v>
      </c>
      <c r="E259" s="337">
        <v>200.35</v>
      </c>
      <c r="F259" s="337">
        <v>400.7</v>
      </c>
      <c r="G259" s="337">
        <v>244.98797999999996</v>
      </c>
      <c r="H259" s="342">
        <v>489.97595999999993</v>
      </c>
      <c r="I259" s="346">
        <f t="shared" si="8"/>
        <v>1.7851961279731703E-2</v>
      </c>
      <c r="J259" s="346">
        <f t="shared" ca="1" si="9"/>
        <v>99.268841620808473</v>
      </c>
    </row>
    <row r="260" spans="1:10" ht="25.5">
      <c r="A260" s="13" t="s">
        <v>15717</v>
      </c>
      <c r="B260" s="13">
        <v>89713</v>
      </c>
      <c r="C260" s="13" t="s">
        <v>702</v>
      </c>
      <c r="D260" s="333" t="s">
        <v>145</v>
      </c>
      <c r="E260" s="337">
        <v>32.74</v>
      </c>
      <c r="F260" s="337">
        <v>393.20740000000001</v>
      </c>
      <c r="G260" s="337">
        <v>40.034472000000001</v>
      </c>
      <c r="H260" s="342">
        <v>480.81400872</v>
      </c>
      <c r="I260" s="346">
        <f t="shared" si="8"/>
        <v>1.7518151434250007E-2</v>
      </c>
      <c r="J260" s="346">
        <f t="shared" ca="1" si="9"/>
        <v>99.286359772242719</v>
      </c>
    </row>
    <row r="261" spans="1:10" ht="38.25">
      <c r="A261" s="13" t="s">
        <v>15599</v>
      </c>
      <c r="B261" s="13">
        <v>92023</v>
      </c>
      <c r="C261" s="13" t="s">
        <v>702</v>
      </c>
      <c r="D261" s="333" t="s">
        <v>5183</v>
      </c>
      <c r="E261" s="337">
        <v>47.75</v>
      </c>
      <c r="F261" s="337">
        <v>382</v>
      </c>
      <c r="G261" s="337">
        <v>58.388699999999993</v>
      </c>
      <c r="H261" s="342">
        <v>467.10959999999994</v>
      </c>
      <c r="I261" s="346">
        <f t="shared" si="8"/>
        <v>1.7018840052052685E-2</v>
      </c>
      <c r="J261" s="346">
        <f t="shared" ca="1" si="9"/>
        <v>99.303378612294765</v>
      </c>
    </row>
    <row r="262" spans="1:10" ht="25.5">
      <c r="A262" s="13" t="s">
        <v>15351</v>
      </c>
      <c r="B262" s="13">
        <v>97064</v>
      </c>
      <c r="C262" s="13" t="s">
        <v>702</v>
      </c>
      <c r="D262" s="333" t="s">
        <v>3733</v>
      </c>
      <c r="E262" s="337">
        <v>27.65</v>
      </c>
      <c r="F262" s="337">
        <v>373.27499999999998</v>
      </c>
      <c r="G262" s="337">
        <v>33.810419999999993</v>
      </c>
      <c r="H262" s="342">
        <v>456.4406699999999</v>
      </c>
      <c r="I262" s="346">
        <f t="shared" si="8"/>
        <v>1.6630124399031325E-2</v>
      </c>
      <c r="J262" s="346">
        <f t="shared" ca="1" si="9"/>
        <v>99.320008736693794</v>
      </c>
    </row>
    <row r="263" spans="1:10" ht="25.5">
      <c r="A263" s="13" t="s">
        <v>15582</v>
      </c>
      <c r="B263" s="13">
        <v>1201005174</v>
      </c>
      <c r="C263" s="13" t="s">
        <v>623</v>
      </c>
      <c r="D263" s="333" t="s">
        <v>15545</v>
      </c>
      <c r="E263" s="337">
        <v>348.93</v>
      </c>
      <c r="F263" s="337">
        <v>348.93</v>
      </c>
      <c r="G263" s="337">
        <v>426.67160399999995</v>
      </c>
      <c r="H263" s="342">
        <v>426.67160399999995</v>
      </c>
      <c r="I263" s="346">
        <f t="shared" si="8"/>
        <v>1.5545507485242784E-2</v>
      </c>
      <c r="J263" s="346">
        <f t="shared" ca="1" si="9"/>
        <v>99.335554244179036</v>
      </c>
    </row>
    <row r="264" spans="1:10" ht="25.5">
      <c r="A264" s="13" t="s">
        <v>15715</v>
      </c>
      <c r="B264" s="13">
        <v>89711</v>
      </c>
      <c r="C264" s="13" t="s">
        <v>702</v>
      </c>
      <c r="D264" s="333" t="s">
        <v>143</v>
      </c>
      <c r="E264" s="337">
        <v>20.47</v>
      </c>
      <c r="F264" s="337">
        <v>330.99990000000003</v>
      </c>
      <c r="G264" s="337">
        <v>25.030715999999995</v>
      </c>
      <c r="H264" s="342">
        <v>404.74667771999998</v>
      </c>
      <c r="I264" s="346">
        <f t="shared" si="8"/>
        <v>1.4746686794097996E-2</v>
      </c>
      <c r="J264" s="346">
        <f t="shared" ca="1" si="9"/>
        <v>99.350300930973134</v>
      </c>
    </row>
    <row r="265" spans="1:10" ht="25.5">
      <c r="A265" s="13" t="s">
        <v>15574</v>
      </c>
      <c r="B265" s="13">
        <v>93671</v>
      </c>
      <c r="C265" s="13" t="s">
        <v>702</v>
      </c>
      <c r="D265" s="333" t="s">
        <v>5413</v>
      </c>
      <c r="E265" s="337">
        <v>82.38</v>
      </c>
      <c r="F265" s="337">
        <v>329.52</v>
      </c>
      <c r="G265" s="337">
        <v>100.73426399999998</v>
      </c>
      <c r="H265" s="342">
        <v>402.93705599999993</v>
      </c>
      <c r="I265" s="346">
        <f t="shared" si="8"/>
        <v>1.4680754382074347E-2</v>
      </c>
      <c r="J265" s="346">
        <f t="shared" ca="1" si="9"/>
        <v>99.364981685355204</v>
      </c>
    </row>
    <row r="266" spans="1:10">
      <c r="A266" s="13" t="s">
        <v>15736</v>
      </c>
      <c r="B266" s="13">
        <v>93358</v>
      </c>
      <c r="C266" s="13" t="s">
        <v>702</v>
      </c>
      <c r="D266" s="333" t="s">
        <v>85</v>
      </c>
      <c r="E266" s="337">
        <v>82.04</v>
      </c>
      <c r="F266" s="337">
        <v>327.33960000000002</v>
      </c>
      <c r="G266" s="337">
        <v>100.318512</v>
      </c>
      <c r="H266" s="342">
        <v>400.27086288000004</v>
      </c>
      <c r="I266" s="346">
        <f t="shared" si="8"/>
        <v>1.4583613337965724E-2</v>
      </c>
      <c r="J266" s="346">
        <f t="shared" ca="1" si="9"/>
        <v>99.379565298693166</v>
      </c>
    </row>
    <row r="267" spans="1:10" ht="25.5">
      <c r="A267" s="13" t="s">
        <v>15578</v>
      </c>
      <c r="B267" s="13">
        <v>93655</v>
      </c>
      <c r="C267" s="13" t="s">
        <v>702</v>
      </c>
      <c r="D267" s="333" t="s">
        <v>5395</v>
      </c>
      <c r="E267" s="337">
        <v>13.87</v>
      </c>
      <c r="F267" s="337">
        <v>319.01</v>
      </c>
      <c r="G267" s="337">
        <v>16.960235999999998</v>
      </c>
      <c r="H267" s="342">
        <v>390.08542799999998</v>
      </c>
      <c r="I267" s="346">
        <f t="shared" si="8"/>
        <v>1.4212513520956357E-2</v>
      </c>
      <c r="J267" s="346">
        <f t="shared" ca="1" si="9"/>
        <v>99.393777812214125</v>
      </c>
    </row>
    <row r="268" spans="1:10" ht="25.5">
      <c r="A268" s="13" t="s">
        <v>15636</v>
      </c>
      <c r="B268" s="13">
        <v>1201004042</v>
      </c>
      <c r="C268" s="13" t="s">
        <v>623</v>
      </c>
      <c r="D268" s="333" t="s">
        <v>15532</v>
      </c>
      <c r="E268" s="337">
        <v>31.69</v>
      </c>
      <c r="F268" s="337">
        <v>316.90000000000003</v>
      </c>
      <c r="G268" s="337">
        <v>38.750532</v>
      </c>
      <c r="H268" s="342">
        <v>387.50531999999998</v>
      </c>
      <c r="I268" s="346">
        <f t="shared" ref="I268:I331" si="10">(H268/H$365)*100</f>
        <v>1.4118508933234285E-2</v>
      </c>
      <c r="J268" s="346">
        <f t="shared" ca="1" si="9"/>
        <v>99.407896321147362</v>
      </c>
    </row>
    <row r="269" spans="1:10" ht="25.5">
      <c r="A269" s="13" t="s">
        <v>15579</v>
      </c>
      <c r="B269" s="13">
        <v>93654</v>
      </c>
      <c r="C269" s="13" t="s">
        <v>702</v>
      </c>
      <c r="D269" s="333" t="s">
        <v>5394</v>
      </c>
      <c r="E269" s="337">
        <v>12.57</v>
      </c>
      <c r="F269" s="337">
        <v>314.25</v>
      </c>
      <c r="G269" s="337">
        <v>15.370595999999999</v>
      </c>
      <c r="H269" s="342">
        <v>384.26489999999995</v>
      </c>
      <c r="I269" s="346">
        <f t="shared" si="10"/>
        <v>1.4000446299365331E-2</v>
      </c>
      <c r="J269" s="346">
        <f t="shared" ref="J269:J332" ca="1" si="11">I269+J268</f>
        <v>99.421896767446725</v>
      </c>
    </row>
    <row r="270" spans="1:10">
      <c r="A270" s="13" t="s">
        <v>15741</v>
      </c>
      <c r="B270" s="13">
        <v>104329</v>
      </c>
      <c r="C270" s="13" t="s">
        <v>702</v>
      </c>
      <c r="D270" s="333" t="s">
        <v>167</v>
      </c>
      <c r="E270" s="337">
        <v>78.33</v>
      </c>
      <c r="F270" s="337">
        <v>313.32</v>
      </c>
      <c r="G270" s="337">
        <v>95.781923999999989</v>
      </c>
      <c r="H270" s="342">
        <v>383.12769599999996</v>
      </c>
      <c r="I270" s="346">
        <f t="shared" si="10"/>
        <v>1.3959012997667926E-2</v>
      </c>
      <c r="J270" s="346">
        <f t="shared" ca="1" si="11"/>
        <v>99.435855780444399</v>
      </c>
    </row>
    <row r="271" spans="1:10" ht="25.5">
      <c r="A271" s="13">
        <v>19.22</v>
      </c>
      <c r="B271" s="13">
        <v>86915</v>
      </c>
      <c r="C271" s="13" t="s">
        <v>702</v>
      </c>
      <c r="D271" s="333" t="s">
        <v>15676</v>
      </c>
      <c r="E271" s="337">
        <v>152.36000000000001</v>
      </c>
      <c r="F271" s="337">
        <v>304.72000000000003</v>
      </c>
      <c r="G271" s="337">
        <v>186.30580800000001</v>
      </c>
      <c r="H271" s="342">
        <v>372.61161600000003</v>
      </c>
      <c r="I271" s="346">
        <f t="shared" si="10"/>
        <v>1.3575866336810197E-2</v>
      </c>
      <c r="J271" s="346">
        <f t="shared" ca="1" si="11"/>
        <v>99.449431646781207</v>
      </c>
    </row>
    <row r="272" spans="1:10" ht="25.5">
      <c r="A272" s="343" t="s">
        <v>15894</v>
      </c>
      <c r="B272" s="13">
        <v>86901</v>
      </c>
      <c r="C272" s="13" t="s">
        <v>702</v>
      </c>
      <c r="D272" s="333" t="s">
        <v>15664</v>
      </c>
      <c r="E272" s="337">
        <v>151.84</v>
      </c>
      <c r="F272" s="337">
        <v>303.68</v>
      </c>
      <c r="G272" s="337">
        <v>185.66995199999999</v>
      </c>
      <c r="H272" s="342">
        <v>371.33990399999999</v>
      </c>
      <c r="I272" s="346">
        <f t="shared" si="10"/>
        <v>1.3529532322008797E-2</v>
      </c>
      <c r="J272" s="346">
        <f t="shared" ca="1" si="11"/>
        <v>99.462961179103218</v>
      </c>
    </row>
    <row r="273" spans="1:10">
      <c r="A273" s="13">
        <v>19.600000000000001</v>
      </c>
      <c r="B273" s="13">
        <v>2034</v>
      </c>
      <c r="C273" s="13" t="s">
        <v>15331</v>
      </c>
      <c r="D273" s="333" t="s">
        <v>15669</v>
      </c>
      <c r="E273" s="337">
        <v>148.84</v>
      </c>
      <c r="F273" s="337">
        <v>297.68</v>
      </c>
      <c r="G273" s="337">
        <v>182.00155199999998</v>
      </c>
      <c r="H273" s="342">
        <v>364.00310399999995</v>
      </c>
      <c r="I273" s="346">
        <f t="shared" si="10"/>
        <v>1.3262220698154564E-2</v>
      </c>
      <c r="J273" s="346">
        <f t="shared" ca="1" si="11"/>
        <v>99.47622339980137</v>
      </c>
    </row>
    <row r="274" spans="1:10">
      <c r="A274" s="13">
        <v>19.14</v>
      </c>
      <c r="B274" s="13">
        <v>2034</v>
      </c>
      <c r="C274" s="13" t="s">
        <v>15331</v>
      </c>
      <c r="D274" s="333" t="s">
        <v>15669</v>
      </c>
      <c r="E274" s="337">
        <v>148.84</v>
      </c>
      <c r="F274" s="337">
        <v>297.68</v>
      </c>
      <c r="G274" s="337">
        <v>182.00155199999998</v>
      </c>
      <c r="H274" s="342">
        <v>364.00310399999995</v>
      </c>
      <c r="I274" s="346">
        <f t="shared" si="10"/>
        <v>1.3262220698154564E-2</v>
      </c>
      <c r="J274" s="346">
        <f t="shared" ca="1" si="11"/>
        <v>99.489485620499522</v>
      </c>
    </row>
    <row r="275" spans="1:10" ht="38.25">
      <c r="A275" s="13" t="s">
        <v>15583</v>
      </c>
      <c r="B275" s="13">
        <v>1201005348</v>
      </c>
      <c r="C275" s="13" t="s">
        <v>623</v>
      </c>
      <c r="D275" s="333" t="s">
        <v>15546</v>
      </c>
      <c r="E275" s="337">
        <v>41.96</v>
      </c>
      <c r="F275" s="337">
        <v>293.72000000000003</v>
      </c>
      <c r="G275" s="337">
        <v>51.308687999999997</v>
      </c>
      <c r="H275" s="342">
        <v>359.16081599999995</v>
      </c>
      <c r="I275" s="346">
        <f t="shared" si="10"/>
        <v>1.3085795026410774E-2</v>
      </c>
      <c r="J275" s="346">
        <f t="shared" ca="1" si="11"/>
        <v>99.502571415525935</v>
      </c>
    </row>
    <row r="276" spans="1:10" ht="25.5">
      <c r="A276" s="13" t="s">
        <v>15689</v>
      </c>
      <c r="B276" s="13">
        <v>89403</v>
      </c>
      <c r="C276" s="13" t="s">
        <v>702</v>
      </c>
      <c r="D276" s="333" t="s">
        <v>117</v>
      </c>
      <c r="E276" s="337">
        <v>18.03</v>
      </c>
      <c r="F276" s="337">
        <v>276.3999</v>
      </c>
      <c r="G276" s="337">
        <v>22.047083999999998</v>
      </c>
      <c r="H276" s="342">
        <v>337.98179771999997</v>
      </c>
      <c r="I276" s="346">
        <f t="shared" si="10"/>
        <v>1.2314151017024497E-2</v>
      </c>
      <c r="J276" s="346">
        <f t="shared" ca="1" si="11"/>
        <v>99.514885566542958</v>
      </c>
    </row>
    <row r="277" spans="1:10" ht="25.5">
      <c r="A277" s="343" t="s">
        <v>15895</v>
      </c>
      <c r="B277" s="13">
        <v>86909</v>
      </c>
      <c r="C277" s="13" t="s">
        <v>702</v>
      </c>
      <c r="D277" s="333" t="s">
        <v>15687</v>
      </c>
      <c r="E277" s="337">
        <v>137.99</v>
      </c>
      <c r="F277" s="337">
        <v>275.98</v>
      </c>
      <c r="G277" s="337">
        <v>168.734172</v>
      </c>
      <c r="H277" s="342">
        <v>337.468344</v>
      </c>
      <c r="I277" s="346">
        <f t="shared" si="10"/>
        <v>1.2295443658548434E-2</v>
      </c>
      <c r="J277" s="346">
        <f t="shared" ca="1" si="11"/>
        <v>99.527181010201502</v>
      </c>
    </row>
    <row r="278" spans="1:10" ht="25.5">
      <c r="A278" s="13" t="s">
        <v>15467</v>
      </c>
      <c r="B278" s="13">
        <v>88488</v>
      </c>
      <c r="C278" s="13" t="s">
        <v>702</v>
      </c>
      <c r="D278" s="333" t="s">
        <v>71</v>
      </c>
      <c r="E278" s="337">
        <v>14.18</v>
      </c>
      <c r="F278" s="337">
        <v>274.28771039999998</v>
      </c>
      <c r="G278" s="337">
        <v>17.339303999999998</v>
      </c>
      <c r="H278" s="342">
        <v>335.39901227711999</v>
      </c>
      <c r="I278" s="346">
        <f t="shared" si="10"/>
        <v>1.2220048878380496E-2</v>
      </c>
      <c r="J278" s="346">
        <f t="shared" ca="1" si="11"/>
        <v>99.539401059079879</v>
      </c>
    </row>
    <row r="279" spans="1:10" ht="25.5">
      <c r="A279" s="13" t="s">
        <v>15573</v>
      </c>
      <c r="B279" s="13">
        <v>93672</v>
      </c>
      <c r="C279" s="13" t="s">
        <v>702</v>
      </c>
      <c r="D279" s="333" t="s">
        <v>5414</v>
      </c>
      <c r="E279" s="337">
        <v>89.57</v>
      </c>
      <c r="F279" s="337">
        <v>268.70999999999998</v>
      </c>
      <c r="G279" s="337">
        <v>109.52619599999998</v>
      </c>
      <c r="H279" s="342">
        <v>328.57858799999997</v>
      </c>
      <c r="I279" s="346">
        <f t="shared" si="10"/>
        <v>1.1971551074311722E-2</v>
      </c>
      <c r="J279" s="346">
        <f t="shared" ca="1" si="11"/>
        <v>99.551372610154189</v>
      </c>
    </row>
    <row r="280" spans="1:10">
      <c r="A280" s="343" t="s">
        <v>15924</v>
      </c>
      <c r="B280" s="13">
        <v>105521</v>
      </c>
      <c r="C280" s="13" t="s">
        <v>702</v>
      </c>
      <c r="D280" s="333" t="s">
        <v>15662</v>
      </c>
      <c r="E280" s="337">
        <v>4.8499999999999996</v>
      </c>
      <c r="F280" s="337">
        <v>267.47749999999996</v>
      </c>
      <c r="G280" s="337">
        <v>5.9305799999999991</v>
      </c>
      <c r="H280" s="342">
        <v>327.07148699999993</v>
      </c>
      <c r="I280" s="346">
        <f t="shared" si="10"/>
        <v>1.191664081157833E-2</v>
      </c>
      <c r="J280" s="346">
        <f t="shared" ca="1" si="11"/>
        <v>99.563289250965767</v>
      </c>
    </row>
    <row r="281" spans="1:10" ht="25.5">
      <c r="A281" s="13" t="s">
        <v>15571</v>
      </c>
      <c r="B281" s="13">
        <v>1201005089</v>
      </c>
      <c r="C281" s="13" t="s">
        <v>623</v>
      </c>
      <c r="D281" s="333" t="s">
        <v>15543</v>
      </c>
      <c r="E281" s="337">
        <v>261.72000000000003</v>
      </c>
      <c r="F281" s="337">
        <v>261.72000000000003</v>
      </c>
      <c r="G281" s="337">
        <v>320.03121600000003</v>
      </c>
      <c r="H281" s="342">
        <v>320.03121600000003</v>
      </c>
      <c r="I281" s="346">
        <f t="shared" si="10"/>
        <v>1.1660133032521546E-2</v>
      </c>
      <c r="J281" s="346">
        <f t="shared" ca="1" si="11"/>
        <v>99.574949383998288</v>
      </c>
    </row>
    <row r="282" spans="1:10" ht="38.25">
      <c r="A282" s="13" t="s">
        <v>15587</v>
      </c>
      <c r="B282" s="13">
        <v>97670</v>
      </c>
      <c r="C282" s="13" t="s">
        <v>702</v>
      </c>
      <c r="D282" s="333" t="s">
        <v>9207</v>
      </c>
      <c r="E282" s="337">
        <v>25.68</v>
      </c>
      <c r="F282" s="337">
        <v>256.8</v>
      </c>
      <c r="G282" s="337">
        <v>31.401503999999996</v>
      </c>
      <c r="H282" s="342">
        <v>314.01503999999994</v>
      </c>
      <c r="I282" s="346">
        <f t="shared" si="10"/>
        <v>1.1440937500961073E-2</v>
      </c>
      <c r="J282" s="346">
        <f t="shared" ca="1" si="11"/>
        <v>99.586390321499252</v>
      </c>
    </row>
    <row r="283" spans="1:10">
      <c r="B283" s="13" t="s">
        <v>15829</v>
      </c>
      <c r="C283" s="13" t="s">
        <v>15324</v>
      </c>
      <c r="D283" s="333" t="s">
        <v>15660</v>
      </c>
      <c r="E283" s="337">
        <v>256.7</v>
      </c>
      <c r="F283" s="337">
        <v>256.7</v>
      </c>
      <c r="G283" s="337">
        <v>313.89275999999995</v>
      </c>
      <c r="H283" s="342">
        <v>313.89275999999995</v>
      </c>
      <c r="I283" s="346">
        <f t="shared" si="10"/>
        <v>1.1436482307230168E-2</v>
      </c>
      <c r="J283" s="346">
        <f t="shared" ca="1" si="11"/>
        <v>99.597826803806484</v>
      </c>
    </row>
    <row r="284" spans="1:10" ht="38.25">
      <c r="A284" s="13" t="s">
        <v>15598</v>
      </c>
      <c r="B284" s="13">
        <v>91959</v>
      </c>
      <c r="C284" s="13" t="s">
        <v>702</v>
      </c>
      <c r="D284" s="333" t="s">
        <v>15551</v>
      </c>
      <c r="E284" s="337">
        <v>42.66</v>
      </c>
      <c r="F284" s="337">
        <v>255.95999999999998</v>
      </c>
      <c r="G284" s="337">
        <v>52.164647999999993</v>
      </c>
      <c r="H284" s="342">
        <v>312.98788799999994</v>
      </c>
      <c r="I284" s="346">
        <f t="shared" si="10"/>
        <v>1.1403513873621481E-2</v>
      </c>
      <c r="J284" s="346">
        <f t="shared" ca="1" si="11"/>
        <v>99.609230317680101</v>
      </c>
    </row>
    <row r="285" spans="1:10" ht="38.25">
      <c r="A285" s="13" t="s">
        <v>15728</v>
      </c>
      <c r="B285" s="13">
        <v>89797</v>
      </c>
      <c r="C285" s="13" t="s">
        <v>702</v>
      </c>
      <c r="D285" s="333" t="s">
        <v>156</v>
      </c>
      <c r="E285" s="337">
        <v>50.82</v>
      </c>
      <c r="F285" s="337">
        <v>254.1</v>
      </c>
      <c r="G285" s="337">
        <v>62.142695999999994</v>
      </c>
      <c r="H285" s="342">
        <v>310.71347999999995</v>
      </c>
      <c r="I285" s="346">
        <f t="shared" si="10"/>
        <v>1.1320647270226669E-2</v>
      </c>
      <c r="J285" s="346">
        <f t="shared" ca="1" si="11"/>
        <v>99.620550964950326</v>
      </c>
    </row>
    <row r="286" spans="1:10" ht="25.5">
      <c r="A286" s="13" t="s">
        <v>15876</v>
      </c>
      <c r="B286" s="13">
        <v>94228</v>
      </c>
      <c r="C286" s="13" t="s">
        <v>702</v>
      </c>
      <c r="D286" s="333" t="s">
        <v>63</v>
      </c>
      <c r="E286" s="337">
        <v>76.400000000000006</v>
      </c>
      <c r="F286" s="337">
        <v>252.12000000000003</v>
      </c>
      <c r="G286" s="337">
        <v>93.42192</v>
      </c>
      <c r="H286" s="342">
        <v>308.29233600000003</v>
      </c>
      <c r="I286" s="346">
        <f t="shared" si="10"/>
        <v>1.1232434434354776E-2</v>
      </c>
      <c r="J286" s="346">
        <f t="shared" ca="1" si="11"/>
        <v>99.631783399384673</v>
      </c>
    </row>
    <row r="287" spans="1:10" ht="38.25">
      <c r="A287" s="13" t="s">
        <v>15690</v>
      </c>
      <c r="B287" s="13">
        <v>89429</v>
      </c>
      <c r="C287" s="13" t="s">
        <v>702</v>
      </c>
      <c r="D287" s="333" t="s">
        <v>118</v>
      </c>
      <c r="E287" s="337">
        <v>5.86</v>
      </c>
      <c r="F287" s="337">
        <v>251.98000000000002</v>
      </c>
      <c r="G287" s="337">
        <v>7.1656079999999998</v>
      </c>
      <c r="H287" s="342">
        <v>308.12114400000002</v>
      </c>
      <c r="I287" s="346">
        <f t="shared" si="10"/>
        <v>1.1226197163131509E-2</v>
      </c>
      <c r="J287" s="346">
        <f t="shared" ca="1" si="11"/>
        <v>99.643009596547799</v>
      </c>
    </row>
    <row r="288" spans="1:10" ht="38.25">
      <c r="A288" s="13" t="s">
        <v>15721</v>
      </c>
      <c r="B288" s="13">
        <v>89746</v>
      </c>
      <c r="C288" s="13" t="s">
        <v>702</v>
      </c>
      <c r="D288" s="333" t="s">
        <v>149</v>
      </c>
      <c r="E288" s="337">
        <v>27.81</v>
      </c>
      <c r="F288" s="337">
        <v>250.29</v>
      </c>
      <c r="G288" s="337">
        <v>34.006067999999992</v>
      </c>
      <c r="H288" s="342">
        <v>306.05461199999991</v>
      </c>
      <c r="I288" s="346">
        <f t="shared" si="10"/>
        <v>1.115090438907923E-2</v>
      </c>
      <c r="J288" s="346">
        <f t="shared" ca="1" si="11"/>
        <v>99.654160500936882</v>
      </c>
    </row>
    <row r="289" spans="1:10" ht="25.5">
      <c r="A289" s="13" t="s">
        <v>15696</v>
      </c>
      <c r="B289" s="13">
        <v>90373</v>
      </c>
      <c r="C289" s="13" t="s">
        <v>702</v>
      </c>
      <c r="D289" s="333" t="s">
        <v>124</v>
      </c>
      <c r="E289" s="337">
        <v>12.4</v>
      </c>
      <c r="F289" s="337">
        <v>248</v>
      </c>
      <c r="G289" s="337">
        <v>15.162719999999998</v>
      </c>
      <c r="H289" s="342">
        <v>303.25439999999998</v>
      </c>
      <c r="I289" s="346">
        <f t="shared" si="10"/>
        <v>1.1048880452641536E-2</v>
      </c>
      <c r="J289" s="346">
        <f t="shared" ca="1" si="11"/>
        <v>99.665209381389531</v>
      </c>
    </row>
    <row r="290" spans="1:10" ht="25.5">
      <c r="A290" s="13" t="s">
        <v>15693</v>
      </c>
      <c r="B290" s="13">
        <v>89408</v>
      </c>
      <c r="C290" s="13" t="s">
        <v>702</v>
      </c>
      <c r="D290" s="333" t="s">
        <v>121</v>
      </c>
      <c r="E290" s="337">
        <v>8.25</v>
      </c>
      <c r="F290" s="337">
        <v>247.5</v>
      </c>
      <c r="G290" s="337">
        <v>10.088099999999999</v>
      </c>
      <c r="H290" s="342">
        <v>302.64299999999997</v>
      </c>
      <c r="I290" s="346">
        <f t="shared" si="10"/>
        <v>1.1026604483987016E-2</v>
      </c>
      <c r="J290" s="346">
        <f t="shared" ca="1" si="11"/>
        <v>99.676235985873518</v>
      </c>
    </row>
    <row r="291" spans="1:10" ht="25.5">
      <c r="A291" s="13" t="s">
        <v>15837</v>
      </c>
      <c r="B291" s="13">
        <v>98557</v>
      </c>
      <c r="C291" s="13" t="s">
        <v>702</v>
      </c>
      <c r="D291" s="333" t="s">
        <v>5034</v>
      </c>
      <c r="E291" s="337">
        <v>43.77</v>
      </c>
      <c r="F291" s="337">
        <v>247.30050000000003</v>
      </c>
      <c r="G291" s="337">
        <v>53.521955999999996</v>
      </c>
      <c r="H291" s="342">
        <v>302.39905140000002</v>
      </c>
      <c r="I291" s="346">
        <f t="shared" si="10"/>
        <v>1.1017716372493864E-2</v>
      </c>
      <c r="J291" s="346">
        <f t="shared" ca="1" si="11"/>
        <v>99.687253702246011</v>
      </c>
    </row>
    <row r="292" spans="1:10" ht="25.5">
      <c r="A292" s="13" t="s">
        <v>15638</v>
      </c>
      <c r="B292" s="13">
        <v>1201007008</v>
      </c>
      <c r="C292" s="13" t="s">
        <v>623</v>
      </c>
      <c r="D292" s="333" t="s">
        <v>15534</v>
      </c>
      <c r="E292" s="337">
        <v>240.65</v>
      </c>
      <c r="F292" s="337">
        <v>240.65</v>
      </c>
      <c r="G292" s="337">
        <v>294.26682</v>
      </c>
      <c r="H292" s="342">
        <v>294.26682</v>
      </c>
      <c r="I292" s="346">
        <f t="shared" si="10"/>
        <v>1.0721423713420103E-2</v>
      </c>
      <c r="J292" s="346">
        <f t="shared" ca="1" si="11"/>
        <v>99.697975125959431</v>
      </c>
    </row>
    <row r="293" spans="1:10" ht="25.5">
      <c r="A293" s="13" t="s">
        <v>15644</v>
      </c>
      <c r="B293" s="13">
        <v>93382</v>
      </c>
      <c r="C293" s="13" t="s">
        <v>702</v>
      </c>
      <c r="D293" s="333" t="s">
        <v>1443</v>
      </c>
      <c r="E293" s="337">
        <v>29.73</v>
      </c>
      <c r="F293" s="337">
        <v>237.84</v>
      </c>
      <c r="G293" s="337">
        <v>36.353843999999995</v>
      </c>
      <c r="H293" s="342">
        <v>290.83075199999996</v>
      </c>
      <c r="I293" s="346">
        <f t="shared" si="10"/>
        <v>1.0596232769581704E-2</v>
      </c>
      <c r="J293" s="346">
        <f t="shared" ca="1" si="11"/>
        <v>99.708571358729017</v>
      </c>
    </row>
    <row r="294" spans="1:10" ht="25.5">
      <c r="A294" s="13" t="s">
        <v>15507</v>
      </c>
      <c r="B294" s="13">
        <v>94231</v>
      </c>
      <c r="C294" s="13" t="s">
        <v>702</v>
      </c>
      <c r="D294" s="333" t="s">
        <v>59</v>
      </c>
      <c r="E294" s="337">
        <v>46.2</v>
      </c>
      <c r="F294" s="337">
        <v>235.62000000000003</v>
      </c>
      <c r="G294" s="337">
        <v>56.493359999999996</v>
      </c>
      <c r="H294" s="342">
        <v>288.11613599999998</v>
      </c>
      <c r="I294" s="346">
        <f t="shared" si="10"/>
        <v>1.0497327468755639E-2</v>
      </c>
      <c r="J294" s="346">
        <f t="shared" ca="1" si="11"/>
        <v>99.719068686197772</v>
      </c>
    </row>
    <row r="295" spans="1:10" ht="25.5">
      <c r="A295" s="13" t="s">
        <v>15643</v>
      </c>
      <c r="B295" s="13">
        <v>93358</v>
      </c>
      <c r="C295" s="13" t="s">
        <v>702</v>
      </c>
      <c r="D295" s="333" t="s">
        <v>15560</v>
      </c>
      <c r="E295" s="337">
        <v>28.73</v>
      </c>
      <c r="F295" s="337">
        <v>229.84</v>
      </c>
      <c r="G295" s="337">
        <v>35.131043999999996</v>
      </c>
      <c r="H295" s="342">
        <v>281.04835199999997</v>
      </c>
      <c r="I295" s="346">
        <f t="shared" si="10"/>
        <v>1.0239817271109397E-2</v>
      </c>
      <c r="J295" s="346">
        <f t="shared" ca="1" si="11"/>
        <v>99.729308503468886</v>
      </c>
    </row>
    <row r="296" spans="1:10" ht="38.25">
      <c r="A296" s="13" t="s">
        <v>15750</v>
      </c>
      <c r="B296" s="13">
        <v>12137</v>
      </c>
      <c r="C296" s="13" t="s">
        <v>15331</v>
      </c>
      <c r="D296" s="333" t="s">
        <v>176</v>
      </c>
      <c r="E296" s="337">
        <v>15.26</v>
      </c>
      <c r="F296" s="337">
        <v>228.9</v>
      </c>
      <c r="G296" s="337">
        <v>18.659927999999997</v>
      </c>
      <c r="H296" s="342">
        <v>279.89891999999998</v>
      </c>
      <c r="I296" s="346">
        <f t="shared" si="10"/>
        <v>1.0197938450038902E-2</v>
      </c>
      <c r="J296" s="346">
        <f t="shared" ca="1" si="11"/>
        <v>99.73950644191892</v>
      </c>
    </row>
    <row r="297" spans="1:10" ht="63.75">
      <c r="A297" s="13" t="s">
        <v>15619</v>
      </c>
      <c r="B297" s="13">
        <v>105545</v>
      </c>
      <c r="C297" s="13" t="s">
        <v>702</v>
      </c>
      <c r="D297" s="333" t="s">
        <v>15682</v>
      </c>
      <c r="E297" s="337">
        <v>25.4</v>
      </c>
      <c r="F297" s="337">
        <v>228.6</v>
      </c>
      <c r="G297" s="337">
        <v>31.059119999999997</v>
      </c>
      <c r="H297" s="342">
        <v>279.53207999999995</v>
      </c>
      <c r="I297" s="346">
        <f t="shared" si="10"/>
        <v>1.0184572868846189E-2</v>
      </c>
      <c r="J297" s="346">
        <f t="shared" ca="1" si="11"/>
        <v>99.749691014787771</v>
      </c>
    </row>
    <row r="298" spans="1:10">
      <c r="A298" s="13" t="s">
        <v>15839</v>
      </c>
      <c r="B298" s="13">
        <v>93358</v>
      </c>
      <c r="C298" s="13" t="s">
        <v>702</v>
      </c>
      <c r="D298" s="333" t="s">
        <v>85</v>
      </c>
      <c r="E298" s="337">
        <v>82.04</v>
      </c>
      <c r="F298" s="337">
        <v>219.86720000000003</v>
      </c>
      <c r="G298" s="337">
        <v>100.318512</v>
      </c>
      <c r="H298" s="342">
        <v>268.85361216000001</v>
      </c>
      <c r="I298" s="346">
        <f t="shared" si="10"/>
        <v>9.7955097107138202E-3</v>
      </c>
      <c r="J298" s="346">
        <f t="shared" ca="1" si="11"/>
        <v>99.759486524498485</v>
      </c>
    </row>
    <row r="299" spans="1:10" ht="38.25">
      <c r="A299" s="13" t="s">
        <v>15718</v>
      </c>
      <c r="B299" s="13">
        <v>89744</v>
      </c>
      <c r="C299" s="13" t="s">
        <v>702</v>
      </c>
      <c r="D299" s="333" t="s">
        <v>146</v>
      </c>
      <c r="E299" s="337">
        <v>26.95</v>
      </c>
      <c r="F299" s="337">
        <v>215.6</v>
      </c>
      <c r="G299" s="337">
        <v>32.954459999999997</v>
      </c>
      <c r="H299" s="342">
        <v>263.63567999999998</v>
      </c>
      <c r="I299" s="346">
        <f t="shared" si="10"/>
        <v>9.6053976838286897E-3</v>
      </c>
      <c r="J299" s="346">
        <f t="shared" ca="1" si="11"/>
        <v>99.769091922182312</v>
      </c>
    </row>
    <row r="300" spans="1:10" ht="25.5">
      <c r="A300" s="13" t="s">
        <v>15733</v>
      </c>
      <c r="B300" s="13">
        <v>89784</v>
      </c>
      <c r="C300" s="13" t="s">
        <v>702</v>
      </c>
      <c r="D300" s="333" t="s">
        <v>161</v>
      </c>
      <c r="E300" s="337">
        <v>23.54</v>
      </c>
      <c r="F300" s="337">
        <v>211.85999999999999</v>
      </c>
      <c r="G300" s="337">
        <v>28.784711999999995</v>
      </c>
      <c r="H300" s="342">
        <v>259.06240799999995</v>
      </c>
      <c r="I300" s="346">
        <f t="shared" si="10"/>
        <v>9.4387734382928856E-3</v>
      </c>
      <c r="J300" s="346">
        <f t="shared" ca="1" si="11"/>
        <v>99.778530695620603</v>
      </c>
    </row>
    <row r="301" spans="1:10" ht="25.5">
      <c r="A301" s="13" t="s">
        <v>15766</v>
      </c>
      <c r="B301" s="13">
        <v>97644</v>
      </c>
      <c r="C301" s="13" t="s">
        <v>702</v>
      </c>
      <c r="D301" s="333" t="s">
        <v>2596</v>
      </c>
      <c r="E301" s="337">
        <v>9.16</v>
      </c>
      <c r="F301" s="337">
        <v>207.19919999999999</v>
      </c>
      <c r="G301" s="337">
        <v>11.200847999999999</v>
      </c>
      <c r="H301" s="342">
        <v>253.36318175999995</v>
      </c>
      <c r="I301" s="346">
        <f t="shared" si="10"/>
        <v>9.2311257688829189E-3</v>
      </c>
      <c r="J301" s="346">
        <f t="shared" ca="1" si="11"/>
        <v>99.787761821389481</v>
      </c>
    </row>
    <row r="302" spans="1:10" ht="25.5">
      <c r="A302" s="343" t="s">
        <v>15908</v>
      </c>
      <c r="B302" s="13">
        <v>1301002004</v>
      </c>
      <c r="C302" s="13" t="s">
        <v>623</v>
      </c>
      <c r="D302" s="333" t="s">
        <v>15681</v>
      </c>
      <c r="E302" s="337">
        <v>100.63</v>
      </c>
      <c r="F302" s="337">
        <v>201.26</v>
      </c>
      <c r="G302" s="337">
        <v>123.05036399999999</v>
      </c>
      <c r="H302" s="342">
        <v>246.10072799999998</v>
      </c>
      <c r="I302" s="346">
        <f t="shared" si="10"/>
        <v>8.9665229028170774E-3</v>
      </c>
      <c r="J302" s="346">
        <f t="shared" ca="1" si="11"/>
        <v>99.796728344292291</v>
      </c>
    </row>
    <row r="303" spans="1:10" ht="25.5">
      <c r="A303" s="13" t="s">
        <v>15704</v>
      </c>
      <c r="B303" s="13">
        <v>94792</v>
      </c>
      <c r="C303" s="13" t="s">
        <v>702</v>
      </c>
      <c r="D303" s="333" t="s">
        <v>132</v>
      </c>
      <c r="E303" s="337">
        <v>87.98</v>
      </c>
      <c r="F303" s="337">
        <v>175.96</v>
      </c>
      <c r="G303" s="337">
        <v>107.58194399999999</v>
      </c>
      <c r="H303" s="342">
        <v>215.16388799999999</v>
      </c>
      <c r="I303" s="346">
        <f t="shared" si="10"/>
        <v>7.8393588888984057E-3</v>
      </c>
      <c r="J303" s="346">
        <f t="shared" ca="1" si="11"/>
        <v>99.804567703181192</v>
      </c>
    </row>
    <row r="304" spans="1:10">
      <c r="A304" s="343" t="s">
        <v>15925</v>
      </c>
      <c r="B304" s="13">
        <v>200563</v>
      </c>
      <c r="C304" s="13" t="s">
        <v>15830</v>
      </c>
      <c r="D304" s="333" t="s">
        <v>15831</v>
      </c>
      <c r="E304" s="337">
        <v>174.48</v>
      </c>
      <c r="F304" s="337">
        <v>174.48</v>
      </c>
      <c r="G304" s="337">
        <v>213.35414399999996</v>
      </c>
      <c r="H304" s="342">
        <v>213.35414399999996</v>
      </c>
      <c r="I304" s="346">
        <f t="shared" si="10"/>
        <v>7.773422021681028E-3</v>
      </c>
      <c r="J304" s="346">
        <f t="shared" ca="1" si="11"/>
        <v>99.812341125202877</v>
      </c>
    </row>
    <row r="305" spans="1:10" ht="25.5">
      <c r="A305" s="13" t="s">
        <v>15697</v>
      </c>
      <c r="B305" s="13">
        <v>89440</v>
      </c>
      <c r="C305" s="13" t="s">
        <v>702</v>
      </c>
      <c r="D305" s="333" t="s">
        <v>125</v>
      </c>
      <c r="E305" s="337">
        <v>11.43</v>
      </c>
      <c r="F305" s="337">
        <v>171.45</v>
      </c>
      <c r="G305" s="337">
        <v>13.976603999999998</v>
      </c>
      <c r="H305" s="342">
        <v>209.64905999999996</v>
      </c>
      <c r="I305" s="346">
        <f t="shared" si="10"/>
        <v>7.6384296516346407E-3</v>
      </c>
      <c r="J305" s="346">
        <f t="shared" ca="1" si="11"/>
        <v>99.819979554854513</v>
      </c>
    </row>
    <row r="306" spans="1:10" ht="38.25">
      <c r="A306" s="13" t="s">
        <v>15725</v>
      </c>
      <c r="B306" s="13">
        <v>89728</v>
      </c>
      <c r="C306" s="13" t="s">
        <v>702</v>
      </c>
      <c r="D306" s="333" t="s">
        <v>153</v>
      </c>
      <c r="E306" s="337">
        <v>13.02</v>
      </c>
      <c r="F306" s="337">
        <v>169.26</v>
      </c>
      <c r="G306" s="337">
        <v>15.920855999999999</v>
      </c>
      <c r="H306" s="342">
        <v>206.97112799999999</v>
      </c>
      <c r="I306" s="346">
        <f t="shared" si="10"/>
        <v>7.5408609089278478E-3</v>
      </c>
      <c r="J306" s="346">
        <f t="shared" ca="1" si="11"/>
        <v>99.827520415763445</v>
      </c>
    </row>
    <row r="307" spans="1:10" ht="38.25">
      <c r="A307" s="13" t="s">
        <v>15753</v>
      </c>
      <c r="B307" s="13">
        <v>11853</v>
      </c>
      <c r="C307" s="13" t="s">
        <v>15331</v>
      </c>
      <c r="D307" s="333" t="s">
        <v>179</v>
      </c>
      <c r="E307" s="337">
        <v>18.64</v>
      </c>
      <c r="F307" s="337">
        <v>167.76</v>
      </c>
      <c r="G307" s="337">
        <v>22.792991999999998</v>
      </c>
      <c r="H307" s="342">
        <v>205.13692799999998</v>
      </c>
      <c r="I307" s="346">
        <f t="shared" si="10"/>
        <v>7.47403300296429E-3</v>
      </c>
      <c r="J307" s="346">
        <f t="shared" ca="1" si="11"/>
        <v>99.834994448766409</v>
      </c>
    </row>
    <row r="308" spans="1:10" ht="38.25">
      <c r="A308" s="13" t="s">
        <v>15739</v>
      </c>
      <c r="B308" s="13">
        <v>104353</v>
      </c>
      <c r="C308" s="13" t="s">
        <v>702</v>
      </c>
      <c r="D308" s="333" t="s">
        <v>165</v>
      </c>
      <c r="E308" s="337">
        <v>41.19</v>
      </c>
      <c r="F308" s="337">
        <v>164.76</v>
      </c>
      <c r="G308" s="337">
        <v>50.367131999999991</v>
      </c>
      <c r="H308" s="342">
        <v>201.46852799999996</v>
      </c>
      <c r="I308" s="346">
        <f t="shared" si="10"/>
        <v>7.3403771910371734E-3</v>
      </c>
      <c r="J308" s="346">
        <f t="shared" ca="1" si="11"/>
        <v>99.842334825957451</v>
      </c>
    </row>
    <row r="309" spans="1:10" ht="25.5">
      <c r="A309" s="13" t="s">
        <v>15740</v>
      </c>
      <c r="B309" s="13">
        <v>104352</v>
      </c>
      <c r="C309" s="13" t="s">
        <v>702</v>
      </c>
      <c r="D309" s="333" t="s">
        <v>166</v>
      </c>
      <c r="E309" s="337">
        <v>39.07</v>
      </c>
      <c r="F309" s="337">
        <v>156.28</v>
      </c>
      <c r="G309" s="337">
        <v>47.774795999999995</v>
      </c>
      <c r="H309" s="342">
        <v>191.09918399999998</v>
      </c>
      <c r="I309" s="346">
        <f t="shared" si="10"/>
        <v>6.962576762656528E-3</v>
      </c>
      <c r="J309" s="346">
        <f t="shared" ca="1" si="11"/>
        <v>99.849297402720111</v>
      </c>
    </row>
    <row r="310" spans="1:10">
      <c r="A310" s="13" t="s">
        <v>15463</v>
      </c>
      <c r="B310" s="13">
        <v>96120</v>
      </c>
      <c r="C310" s="13" t="s">
        <v>702</v>
      </c>
      <c r="D310" s="333" t="s">
        <v>15461</v>
      </c>
      <c r="E310" s="337">
        <v>3.11</v>
      </c>
      <c r="F310" s="337">
        <v>151.14599999999999</v>
      </c>
      <c r="G310" s="337">
        <v>3.8029079999999995</v>
      </c>
      <c r="H310" s="342">
        <v>184.82132879999997</v>
      </c>
      <c r="I310" s="346">
        <f t="shared" si="10"/>
        <v>6.7338471165119245E-3</v>
      </c>
      <c r="J310" s="346">
        <f t="shared" ca="1" si="11"/>
        <v>99.856031249836619</v>
      </c>
    </row>
    <row r="311" spans="1:10">
      <c r="A311" s="343" t="s">
        <v>15896</v>
      </c>
      <c r="B311" s="13">
        <v>95544</v>
      </c>
      <c r="C311" s="13" t="s">
        <v>702</v>
      </c>
      <c r="D311" s="333" t="s">
        <v>15666</v>
      </c>
      <c r="E311" s="337">
        <v>35.82</v>
      </c>
      <c r="F311" s="337">
        <v>143.28</v>
      </c>
      <c r="G311" s="337">
        <v>43.800695999999995</v>
      </c>
      <c r="H311" s="342">
        <v>175.20278399999998</v>
      </c>
      <c r="I311" s="346">
        <f t="shared" si="10"/>
        <v>6.3834015776390281E-3</v>
      </c>
      <c r="J311" s="346">
        <f t="shared" ca="1" si="11"/>
        <v>99.862414651414255</v>
      </c>
    </row>
    <row r="312" spans="1:10">
      <c r="A312" s="343" t="s">
        <v>15905</v>
      </c>
      <c r="B312" s="13">
        <v>95544</v>
      </c>
      <c r="C312" s="13" t="s">
        <v>702</v>
      </c>
      <c r="D312" s="333" t="s">
        <v>15666</v>
      </c>
      <c r="E312" s="337">
        <v>35.82</v>
      </c>
      <c r="F312" s="337">
        <v>143.28</v>
      </c>
      <c r="G312" s="337">
        <v>43.800695999999995</v>
      </c>
      <c r="H312" s="342">
        <v>175.20278399999998</v>
      </c>
      <c r="I312" s="346">
        <f t="shared" si="10"/>
        <v>6.3834015776390281E-3</v>
      </c>
      <c r="J312" s="346">
        <f t="shared" ca="1" si="11"/>
        <v>99.868798052991892</v>
      </c>
    </row>
    <row r="313" spans="1:10" ht="25.5">
      <c r="A313" s="13" t="s">
        <v>15705</v>
      </c>
      <c r="B313" s="13">
        <v>89985</v>
      </c>
      <c r="C313" s="13" t="s">
        <v>702</v>
      </c>
      <c r="D313" s="333" t="s">
        <v>133</v>
      </c>
      <c r="E313" s="337">
        <v>68.760000000000005</v>
      </c>
      <c r="F313" s="337">
        <v>137.52000000000001</v>
      </c>
      <c r="G313" s="337">
        <v>84.079728000000003</v>
      </c>
      <c r="H313" s="342">
        <v>168.15945600000001</v>
      </c>
      <c r="I313" s="346">
        <f t="shared" si="10"/>
        <v>6.1267824187389679E-3</v>
      </c>
      <c r="J313" s="346">
        <f t="shared" ca="1" si="11"/>
        <v>99.874924835410624</v>
      </c>
    </row>
    <row r="314" spans="1:10" ht="38.25">
      <c r="A314" s="13" t="s">
        <v>15723</v>
      </c>
      <c r="B314" s="13">
        <v>89732</v>
      </c>
      <c r="C314" s="13" t="s">
        <v>702</v>
      </c>
      <c r="D314" s="333" t="s">
        <v>151</v>
      </c>
      <c r="E314" s="337">
        <v>15.14</v>
      </c>
      <c r="F314" s="337">
        <v>136.26</v>
      </c>
      <c r="G314" s="337">
        <v>18.513192</v>
      </c>
      <c r="H314" s="342">
        <v>166.618728</v>
      </c>
      <c r="I314" s="346">
        <f t="shared" si="10"/>
        <v>6.0706469777295794E-3</v>
      </c>
      <c r="J314" s="346">
        <f t="shared" ca="1" si="11"/>
        <v>99.880995482388357</v>
      </c>
    </row>
    <row r="315" spans="1:10" ht="25.5">
      <c r="A315" s="13" t="s">
        <v>15700</v>
      </c>
      <c r="B315" s="13">
        <v>89424</v>
      </c>
      <c r="C315" s="13" t="s">
        <v>702</v>
      </c>
      <c r="D315" s="333" t="s">
        <v>128</v>
      </c>
      <c r="E315" s="337">
        <v>6.26</v>
      </c>
      <c r="F315" s="337">
        <v>131.46</v>
      </c>
      <c r="G315" s="337">
        <v>7.6547279999999986</v>
      </c>
      <c r="H315" s="342">
        <v>160.74928799999998</v>
      </c>
      <c r="I315" s="346">
        <f t="shared" si="10"/>
        <v>5.8567976786461943E-3</v>
      </c>
      <c r="J315" s="346">
        <f t="shared" ca="1" si="11"/>
        <v>99.886852280067004</v>
      </c>
    </row>
    <row r="316" spans="1:10" ht="51">
      <c r="A316" s="13" t="s">
        <v>15836</v>
      </c>
      <c r="B316" s="13">
        <v>93380</v>
      </c>
      <c r="C316" s="13" t="s">
        <v>702</v>
      </c>
      <c r="D316" s="333" t="s">
        <v>87</v>
      </c>
      <c r="E316" s="337">
        <v>15.34</v>
      </c>
      <c r="F316" s="337">
        <v>128.70260000000002</v>
      </c>
      <c r="G316" s="337">
        <v>18.757751999999996</v>
      </c>
      <c r="H316" s="342">
        <v>157.37753927999998</v>
      </c>
      <c r="I316" s="346">
        <f t="shared" si="10"/>
        <v>5.7339501667102513E-3</v>
      </c>
      <c r="J316" s="346">
        <f t="shared" ca="1" si="11"/>
        <v>99.892586230233718</v>
      </c>
    </row>
    <row r="317" spans="1:10" ht="38.25">
      <c r="A317" s="13" t="s">
        <v>15727</v>
      </c>
      <c r="B317" s="13">
        <v>89743</v>
      </c>
      <c r="C317" s="13" t="s">
        <v>702</v>
      </c>
      <c r="D317" s="333" t="s">
        <v>155</v>
      </c>
      <c r="E317" s="337">
        <v>60.57</v>
      </c>
      <c r="F317" s="337">
        <v>121.14</v>
      </c>
      <c r="G317" s="337">
        <v>74.064995999999994</v>
      </c>
      <c r="H317" s="342">
        <v>148.12999199999999</v>
      </c>
      <c r="I317" s="346">
        <f t="shared" si="10"/>
        <v>5.3970216856169175E-3</v>
      </c>
      <c r="J317" s="346">
        <f t="shared" ca="1" si="11"/>
        <v>99.897983251919328</v>
      </c>
    </row>
    <row r="318" spans="1:10" ht="25.5">
      <c r="A318" s="13" t="s">
        <v>15768</v>
      </c>
      <c r="B318" s="13">
        <v>23712</v>
      </c>
      <c r="C318" s="13" t="s">
        <v>627</v>
      </c>
      <c r="D318" s="333" t="s">
        <v>15762</v>
      </c>
      <c r="E318" s="337">
        <v>29.86</v>
      </c>
      <c r="F318" s="337">
        <v>115.98370499999999</v>
      </c>
      <c r="G318" s="337">
        <v>36.512807999999993</v>
      </c>
      <c r="H318" s="342">
        <v>141.82487447399996</v>
      </c>
      <c r="I318" s="346">
        <f t="shared" si="10"/>
        <v>5.1672987540300076E-3</v>
      </c>
      <c r="J318" s="346">
        <f t="shared" ca="1" si="11"/>
        <v>99.903150550673359</v>
      </c>
    </row>
    <row r="319" spans="1:10" ht="38.25">
      <c r="A319" s="13" t="s">
        <v>15722</v>
      </c>
      <c r="B319" s="13">
        <v>89726</v>
      </c>
      <c r="C319" s="13" t="s">
        <v>702</v>
      </c>
      <c r="D319" s="333" t="s">
        <v>150</v>
      </c>
      <c r="E319" s="337">
        <v>10.27</v>
      </c>
      <c r="F319" s="337">
        <v>112.97</v>
      </c>
      <c r="G319" s="337">
        <v>12.558155999999999</v>
      </c>
      <c r="H319" s="342">
        <v>138.13971599999999</v>
      </c>
      <c r="I319" s="346">
        <f t="shared" si="10"/>
        <v>5.0330323578020733E-3</v>
      </c>
      <c r="J319" s="346">
        <f t="shared" ca="1" si="11"/>
        <v>99.90818358303116</v>
      </c>
    </row>
    <row r="320" spans="1:10">
      <c r="A320" s="13" t="s">
        <v>15487</v>
      </c>
      <c r="B320" s="13">
        <v>12467</v>
      </c>
      <c r="C320" s="13" t="s">
        <v>15331</v>
      </c>
      <c r="D320" s="333" t="s">
        <v>15479</v>
      </c>
      <c r="E320" s="337">
        <v>4.3600000000000003</v>
      </c>
      <c r="F320" s="337">
        <v>110.09</v>
      </c>
      <c r="G320" s="337">
        <v>5.3314079999999997</v>
      </c>
      <c r="H320" s="342">
        <v>134.61805200000001</v>
      </c>
      <c r="I320" s="346">
        <f t="shared" si="10"/>
        <v>4.9047227783520428E-3</v>
      </c>
      <c r="J320" s="346">
        <f t="shared" ca="1" si="11"/>
        <v>99.913088305809509</v>
      </c>
    </row>
    <row r="321" spans="1:10">
      <c r="B321" s="13">
        <v>12467</v>
      </c>
      <c r="C321" s="13" t="s">
        <v>15331</v>
      </c>
      <c r="D321" s="333" t="s">
        <v>15479</v>
      </c>
      <c r="E321" s="337">
        <v>4.3600000000000003</v>
      </c>
      <c r="F321" s="337">
        <v>110.09</v>
      </c>
      <c r="G321" s="337">
        <v>5.3314079999999997</v>
      </c>
      <c r="H321" s="342">
        <v>134.61805200000001</v>
      </c>
      <c r="I321" s="346">
        <f t="shared" si="10"/>
        <v>4.9047227783520428E-3</v>
      </c>
      <c r="J321" s="346">
        <f t="shared" ca="1" si="11"/>
        <v>99.917993028587858</v>
      </c>
    </row>
    <row r="322" spans="1:10" ht="25.5">
      <c r="A322" s="13" t="s">
        <v>15711</v>
      </c>
      <c r="B322" s="13">
        <v>86914</v>
      </c>
      <c r="C322" s="13" t="s">
        <v>702</v>
      </c>
      <c r="D322" s="333" t="s">
        <v>139</v>
      </c>
      <c r="E322" s="337">
        <v>104.34</v>
      </c>
      <c r="F322" s="337">
        <v>104.34</v>
      </c>
      <c r="G322" s="337">
        <v>127.586952</v>
      </c>
      <c r="H322" s="342">
        <v>127.586952</v>
      </c>
      <c r="I322" s="346">
        <f t="shared" si="10"/>
        <v>4.6485491388250722E-3</v>
      </c>
      <c r="J322" s="346">
        <f t="shared" ca="1" si="11"/>
        <v>99.922641577726679</v>
      </c>
    </row>
    <row r="323" spans="1:10">
      <c r="A323" s="13" t="s">
        <v>15465</v>
      </c>
      <c r="B323" s="13">
        <v>88484</v>
      </c>
      <c r="C323" s="13" t="s">
        <v>702</v>
      </c>
      <c r="D323" s="333" t="s">
        <v>70</v>
      </c>
      <c r="E323" s="337">
        <v>4.74</v>
      </c>
      <c r="F323" s="337">
        <v>91.687147199999998</v>
      </c>
      <c r="G323" s="337">
        <v>5.7960719999999997</v>
      </c>
      <c r="H323" s="342">
        <v>112.11504359615999</v>
      </c>
      <c r="I323" s="346">
        <f t="shared" si="10"/>
        <v>4.0848400340989799E-3</v>
      </c>
      <c r="J323" s="346">
        <f t="shared" ca="1" si="11"/>
        <v>99.926726417760776</v>
      </c>
    </row>
    <row r="324" spans="1:10" ht="25.5">
      <c r="A324" s="13" t="s">
        <v>15631</v>
      </c>
      <c r="B324" s="13">
        <v>1202002056</v>
      </c>
      <c r="C324" s="13" t="s">
        <v>623</v>
      </c>
      <c r="D324" s="333" t="s">
        <v>15528</v>
      </c>
      <c r="E324" s="337">
        <v>4.2699999999999996</v>
      </c>
      <c r="F324" s="337">
        <v>89.669999999999987</v>
      </c>
      <c r="G324" s="337">
        <v>5.2213559999999992</v>
      </c>
      <c r="H324" s="342">
        <v>109.64847599999999</v>
      </c>
      <c r="I324" s="346">
        <f t="shared" si="10"/>
        <v>3.9949722185014776E-3</v>
      </c>
      <c r="J324" s="346">
        <f t="shared" ca="1" si="11"/>
        <v>99.930721389979283</v>
      </c>
    </row>
    <row r="325" spans="1:10" ht="38.25">
      <c r="A325" s="13" t="s">
        <v>15720</v>
      </c>
      <c r="B325" s="13">
        <v>89731</v>
      </c>
      <c r="C325" s="13" t="s">
        <v>702</v>
      </c>
      <c r="D325" s="333" t="s">
        <v>148</v>
      </c>
      <c r="E325" s="337">
        <v>14.39</v>
      </c>
      <c r="F325" s="337">
        <v>86.34</v>
      </c>
      <c r="G325" s="337">
        <v>17.596091999999999</v>
      </c>
      <c r="H325" s="342">
        <v>105.57655199999999</v>
      </c>
      <c r="I325" s="346">
        <f t="shared" si="10"/>
        <v>3.8466142672623797E-3</v>
      </c>
      <c r="J325" s="346">
        <f t="shared" ca="1" si="11"/>
        <v>99.934568004246543</v>
      </c>
    </row>
    <row r="326" spans="1:10" ht="38.25">
      <c r="A326" s="13" t="s">
        <v>15726</v>
      </c>
      <c r="B326" s="13">
        <v>89748</v>
      </c>
      <c r="C326" s="13" t="s">
        <v>702</v>
      </c>
      <c r="D326" s="333" t="s">
        <v>154</v>
      </c>
      <c r="E326" s="337">
        <v>42.35</v>
      </c>
      <c r="F326" s="337">
        <v>84.7</v>
      </c>
      <c r="G326" s="337">
        <v>51.785579999999996</v>
      </c>
      <c r="H326" s="342">
        <v>103.57115999999999</v>
      </c>
      <c r="I326" s="346">
        <f t="shared" si="10"/>
        <v>3.773549090075557E-3</v>
      </c>
      <c r="J326" s="346">
        <f t="shared" ca="1" si="11"/>
        <v>99.938341553336613</v>
      </c>
    </row>
    <row r="327" spans="1:10">
      <c r="A327" s="343" t="s">
        <v>15897</v>
      </c>
      <c r="B327" s="13">
        <v>4286</v>
      </c>
      <c r="C327" s="13" t="s">
        <v>15331</v>
      </c>
      <c r="D327" s="333" t="s">
        <v>15667</v>
      </c>
      <c r="E327" s="337">
        <v>39.53</v>
      </c>
      <c r="F327" s="337">
        <v>79.06</v>
      </c>
      <c r="G327" s="337">
        <v>48.337283999999997</v>
      </c>
      <c r="H327" s="342">
        <v>96.674567999999994</v>
      </c>
      <c r="I327" s="346">
        <f t="shared" si="10"/>
        <v>3.5222761636525797E-3</v>
      </c>
      <c r="J327" s="346">
        <f t="shared" ca="1" si="11"/>
        <v>99.941863829500264</v>
      </c>
    </row>
    <row r="328" spans="1:10">
      <c r="A328" s="343" t="s">
        <v>15906</v>
      </c>
      <c r="B328" s="13">
        <v>4286</v>
      </c>
      <c r="C328" s="13" t="s">
        <v>15331</v>
      </c>
      <c r="D328" s="333" t="s">
        <v>15667</v>
      </c>
      <c r="E328" s="337">
        <v>39.53</v>
      </c>
      <c r="F328" s="337">
        <v>79.06</v>
      </c>
      <c r="G328" s="337">
        <v>48.337283999999997</v>
      </c>
      <c r="H328" s="342">
        <v>96.674567999999994</v>
      </c>
      <c r="I328" s="346">
        <f t="shared" si="10"/>
        <v>3.5222761636525797E-3</v>
      </c>
      <c r="J328" s="346">
        <f t="shared" ca="1" si="11"/>
        <v>99.945386105663914</v>
      </c>
    </row>
    <row r="329" spans="1:10" ht="38.25">
      <c r="A329" s="13" t="s">
        <v>15584</v>
      </c>
      <c r="B329" s="13">
        <v>1201005350</v>
      </c>
      <c r="C329" s="13" t="s">
        <v>623</v>
      </c>
      <c r="D329" s="333" t="s">
        <v>15526</v>
      </c>
      <c r="E329" s="337">
        <v>76.81</v>
      </c>
      <c r="F329" s="337">
        <v>76.81</v>
      </c>
      <c r="G329" s="337">
        <v>93.923267999999993</v>
      </c>
      <c r="H329" s="342">
        <v>93.923267999999993</v>
      </c>
      <c r="I329" s="346">
        <f t="shared" si="10"/>
        <v>3.4220343047072434E-3</v>
      </c>
      <c r="J329" s="346">
        <f t="shared" ca="1" si="11"/>
        <v>99.948808139968619</v>
      </c>
    </row>
    <row r="330" spans="1:10" ht="38.25">
      <c r="A330" s="13" t="s">
        <v>15629</v>
      </c>
      <c r="B330" s="13">
        <v>1201005350</v>
      </c>
      <c r="C330" s="13" t="s">
        <v>623</v>
      </c>
      <c r="D330" s="333" t="s">
        <v>15526</v>
      </c>
      <c r="E330" s="337">
        <v>76.81</v>
      </c>
      <c r="F330" s="337">
        <v>76.81</v>
      </c>
      <c r="G330" s="337">
        <v>93.923267999999993</v>
      </c>
      <c r="H330" s="342">
        <v>93.923267999999993</v>
      </c>
      <c r="I330" s="346">
        <f t="shared" si="10"/>
        <v>3.4220343047072434E-3</v>
      </c>
      <c r="J330" s="346">
        <f t="shared" ca="1" si="11"/>
        <v>99.952230174273325</v>
      </c>
    </row>
    <row r="331" spans="1:10" ht="25.5">
      <c r="A331" s="13" t="s">
        <v>15600</v>
      </c>
      <c r="B331" s="13">
        <v>91955</v>
      </c>
      <c r="C331" s="13" t="s">
        <v>702</v>
      </c>
      <c r="D331" s="333" t="s">
        <v>5171</v>
      </c>
      <c r="E331" s="337">
        <v>34.18</v>
      </c>
      <c r="F331" s="337">
        <v>68.36</v>
      </c>
      <c r="G331" s="337">
        <v>41.795303999999994</v>
      </c>
      <c r="H331" s="342">
        <v>83.590607999999989</v>
      </c>
      <c r="I331" s="346">
        <f t="shared" si="10"/>
        <v>3.0455704344458682E-3</v>
      </c>
      <c r="J331" s="346">
        <f t="shared" ca="1" si="11"/>
        <v>99.955275744707777</v>
      </c>
    </row>
    <row r="332" spans="1:10" ht="25.5">
      <c r="A332" s="13" t="s">
        <v>15703</v>
      </c>
      <c r="B332" s="13">
        <v>89353</v>
      </c>
      <c r="C332" s="13" t="s">
        <v>702</v>
      </c>
      <c r="D332" s="333" t="s">
        <v>131</v>
      </c>
      <c r="E332" s="337">
        <v>30.62</v>
      </c>
      <c r="F332" s="337">
        <v>61.24</v>
      </c>
      <c r="G332" s="337">
        <v>37.442135999999998</v>
      </c>
      <c r="H332" s="342">
        <v>74.884271999999996</v>
      </c>
      <c r="I332" s="346">
        <f t="shared" ref="I332:I364" si="12">(H332/H$365)*100</f>
        <v>2.728360640805515E-3</v>
      </c>
      <c r="J332" s="346">
        <f t="shared" ca="1" si="11"/>
        <v>99.958004105348579</v>
      </c>
    </row>
    <row r="333" spans="1:10" ht="25.5">
      <c r="A333" s="13" t="s">
        <v>15576</v>
      </c>
      <c r="B333" s="13">
        <v>93662</v>
      </c>
      <c r="C333" s="13" t="s">
        <v>702</v>
      </c>
      <c r="D333" s="333" t="s">
        <v>5385</v>
      </c>
      <c r="E333" s="337">
        <v>61.21</v>
      </c>
      <c r="F333" s="337">
        <v>61.21</v>
      </c>
      <c r="G333" s="337">
        <v>74.847587999999988</v>
      </c>
      <c r="H333" s="342">
        <v>74.847587999999988</v>
      </c>
      <c r="I333" s="346">
        <f t="shared" si="12"/>
        <v>2.727024082686243E-3</v>
      </c>
      <c r="J333" s="346">
        <f t="shared" ref="J333:J364" ca="1" si="13">I333+J332</f>
        <v>99.960731129431267</v>
      </c>
    </row>
    <row r="334" spans="1:10" ht="25.5">
      <c r="A334" s="13" t="s">
        <v>15577</v>
      </c>
      <c r="B334" s="13">
        <v>93661</v>
      </c>
      <c r="C334" s="13" t="s">
        <v>702</v>
      </c>
      <c r="D334" s="333" t="s">
        <v>5384</v>
      </c>
      <c r="E334" s="337">
        <v>58.6</v>
      </c>
      <c r="F334" s="337">
        <v>58.6</v>
      </c>
      <c r="G334" s="337">
        <v>71.656079999999989</v>
      </c>
      <c r="H334" s="342">
        <v>71.656079999999989</v>
      </c>
      <c r="I334" s="346">
        <f t="shared" si="12"/>
        <v>2.610743526309653E-3</v>
      </c>
      <c r="J334" s="346">
        <f t="shared" ca="1" si="13"/>
        <v>99.963341872957571</v>
      </c>
    </row>
    <row r="335" spans="1:10" ht="38.25">
      <c r="A335" s="13" t="s">
        <v>15751</v>
      </c>
      <c r="B335" s="13">
        <v>11853</v>
      </c>
      <c r="C335" s="13" t="s">
        <v>15331</v>
      </c>
      <c r="D335" s="333" t="s">
        <v>177</v>
      </c>
      <c r="E335" s="337">
        <v>18.64</v>
      </c>
      <c r="F335" s="337">
        <v>55.92</v>
      </c>
      <c r="G335" s="337">
        <v>22.792991999999998</v>
      </c>
      <c r="H335" s="342">
        <v>68.378975999999994</v>
      </c>
      <c r="I335" s="346">
        <f t="shared" si="12"/>
        <v>2.4913443343214299E-3</v>
      </c>
      <c r="J335" s="346">
        <f t="shared" ca="1" si="13"/>
        <v>99.965833217291888</v>
      </c>
    </row>
    <row r="336" spans="1:10" ht="25.5">
      <c r="A336" s="13" t="s">
        <v>15699</v>
      </c>
      <c r="B336" s="13">
        <v>89445</v>
      </c>
      <c r="C336" s="13" t="s">
        <v>702</v>
      </c>
      <c r="D336" s="333" t="s">
        <v>127</v>
      </c>
      <c r="E336" s="337">
        <v>17.98</v>
      </c>
      <c r="F336" s="337">
        <v>53.94</v>
      </c>
      <c r="G336" s="337">
        <v>21.985944</v>
      </c>
      <c r="H336" s="342">
        <v>65.957831999999996</v>
      </c>
      <c r="I336" s="346">
        <f t="shared" si="12"/>
        <v>2.403131498449534E-3</v>
      </c>
      <c r="J336" s="346">
        <f t="shared" ca="1" si="13"/>
        <v>99.968236348790342</v>
      </c>
    </row>
    <row r="337" spans="1:10" ht="38.25">
      <c r="A337" s="13" t="s">
        <v>15729</v>
      </c>
      <c r="B337" s="13">
        <v>89785</v>
      </c>
      <c r="C337" s="13" t="s">
        <v>702</v>
      </c>
      <c r="D337" s="333" t="s">
        <v>157</v>
      </c>
      <c r="E337" s="337">
        <v>25.94</v>
      </c>
      <c r="F337" s="337">
        <v>51.88</v>
      </c>
      <c r="G337" s="337">
        <v>31.719431999999998</v>
      </c>
      <c r="H337" s="342">
        <v>63.438863999999995</v>
      </c>
      <c r="I337" s="346">
        <f t="shared" si="12"/>
        <v>2.3113545075929146E-3</v>
      </c>
      <c r="J337" s="346">
        <f t="shared" ca="1" si="13"/>
        <v>99.970547703297939</v>
      </c>
    </row>
    <row r="338" spans="1:10" ht="25.5">
      <c r="A338" s="13" t="s">
        <v>15691</v>
      </c>
      <c r="B338" s="13">
        <v>89383</v>
      </c>
      <c r="C338" s="13" t="s">
        <v>702</v>
      </c>
      <c r="D338" s="333" t="s">
        <v>119</v>
      </c>
      <c r="E338" s="337">
        <v>6.33</v>
      </c>
      <c r="F338" s="337">
        <v>44.31</v>
      </c>
      <c r="G338" s="337">
        <v>7.7403239999999993</v>
      </c>
      <c r="H338" s="342">
        <v>54.182267999999993</v>
      </c>
      <c r="I338" s="346">
        <f t="shared" si="12"/>
        <v>1.9740963421634936E-3</v>
      </c>
      <c r="J338" s="346">
        <f t="shared" ca="1" si="13"/>
        <v>99.972521799640106</v>
      </c>
    </row>
    <row r="339" spans="1:10" ht="25.5">
      <c r="A339" s="13" t="s">
        <v>15706</v>
      </c>
      <c r="B339" s="13">
        <v>94796</v>
      </c>
      <c r="C339" s="13" t="s">
        <v>702</v>
      </c>
      <c r="D339" s="333" t="s">
        <v>134</v>
      </c>
      <c r="E339" s="337">
        <v>43.24</v>
      </c>
      <c r="F339" s="337">
        <v>43.24</v>
      </c>
      <c r="G339" s="337">
        <v>52.873871999999999</v>
      </c>
      <c r="H339" s="342">
        <v>52.873871999999999</v>
      </c>
      <c r="I339" s="346">
        <f t="shared" si="12"/>
        <v>1.9264257692428225E-3</v>
      </c>
      <c r="J339" s="346">
        <f t="shared" ca="1" si="13"/>
        <v>99.974448225409347</v>
      </c>
    </row>
    <row r="340" spans="1:10" ht="25.5">
      <c r="A340" s="13" t="s">
        <v>15732</v>
      </c>
      <c r="B340" s="13">
        <v>89796</v>
      </c>
      <c r="C340" s="13" t="s">
        <v>702</v>
      </c>
      <c r="D340" s="333" t="s">
        <v>160</v>
      </c>
      <c r="E340" s="337">
        <v>42.59</v>
      </c>
      <c r="F340" s="337">
        <v>42.59</v>
      </c>
      <c r="G340" s="337">
        <v>52.079051999999997</v>
      </c>
      <c r="H340" s="342">
        <v>52.079051999999997</v>
      </c>
      <c r="I340" s="346">
        <f t="shared" si="12"/>
        <v>1.8974670099919477E-3</v>
      </c>
      <c r="J340" s="346">
        <f t="shared" ca="1" si="13"/>
        <v>99.976345692419343</v>
      </c>
    </row>
    <row r="341" spans="1:10" ht="38.25">
      <c r="A341" s="13" t="s">
        <v>15588</v>
      </c>
      <c r="B341" s="13">
        <v>97668</v>
      </c>
      <c r="C341" s="13" t="s">
        <v>702</v>
      </c>
      <c r="D341" s="333" t="s">
        <v>9213</v>
      </c>
      <c r="E341" s="337">
        <v>13.47</v>
      </c>
      <c r="F341" s="337">
        <v>40.410000000000004</v>
      </c>
      <c r="G341" s="337">
        <v>16.471115999999999</v>
      </c>
      <c r="H341" s="342">
        <v>49.413347999999999</v>
      </c>
      <c r="I341" s="346">
        <f t="shared" si="12"/>
        <v>1.800343786658244E-3</v>
      </c>
      <c r="J341" s="346">
        <f t="shared" ca="1" si="13"/>
        <v>99.978146036205999</v>
      </c>
    </row>
    <row r="342" spans="1:10" ht="25.5">
      <c r="A342" s="13" t="s">
        <v>15498</v>
      </c>
      <c r="B342" s="13">
        <v>95241</v>
      </c>
      <c r="C342" s="13" t="s">
        <v>702</v>
      </c>
      <c r="D342" s="333" t="s">
        <v>74</v>
      </c>
      <c r="E342" s="337">
        <v>34.72</v>
      </c>
      <c r="F342" s="337">
        <v>39.233600000000003</v>
      </c>
      <c r="G342" s="337">
        <v>42.455615999999992</v>
      </c>
      <c r="H342" s="342">
        <v>47.974846079999999</v>
      </c>
      <c r="I342" s="346">
        <f t="shared" si="12"/>
        <v>1.7479328876078911E-3</v>
      </c>
      <c r="J342" s="346">
        <f t="shared" ca="1" si="13"/>
        <v>99.979893969093609</v>
      </c>
    </row>
    <row r="343" spans="1:10">
      <c r="A343" s="13" t="s">
        <v>15496</v>
      </c>
      <c r="B343" s="13">
        <v>102498</v>
      </c>
      <c r="C343" s="13" t="s">
        <v>702</v>
      </c>
      <c r="D343" s="333" t="s">
        <v>83</v>
      </c>
      <c r="E343" s="337">
        <v>1.55</v>
      </c>
      <c r="F343" s="337">
        <v>39.153000000000006</v>
      </c>
      <c r="G343" s="337">
        <v>1.8953399999999998</v>
      </c>
      <c r="H343" s="342">
        <v>47.8762884</v>
      </c>
      <c r="I343" s="346">
        <f t="shared" si="12"/>
        <v>1.7443420014607827E-3</v>
      </c>
      <c r="J343" s="346">
        <f t="shared" ca="1" si="13"/>
        <v>99.981638311095068</v>
      </c>
    </row>
    <row r="344" spans="1:10" ht="25.5">
      <c r="A344" s="13" t="s">
        <v>15692</v>
      </c>
      <c r="B344" s="13">
        <v>89409</v>
      </c>
      <c r="C344" s="13" t="s">
        <v>702</v>
      </c>
      <c r="D344" s="333" t="s">
        <v>120</v>
      </c>
      <c r="E344" s="337">
        <v>9.01</v>
      </c>
      <c r="F344" s="337">
        <v>36.04</v>
      </c>
      <c r="G344" s="337">
        <v>11.017427999999999</v>
      </c>
      <c r="H344" s="342">
        <v>44.069711999999996</v>
      </c>
      <c r="I344" s="346">
        <f t="shared" si="12"/>
        <v>1.6056518206177457E-3</v>
      </c>
      <c r="J344" s="346">
        <f t="shared" ca="1" si="13"/>
        <v>99.98324396291568</v>
      </c>
    </row>
    <row r="345" spans="1:10" ht="25.5">
      <c r="A345" s="13" t="s">
        <v>15694</v>
      </c>
      <c r="B345" s="13">
        <v>89413</v>
      </c>
      <c r="C345" s="13" t="s">
        <v>702</v>
      </c>
      <c r="D345" s="333" t="s">
        <v>122</v>
      </c>
      <c r="E345" s="337">
        <v>11.56</v>
      </c>
      <c r="F345" s="337">
        <v>34.68</v>
      </c>
      <c r="G345" s="337">
        <v>14.135567999999999</v>
      </c>
      <c r="H345" s="342">
        <v>42.406703999999998</v>
      </c>
      <c r="I345" s="346">
        <f t="shared" si="12"/>
        <v>1.5450611858774535E-3</v>
      </c>
      <c r="J345" s="346">
        <f t="shared" ca="1" si="13"/>
        <v>99.984789024101559</v>
      </c>
    </row>
    <row r="346" spans="1:10" ht="25.5">
      <c r="A346" s="13" t="s">
        <v>15698</v>
      </c>
      <c r="B346" s="13">
        <v>89443</v>
      </c>
      <c r="C346" s="13" t="s">
        <v>702</v>
      </c>
      <c r="D346" s="333" t="s">
        <v>126</v>
      </c>
      <c r="E346" s="337">
        <v>16.239999999999998</v>
      </c>
      <c r="F346" s="337">
        <v>32.479999999999997</v>
      </c>
      <c r="G346" s="337">
        <v>19.858271999999996</v>
      </c>
      <c r="H346" s="342">
        <v>39.716543999999992</v>
      </c>
      <c r="I346" s="346">
        <f t="shared" si="12"/>
        <v>1.4470469237975686E-3</v>
      </c>
      <c r="J346" s="346">
        <f t="shared" ca="1" si="13"/>
        <v>99.98623607102536</v>
      </c>
    </row>
    <row r="347" spans="1:10" ht="25.5">
      <c r="A347" s="13" t="s">
        <v>15648</v>
      </c>
      <c r="B347" s="13">
        <v>96987</v>
      </c>
      <c r="C347" s="13" t="s">
        <v>702</v>
      </c>
      <c r="D347" s="333" t="s">
        <v>15562</v>
      </c>
      <c r="E347" s="337">
        <v>31.73</v>
      </c>
      <c r="F347" s="337">
        <v>31.73</v>
      </c>
      <c r="G347" s="337">
        <v>38.799443999999994</v>
      </c>
      <c r="H347" s="342">
        <v>38.799443999999994</v>
      </c>
      <c r="I347" s="346">
        <f t="shared" si="12"/>
        <v>1.4136329708157899E-3</v>
      </c>
      <c r="J347" s="346">
        <f t="shared" ca="1" si="13"/>
        <v>99.987649703996169</v>
      </c>
    </row>
    <row r="348" spans="1:10" ht="25.5">
      <c r="A348" s="13" t="s">
        <v>15647</v>
      </c>
      <c r="B348" s="13">
        <v>96988</v>
      </c>
      <c r="C348" s="13" t="s">
        <v>702</v>
      </c>
      <c r="D348" s="333" t="s">
        <v>9549</v>
      </c>
      <c r="E348" s="337">
        <v>30.73</v>
      </c>
      <c r="F348" s="337">
        <v>30.73</v>
      </c>
      <c r="G348" s="337">
        <v>37.576643999999995</v>
      </c>
      <c r="H348" s="342">
        <v>37.576643999999995</v>
      </c>
      <c r="I348" s="346">
        <f t="shared" si="12"/>
        <v>1.3690810335067515E-3</v>
      </c>
      <c r="J348" s="346">
        <f t="shared" ca="1" si="13"/>
        <v>99.989018785029671</v>
      </c>
    </row>
    <row r="349" spans="1:10" ht="38.25">
      <c r="A349" s="13" t="s">
        <v>15844</v>
      </c>
      <c r="B349" s="13">
        <v>92916</v>
      </c>
      <c r="C349" s="13" t="s">
        <v>702</v>
      </c>
      <c r="D349" s="333" t="s">
        <v>994</v>
      </c>
      <c r="E349" s="337">
        <v>15.06</v>
      </c>
      <c r="F349" s="337">
        <v>30.12</v>
      </c>
      <c r="G349" s="337">
        <v>18.415367999999997</v>
      </c>
      <c r="H349" s="342">
        <v>36.830735999999995</v>
      </c>
      <c r="I349" s="346">
        <f t="shared" si="12"/>
        <v>1.3419043517482378E-3</v>
      </c>
      <c r="J349" s="346">
        <f t="shared" ca="1" si="13"/>
        <v>99.990360689381419</v>
      </c>
    </row>
    <row r="350" spans="1:10" ht="25.5">
      <c r="A350" s="13" t="s">
        <v>15646</v>
      </c>
      <c r="B350" s="13">
        <v>96989</v>
      </c>
      <c r="C350" s="13" t="s">
        <v>702</v>
      </c>
      <c r="D350" s="333" t="s">
        <v>9521</v>
      </c>
      <c r="E350" s="337">
        <v>29.73</v>
      </c>
      <c r="F350" s="337">
        <v>29.73</v>
      </c>
      <c r="G350" s="337">
        <v>36.353843999999995</v>
      </c>
      <c r="H350" s="342">
        <v>36.353843999999995</v>
      </c>
      <c r="I350" s="346">
        <f t="shared" si="12"/>
        <v>1.3245290961977131E-3</v>
      </c>
      <c r="J350" s="346">
        <f t="shared" ca="1" si="13"/>
        <v>99.991685218477613</v>
      </c>
    </row>
    <row r="351" spans="1:10" ht="25.5">
      <c r="A351" s="13" t="s">
        <v>15701</v>
      </c>
      <c r="B351" s="13">
        <v>89427</v>
      </c>
      <c r="C351" s="13" t="s">
        <v>702</v>
      </c>
      <c r="D351" s="333" t="s">
        <v>129</v>
      </c>
      <c r="E351" s="337">
        <v>11.45</v>
      </c>
      <c r="F351" s="337">
        <v>22.9</v>
      </c>
      <c r="G351" s="337">
        <v>14.001059999999997</v>
      </c>
      <c r="H351" s="342">
        <v>28.002119999999994</v>
      </c>
      <c r="I351" s="346">
        <f t="shared" si="12"/>
        <v>1.0202393643769805E-3</v>
      </c>
      <c r="J351" s="346">
        <f t="shared" ca="1" si="13"/>
        <v>99.992705457841993</v>
      </c>
    </row>
    <row r="352" spans="1:10" ht="51">
      <c r="A352" s="13" t="s">
        <v>15737</v>
      </c>
      <c r="B352" s="13">
        <v>93380</v>
      </c>
      <c r="C352" s="13" t="s">
        <v>702</v>
      </c>
      <c r="D352" s="333" t="s">
        <v>87</v>
      </c>
      <c r="E352" s="337">
        <v>15.34</v>
      </c>
      <c r="F352" s="337">
        <v>18.407999999999998</v>
      </c>
      <c r="G352" s="337">
        <v>18.757751999999996</v>
      </c>
      <c r="H352" s="342">
        <v>22.509302399999996</v>
      </c>
      <c r="I352" s="346">
        <f t="shared" si="12"/>
        <v>8.2011206198477973E-4</v>
      </c>
      <c r="J352" s="346">
        <f t="shared" ca="1" si="13"/>
        <v>99.99352556990398</v>
      </c>
    </row>
    <row r="353" spans="1:11">
      <c r="A353" s="13" t="s">
        <v>15738</v>
      </c>
      <c r="B353" s="13">
        <v>89504</v>
      </c>
      <c r="C353" s="13" t="s">
        <v>702</v>
      </c>
      <c r="D353" s="333" t="s">
        <v>164</v>
      </c>
      <c r="E353" s="337">
        <v>18.14</v>
      </c>
      <c r="F353" s="337">
        <v>18.14</v>
      </c>
      <c r="G353" s="337">
        <v>22.181591999999998</v>
      </c>
      <c r="H353" s="342">
        <v>22.181591999999998</v>
      </c>
      <c r="I353" s="346">
        <f t="shared" si="12"/>
        <v>8.0817214278595744E-4</v>
      </c>
      <c r="J353" s="346">
        <f t="shared" ca="1" si="13"/>
        <v>99.994333742046763</v>
      </c>
    </row>
    <row r="354" spans="1:11" ht="25.5">
      <c r="A354" s="13" t="s">
        <v>15735</v>
      </c>
      <c r="B354" s="13">
        <v>89495</v>
      </c>
      <c r="C354" s="13" t="s">
        <v>702</v>
      </c>
      <c r="D354" s="333" t="s">
        <v>163</v>
      </c>
      <c r="E354" s="337">
        <v>17.940000000000001</v>
      </c>
      <c r="F354" s="337">
        <v>17.940000000000001</v>
      </c>
      <c r="G354" s="337">
        <v>21.937031999999999</v>
      </c>
      <c r="H354" s="342">
        <v>21.937031999999999</v>
      </c>
      <c r="I354" s="346">
        <f t="shared" si="12"/>
        <v>7.992617553241498E-4</v>
      </c>
      <c r="J354" s="346">
        <f t="shared" ca="1" si="13"/>
        <v>99.995133003802081</v>
      </c>
    </row>
    <row r="355" spans="1:11" ht="38.25">
      <c r="A355" s="13" t="s">
        <v>15730</v>
      </c>
      <c r="B355" s="13">
        <v>89778</v>
      </c>
      <c r="C355" s="13" t="s">
        <v>702</v>
      </c>
      <c r="D355" s="333" t="s">
        <v>158</v>
      </c>
      <c r="E355" s="337">
        <v>17.93</v>
      </c>
      <c r="F355" s="337">
        <v>17.93</v>
      </c>
      <c r="G355" s="337">
        <v>21.924803999999998</v>
      </c>
      <c r="H355" s="342">
        <v>21.924803999999998</v>
      </c>
      <c r="I355" s="346">
        <f t="shared" si="12"/>
        <v>7.9881623595105941E-4</v>
      </c>
      <c r="J355" s="346">
        <f t="shared" ca="1" si="13"/>
        <v>99.995931820038038</v>
      </c>
    </row>
    <row r="356" spans="1:11" ht="25.5">
      <c r="A356" s="13" t="s">
        <v>15452</v>
      </c>
      <c r="B356" s="13">
        <v>95241</v>
      </c>
      <c r="C356" s="13" t="s">
        <v>702</v>
      </c>
      <c r="D356" s="333" t="s">
        <v>74</v>
      </c>
      <c r="E356" s="337">
        <v>34.72</v>
      </c>
      <c r="F356" s="337">
        <v>15.624000000000001</v>
      </c>
      <c r="G356" s="337">
        <v>42.455615999999992</v>
      </c>
      <c r="H356" s="342">
        <v>19.105027199999999</v>
      </c>
      <c r="I356" s="346">
        <f t="shared" si="12"/>
        <v>6.9607946851641669E-4</v>
      </c>
      <c r="J356" s="346">
        <f t="shared" ca="1" si="13"/>
        <v>99.996627899506549</v>
      </c>
    </row>
    <row r="357" spans="1:11" ht="25.5">
      <c r="A357" s="13" t="s">
        <v>15731</v>
      </c>
      <c r="B357" s="13">
        <v>89782</v>
      </c>
      <c r="C357" s="13" t="s">
        <v>702</v>
      </c>
      <c r="D357" s="333" t="s">
        <v>159</v>
      </c>
      <c r="E357" s="337">
        <v>14.61</v>
      </c>
      <c r="F357" s="337">
        <v>14.61</v>
      </c>
      <c r="G357" s="337">
        <v>17.865107999999999</v>
      </c>
      <c r="H357" s="342">
        <v>17.865107999999999</v>
      </c>
      <c r="I357" s="346">
        <f t="shared" si="12"/>
        <v>6.5090380408505178E-4</v>
      </c>
      <c r="J357" s="346">
        <f t="shared" ca="1" si="13"/>
        <v>99.997278803310635</v>
      </c>
    </row>
    <row r="358" spans="1:11" ht="25.5">
      <c r="A358" s="13" t="s">
        <v>15707</v>
      </c>
      <c r="B358" s="13">
        <v>103953</v>
      </c>
      <c r="C358" s="13" t="s">
        <v>702</v>
      </c>
      <c r="D358" s="333" t="s">
        <v>135</v>
      </c>
      <c r="E358" s="337">
        <v>7.01</v>
      </c>
      <c r="F358" s="337">
        <v>14.02</v>
      </c>
      <c r="G358" s="337">
        <v>8.5718279999999982</v>
      </c>
      <c r="H358" s="342">
        <v>17.143655999999996</v>
      </c>
      <c r="I358" s="346">
        <f t="shared" si="12"/>
        <v>6.2461816107271903E-4</v>
      </c>
      <c r="J358" s="346">
        <f t="shared" ca="1" si="13"/>
        <v>99.997903421471705</v>
      </c>
    </row>
    <row r="359" spans="1:11" ht="25.5">
      <c r="A359" s="13" t="s">
        <v>15724</v>
      </c>
      <c r="B359" s="13">
        <v>89546</v>
      </c>
      <c r="C359" s="13" t="s">
        <v>702</v>
      </c>
      <c r="D359" s="333" t="s">
        <v>152</v>
      </c>
      <c r="E359" s="337">
        <v>11.14</v>
      </c>
      <c r="F359" s="337">
        <v>11.14</v>
      </c>
      <c r="G359" s="337">
        <v>13.621991999999999</v>
      </c>
      <c r="H359" s="342">
        <v>13.621991999999999</v>
      </c>
      <c r="I359" s="346">
        <f t="shared" si="12"/>
        <v>4.9630858162268826E-4</v>
      </c>
      <c r="J359" s="346">
        <f t="shared" ca="1" si="13"/>
        <v>99.998399730053322</v>
      </c>
    </row>
    <row r="360" spans="1:11">
      <c r="A360" s="13" t="s">
        <v>15709</v>
      </c>
      <c r="B360" s="13">
        <v>103974</v>
      </c>
      <c r="C360" s="13" t="s">
        <v>702</v>
      </c>
      <c r="D360" s="333" t="s">
        <v>137</v>
      </c>
      <c r="E360" s="337">
        <v>10.130000000000001</v>
      </c>
      <c r="F360" s="337">
        <v>10.130000000000001</v>
      </c>
      <c r="G360" s="337">
        <v>12.386963999999999</v>
      </c>
      <c r="H360" s="342">
        <v>12.386963999999999</v>
      </c>
      <c r="I360" s="346">
        <f t="shared" si="12"/>
        <v>4.5131112494055945E-4</v>
      </c>
      <c r="J360" s="346">
        <f t="shared" ca="1" si="13"/>
        <v>99.998851041178256</v>
      </c>
    </row>
    <row r="361" spans="1:11" ht="25.5">
      <c r="A361" s="13" t="s">
        <v>15695</v>
      </c>
      <c r="B361" s="13">
        <v>89412</v>
      </c>
      <c r="C361" s="13" t="s">
        <v>702</v>
      </c>
      <c r="D361" s="333" t="s">
        <v>123</v>
      </c>
      <c r="E361" s="337">
        <v>9.3000000000000007</v>
      </c>
      <c r="F361" s="337">
        <v>9.3000000000000007</v>
      </c>
      <c r="G361" s="337">
        <v>11.37204</v>
      </c>
      <c r="H361" s="342">
        <v>11.37204</v>
      </c>
      <c r="I361" s="346">
        <f t="shared" si="12"/>
        <v>4.1433301697405765E-4</v>
      </c>
      <c r="J361" s="346">
        <f t="shared" ca="1" si="13"/>
        <v>99.999265374195232</v>
      </c>
    </row>
    <row r="362" spans="1:11" ht="25.5">
      <c r="A362" s="13" t="s">
        <v>15708</v>
      </c>
      <c r="B362" s="13">
        <v>89385</v>
      </c>
      <c r="C362" s="13" t="s">
        <v>702</v>
      </c>
      <c r="D362" s="333" t="s">
        <v>136</v>
      </c>
      <c r="E362" s="337">
        <v>6.94</v>
      </c>
      <c r="F362" s="337">
        <v>6.94</v>
      </c>
      <c r="G362" s="337">
        <v>8.4862319999999993</v>
      </c>
      <c r="H362" s="342">
        <v>8.4862319999999993</v>
      </c>
      <c r="I362" s="346">
        <f t="shared" si="12"/>
        <v>3.0919044492472682E-4</v>
      </c>
      <c r="J362" s="346">
        <f t="shared" ca="1" si="13"/>
        <v>99.999574564640156</v>
      </c>
    </row>
    <row r="363" spans="1:11" ht="25.5">
      <c r="A363" s="13" t="s">
        <v>15835</v>
      </c>
      <c r="B363" s="13">
        <v>10401006</v>
      </c>
      <c r="C363" s="13" t="s">
        <v>15374</v>
      </c>
      <c r="D363" s="333" t="s">
        <v>73</v>
      </c>
      <c r="E363" s="337">
        <v>6.84</v>
      </c>
      <c r="F363" s="337">
        <v>6.7715999999999994</v>
      </c>
      <c r="G363" s="337">
        <v>8.3639519999999994</v>
      </c>
      <c r="H363" s="342">
        <v>8.2803124799999992</v>
      </c>
      <c r="I363" s="346">
        <f t="shared" si="12"/>
        <v>3.0168789868188474E-4</v>
      </c>
      <c r="J363" s="346">
        <f t="shared" ca="1" si="13"/>
        <v>99.99987625253884</v>
      </c>
    </row>
    <row r="364" spans="1:11" ht="25.5">
      <c r="A364" s="13" t="s">
        <v>15840</v>
      </c>
      <c r="B364" s="13">
        <v>95241</v>
      </c>
      <c r="C364" s="13" t="s">
        <v>702</v>
      </c>
      <c r="D364" s="333" t="s">
        <v>74</v>
      </c>
      <c r="E364" s="337">
        <v>34.72</v>
      </c>
      <c r="F364" s="337">
        <v>2.7776000000000001</v>
      </c>
      <c r="G364" s="345">
        <v>42.46</v>
      </c>
      <c r="H364" s="342">
        <v>3.3964492799999992</v>
      </c>
      <c r="I364" s="346">
        <f t="shared" si="12"/>
        <v>1.2374746106958519E-4</v>
      </c>
      <c r="J364" s="346">
        <f t="shared" ca="1" si="13"/>
        <v>99.999999999999915</v>
      </c>
      <c r="K364" s="337"/>
    </row>
    <row r="365" spans="1:11">
      <c r="A365" s="340"/>
      <c r="B365" s="340"/>
      <c r="C365" s="340"/>
      <c r="D365" s="341"/>
      <c r="E365" s="339"/>
      <c r="F365" s="342" t="s">
        <v>501</v>
      </c>
      <c r="G365" s="339"/>
      <c r="H365" s="342">
        <f>SUM(H14:H364)</f>
        <v>2744661.7899417924</v>
      </c>
      <c r="I365" s="348">
        <f>SUM(I14:I364)</f>
        <v>99.999999999999915</v>
      </c>
      <c r="J365" s="337"/>
      <c r="K365" s="337"/>
    </row>
    <row r="366" spans="1:11">
      <c r="J366" s="337"/>
      <c r="K366" s="337"/>
    </row>
    <row r="440" spans="6:6">
      <c r="F440" s="337">
        <v>1.6</v>
      </c>
    </row>
    <row r="492" ht="61.15" customHeight="1"/>
    <row r="1254" spans="1:11">
      <c r="A1254" s="548" t="str">
        <f>Orçamento!D67</f>
        <v>APROVAÇÃO OU REAPROVAÇÃO DE PROJETO DE SEGURANÇA CONTRA INCÊNDIO E PÂNICO (PSCIP), INCLUINDO REVISAO DO PROJETO</v>
      </c>
    </row>
    <row r="1255" spans="1:11">
      <c r="A1255" s="544"/>
    </row>
    <row r="1256" spans="1:11">
      <c r="D1256" s="333">
        <v>40</v>
      </c>
    </row>
    <row r="1257" spans="1:11">
      <c r="D1257" s="333">
        <v>38</v>
      </c>
    </row>
    <row r="1261" spans="1:11">
      <c r="K1261" s="346"/>
    </row>
  </sheetData>
  <autoFilter ref="A13:H13" xr:uid="{B6FB6B7E-B57B-4883-8D88-7E58DE5307CD}">
    <sortState xmlns:xlrd2="http://schemas.microsoft.com/office/spreadsheetml/2017/richdata2" ref="A14:H377">
      <sortCondition descending="1" ref="H13"/>
    </sortState>
  </autoFilter>
  <pageMargins left="0.511811024" right="0.511811024" top="0.78740157499999996" bottom="0.78740157499999996" header="0.31496062000000002" footer="0.31496062000000002"/>
  <pageSetup paperSize="9" scale="4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M1719"/>
  <sheetViews>
    <sheetView view="pageBreakPreview" zoomScale="90" zoomScaleNormal="80" zoomScaleSheetLayoutView="90" workbookViewId="0">
      <selection activeCell="J484" sqref="J484"/>
    </sheetView>
  </sheetViews>
  <sheetFormatPr defaultColWidth="9.28515625" defaultRowHeight="15"/>
  <cols>
    <col min="1" max="1" width="22.28515625" style="308" customWidth="1"/>
    <col min="2" max="2" width="94.5703125" style="308" customWidth="1"/>
    <col min="3" max="3" width="36.7109375" style="292" customWidth="1"/>
    <col min="4" max="4" width="16.42578125" style="292" customWidth="1"/>
    <col min="5" max="5" width="22.7109375" style="292" bestFit="1" customWidth="1"/>
    <col min="6" max="6" width="25.42578125" style="292" bestFit="1" customWidth="1"/>
    <col min="7" max="7" width="17.85546875" style="292" bestFit="1" customWidth="1"/>
    <col min="8" max="8" width="20.42578125" style="2" bestFit="1" customWidth="1"/>
    <col min="9" max="9" width="51.7109375" style="521" customWidth="1"/>
    <col min="10" max="10" width="11.7109375" style="2" bestFit="1" customWidth="1"/>
    <col min="11" max="11" width="9.28515625" style="2"/>
    <col min="12" max="12" width="10.28515625" style="2" bestFit="1" customWidth="1"/>
    <col min="13" max="16384" width="9.28515625" style="2"/>
  </cols>
  <sheetData>
    <row r="2" spans="1:13">
      <c r="G2" s="292" t="s">
        <v>16114</v>
      </c>
      <c r="H2" s="2" t="s">
        <v>16113</v>
      </c>
    </row>
    <row r="3" spans="1:13" ht="15.75">
      <c r="A3" s="571" t="s">
        <v>206</v>
      </c>
      <c r="B3" s="293"/>
      <c r="C3" s="269"/>
      <c r="D3" s="269"/>
      <c r="E3" s="269"/>
      <c r="F3" s="269"/>
      <c r="G3" s="269"/>
      <c r="H3" s="1"/>
      <c r="I3" s="500"/>
    </row>
    <row r="4" spans="1:13" ht="15.75">
      <c r="A4" s="566"/>
      <c r="B4" s="294"/>
      <c r="C4" s="270"/>
      <c r="D4" s="270"/>
      <c r="E4" s="270"/>
      <c r="F4" s="270"/>
      <c r="G4" s="270"/>
      <c r="H4" s="3"/>
      <c r="I4" s="501"/>
    </row>
    <row r="5" spans="1:13" ht="15.75">
      <c r="A5" s="546" t="s">
        <v>207</v>
      </c>
      <c r="B5" s="295"/>
      <c r="C5" s="271"/>
      <c r="D5" s="271"/>
      <c r="E5" s="272"/>
      <c r="F5" s="272"/>
      <c r="G5" s="272"/>
      <c r="H5" s="4"/>
      <c r="I5" s="502"/>
    </row>
    <row r="6" spans="1:13" ht="15.75">
      <c r="A6" s="542" t="s">
        <v>184</v>
      </c>
      <c r="B6" s="296" t="s">
        <v>14</v>
      </c>
      <c r="C6" s="5" t="s">
        <v>185</v>
      </c>
      <c r="D6" s="5" t="s">
        <v>186</v>
      </c>
      <c r="E6" s="5" t="s">
        <v>187</v>
      </c>
      <c r="F6" s="5" t="s">
        <v>188</v>
      </c>
      <c r="G6" s="5" t="s">
        <v>189</v>
      </c>
      <c r="H6" s="5" t="s">
        <v>190</v>
      </c>
      <c r="I6" s="503" t="s">
        <v>191</v>
      </c>
    </row>
    <row r="7" spans="1:13">
      <c r="A7" s="6">
        <v>88316</v>
      </c>
      <c r="B7" s="6" t="s">
        <v>203</v>
      </c>
      <c r="C7" s="8" t="s">
        <v>20</v>
      </c>
      <c r="D7" s="273">
        <v>0.2</v>
      </c>
      <c r="E7" s="274">
        <v>1</v>
      </c>
      <c r="F7" s="274">
        <v>0</v>
      </c>
      <c r="G7" s="101">
        <f>VLOOKUP(A7,SINAPI!A1:C19990,3,FALSE)</f>
        <v>20.74</v>
      </c>
      <c r="H7" s="9">
        <v>0</v>
      </c>
      <c r="I7" s="504">
        <f>TRUNC(D7*G7,2)</f>
        <v>4.1399999999999997</v>
      </c>
    </row>
    <row r="8" spans="1:13" ht="15.75">
      <c r="A8" s="297"/>
      <c r="B8" s="297"/>
      <c r="C8" s="275"/>
      <c r="D8" s="275"/>
      <c r="E8" s="275"/>
      <c r="F8" s="275"/>
      <c r="G8" s="275"/>
      <c r="H8" s="11" t="s">
        <v>17</v>
      </c>
      <c r="I8" s="505">
        <f>I7</f>
        <v>4.1399999999999997</v>
      </c>
    </row>
    <row r="12" spans="1:13" ht="15.75">
      <c r="A12" s="571" t="s">
        <v>209</v>
      </c>
      <c r="B12" s="293"/>
      <c r="C12" s="269"/>
      <c r="D12" s="269"/>
      <c r="E12" s="269"/>
      <c r="F12" s="269"/>
      <c r="G12" s="269"/>
      <c r="H12" s="1"/>
      <c r="I12" s="500"/>
    </row>
    <row r="13" spans="1:13" ht="15.75">
      <c r="A13" s="566"/>
      <c r="B13" s="294"/>
      <c r="C13" s="270"/>
      <c r="D13" s="270"/>
      <c r="E13" s="270"/>
      <c r="F13" s="270"/>
      <c r="G13" s="270"/>
      <c r="H13" s="3"/>
      <c r="I13" s="501"/>
    </row>
    <row r="14" spans="1:13" ht="15.75">
      <c r="A14" s="546" t="s">
        <v>210</v>
      </c>
      <c r="B14" s="295"/>
      <c r="C14" s="271"/>
      <c r="D14" s="271"/>
      <c r="E14" s="272"/>
      <c r="F14" s="272"/>
      <c r="G14" s="272"/>
      <c r="H14" s="4"/>
      <c r="I14" s="502"/>
      <c r="M14" s="2">
        <f>J14+J34+J40</f>
        <v>0</v>
      </c>
    </row>
    <row r="15" spans="1:13" ht="15.75">
      <c r="A15" s="542" t="s">
        <v>184</v>
      </c>
      <c r="B15" s="296" t="s">
        <v>14</v>
      </c>
      <c r="C15" s="5" t="s">
        <v>185</v>
      </c>
      <c r="D15" s="5" t="s">
        <v>186</v>
      </c>
      <c r="E15" s="5" t="s">
        <v>187</v>
      </c>
      <c r="F15" s="5" t="s">
        <v>188</v>
      </c>
      <c r="G15" s="5" t="s">
        <v>189</v>
      </c>
      <c r="H15" s="5" t="s">
        <v>190</v>
      </c>
      <c r="I15" s="503" t="s">
        <v>191</v>
      </c>
      <c r="M15" s="2" t="e">
        <f>M14/J523</f>
        <v>#DIV/0!</v>
      </c>
    </row>
    <row r="16" spans="1:13">
      <c r="A16" s="6">
        <v>88242</v>
      </c>
      <c r="B16" s="7" t="s">
        <v>211</v>
      </c>
      <c r="C16" s="8" t="s">
        <v>20</v>
      </c>
      <c r="D16" s="273">
        <v>0.48299999999999998</v>
      </c>
      <c r="E16" s="274">
        <v>1</v>
      </c>
      <c r="F16" s="274">
        <v>0</v>
      </c>
      <c r="G16" s="101">
        <f>VLOOKUP(A16,SINAPI!A10:C19999,3,FALSE)</f>
        <v>21.28</v>
      </c>
      <c r="H16" s="9">
        <v>0</v>
      </c>
      <c r="I16" s="504">
        <f>TRUNC(D16*G16,2)</f>
        <v>10.27</v>
      </c>
    </row>
    <row r="17" spans="1:10">
      <c r="A17" s="6">
        <v>88309</v>
      </c>
      <c r="B17" s="6" t="s">
        <v>213</v>
      </c>
      <c r="C17" s="8" t="s">
        <v>20</v>
      </c>
      <c r="D17" s="273">
        <v>7.5999999999999998E-2</v>
      </c>
      <c r="E17" s="274">
        <v>1</v>
      </c>
      <c r="F17" s="274">
        <v>0</v>
      </c>
      <c r="G17" s="101">
        <f>VLOOKUP(A17,SINAPI!A11:C20000,3,FALSE)</f>
        <v>25.75</v>
      </c>
      <c r="H17" s="9">
        <v>0</v>
      </c>
      <c r="I17" s="504">
        <f>TRUNC(D17*G17,2)</f>
        <v>1.95</v>
      </c>
    </row>
    <row r="18" spans="1:10" ht="15.75">
      <c r="A18" s="297"/>
      <c r="B18" s="297"/>
      <c r="C18" s="275"/>
      <c r="D18" s="275"/>
      <c r="E18" s="275"/>
      <c r="F18" s="275"/>
      <c r="G18" s="275"/>
      <c r="H18" s="11" t="s">
        <v>17</v>
      </c>
      <c r="I18" s="505">
        <f>TRUNC( SUM(I16:I17),2)</f>
        <v>12.22</v>
      </c>
    </row>
    <row r="23" spans="1:10" ht="15.75">
      <c r="A23" s="571" t="s">
        <v>214</v>
      </c>
      <c r="B23" s="293"/>
      <c r="C23" s="269"/>
      <c r="D23" s="269"/>
      <c r="E23" s="269"/>
      <c r="F23" s="269"/>
      <c r="G23" s="269"/>
      <c r="H23" s="1"/>
      <c r="I23" s="500"/>
      <c r="J23" s="89"/>
    </row>
    <row r="24" spans="1:10" ht="15.75">
      <c r="A24" s="566"/>
      <c r="B24" s="294"/>
      <c r="C24" s="270"/>
      <c r="D24" s="270"/>
      <c r="E24" s="270"/>
      <c r="F24" s="270"/>
      <c r="G24" s="270"/>
      <c r="H24" s="3"/>
      <c r="I24" s="501"/>
      <c r="J24" s="89"/>
    </row>
    <row r="25" spans="1:10" ht="15.75">
      <c r="A25" s="546" t="s">
        <v>215</v>
      </c>
      <c r="B25" s="295"/>
      <c r="C25" s="271"/>
      <c r="D25" s="271"/>
      <c r="E25" s="272"/>
      <c r="F25" s="272"/>
      <c r="G25" s="272"/>
      <c r="H25" s="4"/>
      <c r="I25" s="502"/>
      <c r="J25" s="89"/>
    </row>
    <row r="26" spans="1:10" ht="15.75">
      <c r="A26" s="542" t="s">
        <v>184</v>
      </c>
      <c r="B26" s="296" t="s">
        <v>14</v>
      </c>
      <c r="C26" s="5" t="s">
        <v>185</v>
      </c>
      <c r="D26" s="5" t="s">
        <v>186</v>
      </c>
      <c r="E26" s="5" t="s">
        <v>187</v>
      </c>
      <c r="F26" s="5" t="s">
        <v>188</v>
      </c>
      <c r="G26" s="5" t="s">
        <v>189</v>
      </c>
      <c r="H26" s="5" t="s">
        <v>190</v>
      </c>
      <c r="I26" s="503" t="s">
        <v>191</v>
      </c>
      <c r="J26" s="89"/>
    </row>
    <row r="27" spans="1:10">
      <c r="A27" s="6">
        <v>367</v>
      </c>
      <c r="B27" s="7" t="s">
        <v>216</v>
      </c>
      <c r="C27" s="8" t="s">
        <v>25</v>
      </c>
      <c r="D27" s="273">
        <v>0.33650000000000002</v>
      </c>
      <c r="E27" s="274">
        <v>1</v>
      </c>
      <c r="F27" s="274">
        <v>0</v>
      </c>
      <c r="G27" s="100">
        <f>VLOOKUP(A27,SINAPI!A11:C20010,3,FALSE)</f>
        <v>85.09</v>
      </c>
      <c r="H27" s="9">
        <v>0</v>
      </c>
      <c r="I27" s="504">
        <f>TRUNC(D27*G27,2)</f>
        <v>28.63</v>
      </c>
      <c r="J27" s="89"/>
    </row>
    <row r="28" spans="1:10">
      <c r="A28" s="6">
        <v>1379</v>
      </c>
      <c r="B28" s="7" t="s">
        <v>217</v>
      </c>
      <c r="C28" s="8" t="s">
        <v>30</v>
      </c>
      <c r="D28" s="273">
        <v>67.47</v>
      </c>
      <c r="E28" s="274">
        <v>1</v>
      </c>
      <c r="F28" s="274">
        <v>0</v>
      </c>
      <c r="G28" s="100">
        <f>VLOOKUP(A28,SINAPI!A12:C20011,3,FALSE)</f>
        <v>0.8</v>
      </c>
      <c r="H28" s="9">
        <v>0</v>
      </c>
      <c r="I28" s="504">
        <f t="shared" ref="I28:I31" si="0">TRUNC(D28*G28,2)</f>
        <v>53.97</v>
      </c>
      <c r="J28" s="89"/>
    </row>
    <row r="29" spans="1:10" ht="30">
      <c r="A29" s="6">
        <v>4730</v>
      </c>
      <c r="B29" s="7" t="s">
        <v>218</v>
      </c>
      <c r="C29" s="8" t="s">
        <v>25</v>
      </c>
      <c r="D29" s="273">
        <v>1.2</v>
      </c>
      <c r="E29" s="274">
        <v>1</v>
      </c>
      <c r="F29" s="274">
        <v>0</v>
      </c>
      <c r="G29" s="100">
        <f>VLOOKUP(A29,SINAPI!A13:C20012,3,FALSE)</f>
        <v>92.94</v>
      </c>
      <c r="H29" s="9">
        <v>0</v>
      </c>
      <c r="I29" s="504">
        <f t="shared" si="0"/>
        <v>111.52</v>
      </c>
      <c r="J29" s="89"/>
    </row>
    <row r="30" spans="1:10">
      <c r="A30" s="6">
        <v>88309</v>
      </c>
      <c r="B30" s="7" t="s">
        <v>213</v>
      </c>
      <c r="C30" s="8" t="s">
        <v>20</v>
      </c>
      <c r="D30" s="273">
        <v>7</v>
      </c>
      <c r="E30" s="274">
        <v>1</v>
      </c>
      <c r="F30" s="274">
        <v>0</v>
      </c>
      <c r="G30" s="100">
        <f>VLOOKUP(A30,SINAPI!A14:C20013,3,FALSE)</f>
        <v>25.75</v>
      </c>
      <c r="H30" s="9">
        <v>0</v>
      </c>
      <c r="I30" s="504">
        <f t="shared" si="0"/>
        <v>180.25</v>
      </c>
      <c r="J30" s="89"/>
    </row>
    <row r="31" spans="1:10">
      <c r="A31" s="6">
        <v>88316</v>
      </c>
      <c r="B31" s="6" t="s">
        <v>203</v>
      </c>
      <c r="C31" s="8" t="s">
        <v>20</v>
      </c>
      <c r="D31" s="273">
        <v>10</v>
      </c>
      <c r="E31" s="274">
        <v>1</v>
      </c>
      <c r="F31" s="274">
        <v>0</v>
      </c>
      <c r="G31" s="100">
        <f>VLOOKUP(A31,SINAPI!A15:C20014,3,FALSE)</f>
        <v>20.74</v>
      </c>
      <c r="H31" s="9">
        <v>0</v>
      </c>
      <c r="I31" s="504">
        <f t="shared" si="0"/>
        <v>207.4</v>
      </c>
      <c r="J31" s="89"/>
    </row>
    <row r="32" spans="1:10" ht="15.75">
      <c r="A32" s="297"/>
      <c r="B32" s="297"/>
      <c r="C32" s="275"/>
      <c r="D32" s="275"/>
      <c r="E32" s="275"/>
      <c r="F32" s="275"/>
      <c r="G32" s="275"/>
      <c r="H32" s="11" t="s">
        <v>17</v>
      </c>
      <c r="I32" s="505">
        <f>TRUNC( SUM(I27:I31),2)</f>
        <v>581.77</v>
      </c>
      <c r="J32" s="89"/>
    </row>
    <row r="36" spans="1:11" ht="15.75">
      <c r="A36" s="571" t="s">
        <v>219</v>
      </c>
      <c r="B36" s="293"/>
      <c r="C36" s="269"/>
      <c r="D36" s="269"/>
      <c r="E36" s="269"/>
      <c r="F36" s="269"/>
      <c r="G36" s="269"/>
      <c r="H36" s="1"/>
      <c r="I36" s="500"/>
      <c r="J36" s="89"/>
    </row>
    <row r="37" spans="1:11" ht="15.75">
      <c r="A37" s="566"/>
      <c r="B37" s="294"/>
      <c r="C37" s="270"/>
      <c r="D37" s="270"/>
      <c r="E37" s="270"/>
      <c r="F37" s="270"/>
      <c r="G37" s="270"/>
      <c r="H37" s="3"/>
      <c r="I37" s="501"/>
      <c r="J37" s="89"/>
    </row>
    <row r="38" spans="1:11" ht="15.75">
      <c r="A38" s="546" t="s">
        <v>220</v>
      </c>
      <c r="B38" s="295"/>
      <c r="C38" s="271"/>
      <c r="D38" s="271"/>
      <c r="E38" s="272"/>
      <c r="F38" s="272">
        <v>90</v>
      </c>
      <c r="G38" s="272"/>
      <c r="H38" s="4"/>
      <c r="I38" s="502"/>
      <c r="J38" s="89"/>
    </row>
    <row r="39" spans="1:11" ht="15.75">
      <c r="A39" s="542" t="s">
        <v>184</v>
      </c>
      <c r="B39" s="296" t="s">
        <v>14</v>
      </c>
      <c r="C39" s="5" t="s">
        <v>185</v>
      </c>
      <c r="D39" s="5" t="s">
        <v>186</v>
      </c>
      <c r="E39" s="5" t="s">
        <v>187</v>
      </c>
      <c r="F39" s="5" t="s">
        <v>188</v>
      </c>
      <c r="G39" s="5" t="s">
        <v>189</v>
      </c>
      <c r="H39" s="5" t="s">
        <v>190</v>
      </c>
      <c r="I39" s="503" t="s">
        <v>191</v>
      </c>
      <c r="J39" s="89"/>
    </row>
    <row r="40" spans="1:11">
      <c r="A40" s="6" t="s">
        <v>609</v>
      </c>
      <c r="B40" s="7" t="s">
        <v>628</v>
      </c>
      <c r="C40" s="8" t="s">
        <v>65</v>
      </c>
      <c r="D40" s="273">
        <f>0.15</f>
        <v>0.15</v>
      </c>
      <c r="E40" s="274">
        <v>1</v>
      </c>
      <c r="F40" s="274">
        <v>0</v>
      </c>
      <c r="G40" s="274">
        <f>Cotações!F13</f>
        <v>13.833333333333334</v>
      </c>
      <c r="H40" s="9">
        <v>0</v>
      </c>
      <c r="I40" s="504">
        <f>TRUNC(D40*G40,2)</f>
        <v>2.0699999999999998</v>
      </c>
      <c r="J40" s="89"/>
    </row>
    <row r="41" spans="1:11">
      <c r="A41" s="6" t="s">
        <v>599</v>
      </c>
      <c r="B41" s="7" t="s">
        <v>629</v>
      </c>
      <c r="C41" s="8" t="s">
        <v>65</v>
      </c>
      <c r="D41" s="273">
        <f>0.15</f>
        <v>0.15</v>
      </c>
      <c r="E41" s="274">
        <v>1</v>
      </c>
      <c r="F41" s="274">
        <v>0</v>
      </c>
      <c r="G41" s="274">
        <f>Cotações!F6</f>
        <v>41.638888888888893</v>
      </c>
      <c r="H41" s="9">
        <v>0</v>
      </c>
      <c r="I41" s="504">
        <f t="shared" ref="I41:I44" si="1">TRUNC(D41*G41,2)</f>
        <v>6.24</v>
      </c>
      <c r="J41" s="89"/>
    </row>
    <row r="42" spans="1:11">
      <c r="A42" s="6" t="s">
        <v>613</v>
      </c>
      <c r="B42" s="7" t="s">
        <v>614</v>
      </c>
      <c r="C42" s="8" t="s">
        <v>30</v>
      </c>
      <c r="D42" s="273">
        <v>1.5</v>
      </c>
      <c r="E42" s="274">
        <v>1</v>
      </c>
      <c r="F42" s="274">
        <v>0</v>
      </c>
      <c r="G42" s="274">
        <f>Cotações!F19</f>
        <v>6.9399999999999995</v>
      </c>
      <c r="H42" s="9">
        <v>0</v>
      </c>
      <c r="I42" s="504">
        <f t="shared" si="1"/>
        <v>10.41</v>
      </c>
      <c r="J42" s="89"/>
    </row>
    <row r="43" spans="1:11">
      <c r="A43" s="6">
        <v>88310</v>
      </c>
      <c r="B43" s="7" t="s">
        <v>221</v>
      </c>
      <c r="C43" s="8" t="s">
        <v>20</v>
      </c>
      <c r="D43" s="273">
        <v>0.25</v>
      </c>
      <c r="E43" s="274">
        <v>1</v>
      </c>
      <c r="F43" s="274">
        <v>0</v>
      </c>
      <c r="G43" s="100">
        <f>VLOOKUP(A43,SINAPI!A27:C20026,3,FALSE)</f>
        <v>27.44</v>
      </c>
      <c r="H43" s="9">
        <v>0</v>
      </c>
      <c r="I43" s="504">
        <f t="shared" si="1"/>
        <v>6.86</v>
      </c>
      <c r="J43" s="89"/>
    </row>
    <row r="44" spans="1:11">
      <c r="A44" s="6">
        <v>88316</v>
      </c>
      <c r="B44" s="6" t="s">
        <v>203</v>
      </c>
      <c r="C44" s="8" t="s">
        <v>20</v>
      </c>
      <c r="D44" s="273">
        <v>0.5</v>
      </c>
      <c r="E44" s="274">
        <v>1</v>
      </c>
      <c r="F44" s="274">
        <v>0</v>
      </c>
      <c r="G44" s="100">
        <f>VLOOKUP(A44,SINAPI!A28:C20027,3,FALSE)</f>
        <v>20.74</v>
      </c>
      <c r="H44" s="9">
        <v>0</v>
      </c>
      <c r="I44" s="504">
        <f t="shared" si="1"/>
        <v>10.37</v>
      </c>
      <c r="J44" s="89"/>
    </row>
    <row r="45" spans="1:11" ht="15.75">
      <c r="A45" s="297"/>
      <c r="B45" s="297"/>
      <c r="C45" s="275"/>
      <c r="D45" s="275"/>
      <c r="E45" s="275"/>
      <c r="F45" s="275"/>
      <c r="G45" s="275"/>
      <c r="H45" s="11" t="s">
        <v>17</v>
      </c>
      <c r="I45" s="505">
        <f>TRUNC( SUM(I40:I44),2)</f>
        <v>35.950000000000003</v>
      </c>
      <c r="J45" s="89"/>
      <c r="K45" s="2">
        <v>35.950000000000003</v>
      </c>
    </row>
    <row r="46" spans="1:11" ht="15.75">
      <c r="A46" s="297"/>
      <c r="B46" s="297"/>
      <c r="C46" s="275"/>
      <c r="D46" s="275"/>
      <c r="E46" s="275"/>
      <c r="F46" s="275"/>
      <c r="G46" s="275"/>
      <c r="H46" s="10"/>
      <c r="I46" s="506"/>
    </row>
    <row r="47" spans="1:11" ht="15.75">
      <c r="A47" s="297"/>
      <c r="B47" s="297"/>
      <c r="C47" s="275"/>
      <c r="D47" s="275"/>
      <c r="E47" s="275"/>
      <c r="F47" s="275"/>
      <c r="G47" s="275"/>
      <c r="H47" s="10"/>
      <c r="I47" s="506"/>
    </row>
    <row r="48" spans="1:11" ht="15.75">
      <c r="A48" s="297"/>
      <c r="B48" s="297"/>
      <c r="C48" s="275"/>
      <c r="D48" s="275"/>
      <c r="E48" s="275"/>
      <c r="F48" s="275"/>
      <c r="G48" s="275"/>
      <c r="H48" s="10"/>
      <c r="I48" s="506"/>
    </row>
    <row r="49" spans="1:10" ht="15.75">
      <c r="A49" s="297"/>
      <c r="B49" s="297"/>
      <c r="C49" s="275"/>
      <c r="D49" s="275"/>
      <c r="E49" s="275"/>
      <c r="F49" s="275"/>
      <c r="G49" s="275"/>
      <c r="H49" s="10"/>
      <c r="I49" s="506"/>
    </row>
    <row r="51" spans="1:10" ht="15.75">
      <c r="A51" s="572" t="s">
        <v>222</v>
      </c>
      <c r="B51" s="298"/>
      <c r="C51" s="277"/>
      <c r="D51" s="277"/>
      <c r="E51" s="277"/>
      <c r="F51" s="277"/>
      <c r="G51" s="277"/>
      <c r="H51" s="64"/>
      <c r="I51" s="507"/>
    </row>
    <row r="52" spans="1:10" ht="15.75">
      <c r="A52" s="573"/>
      <c r="B52" s="297"/>
      <c r="C52" s="275"/>
      <c r="D52" s="275"/>
      <c r="E52" s="275"/>
      <c r="F52" s="275"/>
      <c r="G52" s="275"/>
      <c r="H52" s="10"/>
      <c r="I52" s="508"/>
    </row>
    <row r="53" spans="1:10" ht="15.75">
      <c r="A53" s="574" t="s">
        <v>223</v>
      </c>
      <c r="B53" s="299"/>
      <c r="C53" s="278"/>
      <c r="D53" s="278"/>
      <c r="E53" s="279"/>
      <c r="F53" s="279"/>
      <c r="G53" s="279"/>
      <c r="H53" s="65"/>
      <c r="I53" s="509"/>
    </row>
    <row r="54" spans="1:10" ht="15.75">
      <c r="A54" s="542" t="s">
        <v>184</v>
      </c>
      <c r="B54" s="296" t="s">
        <v>14</v>
      </c>
      <c r="C54" s="5" t="s">
        <v>185</v>
      </c>
      <c r="D54" s="5" t="s">
        <v>16039</v>
      </c>
      <c r="E54" s="274">
        <v>1</v>
      </c>
      <c r="F54" s="5" t="s">
        <v>188</v>
      </c>
      <c r="G54" s="5" t="s">
        <v>189</v>
      </c>
      <c r="H54" s="5" t="s">
        <v>190</v>
      </c>
      <c r="I54" s="503" t="s">
        <v>191</v>
      </c>
    </row>
    <row r="55" spans="1:10" ht="45">
      <c r="A55" s="6">
        <v>20193</v>
      </c>
      <c r="B55" s="7" t="s">
        <v>224</v>
      </c>
      <c r="C55" s="8" t="s">
        <v>225</v>
      </c>
      <c r="D55" s="273">
        <v>1</v>
      </c>
      <c r="E55" s="274">
        <v>1</v>
      </c>
      <c r="F55" s="274">
        <v>0</v>
      </c>
      <c r="G55" s="274">
        <v>27</v>
      </c>
      <c r="H55" s="9">
        <v>0</v>
      </c>
      <c r="I55" s="504">
        <f>TRUNC(D55*G55,2)</f>
        <v>27</v>
      </c>
    </row>
    <row r="56" spans="1:10" ht="30">
      <c r="A56" s="6">
        <v>157</v>
      </c>
      <c r="B56" s="7" t="s">
        <v>226</v>
      </c>
      <c r="C56" s="8" t="s">
        <v>30</v>
      </c>
      <c r="D56" s="273">
        <v>0.1</v>
      </c>
      <c r="E56" s="274">
        <v>1</v>
      </c>
      <c r="F56" s="274">
        <v>0</v>
      </c>
      <c r="G56" s="274">
        <v>151.12</v>
      </c>
      <c r="H56" s="9">
        <v>0</v>
      </c>
      <c r="I56" s="504">
        <f t="shared" ref="I56:I59" si="2">TRUNC(D56*G56,2)</f>
        <v>15.11</v>
      </c>
    </row>
    <row r="57" spans="1:10" ht="30">
      <c r="A57" s="6">
        <v>87367</v>
      </c>
      <c r="B57" s="7" t="s">
        <v>227</v>
      </c>
      <c r="C57" s="8" t="s">
        <v>25</v>
      </c>
      <c r="D57" s="273">
        <v>1.3500000000000001E-3</v>
      </c>
      <c r="E57" s="274">
        <v>1</v>
      </c>
      <c r="F57" s="274">
        <v>0</v>
      </c>
      <c r="G57" s="274">
        <v>683.03</v>
      </c>
      <c r="H57" s="9">
        <v>0</v>
      </c>
      <c r="I57" s="504">
        <f t="shared" si="2"/>
        <v>0.92</v>
      </c>
    </row>
    <row r="58" spans="1:10">
      <c r="A58" s="6">
        <v>90770</v>
      </c>
      <c r="B58" s="7" t="s">
        <v>228</v>
      </c>
      <c r="C58" s="8" t="s">
        <v>20</v>
      </c>
      <c r="D58" s="273">
        <v>2</v>
      </c>
      <c r="E58" s="274">
        <v>1</v>
      </c>
      <c r="F58" s="274">
        <v>0</v>
      </c>
      <c r="G58" s="274">
        <v>136.01</v>
      </c>
      <c r="H58" s="9">
        <v>0</v>
      </c>
      <c r="I58" s="504">
        <f t="shared" si="2"/>
        <v>272.02</v>
      </c>
    </row>
    <row r="59" spans="1:10">
      <c r="A59" s="6">
        <v>97063</v>
      </c>
      <c r="B59" s="6" t="s">
        <v>229</v>
      </c>
      <c r="C59" s="8" t="s">
        <v>22</v>
      </c>
      <c r="D59" s="273">
        <v>1</v>
      </c>
      <c r="E59" s="274">
        <v>1</v>
      </c>
      <c r="F59" s="274">
        <v>0</v>
      </c>
      <c r="G59" s="274">
        <v>20.04</v>
      </c>
      <c r="H59" s="9">
        <v>0</v>
      </c>
      <c r="I59" s="504">
        <f t="shared" si="2"/>
        <v>20.04</v>
      </c>
    </row>
    <row r="60" spans="1:10" ht="15.75">
      <c r="A60" s="297"/>
      <c r="B60" s="297"/>
      <c r="C60" s="275"/>
      <c r="D60" s="275"/>
      <c r="E60" s="275"/>
      <c r="F60" s="275"/>
      <c r="G60" s="275"/>
      <c r="H60" s="11" t="s">
        <v>17</v>
      </c>
      <c r="I60" s="505">
        <f>TRUNC( SUM(I55:I59),2)</f>
        <v>335.09</v>
      </c>
    </row>
    <row r="63" spans="1:10" ht="15.75">
      <c r="A63" s="571" t="s">
        <v>230</v>
      </c>
      <c r="B63" s="293"/>
      <c r="C63" s="269"/>
      <c r="D63" s="269"/>
      <c r="E63" s="269"/>
      <c r="F63" s="269"/>
      <c r="G63" s="269"/>
      <c r="H63" s="1"/>
      <c r="I63" s="500"/>
      <c r="J63" s="89"/>
    </row>
    <row r="64" spans="1:10" ht="15.75">
      <c r="A64" s="566"/>
      <c r="B64" s="294"/>
      <c r="C64" s="270"/>
      <c r="D64" s="270"/>
      <c r="E64" s="270"/>
      <c r="F64" s="270"/>
      <c r="G64" s="270"/>
      <c r="H64" s="3"/>
      <c r="I64" s="501"/>
      <c r="J64" s="89"/>
    </row>
    <row r="65" spans="1:10" ht="15.75">
      <c r="A65" s="546" t="s">
        <v>15771</v>
      </c>
      <c r="B65" s="295"/>
      <c r="C65" s="271"/>
      <c r="D65" s="271"/>
      <c r="E65" s="272"/>
      <c r="F65" s="272"/>
      <c r="G65" s="272"/>
      <c r="H65" s="4"/>
      <c r="I65" s="502"/>
      <c r="J65" s="89"/>
    </row>
    <row r="66" spans="1:10" ht="15.75">
      <c r="A66" s="542" t="s">
        <v>184</v>
      </c>
      <c r="B66" s="296" t="s">
        <v>14</v>
      </c>
      <c r="C66" s="5" t="s">
        <v>185</v>
      </c>
      <c r="D66" s="5" t="s">
        <v>16040</v>
      </c>
      <c r="E66" s="5" t="s">
        <v>187</v>
      </c>
      <c r="F66" s="5" t="s">
        <v>188</v>
      </c>
      <c r="G66" s="5" t="s">
        <v>189</v>
      </c>
      <c r="H66" s="5" t="s">
        <v>190</v>
      </c>
      <c r="I66" s="503" t="s">
        <v>191</v>
      </c>
      <c r="J66" s="89"/>
    </row>
    <row r="67" spans="1:10" ht="45">
      <c r="A67" s="6">
        <v>181</v>
      </c>
      <c r="B67" s="7" t="s">
        <v>232</v>
      </c>
      <c r="C67" s="8" t="s">
        <v>233</v>
      </c>
      <c r="D67" s="273">
        <v>1.02</v>
      </c>
      <c r="E67" s="274">
        <v>1</v>
      </c>
      <c r="F67" s="274">
        <v>0</v>
      </c>
      <c r="G67" s="100">
        <f>VLOOKUP(A67,SINAPI!A51:C20050,3,FALSE)</f>
        <v>307.16000000000003</v>
      </c>
      <c r="H67" s="9">
        <v>0</v>
      </c>
      <c r="I67" s="504">
        <f t="shared" ref="I67:I76" si="3">TRUNC(D67*G67,2)</f>
        <v>313.3</v>
      </c>
      <c r="J67" s="89"/>
    </row>
    <row r="68" spans="1:10" ht="30">
      <c r="A68" s="6">
        <v>11447</v>
      </c>
      <c r="B68" s="7" t="s">
        <v>235</v>
      </c>
      <c r="C68" s="8" t="s">
        <v>24</v>
      </c>
      <c r="D68" s="273">
        <v>8</v>
      </c>
      <c r="E68" s="274">
        <v>1</v>
      </c>
      <c r="F68" s="274">
        <v>0</v>
      </c>
      <c r="G68" s="100">
        <f>VLOOKUP(A68,SINAPI!A52:C20051,3,FALSE)</f>
        <v>32.15</v>
      </c>
      <c r="H68" s="9">
        <v>0</v>
      </c>
      <c r="I68" s="504">
        <f t="shared" si="3"/>
        <v>257.2</v>
      </c>
      <c r="J68" s="89"/>
    </row>
    <row r="69" spans="1:10" ht="30">
      <c r="A69" s="6">
        <v>11480</v>
      </c>
      <c r="B69" s="7" t="s">
        <v>237</v>
      </c>
      <c r="C69" s="8" t="s">
        <v>42</v>
      </c>
      <c r="D69" s="273">
        <v>1</v>
      </c>
      <c r="E69" s="274">
        <v>1</v>
      </c>
      <c r="F69" s="274">
        <v>0</v>
      </c>
      <c r="G69" s="100">
        <f>VLOOKUP(A69,SINAPI!A53:C20052,3,FALSE)</f>
        <v>126.14</v>
      </c>
      <c r="H69" s="9">
        <v>0</v>
      </c>
      <c r="I69" s="504">
        <f t="shared" si="3"/>
        <v>126.14</v>
      </c>
      <c r="J69" s="89"/>
    </row>
    <row r="70" spans="1:10" ht="30">
      <c r="A70" s="6">
        <v>20017</v>
      </c>
      <c r="B70" s="7" t="s">
        <v>239</v>
      </c>
      <c r="C70" s="8" t="s">
        <v>26</v>
      </c>
      <c r="D70" s="273">
        <v>12.6</v>
      </c>
      <c r="E70" s="274">
        <v>1</v>
      </c>
      <c r="F70" s="274">
        <v>0</v>
      </c>
      <c r="G70" s="100">
        <f>VLOOKUP(A70,SINAPI!A54:C20053,3,FALSE)</f>
        <v>8.36</v>
      </c>
      <c r="H70" s="9">
        <v>0</v>
      </c>
      <c r="I70" s="504">
        <f t="shared" si="3"/>
        <v>105.33</v>
      </c>
      <c r="J70" s="89"/>
    </row>
    <row r="71" spans="1:10">
      <c r="A71" s="6">
        <v>4006</v>
      </c>
      <c r="B71" s="7" t="s">
        <v>241</v>
      </c>
      <c r="C71" s="8" t="s">
        <v>25</v>
      </c>
      <c r="D71" s="273">
        <v>0.32500000000000001</v>
      </c>
      <c r="E71" s="274">
        <v>1</v>
      </c>
      <c r="F71" s="274">
        <v>0</v>
      </c>
      <c r="G71" s="100">
        <f>VLOOKUP(A71,SINAPI!A55:C20054,3,FALSE)</f>
        <v>1561.03</v>
      </c>
      <c r="H71" s="9">
        <v>0</v>
      </c>
      <c r="I71" s="504">
        <f t="shared" si="3"/>
        <v>507.33</v>
      </c>
      <c r="J71" s="89"/>
    </row>
    <row r="72" spans="1:10">
      <c r="A72" s="6">
        <v>88239</v>
      </c>
      <c r="B72" s="7" t="s">
        <v>195</v>
      </c>
      <c r="C72" s="8" t="s">
        <v>20</v>
      </c>
      <c r="D72" s="273">
        <v>8.125</v>
      </c>
      <c r="E72" s="274">
        <v>1</v>
      </c>
      <c r="F72" s="274">
        <v>0</v>
      </c>
      <c r="G72" s="100">
        <f>VLOOKUP(A72,SINAPI!A56:C20055,3,FALSE)</f>
        <v>21.06</v>
      </c>
      <c r="H72" s="9">
        <v>0</v>
      </c>
      <c r="I72" s="504">
        <f t="shared" si="3"/>
        <v>171.11</v>
      </c>
      <c r="J72" s="89"/>
    </row>
    <row r="73" spans="1:10">
      <c r="A73" s="6">
        <v>88243</v>
      </c>
      <c r="B73" s="7" t="s">
        <v>243</v>
      </c>
      <c r="C73" s="8" t="s">
        <v>20</v>
      </c>
      <c r="D73" s="273">
        <v>22.75</v>
      </c>
      <c r="E73" s="274">
        <v>1</v>
      </c>
      <c r="F73" s="274">
        <v>0</v>
      </c>
      <c r="G73" s="100">
        <f>VLOOKUP(A73,SINAPI!A57:C20056,3,FALSE)</f>
        <v>21.61</v>
      </c>
      <c r="H73" s="9">
        <v>0</v>
      </c>
      <c r="I73" s="504">
        <f t="shared" si="3"/>
        <v>491.62</v>
      </c>
      <c r="J73" s="89"/>
    </row>
    <row r="74" spans="1:10" ht="30">
      <c r="A74" s="6">
        <v>87373</v>
      </c>
      <c r="B74" s="7" t="s">
        <v>245</v>
      </c>
      <c r="C74" s="8" t="s">
        <v>25</v>
      </c>
      <c r="D74" s="273">
        <v>4.7300000000000002E-2</v>
      </c>
      <c r="E74" s="274">
        <v>1</v>
      </c>
      <c r="F74" s="274">
        <v>0</v>
      </c>
      <c r="G74" s="100">
        <f>VLOOKUP(A74,SINAPI!A58:C20057,3,FALSE)</f>
        <v>705.61</v>
      </c>
      <c r="H74" s="9">
        <v>0</v>
      </c>
      <c r="I74" s="504">
        <f t="shared" si="3"/>
        <v>33.369999999999997</v>
      </c>
      <c r="J74" s="89"/>
    </row>
    <row r="75" spans="1:10">
      <c r="A75" s="6">
        <v>88261</v>
      </c>
      <c r="B75" s="7" t="s">
        <v>247</v>
      </c>
      <c r="C75" s="8" t="s">
        <v>20</v>
      </c>
      <c r="D75" s="273">
        <v>8.1214999999999993</v>
      </c>
      <c r="E75" s="274">
        <v>1</v>
      </c>
      <c r="F75" s="274">
        <v>0</v>
      </c>
      <c r="G75" s="100">
        <f>VLOOKUP(A75,SINAPI!A59:C20058,3,FALSE)</f>
        <v>24.27</v>
      </c>
      <c r="H75" s="9">
        <v>0</v>
      </c>
      <c r="I75" s="504">
        <f t="shared" si="3"/>
        <v>197.1</v>
      </c>
      <c r="J75" s="89"/>
    </row>
    <row r="76" spans="1:10">
      <c r="A76" s="6">
        <v>88273</v>
      </c>
      <c r="B76" s="6" t="s">
        <v>249</v>
      </c>
      <c r="C76" s="8" t="s">
        <v>20</v>
      </c>
      <c r="D76" s="273">
        <v>22.75</v>
      </c>
      <c r="E76" s="274">
        <v>1</v>
      </c>
      <c r="F76" s="274">
        <v>0</v>
      </c>
      <c r="G76" s="100">
        <f>VLOOKUP(A76,SINAPI!A60:C20059,3,FALSE)</f>
        <v>23.98</v>
      </c>
      <c r="H76" s="9">
        <v>0</v>
      </c>
      <c r="I76" s="504">
        <f t="shared" si="3"/>
        <v>545.54</v>
      </c>
      <c r="J76" s="89"/>
    </row>
    <row r="77" spans="1:10" ht="15.75">
      <c r="A77" s="297"/>
      <c r="B77" s="297"/>
      <c r="C77" s="275"/>
      <c r="D77" s="275"/>
      <c r="E77" s="275"/>
      <c r="F77" s="275"/>
      <c r="G77" s="275"/>
      <c r="H77" s="11" t="s">
        <v>17</v>
      </c>
      <c r="I77" s="505">
        <f>TRUNC( SUM(I67:I76),2)</f>
        <v>2748.04</v>
      </c>
      <c r="J77" s="89"/>
    </row>
    <row r="78" spans="1:10" ht="15.75">
      <c r="A78" s="297"/>
      <c r="B78" s="297"/>
      <c r="C78" s="275"/>
      <c r="D78" s="275"/>
      <c r="E78" s="275"/>
      <c r="F78" s="275"/>
      <c r="G78" s="275"/>
      <c r="H78" s="10"/>
      <c r="I78" s="506"/>
      <c r="J78" s="89"/>
    </row>
    <row r="79" spans="1:10" ht="15.75">
      <c r="A79" s="297"/>
      <c r="B79" s="297"/>
      <c r="C79" s="275"/>
      <c r="D79" s="275"/>
      <c r="E79" s="275"/>
      <c r="F79" s="275"/>
      <c r="G79" s="275"/>
      <c r="H79" s="10"/>
      <c r="I79" s="506"/>
      <c r="J79" s="89"/>
    </row>
    <row r="80" spans="1:10" ht="15.75">
      <c r="A80" s="571" t="s">
        <v>15382</v>
      </c>
      <c r="B80" s="293"/>
      <c r="C80" s="269"/>
      <c r="D80" s="269"/>
      <c r="E80" s="588"/>
      <c r="F80" s="269"/>
      <c r="G80" s="269"/>
      <c r="H80" s="1"/>
      <c r="I80" s="510"/>
      <c r="J80" s="89"/>
    </row>
    <row r="81" spans="1:10" ht="15.75">
      <c r="A81" s="566">
        <v>111010121</v>
      </c>
      <c r="B81" s="294"/>
      <c r="C81" s="270"/>
      <c r="D81" s="270"/>
      <c r="E81" s="270"/>
      <c r="F81" s="270"/>
      <c r="G81" s="270"/>
      <c r="H81" s="3"/>
      <c r="I81" s="501"/>
      <c r="J81" s="89"/>
    </row>
    <row r="82" spans="1:10" ht="15.75">
      <c r="A82" s="546"/>
      <c r="B82" s="295"/>
      <c r="C82" s="271"/>
      <c r="D82" s="271"/>
      <c r="E82" s="272"/>
      <c r="F82" s="272"/>
      <c r="G82" s="272"/>
      <c r="H82" s="4"/>
      <c r="I82" s="502"/>
      <c r="J82" s="89"/>
    </row>
    <row r="83" spans="1:10" ht="15.75">
      <c r="A83" s="542" t="s">
        <v>184</v>
      </c>
      <c r="B83" s="296" t="s">
        <v>14</v>
      </c>
      <c r="C83" s="5" t="s">
        <v>185</v>
      </c>
      <c r="D83" s="5" t="s">
        <v>186</v>
      </c>
      <c r="E83" s="5" t="s">
        <v>187</v>
      </c>
      <c r="F83" s="5" t="s">
        <v>188</v>
      </c>
      <c r="G83" s="5" t="s">
        <v>189</v>
      </c>
      <c r="H83" s="5" t="s">
        <v>190</v>
      </c>
      <c r="I83" s="503" t="s">
        <v>191</v>
      </c>
      <c r="J83" s="89"/>
    </row>
    <row r="84" spans="1:10" ht="45">
      <c r="A84" s="6">
        <v>181</v>
      </c>
      <c r="B84" s="7" t="s">
        <v>232</v>
      </c>
      <c r="C84" s="8" t="s">
        <v>233</v>
      </c>
      <c r="D84" s="273">
        <v>1.55</v>
      </c>
      <c r="E84" s="274">
        <v>1</v>
      </c>
      <c r="F84" s="274">
        <v>0</v>
      </c>
      <c r="G84" s="100">
        <f>VLOOKUP(A84,SINAPI!A68:C20067,3,FALSE)</f>
        <v>307.16000000000003</v>
      </c>
      <c r="H84" s="9">
        <v>0</v>
      </c>
      <c r="I84" s="504">
        <f t="shared" ref="I84:I92" si="4">TRUNC(D84*G84,2)</f>
        <v>476.09</v>
      </c>
      <c r="J84" s="89"/>
    </row>
    <row r="85" spans="1:10" ht="30">
      <c r="A85" s="6">
        <v>11447</v>
      </c>
      <c r="B85" s="7" t="s">
        <v>235</v>
      </c>
      <c r="C85" s="8" t="s">
        <v>24</v>
      </c>
      <c r="D85" s="273">
        <v>8</v>
      </c>
      <c r="E85" s="274">
        <v>1</v>
      </c>
      <c r="F85" s="274">
        <v>0</v>
      </c>
      <c r="G85" s="100">
        <f>VLOOKUP(A85,SINAPI!A69:C20068,3,FALSE)</f>
        <v>32.15</v>
      </c>
      <c r="H85" s="9">
        <v>0</v>
      </c>
      <c r="I85" s="504">
        <f t="shared" si="4"/>
        <v>257.2</v>
      </c>
      <c r="J85" s="89"/>
    </row>
    <row r="86" spans="1:10" ht="30">
      <c r="A86" s="6">
        <v>20017</v>
      </c>
      <c r="B86" s="7" t="s">
        <v>239</v>
      </c>
      <c r="C86" s="8" t="s">
        <v>26</v>
      </c>
      <c r="D86" s="273">
        <v>18.899999999999999</v>
      </c>
      <c r="E86" s="274">
        <v>1</v>
      </c>
      <c r="F86" s="274">
        <v>0</v>
      </c>
      <c r="G86" s="100">
        <f>VLOOKUP(A86,SINAPI!A71:C20070,3,FALSE)</f>
        <v>8.36</v>
      </c>
      <c r="H86" s="9">
        <v>0</v>
      </c>
      <c r="I86" s="504">
        <f t="shared" si="4"/>
        <v>158</v>
      </c>
      <c r="J86" s="89"/>
    </row>
    <row r="87" spans="1:10">
      <c r="A87" s="6">
        <v>4006</v>
      </c>
      <c r="B87" s="7" t="s">
        <v>241</v>
      </c>
      <c r="C87" s="8" t="s">
        <v>25</v>
      </c>
      <c r="D87" s="273">
        <v>0.32500000000000001</v>
      </c>
      <c r="E87" s="274">
        <v>1</v>
      </c>
      <c r="F87" s="274">
        <v>0</v>
      </c>
      <c r="G87" s="100">
        <f>VLOOKUP(A87,SINAPI!A72:C20071,3,FALSE)</f>
        <v>1561.03</v>
      </c>
      <c r="H87" s="9">
        <v>0</v>
      </c>
      <c r="I87" s="504">
        <f t="shared" si="4"/>
        <v>507.33</v>
      </c>
      <c r="J87" s="89"/>
    </row>
    <row r="88" spans="1:10">
      <c r="A88" s="6">
        <v>88239</v>
      </c>
      <c r="B88" s="7" t="s">
        <v>195</v>
      </c>
      <c r="C88" s="8" t="s">
        <v>20</v>
      </c>
      <c r="D88" s="273">
        <v>10</v>
      </c>
      <c r="E88" s="274">
        <v>1</v>
      </c>
      <c r="F88" s="274">
        <v>0</v>
      </c>
      <c r="G88" s="100">
        <f>VLOOKUP(A88,SINAPI!A73:C20072,3,FALSE)</f>
        <v>21.06</v>
      </c>
      <c r="H88" s="9">
        <v>0</v>
      </c>
      <c r="I88" s="504">
        <f t="shared" si="4"/>
        <v>210.6</v>
      </c>
      <c r="J88" s="89"/>
    </row>
    <row r="89" spans="1:10">
      <c r="A89" s="6">
        <v>88243</v>
      </c>
      <c r="B89" s="7" t="s">
        <v>243</v>
      </c>
      <c r="C89" s="8" t="s">
        <v>20</v>
      </c>
      <c r="D89" s="273">
        <v>28</v>
      </c>
      <c r="E89" s="274">
        <v>1</v>
      </c>
      <c r="F89" s="274">
        <v>0</v>
      </c>
      <c r="G89" s="100">
        <f>VLOOKUP(A89,SINAPI!A74:C20073,3,FALSE)</f>
        <v>21.61</v>
      </c>
      <c r="H89" s="9">
        <v>0</v>
      </c>
      <c r="I89" s="504">
        <f t="shared" si="4"/>
        <v>605.08000000000004</v>
      </c>
      <c r="J89" s="89"/>
    </row>
    <row r="90" spans="1:10" ht="30">
      <c r="A90" s="6">
        <v>87373</v>
      </c>
      <c r="B90" s="7" t="s">
        <v>245</v>
      </c>
      <c r="C90" s="8" t="s">
        <v>25</v>
      </c>
      <c r="D90" s="273">
        <v>7.0000000000000007E-2</v>
      </c>
      <c r="E90" s="274">
        <v>1</v>
      </c>
      <c r="F90" s="274">
        <v>0</v>
      </c>
      <c r="G90" s="100">
        <f>VLOOKUP(A90,SINAPI!A75:C20074,3,FALSE)</f>
        <v>705.61</v>
      </c>
      <c r="H90" s="9">
        <v>0</v>
      </c>
      <c r="I90" s="504">
        <f t="shared" si="4"/>
        <v>49.39</v>
      </c>
      <c r="J90" s="89"/>
    </row>
    <row r="91" spans="1:10">
      <c r="A91" s="6">
        <v>88261</v>
      </c>
      <c r="B91" s="7" t="s">
        <v>247</v>
      </c>
      <c r="C91" s="8" t="s">
        <v>20</v>
      </c>
      <c r="D91" s="273">
        <v>10</v>
      </c>
      <c r="E91" s="274">
        <v>1</v>
      </c>
      <c r="F91" s="274">
        <v>0</v>
      </c>
      <c r="G91" s="100">
        <f>VLOOKUP(A91,SINAPI!A76:C20075,3,FALSE)</f>
        <v>24.27</v>
      </c>
      <c r="H91" s="9">
        <v>0</v>
      </c>
      <c r="I91" s="504">
        <f t="shared" si="4"/>
        <v>242.7</v>
      </c>
      <c r="J91" s="89"/>
    </row>
    <row r="92" spans="1:10">
      <c r="A92" s="6">
        <v>88273</v>
      </c>
      <c r="B92" s="6" t="s">
        <v>249</v>
      </c>
      <c r="C92" s="8" t="s">
        <v>20</v>
      </c>
      <c r="D92" s="273">
        <v>28</v>
      </c>
      <c r="E92" s="274">
        <v>1</v>
      </c>
      <c r="F92" s="274">
        <v>0</v>
      </c>
      <c r="G92" s="100">
        <f>VLOOKUP(A92,SINAPI!A77:C20076,3,FALSE)</f>
        <v>23.98</v>
      </c>
      <c r="H92" s="9">
        <v>0</v>
      </c>
      <c r="I92" s="504">
        <f t="shared" si="4"/>
        <v>671.44</v>
      </c>
      <c r="J92" s="89"/>
    </row>
    <row r="93" spans="1:10" ht="15.75">
      <c r="A93" s="297"/>
      <c r="B93" s="297"/>
      <c r="C93" s="275"/>
      <c r="D93" s="275"/>
      <c r="E93" s="275"/>
      <c r="F93" s="275"/>
      <c r="G93" s="275"/>
      <c r="H93" s="11" t="s">
        <v>17</v>
      </c>
      <c r="I93" s="505">
        <f>TRUNC( SUM(I84:I92),2)</f>
        <v>3177.83</v>
      </c>
      <c r="J93" s="89"/>
    </row>
    <row r="94" spans="1:10" ht="15.75">
      <c r="A94" s="297"/>
      <c r="B94" s="297"/>
      <c r="C94" s="275"/>
      <c r="D94" s="275"/>
      <c r="E94" s="275"/>
      <c r="F94" s="275"/>
      <c r="G94" s="275"/>
      <c r="H94" s="10"/>
      <c r="I94" s="506"/>
      <c r="J94" s="89"/>
    </row>
    <row r="95" spans="1:10" ht="15.75">
      <c r="A95" s="297"/>
      <c r="B95" s="297"/>
      <c r="C95" s="275"/>
      <c r="D95" s="275"/>
      <c r="E95" s="275"/>
      <c r="F95" s="275"/>
      <c r="G95" s="275"/>
      <c r="H95" s="10"/>
      <c r="I95" s="506"/>
      <c r="J95" s="89"/>
    </row>
    <row r="96" spans="1:10" ht="15.75">
      <c r="A96" s="571" t="s">
        <v>16091</v>
      </c>
      <c r="B96" s="293"/>
      <c r="C96" s="269"/>
      <c r="D96" s="269"/>
      <c r="E96" s="269"/>
      <c r="F96" s="269"/>
      <c r="G96" s="269"/>
      <c r="H96" s="1"/>
      <c r="I96" s="510"/>
      <c r="J96" s="89"/>
    </row>
    <row r="97" spans="1:10" ht="15.75">
      <c r="A97" s="566">
        <v>1110101211</v>
      </c>
      <c r="B97" s="294"/>
      <c r="C97" s="270"/>
      <c r="D97" s="270"/>
      <c r="E97" s="270"/>
      <c r="F97" s="270"/>
      <c r="G97" s="270"/>
      <c r="H97" s="3"/>
      <c r="I97" s="501"/>
      <c r="J97" s="89"/>
    </row>
    <row r="98" spans="1:10" ht="15.75">
      <c r="A98" s="546"/>
      <c r="B98" s="295"/>
      <c r="C98" s="271"/>
      <c r="D98" s="271"/>
      <c r="E98" s="272"/>
      <c r="F98" s="272"/>
      <c r="G98" s="272"/>
      <c r="H98" s="4"/>
      <c r="I98" s="502"/>
      <c r="J98" s="89"/>
    </row>
    <row r="99" spans="1:10" ht="15.75">
      <c r="A99" s="542" t="s">
        <v>184</v>
      </c>
      <c r="B99" s="296" t="s">
        <v>14</v>
      </c>
      <c r="C99" s="5" t="s">
        <v>185</v>
      </c>
      <c r="D99" s="5" t="s">
        <v>186</v>
      </c>
      <c r="E99" s="5" t="s">
        <v>187</v>
      </c>
      <c r="F99" s="5" t="s">
        <v>188</v>
      </c>
      <c r="G99" s="5" t="s">
        <v>189</v>
      </c>
      <c r="H99" s="5" t="s">
        <v>190</v>
      </c>
      <c r="I99" s="503" t="s">
        <v>191</v>
      </c>
      <c r="J99" s="89"/>
    </row>
    <row r="100" spans="1:10" ht="45">
      <c r="A100" s="6">
        <v>181</v>
      </c>
      <c r="B100" s="7" t="s">
        <v>232</v>
      </c>
      <c r="C100" s="8" t="s">
        <v>233</v>
      </c>
      <c r="D100" s="273">
        <v>1.38</v>
      </c>
      <c r="E100" s="274">
        <v>1</v>
      </c>
      <c r="F100" s="274">
        <v>0</v>
      </c>
      <c r="G100" s="100">
        <f>VLOOKUP(A100,SINAPI!A85:C20084,3,FALSE)</f>
        <v>307.16000000000003</v>
      </c>
      <c r="H100" s="9">
        <v>0</v>
      </c>
      <c r="I100" s="504">
        <f t="shared" ref="I100:I109" si="5">TRUNC(D100*G100,2)</f>
        <v>423.88</v>
      </c>
      <c r="J100" s="89"/>
    </row>
    <row r="101" spans="1:10" ht="30">
      <c r="A101" s="6">
        <v>11447</v>
      </c>
      <c r="B101" s="7" t="s">
        <v>235</v>
      </c>
      <c r="C101" s="8" t="s">
        <v>24</v>
      </c>
      <c r="D101" s="273">
        <v>8</v>
      </c>
      <c r="E101" s="274">
        <v>1</v>
      </c>
      <c r="F101" s="274">
        <v>0</v>
      </c>
      <c r="G101" s="100">
        <f>VLOOKUP(A101,SINAPI!A86:C20085,3,FALSE)</f>
        <v>32.15</v>
      </c>
      <c r="H101" s="9">
        <v>0</v>
      </c>
      <c r="I101" s="504">
        <f t="shared" si="5"/>
        <v>257.2</v>
      </c>
      <c r="J101" s="89"/>
    </row>
    <row r="102" spans="1:10" ht="30">
      <c r="A102" s="6">
        <v>11480</v>
      </c>
      <c r="B102" s="7" t="s">
        <v>237</v>
      </c>
      <c r="C102" s="8" t="s">
        <v>42</v>
      </c>
      <c r="D102" s="273">
        <v>1</v>
      </c>
      <c r="E102" s="274">
        <v>1</v>
      </c>
      <c r="F102" s="274">
        <v>0</v>
      </c>
      <c r="G102" s="100">
        <f>VLOOKUP(A102,SINAPI!A87:C20086,3,FALSE)</f>
        <v>126.14</v>
      </c>
      <c r="H102" s="9">
        <v>0</v>
      </c>
      <c r="I102" s="504">
        <f t="shared" si="5"/>
        <v>126.14</v>
      </c>
      <c r="J102" s="89"/>
    </row>
    <row r="103" spans="1:10" ht="30">
      <c r="A103" s="6">
        <v>20017</v>
      </c>
      <c r="B103" s="7" t="s">
        <v>239</v>
      </c>
      <c r="C103" s="8" t="s">
        <v>26</v>
      </c>
      <c r="D103" s="273">
        <v>17.399999999999999</v>
      </c>
      <c r="E103" s="274">
        <v>1</v>
      </c>
      <c r="F103" s="274">
        <v>0</v>
      </c>
      <c r="G103" s="100">
        <f>VLOOKUP(A103,SINAPI!A88:C20087,3,FALSE)</f>
        <v>8.36</v>
      </c>
      <c r="H103" s="9">
        <v>0</v>
      </c>
      <c r="I103" s="504">
        <f t="shared" si="5"/>
        <v>145.46</v>
      </c>
      <c r="J103" s="89"/>
    </row>
    <row r="104" spans="1:10">
      <c r="A104" s="6">
        <v>4006</v>
      </c>
      <c r="B104" s="7" t="s">
        <v>241</v>
      </c>
      <c r="C104" s="8" t="s">
        <v>25</v>
      </c>
      <c r="D104" s="273">
        <v>0.32500000000000001</v>
      </c>
      <c r="E104" s="274">
        <v>1</v>
      </c>
      <c r="F104" s="274">
        <v>0</v>
      </c>
      <c r="G104" s="100">
        <f>VLOOKUP(A104,SINAPI!A89:C20088,3,FALSE)</f>
        <v>1561.03</v>
      </c>
      <c r="H104" s="9">
        <v>0</v>
      </c>
      <c r="I104" s="504">
        <f t="shared" si="5"/>
        <v>507.33</v>
      </c>
      <c r="J104" s="89"/>
    </row>
    <row r="105" spans="1:10">
      <c r="A105" s="6">
        <v>88239</v>
      </c>
      <c r="B105" s="7" t="s">
        <v>195</v>
      </c>
      <c r="C105" s="8" t="s">
        <v>20</v>
      </c>
      <c r="D105" s="273">
        <v>8.9</v>
      </c>
      <c r="E105" s="274">
        <v>1</v>
      </c>
      <c r="F105" s="274">
        <v>0</v>
      </c>
      <c r="G105" s="100">
        <f>VLOOKUP(A105,SINAPI!A90:C20089,3,FALSE)</f>
        <v>21.06</v>
      </c>
      <c r="H105" s="9">
        <v>0</v>
      </c>
      <c r="I105" s="504">
        <f t="shared" si="5"/>
        <v>187.43</v>
      </c>
      <c r="J105" s="89"/>
    </row>
    <row r="106" spans="1:10">
      <c r="A106" s="6">
        <v>88243</v>
      </c>
      <c r="B106" s="7" t="s">
        <v>243</v>
      </c>
      <c r="C106" s="8" t="s">
        <v>20</v>
      </c>
      <c r="D106" s="273">
        <v>25</v>
      </c>
      <c r="E106" s="274">
        <v>1</v>
      </c>
      <c r="F106" s="274">
        <v>0</v>
      </c>
      <c r="G106" s="100">
        <f>VLOOKUP(A106,SINAPI!A91:C20090,3,FALSE)</f>
        <v>21.61</v>
      </c>
      <c r="H106" s="9">
        <v>0</v>
      </c>
      <c r="I106" s="504">
        <f t="shared" si="5"/>
        <v>540.25</v>
      </c>
      <c r="J106" s="89"/>
    </row>
    <row r="107" spans="1:10" ht="30">
      <c r="A107" s="6">
        <v>87373</v>
      </c>
      <c r="B107" s="7" t="s">
        <v>245</v>
      </c>
      <c r="C107" s="8" t="s">
        <v>25</v>
      </c>
      <c r="D107" s="273">
        <v>0.06</v>
      </c>
      <c r="E107" s="274">
        <v>1</v>
      </c>
      <c r="F107" s="274">
        <v>0</v>
      </c>
      <c r="G107" s="100">
        <f>VLOOKUP(A107,SINAPI!A92:C20091,3,FALSE)</f>
        <v>705.61</v>
      </c>
      <c r="H107" s="9">
        <v>0</v>
      </c>
      <c r="I107" s="504">
        <f t="shared" si="5"/>
        <v>42.33</v>
      </c>
      <c r="J107" s="89"/>
    </row>
    <row r="108" spans="1:10">
      <c r="A108" s="6">
        <v>88261</v>
      </c>
      <c r="B108" s="7" t="s">
        <v>247</v>
      </c>
      <c r="C108" s="8" t="s">
        <v>20</v>
      </c>
      <c r="D108" s="273">
        <v>8.9</v>
      </c>
      <c r="E108" s="274">
        <v>1</v>
      </c>
      <c r="F108" s="274">
        <v>0</v>
      </c>
      <c r="G108" s="100">
        <f>VLOOKUP(A108,SINAPI!A93:C20092,3,FALSE)</f>
        <v>24.27</v>
      </c>
      <c r="H108" s="9">
        <v>0</v>
      </c>
      <c r="I108" s="504">
        <f t="shared" si="5"/>
        <v>216</v>
      </c>
      <c r="J108" s="89"/>
    </row>
    <row r="109" spans="1:10">
      <c r="A109" s="6">
        <v>88273</v>
      </c>
      <c r="B109" s="6" t="s">
        <v>249</v>
      </c>
      <c r="C109" s="8" t="s">
        <v>20</v>
      </c>
      <c r="D109" s="273">
        <v>25</v>
      </c>
      <c r="E109" s="274">
        <v>1</v>
      </c>
      <c r="F109" s="274">
        <v>0</v>
      </c>
      <c r="G109" s="100">
        <f>VLOOKUP(A109,SINAPI!A94:C20093,3,FALSE)</f>
        <v>23.98</v>
      </c>
      <c r="H109" s="9">
        <v>0</v>
      </c>
      <c r="I109" s="504">
        <f t="shared" si="5"/>
        <v>599.5</v>
      </c>
      <c r="J109" s="89"/>
    </row>
    <row r="110" spans="1:10" ht="15.75">
      <c r="A110" s="297"/>
      <c r="B110" s="297"/>
      <c r="C110" s="275"/>
      <c r="D110" s="275"/>
      <c r="E110" s="275"/>
      <c r="F110" s="275"/>
      <c r="G110" s="275"/>
      <c r="H110" s="11" t="s">
        <v>17</v>
      </c>
      <c r="I110" s="505">
        <f>TRUNC( SUM(I100:I109),2)</f>
        <v>3045.52</v>
      </c>
      <c r="J110" s="89"/>
    </row>
    <row r="111" spans="1:10" ht="15.75">
      <c r="A111" s="297"/>
      <c r="B111" s="297"/>
      <c r="C111" s="275"/>
      <c r="D111" s="275"/>
      <c r="E111" s="275"/>
      <c r="F111" s="275"/>
      <c r="G111" s="275"/>
      <c r="H111" s="10"/>
      <c r="I111" s="506"/>
      <c r="J111" s="89"/>
    </row>
    <row r="112" spans="1:10" ht="15.75">
      <c r="A112" s="571" t="s">
        <v>15384</v>
      </c>
      <c r="B112" s="293"/>
      <c r="C112" s="269"/>
      <c r="D112" s="269"/>
      <c r="E112" s="269"/>
      <c r="F112" s="269"/>
      <c r="G112" s="269"/>
      <c r="H112" s="1"/>
      <c r="I112" s="510"/>
      <c r="J112" s="89"/>
    </row>
    <row r="113" spans="1:10" ht="15.75">
      <c r="A113" s="566">
        <v>1110101212</v>
      </c>
      <c r="B113" s="294"/>
      <c r="C113" s="270"/>
      <c r="D113" s="270"/>
      <c r="E113" s="270"/>
      <c r="F113" s="270"/>
      <c r="G113" s="270"/>
      <c r="H113" s="3"/>
      <c r="I113" s="501"/>
      <c r="J113" s="89"/>
    </row>
    <row r="114" spans="1:10" ht="15.75">
      <c r="A114" s="546"/>
      <c r="B114" s="295"/>
      <c r="C114" s="271"/>
      <c r="D114" s="271"/>
      <c r="E114" s="272"/>
      <c r="F114" s="272"/>
      <c r="G114" s="272"/>
      <c r="H114" s="4"/>
      <c r="I114" s="502"/>
      <c r="J114" s="89"/>
    </row>
    <row r="115" spans="1:10" ht="15.75">
      <c r="A115" s="542" t="s">
        <v>184</v>
      </c>
      <c r="B115" s="296" t="s">
        <v>14</v>
      </c>
      <c r="C115" s="5" t="s">
        <v>185</v>
      </c>
      <c r="D115" s="5" t="s">
        <v>186</v>
      </c>
      <c r="E115" s="5" t="s">
        <v>187</v>
      </c>
      <c r="F115" s="5" t="s">
        <v>188</v>
      </c>
      <c r="G115" s="5" t="s">
        <v>189</v>
      </c>
      <c r="H115" s="5" t="s">
        <v>190</v>
      </c>
      <c r="I115" s="503" t="s">
        <v>191</v>
      </c>
      <c r="J115" s="89"/>
    </row>
    <row r="116" spans="1:10" ht="45">
      <c r="A116" s="6">
        <v>181</v>
      </c>
      <c r="B116" s="7" t="s">
        <v>232</v>
      </c>
      <c r="C116" s="8" t="s">
        <v>233</v>
      </c>
      <c r="D116" s="273">
        <v>1.2</v>
      </c>
      <c r="E116" s="274">
        <v>1</v>
      </c>
      <c r="F116" s="274">
        <v>0</v>
      </c>
      <c r="G116" s="100">
        <f>VLOOKUP(A116,SINAPI!A101:C20100,3,FALSE)</f>
        <v>307.16000000000003</v>
      </c>
      <c r="H116" s="9">
        <v>0</v>
      </c>
      <c r="I116" s="504">
        <f t="shared" ref="I116:I125" si="6">TRUNC(D116*G116,2)</f>
        <v>368.59</v>
      </c>
      <c r="J116" s="89"/>
    </row>
    <row r="117" spans="1:10" ht="30">
      <c r="A117" s="6">
        <v>11447</v>
      </c>
      <c r="B117" s="7" t="s">
        <v>235</v>
      </c>
      <c r="C117" s="8" t="s">
        <v>24</v>
      </c>
      <c r="D117" s="273">
        <v>8</v>
      </c>
      <c r="E117" s="274">
        <v>1</v>
      </c>
      <c r="F117" s="274">
        <v>0</v>
      </c>
      <c r="G117" s="100">
        <f>VLOOKUP(A117,SINAPI!A102:C20101,3,FALSE)</f>
        <v>32.15</v>
      </c>
      <c r="H117" s="9">
        <v>0</v>
      </c>
      <c r="I117" s="504">
        <f t="shared" si="6"/>
        <v>257.2</v>
      </c>
      <c r="J117" s="89"/>
    </row>
    <row r="118" spans="1:10" ht="30">
      <c r="A118" s="6">
        <v>11480</v>
      </c>
      <c r="B118" s="7" t="s">
        <v>237</v>
      </c>
      <c r="C118" s="8" t="s">
        <v>42</v>
      </c>
      <c r="D118" s="273">
        <v>1</v>
      </c>
      <c r="E118" s="274">
        <v>1</v>
      </c>
      <c r="F118" s="274">
        <v>0</v>
      </c>
      <c r="G118" s="100">
        <f>VLOOKUP(A118,SINAPI!A103:C20102,3,FALSE)</f>
        <v>126.14</v>
      </c>
      <c r="H118" s="9">
        <v>0</v>
      </c>
      <c r="I118" s="504">
        <f t="shared" si="6"/>
        <v>126.14</v>
      </c>
      <c r="J118" s="89"/>
    </row>
    <row r="119" spans="1:10" ht="30">
      <c r="A119" s="6">
        <v>20017</v>
      </c>
      <c r="B119" s="7" t="s">
        <v>239</v>
      </c>
      <c r="C119" s="8" t="s">
        <v>26</v>
      </c>
      <c r="D119" s="273">
        <v>16.3</v>
      </c>
      <c r="E119" s="274">
        <v>1</v>
      </c>
      <c r="F119" s="274">
        <v>0</v>
      </c>
      <c r="G119" s="100">
        <f>VLOOKUP(A119,SINAPI!A104:C20103,3,FALSE)</f>
        <v>8.36</v>
      </c>
      <c r="H119" s="9">
        <v>0</v>
      </c>
      <c r="I119" s="504">
        <f t="shared" si="6"/>
        <v>136.26</v>
      </c>
      <c r="J119" s="89"/>
    </row>
    <row r="120" spans="1:10">
      <c r="A120" s="6">
        <v>4006</v>
      </c>
      <c r="B120" s="7" t="s">
        <v>241</v>
      </c>
      <c r="C120" s="8" t="s">
        <v>25</v>
      </c>
      <c r="D120" s="273">
        <v>0.32500000000000001</v>
      </c>
      <c r="E120" s="274">
        <v>1</v>
      </c>
      <c r="F120" s="274">
        <v>0</v>
      </c>
      <c r="G120" s="100">
        <f>VLOOKUP(A120,SINAPI!A105:C20104,3,FALSE)</f>
        <v>1561.03</v>
      </c>
      <c r="H120" s="9">
        <v>0</v>
      </c>
      <c r="I120" s="504">
        <f t="shared" si="6"/>
        <v>507.33</v>
      </c>
      <c r="J120" s="89"/>
    </row>
    <row r="121" spans="1:10">
      <c r="A121" s="6">
        <v>88239</v>
      </c>
      <c r="B121" s="7" t="s">
        <v>195</v>
      </c>
      <c r="C121" s="8" t="s">
        <v>20</v>
      </c>
      <c r="D121" s="273">
        <v>8</v>
      </c>
      <c r="E121" s="274">
        <v>1</v>
      </c>
      <c r="F121" s="274">
        <v>0</v>
      </c>
      <c r="G121" s="100">
        <f>VLOOKUP(A121,SINAPI!A106:C20105,3,FALSE)</f>
        <v>21.06</v>
      </c>
      <c r="H121" s="9">
        <v>0</v>
      </c>
      <c r="I121" s="504">
        <f t="shared" si="6"/>
        <v>168.48</v>
      </c>
      <c r="J121" s="89"/>
    </row>
    <row r="122" spans="1:10">
      <c r="A122" s="6">
        <v>88243</v>
      </c>
      <c r="B122" s="7" t="s">
        <v>243</v>
      </c>
      <c r="C122" s="8" t="s">
        <v>20</v>
      </c>
      <c r="D122" s="273">
        <v>22.8</v>
      </c>
      <c r="E122" s="274">
        <v>1</v>
      </c>
      <c r="F122" s="274">
        <v>0</v>
      </c>
      <c r="G122" s="100">
        <f>VLOOKUP(A122,SINAPI!A107:C20106,3,FALSE)</f>
        <v>21.61</v>
      </c>
      <c r="H122" s="9">
        <v>0</v>
      </c>
      <c r="I122" s="504">
        <f t="shared" si="6"/>
        <v>492.7</v>
      </c>
      <c r="J122" s="89"/>
    </row>
    <row r="123" spans="1:10" ht="30">
      <c r="A123" s="6">
        <v>87373</v>
      </c>
      <c r="B123" s="7" t="s">
        <v>245</v>
      </c>
      <c r="C123" s="8" t="s">
        <v>25</v>
      </c>
      <c r="D123" s="273">
        <v>0.06</v>
      </c>
      <c r="E123" s="274">
        <v>1</v>
      </c>
      <c r="F123" s="274">
        <v>0</v>
      </c>
      <c r="G123" s="100">
        <f>VLOOKUP(A123,SINAPI!A108:C20107,3,FALSE)</f>
        <v>705.61</v>
      </c>
      <c r="H123" s="9">
        <v>0</v>
      </c>
      <c r="I123" s="504">
        <f t="shared" si="6"/>
        <v>42.33</v>
      </c>
      <c r="J123" s="89"/>
    </row>
    <row r="124" spans="1:10">
      <c r="A124" s="6">
        <v>88261</v>
      </c>
      <c r="B124" s="7" t="s">
        <v>247</v>
      </c>
      <c r="C124" s="8" t="s">
        <v>20</v>
      </c>
      <c r="D124" s="273">
        <v>8.1</v>
      </c>
      <c r="E124" s="274">
        <v>1</v>
      </c>
      <c r="F124" s="274">
        <v>0</v>
      </c>
      <c r="G124" s="100">
        <f>VLOOKUP(A124,SINAPI!A109:C20108,3,FALSE)</f>
        <v>24.27</v>
      </c>
      <c r="H124" s="9">
        <v>0</v>
      </c>
      <c r="I124" s="504">
        <f t="shared" si="6"/>
        <v>196.58</v>
      </c>
      <c r="J124" s="89"/>
    </row>
    <row r="125" spans="1:10">
      <c r="A125" s="6">
        <v>88273</v>
      </c>
      <c r="B125" s="6" t="s">
        <v>249</v>
      </c>
      <c r="C125" s="8" t="s">
        <v>20</v>
      </c>
      <c r="D125" s="273">
        <v>22</v>
      </c>
      <c r="E125" s="274">
        <v>1</v>
      </c>
      <c r="F125" s="274">
        <v>0</v>
      </c>
      <c r="G125" s="100">
        <f>VLOOKUP(A125,SINAPI!A110:C20109,3,FALSE)</f>
        <v>23.98</v>
      </c>
      <c r="H125" s="9">
        <v>0</v>
      </c>
      <c r="I125" s="504">
        <f t="shared" si="6"/>
        <v>527.55999999999995</v>
      </c>
      <c r="J125" s="89"/>
    </row>
    <row r="126" spans="1:10" ht="15.75">
      <c r="A126" s="297"/>
      <c r="B126" s="297"/>
      <c r="C126" s="275"/>
      <c r="D126" s="275"/>
      <c r="E126" s="275"/>
      <c r="F126" s="275"/>
      <c r="G126" s="275"/>
      <c r="H126" s="11" t="s">
        <v>17</v>
      </c>
      <c r="I126" s="505">
        <f>TRUNC( SUM(I116:I125),2)</f>
        <v>2823.17</v>
      </c>
      <c r="J126" s="89"/>
    </row>
    <row r="127" spans="1:10" ht="15.75">
      <c r="A127" s="297"/>
      <c r="B127" s="275"/>
      <c r="C127" s="275"/>
      <c r="D127" s="275"/>
      <c r="E127" s="275"/>
      <c r="F127" s="275"/>
      <c r="G127" s="10"/>
      <c r="H127" s="506"/>
      <c r="I127" s="89"/>
    </row>
    <row r="128" spans="1:10" ht="27" customHeight="1">
      <c r="A128" s="617" t="s">
        <v>15388</v>
      </c>
      <c r="B128" s="618"/>
      <c r="C128" s="618"/>
      <c r="D128" s="618"/>
      <c r="E128" s="618"/>
      <c r="F128" s="618"/>
      <c r="G128" s="618"/>
      <c r="H128" s="618"/>
      <c r="I128" s="619"/>
    </row>
    <row r="129" spans="1:9" ht="15.75">
      <c r="A129" s="589" t="s">
        <v>16092</v>
      </c>
      <c r="B129" s="294"/>
      <c r="C129" s="270"/>
      <c r="D129" s="270"/>
      <c r="E129" s="270"/>
      <c r="F129" s="270"/>
      <c r="G129" s="270"/>
      <c r="H129" s="3"/>
      <c r="I129" s="501"/>
    </row>
    <row r="130" spans="1:9" ht="15.75">
      <c r="A130" s="577"/>
      <c r="B130" s="295"/>
      <c r="C130" s="271"/>
      <c r="D130" s="271"/>
      <c r="E130" s="272"/>
      <c r="F130" s="272"/>
      <c r="G130" s="272"/>
      <c r="H130" s="4"/>
      <c r="I130" s="502"/>
    </row>
    <row r="131" spans="1:9" ht="15.75">
      <c r="A131" s="542" t="s">
        <v>184</v>
      </c>
      <c r="B131" s="296" t="s">
        <v>14</v>
      </c>
      <c r="C131" s="5" t="s">
        <v>185</v>
      </c>
      <c r="D131" s="5" t="s">
        <v>186</v>
      </c>
      <c r="E131" s="5" t="s">
        <v>187</v>
      </c>
      <c r="F131" s="5" t="s">
        <v>188</v>
      </c>
      <c r="G131" s="5" t="s">
        <v>189</v>
      </c>
      <c r="H131" s="5" t="s">
        <v>190</v>
      </c>
      <c r="I131" s="503" t="s">
        <v>191</v>
      </c>
    </row>
    <row r="132" spans="1:9" ht="45">
      <c r="A132" s="6">
        <v>181</v>
      </c>
      <c r="B132" s="7" t="s">
        <v>232</v>
      </c>
      <c r="C132" s="8" t="s">
        <v>233</v>
      </c>
      <c r="D132" s="273">
        <v>1.2</v>
      </c>
      <c r="E132" s="274">
        <v>1</v>
      </c>
      <c r="F132" s="274">
        <v>0</v>
      </c>
      <c r="G132" s="100">
        <f>VLOOKUP(A132,SINAPI!A117:C20116,3,FALSE)</f>
        <v>307.16000000000003</v>
      </c>
      <c r="H132" s="9">
        <v>0</v>
      </c>
      <c r="I132" s="504">
        <f t="shared" ref="I132:I144" si="7">TRUNC(D132*G132,2)</f>
        <v>368.59</v>
      </c>
    </row>
    <row r="133" spans="1:9" ht="30">
      <c r="A133" s="6">
        <v>11447</v>
      </c>
      <c r="B133" s="7" t="s">
        <v>235</v>
      </c>
      <c r="C133" s="8" t="s">
        <v>24</v>
      </c>
      <c r="D133" s="273">
        <v>8</v>
      </c>
      <c r="E133" s="274">
        <v>1</v>
      </c>
      <c r="F133" s="274">
        <v>0</v>
      </c>
      <c r="G133" s="100">
        <f>VLOOKUP(A133,SINAPI!A118:C20117,3,FALSE)</f>
        <v>32.15</v>
      </c>
      <c r="H133" s="9">
        <v>0</v>
      </c>
      <c r="I133" s="504">
        <f t="shared" si="7"/>
        <v>257.2</v>
      </c>
    </row>
    <row r="134" spans="1:9" ht="30">
      <c r="A134" s="6">
        <v>11480</v>
      </c>
      <c r="B134" s="7" t="s">
        <v>237</v>
      </c>
      <c r="C134" s="8" t="s">
        <v>42</v>
      </c>
      <c r="D134" s="273">
        <v>1</v>
      </c>
      <c r="E134" s="274">
        <v>1</v>
      </c>
      <c r="F134" s="274">
        <v>0</v>
      </c>
      <c r="G134" s="100">
        <f>VLOOKUP(A134,SINAPI!A119:C20118,3,FALSE)</f>
        <v>126.14</v>
      </c>
      <c r="H134" s="9">
        <v>0</v>
      </c>
      <c r="I134" s="504">
        <f t="shared" si="7"/>
        <v>126.14</v>
      </c>
    </row>
    <row r="135" spans="1:9" ht="30">
      <c r="A135" s="6">
        <v>20017</v>
      </c>
      <c r="B135" s="7" t="s">
        <v>239</v>
      </c>
      <c r="C135" s="8" t="s">
        <v>26</v>
      </c>
      <c r="D135" s="273">
        <v>16.3</v>
      </c>
      <c r="E135" s="274">
        <v>1</v>
      </c>
      <c r="F135" s="274">
        <v>0</v>
      </c>
      <c r="G135" s="100">
        <f>VLOOKUP(A135,SINAPI!A120:C20119,3,FALSE)</f>
        <v>8.36</v>
      </c>
      <c r="H135" s="9">
        <v>0</v>
      </c>
      <c r="I135" s="504">
        <f t="shared" si="7"/>
        <v>136.26</v>
      </c>
    </row>
    <row r="136" spans="1:9">
      <c r="A136" s="6">
        <v>4006</v>
      </c>
      <c r="B136" s="7" t="s">
        <v>241</v>
      </c>
      <c r="C136" s="8" t="s">
        <v>25</v>
      </c>
      <c r="D136" s="273">
        <v>0</v>
      </c>
      <c r="E136" s="274">
        <v>1</v>
      </c>
      <c r="F136" s="274">
        <v>0</v>
      </c>
      <c r="G136" s="100">
        <f>VLOOKUP(A136,SINAPI!A121:C20120,3,FALSE)</f>
        <v>1561.03</v>
      </c>
      <c r="H136" s="9">
        <v>0</v>
      </c>
      <c r="I136" s="504">
        <f t="shared" si="7"/>
        <v>0</v>
      </c>
    </row>
    <row r="137" spans="1:9">
      <c r="A137" s="6">
        <v>5031</v>
      </c>
      <c r="B137" s="7" t="s">
        <v>281</v>
      </c>
      <c r="C137" s="8" t="s">
        <v>22</v>
      </c>
      <c r="D137" s="273">
        <v>4.03</v>
      </c>
      <c r="E137" s="274">
        <v>1</v>
      </c>
      <c r="F137" s="274">
        <v>0</v>
      </c>
      <c r="G137" s="274">
        <v>450</v>
      </c>
      <c r="H137" s="9">
        <v>0</v>
      </c>
      <c r="I137" s="504">
        <f t="shared" si="7"/>
        <v>1813.5</v>
      </c>
    </row>
    <row r="138" spans="1:9" ht="45">
      <c r="A138" s="6">
        <v>102189</v>
      </c>
      <c r="B138" s="7" t="s">
        <v>283</v>
      </c>
      <c r="C138" s="8" t="s">
        <v>24</v>
      </c>
      <c r="D138" s="273">
        <v>2</v>
      </c>
      <c r="E138" s="274">
        <v>1</v>
      </c>
      <c r="F138" s="274">
        <v>0</v>
      </c>
      <c r="G138" s="274">
        <v>244.32</v>
      </c>
      <c r="H138" s="9">
        <v>0</v>
      </c>
      <c r="I138" s="504">
        <f t="shared" si="7"/>
        <v>488.64</v>
      </c>
    </row>
    <row r="139" spans="1:9">
      <c r="A139" s="6">
        <v>88325</v>
      </c>
      <c r="B139" s="6" t="s">
        <v>285</v>
      </c>
      <c r="C139" s="8" t="s">
        <v>20</v>
      </c>
      <c r="D139" s="273">
        <v>10</v>
      </c>
      <c r="E139" s="274">
        <v>1</v>
      </c>
      <c r="F139" s="274">
        <v>0</v>
      </c>
      <c r="G139" s="274">
        <v>22.95</v>
      </c>
      <c r="H139" s="9">
        <v>0</v>
      </c>
      <c r="I139" s="504">
        <f t="shared" si="7"/>
        <v>229.5</v>
      </c>
    </row>
    <row r="140" spans="1:9">
      <c r="A140" s="6">
        <v>88239</v>
      </c>
      <c r="B140" s="7" t="s">
        <v>195</v>
      </c>
      <c r="C140" s="8" t="s">
        <v>20</v>
      </c>
      <c r="D140" s="273">
        <v>5</v>
      </c>
      <c r="E140" s="274">
        <v>1</v>
      </c>
      <c r="F140" s="274">
        <v>0</v>
      </c>
      <c r="G140" s="100">
        <f>VLOOKUP(A140,SINAPI!A122:C20121,3,FALSE)</f>
        <v>21.06</v>
      </c>
      <c r="H140" s="9">
        <v>0</v>
      </c>
      <c r="I140" s="504">
        <f t="shared" si="7"/>
        <v>105.3</v>
      </c>
    </row>
    <row r="141" spans="1:9">
      <c r="A141" s="6">
        <v>88243</v>
      </c>
      <c r="B141" s="7" t="s">
        <v>243</v>
      </c>
      <c r="C141" s="8" t="s">
        <v>20</v>
      </c>
      <c r="D141" s="273">
        <v>5</v>
      </c>
      <c r="E141" s="274">
        <v>1</v>
      </c>
      <c r="F141" s="274">
        <v>0</v>
      </c>
      <c r="G141" s="100">
        <f>VLOOKUP(A141,SINAPI!A123:C20122,3,FALSE)</f>
        <v>21.61</v>
      </c>
      <c r="H141" s="9">
        <v>0</v>
      </c>
      <c r="I141" s="504">
        <f t="shared" si="7"/>
        <v>108.05</v>
      </c>
    </row>
    <row r="142" spans="1:9" ht="30">
      <c r="A142" s="6">
        <v>87373</v>
      </c>
      <c r="B142" s="7" t="s">
        <v>245</v>
      </c>
      <c r="C142" s="8" t="s">
        <v>25</v>
      </c>
      <c r="D142" s="273">
        <v>0.06</v>
      </c>
      <c r="E142" s="274">
        <v>1</v>
      </c>
      <c r="F142" s="274">
        <v>0</v>
      </c>
      <c r="G142" s="100">
        <f>VLOOKUP(A142,SINAPI!A124:C20123,3,FALSE)</f>
        <v>705.61</v>
      </c>
      <c r="H142" s="9">
        <v>0</v>
      </c>
      <c r="I142" s="504">
        <f t="shared" si="7"/>
        <v>42.33</v>
      </c>
    </row>
    <row r="143" spans="1:9">
      <c r="A143" s="6">
        <v>88261</v>
      </c>
      <c r="B143" s="7" t="s">
        <v>247</v>
      </c>
      <c r="C143" s="8" t="s">
        <v>20</v>
      </c>
      <c r="D143" s="273">
        <v>4</v>
      </c>
      <c r="E143" s="274">
        <v>1</v>
      </c>
      <c r="F143" s="274">
        <v>0</v>
      </c>
      <c r="G143" s="100">
        <f>VLOOKUP(A143,SINAPI!A125:C20124,3,FALSE)</f>
        <v>24.27</v>
      </c>
      <c r="H143" s="9">
        <v>0</v>
      </c>
      <c r="I143" s="504">
        <f t="shared" si="7"/>
        <v>97.08</v>
      </c>
    </row>
    <row r="144" spans="1:9">
      <c r="A144" s="6">
        <v>88273</v>
      </c>
      <c r="B144" s="6" t="s">
        <v>249</v>
      </c>
      <c r="C144" s="8" t="s">
        <v>20</v>
      </c>
      <c r="D144" s="273">
        <v>5</v>
      </c>
      <c r="E144" s="274">
        <v>1</v>
      </c>
      <c r="F144" s="274">
        <v>0</v>
      </c>
      <c r="G144" s="100">
        <f>VLOOKUP(A144,SINAPI!A126:C20125,3,FALSE)</f>
        <v>23.98</v>
      </c>
      <c r="H144" s="9">
        <v>0</v>
      </c>
      <c r="I144" s="504">
        <f t="shared" si="7"/>
        <v>119.9</v>
      </c>
    </row>
    <row r="145" spans="1:10" ht="15.75">
      <c r="A145" s="297"/>
      <c r="B145" s="297"/>
      <c r="C145" s="275"/>
      <c r="D145" s="275"/>
      <c r="E145" s="275"/>
      <c r="F145" s="275"/>
      <c r="G145" s="275"/>
      <c r="H145" s="11" t="s">
        <v>17</v>
      </c>
      <c r="I145" s="505">
        <f>TRUNC( SUM(I132:I144),2)</f>
        <v>3892.49</v>
      </c>
    </row>
    <row r="146" spans="1:10" ht="15.75">
      <c r="A146" s="297"/>
      <c r="B146" s="297"/>
      <c r="C146" s="275"/>
      <c r="D146" s="275"/>
      <c r="E146" s="275"/>
      <c r="F146" s="275"/>
      <c r="G146" s="275"/>
      <c r="H146" s="10"/>
      <c r="I146" s="506"/>
      <c r="J146" s="89"/>
    </row>
    <row r="147" spans="1:10">
      <c r="A147" s="6"/>
      <c r="B147" s="7"/>
      <c r="C147" s="8"/>
      <c r="D147" s="273"/>
      <c r="E147" s="274"/>
      <c r="F147" s="274"/>
      <c r="G147" s="274"/>
      <c r="H147" s="9"/>
      <c r="I147" s="504"/>
      <c r="J147" s="89">
        <f>J148+J155</f>
        <v>0</v>
      </c>
    </row>
    <row r="148" spans="1:10" ht="15.75">
      <c r="A148" s="297"/>
      <c r="B148" s="297"/>
      <c r="C148" s="275"/>
      <c r="D148" s="275"/>
      <c r="E148" s="275"/>
      <c r="F148" s="275"/>
      <c r="G148" s="275"/>
      <c r="H148" s="10"/>
      <c r="I148" s="506"/>
      <c r="J148" s="89"/>
    </row>
    <row r="149" spans="1:10">
      <c r="A149" s="6"/>
      <c r="B149" s="7"/>
      <c r="C149" s="8"/>
      <c r="D149" s="273"/>
      <c r="E149" s="274"/>
      <c r="F149" s="274"/>
      <c r="G149" s="274"/>
      <c r="H149" s="9"/>
      <c r="I149" s="504"/>
      <c r="J149" s="89"/>
    </row>
    <row r="150" spans="1:10" ht="15.75">
      <c r="A150" s="297"/>
      <c r="B150" s="297"/>
      <c r="C150" s="275"/>
      <c r="D150" s="275"/>
      <c r="E150" s="275"/>
      <c r="F150" s="275"/>
      <c r="G150" s="275"/>
      <c r="H150" s="10"/>
      <c r="I150" s="506"/>
      <c r="J150" s="89"/>
    </row>
    <row r="151" spans="1:10" ht="15.75">
      <c r="A151" s="297"/>
      <c r="B151" s="297"/>
      <c r="C151" s="275"/>
      <c r="D151" s="275"/>
      <c r="E151" s="275"/>
      <c r="F151" s="275"/>
      <c r="G151" s="275"/>
      <c r="H151" s="10"/>
      <c r="I151" s="506"/>
      <c r="J151" s="89"/>
    </row>
    <row r="152" spans="1:10" ht="15.75">
      <c r="A152" s="297"/>
      <c r="B152" s="297"/>
      <c r="C152" s="275"/>
      <c r="D152" s="275"/>
      <c r="E152" s="275"/>
      <c r="F152" s="275"/>
      <c r="G152" s="275"/>
      <c r="H152" s="10"/>
      <c r="I152" s="506"/>
      <c r="J152" s="89"/>
    </row>
    <row r="153" spans="1:10" ht="15.75">
      <c r="A153" s="297"/>
      <c r="B153" s="297"/>
      <c r="C153" s="275"/>
      <c r="D153" s="275"/>
      <c r="E153" s="275"/>
      <c r="F153" s="275"/>
      <c r="G153" s="275"/>
      <c r="H153" s="10"/>
      <c r="I153" s="506"/>
      <c r="J153" s="89"/>
    </row>
    <row r="154" spans="1:10" ht="15.75">
      <c r="A154" s="297"/>
      <c r="B154" s="297"/>
      <c r="C154" s="275"/>
      <c r="D154" s="275"/>
      <c r="E154" s="275"/>
      <c r="F154" s="275"/>
      <c r="G154" s="275"/>
      <c r="H154" s="10"/>
      <c r="I154" s="506"/>
      <c r="J154" s="89"/>
    </row>
    <row r="155" spans="1:10" ht="15.75">
      <c r="A155" s="297"/>
      <c r="B155" s="297"/>
      <c r="C155" s="275"/>
      <c r="D155" s="275"/>
      <c r="E155" s="275"/>
      <c r="F155" s="275"/>
      <c r="G155" s="275"/>
      <c r="H155" s="10"/>
      <c r="I155" s="506"/>
      <c r="J155" s="89"/>
    </row>
    <row r="156" spans="1:10" ht="15.75">
      <c r="A156" s="297"/>
      <c r="B156" s="297"/>
      <c r="C156" s="275"/>
      <c r="D156" s="275"/>
      <c r="E156" s="275"/>
      <c r="F156" s="275"/>
      <c r="G156" s="275"/>
      <c r="H156" s="10"/>
      <c r="I156" s="506"/>
      <c r="J156" s="89"/>
    </row>
    <row r="157" spans="1:10" ht="15.75">
      <c r="A157" s="297"/>
      <c r="B157" s="297"/>
      <c r="C157" s="275"/>
      <c r="D157" s="275"/>
      <c r="E157" s="275"/>
      <c r="F157" s="275"/>
      <c r="G157" s="275"/>
      <c r="H157" s="10"/>
      <c r="I157" s="506"/>
      <c r="J157" s="89"/>
    </row>
    <row r="158" spans="1:10" ht="15.75">
      <c r="A158" s="297"/>
      <c r="B158" s="297"/>
      <c r="C158" s="275"/>
      <c r="D158" s="275"/>
      <c r="E158" s="275"/>
      <c r="F158" s="275"/>
      <c r="G158" s="275"/>
      <c r="H158" s="10"/>
      <c r="I158" s="506"/>
      <c r="J158" s="89"/>
    </row>
    <row r="159" spans="1:10" ht="15.75">
      <c r="A159" s="297"/>
      <c r="B159" s="297"/>
      <c r="C159" s="275"/>
      <c r="D159" s="275"/>
      <c r="E159" s="275"/>
      <c r="F159" s="275"/>
      <c r="G159" s="275"/>
      <c r="H159" s="10"/>
      <c r="I159" s="506"/>
      <c r="J159" s="89"/>
    </row>
    <row r="160" spans="1:10" ht="15.75">
      <c r="A160" s="297"/>
      <c r="B160" s="297"/>
      <c r="C160" s="275"/>
      <c r="D160" s="275"/>
      <c r="E160" s="275"/>
      <c r="F160" s="275"/>
      <c r="G160" s="275"/>
      <c r="H160" s="10"/>
      <c r="I160" s="506"/>
      <c r="J160" s="89"/>
    </row>
    <row r="161" spans="1:10" ht="15.75">
      <c r="A161" s="297"/>
      <c r="B161" s="297"/>
      <c r="C161" s="275"/>
      <c r="D161" s="275"/>
      <c r="E161" s="275"/>
      <c r="F161" s="275"/>
      <c r="G161" s="275"/>
      <c r="H161" s="10"/>
      <c r="I161" s="506"/>
      <c r="J161" s="89"/>
    </row>
    <row r="162" spans="1:10" ht="15.75">
      <c r="A162" s="297"/>
      <c r="B162" s="297"/>
      <c r="C162" s="275"/>
      <c r="D162" s="275"/>
      <c r="E162" s="275"/>
      <c r="F162" s="275"/>
      <c r="G162" s="275"/>
      <c r="H162" s="10"/>
      <c r="I162" s="506"/>
      <c r="J162" s="89"/>
    </row>
    <row r="163" spans="1:10" ht="15.75">
      <c r="A163" s="297"/>
      <c r="B163" s="297"/>
      <c r="C163" s="275"/>
      <c r="D163" s="275"/>
      <c r="E163" s="275"/>
      <c r="F163" s="275"/>
      <c r="G163" s="275"/>
      <c r="H163" s="10"/>
      <c r="I163" s="506"/>
      <c r="J163" s="89"/>
    </row>
    <row r="164" spans="1:10" ht="15.75">
      <c r="A164" s="297"/>
      <c r="B164" s="297"/>
      <c r="C164" s="275"/>
      <c r="D164" s="275"/>
      <c r="E164" s="275"/>
      <c r="F164" s="275"/>
      <c r="G164" s="275"/>
      <c r="H164" s="10"/>
      <c r="I164" s="506"/>
      <c r="J164" s="89"/>
    </row>
    <row r="165" spans="1:10" ht="15.75">
      <c r="A165" s="297"/>
      <c r="B165" s="297"/>
      <c r="C165" s="275"/>
      <c r="D165" s="275"/>
      <c r="E165" s="275"/>
      <c r="F165" s="275"/>
      <c r="G165" s="275"/>
      <c r="H165" s="10"/>
      <c r="I165" s="506"/>
      <c r="J165" s="89"/>
    </row>
    <row r="166" spans="1:10" ht="15.75">
      <c r="A166" s="566" t="s">
        <v>15385</v>
      </c>
      <c r="B166" s="294"/>
      <c r="C166" s="270"/>
      <c r="D166" s="270"/>
      <c r="E166" s="270"/>
      <c r="F166" s="270"/>
      <c r="G166" s="270"/>
      <c r="H166" s="3"/>
      <c r="I166" s="501"/>
      <c r="J166" s="89"/>
    </row>
    <row r="167" spans="1:10" ht="15.75">
      <c r="A167" s="566">
        <v>1110101213</v>
      </c>
      <c r="B167" s="295"/>
      <c r="C167" s="271"/>
      <c r="D167" s="271"/>
      <c r="E167" s="272"/>
      <c r="F167" s="272"/>
      <c r="G167" s="272"/>
      <c r="H167" s="4"/>
      <c r="I167" s="502"/>
      <c r="J167" s="89"/>
    </row>
    <row r="168" spans="1:10" ht="15.75">
      <c r="A168" s="542" t="s">
        <v>184</v>
      </c>
      <c r="B168" s="296" t="s">
        <v>14</v>
      </c>
      <c r="C168" s="5" t="s">
        <v>185</v>
      </c>
      <c r="D168" s="5" t="s">
        <v>186</v>
      </c>
      <c r="E168" s="5" t="s">
        <v>187</v>
      </c>
      <c r="F168" s="5" t="s">
        <v>188</v>
      </c>
      <c r="G168" s="5" t="s">
        <v>189</v>
      </c>
      <c r="H168" s="5" t="s">
        <v>190</v>
      </c>
      <c r="I168" s="503" t="s">
        <v>191</v>
      </c>
      <c r="J168" s="89"/>
    </row>
    <row r="169" spans="1:10" ht="45">
      <c r="A169" s="6">
        <v>181</v>
      </c>
      <c r="B169" s="7" t="s">
        <v>232</v>
      </c>
      <c r="C169" s="8" t="s">
        <v>233</v>
      </c>
      <c r="D169" s="273">
        <v>1</v>
      </c>
      <c r="E169" s="274">
        <v>1</v>
      </c>
      <c r="F169" s="274">
        <v>0</v>
      </c>
      <c r="G169" s="100">
        <f>VLOOKUP(A169,SINAPI!A118:C20117,3,FALSE)</f>
        <v>307.16000000000003</v>
      </c>
      <c r="H169" s="9">
        <v>0</v>
      </c>
      <c r="I169" s="504">
        <f t="shared" ref="I169:I178" si="8">TRUNC(D169*G169,2)</f>
        <v>307.16000000000003</v>
      </c>
      <c r="J169" s="89"/>
    </row>
    <row r="170" spans="1:10" ht="30">
      <c r="A170" s="6">
        <v>11447</v>
      </c>
      <c r="B170" s="7" t="s">
        <v>235</v>
      </c>
      <c r="C170" s="8" t="s">
        <v>24</v>
      </c>
      <c r="D170" s="273">
        <v>3</v>
      </c>
      <c r="E170" s="274">
        <v>1</v>
      </c>
      <c r="F170" s="274">
        <v>0</v>
      </c>
      <c r="G170" s="100">
        <f>VLOOKUP(A170,SINAPI!A119:C20118,3,FALSE)</f>
        <v>32.15</v>
      </c>
      <c r="H170" s="9">
        <v>0</v>
      </c>
      <c r="I170" s="504">
        <f t="shared" si="8"/>
        <v>96.45</v>
      </c>
      <c r="J170" s="89"/>
    </row>
    <row r="171" spans="1:10" ht="30">
      <c r="A171" s="6">
        <v>11480</v>
      </c>
      <c r="B171" s="7" t="s">
        <v>237</v>
      </c>
      <c r="C171" s="8" t="s">
        <v>42</v>
      </c>
      <c r="D171" s="273">
        <v>1</v>
      </c>
      <c r="E171" s="274">
        <v>1</v>
      </c>
      <c r="F171" s="274">
        <v>0</v>
      </c>
      <c r="G171" s="100">
        <f>VLOOKUP(A171,SINAPI!A120:C20119,3,FALSE)</f>
        <v>126.14</v>
      </c>
      <c r="H171" s="9">
        <v>0</v>
      </c>
      <c r="I171" s="504">
        <f t="shared" si="8"/>
        <v>126.14</v>
      </c>
      <c r="J171" s="89"/>
    </row>
    <row r="172" spans="1:10" ht="30">
      <c r="A172" s="6">
        <v>20017</v>
      </c>
      <c r="B172" s="7" t="s">
        <v>239</v>
      </c>
      <c r="C172" s="8" t="s">
        <v>26</v>
      </c>
      <c r="D172" s="273">
        <v>14</v>
      </c>
      <c r="E172" s="274">
        <v>1</v>
      </c>
      <c r="F172" s="274">
        <v>0</v>
      </c>
      <c r="G172" s="100">
        <f>VLOOKUP(A172,SINAPI!A121:C20120,3,FALSE)</f>
        <v>8.36</v>
      </c>
      <c r="H172" s="9">
        <v>0</v>
      </c>
      <c r="I172" s="504">
        <f t="shared" si="8"/>
        <v>117.04</v>
      </c>
      <c r="J172" s="89"/>
    </row>
    <row r="173" spans="1:10">
      <c r="A173" s="6">
        <v>4006</v>
      </c>
      <c r="B173" s="7" t="s">
        <v>241</v>
      </c>
      <c r="C173" s="8" t="s">
        <v>25</v>
      </c>
      <c r="D173" s="273">
        <v>0.3</v>
      </c>
      <c r="E173" s="274">
        <v>1</v>
      </c>
      <c r="F173" s="274">
        <v>0</v>
      </c>
      <c r="G173" s="100">
        <f>VLOOKUP(A173,SINAPI!A122:C20121,3,FALSE)</f>
        <v>1561.03</v>
      </c>
      <c r="H173" s="9">
        <v>0</v>
      </c>
      <c r="I173" s="504">
        <f t="shared" si="8"/>
        <v>468.3</v>
      </c>
      <c r="J173" s="89"/>
    </row>
    <row r="174" spans="1:10">
      <c r="A174" s="6">
        <v>88239</v>
      </c>
      <c r="B174" s="7" t="s">
        <v>195</v>
      </c>
      <c r="C174" s="8" t="s">
        <v>20</v>
      </c>
      <c r="D174" s="273">
        <v>7</v>
      </c>
      <c r="E174" s="274">
        <v>1</v>
      </c>
      <c r="F174" s="274">
        <v>0</v>
      </c>
      <c r="G174" s="100">
        <f>VLOOKUP(A174,SINAPI!A123:C20122,3,FALSE)</f>
        <v>21.06</v>
      </c>
      <c r="H174" s="9">
        <v>0</v>
      </c>
      <c r="I174" s="504">
        <f t="shared" si="8"/>
        <v>147.41999999999999</v>
      </c>
      <c r="J174" s="89"/>
    </row>
    <row r="175" spans="1:10">
      <c r="A175" s="6">
        <v>88243</v>
      </c>
      <c r="B175" s="7" t="s">
        <v>243</v>
      </c>
      <c r="C175" s="8" t="s">
        <v>20</v>
      </c>
      <c r="D175" s="273">
        <v>20</v>
      </c>
      <c r="E175" s="274">
        <v>1</v>
      </c>
      <c r="F175" s="274">
        <v>0</v>
      </c>
      <c r="G175" s="100">
        <f>VLOOKUP(A175,SINAPI!A124:C20123,3,FALSE)</f>
        <v>21.61</v>
      </c>
      <c r="H175" s="9">
        <v>0</v>
      </c>
      <c r="I175" s="504">
        <f t="shared" si="8"/>
        <v>432.2</v>
      </c>
      <c r="J175" s="89"/>
    </row>
    <row r="176" spans="1:10" ht="30">
      <c r="A176" s="6">
        <v>87373</v>
      </c>
      <c r="B176" s="7" t="s">
        <v>245</v>
      </c>
      <c r="C176" s="8" t="s">
        <v>25</v>
      </c>
      <c r="D176" s="273">
        <v>5.0000000000000001E-3</v>
      </c>
      <c r="E176" s="274">
        <v>1</v>
      </c>
      <c r="F176" s="274">
        <v>0</v>
      </c>
      <c r="G176" s="100">
        <f>VLOOKUP(A176,SINAPI!A125:C20124,3,FALSE)</f>
        <v>705.61</v>
      </c>
      <c r="H176" s="9">
        <v>0</v>
      </c>
      <c r="I176" s="504">
        <f t="shared" si="8"/>
        <v>3.52</v>
      </c>
      <c r="J176" s="89"/>
    </row>
    <row r="177" spans="1:10">
      <c r="A177" s="6">
        <v>88261</v>
      </c>
      <c r="B177" s="7" t="s">
        <v>247</v>
      </c>
      <c r="C177" s="8" t="s">
        <v>20</v>
      </c>
      <c r="D177" s="273">
        <v>6.5</v>
      </c>
      <c r="E177" s="274">
        <v>1</v>
      </c>
      <c r="F177" s="274">
        <v>0</v>
      </c>
      <c r="G177" s="100">
        <f>VLOOKUP(A177,SINAPI!A126:C20125,3,FALSE)</f>
        <v>24.27</v>
      </c>
      <c r="H177" s="9">
        <v>0</v>
      </c>
      <c r="I177" s="504">
        <f t="shared" si="8"/>
        <v>157.75</v>
      </c>
      <c r="J177" s="89"/>
    </row>
    <row r="178" spans="1:10">
      <c r="A178" s="6">
        <v>88273</v>
      </c>
      <c r="B178" s="6" t="s">
        <v>249</v>
      </c>
      <c r="C178" s="8" t="s">
        <v>20</v>
      </c>
      <c r="D178" s="273">
        <v>21</v>
      </c>
      <c r="E178" s="274">
        <v>1</v>
      </c>
      <c r="F178" s="274">
        <v>0</v>
      </c>
      <c r="G178" s="100">
        <f>VLOOKUP(A178,SINAPI!A127:C20126,3,FALSE)</f>
        <v>23.98</v>
      </c>
      <c r="H178" s="9">
        <v>0</v>
      </c>
      <c r="I178" s="504">
        <f t="shared" si="8"/>
        <v>503.58</v>
      </c>
      <c r="J178" s="89"/>
    </row>
    <row r="179" spans="1:10" ht="15.75">
      <c r="A179" s="297"/>
      <c r="B179" s="297"/>
      <c r="C179" s="275"/>
      <c r="D179" s="275"/>
      <c r="E179" s="275"/>
      <c r="F179" s="275"/>
      <c r="G179" s="275"/>
      <c r="H179" s="11" t="s">
        <v>17</v>
      </c>
      <c r="I179" s="505">
        <f>TRUNC( SUM(I169:I178),2)</f>
        <v>2359.56</v>
      </c>
      <c r="J179" s="89"/>
    </row>
    <row r="180" spans="1:10" ht="15.75">
      <c r="A180" s="297"/>
      <c r="B180" s="297"/>
      <c r="C180" s="275"/>
      <c r="D180" s="275"/>
      <c r="E180" s="275"/>
      <c r="F180" s="275"/>
      <c r="G180" s="275"/>
      <c r="H180" s="10"/>
      <c r="I180" s="506"/>
      <c r="J180" s="89"/>
    </row>
    <row r="181" spans="1:10" ht="15.75">
      <c r="A181" s="566" t="s">
        <v>15783</v>
      </c>
      <c r="B181" s="294"/>
      <c r="C181" s="270"/>
      <c r="D181" s="270"/>
      <c r="E181" s="270"/>
      <c r="F181" s="270"/>
      <c r="G181" s="270"/>
      <c r="H181" s="3"/>
      <c r="I181" s="501"/>
      <c r="J181" s="89"/>
    </row>
    <row r="182" spans="1:10" ht="15.75">
      <c r="A182" s="566">
        <v>1110101214</v>
      </c>
      <c r="B182" s="295"/>
      <c r="C182" s="271"/>
      <c r="D182" s="271"/>
      <c r="E182" s="272"/>
      <c r="F182" s="272"/>
      <c r="G182" s="272"/>
      <c r="H182" s="4"/>
      <c r="I182" s="502"/>
      <c r="J182" s="89"/>
    </row>
    <row r="183" spans="1:10" ht="15.75">
      <c r="A183" s="542" t="s">
        <v>184</v>
      </c>
      <c r="B183" s="296" t="s">
        <v>14</v>
      </c>
      <c r="C183" s="5" t="s">
        <v>185</v>
      </c>
      <c r="D183" s="5" t="s">
        <v>186</v>
      </c>
      <c r="E183" s="5" t="s">
        <v>187</v>
      </c>
      <c r="F183" s="5" t="s">
        <v>188</v>
      </c>
      <c r="G183" s="5" t="s">
        <v>189</v>
      </c>
      <c r="H183" s="5" t="s">
        <v>190</v>
      </c>
      <c r="I183" s="503" t="s">
        <v>191</v>
      </c>
      <c r="J183" s="89"/>
    </row>
    <row r="184" spans="1:10" ht="45">
      <c r="A184" s="6">
        <v>181</v>
      </c>
      <c r="B184" s="7" t="s">
        <v>232</v>
      </c>
      <c r="C184" s="8" t="s">
        <v>233</v>
      </c>
      <c r="D184" s="273">
        <v>1</v>
      </c>
      <c r="E184" s="274">
        <v>1</v>
      </c>
      <c r="F184" s="274">
        <v>0</v>
      </c>
      <c r="G184" s="100">
        <f>VLOOKUP(A184,SINAPI!A133:C20132,3,FALSE)</f>
        <v>307.16000000000003</v>
      </c>
      <c r="H184" s="9">
        <v>0</v>
      </c>
      <c r="I184" s="504">
        <f t="shared" ref="I184:I193" si="9">TRUNC(D184*G184,2)</f>
        <v>307.16000000000003</v>
      </c>
      <c r="J184" s="89"/>
    </row>
    <row r="185" spans="1:10" ht="30">
      <c r="A185" s="6">
        <v>11447</v>
      </c>
      <c r="B185" s="7" t="s">
        <v>235</v>
      </c>
      <c r="C185" s="8" t="s">
        <v>24</v>
      </c>
      <c r="D185" s="273">
        <v>3</v>
      </c>
      <c r="E185" s="274">
        <v>1</v>
      </c>
      <c r="F185" s="274">
        <v>0</v>
      </c>
      <c r="G185" s="100">
        <f>VLOOKUP(A185,SINAPI!A134:C20133,3,FALSE)</f>
        <v>32.15</v>
      </c>
      <c r="H185" s="9">
        <v>0</v>
      </c>
      <c r="I185" s="504">
        <f t="shared" si="9"/>
        <v>96.45</v>
      </c>
      <c r="J185" s="89"/>
    </row>
    <row r="186" spans="1:10" ht="30">
      <c r="A186" s="6">
        <v>11480</v>
      </c>
      <c r="B186" s="7" t="s">
        <v>237</v>
      </c>
      <c r="C186" s="8" t="s">
        <v>42</v>
      </c>
      <c r="D186" s="273">
        <v>1</v>
      </c>
      <c r="E186" s="274">
        <v>1</v>
      </c>
      <c r="F186" s="274">
        <v>0</v>
      </c>
      <c r="G186" s="100">
        <f>VLOOKUP(A186,SINAPI!A135:C20134,3,FALSE)</f>
        <v>126.14</v>
      </c>
      <c r="H186" s="9">
        <v>0</v>
      </c>
      <c r="I186" s="504">
        <f t="shared" si="9"/>
        <v>126.14</v>
      </c>
      <c r="J186" s="89"/>
    </row>
    <row r="187" spans="1:10" ht="30">
      <c r="A187" s="6">
        <v>20017</v>
      </c>
      <c r="B187" s="7" t="s">
        <v>239</v>
      </c>
      <c r="C187" s="8" t="s">
        <v>26</v>
      </c>
      <c r="D187" s="273">
        <v>13.6</v>
      </c>
      <c r="E187" s="274">
        <v>1</v>
      </c>
      <c r="F187" s="274">
        <v>0</v>
      </c>
      <c r="G187" s="100">
        <f>VLOOKUP(A187,SINAPI!A136:C20135,3,FALSE)</f>
        <v>8.36</v>
      </c>
      <c r="H187" s="9">
        <v>0</v>
      </c>
      <c r="I187" s="504">
        <f t="shared" si="9"/>
        <v>113.69</v>
      </c>
      <c r="J187" s="89"/>
    </row>
    <row r="188" spans="1:10">
      <c r="A188" s="6">
        <v>4006</v>
      </c>
      <c r="B188" s="7" t="s">
        <v>241</v>
      </c>
      <c r="C188" s="8" t="s">
        <v>25</v>
      </c>
      <c r="D188" s="273">
        <v>0.3</v>
      </c>
      <c r="E188" s="274">
        <v>1</v>
      </c>
      <c r="F188" s="274">
        <v>0</v>
      </c>
      <c r="G188" s="100">
        <f>VLOOKUP(A188,SINAPI!A137:C20136,3,FALSE)</f>
        <v>1561.03</v>
      </c>
      <c r="H188" s="9">
        <v>0</v>
      </c>
      <c r="I188" s="504">
        <f t="shared" si="9"/>
        <v>468.3</v>
      </c>
      <c r="J188" s="89"/>
    </row>
    <row r="189" spans="1:10">
      <c r="A189" s="6">
        <v>88239</v>
      </c>
      <c r="B189" s="7" t="s">
        <v>195</v>
      </c>
      <c r="C189" s="8" t="s">
        <v>20</v>
      </c>
      <c r="D189" s="273">
        <v>8</v>
      </c>
      <c r="E189" s="274">
        <v>1</v>
      </c>
      <c r="F189" s="274">
        <v>0</v>
      </c>
      <c r="G189" s="100">
        <f>VLOOKUP(A189,SINAPI!A138:C20137,3,FALSE)</f>
        <v>21.06</v>
      </c>
      <c r="H189" s="9">
        <v>0</v>
      </c>
      <c r="I189" s="504">
        <f t="shared" si="9"/>
        <v>168.48</v>
      </c>
      <c r="J189" s="89"/>
    </row>
    <row r="190" spans="1:10">
      <c r="A190" s="6">
        <v>88243</v>
      </c>
      <c r="B190" s="7" t="s">
        <v>243</v>
      </c>
      <c r="C190" s="8" t="s">
        <v>20</v>
      </c>
      <c r="D190" s="273">
        <v>8.5</v>
      </c>
      <c r="E190" s="274">
        <v>1</v>
      </c>
      <c r="F190" s="274">
        <v>0</v>
      </c>
      <c r="G190" s="100">
        <f>VLOOKUP(A190,SINAPI!A139:C20138,3,FALSE)</f>
        <v>21.61</v>
      </c>
      <c r="H190" s="9">
        <v>0</v>
      </c>
      <c r="I190" s="504">
        <f t="shared" si="9"/>
        <v>183.68</v>
      </c>
      <c r="J190" s="89"/>
    </row>
    <row r="191" spans="1:10" ht="30">
      <c r="A191" s="6">
        <v>87373</v>
      </c>
      <c r="B191" s="7" t="s">
        <v>245</v>
      </c>
      <c r="C191" s="8" t="s">
        <v>25</v>
      </c>
      <c r="D191" s="273">
        <v>5.0000000000000001E-3</v>
      </c>
      <c r="E191" s="274">
        <v>1</v>
      </c>
      <c r="F191" s="274">
        <v>0</v>
      </c>
      <c r="G191" s="100">
        <f>VLOOKUP(A191,SINAPI!A140:C20139,3,FALSE)</f>
        <v>705.61</v>
      </c>
      <c r="H191" s="9">
        <v>0</v>
      </c>
      <c r="I191" s="504">
        <f t="shared" si="9"/>
        <v>3.52</v>
      </c>
      <c r="J191" s="89"/>
    </row>
    <row r="192" spans="1:10">
      <c r="A192" s="6">
        <v>88261</v>
      </c>
      <c r="B192" s="7" t="s">
        <v>247</v>
      </c>
      <c r="C192" s="8" t="s">
        <v>20</v>
      </c>
      <c r="D192" s="273">
        <v>9.5</v>
      </c>
      <c r="E192" s="274">
        <v>1</v>
      </c>
      <c r="F192" s="274">
        <v>0</v>
      </c>
      <c r="G192" s="100">
        <f>VLOOKUP(A192,SINAPI!A141:C20140,3,FALSE)</f>
        <v>24.27</v>
      </c>
      <c r="H192" s="9">
        <v>0</v>
      </c>
      <c r="I192" s="504">
        <f t="shared" si="9"/>
        <v>230.56</v>
      </c>
      <c r="J192" s="89"/>
    </row>
    <row r="193" spans="1:10">
      <c r="A193" s="6">
        <v>88273</v>
      </c>
      <c r="B193" s="6" t="s">
        <v>249</v>
      </c>
      <c r="C193" s="8" t="s">
        <v>20</v>
      </c>
      <c r="D193" s="273">
        <v>22</v>
      </c>
      <c r="E193" s="274">
        <v>1</v>
      </c>
      <c r="F193" s="274">
        <v>0</v>
      </c>
      <c r="G193" s="100">
        <f>VLOOKUP(A193,SINAPI!A142:C20141,3,FALSE)</f>
        <v>23.98</v>
      </c>
      <c r="H193" s="9">
        <v>0</v>
      </c>
      <c r="I193" s="504">
        <f t="shared" si="9"/>
        <v>527.55999999999995</v>
      </c>
      <c r="J193" s="89"/>
    </row>
    <row r="194" spans="1:10" ht="15.75">
      <c r="A194" s="297"/>
      <c r="B194" s="297"/>
      <c r="C194" s="275"/>
      <c r="D194" s="275"/>
      <c r="E194" s="275"/>
      <c r="F194" s="275"/>
      <c r="G194" s="275"/>
      <c r="H194" s="11" t="s">
        <v>17</v>
      </c>
      <c r="I194" s="505">
        <f>TRUNC( SUM(I184:I193),2)</f>
        <v>2225.54</v>
      </c>
      <c r="J194" s="89"/>
    </row>
    <row r="195" spans="1:10" ht="15.75">
      <c r="A195" s="297"/>
      <c r="B195" s="297"/>
      <c r="C195" s="275"/>
      <c r="D195" s="275"/>
      <c r="E195" s="275"/>
      <c r="F195" s="275"/>
      <c r="G195" s="275"/>
      <c r="H195" s="10"/>
      <c r="I195" s="506"/>
      <c r="J195" s="89"/>
    </row>
    <row r="196" spans="1:10" ht="15.75">
      <c r="A196" s="297"/>
      <c r="B196" s="297"/>
      <c r="C196" s="275"/>
      <c r="D196" s="275"/>
      <c r="E196" s="275"/>
      <c r="F196" s="275"/>
      <c r="G196" s="275"/>
      <c r="H196" s="10"/>
      <c r="I196" s="506"/>
      <c r="J196" s="89"/>
    </row>
    <row r="197" spans="1:10" ht="15.75">
      <c r="A197" s="566" t="s">
        <v>15784</v>
      </c>
      <c r="B197" s="294"/>
      <c r="C197" s="270"/>
      <c r="D197" s="270"/>
      <c r="E197" s="270"/>
      <c r="F197" s="270"/>
      <c r="G197" s="270"/>
      <c r="H197" s="3"/>
      <c r="I197" s="501"/>
      <c r="J197" s="89"/>
    </row>
    <row r="198" spans="1:10" ht="15.75">
      <c r="A198" s="566">
        <v>1110101215</v>
      </c>
      <c r="B198" s="295"/>
      <c r="C198" s="271"/>
      <c r="D198" s="271"/>
      <c r="E198" s="272"/>
      <c r="F198" s="272"/>
      <c r="G198" s="272"/>
      <c r="H198" s="4"/>
      <c r="I198" s="502"/>
      <c r="J198" s="89"/>
    </row>
    <row r="199" spans="1:10" ht="15.75">
      <c r="A199" s="542" t="s">
        <v>184</v>
      </c>
      <c r="B199" s="296" t="s">
        <v>14</v>
      </c>
      <c r="C199" s="5" t="s">
        <v>185</v>
      </c>
      <c r="D199" s="5" t="s">
        <v>186</v>
      </c>
      <c r="E199" s="5" t="s">
        <v>187</v>
      </c>
      <c r="F199" s="5" t="s">
        <v>188</v>
      </c>
      <c r="G199" s="5" t="s">
        <v>189</v>
      </c>
      <c r="H199" s="5" t="s">
        <v>190</v>
      </c>
      <c r="I199" s="503" t="s">
        <v>191</v>
      </c>
      <c r="J199" s="89"/>
    </row>
    <row r="200" spans="1:10" ht="45">
      <c r="A200" s="6">
        <v>181</v>
      </c>
      <c r="B200" s="7" t="s">
        <v>232</v>
      </c>
      <c r="C200" s="8" t="s">
        <v>233</v>
      </c>
      <c r="D200" s="273">
        <v>1</v>
      </c>
      <c r="E200" s="274">
        <v>1</v>
      </c>
      <c r="F200" s="274">
        <v>0</v>
      </c>
      <c r="G200" s="100">
        <f>VLOOKUP(A200,SINAPI!A149:C20148,3,FALSE)</f>
        <v>307.16000000000003</v>
      </c>
      <c r="H200" s="9">
        <v>0</v>
      </c>
      <c r="I200" s="504">
        <f t="shared" ref="I200:I209" si="10">TRUNC(D200*G200,2)</f>
        <v>307.16000000000003</v>
      </c>
      <c r="J200" s="89"/>
    </row>
    <row r="201" spans="1:10" ht="30">
      <c r="A201" s="6">
        <v>11447</v>
      </c>
      <c r="B201" s="7" t="s">
        <v>235</v>
      </c>
      <c r="C201" s="8" t="s">
        <v>24</v>
      </c>
      <c r="D201" s="273">
        <v>3</v>
      </c>
      <c r="E201" s="274">
        <v>1</v>
      </c>
      <c r="F201" s="274">
        <v>0</v>
      </c>
      <c r="G201" s="100">
        <f>VLOOKUP(A201,SINAPI!A150:C20149,3,FALSE)</f>
        <v>32.15</v>
      </c>
      <c r="H201" s="9">
        <v>0</v>
      </c>
      <c r="I201" s="504">
        <f t="shared" si="10"/>
        <v>96.45</v>
      </c>
      <c r="J201" s="89"/>
    </row>
    <row r="202" spans="1:10" ht="30">
      <c r="A202" s="6">
        <v>11480</v>
      </c>
      <c r="B202" s="7" t="s">
        <v>237</v>
      </c>
      <c r="C202" s="8" t="s">
        <v>42</v>
      </c>
      <c r="D202" s="273">
        <v>1</v>
      </c>
      <c r="E202" s="274">
        <v>1</v>
      </c>
      <c r="F202" s="274">
        <v>0</v>
      </c>
      <c r="G202" s="100">
        <f>VLOOKUP(A202,SINAPI!A151:C20150,3,FALSE)</f>
        <v>126.14</v>
      </c>
      <c r="H202" s="9">
        <v>0</v>
      </c>
      <c r="I202" s="504">
        <f t="shared" si="10"/>
        <v>126.14</v>
      </c>
      <c r="J202" s="89"/>
    </row>
    <row r="203" spans="1:10" ht="30">
      <c r="A203" s="6">
        <v>20017</v>
      </c>
      <c r="B203" s="7" t="s">
        <v>239</v>
      </c>
      <c r="C203" s="8" t="s">
        <v>26</v>
      </c>
      <c r="D203" s="273">
        <v>12.6</v>
      </c>
      <c r="E203" s="274">
        <v>1</v>
      </c>
      <c r="F203" s="274">
        <v>0</v>
      </c>
      <c r="G203" s="100">
        <f>VLOOKUP(A203,SINAPI!A152:C20151,3,FALSE)</f>
        <v>8.36</v>
      </c>
      <c r="H203" s="9">
        <v>0</v>
      </c>
      <c r="I203" s="504">
        <f t="shared" si="10"/>
        <v>105.33</v>
      </c>
      <c r="J203" s="89"/>
    </row>
    <row r="204" spans="1:10">
      <c r="A204" s="6">
        <v>4006</v>
      </c>
      <c r="B204" s="7" t="s">
        <v>241</v>
      </c>
      <c r="C204" s="8" t="s">
        <v>25</v>
      </c>
      <c r="D204" s="273">
        <v>0.32</v>
      </c>
      <c r="E204" s="274">
        <v>1</v>
      </c>
      <c r="F204" s="274">
        <v>0</v>
      </c>
      <c r="G204" s="100">
        <f>VLOOKUP(A204,SINAPI!A153:C20152,3,FALSE)</f>
        <v>1561.03</v>
      </c>
      <c r="H204" s="9">
        <v>0</v>
      </c>
      <c r="I204" s="504">
        <f t="shared" si="10"/>
        <v>499.52</v>
      </c>
      <c r="J204" s="89"/>
    </row>
    <row r="205" spans="1:10">
      <c r="A205" s="6">
        <v>88239</v>
      </c>
      <c r="B205" s="7" t="s">
        <v>195</v>
      </c>
      <c r="C205" s="8" t="s">
        <v>20</v>
      </c>
      <c r="D205" s="273">
        <v>11</v>
      </c>
      <c r="E205" s="274">
        <v>1</v>
      </c>
      <c r="F205" s="274">
        <v>0</v>
      </c>
      <c r="G205" s="100">
        <f>VLOOKUP(A205,SINAPI!A154:C20153,3,FALSE)</f>
        <v>21.06</v>
      </c>
      <c r="H205" s="9">
        <v>0</v>
      </c>
      <c r="I205" s="504">
        <f t="shared" si="10"/>
        <v>231.66</v>
      </c>
      <c r="J205" s="89"/>
    </row>
    <row r="206" spans="1:10">
      <c r="A206" s="6">
        <v>88243</v>
      </c>
      <c r="B206" s="7" t="s">
        <v>243</v>
      </c>
      <c r="C206" s="8" t="s">
        <v>20</v>
      </c>
      <c r="D206" s="273">
        <v>11</v>
      </c>
      <c r="E206" s="274">
        <v>1</v>
      </c>
      <c r="F206" s="274">
        <v>0</v>
      </c>
      <c r="G206" s="100">
        <f>VLOOKUP(A206,SINAPI!A155:C20154,3,FALSE)</f>
        <v>21.61</v>
      </c>
      <c r="H206" s="9">
        <v>0</v>
      </c>
      <c r="I206" s="504">
        <f t="shared" si="10"/>
        <v>237.71</v>
      </c>
      <c r="J206" s="89"/>
    </row>
    <row r="207" spans="1:10" ht="30">
      <c r="A207" s="6">
        <v>87373</v>
      </c>
      <c r="B207" s="7" t="s">
        <v>245</v>
      </c>
      <c r="C207" s="8" t="s">
        <v>25</v>
      </c>
      <c r="D207" s="273">
        <v>6.0000000000000001E-3</v>
      </c>
      <c r="E207" s="274">
        <v>1</v>
      </c>
      <c r="F207" s="274">
        <v>0</v>
      </c>
      <c r="G207" s="100">
        <f>VLOOKUP(A207,SINAPI!A156:C20155,3,FALSE)</f>
        <v>705.61</v>
      </c>
      <c r="H207" s="9">
        <v>0</v>
      </c>
      <c r="I207" s="504">
        <f t="shared" si="10"/>
        <v>4.2300000000000004</v>
      </c>
      <c r="J207" s="89"/>
    </row>
    <row r="208" spans="1:10">
      <c r="A208" s="6">
        <v>88261</v>
      </c>
      <c r="B208" s="7" t="s">
        <v>247</v>
      </c>
      <c r="C208" s="8" t="s">
        <v>20</v>
      </c>
      <c r="D208" s="273">
        <v>11</v>
      </c>
      <c r="E208" s="274">
        <v>1</v>
      </c>
      <c r="F208" s="274">
        <v>0</v>
      </c>
      <c r="G208" s="100">
        <f>VLOOKUP(A208,SINAPI!A157:C20156,3,FALSE)</f>
        <v>24.27</v>
      </c>
      <c r="H208" s="9">
        <v>0</v>
      </c>
      <c r="I208" s="504">
        <f t="shared" si="10"/>
        <v>266.97000000000003</v>
      </c>
      <c r="J208" s="89"/>
    </row>
    <row r="209" spans="1:10">
      <c r="A209" s="6">
        <v>88273</v>
      </c>
      <c r="B209" s="6" t="s">
        <v>249</v>
      </c>
      <c r="C209" s="8" t="s">
        <v>20</v>
      </c>
      <c r="D209" s="273">
        <v>23</v>
      </c>
      <c r="E209" s="274">
        <v>1</v>
      </c>
      <c r="F209" s="274">
        <v>0</v>
      </c>
      <c r="G209" s="100">
        <f>VLOOKUP(A209,SINAPI!A158:C20157,3,FALSE)</f>
        <v>23.98</v>
      </c>
      <c r="H209" s="9">
        <v>0</v>
      </c>
      <c r="I209" s="504">
        <f t="shared" si="10"/>
        <v>551.54</v>
      </c>
      <c r="J209" s="89"/>
    </row>
    <row r="210" spans="1:10" ht="15.75">
      <c r="A210" s="297"/>
      <c r="B210" s="297"/>
      <c r="C210" s="275"/>
      <c r="D210" s="275"/>
      <c r="E210" s="275"/>
      <c r="F210" s="275"/>
      <c r="G210" s="275"/>
      <c r="H210" s="10" t="s">
        <v>17</v>
      </c>
      <c r="I210" s="506">
        <f>TRUNC( SUM(I200:I209),2)</f>
        <v>2426.71</v>
      </c>
      <c r="J210" s="89"/>
    </row>
    <row r="211" spans="1:10" ht="15.75">
      <c r="A211" s="297"/>
      <c r="B211" s="297"/>
      <c r="C211" s="275"/>
      <c r="D211" s="275"/>
      <c r="E211" s="275"/>
      <c r="F211" s="275"/>
      <c r="G211" s="275"/>
      <c r="H211" s="10"/>
      <c r="I211" s="506"/>
      <c r="J211" s="89"/>
    </row>
    <row r="212" spans="1:10" ht="15.75">
      <c r="A212" s="297"/>
      <c r="B212" s="297"/>
      <c r="C212" s="275"/>
      <c r="D212" s="275"/>
      <c r="E212" s="275"/>
      <c r="F212" s="275"/>
      <c r="G212" s="275"/>
      <c r="H212" s="10"/>
      <c r="I212" s="506"/>
      <c r="J212" s="89"/>
    </row>
    <row r="213" spans="1:10" ht="15.75">
      <c r="A213" s="297"/>
      <c r="B213" s="297"/>
      <c r="C213" s="275"/>
      <c r="D213" s="275"/>
      <c r="E213" s="275"/>
      <c r="F213" s="275"/>
      <c r="G213" s="275"/>
      <c r="H213" s="10"/>
      <c r="I213" s="506"/>
      <c r="J213" s="89"/>
    </row>
    <row r="214" spans="1:10" ht="15.75">
      <c r="A214" s="566">
        <v>1110101216</v>
      </c>
      <c r="B214" s="300"/>
      <c r="C214" s="280"/>
      <c r="D214" s="280"/>
      <c r="E214" s="280"/>
      <c r="F214" s="280"/>
      <c r="G214" s="280"/>
      <c r="H214" s="193"/>
      <c r="I214" s="511"/>
      <c r="J214" s="89"/>
    </row>
    <row r="215" spans="1:10" ht="15.75">
      <c r="A215" s="301" t="s">
        <v>15391</v>
      </c>
      <c r="B215" s="301"/>
      <c r="C215" s="281"/>
      <c r="D215" s="281"/>
      <c r="E215" s="281"/>
      <c r="F215" s="281"/>
      <c r="G215" s="281"/>
      <c r="H215" s="192"/>
      <c r="I215" s="512"/>
      <c r="J215" s="89"/>
    </row>
    <row r="216" spans="1:10" ht="15.75">
      <c r="A216" s="575">
        <v>5031</v>
      </c>
      <c r="B216" s="199" t="s">
        <v>15785</v>
      </c>
      <c r="C216" s="282" t="s">
        <v>22</v>
      </c>
      <c r="D216" s="282">
        <v>2.5499999999999998</v>
      </c>
      <c r="E216" s="274">
        <v>1</v>
      </c>
      <c r="F216" s="283"/>
      <c r="G216" s="282">
        <v>450</v>
      </c>
      <c r="H216" s="191"/>
      <c r="I216" s="513">
        <f>G216*D216</f>
        <v>1147.5</v>
      </c>
      <c r="J216" s="89"/>
    </row>
    <row r="217" spans="1:10" ht="15.75">
      <c r="A217" s="575">
        <v>181</v>
      </c>
      <c r="B217" s="199" t="s">
        <v>15786</v>
      </c>
      <c r="C217" s="282" t="s">
        <v>42</v>
      </c>
      <c r="D217" s="282">
        <v>1</v>
      </c>
      <c r="E217" s="274">
        <v>1</v>
      </c>
      <c r="F217" s="201"/>
      <c r="G217" s="282">
        <v>307.16000000000003</v>
      </c>
      <c r="H217" s="191"/>
      <c r="I217" s="513">
        <f t="shared" ref="I217:I224" si="11">G217*D217</f>
        <v>307.16000000000003</v>
      </c>
      <c r="J217" s="89"/>
    </row>
    <row r="218" spans="1:10" ht="15.75">
      <c r="A218" s="575">
        <v>11447</v>
      </c>
      <c r="B218" s="199" t="s">
        <v>15787</v>
      </c>
      <c r="C218" s="282" t="s">
        <v>24</v>
      </c>
      <c r="D218" s="282">
        <v>3</v>
      </c>
      <c r="E218" s="274">
        <v>1</v>
      </c>
      <c r="F218" s="201"/>
      <c r="G218" s="282">
        <v>32.15</v>
      </c>
      <c r="H218" s="191"/>
      <c r="I218" s="513">
        <f t="shared" si="11"/>
        <v>96.449999999999989</v>
      </c>
      <c r="J218" s="89"/>
    </row>
    <row r="219" spans="1:10" ht="15.75">
      <c r="A219" s="575">
        <v>11480</v>
      </c>
      <c r="B219" s="199" t="s">
        <v>15788</v>
      </c>
      <c r="C219" s="282" t="s">
        <v>42</v>
      </c>
      <c r="D219" s="282">
        <v>1</v>
      </c>
      <c r="E219" s="274">
        <v>1</v>
      </c>
      <c r="F219" s="201"/>
      <c r="G219" s="282">
        <v>126.14</v>
      </c>
      <c r="H219" s="191"/>
      <c r="I219" s="513">
        <f t="shared" si="11"/>
        <v>126.14</v>
      </c>
      <c r="J219" s="89"/>
    </row>
    <row r="220" spans="1:10" ht="15.75">
      <c r="A220" s="575">
        <v>20017</v>
      </c>
      <c r="B220" s="199" t="s">
        <v>15789</v>
      </c>
      <c r="C220" s="282" t="s">
        <v>26</v>
      </c>
      <c r="D220" s="282">
        <v>13.1</v>
      </c>
      <c r="E220" s="274">
        <v>1</v>
      </c>
      <c r="F220" s="201"/>
      <c r="G220" s="282">
        <v>8.36</v>
      </c>
      <c r="H220" s="191"/>
      <c r="I220" s="513">
        <f t="shared" si="11"/>
        <v>109.51599999999999</v>
      </c>
      <c r="J220" s="89"/>
    </row>
    <row r="221" spans="1:10" ht="15.75">
      <c r="A221" s="575">
        <v>4006</v>
      </c>
      <c r="B221" s="199" t="s">
        <v>15790</v>
      </c>
      <c r="C221" s="282" t="s">
        <v>25</v>
      </c>
      <c r="D221" s="282">
        <v>0.12</v>
      </c>
      <c r="E221" s="274">
        <v>1</v>
      </c>
      <c r="F221" s="201"/>
      <c r="G221" s="284">
        <v>1561.03</v>
      </c>
      <c r="H221" s="191"/>
      <c r="I221" s="513">
        <f t="shared" si="11"/>
        <v>187.3236</v>
      </c>
      <c r="J221" s="89"/>
    </row>
    <row r="222" spans="1:10" ht="15.75">
      <c r="A222" s="575">
        <v>88261</v>
      </c>
      <c r="B222" s="199" t="s">
        <v>15791</v>
      </c>
      <c r="C222" s="282" t="s">
        <v>20</v>
      </c>
      <c r="D222" s="282">
        <v>6.8</v>
      </c>
      <c r="E222" s="274">
        <v>1</v>
      </c>
      <c r="F222" s="201"/>
      <c r="G222" s="282">
        <v>24.27</v>
      </c>
      <c r="H222" s="191"/>
      <c r="I222" s="513">
        <f t="shared" si="11"/>
        <v>165.036</v>
      </c>
      <c r="J222" s="89"/>
    </row>
    <row r="223" spans="1:10" ht="15.75">
      <c r="A223" s="575">
        <v>88239</v>
      </c>
      <c r="B223" s="199" t="s">
        <v>15792</v>
      </c>
      <c r="C223" s="282" t="s">
        <v>20</v>
      </c>
      <c r="D223" s="282">
        <v>6.8</v>
      </c>
      <c r="E223" s="274">
        <v>1</v>
      </c>
      <c r="F223" s="201"/>
      <c r="G223" s="282">
        <v>21.06</v>
      </c>
      <c r="H223" s="191"/>
      <c r="I223" s="513">
        <f t="shared" si="11"/>
        <v>143.208</v>
      </c>
      <c r="J223" s="89">
        <f>SUM(J224:J226)</f>
        <v>0</v>
      </c>
    </row>
    <row r="224" spans="1:10" ht="15.75">
      <c r="A224" s="575">
        <v>88325</v>
      </c>
      <c r="B224" s="199" t="s">
        <v>15793</v>
      </c>
      <c r="C224" s="282" t="s">
        <v>20</v>
      </c>
      <c r="D224" s="282">
        <v>4</v>
      </c>
      <c r="E224" s="274">
        <v>1</v>
      </c>
      <c r="F224" s="201"/>
      <c r="G224" s="282">
        <v>23.95</v>
      </c>
      <c r="H224" s="191"/>
      <c r="I224" s="513">
        <f t="shared" si="11"/>
        <v>95.8</v>
      </c>
      <c r="J224" s="89"/>
    </row>
    <row r="225" spans="1:10" ht="15.75">
      <c r="A225" s="302"/>
      <c r="B225" s="302"/>
      <c r="C225" s="285"/>
      <c r="D225" s="285"/>
      <c r="E225" s="285"/>
      <c r="F225" s="285"/>
      <c r="G225" s="285"/>
      <c r="H225" s="10" t="s">
        <v>17</v>
      </c>
      <c r="I225" s="506">
        <f>TRUNC( SUM(I215:I224),2)</f>
        <v>2378.13</v>
      </c>
      <c r="J225" s="89"/>
    </row>
    <row r="226" spans="1:10" ht="15.75">
      <c r="A226" s="302"/>
      <c r="B226" s="302"/>
      <c r="C226" s="285"/>
      <c r="D226" s="285"/>
      <c r="E226" s="285"/>
      <c r="F226" s="285"/>
      <c r="G226" s="285"/>
      <c r="H226" s="191"/>
      <c r="I226" s="514"/>
      <c r="J226" s="89"/>
    </row>
    <row r="227" spans="1:10" ht="15.75">
      <c r="A227" s="297"/>
      <c r="B227" s="297"/>
      <c r="C227" s="275"/>
      <c r="D227" s="275"/>
      <c r="E227" s="275"/>
      <c r="F227" s="275"/>
      <c r="G227" s="275"/>
      <c r="H227" s="10"/>
      <c r="I227" s="506"/>
      <c r="J227" s="89"/>
    </row>
    <row r="228" spans="1:10" ht="15.75">
      <c r="A228" s="566">
        <v>1110101217</v>
      </c>
      <c r="B228" s="300"/>
      <c r="C228" s="280"/>
      <c r="D228" s="280"/>
      <c r="E228" s="280"/>
      <c r="F228" s="280"/>
      <c r="G228" s="280"/>
      <c r="H228" s="193"/>
      <c r="I228" s="511"/>
      <c r="J228" s="89"/>
    </row>
    <row r="229" spans="1:10" ht="15.75">
      <c r="A229" s="301" t="str">
        <f>Orçamento!D118</f>
        <v>Porta de vidro temperado  100mm com dimensões (0,80mx2,50m), com batente em madeira, com fechadura tipo alavanca-P10</v>
      </c>
      <c r="B229" s="301"/>
      <c r="C229" s="281"/>
      <c r="D229" s="281"/>
      <c r="E229" s="281"/>
      <c r="F229" s="281"/>
      <c r="G229" s="281"/>
      <c r="H229" s="192"/>
      <c r="I229" s="512"/>
      <c r="J229" s="89"/>
    </row>
    <row r="230" spans="1:10" ht="15.75">
      <c r="A230" s="575">
        <v>5031</v>
      </c>
      <c r="B230" s="199" t="s">
        <v>15785</v>
      </c>
      <c r="C230" s="282" t="s">
        <v>22</v>
      </c>
      <c r="D230" s="282">
        <v>2</v>
      </c>
      <c r="E230" s="274">
        <v>1</v>
      </c>
      <c r="F230" s="283"/>
      <c r="G230" s="282">
        <v>450</v>
      </c>
      <c r="H230" s="191"/>
      <c r="I230" s="513">
        <f>G230*D230</f>
        <v>900</v>
      </c>
      <c r="J230" s="89"/>
    </row>
    <row r="231" spans="1:10" ht="15.75">
      <c r="A231" s="575">
        <v>181</v>
      </c>
      <c r="B231" s="199" t="s">
        <v>15786</v>
      </c>
      <c r="C231" s="282" t="s">
        <v>42</v>
      </c>
      <c r="D231" s="282">
        <v>1</v>
      </c>
      <c r="E231" s="274">
        <v>1</v>
      </c>
      <c r="F231" s="201"/>
      <c r="G231" s="282">
        <v>307.16000000000003</v>
      </c>
      <c r="H231" s="191"/>
      <c r="I231" s="513">
        <f t="shared" ref="I231:I238" si="12">G231*D231</f>
        <v>307.16000000000003</v>
      </c>
      <c r="J231" s="89"/>
    </row>
    <row r="232" spans="1:10" ht="15.75">
      <c r="A232" s="575">
        <v>11447</v>
      </c>
      <c r="B232" s="199" t="s">
        <v>15787</v>
      </c>
      <c r="C232" s="282" t="s">
        <v>24</v>
      </c>
      <c r="D232" s="282">
        <v>3</v>
      </c>
      <c r="E232" s="274">
        <v>1</v>
      </c>
      <c r="F232" s="201"/>
      <c r="G232" s="282">
        <v>32.15</v>
      </c>
      <c r="H232" s="191"/>
      <c r="I232" s="513">
        <f t="shared" si="12"/>
        <v>96.449999999999989</v>
      </c>
      <c r="J232" s="89"/>
    </row>
    <row r="233" spans="1:10" ht="15.75">
      <c r="A233" s="575">
        <v>11480</v>
      </c>
      <c r="B233" s="199" t="s">
        <v>15788</v>
      </c>
      <c r="C233" s="282" t="s">
        <v>42</v>
      </c>
      <c r="D233" s="282">
        <v>1</v>
      </c>
      <c r="E233" s="274">
        <v>1</v>
      </c>
      <c r="F233" s="201"/>
      <c r="G233" s="282">
        <v>126.14</v>
      </c>
      <c r="H233" s="191"/>
      <c r="I233" s="513">
        <f t="shared" si="12"/>
        <v>126.14</v>
      </c>
      <c r="J233" s="89"/>
    </row>
    <row r="234" spans="1:10" ht="15.75">
      <c r="A234" s="575">
        <v>20017</v>
      </c>
      <c r="B234" s="199" t="s">
        <v>15789</v>
      </c>
      <c r="C234" s="282" t="s">
        <v>26</v>
      </c>
      <c r="D234" s="282">
        <v>12</v>
      </c>
      <c r="E234" s="274">
        <v>1</v>
      </c>
      <c r="F234" s="201"/>
      <c r="G234" s="282">
        <v>8.36</v>
      </c>
      <c r="H234" s="191"/>
      <c r="I234" s="513">
        <f t="shared" si="12"/>
        <v>100.32</v>
      </c>
      <c r="J234" s="89"/>
    </row>
    <row r="235" spans="1:10" ht="15.75">
      <c r="A235" s="575">
        <v>4006</v>
      </c>
      <c r="B235" s="199" t="s">
        <v>15790</v>
      </c>
      <c r="C235" s="282" t="s">
        <v>25</v>
      </c>
      <c r="D235" s="282">
        <v>0.1</v>
      </c>
      <c r="E235" s="274">
        <v>1</v>
      </c>
      <c r="F235" s="201"/>
      <c r="G235" s="284">
        <v>1561.03</v>
      </c>
      <c r="H235" s="191"/>
      <c r="I235" s="513">
        <f t="shared" si="12"/>
        <v>156.10300000000001</v>
      </c>
      <c r="J235" s="89"/>
    </row>
    <row r="236" spans="1:10" ht="15.75">
      <c r="A236" s="575">
        <v>88261</v>
      </c>
      <c r="B236" s="199" t="s">
        <v>15791</v>
      </c>
      <c r="C236" s="282" t="s">
        <v>20</v>
      </c>
      <c r="D236" s="282">
        <v>6.1</v>
      </c>
      <c r="E236" s="274">
        <v>1</v>
      </c>
      <c r="F236" s="201"/>
      <c r="G236" s="282">
        <v>24.27</v>
      </c>
      <c r="H236" s="191"/>
      <c r="I236" s="513">
        <f t="shared" si="12"/>
        <v>148.047</v>
      </c>
      <c r="J236" s="89"/>
    </row>
    <row r="237" spans="1:10" ht="15.75">
      <c r="A237" s="575">
        <v>88239</v>
      </c>
      <c r="B237" s="199" t="s">
        <v>15792</v>
      </c>
      <c r="C237" s="282" t="s">
        <v>20</v>
      </c>
      <c r="D237" s="282">
        <v>6.1</v>
      </c>
      <c r="E237" s="274">
        <v>1</v>
      </c>
      <c r="F237" s="201"/>
      <c r="G237" s="282">
        <v>21.06</v>
      </c>
      <c r="H237" s="191"/>
      <c r="I237" s="513">
        <f t="shared" si="12"/>
        <v>128.46599999999998</v>
      </c>
      <c r="J237" s="89"/>
    </row>
    <row r="238" spans="1:10" ht="15.75">
      <c r="A238" s="575">
        <v>88325</v>
      </c>
      <c r="B238" s="199" t="s">
        <v>15793</v>
      </c>
      <c r="C238" s="282" t="s">
        <v>20</v>
      </c>
      <c r="D238" s="282">
        <v>3.5</v>
      </c>
      <c r="E238" s="274">
        <v>1</v>
      </c>
      <c r="F238" s="201"/>
      <c r="G238" s="282">
        <v>23.95</v>
      </c>
      <c r="H238" s="191"/>
      <c r="I238" s="513">
        <f t="shared" si="12"/>
        <v>83.825000000000003</v>
      </c>
      <c r="J238" s="89"/>
    </row>
    <row r="239" spans="1:10" ht="15.75">
      <c r="A239" s="302"/>
      <c r="B239" s="302"/>
      <c r="C239" s="285"/>
      <c r="D239" s="285"/>
      <c r="E239" s="285"/>
      <c r="F239" s="285"/>
      <c r="G239" s="285"/>
      <c r="H239" s="10" t="s">
        <v>17</v>
      </c>
      <c r="I239" s="506">
        <f>TRUNC( SUM(I229:I238),2)</f>
        <v>2046.51</v>
      </c>
      <c r="J239" s="89"/>
    </row>
    <row r="240" spans="1:10" ht="15.75">
      <c r="A240" s="302"/>
      <c r="B240" s="302"/>
      <c r="C240" s="285"/>
      <c r="D240" s="285"/>
      <c r="E240" s="285"/>
      <c r="F240" s="285"/>
      <c r="G240" s="285"/>
      <c r="H240" s="191"/>
      <c r="I240" s="514"/>
      <c r="J240" s="89"/>
    </row>
    <row r="241" spans="1:10" ht="15.75">
      <c r="A241" s="297"/>
      <c r="B241" s="297"/>
      <c r="C241" s="275"/>
      <c r="D241" s="275"/>
      <c r="E241" s="275"/>
      <c r="F241" s="275"/>
      <c r="G241" s="275"/>
      <c r="H241" s="10"/>
      <c r="I241" s="506"/>
      <c r="J241" s="89"/>
    </row>
    <row r="242" spans="1:10" ht="15.75">
      <c r="A242" s="566">
        <v>1110101218</v>
      </c>
      <c r="B242" s="300"/>
      <c r="C242" s="280"/>
      <c r="D242" s="280"/>
      <c r="E242" s="280"/>
      <c r="F242" s="280"/>
      <c r="G242" s="280"/>
      <c r="H242" s="193"/>
      <c r="I242" s="511"/>
      <c r="J242" s="89"/>
    </row>
    <row r="243" spans="1:10" ht="15.75">
      <c r="A243" s="301" t="str">
        <f>Orçamento!D119</f>
        <v>Porta de vidro temperado  100mm com dimensões (1,40mx2,50m), com batente em madeira, com fechadura tipo alavanca-P11</v>
      </c>
      <c r="B243" s="301"/>
      <c r="C243" s="281"/>
      <c r="D243" s="281"/>
      <c r="E243" s="281"/>
      <c r="F243" s="281"/>
      <c r="G243" s="281"/>
      <c r="H243" s="192"/>
      <c r="I243" s="512"/>
      <c r="J243" s="89"/>
    </row>
    <row r="244" spans="1:10" ht="15.75">
      <c r="A244" s="575">
        <v>5031</v>
      </c>
      <c r="B244" s="199" t="s">
        <v>15785</v>
      </c>
      <c r="C244" s="282" t="s">
        <v>22</v>
      </c>
      <c r="D244" s="282">
        <v>3.5</v>
      </c>
      <c r="E244" s="274">
        <v>1</v>
      </c>
      <c r="F244" s="283"/>
      <c r="G244" s="282">
        <v>450</v>
      </c>
      <c r="H244" s="191"/>
      <c r="I244" s="513">
        <f>G244*D244</f>
        <v>1575</v>
      </c>
      <c r="J244" s="89"/>
    </row>
    <row r="245" spans="1:10" ht="15.75">
      <c r="A245" s="575">
        <v>181</v>
      </c>
      <c r="B245" s="199" t="s">
        <v>15786</v>
      </c>
      <c r="C245" s="282" t="s">
        <v>42</v>
      </c>
      <c r="D245" s="282">
        <v>1</v>
      </c>
      <c r="E245" s="274">
        <v>1</v>
      </c>
      <c r="F245" s="201"/>
      <c r="G245" s="282">
        <v>307.16000000000003</v>
      </c>
      <c r="H245" s="191"/>
      <c r="I245" s="513">
        <f t="shared" ref="I245:I252" si="13">G245*D245</f>
        <v>307.16000000000003</v>
      </c>
      <c r="J245" s="89"/>
    </row>
    <row r="246" spans="1:10" ht="15.75">
      <c r="A246" s="575">
        <v>11447</v>
      </c>
      <c r="B246" s="199" t="s">
        <v>15787</v>
      </c>
      <c r="C246" s="282" t="s">
        <v>24</v>
      </c>
      <c r="D246" s="282">
        <v>3</v>
      </c>
      <c r="E246" s="274">
        <v>1</v>
      </c>
      <c r="F246" s="201"/>
      <c r="G246" s="282">
        <v>32.15</v>
      </c>
      <c r="H246" s="191"/>
      <c r="I246" s="513">
        <f t="shared" si="13"/>
        <v>96.449999999999989</v>
      </c>
      <c r="J246" s="89"/>
    </row>
    <row r="247" spans="1:10" ht="15.75">
      <c r="A247" s="575">
        <v>11480</v>
      </c>
      <c r="B247" s="199" t="s">
        <v>15788</v>
      </c>
      <c r="C247" s="282" t="s">
        <v>42</v>
      </c>
      <c r="D247" s="282">
        <v>1</v>
      </c>
      <c r="E247" s="274">
        <v>1</v>
      </c>
      <c r="F247" s="201"/>
      <c r="G247" s="282">
        <v>126.14</v>
      </c>
      <c r="H247" s="191"/>
      <c r="I247" s="513">
        <f t="shared" si="13"/>
        <v>126.14</v>
      </c>
      <c r="J247" s="89"/>
    </row>
    <row r="248" spans="1:10" ht="15.75">
      <c r="A248" s="575">
        <v>20017</v>
      </c>
      <c r="B248" s="199" t="s">
        <v>15789</v>
      </c>
      <c r="C248" s="282" t="s">
        <v>26</v>
      </c>
      <c r="D248" s="282">
        <v>15.8</v>
      </c>
      <c r="E248" s="274">
        <v>1</v>
      </c>
      <c r="F248" s="201"/>
      <c r="G248" s="282">
        <v>8.36</v>
      </c>
      <c r="H248" s="191"/>
      <c r="I248" s="513">
        <f t="shared" si="13"/>
        <v>132.08799999999999</v>
      </c>
      <c r="J248" s="89"/>
    </row>
    <row r="249" spans="1:10" ht="15.75">
      <c r="A249" s="575">
        <v>4006</v>
      </c>
      <c r="B249" s="199" t="s">
        <v>15790</v>
      </c>
      <c r="C249" s="282" t="s">
        <v>25</v>
      </c>
      <c r="D249" s="282">
        <v>0.15</v>
      </c>
      <c r="E249" s="274">
        <v>1</v>
      </c>
      <c r="F249" s="201"/>
      <c r="G249" s="284">
        <v>1561.03</v>
      </c>
      <c r="H249" s="191"/>
      <c r="I249" s="513">
        <f t="shared" si="13"/>
        <v>234.15449999999998</v>
      </c>
      <c r="J249" s="89"/>
    </row>
    <row r="250" spans="1:10" ht="15.75">
      <c r="A250" s="575">
        <v>88261</v>
      </c>
      <c r="B250" s="199" t="s">
        <v>15791</v>
      </c>
      <c r="C250" s="282" t="s">
        <v>20</v>
      </c>
      <c r="D250" s="282">
        <v>7.8</v>
      </c>
      <c r="E250" s="274">
        <v>1</v>
      </c>
      <c r="F250" s="201"/>
      <c r="G250" s="282">
        <v>24.27</v>
      </c>
      <c r="H250" s="191"/>
      <c r="I250" s="513">
        <f t="shared" si="13"/>
        <v>189.30599999999998</v>
      </c>
      <c r="J250" s="89"/>
    </row>
    <row r="251" spans="1:10" ht="15.75">
      <c r="A251" s="575">
        <v>88239</v>
      </c>
      <c r="B251" s="199" t="s">
        <v>15792</v>
      </c>
      <c r="C251" s="282" t="s">
        <v>20</v>
      </c>
      <c r="D251" s="282">
        <v>7.8</v>
      </c>
      <c r="E251" s="274">
        <v>1</v>
      </c>
      <c r="F251" s="201"/>
      <c r="G251" s="282">
        <v>21.06</v>
      </c>
      <c r="H251" s="191"/>
      <c r="I251" s="513">
        <f t="shared" si="13"/>
        <v>164.26799999999997</v>
      </c>
      <c r="J251" s="89"/>
    </row>
    <row r="252" spans="1:10" ht="15.75">
      <c r="A252" s="575">
        <v>88325</v>
      </c>
      <c r="B252" s="199" t="s">
        <v>15793</v>
      </c>
      <c r="C252" s="282" t="s">
        <v>20</v>
      </c>
      <c r="D252" s="282">
        <v>4</v>
      </c>
      <c r="E252" s="274">
        <v>1</v>
      </c>
      <c r="F252" s="201"/>
      <c r="G252" s="282">
        <v>23.95</v>
      </c>
      <c r="H252" s="191"/>
      <c r="I252" s="513">
        <f t="shared" si="13"/>
        <v>95.8</v>
      </c>
      <c r="J252" s="89"/>
    </row>
    <row r="253" spans="1:10" ht="15.75">
      <c r="A253" s="302"/>
      <c r="B253" s="302"/>
      <c r="C253" s="285"/>
      <c r="D253" s="285"/>
      <c r="E253" s="285"/>
      <c r="F253" s="285"/>
      <c r="G253" s="285"/>
      <c r="H253" s="10" t="s">
        <v>17</v>
      </c>
      <c r="I253" s="506">
        <f>TRUNC( SUM(I243:I252),2)</f>
        <v>2920.36</v>
      </c>
      <c r="J253" s="89"/>
    </row>
    <row r="254" spans="1:10" ht="15.75">
      <c r="A254" s="302"/>
      <c r="B254" s="302"/>
      <c r="C254" s="285"/>
      <c r="D254" s="285"/>
      <c r="E254" s="285"/>
      <c r="F254" s="285"/>
      <c r="G254" s="285"/>
      <c r="H254" s="191"/>
      <c r="I254" s="514"/>
      <c r="J254" s="89"/>
    </row>
    <row r="255" spans="1:10" ht="15.75">
      <c r="A255" s="303"/>
      <c r="B255" s="303"/>
      <c r="C255" s="286"/>
      <c r="D255" s="286"/>
      <c r="E255" s="286"/>
      <c r="F255" s="286"/>
      <c r="G255" s="286"/>
      <c r="H255" s="194"/>
      <c r="I255" s="515"/>
      <c r="J255" s="89"/>
    </row>
    <row r="256" spans="1:10" ht="15.75">
      <c r="A256" s="566">
        <v>1110101219</v>
      </c>
      <c r="B256" s="300"/>
      <c r="C256" s="280"/>
      <c r="D256" s="280"/>
      <c r="E256" s="280"/>
      <c r="F256" s="280"/>
      <c r="G256" s="280"/>
      <c r="H256" s="193"/>
      <c r="I256" s="511"/>
      <c r="J256" s="89"/>
    </row>
    <row r="257" spans="1:10" ht="15.75">
      <c r="A257" s="301" t="str">
        <f>Orçamento!D120</f>
        <v>Porta de vidro temperado  100mm com dimensões (1,60mx2,50m), com batente em madeira, com fechadura tipo alavanca-P12</v>
      </c>
      <c r="B257" s="301"/>
      <c r="C257" s="281"/>
      <c r="D257" s="281"/>
      <c r="E257" s="281"/>
      <c r="F257" s="281"/>
      <c r="G257" s="281"/>
      <c r="H257" s="192"/>
      <c r="I257" s="512"/>
      <c r="J257" s="89"/>
    </row>
    <row r="258" spans="1:10" ht="15.75">
      <c r="A258" s="575">
        <v>5031</v>
      </c>
      <c r="B258" s="199" t="s">
        <v>15785</v>
      </c>
      <c r="C258" s="282" t="s">
        <v>22</v>
      </c>
      <c r="D258" s="282">
        <v>4</v>
      </c>
      <c r="E258" s="274">
        <v>1</v>
      </c>
      <c r="F258" s="283"/>
      <c r="G258" s="282">
        <v>450</v>
      </c>
      <c r="H258" s="191"/>
      <c r="I258" s="513">
        <f>G258*D258</f>
        <v>1800</v>
      </c>
      <c r="J258" s="89"/>
    </row>
    <row r="259" spans="1:10" ht="15.75">
      <c r="A259" s="575">
        <v>181</v>
      </c>
      <c r="B259" s="199" t="s">
        <v>15786</v>
      </c>
      <c r="C259" s="282" t="s">
        <v>42</v>
      </c>
      <c r="D259" s="282">
        <v>1</v>
      </c>
      <c r="E259" s="274">
        <v>1</v>
      </c>
      <c r="F259" s="201"/>
      <c r="G259" s="282">
        <v>307.16000000000003</v>
      </c>
      <c r="H259" s="191"/>
      <c r="I259" s="513">
        <f t="shared" ref="I259:I266" si="14">G259*D259</f>
        <v>307.16000000000003</v>
      </c>
      <c r="J259" s="89"/>
    </row>
    <row r="260" spans="1:10" ht="15.75">
      <c r="A260" s="575">
        <v>11447</v>
      </c>
      <c r="B260" s="199" t="s">
        <v>15787</v>
      </c>
      <c r="C260" s="282" t="s">
        <v>24</v>
      </c>
      <c r="D260" s="282">
        <v>3</v>
      </c>
      <c r="E260" s="274">
        <v>1</v>
      </c>
      <c r="F260" s="201"/>
      <c r="G260" s="282">
        <v>32.15</v>
      </c>
      <c r="H260" s="191"/>
      <c r="I260" s="513">
        <f t="shared" si="14"/>
        <v>96.449999999999989</v>
      </c>
      <c r="J260" s="89"/>
    </row>
    <row r="261" spans="1:10" ht="15.75">
      <c r="A261" s="575">
        <v>11480</v>
      </c>
      <c r="B261" s="199" t="s">
        <v>15788</v>
      </c>
      <c r="C261" s="282" t="s">
        <v>42</v>
      </c>
      <c r="D261" s="282">
        <v>1</v>
      </c>
      <c r="E261" s="274">
        <v>1</v>
      </c>
      <c r="F261" s="201"/>
      <c r="G261" s="282">
        <v>126.14</v>
      </c>
      <c r="H261" s="191"/>
      <c r="I261" s="513">
        <f t="shared" si="14"/>
        <v>126.14</v>
      </c>
      <c r="J261" s="89"/>
    </row>
    <row r="262" spans="1:10" ht="15.75">
      <c r="A262" s="575">
        <v>20017</v>
      </c>
      <c r="B262" s="199" t="s">
        <v>15789</v>
      </c>
      <c r="C262" s="282" t="s">
        <v>26</v>
      </c>
      <c r="D262" s="282">
        <v>17</v>
      </c>
      <c r="E262" s="274">
        <v>1</v>
      </c>
      <c r="F262" s="201"/>
      <c r="G262" s="282">
        <v>8.36</v>
      </c>
      <c r="H262" s="191"/>
      <c r="I262" s="513">
        <f t="shared" si="14"/>
        <v>142.12</v>
      </c>
      <c r="J262" s="89"/>
    </row>
    <row r="263" spans="1:10" ht="15.75">
      <c r="A263" s="575">
        <v>4006</v>
      </c>
      <c r="B263" s="199" t="s">
        <v>15790</v>
      </c>
      <c r="C263" s="282" t="s">
        <v>25</v>
      </c>
      <c r="D263" s="282">
        <v>0.16</v>
      </c>
      <c r="E263" s="274">
        <v>1</v>
      </c>
      <c r="F263" s="201"/>
      <c r="G263" s="284">
        <v>1561.03</v>
      </c>
      <c r="H263" s="191"/>
      <c r="I263" s="513">
        <f t="shared" si="14"/>
        <v>249.76480000000001</v>
      </c>
      <c r="J263" s="89"/>
    </row>
    <row r="264" spans="1:10" ht="15.75">
      <c r="A264" s="575">
        <v>88261</v>
      </c>
      <c r="B264" s="199" t="s">
        <v>15791</v>
      </c>
      <c r="C264" s="282" t="s">
        <v>20</v>
      </c>
      <c r="D264" s="282">
        <v>8.1999999999999993</v>
      </c>
      <c r="E264" s="274">
        <v>1</v>
      </c>
      <c r="F264" s="201"/>
      <c r="G264" s="282">
        <v>24.27</v>
      </c>
      <c r="H264" s="191"/>
      <c r="I264" s="513">
        <f t="shared" si="14"/>
        <v>199.01399999999998</v>
      </c>
      <c r="J264" s="89"/>
    </row>
    <row r="265" spans="1:10" ht="15.75">
      <c r="A265" s="575">
        <v>88239</v>
      </c>
      <c r="B265" s="199" t="s">
        <v>15792</v>
      </c>
      <c r="C265" s="282" t="s">
        <v>20</v>
      </c>
      <c r="D265" s="282">
        <v>8.1999999999999993</v>
      </c>
      <c r="E265" s="274">
        <v>1</v>
      </c>
      <c r="F265" s="201"/>
      <c r="G265" s="282">
        <v>21.06</v>
      </c>
      <c r="H265" s="191"/>
      <c r="I265" s="513">
        <f t="shared" si="14"/>
        <v>172.69199999999998</v>
      </c>
      <c r="J265" s="89"/>
    </row>
    <row r="266" spans="1:10" ht="15.75">
      <c r="A266" s="575">
        <v>88325</v>
      </c>
      <c r="B266" s="199" t="s">
        <v>15793</v>
      </c>
      <c r="C266" s="282" t="s">
        <v>20</v>
      </c>
      <c r="D266" s="282">
        <v>5</v>
      </c>
      <c r="E266" s="274">
        <v>1</v>
      </c>
      <c r="F266" s="201"/>
      <c r="G266" s="282">
        <v>23.95</v>
      </c>
      <c r="H266" s="191"/>
      <c r="I266" s="513">
        <f t="shared" si="14"/>
        <v>119.75</v>
      </c>
      <c r="J266" s="89"/>
    </row>
    <row r="267" spans="1:10" ht="15.75">
      <c r="A267" s="302"/>
      <c r="B267" s="302"/>
      <c r="C267" s="285"/>
      <c r="D267" s="285"/>
      <c r="E267" s="285"/>
      <c r="F267" s="285"/>
      <c r="G267" s="285"/>
      <c r="H267" s="10" t="s">
        <v>17</v>
      </c>
      <c r="I267" s="506">
        <f>TRUNC( SUM(I257:I266),2)</f>
        <v>3213.09</v>
      </c>
      <c r="J267" s="89"/>
    </row>
    <row r="268" spans="1:10" ht="15.75">
      <c r="A268" s="303"/>
      <c r="B268" s="303"/>
      <c r="C268" s="286"/>
      <c r="D268" s="286"/>
      <c r="E268" s="286"/>
      <c r="F268" s="286"/>
      <c r="G268" s="286"/>
      <c r="H268" s="194"/>
      <c r="I268" s="515"/>
      <c r="J268" s="89"/>
    </row>
    <row r="269" spans="1:10" ht="15.75">
      <c r="A269" s="566">
        <v>1110101220</v>
      </c>
      <c r="B269" s="300"/>
      <c r="C269" s="280"/>
      <c r="D269" s="280"/>
      <c r="E269" s="280"/>
      <c r="F269" s="280"/>
      <c r="G269" s="280"/>
      <c r="H269" s="193"/>
      <c r="I269" s="511"/>
      <c r="J269" s="89"/>
    </row>
    <row r="270" spans="1:10" ht="15.75">
      <c r="A270" s="301" t="str">
        <f>Orçamento!D121</f>
        <v>Porta de vidro temperado  100mm com dimensões (1,30mx2,60m), com batente em madeira, com fechadura tipo alavanca-P13</v>
      </c>
      <c r="B270" s="301"/>
      <c r="C270" s="281"/>
      <c r="D270" s="281"/>
      <c r="E270" s="281"/>
      <c r="F270" s="281"/>
      <c r="G270" s="281"/>
      <c r="H270" s="192"/>
      <c r="I270" s="512"/>
      <c r="J270" s="89"/>
    </row>
    <row r="271" spans="1:10" ht="15.75">
      <c r="A271" s="575">
        <v>5031</v>
      </c>
      <c r="B271" s="199" t="s">
        <v>15785</v>
      </c>
      <c r="C271" s="282" t="s">
        <v>22</v>
      </c>
      <c r="D271" s="282">
        <v>3.25</v>
      </c>
      <c r="E271" s="274">
        <v>1</v>
      </c>
      <c r="F271" s="274">
        <v>1</v>
      </c>
      <c r="G271" s="282">
        <v>450</v>
      </c>
      <c r="H271" s="191"/>
      <c r="I271" s="513">
        <f>G271*D271</f>
        <v>1462.5</v>
      </c>
      <c r="J271" s="89"/>
    </row>
    <row r="272" spans="1:10" ht="15.75">
      <c r="A272" s="575">
        <v>181</v>
      </c>
      <c r="B272" s="199" t="s">
        <v>15786</v>
      </c>
      <c r="C272" s="282" t="s">
        <v>42</v>
      </c>
      <c r="D272" s="282">
        <v>1</v>
      </c>
      <c r="E272" s="274">
        <v>1</v>
      </c>
      <c r="F272" s="274">
        <v>1</v>
      </c>
      <c r="G272" s="282">
        <v>307.16000000000003</v>
      </c>
      <c r="H272" s="191"/>
      <c r="I272" s="513">
        <f t="shared" ref="I272:I279" si="15">G272*D272</f>
        <v>307.16000000000003</v>
      </c>
      <c r="J272" s="89"/>
    </row>
    <row r="273" spans="1:10" ht="15.75">
      <c r="A273" s="575">
        <v>11447</v>
      </c>
      <c r="B273" s="199" t="s">
        <v>15787</v>
      </c>
      <c r="C273" s="282" t="s">
        <v>24</v>
      </c>
      <c r="D273" s="282">
        <v>3</v>
      </c>
      <c r="E273" s="274">
        <v>1</v>
      </c>
      <c r="F273" s="274">
        <v>1</v>
      </c>
      <c r="G273" s="282">
        <v>32.15</v>
      </c>
      <c r="H273" s="191"/>
      <c r="I273" s="513">
        <f t="shared" si="15"/>
        <v>96.449999999999989</v>
      </c>
      <c r="J273" s="89"/>
    </row>
    <row r="274" spans="1:10" ht="15.75">
      <c r="A274" s="575">
        <v>11480</v>
      </c>
      <c r="B274" s="199" t="s">
        <v>15788</v>
      </c>
      <c r="C274" s="282" t="s">
        <v>42</v>
      </c>
      <c r="D274" s="282">
        <v>1</v>
      </c>
      <c r="E274" s="274">
        <v>1</v>
      </c>
      <c r="F274" s="274">
        <v>1</v>
      </c>
      <c r="G274" s="282">
        <v>126.14</v>
      </c>
      <c r="H274" s="191"/>
      <c r="I274" s="513">
        <f t="shared" si="15"/>
        <v>126.14</v>
      </c>
      <c r="J274" s="89"/>
    </row>
    <row r="275" spans="1:10" ht="15.75">
      <c r="A275" s="575">
        <v>20017</v>
      </c>
      <c r="B275" s="199" t="s">
        <v>15789</v>
      </c>
      <c r="C275" s="282" t="s">
        <v>26</v>
      </c>
      <c r="D275" s="282">
        <v>15.2</v>
      </c>
      <c r="E275" s="274">
        <v>1</v>
      </c>
      <c r="F275" s="274">
        <v>1</v>
      </c>
      <c r="G275" s="282">
        <v>8.36</v>
      </c>
      <c r="H275" s="191"/>
      <c r="I275" s="513">
        <f t="shared" si="15"/>
        <v>127.07199999999999</v>
      </c>
      <c r="J275" s="89"/>
    </row>
    <row r="276" spans="1:10" ht="15.75">
      <c r="A276" s="575">
        <v>4006</v>
      </c>
      <c r="B276" s="199" t="s">
        <v>15790</v>
      </c>
      <c r="C276" s="282" t="s">
        <v>25</v>
      </c>
      <c r="D276" s="282">
        <v>0.14000000000000001</v>
      </c>
      <c r="E276" s="274">
        <v>1</v>
      </c>
      <c r="F276" s="274">
        <v>1</v>
      </c>
      <c r="G276" s="284">
        <v>1561.03</v>
      </c>
      <c r="H276" s="191"/>
      <c r="I276" s="513">
        <f t="shared" si="15"/>
        <v>218.54420000000002</v>
      </c>
      <c r="J276" s="89"/>
    </row>
    <row r="277" spans="1:10" ht="15.75">
      <c r="A277" s="575">
        <v>88261</v>
      </c>
      <c r="B277" s="199" t="s">
        <v>15791</v>
      </c>
      <c r="C277" s="282" t="s">
        <v>20</v>
      </c>
      <c r="D277" s="282">
        <v>7.5</v>
      </c>
      <c r="E277" s="274">
        <v>1</v>
      </c>
      <c r="F277" s="274">
        <v>1</v>
      </c>
      <c r="G277" s="282">
        <v>24.27</v>
      </c>
      <c r="H277" s="191"/>
      <c r="I277" s="513">
        <f t="shared" si="15"/>
        <v>182.02500000000001</v>
      </c>
      <c r="J277" s="89"/>
    </row>
    <row r="278" spans="1:10" ht="15.75">
      <c r="A278" s="575">
        <v>88239</v>
      </c>
      <c r="B278" s="199" t="s">
        <v>15792</v>
      </c>
      <c r="C278" s="282" t="s">
        <v>20</v>
      </c>
      <c r="D278" s="282">
        <v>7.5</v>
      </c>
      <c r="E278" s="274">
        <v>1</v>
      </c>
      <c r="F278" s="274">
        <v>1</v>
      </c>
      <c r="G278" s="282">
        <v>21.06</v>
      </c>
      <c r="H278" s="191"/>
      <c r="I278" s="513">
        <f t="shared" si="15"/>
        <v>157.94999999999999</v>
      </c>
      <c r="J278" s="89"/>
    </row>
    <row r="279" spans="1:10" ht="15.75">
      <c r="A279" s="575">
        <v>88325</v>
      </c>
      <c r="B279" s="199" t="s">
        <v>15793</v>
      </c>
      <c r="C279" s="282" t="s">
        <v>20</v>
      </c>
      <c r="D279" s="282">
        <v>4.5</v>
      </c>
      <c r="E279" s="274">
        <v>1</v>
      </c>
      <c r="F279" s="274">
        <v>1</v>
      </c>
      <c r="G279" s="282">
        <v>23.95</v>
      </c>
      <c r="H279" s="191"/>
      <c r="I279" s="513">
        <f t="shared" si="15"/>
        <v>107.77499999999999</v>
      </c>
      <c r="J279" s="89"/>
    </row>
    <row r="280" spans="1:10" ht="15.75">
      <c r="A280" s="302"/>
      <c r="B280" s="302"/>
      <c r="C280" s="285"/>
      <c r="D280" s="285"/>
      <c r="E280" s="285"/>
      <c r="F280" s="285"/>
      <c r="G280" s="285"/>
      <c r="H280" s="10" t="s">
        <v>17</v>
      </c>
      <c r="I280" s="506">
        <f>TRUNC( SUM(I270:I279),2)</f>
        <v>2785.61</v>
      </c>
      <c r="J280" s="89"/>
    </row>
    <row r="281" spans="1:10" ht="15.75">
      <c r="A281" s="303"/>
      <c r="B281" s="303"/>
      <c r="C281" s="286"/>
      <c r="D281" s="286"/>
      <c r="E281" s="286"/>
      <c r="F281" s="286"/>
      <c r="G281" s="286"/>
      <c r="H281" s="194"/>
      <c r="I281" s="515"/>
      <c r="J281" s="89"/>
    </row>
    <row r="282" spans="1:10" ht="15.75">
      <c r="A282" s="566">
        <v>1110101221</v>
      </c>
      <c r="B282" s="304"/>
      <c r="C282" s="287"/>
      <c r="D282" s="287"/>
      <c r="E282" s="287"/>
      <c r="F282" s="287"/>
      <c r="G282" s="287"/>
      <c r="H282" s="195"/>
      <c r="I282" s="516"/>
      <c r="J282" s="89"/>
    </row>
    <row r="283" spans="1:10" ht="15.75">
      <c r="A283" s="301" t="str">
        <f>Orçamento!D122</f>
        <v>Porta e batente almofadada em madeira com dimensões (1,30mx3,25m), com arco em estrutura metálica e fechamento com vidros, incluindo puxador de barras e fechadura ((A ser reproduzida) - P14</v>
      </c>
      <c r="B283" s="301"/>
      <c r="C283" s="281"/>
      <c r="D283" s="281"/>
      <c r="E283" s="281"/>
      <c r="F283" s="281"/>
      <c r="G283" s="281"/>
      <c r="H283" s="192"/>
      <c r="I283" s="512"/>
      <c r="J283" s="89"/>
    </row>
    <row r="284" spans="1:10" ht="15.75">
      <c r="A284" s="305">
        <v>181</v>
      </c>
      <c r="B284" s="7" t="s">
        <v>15794</v>
      </c>
      <c r="C284" s="276" t="s">
        <v>42</v>
      </c>
      <c r="D284" s="188">
        <v>1.3</v>
      </c>
      <c r="E284" s="274">
        <v>1</v>
      </c>
      <c r="F284" s="274">
        <v>1</v>
      </c>
      <c r="G284" s="276">
        <v>307.16000000000003</v>
      </c>
      <c r="H284" s="191"/>
      <c r="I284" s="517">
        <f>G284*D284</f>
        <v>399.30800000000005</v>
      </c>
      <c r="J284" s="89"/>
    </row>
    <row r="285" spans="1:10" ht="15.75">
      <c r="A285" s="305">
        <v>11447</v>
      </c>
      <c r="B285" s="7" t="s">
        <v>15795</v>
      </c>
      <c r="C285" s="276" t="s">
        <v>24</v>
      </c>
      <c r="D285" s="188">
        <v>8</v>
      </c>
      <c r="E285" s="274">
        <v>1</v>
      </c>
      <c r="F285" s="274">
        <v>1</v>
      </c>
      <c r="G285" s="276">
        <v>32.15</v>
      </c>
      <c r="H285" s="191"/>
      <c r="I285" s="517">
        <f t="shared" ref="I285:I301" si="16">G285*D285</f>
        <v>257.2</v>
      </c>
      <c r="J285" s="89"/>
    </row>
    <row r="286" spans="1:10" ht="15.75">
      <c r="A286" s="305">
        <v>11480</v>
      </c>
      <c r="B286" s="7" t="s">
        <v>15788</v>
      </c>
      <c r="C286" s="276" t="s">
        <v>42</v>
      </c>
      <c r="D286" s="188">
        <v>1</v>
      </c>
      <c r="E286" s="274">
        <v>1</v>
      </c>
      <c r="F286" s="274">
        <v>1</v>
      </c>
      <c r="G286" s="276">
        <v>126.14</v>
      </c>
      <c r="H286" s="191"/>
      <c r="I286" s="517">
        <f t="shared" si="16"/>
        <v>126.14</v>
      </c>
      <c r="J286" s="89"/>
    </row>
    <row r="287" spans="1:10" ht="15.75">
      <c r="A287" s="7" t="s">
        <v>15796</v>
      </c>
      <c r="B287" s="305" t="s">
        <v>15811</v>
      </c>
      <c r="C287" s="276" t="s">
        <v>42</v>
      </c>
      <c r="D287" s="188">
        <v>1</v>
      </c>
      <c r="E287" s="274">
        <v>1</v>
      </c>
      <c r="F287" s="274">
        <v>1</v>
      </c>
      <c r="G287" s="188">
        <v>320</v>
      </c>
      <c r="H287" s="191"/>
      <c r="I287" s="517">
        <f t="shared" si="16"/>
        <v>320</v>
      </c>
      <c r="J287" s="89"/>
    </row>
    <row r="288" spans="1:10" ht="15.75">
      <c r="A288" s="305">
        <v>20017</v>
      </c>
      <c r="B288" s="7" t="s">
        <v>15797</v>
      </c>
      <c r="C288" s="276" t="s">
        <v>26</v>
      </c>
      <c r="D288" s="188">
        <v>18.2</v>
      </c>
      <c r="E288" s="274">
        <v>1</v>
      </c>
      <c r="F288" s="274">
        <v>1</v>
      </c>
      <c r="G288" s="276">
        <v>8.36</v>
      </c>
      <c r="H288" s="191"/>
      <c r="I288" s="517">
        <f t="shared" si="16"/>
        <v>152.15199999999999</v>
      </c>
      <c r="J288" s="89"/>
    </row>
    <row r="289" spans="1:10" ht="15.75">
      <c r="A289" s="305">
        <v>4006</v>
      </c>
      <c r="B289" s="7" t="s">
        <v>15798</v>
      </c>
      <c r="C289" s="276" t="s">
        <v>25</v>
      </c>
      <c r="D289" s="188">
        <v>0.42249999999999999</v>
      </c>
      <c r="E289" s="274">
        <v>1</v>
      </c>
      <c r="F289" s="274">
        <v>1</v>
      </c>
      <c r="G289" s="288">
        <v>1561.03</v>
      </c>
      <c r="H289" s="191"/>
      <c r="I289" s="517">
        <f t="shared" si="16"/>
        <v>659.53517499999998</v>
      </c>
      <c r="J289" s="89"/>
    </row>
    <row r="290" spans="1:10" ht="15.75">
      <c r="A290" s="305">
        <v>87373</v>
      </c>
      <c r="B290" s="7" t="s">
        <v>15799</v>
      </c>
      <c r="C290" s="276" t="s">
        <v>25</v>
      </c>
      <c r="D290" s="188">
        <v>6.3E-2</v>
      </c>
      <c r="E290" s="274">
        <v>1</v>
      </c>
      <c r="F290" s="274">
        <v>1</v>
      </c>
      <c r="G290" s="276">
        <v>705.61</v>
      </c>
      <c r="H290" s="191"/>
      <c r="I290" s="517">
        <f t="shared" si="16"/>
        <v>44.453430000000004</v>
      </c>
      <c r="J290" s="89"/>
    </row>
    <row r="291" spans="1:10" ht="15.75">
      <c r="A291" s="305">
        <v>5031</v>
      </c>
      <c r="B291" s="7" t="s">
        <v>15800</v>
      </c>
      <c r="C291" s="276" t="s">
        <v>22</v>
      </c>
      <c r="D291" s="188">
        <v>0.6</v>
      </c>
      <c r="E291" s="274">
        <v>1</v>
      </c>
      <c r="F291" s="274">
        <v>1</v>
      </c>
      <c r="G291" s="276">
        <v>450</v>
      </c>
      <c r="H291" s="191"/>
      <c r="I291" s="517">
        <f t="shared" si="16"/>
        <v>270</v>
      </c>
      <c r="J291" s="89"/>
    </row>
    <row r="292" spans="1:10" ht="15.75">
      <c r="A292" s="305">
        <v>88261</v>
      </c>
      <c r="B292" s="7" t="s">
        <v>15801</v>
      </c>
      <c r="C292" s="276" t="s">
        <v>20</v>
      </c>
      <c r="D292" s="188">
        <v>10.87</v>
      </c>
      <c r="E292" s="274">
        <v>1</v>
      </c>
      <c r="F292" s="274">
        <v>1</v>
      </c>
      <c r="G292" s="276">
        <v>24.27</v>
      </c>
      <c r="H292" s="191"/>
      <c r="I292" s="517">
        <f t="shared" si="16"/>
        <v>263.81489999999997</v>
      </c>
      <c r="J292" s="89"/>
    </row>
    <row r="293" spans="1:10" ht="15.75">
      <c r="A293" s="305">
        <v>88239</v>
      </c>
      <c r="B293" s="7" t="s">
        <v>15802</v>
      </c>
      <c r="C293" s="276" t="s">
        <v>20</v>
      </c>
      <c r="D293" s="188">
        <v>10.88</v>
      </c>
      <c r="E293" s="274">
        <v>1</v>
      </c>
      <c r="F293" s="274">
        <v>1</v>
      </c>
      <c r="G293" s="276">
        <v>21.06</v>
      </c>
      <c r="H293" s="191"/>
      <c r="I293" s="517">
        <f t="shared" si="16"/>
        <v>229.1328</v>
      </c>
      <c r="J293" s="89"/>
    </row>
    <row r="294" spans="1:10" ht="15.75">
      <c r="A294" s="305">
        <v>88273</v>
      </c>
      <c r="B294" s="7" t="s">
        <v>15803</v>
      </c>
      <c r="C294" s="276" t="s">
        <v>20</v>
      </c>
      <c r="D294" s="188">
        <v>30.45</v>
      </c>
      <c r="E294" s="274">
        <v>1</v>
      </c>
      <c r="F294" s="274">
        <v>1</v>
      </c>
      <c r="G294" s="276">
        <v>23.98</v>
      </c>
      <c r="H294" s="191"/>
      <c r="I294" s="517">
        <f t="shared" si="16"/>
        <v>730.19100000000003</v>
      </c>
      <c r="J294" s="89"/>
    </row>
    <row r="295" spans="1:10" ht="15.75">
      <c r="A295" s="305">
        <v>88243</v>
      </c>
      <c r="B295" s="7" t="s">
        <v>15804</v>
      </c>
      <c r="C295" s="276" t="s">
        <v>20</v>
      </c>
      <c r="D295" s="188">
        <v>30.45</v>
      </c>
      <c r="E295" s="274">
        <v>1</v>
      </c>
      <c r="F295" s="274">
        <v>1</v>
      </c>
      <c r="G295" s="276">
        <v>21.61</v>
      </c>
      <c r="H295" s="191"/>
      <c r="I295" s="517">
        <f t="shared" si="16"/>
        <v>658.02449999999999</v>
      </c>
      <c r="J295" s="89"/>
    </row>
    <row r="296" spans="1:10" ht="15.75">
      <c r="A296" s="305">
        <v>88325</v>
      </c>
      <c r="B296" s="7" t="s">
        <v>15805</v>
      </c>
      <c r="C296" s="276" t="s">
        <v>20</v>
      </c>
      <c r="D296" s="188">
        <v>2.5</v>
      </c>
      <c r="E296" s="274">
        <v>1</v>
      </c>
      <c r="F296" s="274">
        <v>1</v>
      </c>
      <c r="G296" s="276">
        <v>23.95</v>
      </c>
      <c r="H296" s="191"/>
      <c r="I296" s="517">
        <f t="shared" si="16"/>
        <v>59.875</v>
      </c>
      <c r="J296" s="89"/>
    </row>
    <row r="297" spans="1:10" ht="15.75">
      <c r="A297" s="305">
        <v>10966</v>
      </c>
      <c r="B297" s="7" t="s">
        <v>15806</v>
      </c>
      <c r="C297" s="276" t="s">
        <v>30</v>
      </c>
      <c r="D297" s="188">
        <v>25</v>
      </c>
      <c r="E297" s="274">
        <v>1</v>
      </c>
      <c r="F297" s="274">
        <v>1</v>
      </c>
      <c r="G297" s="276">
        <v>9.98</v>
      </c>
      <c r="H297" s="191"/>
      <c r="I297" s="517">
        <f t="shared" si="16"/>
        <v>249.5</v>
      </c>
      <c r="J297" s="89"/>
    </row>
    <row r="298" spans="1:10" ht="15.75">
      <c r="A298" s="305">
        <v>7307</v>
      </c>
      <c r="B298" s="7" t="s">
        <v>15807</v>
      </c>
      <c r="C298" s="276" t="s">
        <v>482</v>
      </c>
      <c r="D298" s="188">
        <v>1.5</v>
      </c>
      <c r="E298" s="274">
        <v>1</v>
      </c>
      <c r="F298" s="274">
        <v>1</v>
      </c>
      <c r="G298" s="276">
        <v>41.35</v>
      </c>
      <c r="H298" s="191"/>
      <c r="I298" s="517">
        <f t="shared" si="16"/>
        <v>62.025000000000006</v>
      </c>
      <c r="J298" s="89"/>
    </row>
    <row r="299" spans="1:10" ht="15.75">
      <c r="A299" s="305">
        <v>98746</v>
      </c>
      <c r="B299" s="7" t="s">
        <v>15808</v>
      </c>
      <c r="C299" s="276" t="s">
        <v>26</v>
      </c>
      <c r="D299" s="188">
        <v>2</v>
      </c>
      <c r="E299" s="274">
        <v>1</v>
      </c>
      <c r="F299" s="274">
        <v>1</v>
      </c>
      <c r="G299" s="276">
        <v>62.77</v>
      </c>
      <c r="H299" s="191"/>
      <c r="I299" s="517">
        <f t="shared" si="16"/>
        <v>125.54</v>
      </c>
      <c r="J299" s="89"/>
    </row>
    <row r="300" spans="1:10" ht="15.75">
      <c r="A300" s="305">
        <v>88315</v>
      </c>
      <c r="B300" s="7" t="s">
        <v>15809</v>
      </c>
      <c r="C300" s="276" t="s">
        <v>20</v>
      </c>
      <c r="D300" s="188">
        <v>4</v>
      </c>
      <c r="E300" s="274">
        <v>1</v>
      </c>
      <c r="F300" s="274">
        <v>1</v>
      </c>
      <c r="G300" s="276">
        <v>26.02</v>
      </c>
      <c r="H300" s="191"/>
      <c r="I300" s="517">
        <f t="shared" si="16"/>
        <v>104.08</v>
      </c>
      <c r="J300" s="89"/>
    </row>
    <row r="301" spans="1:10" ht="15.75">
      <c r="A301" s="305">
        <v>88316</v>
      </c>
      <c r="B301" s="7" t="s">
        <v>15810</v>
      </c>
      <c r="C301" s="276" t="s">
        <v>20</v>
      </c>
      <c r="D301" s="188">
        <v>4</v>
      </c>
      <c r="E301" s="274">
        <v>1</v>
      </c>
      <c r="F301" s="274">
        <v>1</v>
      </c>
      <c r="G301" s="276">
        <v>20.74</v>
      </c>
      <c r="H301" s="191"/>
      <c r="I301" s="517">
        <f t="shared" si="16"/>
        <v>82.96</v>
      </c>
      <c r="J301" s="89"/>
    </row>
    <row r="302" spans="1:10" ht="15.75">
      <c r="A302" s="302"/>
      <c r="B302" s="302"/>
      <c r="C302" s="285"/>
      <c r="D302" s="285"/>
      <c r="E302" s="285"/>
      <c r="F302" s="285"/>
      <c r="G302" s="285"/>
      <c r="H302" s="189" t="s">
        <v>17</v>
      </c>
      <c r="I302" s="518">
        <f>TRUNC( SUM(I284:I301),2)</f>
        <v>4793.93</v>
      </c>
      <c r="J302" s="89"/>
    </row>
    <row r="303" spans="1:10" ht="15.75">
      <c r="A303" s="303"/>
      <c r="B303" s="303"/>
      <c r="C303" s="286"/>
      <c r="D303" s="286"/>
      <c r="E303" s="286"/>
      <c r="F303" s="286"/>
      <c r="G303" s="286"/>
      <c r="H303" s="194"/>
      <c r="I303" s="515"/>
      <c r="J303" s="89"/>
    </row>
    <row r="304" spans="1:10" ht="15.75">
      <c r="A304" s="566">
        <v>1110101225</v>
      </c>
      <c r="B304" s="304"/>
      <c r="C304" s="287"/>
      <c r="D304" s="287"/>
      <c r="E304" s="287"/>
      <c r="F304" s="287"/>
      <c r="G304" s="287"/>
      <c r="H304" s="195"/>
      <c r="I304" s="516"/>
      <c r="J304" s="89"/>
    </row>
    <row r="305" spans="1:10" ht="15.75">
      <c r="A305" s="301" t="str">
        <f>Orçamento!D125</f>
        <v>Batente em madeira com dimensões (1,30mx3,25m), com arco em estrutura metálica e fechamento com vidros - V02</v>
      </c>
      <c r="B305" s="301"/>
      <c r="C305" s="281"/>
      <c r="D305" s="281"/>
      <c r="E305" s="281"/>
      <c r="F305" s="281"/>
      <c r="G305" s="281"/>
      <c r="H305" s="192"/>
      <c r="I305" s="512"/>
      <c r="J305" s="89"/>
    </row>
    <row r="306" spans="1:10" ht="15.75">
      <c r="A306" s="575">
        <v>181</v>
      </c>
      <c r="B306" s="199" t="s">
        <v>15794</v>
      </c>
      <c r="C306" s="201" t="s">
        <v>42</v>
      </c>
      <c r="D306" s="201">
        <v>1.3</v>
      </c>
      <c r="E306" s="274">
        <v>1</v>
      </c>
      <c r="F306" s="274">
        <v>1</v>
      </c>
      <c r="G306" s="282">
        <v>307.16000000000003</v>
      </c>
      <c r="H306" s="191"/>
      <c r="I306" s="513">
        <f>G306*D306</f>
        <v>399.30800000000005</v>
      </c>
      <c r="J306" s="89"/>
    </row>
    <row r="307" spans="1:10" ht="15.75">
      <c r="A307" s="575">
        <v>20017</v>
      </c>
      <c r="B307" s="199" t="s">
        <v>15814</v>
      </c>
      <c r="C307" s="201" t="s">
        <v>26</v>
      </c>
      <c r="D307" s="201">
        <v>18.2</v>
      </c>
      <c r="E307" s="274">
        <v>1</v>
      </c>
      <c r="F307" s="274">
        <v>1</v>
      </c>
      <c r="G307" s="282">
        <v>8.36</v>
      </c>
      <c r="H307" s="191"/>
      <c r="I307" s="513">
        <f t="shared" ref="I307:I316" si="17">G307*D307</f>
        <v>152.15199999999999</v>
      </c>
      <c r="J307" s="89"/>
    </row>
    <row r="308" spans="1:10" ht="15.75">
      <c r="A308" s="575">
        <v>5031</v>
      </c>
      <c r="B308" s="199" t="s">
        <v>15815</v>
      </c>
      <c r="C308" s="201" t="s">
        <v>22</v>
      </c>
      <c r="D308" s="201">
        <v>0.6</v>
      </c>
      <c r="E308" s="274">
        <v>1</v>
      </c>
      <c r="F308" s="274">
        <v>1</v>
      </c>
      <c r="G308" s="282">
        <v>450</v>
      </c>
      <c r="H308" s="191"/>
      <c r="I308" s="513">
        <f t="shared" si="17"/>
        <v>270</v>
      </c>
      <c r="J308" s="89"/>
    </row>
    <row r="309" spans="1:10" ht="15.75">
      <c r="A309" s="575">
        <v>10966</v>
      </c>
      <c r="B309" s="199" t="s">
        <v>15816</v>
      </c>
      <c r="C309" s="201" t="s">
        <v>30</v>
      </c>
      <c r="D309" s="201">
        <v>20</v>
      </c>
      <c r="E309" s="274">
        <v>1</v>
      </c>
      <c r="F309" s="274">
        <v>1</v>
      </c>
      <c r="G309" s="282">
        <v>9.98</v>
      </c>
      <c r="H309" s="191"/>
      <c r="I309" s="513">
        <f t="shared" si="17"/>
        <v>199.60000000000002</v>
      </c>
      <c r="J309" s="89"/>
    </row>
    <row r="310" spans="1:10" ht="15.75">
      <c r="A310" s="575">
        <v>7307</v>
      </c>
      <c r="B310" s="199" t="s">
        <v>15817</v>
      </c>
      <c r="C310" s="201" t="s">
        <v>482</v>
      </c>
      <c r="D310" s="201">
        <v>1.2</v>
      </c>
      <c r="E310" s="274">
        <v>1</v>
      </c>
      <c r="F310" s="274">
        <v>1</v>
      </c>
      <c r="G310" s="282">
        <v>41.35</v>
      </c>
      <c r="H310" s="191"/>
      <c r="I310" s="513">
        <f t="shared" si="17"/>
        <v>49.62</v>
      </c>
      <c r="J310" s="89"/>
    </row>
    <row r="311" spans="1:10" ht="15.75">
      <c r="A311" s="575">
        <v>98746</v>
      </c>
      <c r="B311" s="199" t="s">
        <v>15818</v>
      </c>
      <c r="C311" s="201" t="s">
        <v>26</v>
      </c>
      <c r="D311" s="201">
        <v>1.5</v>
      </c>
      <c r="E311" s="274">
        <v>1</v>
      </c>
      <c r="F311" s="274">
        <v>1</v>
      </c>
      <c r="G311" s="282">
        <v>62.77</v>
      </c>
      <c r="H311" s="191"/>
      <c r="I311" s="513">
        <f t="shared" si="17"/>
        <v>94.155000000000001</v>
      </c>
      <c r="J311" s="89"/>
    </row>
    <row r="312" spans="1:10" ht="15.75">
      <c r="A312" s="575">
        <v>88315</v>
      </c>
      <c r="B312" s="199" t="s">
        <v>15819</v>
      </c>
      <c r="C312" s="201" t="s">
        <v>20</v>
      </c>
      <c r="D312" s="201">
        <v>3.5</v>
      </c>
      <c r="E312" s="274">
        <v>1</v>
      </c>
      <c r="F312" s="274">
        <v>1</v>
      </c>
      <c r="G312" s="282">
        <v>26.02</v>
      </c>
      <c r="H312" s="191"/>
      <c r="I312" s="513">
        <f t="shared" si="17"/>
        <v>91.07</v>
      </c>
      <c r="J312" s="89"/>
    </row>
    <row r="313" spans="1:10" ht="15.75">
      <c r="A313" s="575">
        <v>88316</v>
      </c>
      <c r="B313" s="199" t="s">
        <v>15820</v>
      </c>
      <c r="C313" s="201" t="s">
        <v>20</v>
      </c>
      <c r="D313" s="201">
        <v>3.5</v>
      </c>
      <c r="E313" s="274">
        <v>1</v>
      </c>
      <c r="F313" s="274">
        <v>1</v>
      </c>
      <c r="G313" s="282">
        <v>20.74</v>
      </c>
      <c r="H313" s="191"/>
      <c r="I313" s="513">
        <f t="shared" si="17"/>
        <v>72.589999999999989</v>
      </c>
      <c r="J313" s="89"/>
    </row>
    <row r="314" spans="1:10" ht="15.75">
      <c r="A314" s="575">
        <v>87373</v>
      </c>
      <c r="B314" s="199" t="s">
        <v>15821</v>
      </c>
      <c r="C314" s="201" t="s">
        <v>25</v>
      </c>
      <c r="D314" s="201">
        <v>0.04</v>
      </c>
      <c r="E314" s="274">
        <v>1</v>
      </c>
      <c r="F314" s="274">
        <v>1</v>
      </c>
      <c r="G314" s="282">
        <v>705.61</v>
      </c>
      <c r="H314" s="191"/>
      <c r="I314" s="513">
        <f t="shared" si="17"/>
        <v>28.224400000000003</v>
      </c>
      <c r="J314" s="89"/>
    </row>
    <row r="315" spans="1:10" ht="15.75">
      <c r="A315" s="575">
        <v>88261</v>
      </c>
      <c r="B315" s="199" t="s">
        <v>15822</v>
      </c>
      <c r="C315" s="201" t="s">
        <v>20</v>
      </c>
      <c r="D315" s="201">
        <v>6</v>
      </c>
      <c r="E315" s="274">
        <v>1</v>
      </c>
      <c r="F315" s="274">
        <v>1</v>
      </c>
      <c r="G315" s="282">
        <v>24.27</v>
      </c>
      <c r="H315" s="191"/>
      <c r="I315" s="513">
        <f t="shared" si="17"/>
        <v>145.62</v>
      </c>
      <c r="J315" s="89"/>
    </row>
    <row r="316" spans="1:10" ht="15.75">
      <c r="A316" s="575">
        <v>88239</v>
      </c>
      <c r="B316" s="199" t="s">
        <v>15823</v>
      </c>
      <c r="C316" s="201" t="s">
        <v>20</v>
      </c>
      <c r="D316" s="201">
        <v>6</v>
      </c>
      <c r="E316" s="274">
        <v>1</v>
      </c>
      <c r="F316" s="274">
        <v>1</v>
      </c>
      <c r="G316" s="282">
        <v>21.06</v>
      </c>
      <c r="H316" s="191"/>
      <c r="I316" s="513">
        <f t="shared" si="17"/>
        <v>126.35999999999999</v>
      </c>
      <c r="J316" s="89"/>
    </row>
    <row r="317" spans="1:10" ht="15.75">
      <c r="A317" s="302"/>
      <c r="B317" s="302"/>
      <c r="C317" s="285"/>
      <c r="D317" s="285"/>
      <c r="E317" s="285"/>
      <c r="F317" s="285"/>
      <c r="G317" s="285"/>
      <c r="H317" s="189" t="s">
        <v>17</v>
      </c>
      <c r="I317" s="518">
        <f>TRUNC( SUM(I306:I316),2)</f>
        <v>1628.69</v>
      </c>
      <c r="J317" s="89"/>
    </row>
    <row r="318" spans="1:10" ht="15.75">
      <c r="A318" s="303"/>
      <c r="B318" s="303"/>
      <c r="C318" s="286"/>
      <c r="D318" s="286"/>
      <c r="E318" s="286"/>
      <c r="F318" s="286"/>
      <c r="G318" s="286"/>
      <c r="H318" s="194"/>
      <c r="I318" s="515"/>
      <c r="J318" s="89"/>
    </row>
    <row r="319" spans="1:10" ht="15.75">
      <c r="A319" s="566">
        <v>1110101226</v>
      </c>
      <c r="B319" s="304"/>
      <c r="C319" s="287"/>
      <c r="D319" s="287"/>
      <c r="E319" s="287"/>
      <c r="F319" s="287"/>
      <c r="G319" s="287"/>
      <c r="H319" s="195"/>
      <c r="I319" s="516"/>
      <c r="J319" s="89"/>
    </row>
    <row r="320" spans="1:10" ht="15.75">
      <c r="A320" s="301" t="str">
        <f>Orçamento!D177</f>
        <v>Rodapé LadriLHO Natural (h=15cm) (m linear)</v>
      </c>
      <c r="B320" s="301"/>
      <c r="C320" s="281"/>
      <c r="D320" s="281"/>
      <c r="E320" s="281"/>
      <c r="F320" s="281"/>
      <c r="G320" s="281"/>
      <c r="H320" s="192"/>
      <c r="I320" s="512"/>
      <c r="J320" s="89"/>
    </row>
    <row r="321" spans="1:10" s="243" customFormat="1" ht="15.75">
      <c r="A321" s="240">
        <v>88256</v>
      </c>
      <c r="B321" s="240" t="s">
        <v>7495</v>
      </c>
      <c r="C321" s="241" t="s">
        <v>15855</v>
      </c>
      <c r="D321" s="241">
        <v>0.82099999999999995</v>
      </c>
      <c r="E321" s="274">
        <v>1</v>
      </c>
      <c r="F321" s="274">
        <v>1</v>
      </c>
      <c r="G321" s="241">
        <v>26.98</v>
      </c>
      <c r="H321" s="242"/>
      <c r="I321" s="513">
        <f>G321*D321</f>
        <v>22.150579999999998</v>
      </c>
      <c r="J321" s="89"/>
    </row>
    <row r="322" spans="1:10" s="243" customFormat="1" ht="15.75">
      <c r="A322" s="240">
        <v>88316</v>
      </c>
      <c r="B322" s="240" t="s">
        <v>7768</v>
      </c>
      <c r="C322" s="241" t="s">
        <v>15855</v>
      </c>
      <c r="D322" s="241">
        <v>0.41</v>
      </c>
      <c r="E322" s="274">
        <v>1</v>
      </c>
      <c r="F322" s="274">
        <v>1</v>
      </c>
      <c r="G322" s="241">
        <v>21.72</v>
      </c>
      <c r="H322" s="242"/>
      <c r="I322" s="513">
        <f t="shared" ref="I322:I326" si="18">G322*D322</f>
        <v>8.9051999999999989</v>
      </c>
      <c r="J322" s="89"/>
    </row>
    <row r="323" spans="1:10" s="243" customFormat="1" ht="15.75">
      <c r="A323" s="240">
        <v>37595</v>
      </c>
      <c r="B323" s="240" t="s">
        <v>10682</v>
      </c>
      <c r="C323" s="241" t="s">
        <v>15856</v>
      </c>
      <c r="D323" s="241">
        <v>0.60299999999999998</v>
      </c>
      <c r="E323" s="274">
        <v>1</v>
      </c>
      <c r="F323" s="274">
        <v>1</v>
      </c>
      <c r="G323" s="241">
        <v>2.76</v>
      </c>
      <c r="H323" s="242"/>
      <c r="I323" s="513">
        <f t="shared" si="18"/>
        <v>1.6642799999999998</v>
      </c>
      <c r="J323" s="89"/>
    </row>
    <row r="324" spans="1:10" s="243" customFormat="1" ht="28.5">
      <c r="A324" s="240">
        <v>3733</v>
      </c>
      <c r="B324" s="240" t="s">
        <v>12892</v>
      </c>
      <c r="C324" s="241" t="s">
        <v>22</v>
      </c>
      <c r="D324" s="241">
        <v>0.24</v>
      </c>
      <c r="E324" s="274">
        <v>1</v>
      </c>
      <c r="F324" s="274">
        <v>1</v>
      </c>
      <c r="G324" s="241">
        <v>99.44</v>
      </c>
      <c r="H324" s="242"/>
      <c r="I324" s="513">
        <f t="shared" si="18"/>
        <v>23.865599999999997</v>
      </c>
      <c r="J324" s="89"/>
    </row>
    <row r="325" spans="1:10" s="243" customFormat="1" ht="15.75">
      <c r="A325" s="240">
        <v>3457</v>
      </c>
      <c r="B325" s="240" t="s">
        <v>14118</v>
      </c>
      <c r="C325" s="241" t="s">
        <v>15856</v>
      </c>
      <c r="D325" s="241">
        <v>8.5000000000000006E-2</v>
      </c>
      <c r="E325" s="274">
        <v>1</v>
      </c>
      <c r="F325" s="274">
        <v>1</v>
      </c>
      <c r="G325" s="241">
        <v>5.28</v>
      </c>
      <c r="H325" s="242"/>
      <c r="I325" s="513">
        <f t="shared" si="18"/>
        <v>0.44880000000000003</v>
      </c>
      <c r="J325" s="89"/>
    </row>
    <row r="326" spans="1:10" s="243" customFormat="1" ht="15.75">
      <c r="A326" s="240">
        <v>7353</v>
      </c>
      <c r="B326" s="240" t="s">
        <v>14122</v>
      </c>
      <c r="C326" s="241" t="s">
        <v>482</v>
      </c>
      <c r="D326" s="241">
        <v>8.3999999999999995E-3</v>
      </c>
      <c r="E326" s="274">
        <v>1</v>
      </c>
      <c r="F326" s="274">
        <v>1</v>
      </c>
      <c r="G326" s="241">
        <v>30.96</v>
      </c>
      <c r="H326" s="242"/>
      <c r="I326" s="513">
        <f t="shared" si="18"/>
        <v>0.26006400000000002</v>
      </c>
      <c r="J326" s="89"/>
    </row>
    <row r="327" spans="1:10" ht="15.75">
      <c r="A327" s="303"/>
      <c r="B327" s="303"/>
      <c r="C327" s="286"/>
      <c r="D327" s="286"/>
      <c r="E327" s="289">
        <v>1</v>
      </c>
      <c r="F327" s="286"/>
      <c r="G327" s="286"/>
      <c r="H327" s="189" t="s">
        <v>17</v>
      </c>
      <c r="I327" s="518">
        <f>TRUNC( SUM(I321:I326),2)</f>
        <v>57.29</v>
      </c>
      <c r="J327" s="89"/>
    </row>
    <row r="328" spans="1:10" ht="15.75">
      <c r="A328" s="303"/>
      <c r="B328" s="303"/>
      <c r="C328" s="286"/>
      <c r="D328" s="286"/>
      <c r="E328" s="286"/>
      <c r="F328" s="286"/>
      <c r="G328" s="286"/>
      <c r="H328" s="194"/>
      <c r="I328" s="515"/>
      <c r="J328" s="89"/>
    </row>
    <row r="329" spans="1:10" s="72" customFormat="1">
      <c r="A329" s="576">
        <v>1110101227</v>
      </c>
      <c r="B329" s="306"/>
      <c r="C329" s="290"/>
      <c r="D329" s="290"/>
      <c r="E329" s="290"/>
      <c r="F329" s="290"/>
      <c r="G329" s="290"/>
      <c r="H329" s="248"/>
      <c r="I329" s="519"/>
      <c r="J329" s="249"/>
    </row>
    <row r="330" spans="1:10" s="72" customFormat="1">
      <c r="A330" s="307" t="str">
        <f>Orçamento!D179</f>
        <v>Rodapé em madeira (h=15cm) (m linear)</v>
      </c>
      <c r="B330" s="307"/>
      <c r="C330" s="291"/>
      <c r="D330" s="291"/>
      <c r="E330" s="291"/>
      <c r="F330" s="291"/>
      <c r="G330" s="291"/>
      <c r="H330" s="251"/>
      <c r="I330" s="520"/>
      <c r="J330" s="249"/>
    </row>
    <row r="331" spans="1:10" s="250" customFormat="1" ht="15.75">
      <c r="A331" s="240">
        <v>88262</v>
      </c>
      <c r="B331" s="240" t="s">
        <v>7503</v>
      </c>
      <c r="C331" s="241" t="s">
        <v>15855</v>
      </c>
      <c r="D331" s="241">
        <v>0.42349999999999999</v>
      </c>
      <c r="E331" s="274">
        <v>1</v>
      </c>
      <c r="F331" s="274">
        <v>1</v>
      </c>
      <c r="G331" s="241">
        <v>26.69</v>
      </c>
      <c r="H331" s="242"/>
      <c r="I331" s="513">
        <f>G331*D331</f>
        <v>11.303215</v>
      </c>
      <c r="J331" s="249"/>
    </row>
    <row r="332" spans="1:10" s="250" customFormat="1" ht="15.75">
      <c r="A332" s="240">
        <v>88316</v>
      </c>
      <c r="B332" s="240" t="s">
        <v>7768</v>
      </c>
      <c r="C332" s="241" t="s">
        <v>15855</v>
      </c>
      <c r="D332" s="241">
        <v>0.17649999999999999</v>
      </c>
      <c r="E332" s="274">
        <v>1</v>
      </c>
      <c r="F332" s="274">
        <v>1</v>
      </c>
      <c r="G332" s="241">
        <v>21.72</v>
      </c>
      <c r="H332" s="242"/>
      <c r="I332" s="513">
        <f t="shared" ref="I332:I336" si="19">G332*D332</f>
        <v>3.8335799999999995</v>
      </c>
      <c r="J332" s="249"/>
    </row>
    <row r="333" spans="1:10" s="250" customFormat="1" ht="28.5">
      <c r="A333" s="240">
        <v>7568</v>
      </c>
      <c r="B333" s="240" t="s">
        <v>10954</v>
      </c>
      <c r="C333" s="241" t="s">
        <v>15282</v>
      </c>
      <c r="D333" s="241">
        <v>1.1580999999999999</v>
      </c>
      <c r="E333" s="274">
        <v>1</v>
      </c>
      <c r="F333" s="274">
        <v>1</v>
      </c>
      <c r="G333" s="241">
        <v>0.36</v>
      </c>
      <c r="H333" s="242"/>
      <c r="I333" s="513">
        <f t="shared" si="19"/>
        <v>0.41691599999999995</v>
      </c>
      <c r="J333" s="249"/>
    </row>
    <row r="334" spans="1:10" s="250" customFormat="1" ht="15.75">
      <c r="A334" s="240">
        <v>44396</v>
      </c>
      <c r="B334" s="240" t="s">
        <v>11538</v>
      </c>
      <c r="C334" s="241" t="s">
        <v>15856</v>
      </c>
      <c r="D334" s="241">
        <v>4.0300000000000002E-2</v>
      </c>
      <c r="E334" s="274">
        <v>1</v>
      </c>
      <c r="F334" s="274">
        <v>1</v>
      </c>
      <c r="G334" s="241">
        <v>34.54</v>
      </c>
      <c r="H334" s="242"/>
      <c r="I334" s="513">
        <f t="shared" si="19"/>
        <v>1.3919620000000001</v>
      </c>
      <c r="J334" s="249"/>
    </row>
    <row r="335" spans="1:10" s="250" customFormat="1" ht="28.5">
      <c r="A335" s="240">
        <v>6186</v>
      </c>
      <c r="B335" s="240" t="s">
        <v>14144</v>
      </c>
      <c r="C335" s="241" t="s">
        <v>15306</v>
      </c>
      <c r="D335" s="241">
        <v>2.0699999999999998</v>
      </c>
      <c r="E335" s="274">
        <v>1</v>
      </c>
      <c r="F335" s="274">
        <v>1</v>
      </c>
      <c r="G335" s="241">
        <v>27</v>
      </c>
      <c r="H335" s="242"/>
      <c r="I335" s="513">
        <f t="shared" si="19"/>
        <v>55.889999999999993</v>
      </c>
      <c r="J335" s="249"/>
    </row>
    <row r="336" spans="1:10" ht="15.75">
      <c r="A336" s="240"/>
      <c r="B336" s="240"/>
      <c r="C336" s="241"/>
      <c r="D336" s="241"/>
      <c r="E336" s="274"/>
      <c r="F336" s="274"/>
      <c r="G336" s="241"/>
      <c r="H336" s="242"/>
      <c r="I336" s="513">
        <f t="shared" si="19"/>
        <v>0</v>
      </c>
      <c r="J336" s="89"/>
    </row>
    <row r="337" spans="1:10" ht="15.75">
      <c r="A337" s="302"/>
      <c r="B337" s="302"/>
      <c r="C337" s="285"/>
      <c r="D337" s="285"/>
      <c r="E337" s="274"/>
      <c r="F337" s="285"/>
      <c r="G337" s="285"/>
      <c r="H337" s="189" t="s">
        <v>17</v>
      </c>
      <c r="I337" s="518">
        <f>TRUNC( SUM(I331:I336),2)</f>
        <v>72.83</v>
      </c>
      <c r="J337" s="89"/>
    </row>
    <row r="338" spans="1:10" ht="15.75">
      <c r="A338" s="303"/>
      <c r="B338" s="303"/>
      <c r="C338" s="286"/>
      <c r="D338" s="286"/>
      <c r="E338" s="286"/>
      <c r="F338" s="286"/>
      <c r="G338" s="286"/>
      <c r="H338" s="194"/>
      <c r="I338" s="515"/>
      <c r="J338" s="89"/>
    </row>
    <row r="339" spans="1:10" ht="15.75">
      <c r="A339" s="303"/>
      <c r="B339" s="303"/>
      <c r="C339" s="286"/>
      <c r="D339" s="286"/>
      <c r="E339" s="286"/>
      <c r="F339" s="286"/>
      <c r="G339" s="286"/>
      <c r="H339" s="194"/>
      <c r="I339" s="515"/>
      <c r="J339" s="89"/>
    </row>
    <row r="340" spans="1:10" ht="15.75">
      <c r="A340" s="303"/>
      <c r="B340" s="303"/>
      <c r="C340" s="286"/>
      <c r="D340" s="286"/>
      <c r="E340" s="286"/>
      <c r="F340" s="286"/>
      <c r="G340" s="286"/>
      <c r="H340" s="194"/>
      <c r="I340" s="515"/>
      <c r="J340" s="89"/>
    </row>
    <row r="341" spans="1:10" ht="15.75">
      <c r="A341" s="303"/>
      <c r="B341" s="303"/>
      <c r="C341" s="286"/>
      <c r="D341" s="286"/>
      <c r="E341" s="286"/>
      <c r="F341" s="286"/>
      <c r="G341" s="286"/>
      <c r="H341" s="194"/>
      <c r="I341" s="515"/>
      <c r="J341" s="89"/>
    </row>
    <row r="342" spans="1:10" ht="15.75">
      <c r="A342" s="303"/>
      <c r="B342" s="303"/>
      <c r="C342" s="286"/>
      <c r="D342" s="286"/>
      <c r="E342" s="286"/>
      <c r="F342" s="286"/>
      <c r="G342" s="286"/>
      <c r="H342" s="194"/>
      <c r="I342" s="515"/>
      <c r="J342" s="89"/>
    </row>
    <row r="343" spans="1:10" ht="15.75">
      <c r="A343" s="303"/>
      <c r="B343" s="303"/>
      <c r="C343" s="286"/>
      <c r="D343" s="286"/>
      <c r="E343" s="286"/>
      <c r="F343" s="286"/>
      <c r="G343" s="286"/>
      <c r="H343" s="194"/>
      <c r="I343" s="515"/>
      <c r="J343" s="89"/>
    </row>
    <row r="344" spans="1:10" ht="15.75">
      <c r="A344" s="303"/>
      <c r="B344" s="303"/>
      <c r="C344" s="286"/>
      <c r="D344" s="286"/>
      <c r="E344" s="286"/>
      <c r="F344" s="286"/>
      <c r="G344" s="286"/>
      <c r="H344" s="194"/>
      <c r="I344" s="515"/>
      <c r="J344" s="89"/>
    </row>
    <row r="345" spans="1:10" ht="15.75">
      <c r="A345" s="303"/>
      <c r="B345" s="303"/>
      <c r="C345" s="286"/>
      <c r="D345" s="286"/>
      <c r="E345" s="286"/>
      <c r="F345" s="286"/>
      <c r="G345" s="286"/>
      <c r="H345" s="194"/>
      <c r="I345" s="515"/>
      <c r="J345" s="89"/>
    </row>
    <row r="346" spans="1:10" ht="15.75">
      <c r="A346" s="303"/>
      <c r="B346" s="303"/>
      <c r="C346" s="286"/>
      <c r="D346" s="286"/>
      <c r="E346" s="286"/>
      <c r="F346" s="286"/>
      <c r="G346" s="286"/>
      <c r="H346" s="194"/>
      <c r="I346" s="515"/>
      <c r="J346" s="89"/>
    </row>
    <row r="347" spans="1:10" ht="15.75">
      <c r="A347" s="303"/>
      <c r="B347" s="303"/>
      <c r="C347" s="286"/>
      <c r="D347" s="286"/>
      <c r="E347" s="286"/>
      <c r="F347" s="286"/>
      <c r="G347" s="286"/>
      <c r="H347" s="194"/>
      <c r="I347" s="515"/>
      <c r="J347" s="89"/>
    </row>
    <row r="348" spans="1:10" ht="15.75">
      <c r="A348" s="303"/>
      <c r="B348" s="303"/>
      <c r="C348" s="286"/>
      <c r="D348" s="286"/>
      <c r="E348" s="286"/>
      <c r="F348" s="286"/>
      <c r="G348" s="286"/>
      <c r="H348" s="194"/>
      <c r="I348" s="515"/>
      <c r="J348" s="89"/>
    </row>
    <row r="349" spans="1:10" ht="15.75">
      <c r="A349" s="303"/>
      <c r="B349" s="303"/>
      <c r="C349" s="286"/>
      <c r="D349" s="286"/>
      <c r="E349" s="286"/>
      <c r="F349" s="286"/>
      <c r="G349" s="286"/>
      <c r="H349" s="194"/>
      <c r="I349" s="515"/>
      <c r="J349" s="89"/>
    </row>
    <row r="350" spans="1:10" ht="15.75">
      <c r="A350" s="303"/>
      <c r="B350" s="303"/>
      <c r="C350" s="286"/>
      <c r="D350" s="286"/>
      <c r="E350" s="286"/>
      <c r="F350" s="286"/>
      <c r="G350" s="286"/>
      <c r="H350" s="194"/>
      <c r="I350" s="515"/>
      <c r="J350" s="89"/>
    </row>
    <row r="351" spans="1:10" ht="15.75">
      <c r="A351" s="303"/>
      <c r="B351" s="303"/>
      <c r="C351" s="286"/>
      <c r="D351" s="286"/>
      <c r="E351" s="286"/>
      <c r="F351" s="286"/>
      <c r="G351" s="286"/>
      <c r="H351" s="194"/>
      <c r="I351" s="515"/>
      <c r="J351" s="89"/>
    </row>
    <row r="352" spans="1:10" ht="15.75">
      <c r="A352" s="303"/>
      <c r="B352" s="303"/>
      <c r="C352" s="286"/>
      <c r="D352" s="286"/>
      <c r="E352" s="286"/>
      <c r="F352" s="286"/>
      <c r="G352" s="286"/>
      <c r="H352" s="194"/>
      <c r="I352" s="515"/>
      <c r="J352" s="89"/>
    </row>
    <row r="353" spans="1:10" ht="15.75">
      <c r="A353" s="303"/>
      <c r="B353" s="303"/>
      <c r="C353" s="286"/>
      <c r="D353" s="286"/>
      <c r="E353" s="286"/>
      <c r="F353" s="286"/>
      <c r="G353" s="286"/>
      <c r="H353" s="194"/>
      <c r="I353" s="515"/>
      <c r="J353" s="89"/>
    </row>
    <row r="354" spans="1:10" ht="15.75">
      <c r="A354" s="297"/>
      <c r="B354" s="297"/>
      <c r="C354" s="275"/>
      <c r="D354" s="275"/>
      <c r="E354" s="275"/>
      <c r="F354" s="275"/>
      <c r="G354" s="275"/>
      <c r="H354" s="10"/>
      <c r="I354" s="506"/>
      <c r="J354" s="89"/>
    </row>
    <row r="355" spans="1:10" ht="15.75">
      <c r="A355" s="297"/>
      <c r="B355" s="297"/>
      <c r="C355" s="275"/>
      <c r="D355" s="275"/>
      <c r="E355" s="275"/>
      <c r="F355" s="275"/>
      <c r="G355" s="275"/>
      <c r="H355" s="10"/>
      <c r="I355" s="506"/>
      <c r="J355" s="89"/>
    </row>
    <row r="356" spans="1:10" ht="15.75">
      <c r="A356" s="297"/>
      <c r="B356" s="297"/>
      <c r="C356" s="275"/>
      <c r="D356" s="275"/>
      <c r="E356" s="275"/>
      <c r="F356" s="275"/>
      <c r="G356" s="275"/>
      <c r="H356" s="10"/>
      <c r="I356" s="506"/>
      <c r="J356" s="89"/>
    </row>
    <row r="357" spans="1:10" ht="15.75">
      <c r="A357" s="297"/>
      <c r="B357" s="297"/>
      <c r="C357" s="275"/>
      <c r="D357" s="275"/>
      <c r="E357" s="275"/>
      <c r="F357" s="275"/>
      <c r="G357" s="275"/>
      <c r="H357" s="10"/>
      <c r="I357" s="506"/>
      <c r="J357" s="89"/>
    </row>
    <row r="358" spans="1:10" ht="15.75">
      <c r="A358" s="297"/>
      <c r="B358" s="297"/>
      <c r="C358" s="275"/>
      <c r="D358" s="275"/>
      <c r="E358" s="275"/>
      <c r="F358" s="275"/>
      <c r="G358" s="275"/>
      <c r="H358" s="10"/>
      <c r="I358" s="506"/>
      <c r="J358" s="89"/>
    </row>
    <row r="359" spans="1:10" ht="15.75">
      <c r="A359" s="297"/>
      <c r="B359" s="297"/>
      <c r="C359" s="275"/>
      <c r="D359" s="275"/>
      <c r="E359" s="275"/>
      <c r="F359" s="275"/>
      <c r="G359" s="275"/>
      <c r="H359" s="10"/>
      <c r="I359" s="506"/>
      <c r="J359" s="89"/>
    </row>
    <row r="360" spans="1:10" ht="15.75">
      <c r="A360" s="297"/>
      <c r="B360" s="297"/>
      <c r="C360" s="275"/>
      <c r="D360" s="275"/>
      <c r="E360" s="275"/>
      <c r="F360" s="275"/>
      <c r="G360" s="275"/>
      <c r="H360" s="10"/>
      <c r="I360" s="506"/>
      <c r="J360" s="89"/>
    </row>
    <row r="361" spans="1:10" ht="15.75">
      <c r="A361" s="297"/>
      <c r="B361" s="297"/>
      <c r="C361" s="275"/>
      <c r="D361" s="275"/>
      <c r="E361" s="275"/>
      <c r="F361" s="275"/>
      <c r="G361" s="275"/>
      <c r="H361" s="10"/>
      <c r="I361" s="506"/>
      <c r="J361" s="89"/>
    </row>
    <row r="362" spans="1:10" ht="15.75">
      <c r="A362" s="297"/>
      <c r="B362" s="297"/>
      <c r="C362" s="275"/>
      <c r="D362" s="275"/>
      <c r="E362" s="275"/>
      <c r="F362" s="275"/>
      <c r="G362" s="275"/>
      <c r="H362" s="10"/>
      <c r="I362" s="506"/>
      <c r="J362" s="89"/>
    </row>
    <row r="363" spans="1:10">
      <c r="J363" s="89"/>
    </row>
    <row r="364" spans="1:10">
      <c r="J364" s="89"/>
    </row>
    <row r="365" spans="1:10" ht="15.75">
      <c r="A365" s="571" t="s">
        <v>250</v>
      </c>
      <c r="B365" s="293"/>
      <c r="C365" s="269"/>
      <c r="D365" s="269"/>
      <c r="E365" s="269"/>
      <c r="F365" s="269"/>
      <c r="G365" s="269"/>
      <c r="H365" s="1"/>
      <c r="I365" s="500"/>
      <c r="J365" s="161"/>
    </row>
    <row r="366" spans="1:10" ht="15.75">
      <c r="A366" s="566"/>
      <c r="B366" s="294"/>
      <c r="C366" s="270"/>
      <c r="D366" s="270"/>
      <c r="E366" s="270"/>
      <c r="F366" s="270"/>
      <c r="G366" s="270"/>
      <c r="H366" s="3"/>
      <c r="I366" s="501"/>
      <c r="J366" s="161"/>
    </row>
    <row r="367" spans="1:10" ht="15.75">
      <c r="A367" s="546" t="s">
        <v>251</v>
      </c>
      <c r="B367" s="295"/>
      <c r="C367" s="271"/>
      <c r="D367" s="271"/>
      <c r="E367" s="272"/>
      <c r="F367" s="272"/>
      <c r="G367" s="272"/>
      <c r="H367" s="4"/>
      <c r="I367" s="502"/>
      <c r="J367" s="161"/>
    </row>
    <row r="368" spans="1:10" ht="15.75">
      <c r="A368" s="542" t="s">
        <v>184</v>
      </c>
      <c r="B368" s="296" t="s">
        <v>14</v>
      </c>
      <c r="C368" s="5" t="s">
        <v>185</v>
      </c>
      <c r="D368" s="5" t="s">
        <v>186</v>
      </c>
      <c r="E368" s="5" t="s">
        <v>187</v>
      </c>
      <c r="F368" s="5" t="s">
        <v>188</v>
      </c>
      <c r="G368" s="5" t="s">
        <v>189</v>
      </c>
      <c r="H368" s="5" t="s">
        <v>190</v>
      </c>
      <c r="I368" s="503" t="s">
        <v>191</v>
      </c>
      <c r="J368" s="161"/>
    </row>
    <row r="369" spans="1:10" ht="30">
      <c r="A369" s="6">
        <v>2420</v>
      </c>
      <c r="B369" s="7" t="s">
        <v>252</v>
      </c>
      <c r="C369" s="8" t="s">
        <v>24</v>
      </c>
      <c r="D369" s="273">
        <v>3</v>
      </c>
      <c r="E369" s="274">
        <v>1</v>
      </c>
      <c r="F369" s="274">
        <v>0</v>
      </c>
      <c r="G369" s="274">
        <v>16.27</v>
      </c>
      <c r="H369" s="9">
        <v>0</v>
      </c>
      <c r="I369" s="504">
        <f t="shared" ref="I369:I374" si="20">TRUNC(D369*G369,2)</f>
        <v>48.81</v>
      </c>
      <c r="J369" s="161"/>
    </row>
    <row r="370" spans="1:10" ht="45">
      <c r="A370" s="6">
        <v>3081</v>
      </c>
      <c r="B370" s="7" t="s">
        <v>253</v>
      </c>
      <c r="C370" s="8" t="s">
        <v>42</v>
      </c>
      <c r="D370" s="273">
        <v>0.2</v>
      </c>
      <c r="E370" s="274">
        <v>1</v>
      </c>
      <c r="F370" s="274">
        <v>0</v>
      </c>
      <c r="G370" s="274">
        <v>134.93</v>
      </c>
      <c r="H370" s="9">
        <v>0</v>
      </c>
      <c r="I370" s="504">
        <f t="shared" si="20"/>
        <v>26.98</v>
      </c>
      <c r="J370" s="161"/>
    </row>
    <row r="371" spans="1:10">
      <c r="A371" s="6">
        <v>4006</v>
      </c>
      <c r="B371" s="7" t="s">
        <v>241</v>
      </c>
      <c r="C371" s="8" t="s">
        <v>25</v>
      </c>
      <c r="D371" s="273">
        <v>1.4999999999999999E-2</v>
      </c>
      <c r="E371" s="274">
        <v>1</v>
      </c>
      <c r="F371" s="274">
        <v>0</v>
      </c>
      <c r="G371" s="274">
        <v>1561.03</v>
      </c>
      <c r="H371" s="9">
        <v>0</v>
      </c>
      <c r="I371" s="504">
        <f t="shared" si="20"/>
        <v>23.41</v>
      </c>
      <c r="J371" s="161"/>
    </row>
    <row r="372" spans="1:10">
      <c r="A372" s="6">
        <v>88239</v>
      </c>
      <c r="B372" s="7" t="s">
        <v>195</v>
      </c>
      <c r="C372" s="8" t="s">
        <v>20</v>
      </c>
      <c r="D372" s="273">
        <v>3</v>
      </c>
      <c r="E372" s="274">
        <v>1</v>
      </c>
      <c r="F372" s="274">
        <v>0</v>
      </c>
      <c r="G372" s="274">
        <v>21.06</v>
      </c>
      <c r="H372" s="9">
        <v>0</v>
      </c>
      <c r="I372" s="504">
        <f t="shared" si="20"/>
        <v>63.18</v>
      </c>
      <c r="J372" s="161"/>
    </row>
    <row r="373" spans="1:10">
      <c r="A373" s="6">
        <v>88262</v>
      </c>
      <c r="B373" s="7" t="s">
        <v>196</v>
      </c>
      <c r="C373" s="8" t="s">
        <v>20</v>
      </c>
      <c r="D373" s="273">
        <v>3</v>
      </c>
      <c r="E373" s="274">
        <v>1</v>
      </c>
      <c r="F373" s="274">
        <v>0</v>
      </c>
      <c r="G373" s="274">
        <v>25.35</v>
      </c>
      <c r="H373" s="9">
        <v>0</v>
      </c>
      <c r="I373" s="504">
        <f t="shared" si="20"/>
        <v>76.05</v>
      </c>
      <c r="J373" s="161"/>
    </row>
    <row r="374" spans="1:10">
      <c r="A374" s="6">
        <v>88273</v>
      </c>
      <c r="B374" s="6" t="s">
        <v>249</v>
      </c>
      <c r="C374" s="8" t="s">
        <v>20</v>
      </c>
      <c r="D374" s="273">
        <v>4</v>
      </c>
      <c r="E374" s="274">
        <v>1</v>
      </c>
      <c r="F374" s="274">
        <v>0</v>
      </c>
      <c r="G374" s="274">
        <v>23.98</v>
      </c>
      <c r="H374" s="9">
        <v>0</v>
      </c>
      <c r="I374" s="504">
        <f t="shared" si="20"/>
        <v>95.92</v>
      </c>
      <c r="J374" s="161"/>
    </row>
    <row r="375" spans="1:10" ht="15.75">
      <c r="A375" s="297"/>
      <c r="B375" s="297"/>
      <c r="C375" s="275"/>
      <c r="D375" s="275"/>
      <c r="E375" s="275"/>
      <c r="F375" s="275"/>
      <c r="G375" s="275"/>
      <c r="H375" s="11" t="s">
        <v>17</v>
      </c>
      <c r="I375" s="505">
        <f>TRUNC( SUM(I369:I374),2)</f>
        <v>334.35</v>
      </c>
      <c r="J375" s="161"/>
    </row>
    <row r="376" spans="1:10">
      <c r="J376" s="161"/>
    </row>
    <row r="377" spans="1:10">
      <c r="J377" s="161"/>
    </row>
    <row r="378" spans="1:10">
      <c r="J378" s="161"/>
    </row>
    <row r="379" spans="1:10" ht="15.75">
      <c r="A379" s="571" t="s">
        <v>254</v>
      </c>
      <c r="B379" s="293"/>
      <c r="C379" s="269"/>
      <c r="D379" s="269"/>
      <c r="E379" s="269"/>
      <c r="F379" s="269"/>
      <c r="G379" s="269"/>
      <c r="H379" s="1"/>
      <c r="I379" s="500"/>
      <c r="J379" s="161"/>
    </row>
    <row r="380" spans="1:10" ht="15.75">
      <c r="A380" s="566"/>
      <c r="B380" s="294"/>
      <c r="C380" s="270"/>
      <c r="D380" s="270"/>
      <c r="E380" s="270"/>
      <c r="F380" s="270"/>
      <c r="G380" s="270"/>
      <c r="H380" s="3"/>
      <c r="I380" s="501"/>
      <c r="J380" s="161"/>
    </row>
    <row r="381" spans="1:10" ht="15.75">
      <c r="A381" s="546" t="s">
        <v>255</v>
      </c>
      <c r="B381" s="295"/>
      <c r="C381" s="271"/>
      <c r="D381" s="271"/>
      <c r="E381" s="272"/>
      <c r="F381" s="272"/>
      <c r="G381" s="272"/>
      <c r="H381" s="4"/>
      <c r="I381" s="502"/>
      <c r="J381" s="161"/>
    </row>
    <row r="382" spans="1:10" ht="15.75">
      <c r="A382" s="542" t="s">
        <v>184</v>
      </c>
      <c r="B382" s="296" t="s">
        <v>14</v>
      </c>
      <c r="C382" s="5" t="s">
        <v>185</v>
      </c>
      <c r="D382" s="5" t="s">
        <v>186</v>
      </c>
      <c r="E382" s="5" t="s">
        <v>187</v>
      </c>
      <c r="F382" s="5" t="s">
        <v>188</v>
      </c>
      <c r="G382" s="5" t="s">
        <v>189</v>
      </c>
      <c r="H382" s="5" t="s">
        <v>190</v>
      </c>
      <c r="I382" s="503" t="s">
        <v>191</v>
      </c>
    </row>
    <row r="383" spans="1:10" ht="45">
      <c r="A383" s="6">
        <v>181</v>
      </c>
      <c r="B383" s="7" t="s">
        <v>232</v>
      </c>
      <c r="C383" s="8" t="s">
        <v>233</v>
      </c>
      <c r="D383" s="273">
        <v>1.02</v>
      </c>
      <c r="E383" s="274">
        <v>1</v>
      </c>
      <c r="F383" s="274">
        <v>0</v>
      </c>
      <c r="G383" s="274">
        <v>307.16000000000003</v>
      </c>
      <c r="H383" s="9">
        <v>0</v>
      </c>
      <c r="I383" s="504">
        <f t="shared" ref="I383:I392" si="21">TRUNC(D383*G383,2)</f>
        <v>313.3</v>
      </c>
    </row>
    <row r="384" spans="1:10" ht="30">
      <c r="A384" s="6">
        <v>11447</v>
      </c>
      <c r="B384" s="7" t="s">
        <v>235</v>
      </c>
      <c r="C384" s="8" t="s">
        <v>24</v>
      </c>
      <c r="D384" s="273">
        <v>8</v>
      </c>
      <c r="E384" s="274">
        <v>1</v>
      </c>
      <c r="F384" s="274">
        <v>0</v>
      </c>
      <c r="G384" s="274">
        <v>32.15</v>
      </c>
      <c r="H384" s="9">
        <v>0</v>
      </c>
      <c r="I384" s="504">
        <f t="shared" si="21"/>
        <v>257.2</v>
      </c>
    </row>
    <row r="385" spans="1:12" ht="30">
      <c r="A385" s="6">
        <v>11480</v>
      </c>
      <c r="B385" s="7" t="s">
        <v>237</v>
      </c>
      <c r="C385" s="8" t="s">
        <v>42</v>
      </c>
      <c r="D385" s="273">
        <v>1</v>
      </c>
      <c r="E385" s="274">
        <v>1</v>
      </c>
      <c r="F385" s="274">
        <v>0</v>
      </c>
      <c r="G385" s="274">
        <v>126.14</v>
      </c>
      <c r="H385" s="9">
        <v>0</v>
      </c>
      <c r="I385" s="504">
        <f t="shared" si="21"/>
        <v>126.14</v>
      </c>
      <c r="L385" s="2">
        <v>1.3</v>
      </c>
    </row>
    <row r="386" spans="1:12" ht="30">
      <c r="A386" s="6">
        <v>20017</v>
      </c>
      <c r="B386" s="7" t="s">
        <v>239</v>
      </c>
      <c r="C386" s="8" t="s">
        <v>26</v>
      </c>
      <c r="D386" s="273">
        <v>12.6</v>
      </c>
      <c r="E386" s="274">
        <v>1</v>
      </c>
      <c r="F386" s="274">
        <v>0</v>
      </c>
      <c r="G386" s="274">
        <v>8.36</v>
      </c>
      <c r="H386" s="9">
        <v>0</v>
      </c>
      <c r="I386" s="504">
        <f t="shared" si="21"/>
        <v>105.33</v>
      </c>
      <c r="L386" s="2">
        <v>2.5</v>
      </c>
    </row>
    <row r="387" spans="1:12">
      <c r="A387" s="6">
        <v>4006</v>
      </c>
      <c r="B387" s="7" t="s">
        <v>241</v>
      </c>
      <c r="C387" s="8" t="s">
        <v>25</v>
      </c>
      <c r="D387" s="273">
        <v>0.32500000000000001</v>
      </c>
      <c r="E387" s="274">
        <v>1</v>
      </c>
      <c r="F387" s="274">
        <v>0</v>
      </c>
      <c r="G387" s="274">
        <v>1561.03</v>
      </c>
      <c r="H387" s="9">
        <v>0</v>
      </c>
      <c r="I387" s="504">
        <f t="shared" si="21"/>
        <v>507.33</v>
      </c>
      <c r="L387" s="2">
        <f>L385*L386</f>
        <v>3.25</v>
      </c>
    </row>
    <row r="388" spans="1:12">
      <c r="A388" s="6">
        <v>88239</v>
      </c>
      <c r="B388" s="7" t="s">
        <v>195</v>
      </c>
      <c r="C388" s="8" t="s">
        <v>20</v>
      </c>
      <c r="D388" s="273">
        <v>8.125</v>
      </c>
      <c r="E388" s="274">
        <v>1</v>
      </c>
      <c r="F388" s="274">
        <v>0</v>
      </c>
      <c r="G388" s="274">
        <v>21.06</v>
      </c>
      <c r="H388" s="9">
        <v>0</v>
      </c>
      <c r="I388" s="504">
        <f t="shared" si="21"/>
        <v>171.11</v>
      </c>
      <c r="L388" s="2">
        <f>I393/L387</f>
        <v>845.55076923076922</v>
      </c>
    </row>
    <row r="389" spans="1:12">
      <c r="A389" s="6">
        <v>88243</v>
      </c>
      <c r="B389" s="7" t="s">
        <v>243</v>
      </c>
      <c r="C389" s="8" t="s">
        <v>20</v>
      </c>
      <c r="D389" s="273">
        <v>22.75</v>
      </c>
      <c r="E389" s="274">
        <v>1</v>
      </c>
      <c r="F389" s="274">
        <v>0</v>
      </c>
      <c r="G389" s="274">
        <v>21.61</v>
      </c>
      <c r="H389" s="9">
        <v>0</v>
      </c>
      <c r="I389" s="504">
        <f t="shared" si="21"/>
        <v>491.62</v>
      </c>
    </row>
    <row r="390" spans="1:12" ht="30">
      <c r="A390" s="6">
        <v>87373</v>
      </c>
      <c r="B390" s="7" t="s">
        <v>245</v>
      </c>
      <c r="C390" s="8" t="s">
        <v>25</v>
      </c>
      <c r="D390" s="273">
        <v>4.7300000000000002E-2</v>
      </c>
      <c r="E390" s="274">
        <v>1</v>
      </c>
      <c r="F390" s="274">
        <v>0</v>
      </c>
      <c r="G390" s="274">
        <v>705.61</v>
      </c>
      <c r="H390" s="9">
        <v>0</v>
      </c>
      <c r="I390" s="504">
        <f t="shared" si="21"/>
        <v>33.369999999999997</v>
      </c>
    </row>
    <row r="391" spans="1:12">
      <c r="A391" s="6">
        <v>88261</v>
      </c>
      <c r="B391" s="7" t="s">
        <v>247</v>
      </c>
      <c r="C391" s="8" t="s">
        <v>20</v>
      </c>
      <c r="D391" s="273">
        <v>8.1214999999999993</v>
      </c>
      <c r="E391" s="274">
        <v>1</v>
      </c>
      <c r="F391" s="274">
        <v>0</v>
      </c>
      <c r="G391" s="274">
        <v>24.27</v>
      </c>
      <c r="H391" s="9">
        <v>0</v>
      </c>
      <c r="I391" s="504">
        <f t="shared" si="21"/>
        <v>197.1</v>
      </c>
    </row>
    <row r="392" spans="1:12">
      <c r="A392" s="6">
        <v>88273</v>
      </c>
      <c r="B392" s="6" t="s">
        <v>249</v>
      </c>
      <c r="C392" s="8" t="s">
        <v>20</v>
      </c>
      <c r="D392" s="273">
        <v>22.75</v>
      </c>
      <c r="E392" s="274">
        <v>1</v>
      </c>
      <c r="F392" s="274">
        <v>0</v>
      </c>
      <c r="G392" s="274">
        <v>23.98</v>
      </c>
      <c r="H392" s="9">
        <v>0</v>
      </c>
      <c r="I392" s="504">
        <f t="shared" si="21"/>
        <v>545.54</v>
      </c>
    </row>
    <row r="393" spans="1:12" ht="15.75">
      <c r="A393" s="297"/>
      <c r="B393" s="297"/>
      <c r="C393" s="275"/>
      <c r="D393" s="275"/>
      <c r="E393" s="275"/>
      <c r="F393" s="275"/>
      <c r="G393" s="275"/>
      <c r="H393" s="11" t="s">
        <v>17</v>
      </c>
      <c r="I393" s="505">
        <f>TRUNC( SUM(I383:I392),2)</f>
        <v>2748.04</v>
      </c>
    </row>
    <row r="394" spans="1:12" ht="15.75">
      <c r="A394" s="297"/>
      <c r="B394" s="297"/>
      <c r="C394" s="275"/>
      <c r="D394" s="275"/>
      <c r="E394" s="275"/>
      <c r="F394" s="275"/>
      <c r="G394" s="275"/>
      <c r="H394" s="10"/>
      <c r="I394" s="506"/>
    </row>
    <row r="395" spans="1:12" ht="15.75">
      <c r="A395" s="297"/>
      <c r="B395" s="297"/>
      <c r="C395" s="275"/>
      <c r="D395" s="275"/>
      <c r="E395" s="275"/>
      <c r="F395" s="275"/>
      <c r="G395" s="275"/>
      <c r="H395" s="10"/>
      <c r="I395" s="506"/>
    </row>
    <row r="396" spans="1:12" ht="15.75">
      <c r="A396" s="297"/>
      <c r="B396" s="297"/>
      <c r="C396" s="275"/>
      <c r="D396" s="275"/>
      <c r="E396" s="275"/>
      <c r="F396" s="275"/>
      <c r="G396" s="275"/>
      <c r="H396" s="10"/>
      <c r="I396" s="506"/>
    </row>
    <row r="397" spans="1:12" ht="15.75">
      <c r="A397" s="571" t="s">
        <v>254</v>
      </c>
      <c r="B397" s="293"/>
      <c r="C397" s="269"/>
      <c r="D397" s="269"/>
      <c r="E397" s="269"/>
      <c r="F397" s="269"/>
      <c r="G397" s="269"/>
      <c r="H397" s="1"/>
      <c r="I397" s="500"/>
    </row>
    <row r="398" spans="1:12" ht="15.75">
      <c r="A398" s="566"/>
      <c r="B398" s="294"/>
      <c r="C398" s="270"/>
      <c r="D398" s="270"/>
      <c r="E398" s="270"/>
      <c r="F398" s="270"/>
      <c r="G398" s="270"/>
      <c r="H398" s="3"/>
      <c r="I398" s="501"/>
    </row>
    <row r="399" spans="1:12" ht="15.75">
      <c r="A399" s="577" t="s">
        <v>15772</v>
      </c>
      <c r="B399" s="309"/>
      <c r="C399" s="271"/>
      <c r="D399" s="271"/>
      <c r="E399" s="272"/>
      <c r="F399" s="272"/>
      <c r="G399" s="272"/>
      <c r="H399" s="4"/>
      <c r="I399" s="502"/>
    </row>
    <row r="400" spans="1:12" ht="15.75">
      <c r="A400" s="542" t="s">
        <v>184</v>
      </c>
      <c r="B400" s="296" t="s">
        <v>14</v>
      </c>
      <c r="C400" s="5" t="s">
        <v>185</v>
      </c>
      <c r="D400" s="5" t="s">
        <v>186</v>
      </c>
      <c r="E400" s="5" t="s">
        <v>187</v>
      </c>
      <c r="F400" s="5" t="s">
        <v>188</v>
      </c>
      <c r="G400" s="5" t="s">
        <v>189</v>
      </c>
      <c r="H400" s="5" t="s">
        <v>190</v>
      </c>
      <c r="I400" s="503" t="s">
        <v>191</v>
      </c>
    </row>
    <row r="401" spans="1:9" ht="45">
      <c r="A401" s="6">
        <v>181</v>
      </c>
      <c r="B401" s="7" t="s">
        <v>232</v>
      </c>
      <c r="C401" s="8" t="s">
        <v>233</v>
      </c>
      <c r="D401" s="273">
        <v>0.6</v>
      </c>
      <c r="E401" s="274">
        <v>1</v>
      </c>
      <c r="F401" s="274">
        <v>0</v>
      </c>
      <c r="G401" s="274">
        <v>307.16000000000003</v>
      </c>
      <c r="H401" s="9">
        <v>0</v>
      </c>
      <c r="I401" s="504">
        <f t="shared" ref="I401:I410" si="22">TRUNC(D401*G401,2)</f>
        <v>184.29</v>
      </c>
    </row>
    <row r="402" spans="1:9" ht="30">
      <c r="A402" s="6">
        <v>11447</v>
      </c>
      <c r="B402" s="7" t="s">
        <v>235</v>
      </c>
      <c r="C402" s="8" t="s">
        <v>24</v>
      </c>
      <c r="D402" s="273">
        <v>4.8</v>
      </c>
      <c r="E402" s="274">
        <v>1</v>
      </c>
      <c r="F402" s="274">
        <v>0</v>
      </c>
      <c r="G402" s="274">
        <v>32.15</v>
      </c>
      <c r="H402" s="9">
        <v>0</v>
      </c>
      <c r="I402" s="504">
        <f t="shared" si="22"/>
        <v>154.32</v>
      </c>
    </row>
    <row r="403" spans="1:9" ht="30">
      <c r="A403" s="6">
        <v>11480</v>
      </c>
      <c r="B403" s="7" t="s">
        <v>237</v>
      </c>
      <c r="C403" s="8" t="s">
        <v>42</v>
      </c>
      <c r="D403" s="273">
        <v>0.65</v>
      </c>
      <c r="E403" s="274">
        <v>1</v>
      </c>
      <c r="F403" s="274">
        <v>0</v>
      </c>
      <c r="G403" s="274">
        <v>126.14</v>
      </c>
      <c r="H403" s="9">
        <v>0</v>
      </c>
      <c r="I403" s="504">
        <f t="shared" si="22"/>
        <v>81.99</v>
      </c>
    </row>
    <row r="404" spans="1:9" ht="30">
      <c r="A404" s="6">
        <v>20017</v>
      </c>
      <c r="B404" s="7" t="s">
        <v>239</v>
      </c>
      <c r="C404" s="8" t="s">
        <v>26</v>
      </c>
      <c r="D404" s="273">
        <v>8</v>
      </c>
      <c r="E404" s="274">
        <v>1</v>
      </c>
      <c r="F404" s="274">
        <v>0</v>
      </c>
      <c r="G404" s="274">
        <v>8.36</v>
      </c>
      <c r="H404" s="9">
        <v>0</v>
      </c>
      <c r="I404" s="504">
        <f t="shared" si="22"/>
        <v>66.88</v>
      </c>
    </row>
    <row r="405" spans="1:9">
      <c r="A405" s="6">
        <v>4006</v>
      </c>
      <c r="B405" s="7" t="s">
        <v>241</v>
      </c>
      <c r="C405" s="8" t="s">
        <v>25</v>
      </c>
      <c r="D405" s="273">
        <v>0.2</v>
      </c>
      <c r="E405" s="274">
        <v>1</v>
      </c>
      <c r="F405" s="274">
        <v>0</v>
      </c>
      <c r="G405" s="274">
        <v>1561.03</v>
      </c>
      <c r="H405" s="9">
        <v>0</v>
      </c>
      <c r="I405" s="504">
        <f t="shared" si="22"/>
        <v>312.2</v>
      </c>
    </row>
    <row r="406" spans="1:9">
      <c r="A406" s="6">
        <v>88239</v>
      </c>
      <c r="B406" s="7" t="s">
        <v>195</v>
      </c>
      <c r="C406" s="8" t="s">
        <v>20</v>
      </c>
      <c r="D406" s="273">
        <v>5</v>
      </c>
      <c r="E406" s="274">
        <v>1</v>
      </c>
      <c r="F406" s="274">
        <v>0</v>
      </c>
      <c r="G406" s="274">
        <v>21.06</v>
      </c>
      <c r="H406" s="9">
        <v>0</v>
      </c>
      <c r="I406" s="504">
        <f t="shared" si="22"/>
        <v>105.3</v>
      </c>
    </row>
    <row r="407" spans="1:9">
      <c r="A407" s="6">
        <v>88243</v>
      </c>
      <c r="B407" s="7" t="s">
        <v>243</v>
      </c>
      <c r="C407" s="8" t="s">
        <v>20</v>
      </c>
      <c r="D407" s="273">
        <v>13.5</v>
      </c>
      <c r="E407" s="274">
        <v>1</v>
      </c>
      <c r="F407" s="274">
        <v>0</v>
      </c>
      <c r="G407" s="274">
        <v>21.61</v>
      </c>
      <c r="H407" s="9">
        <v>0</v>
      </c>
      <c r="I407" s="504">
        <f t="shared" si="22"/>
        <v>291.73</v>
      </c>
    </row>
    <row r="408" spans="1:9" ht="30">
      <c r="A408" s="6">
        <v>87373</v>
      </c>
      <c r="B408" s="7" t="s">
        <v>245</v>
      </c>
      <c r="C408" s="8" t="s">
        <v>25</v>
      </c>
      <c r="D408" s="273">
        <v>2.7300000000000001E-2</v>
      </c>
      <c r="E408" s="274">
        <v>1</v>
      </c>
      <c r="F408" s="274">
        <v>0</v>
      </c>
      <c r="G408" s="274">
        <v>705.61</v>
      </c>
      <c r="H408" s="9">
        <v>0</v>
      </c>
      <c r="I408" s="504">
        <f t="shared" si="22"/>
        <v>19.260000000000002</v>
      </c>
    </row>
    <row r="409" spans="1:9">
      <c r="A409" s="6">
        <v>88261</v>
      </c>
      <c r="B409" s="7" t="s">
        <v>247</v>
      </c>
      <c r="C409" s="8" t="s">
        <v>20</v>
      </c>
      <c r="D409" s="273">
        <v>5</v>
      </c>
      <c r="E409" s="274">
        <v>1</v>
      </c>
      <c r="F409" s="274">
        <v>0</v>
      </c>
      <c r="G409" s="274">
        <v>24.27</v>
      </c>
      <c r="H409" s="9">
        <v>0</v>
      </c>
      <c r="I409" s="504">
        <f t="shared" si="22"/>
        <v>121.35</v>
      </c>
    </row>
    <row r="410" spans="1:9">
      <c r="A410" s="6">
        <v>88273</v>
      </c>
      <c r="B410" s="6" t="s">
        <v>249</v>
      </c>
      <c r="C410" s="8" t="s">
        <v>20</v>
      </c>
      <c r="D410" s="273">
        <v>10</v>
      </c>
      <c r="E410" s="274">
        <v>1</v>
      </c>
      <c r="F410" s="274">
        <v>0</v>
      </c>
      <c r="G410" s="274">
        <v>23.98</v>
      </c>
      <c r="H410" s="9">
        <v>0</v>
      </c>
      <c r="I410" s="504">
        <f t="shared" si="22"/>
        <v>239.8</v>
      </c>
    </row>
    <row r="411" spans="1:9" ht="15.75">
      <c r="A411" s="297"/>
      <c r="B411" s="297"/>
      <c r="C411" s="275"/>
      <c r="D411" s="275"/>
      <c r="E411" s="275"/>
      <c r="F411" s="275"/>
      <c r="G411" s="275"/>
      <c r="H411" s="11" t="s">
        <v>17</v>
      </c>
      <c r="I411" s="505">
        <f>TRUNC( SUM(I401:I410),2)</f>
        <v>1577.12</v>
      </c>
    </row>
    <row r="412" spans="1:9" ht="15.75">
      <c r="A412" s="297"/>
      <c r="B412" s="297"/>
      <c r="C412" s="275"/>
      <c r="D412" s="275"/>
      <c r="E412" s="275"/>
      <c r="F412" s="275"/>
      <c r="G412" s="275"/>
      <c r="H412" s="10"/>
      <c r="I412" s="506"/>
    </row>
    <row r="413" spans="1:9" ht="15.75">
      <c r="A413" s="297"/>
      <c r="B413" s="297"/>
      <c r="C413" s="275"/>
      <c r="D413" s="275"/>
      <c r="E413" s="275"/>
      <c r="F413" s="275"/>
      <c r="G413" s="275"/>
      <c r="H413" s="10"/>
      <c r="I413" s="506"/>
    </row>
    <row r="414" spans="1:9" ht="15.75">
      <c r="A414" s="297"/>
      <c r="B414" s="297"/>
      <c r="C414" s="275"/>
      <c r="D414" s="275"/>
      <c r="E414" s="275"/>
      <c r="F414" s="275"/>
      <c r="G414" s="275"/>
      <c r="H414" s="10"/>
      <c r="I414" s="506"/>
    </row>
    <row r="415" spans="1:9" ht="15.75">
      <c r="A415" s="297"/>
      <c r="B415" s="297"/>
      <c r="C415" s="275"/>
      <c r="D415" s="275"/>
      <c r="E415" s="275"/>
      <c r="F415" s="275"/>
      <c r="G415" s="275"/>
      <c r="H415" s="10"/>
      <c r="I415" s="506"/>
    </row>
    <row r="416" spans="1:9" ht="15.75">
      <c r="A416" s="297"/>
      <c r="B416" s="297"/>
      <c r="C416" s="275"/>
      <c r="D416" s="275"/>
      <c r="E416" s="275"/>
      <c r="F416" s="275"/>
      <c r="G416" s="275"/>
      <c r="H416" s="10"/>
      <c r="I416" s="506"/>
    </row>
    <row r="417" spans="1:9" ht="15.75">
      <c r="A417" s="297"/>
      <c r="B417" s="297"/>
      <c r="C417" s="275"/>
      <c r="D417" s="275"/>
      <c r="E417" s="275"/>
      <c r="F417" s="275"/>
      <c r="G417" s="275"/>
      <c r="H417" s="10"/>
      <c r="I417" s="506"/>
    </row>
    <row r="418" spans="1:9" ht="15.75">
      <c r="A418" s="297"/>
      <c r="B418" s="297"/>
      <c r="C418" s="275"/>
      <c r="D418" s="275"/>
      <c r="E418" s="275"/>
      <c r="F418" s="275"/>
      <c r="G418" s="275"/>
      <c r="H418" s="10"/>
      <c r="I418" s="506"/>
    </row>
    <row r="419" spans="1:9" ht="15.75">
      <c r="A419" s="297"/>
      <c r="B419" s="297"/>
      <c r="C419" s="275"/>
      <c r="D419" s="275"/>
      <c r="E419" s="275"/>
      <c r="F419" s="275"/>
      <c r="G419" s="275"/>
      <c r="H419" s="10"/>
      <c r="I419" s="506"/>
    </row>
    <row r="420" spans="1:9" ht="15.75">
      <c r="A420" s="297"/>
      <c r="B420" s="297"/>
      <c r="C420" s="275"/>
      <c r="D420" s="275"/>
      <c r="E420" s="275"/>
      <c r="F420" s="275"/>
      <c r="G420" s="275"/>
      <c r="H420" s="10"/>
      <c r="I420" s="506"/>
    </row>
    <row r="421" spans="1:9" ht="15.75">
      <c r="A421" s="297"/>
      <c r="B421" s="297"/>
      <c r="C421" s="275"/>
      <c r="D421" s="275"/>
      <c r="E421" s="275"/>
      <c r="F421" s="275"/>
      <c r="G421" s="275"/>
      <c r="H421" s="10"/>
      <c r="I421" s="506"/>
    </row>
    <row r="422" spans="1:9" ht="15.75">
      <c r="A422" s="297"/>
      <c r="B422" s="297"/>
      <c r="C422" s="275"/>
      <c r="D422" s="275"/>
      <c r="E422" s="275"/>
      <c r="F422" s="275"/>
      <c r="G422" s="275"/>
      <c r="H422" s="10"/>
      <c r="I422" s="506"/>
    </row>
    <row r="423" spans="1:9" ht="15.75">
      <c r="A423" s="297"/>
      <c r="B423" s="297"/>
      <c r="C423" s="275"/>
      <c r="D423" s="275"/>
      <c r="E423" s="275"/>
      <c r="F423" s="275"/>
      <c r="G423" s="275"/>
      <c r="H423" s="10"/>
      <c r="I423" s="506"/>
    </row>
    <row r="424" spans="1:9" ht="15.75">
      <c r="A424" s="297"/>
      <c r="B424" s="297"/>
      <c r="C424" s="275"/>
      <c r="D424" s="275"/>
      <c r="E424" s="275"/>
      <c r="F424" s="275"/>
      <c r="G424" s="275"/>
      <c r="H424" s="10"/>
      <c r="I424" s="506"/>
    </row>
    <row r="425" spans="1:9" ht="15.75">
      <c r="A425" s="297"/>
      <c r="B425" s="297"/>
      <c r="C425" s="275"/>
      <c r="D425" s="275"/>
      <c r="E425" s="275"/>
      <c r="F425" s="275"/>
      <c r="G425" s="275"/>
      <c r="H425" s="10"/>
      <c r="I425" s="506"/>
    </row>
    <row r="426" spans="1:9" ht="15.75">
      <c r="A426" s="297"/>
      <c r="B426" s="297"/>
      <c r="C426" s="275"/>
      <c r="D426" s="275"/>
      <c r="E426" s="275"/>
      <c r="F426" s="275"/>
      <c r="G426" s="275"/>
      <c r="H426" s="10"/>
      <c r="I426" s="506"/>
    </row>
    <row r="427" spans="1:9" ht="15.75">
      <c r="A427" s="297"/>
      <c r="B427" s="297"/>
      <c r="C427" s="275"/>
      <c r="D427" s="275"/>
      <c r="E427" s="275"/>
      <c r="F427" s="275"/>
      <c r="G427" s="275"/>
      <c r="H427" s="10"/>
      <c r="I427" s="506"/>
    </row>
    <row r="428" spans="1:9" ht="15.75">
      <c r="A428" s="297"/>
      <c r="B428" s="297"/>
      <c r="C428" s="275"/>
      <c r="D428" s="275"/>
      <c r="E428" s="275"/>
      <c r="F428" s="275"/>
      <c r="G428" s="275"/>
      <c r="H428" s="10"/>
      <c r="I428" s="506"/>
    </row>
    <row r="429" spans="1:9" ht="15.75">
      <c r="A429" s="297"/>
      <c r="B429" s="297"/>
      <c r="C429" s="275"/>
      <c r="D429" s="275"/>
      <c r="E429" s="275"/>
      <c r="F429" s="275"/>
      <c r="G429" s="275"/>
      <c r="H429" s="10"/>
      <c r="I429" s="506"/>
    </row>
    <row r="430" spans="1:9" ht="15.75">
      <c r="A430" s="297"/>
      <c r="B430" s="297"/>
      <c r="C430" s="275"/>
      <c r="D430" s="275"/>
      <c r="E430" s="275"/>
      <c r="F430" s="275"/>
      <c r="G430" s="275"/>
      <c r="H430" s="10"/>
      <c r="I430" s="506"/>
    </row>
    <row r="431" spans="1:9" ht="15.75">
      <c r="A431" s="297"/>
      <c r="B431" s="297"/>
      <c r="C431" s="275"/>
      <c r="D431" s="275"/>
      <c r="E431" s="275"/>
      <c r="F431" s="275"/>
      <c r="G431" s="275"/>
      <c r="H431" s="10"/>
      <c r="I431" s="506"/>
    </row>
    <row r="432" spans="1:9" ht="15.75">
      <c r="A432" s="297"/>
      <c r="B432" s="297"/>
      <c r="C432" s="275"/>
      <c r="D432" s="275"/>
      <c r="E432" s="275"/>
      <c r="F432" s="275"/>
      <c r="G432" s="275"/>
      <c r="H432" s="10"/>
      <c r="I432" s="506"/>
    </row>
    <row r="433" spans="1:9" ht="15.75">
      <c r="A433" s="297"/>
      <c r="B433" s="297"/>
      <c r="C433" s="275"/>
      <c r="D433" s="275"/>
      <c r="E433" s="275"/>
      <c r="F433" s="275"/>
      <c r="G433" s="275"/>
      <c r="H433" s="10"/>
      <c r="I433" s="506"/>
    </row>
    <row r="434" spans="1:9" ht="15.75">
      <c r="A434" s="297"/>
      <c r="B434" s="297"/>
      <c r="C434" s="275"/>
      <c r="D434" s="275"/>
      <c r="E434" s="275"/>
      <c r="F434" s="275"/>
      <c r="G434" s="275"/>
      <c r="H434" s="10"/>
      <c r="I434" s="506"/>
    </row>
    <row r="435" spans="1:9" ht="15.75">
      <c r="A435" s="297"/>
      <c r="B435" s="297"/>
      <c r="C435" s="275"/>
      <c r="D435" s="275"/>
      <c r="E435" s="275"/>
      <c r="F435" s="275"/>
      <c r="G435" s="275"/>
      <c r="H435" s="10"/>
      <c r="I435" s="506"/>
    </row>
    <row r="436" spans="1:9" ht="15.75">
      <c r="A436" s="297"/>
      <c r="B436" s="297"/>
      <c r="C436" s="275"/>
      <c r="D436" s="275"/>
      <c r="E436" s="275"/>
      <c r="F436" s="275"/>
      <c r="G436" s="275"/>
      <c r="H436" s="10"/>
      <c r="I436" s="506"/>
    </row>
    <row r="437" spans="1:9" ht="15.75">
      <c r="A437" s="297"/>
      <c r="B437" s="297"/>
      <c r="C437" s="275"/>
      <c r="D437" s="275"/>
      <c r="E437" s="275"/>
      <c r="F437" s="275"/>
      <c r="G437" s="275"/>
      <c r="H437" s="10"/>
      <c r="I437" s="506"/>
    </row>
    <row r="438" spans="1:9" ht="15.75">
      <c r="A438" s="297"/>
      <c r="B438" s="297"/>
      <c r="C438" s="275"/>
      <c r="D438" s="275"/>
      <c r="E438" s="275"/>
      <c r="F438" s="275"/>
      <c r="G438" s="275"/>
      <c r="H438" s="10"/>
      <c r="I438" s="506"/>
    </row>
    <row r="439" spans="1:9" ht="15.75">
      <c r="A439" s="297"/>
      <c r="B439" s="297"/>
      <c r="C439" s="275"/>
      <c r="D439" s="275"/>
      <c r="E439" s="275"/>
      <c r="F439" s="275"/>
      <c r="G439" s="275"/>
      <c r="H439" s="10"/>
      <c r="I439" s="506"/>
    </row>
    <row r="440" spans="1:9" ht="15.75">
      <c r="A440" s="297"/>
      <c r="B440" s="297"/>
      <c r="C440" s="275"/>
      <c r="D440" s="275"/>
      <c r="E440" s="275"/>
      <c r="F440" s="275">
        <v>1.6</v>
      </c>
      <c r="G440" s="275"/>
      <c r="H440" s="10"/>
      <c r="I440" s="506"/>
    </row>
    <row r="443" spans="1:9" ht="15.75">
      <c r="A443" s="571" t="s">
        <v>256</v>
      </c>
      <c r="B443" s="293"/>
      <c r="C443" s="269"/>
      <c r="D443" s="269"/>
      <c r="E443" s="269"/>
      <c r="F443" s="269"/>
      <c r="G443" s="269"/>
      <c r="H443" s="1"/>
      <c r="I443" s="500"/>
    </row>
    <row r="444" spans="1:9" ht="15.75">
      <c r="A444" s="566"/>
      <c r="B444" s="294"/>
      <c r="C444" s="270"/>
      <c r="D444" s="270"/>
      <c r="E444" s="270"/>
      <c r="F444" s="270"/>
      <c r="G444" s="270"/>
      <c r="H444" s="3"/>
      <c r="I444" s="501"/>
    </row>
    <row r="445" spans="1:9" ht="15.75">
      <c r="A445" s="546" t="s">
        <v>257</v>
      </c>
      <c r="B445" s="295"/>
      <c r="C445" s="271"/>
      <c r="D445" s="271"/>
      <c r="E445" s="272"/>
      <c r="F445" s="272"/>
      <c r="G445" s="272"/>
      <c r="H445" s="4"/>
      <c r="I445" s="502"/>
    </row>
    <row r="446" spans="1:9" ht="15.75">
      <c r="A446" s="542" t="s">
        <v>184</v>
      </c>
      <c r="B446" s="296" t="s">
        <v>14</v>
      </c>
      <c r="C446" s="5" t="s">
        <v>185</v>
      </c>
      <c r="D446" s="5" t="s">
        <v>186</v>
      </c>
      <c r="E446" s="5" t="s">
        <v>187</v>
      </c>
      <c r="F446" s="5" t="s">
        <v>188</v>
      </c>
      <c r="G446" s="5" t="s">
        <v>189</v>
      </c>
      <c r="H446" s="5" t="s">
        <v>190</v>
      </c>
      <c r="I446" s="503" t="s">
        <v>191</v>
      </c>
    </row>
    <row r="447" spans="1:9" ht="45">
      <c r="A447" s="6" t="s">
        <v>231</v>
      </c>
      <c r="B447" s="7" t="s">
        <v>232</v>
      </c>
      <c r="C447" s="8" t="s">
        <v>233</v>
      </c>
      <c r="D447" s="273">
        <v>1.1200000000000001</v>
      </c>
      <c r="E447" s="274">
        <v>1</v>
      </c>
      <c r="F447" s="274">
        <v>0</v>
      </c>
      <c r="G447" s="274">
        <v>307.16000000000003</v>
      </c>
      <c r="H447" s="9">
        <v>0</v>
      </c>
      <c r="I447" s="504">
        <f t="shared" ref="I447:I457" si="23">TRUNC(D447*G447,2)</f>
        <v>344.01</v>
      </c>
    </row>
    <row r="448" spans="1:9" ht="30">
      <c r="A448" s="6" t="s">
        <v>234</v>
      </c>
      <c r="B448" s="7" t="s">
        <v>235</v>
      </c>
      <c r="C448" s="8" t="s">
        <v>24</v>
      </c>
      <c r="D448" s="273">
        <v>4</v>
      </c>
      <c r="E448" s="274">
        <v>1</v>
      </c>
      <c r="F448" s="274">
        <v>0</v>
      </c>
      <c r="G448" s="274">
        <v>32.15</v>
      </c>
      <c r="H448" s="9">
        <v>0</v>
      </c>
      <c r="I448" s="504">
        <f t="shared" si="23"/>
        <v>128.6</v>
      </c>
    </row>
    <row r="449" spans="1:9" ht="30">
      <c r="A449" s="6" t="s">
        <v>236</v>
      </c>
      <c r="B449" s="7" t="s">
        <v>237</v>
      </c>
      <c r="C449" s="8" t="s">
        <v>42</v>
      </c>
      <c r="D449" s="273">
        <v>1</v>
      </c>
      <c r="E449" s="274">
        <v>1</v>
      </c>
      <c r="F449" s="274">
        <v>0</v>
      </c>
      <c r="G449" s="274">
        <v>126.14</v>
      </c>
      <c r="H449" s="9">
        <v>0</v>
      </c>
      <c r="I449" s="504">
        <f t="shared" si="23"/>
        <v>126.14</v>
      </c>
    </row>
    <row r="450" spans="1:9" ht="30">
      <c r="A450" s="6" t="s">
        <v>238</v>
      </c>
      <c r="B450" s="7" t="s">
        <v>239</v>
      </c>
      <c r="C450" s="8" t="s">
        <v>26</v>
      </c>
      <c r="D450" s="273">
        <v>12</v>
      </c>
      <c r="E450" s="274">
        <v>1</v>
      </c>
      <c r="F450" s="274">
        <v>0</v>
      </c>
      <c r="G450" s="274">
        <v>8.36</v>
      </c>
      <c r="H450" s="9">
        <v>0</v>
      </c>
      <c r="I450" s="504">
        <f t="shared" si="23"/>
        <v>100.32</v>
      </c>
    </row>
    <row r="451" spans="1:9">
      <c r="A451" s="6" t="s">
        <v>240</v>
      </c>
      <c r="B451" s="7" t="s">
        <v>241</v>
      </c>
      <c r="C451" s="8" t="s">
        <v>25</v>
      </c>
      <c r="D451" s="273">
        <v>1.4999999999999999E-2</v>
      </c>
      <c r="E451" s="274">
        <v>1</v>
      </c>
      <c r="F451" s="274">
        <v>0</v>
      </c>
      <c r="G451" s="274">
        <v>1561.03</v>
      </c>
      <c r="H451" s="9">
        <v>0</v>
      </c>
      <c r="I451" s="504">
        <f t="shared" si="23"/>
        <v>23.41</v>
      </c>
    </row>
    <row r="452" spans="1:9">
      <c r="A452" s="6" t="s">
        <v>194</v>
      </c>
      <c r="B452" s="7" t="s">
        <v>195</v>
      </c>
      <c r="C452" s="8" t="s">
        <v>20</v>
      </c>
      <c r="D452" s="273">
        <v>6.25</v>
      </c>
      <c r="E452" s="274">
        <v>1</v>
      </c>
      <c r="F452" s="274">
        <v>0</v>
      </c>
      <c r="G452" s="274">
        <v>21.06</v>
      </c>
      <c r="H452" s="9">
        <v>0</v>
      </c>
      <c r="I452" s="504">
        <f t="shared" si="23"/>
        <v>131.62</v>
      </c>
    </row>
    <row r="453" spans="1:9">
      <c r="A453" s="6" t="s">
        <v>242</v>
      </c>
      <c r="B453" s="7" t="s">
        <v>243</v>
      </c>
      <c r="C453" s="8" t="s">
        <v>20</v>
      </c>
      <c r="D453" s="273">
        <v>17.5</v>
      </c>
      <c r="E453" s="274">
        <v>1</v>
      </c>
      <c r="F453" s="274">
        <v>0</v>
      </c>
      <c r="G453" s="274">
        <v>21.61</v>
      </c>
      <c r="H453" s="9">
        <v>0</v>
      </c>
      <c r="I453" s="504">
        <f t="shared" si="23"/>
        <v>378.17</v>
      </c>
    </row>
    <row r="454" spans="1:9" ht="30">
      <c r="A454" s="6" t="s">
        <v>244</v>
      </c>
      <c r="B454" s="7" t="s">
        <v>245</v>
      </c>
      <c r="C454" s="8" t="s">
        <v>25</v>
      </c>
      <c r="D454" s="273">
        <v>4.4999999999999998E-2</v>
      </c>
      <c r="E454" s="274">
        <v>1</v>
      </c>
      <c r="F454" s="274">
        <v>0</v>
      </c>
      <c r="G454" s="274">
        <v>705.61</v>
      </c>
      <c r="H454" s="9">
        <v>0</v>
      </c>
      <c r="I454" s="504">
        <f t="shared" si="23"/>
        <v>31.75</v>
      </c>
    </row>
    <row r="455" spans="1:9">
      <c r="A455" s="6" t="s">
        <v>246</v>
      </c>
      <c r="B455" s="7" t="s">
        <v>247</v>
      </c>
      <c r="C455" s="8" t="s">
        <v>20</v>
      </c>
      <c r="D455" s="273">
        <v>6.25</v>
      </c>
      <c r="E455" s="274">
        <v>1</v>
      </c>
      <c r="F455" s="274">
        <v>0</v>
      </c>
      <c r="G455" s="274">
        <v>24.27</v>
      </c>
      <c r="H455" s="9">
        <v>0</v>
      </c>
      <c r="I455" s="504">
        <f t="shared" si="23"/>
        <v>151.68</v>
      </c>
    </row>
    <row r="456" spans="1:9">
      <c r="A456" s="6">
        <v>100706</v>
      </c>
      <c r="B456" s="7" t="s">
        <v>258</v>
      </c>
      <c r="C456" s="8" t="s">
        <v>24</v>
      </c>
      <c r="D456" s="273">
        <v>2</v>
      </c>
      <c r="E456" s="274">
        <v>1</v>
      </c>
      <c r="F456" s="274">
        <v>0</v>
      </c>
      <c r="G456" s="274">
        <v>73.13</v>
      </c>
      <c r="H456" s="9">
        <v>0</v>
      </c>
      <c r="I456" s="504">
        <f t="shared" si="23"/>
        <v>146.26</v>
      </c>
    </row>
    <row r="457" spans="1:9">
      <c r="A457" s="6" t="s">
        <v>248</v>
      </c>
      <c r="B457" s="6" t="s">
        <v>249</v>
      </c>
      <c r="C457" s="8" t="s">
        <v>20</v>
      </c>
      <c r="D457" s="273">
        <v>17.5</v>
      </c>
      <c r="E457" s="274">
        <v>1</v>
      </c>
      <c r="F457" s="274">
        <v>0</v>
      </c>
      <c r="G457" s="274">
        <v>23.98</v>
      </c>
      <c r="H457" s="9">
        <v>0</v>
      </c>
      <c r="I457" s="504">
        <f t="shared" si="23"/>
        <v>419.65</v>
      </c>
    </row>
    <row r="458" spans="1:9" ht="15.75">
      <c r="A458" s="297"/>
      <c r="B458" s="297"/>
      <c r="C458" s="275"/>
      <c r="D458" s="275"/>
      <c r="E458" s="275"/>
      <c r="F458" s="275"/>
      <c r="G458" s="275"/>
      <c r="H458" s="11" t="s">
        <v>17</v>
      </c>
      <c r="I458" s="505">
        <f>TRUNC( SUM(I448:I457),2)</f>
        <v>1637.6</v>
      </c>
    </row>
    <row r="462" spans="1:9" ht="15.75">
      <c r="A462" s="571" t="s">
        <v>265</v>
      </c>
      <c r="B462" s="293"/>
      <c r="C462" s="269"/>
      <c r="D462" s="269"/>
      <c r="E462" s="269"/>
      <c r="F462" s="269"/>
      <c r="G462" s="269"/>
      <c r="H462" s="1"/>
      <c r="I462" s="500"/>
    </row>
    <row r="463" spans="1:9" ht="15.75">
      <c r="A463" s="566"/>
      <c r="B463" s="294"/>
      <c r="C463" s="270"/>
      <c r="D463" s="270"/>
      <c r="E463" s="270"/>
      <c r="F463" s="270"/>
      <c r="G463" s="270"/>
      <c r="H463" s="3"/>
      <c r="I463" s="501"/>
    </row>
    <row r="464" spans="1:9" ht="15.75">
      <c r="A464" s="546" t="s">
        <v>266</v>
      </c>
      <c r="B464" s="295"/>
      <c r="C464" s="271"/>
      <c r="D464" s="271"/>
      <c r="E464" s="272"/>
      <c r="F464" s="272"/>
      <c r="G464" s="272"/>
      <c r="H464" s="4"/>
      <c r="I464" s="502"/>
    </row>
    <row r="465" spans="1:9" ht="15.75">
      <c r="A465" s="542" t="s">
        <v>184</v>
      </c>
      <c r="B465" s="296" t="s">
        <v>14</v>
      </c>
      <c r="C465" s="5" t="s">
        <v>185</v>
      </c>
      <c r="D465" s="5" t="s">
        <v>186</v>
      </c>
      <c r="E465" s="5" t="s">
        <v>187</v>
      </c>
      <c r="F465" s="5" t="s">
        <v>188</v>
      </c>
      <c r="G465" s="5" t="s">
        <v>189</v>
      </c>
      <c r="H465" s="5" t="s">
        <v>190</v>
      </c>
      <c r="I465" s="503" t="s">
        <v>191</v>
      </c>
    </row>
    <row r="466" spans="1:9">
      <c r="A466" s="6">
        <v>11046</v>
      </c>
      <c r="B466" s="7" t="s">
        <v>267</v>
      </c>
      <c r="C466" s="8" t="s">
        <v>30</v>
      </c>
      <c r="D466" s="273">
        <v>10.8965</v>
      </c>
      <c r="E466" s="274">
        <v>1</v>
      </c>
      <c r="F466" s="274">
        <v>0</v>
      </c>
      <c r="G466" s="274">
        <v>11.01</v>
      </c>
      <c r="H466" s="9">
        <v>0</v>
      </c>
      <c r="I466" s="504">
        <f t="shared" ref="I466:I471" si="24">TRUNC(D466*G466,2)</f>
        <v>119.97</v>
      </c>
    </row>
    <row r="467" spans="1:9" ht="30">
      <c r="A467" s="6">
        <v>7162</v>
      </c>
      <c r="B467" s="7" t="s">
        <v>268</v>
      </c>
      <c r="C467" s="8" t="s">
        <v>22</v>
      </c>
      <c r="D467" s="273">
        <v>1.1499999999999999</v>
      </c>
      <c r="E467" s="274">
        <v>1</v>
      </c>
      <c r="F467" s="274">
        <v>0</v>
      </c>
      <c r="G467" s="274">
        <v>56.41</v>
      </c>
      <c r="H467" s="9">
        <v>0</v>
      </c>
      <c r="I467" s="504">
        <f t="shared" si="24"/>
        <v>64.87</v>
      </c>
    </row>
    <row r="468" spans="1:9">
      <c r="A468" s="6">
        <v>88251</v>
      </c>
      <c r="B468" s="7" t="s">
        <v>263</v>
      </c>
      <c r="C468" s="8" t="s">
        <v>20</v>
      </c>
      <c r="D468" s="273">
        <v>5</v>
      </c>
      <c r="E468" s="274">
        <v>1</v>
      </c>
      <c r="F468" s="274">
        <v>0</v>
      </c>
      <c r="G468" s="274">
        <v>21.24</v>
      </c>
      <c r="H468" s="9">
        <v>0</v>
      </c>
      <c r="I468" s="504">
        <f t="shared" si="24"/>
        <v>106.2</v>
      </c>
    </row>
    <row r="469" spans="1:9">
      <c r="A469" s="6">
        <v>88309</v>
      </c>
      <c r="B469" s="7" t="s">
        <v>213</v>
      </c>
      <c r="C469" s="8" t="s">
        <v>20</v>
      </c>
      <c r="D469" s="273">
        <v>1.5</v>
      </c>
      <c r="E469" s="274">
        <v>1</v>
      </c>
      <c r="F469" s="274">
        <v>0</v>
      </c>
      <c r="G469" s="274">
        <v>25.75</v>
      </c>
      <c r="H469" s="9">
        <v>0</v>
      </c>
      <c r="I469" s="504">
        <f t="shared" si="24"/>
        <v>38.619999999999997</v>
      </c>
    </row>
    <row r="470" spans="1:9">
      <c r="A470" s="6">
        <v>88315</v>
      </c>
      <c r="B470" s="7" t="s">
        <v>264</v>
      </c>
      <c r="C470" s="8" t="s">
        <v>20</v>
      </c>
      <c r="D470" s="273">
        <v>5</v>
      </c>
      <c r="E470" s="274">
        <v>1</v>
      </c>
      <c r="F470" s="274">
        <v>0</v>
      </c>
      <c r="G470" s="274">
        <v>26.02</v>
      </c>
      <c r="H470" s="9">
        <v>0</v>
      </c>
      <c r="I470" s="504">
        <f t="shared" si="24"/>
        <v>130.1</v>
      </c>
    </row>
    <row r="471" spans="1:9">
      <c r="A471" s="6">
        <v>88316</v>
      </c>
      <c r="B471" s="6" t="s">
        <v>203</v>
      </c>
      <c r="C471" s="8" t="s">
        <v>20</v>
      </c>
      <c r="D471" s="273">
        <v>1.5</v>
      </c>
      <c r="E471" s="274">
        <v>1</v>
      </c>
      <c r="F471" s="274">
        <v>0</v>
      </c>
      <c r="G471" s="274">
        <v>20.74</v>
      </c>
      <c r="H471" s="9">
        <v>0</v>
      </c>
      <c r="I471" s="504">
        <f t="shared" si="24"/>
        <v>31.11</v>
      </c>
    </row>
    <row r="472" spans="1:9" ht="15.75">
      <c r="A472" s="297"/>
      <c r="B472" s="297"/>
      <c r="C472" s="275"/>
      <c r="D472" s="275"/>
      <c r="E472" s="275"/>
      <c r="F472" s="275"/>
      <c r="G472" s="275"/>
      <c r="H472" s="11" t="s">
        <v>17</v>
      </c>
      <c r="I472" s="505">
        <f>TRUNC( SUM(I466:I471),2)</f>
        <v>490.87</v>
      </c>
    </row>
    <row r="475" spans="1:9" ht="15.75">
      <c r="A475" s="571" t="s">
        <v>269</v>
      </c>
      <c r="B475" s="293"/>
      <c r="C475" s="269"/>
      <c r="D475" s="269"/>
      <c r="E475" s="269"/>
      <c r="F475" s="269"/>
      <c r="G475" s="269"/>
      <c r="H475" s="1"/>
      <c r="I475" s="500"/>
    </row>
    <row r="476" spans="1:9" ht="15.75">
      <c r="A476" s="566"/>
      <c r="B476" s="294"/>
      <c r="C476" s="270"/>
      <c r="D476" s="270"/>
      <c r="E476" s="270"/>
      <c r="F476" s="270"/>
      <c r="G476" s="270"/>
      <c r="H476" s="3"/>
      <c r="I476" s="501"/>
    </row>
    <row r="477" spans="1:9" ht="15.75">
      <c r="A477" s="546" t="s">
        <v>270</v>
      </c>
      <c r="B477" s="295"/>
      <c r="C477" s="271"/>
      <c r="D477" s="271"/>
      <c r="E477" s="272"/>
      <c r="F477" s="272"/>
      <c r="G477" s="272"/>
      <c r="H477" s="4"/>
      <c r="I477" s="502"/>
    </row>
    <row r="478" spans="1:9" ht="15.75">
      <c r="A478" s="542" t="s">
        <v>184</v>
      </c>
      <c r="B478" s="296" t="s">
        <v>14</v>
      </c>
      <c r="C478" s="5" t="s">
        <v>185</v>
      </c>
      <c r="D478" s="5" t="s">
        <v>186</v>
      </c>
      <c r="E478" s="5" t="s">
        <v>187</v>
      </c>
      <c r="F478" s="5" t="s">
        <v>188</v>
      </c>
      <c r="G478" s="5" t="s">
        <v>189</v>
      </c>
      <c r="H478" s="5" t="s">
        <v>190</v>
      </c>
      <c r="I478" s="503" t="s">
        <v>191</v>
      </c>
    </row>
    <row r="479" spans="1:9">
      <c r="A479" s="6">
        <v>1649</v>
      </c>
      <c r="B479" s="7" t="s">
        <v>271</v>
      </c>
      <c r="C479" s="8" t="s">
        <v>24</v>
      </c>
      <c r="D479" s="273">
        <v>0.7</v>
      </c>
      <c r="E479" s="274">
        <v>1</v>
      </c>
      <c r="F479" s="274">
        <v>0</v>
      </c>
      <c r="G479" s="274">
        <v>80.25</v>
      </c>
      <c r="H479" s="9">
        <v>0</v>
      </c>
      <c r="I479" s="504">
        <f t="shared" ref="I479:I483" si="25">TRUNC(D479*G479,2)</f>
        <v>56.17</v>
      </c>
    </row>
    <row r="480" spans="1:9" ht="30">
      <c r="A480" s="6">
        <v>2616</v>
      </c>
      <c r="B480" s="7" t="s">
        <v>272</v>
      </c>
      <c r="C480" s="8" t="s">
        <v>24</v>
      </c>
      <c r="D480" s="273">
        <v>0.5</v>
      </c>
      <c r="E480" s="274">
        <v>1</v>
      </c>
      <c r="F480" s="274">
        <v>0</v>
      </c>
      <c r="G480" s="274">
        <v>3.41</v>
      </c>
      <c r="H480" s="9">
        <v>0</v>
      </c>
      <c r="I480" s="504">
        <f t="shared" si="25"/>
        <v>1.7</v>
      </c>
    </row>
    <row r="481" spans="1:9">
      <c r="A481" s="6">
        <v>6297</v>
      </c>
      <c r="B481" s="7" t="s">
        <v>273</v>
      </c>
      <c r="C481" s="8" t="s">
        <v>24</v>
      </c>
      <c r="D481" s="273">
        <v>1.5</v>
      </c>
      <c r="E481" s="274">
        <v>1</v>
      </c>
      <c r="F481" s="274">
        <v>0</v>
      </c>
      <c r="G481" s="274">
        <v>43.82</v>
      </c>
      <c r="H481" s="9">
        <v>0</v>
      </c>
      <c r="I481" s="504">
        <f t="shared" si="25"/>
        <v>65.73</v>
      </c>
    </row>
    <row r="482" spans="1:9">
      <c r="A482" s="6">
        <v>88309</v>
      </c>
      <c r="B482" s="7" t="s">
        <v>213</v>
      </c>
      <c r="C482" s="8" t="s">
        <v>20</v>
      </c>
      <c r="D482" s="273">
        <v>1</v>
      </c>
      <c r="E482" s="274">
        <v>1</v>
      </c>
      <c r="F482" s="274">
        <v>0</v>
      </c>
      <c r="G482" s="274">
        <v>25.75</v>
      </c>
      <c r="H482" s="9">
        <v>0</v>
      </c>
      <c r="I482" s="504">
        <f t="shared" si="25"/>
        <v>25.75</v>
      </c>
    </row>
    <row r="483" spans="1:9">
      <c r="A483" s="6">
        <v>88316</v>
      </c>
      <c r="B483" s="6" t="s">
        <v>203</v>
      </c>
      <c r="C483" s="8" t="s">
        <v>20</v>
      </c>
      <c r="D483" s="273">
        <v>1</v>
      </c>
      <c r="E483" s="274">
        <v>1</v>
      </c>
      <c r="F483" s="274">
        <v>0</v>
      </c>
      <c r="G483" s="274">
        <v>20.74</v>
      </c>
      <c r="H483" s="9">
        <v>0</v>
      </c>
      <c r="I483" s="504">
        <f t="shared" si="25"/>
        <v>20.74</v>
      </c>
    </row>
    <row r="484" spans="1:9" ht="15.75">
      <c r="A484" s="297"/>
      <c r="B484" s="297"/>
      <c r="C484" s="275"/>
      <c r="D484" s="275"/>
      <c r="E484" s="275"/>
      <c r="F484" s="275"/>
      <c r="G484" s="275"/>
      <c r="H484" s="11" t="s">
        <v>17</v>
      </c>
      <c r="I484" s="505">
        <f>TRUNC( SUM(I479:I483),2)</f>
        <v>170.09</v>
      </c>
    </row>
    <row r="489" spans="1:9" ht="15.75">
      <c r="A489" s="571" t="s">
        <v>274</v>
      </c>
      <c r="B489" s="293"/>
      <c r="C489" s="269"/>
      <c r="D489" s="269"/>
      <c r="E489" s="269"/>
      <c r="F489" s="269"/>
      <c r="G489" s="269"/>
      <c r="H489" s="1"/>
      <c r="I489" s="500"/>
    </row>
    <row r="490" spans="1:9" ht="15.75">
      <c r="A490" s="566"/>
      <c r="B490" s="294"/>
      <c r="C490" s="270"/>
      <c r="D490" s="270"/>
      <c r="E490" s="270"/>
      <c r="F490" s="270"/>
      <c r="G490" s="270"/>
      <c r="H490" s="3"/>
      <c r="I490" s="501"/>
    </row>
    <row r="491" spans="1:9" ht="15.75">
      <c r="A491" s="546" t="s">
        <v>275</v>
      </c>
      <c r="B491" s="295"/>
      <c r="C491" s="271"/>
      <c r="D491" s="271"/>
      <c r="E491" s="272"/>
      <c r="F491" s="272"/>
      <c r="G491" s="272"/>
      <c r="H491" s="4"/>
      <c r="I491" s="502"/>
    </row>
    <row r="492" spans="1:9" ht="61.15" customHeight="1">
      <c r="A492" s="542" t="s">
        <v>184</v>
      </c>
      <c r="B492" s="296" t="s">
        <v>14</v>
      </c>
      <c r="C492" s="5" t="s">
        <v>185</v>
      </c>
      <c r="D492" s="5" t="s">
        <v>186</v>
      </c>
      <c r="E492" s="5" t="s">
        <v>187</v>
      </c>
      <c r="F492" s="5" t="s">
        <v>188</v>
      </c>
      <c r="G492" s="5" t="s">
        <v>189</v>
      </c>
      <c r="H492" s="5" t="s">
        <v>190</v>
      </c>
      <c r="I492" s="503" t="s">
        <v>191</v>
      </c>
    </row>
    <row r="493" spans="1:9" ht="45">
      <c r="A493" s="6">
        <v>181</v>
      </c>
      <c r="B493" s="7" t="s">
        <v>232</v>
      </c>
      <c r="C493" s="8" t="s">
        <v>233</v>
      </c>
      <c r="D493" s="273">
        <v>1.17</v>
      </c>
      <c r="E493" s="274">
        <v>1</v>
      </c>
      <c r="F493" s="274">
        <v>0</v>
      </c>
      <c r="G493" s="274">
        <v>307.16000000000003</v>
      </c>
      <c r="H493" s="9">
        <v>0</v>
      </c>
      <c r="I493" s="504">
        <f t="shared" ref="I493:I502" si="26">TRUNC(D493*G493,2)</f>
        <v>359.37</v>
      </c>
    </row>
    <row r="494" spans="1:9" ht="30">
      <c r="A494" s="6">
        <v>11499</v>
      </c>
      <c r="B494" s="7" t="s">
        <v>277</v>
      </c>
      <c r="C494" s="8" t="s">
        <v>24</v>
      </c>
      <c r="D494" s="273">
        <v>2</v>
      </c>
      <c r="E494" s="274">
        <v>1</v>
      </c>
      <c r="F494" s="274">
        <v>0</v>
      </c>
      <c r="G494" s="274">
        <v>847.12</v>
      </c>
      <c r="H494" s="9">
        <v>0</v>
      </c>
      <c r="I494" s="504">
        <f t="shared" si="26"/>
        <v>1694.24</v>
      </c>
    </row>
    <row r="495" spans="1:9" ht="30">
      <c r="A495" s="6">
        <v>38168</v>
      </c>
      <c r="B495" s="7" t="s">
        <v>279</v>
      </c>
      <c r="C495" s="8" t="s">
        <v>24</v>
      </c>
      <c r="D495" s="273">
        <v>2</v>
      </c>
      <c r="E495" s="274">
        <v>1</v>
      </c>
      <c r="F495" s="274">
        <v>0</v>
      </c>
      <c r="G495" s="274">
        <v>165.13</v>
      </c>
      <c r="H495" s="9">
        <v>0</v>
      </c>
      <c r="I495" s="504">
        <f t="shared" si="26"/>
        <v>330.26</v>
      </c>
    </row>
    <row r="496" spans="1:9">
      <c r="A496" s="6">
        <v>5031</v>
      </c>
      <c r="B496" s="7" t="s">
        <v>281</v>
      </c>
      <c r="C496" s="8" t="s">
        <v>22</v>
      </c>
      <c r="D496" s="273">
        <v>3.25</v>
      </c>
      <c r="E496" s="274">
        <v>1</v>
      </c>
      <c r="F496" s="274">
        <v>0</v>
      </c>
      <c r="G496" s="274">
        <v>450</v>
      </c>
      <c r="H496" s="9">
        <v>0</v>
      </c>
      <c r="I496" s="504">
        <f t="shared" si="26"/>
        <v>1462.5</v>
      </c>
    </row>
    <row r="497" spans="1:9">
      <c r="A497" s="6">
        <v>88239</v>
      </c>
      <c r="B497" s="7" t="s">
        <v>195</v>
      </c>
      <c r="C497" s="8" t="s">
        <v>20</v>
      </c>
      <c r="D497" s="273">
        <v>2.5</v>
      </c>
      <c r="E497" s="274">
        <v>1</v>
      </c>
      <c r="F497" s="274">
        <v>0</v>
      </c>
      <c r="G497" s="274">
        <v>21.06</v>
      </c>
      <c r="H497" s="9">
        <v>0</v>
      </c>
      <c r="I497" s="504">
        <f t="shared" si="26"/>
        <v>52.65</v>
      </c>
    </row>
    <row r="498" spans="1:9" ht="30">
      <c r="A498" s="6">
        <v>87373</v>
      </c>
      <c r="B498" s="7" t="s">
        <v>245</v>
      </c>
      <c r="C498" s="8" t="s">
        <v>25</v>
      </c>
      <c r="D498" s="273">
        <v>4.2999999999999997E-2</v>
      </c>
      <c r="E498" s="274">
        <v>1</v>
      </c>
      <c r="F498" s="274">
        <v>0</v>
      </c>
      <c r="G498" s="274">
        <v>705.61</v>
      </c>
      <c r="H498" s="9">
        <v>0</v>
      </c>
      <c r="I498" s="504">
        <f t="shared" si="26"/>
        <v>30.34</v>
      </c>
    </row>
    <row r="499" spans="1:9">
      <c r="A499" s="6">
        <v>88261</v>
      </c>
      <c r="B499" s="7" t="s">
        <v>247</v>
      </c>
      <c r="C499" s="8" t="s">
        <v>20</v>
      </c>
      <c r="D499" s="273">
        <v>2.5</v>
      </c>
      <c r="E499" s="274">
        <v>1</v>
      </c>
      <c r="F499" s="274">
        <v>0</v>
      </c>
      <c r="G499" s="274">
        <v>24.27</v>
      </c>
      <c r="H499" s="9">
        <v>0</v>
      </c>
      <c r="I499" s="504">
        <f t="shared" si="26"/>
        <v>60.67</v>
      </c>
    </row>
    <row r="500" spans="1:9" ht="45">
      <c r="A500" s="6">
        <v>102189</v>
      </c>
      <c r="B500" s="7" t="s">
        <v>283</v>
      </c>
      <c r="C500" s="8" t="s">
        <v>24</v>
      </c>
      <c r="D500" s="273">
        <v>2</v>
      </c>
      <c r="E500" s="274">
        <v>1</v>
      </c>
      <c r="F500" s="274">
        <v>0</v>
      </c>
      <c r="G500" s="274">
        <v>244.32</v>
      </c>
      <c r="H500" s="9">
        <v>0</v>
      </c>
      <c r="I500" s="504">
        <f t="shared" si="26"/>
        <v>488.64</v>
      </c>
    </row>
    <row r="501" spans="1:9">
      <c r="A501" s="6">
        <v>88316</v>
      </c>
      <c r="B501" s="7" t="s">
        <v>203</v>
      </c>
      <c r="C501" s="8" t="s">
        <v>20</v>
      </c>
      <c r="D501" s="273">
        <v>3.25</v>
      </c>
      <c r="E501" s="274">
        <v>1</v>
      </c>
      <c r="F501" s="274">
        <v>0</v>
      </c>
      <c r="G501" s="274">
        <v>20.74</v>
      </c>
      <c r="H501" s="9">
        <v>0</v>
      </c>
      <c r="I501" s="504">
        <f t="shared" si="26"/>
        <v>67.400000000000006</v>
      </c>
    </row>
    <row r="502" spans="1:9">
      <c r="A502" s="6">
        <v>88325</v>
      </c>
      <c r="B502" s="6" t="s">
        <v>285</v>
      </c>
      <c r="C502" s="8" t="s">
        <v>20</v>
      </c>
      <c r="D502" s="273">
        <v>3.25</v>
      </c>
      <c r="E502" s="274">
        <v>1</v>
      </c>
      <c r="F502" s="274">
        <v>0</v>
      </c>
      <c r="G502" s="274">
        <v>22.95</v>
      </c>
      <c r="H502" s="9">
        <v>0</v>
      </c>
      <c r="I502" s="504">
        <f t="shared" si="26"/>
        <v>74.58</v>
      </c>
    </row>
    <row r="503" spans="1:9" ht="15.75">
      <c r="A503" s="297"/>
      <c r="B503" s="297"/>
      <c r="C503" s="275"/>
      <c r="D503" s="275"/>
      <c r="E503" s="275"/>
      <c r="F503" s="275"/>
      <c r="G503" s="275"/>
      <c r="H503" s="11" t="s">
        <v>17</v>
      </c>
      <c r="I503" s="505">
        <f>TRUNC( SUM(I493:I502),2)</f>
        <v>4620.6499999999996</v>
      </c>
    </row>
    <row r="504" spans="1:9" ht="15.75">
      <c r="A504" s="297"/>
      <c r="B504" s="297"/>
      <c r="C504" s="275"/>
      <c r="D504" s="275"/>
      <c r="E504" s="275"/>
      <c r="F504" s="275"/>
      <c r="G504" s="275"/>
      <c r="H504" s="10"/>
      <c r="I504" s="506"/>
    </row>
    <row r="506" spans="1:9" ht="15.75">
      <c r="A506" s="571" t="s">
        <v>286</v>
      </c>
      <c r="B506" s="293"/>
      <c r="C506" s="269"/>
      <c r="D506" s="269"/>
      <c r="E506" s="269"/>
      <c r="F506" s="269"/>
      <c r="G506" s="269"/>
      <c r="H506" s="1"/>
      <c r="I506" s="500"/>
    </row>
    <row r="507" spans="1:9" ht="15.75">
      <c r="A507" s="566"/>
      <c r="B507" s="294"/>
      <c r="C507" s="270"/>
      <c r="D507" s="270"/>
      <c r="E507" s="270"/>
      <c r="F507" s="270"/>
      <c r="G507" s="270"/>
      <c r="H507" s="3"/>
      <c r="I507" s="501"/>
    </row>
    <row r="508" spans="1:9" ht="15.75">
      <c r="A508" s="546" t="s">
        <v>287</v>
      </c>
      <c r="B508" s="295"/>
      <c r="C508" s="271"/>
      <c r="D508" s="271"/>
      <c r="E508" s="272"/>
      <c r="F508" s="272"/>
      <c r="G508" s="272"/>
      <c r="H508" s="4"/>
      <c r="I508" s="502"/>
    </row>
    <row r="509" spans="1:9" ht="15.75">
      <c r="A509" s="542" t="s">
        <v>184</v>
      </c>
      <c r="B509" s="296" t="s">
        <v>14</v>
      </c>
      <c r="C509" s="5" t="s">
        <v>185</v>
      </c>
      <c r="D509" s="5" t="s">
        <v>186</v>
      </c>
      <c r="E509" s="5" t="s">
        <v>187</v>
      </c>
      <c r="F509" s="5" t="s">
        <v>188</v>
      </c>
      <c r="G509" s="5" t="s">
        <v>189</v>
      </c>
      <c r="H509" s="5" t="s">
        <v>190</v>
      </c>
      <c r="I509" s="503" t="s">
        <v>191</v>
      </c>
    </row>
    <row r="510" spans="1:9" ht="45">
      <c r="A510" s="6" t="s">
        <v>231</v>
      </c>
      <c r="B510" s="7" t="s">
        <v>232</v>
      </c>
      <c r="C510" s="8" t="s">
        <v>233</v>
      </c>
      <c r="D510" s="273">
        <v>1.75</v>
      </c>
      <c r="E510" s="274">
        <v>1</v>
      </c>
      <c r="F510" s="274">
        <v>0</v>
      </c>
      <c r="G510" s="274">
        <v>307.16000000000003</v>
      </c>
      <c r="H510" s="9">
        <v>0</v>
      </c>
      <c r="I510" s="504">
        <f t="shared" ref="I510:I519" si="27">TRUNC(D510*G510,2)</f>
        <v>537.53</v>
      </c>
    </row>
    <row r="511" spans="1:9" ht="30">
      <c r="A511" s="6" t="s">
        <v>276</v>
      </c>
      <c r="B511" s="7" t="s">
        <v>277</v>
      </c>
      <c r="C511" s="8" t="s">
        <v>24</v>
      </c>
      <c r="D511" s="273">
        <v>1</v>
      </c>
      <c r="E511" s="274">
        <v>1</v>
      </c>
      <c r="F511" s="274">
        <v>0</v>
      </c>
      <c r="G511" s="274">
        <v>847.12</v>
      </c>
      <c r="H511" s="9">
        <v>0</v>
      </c>
      <c r="I511" s="504">
        <f t="shared" si="27"/>
        <v>847.12</v>
      </c>
    </row>
    <row r="512" spans="1:9" ht="30">
      <c r="A512" s="6" t="s">
        <v>278</v>
      </c>
      <c r="B512" s="7" t="s">
        <v>279</v>
      </c>
      <c r="C512" s="8" t="s">
        <v>24</v>
      </c>
      <c r="D512" s="273">
        <v>1</v>
      </c>
      <c r="E512" s="274">
        <v>1</v>
      </c>
      <c r="F512" s="274">
        <v>0</v>
      </c>
      <c r="G512" s="274">
        <v>165.13</v>
      </c>
      <c r="H512" s="9">
        <v>0</v>
      </c>
      <c r="I512" s="504">
        <f t="shared" si="27"/>
        <v>165.13</v>
      </c>
    </row>
    <row r="513" spans="1:9">
      <c r="A513" s="6" t="s">
        <v>280</v>
      </c>
      <c r="B513" s="7" t="s">
        <v>281</v>
      </c>
      <c r="C513" s="8" t="s">
        <v>22</v>
      </c>
      <c r="D513" s="273">
        <v>9.9250000000000007</v>
      </c>
      <c r="E513" s="274">
        <v>1</v>
      </c>
      <c r="F513" s="274">
        <v>0</v>
      </c>
      <c r="G513" s="274">
        <v>450</v>
      </c>
      <c r="H513" s="9">
        <v>0</v>
      </c>
      <c r="I513" s="504">
        <f t="shared" si="27"/>
        <v>4466.25</v>
      </c>
    </row>
    <row r="514" spans="1:9">
      <c r="A514" s="6" t="s">
        <v>194</v>
      </c>
      <c r="B514" s="7" t="s">
        <v>195</v>
      </c>
      <c r="C514" s="8" t="s">
        <v>20</v>
      </c>
      <c r="D514" s="273">
        <v>4</v>
      </c>
      <c r="E514" s="274">
        <v>1</v>
      </c>
      <c r="F514" s="274">
        <v>0</v>
      </c>
      <c r="G514" s="274">
        <v>21.06</v>
      </c>
      <c r="H514" s="9">
        <v>0</v>
      </c>
      <c r="I514" s="504">
        <f t="shared" si="27"/>
        <v>84.24</v>
      </c>
    </row>
    <row r="515" spans="1:9" ht="30">
      <c r="A515" s="6" t="s">
        <v>244</v>
      </c>
      <c r="B515" s="7" t="s">
        <v>245</v>
      </c>
      <c r="C515" s="8" t="s">
        <v>25</v>
      </c>
      <c r="D515" s="273">
        <v>7.0000000000000007E-2</v>
      </c>
      <c r="E515" s="274">
        <v>1</v>
      </c>
      <c r="F515" s="274">
        <v>0</v>
      </c>
      <c r="G515" s="274">
        <v>705.61</v>
      </c>
      <c r="H515" s="9">
        <v>0</v>
      </c>
      <c r="I515" s="504">
        <f t="shared" si="27"/>
        <v>49.39</v>
      </c>
    </row>
    <row r="516" spans="1:9">
      <c r="A516" s="6" t="s">
        <v>246</v>
      </c>
      <c r="B516" s="7" t="s">
        <v>247</v>
      </c>
      <c r="C516" s="8" t="s">
        <v>20</v>
      </c>
      <c r="D516" s="273">
        <v>4</v>
      </c>
      <c r="E516" s="274">
        <v>1</v>
      </c>
      <c r="F516" s="274">
        <v>0</v>
      </c>
      <c r="G516" s="274">
        <v>24.27</v>
      </c>
      <c r="H516" s="9">
        <v>0</v>
      </c>
      <c r="I516" s="504">
        <f t="shared" si="27"/>
        <v>97.08</v>
      </c>
    </row>
    <row r="517" spans="1:9" ht="45">
      <c r="A517" s="6" t="s">
        <v>282</v>
      </c>
      <c r="B517" s="7" t="s">
        <v>283</v>
      </c>
      <c r="C517" s="8" t="s">
        <v>24</v>
      </c>
      <c r="D517" s="273">
        <v>1</v>
      </c>
      <c r="E517" s="274">
        <v>1</v>
      </c>
      <c r="F517" s="274">
        <v>0</v>
      </c>
      <c r="G517" s="274">
        <v>244.32</v>
      </c>
      <c r="H517" s="9">
        <v>0</v>
      </c>
      <c r="I517" s="504">
        <f t="shared" si="27"/>
        <v>244.32</v>
      </c>
    </row>
    <row r="518" spans="1:9">
      <c r="A518" s="6" t="s">
        <v>202</v>
      </c>
      <c r="B518" s="7" t="s">
        <v>203</v>
      </c>
      <c r="C518" s="8" t="s">
        <v>20</v>
      </c>
      <c r="D518" s="273">
        <v>9.7650000000000006</v>
      </c>
      <c r="E518" s="274">
        <v>1</v>
      </c>
      <c r="F518" s="274">
        <v>0</v>
      </c>
      <c r="G518" s="274">
        <v>20.74</v>
      </c>
      <c r="H518" s="9">
        <v>0</v>
      </c>
      <c r="I518" s="504">
        <f t="shared" si="27"/>
        <v>202.52</v>
      </c>
    </row>
    <row r="519" spans="1:9">
      <c r="A519" s="6" t="s">
        <v>284</v>
      </c>
      <c r="B519" s="6" t="s">
        <v>285</v>
      </c>
      <c r="C519" s="8" t="s">
        <v>20</v>
      </c>
      <c r="D519" s="273">
        <v>9.7650000000000006</v>
      </c>
      <c r="E519" s="274">
        <v>1</v>
      </c>
      <c r="F519" s="274">
        <v>0</v>
      </c>
      <c r="G519" s="274">
        <v>22.95</v>
      </c>
      <c r="H519" s="9">
        <v>0</v>
      </c>
      <c r="I519" s="504">
        <f t="shared" si="27"/>
        <v>224.1</v>
      </c>
    </row>
    <row r="520" spans="1:9" ht="15.75">
      <c r="A520" s="297"/>
      <c r="B520" s="297"/>
      <c r="C520" s="275"/>
      <c r="D520" s="275"/>
      <c r="E520" s="275"/>
      <c r="F520" s="275"/>
      <c r="G520" s="275"/>
      <c r="H520" s="11" t="s">
        <v>17</v>
      </c>
      <c r="I520" s="505">
        <f>TRUNC( SUM(I510:I519),2)</f>
        <v>6917.68</v>
      </c>
    </row>
    <row r="523" spans="1:9" ht="15.75">
      <c r="A523" s="571" t="s">
        <v>288</v>
      </c>
      <c r="B523" s="293"/>
      <c r="C523" s="269"/>
      <c r="D523" s="269"/>
      <c r="E523" s="269"/>
      <c r="F523" s="269"/>
      <c r="G523" s="269"/>
      <c r="H523" s="1"/>
      <c r="I523" s="500"/>
    </row>
    <row r="524" spans="1:9" ht="15.75">
      <c r="A524" s="566"/>
      <c r="B524" s="294"/>
      <c r="C524" s="270"/>
      <c r="D524" s="270"/>
      <c r="E524" s="270"/>
      <c r="F524" s="270"/>
      <c r="G524" s="270"/>
      <c r="H524" s="3"/>
      <c r="I524" s="501"/>
    </row>
    <row r="525" spans="1:9" ht="15.75">
      <c r="A525" s="546" t="s">
        <v>289</v>
      </c>
      <c r="B525" s="295"/>
      <c r="C525" s="271"/>
      <c r="D525" s="271"/>
      <c r="E525" s="272"/>
      <c r="F525" s="272"/>
      <c r="G525" s="272"/>
      <c r="H525" s="4"/>
      <c r="I525" s="502"/>
    </row>
    <row r="526" spans="1:9" ht="15.75">
      <c r="A526" s="542" t="s">
        <v>184</v>
      </c>
      <c r="B526" s="296" t="s">
        <v>14</v>
      </c>
      <c r="C526" s="5" t="s">
        <v>185</v>
      </c>
      <c r="D526" s="5" t="s">
        <v>186</v>
      </c>
      <c r="E526" s="5" t="s">
        <v>187</v>
      </c>
      <c r="F526" s="5" t="s">
        <v>188</v>
      </c>
      <c r="G526" s="5" t="s">
        <v>189</v>
      </c>
      <c r="H526" s="5" t="s">
        <v>190</v>
      </c>
      <c r="I526" s="503" t="s">
        <v>191</v>
      </c>
    </row>
    <row r="527" spans="1:9" ht="45">
      <c r="A527" s="6" t="s">
        <v>231</v>
      </c>
      <c r="B527" s="7" t="s">
        <v>232</v>
      </c>
      <c r="C527" s="8" t="s">
        <v>233</v>
      </c>
      <c r="D527" s="273">
        <v>1.17</v>
      </c>
      <c r="E527" s="274">
        <v>1</v>
      </c>
      <c r="F527" s="274">
        <v>0</v>
      </c>
      <c r="G527" s="274">
        <v>307.16000000000003</v>
      </c>
      <c r="H527" s="9">
        <v>0</v>
      </c>
      <c r="I527" s="504">
        <f t="shared" ref="I527:I536" si="28">TRUNC(D527*G527,2)</f>
        <v>359.37</v>
      </c>
    </row>
    <row r="528" spans="1:9" ht="30">
      <c r="A528" s="6" t="s">
        <v>276</v>
      </c>
      <c r="B528" s="7" t="s">
        <v>277</v>
      </c>
      <c r="C528" s="8" t="s">
        <v>24</v>
      </c>
      <c r="D528" s="273">
        <v>2</v>
      </c>
      <c r="E528" s="274">
        <v>1</v>
      </c>
      <c r="F528" s="274">
        <v>0</v>
      </c>
      <c r="G528" s="274">
        <v>847.12</v>
      </c>
      <c r="H528" s="9">
        <v>0</v>
      </c>
      <c r="I528" s="504">
        <f t="shared" si="28"/>
        <v>1694.24</v>
      </c>
    </row>
    <row r="529" spans="1:9" ht="30">
      <c r="A529" s="6" t="s">
        <v>278</v>
      </c>
      <c r="B529" s="7" t="s">
        <v>279</v>
      </c>
      <c r="C529" s="8" t="s">
        <v>24</v>
      </c>
      <c r="D529" s="273">
        <v>2</v>
      </c>
      <c r="E529" s="274">
        <v>1</v>
      </c>
      <c r="F529" s="274">
        <v>0</v>
      </c>
      <c r="G529" s="274">
        <v>165.13</v>
      </c>
      <c r="H529" s="9">
        <v>0</v>
      </c>
      <c r="I529" s="504">
        <f t="shared" si="28"/>
        <v>330.26</v>
      </c>
    </row>
    <row r="530" spans="1:9">
      <c r="A530" s="6" t="s">
        <v>280</v>
      </c>
      <c r="B530" s="7" t="s">
        <v>281</v>
      </c>
      <c r="C530" s="8" t="s">
        <v>22</v>
      </c>
      <c r="D530" s="273">
        <v>3.25</v>
      </c>
      <c r="E530" s="274">
        <v>1</v>
      </c>
      <c r="F530" s="274">
        <v>0</v>
      </c>
      <c r="G530" s="274">
        <v>450</v>
      </c>
      <c r="H530" s="9">
        <v>0</v>
      </c>
      <c r="I530" s="504">
        <f t="shared" si="28"/>
        <v>1462.5</v>
      </c>
    </row>
    <row r="531" spans="1:9">
      <c r="A531" s="6" t="s">
        <v>194</v>
      </c>
      <c r="B531" s="7" t="s">
        <v>195</v>
      </c>
      <c r="C531" s="8" t="s">
        <v>20</v>
      </c>
      <c r="D531" s="273">
        <v>2.5</v>
      </c>
      <c r="E531" s="274">
        <v>1</v>
      </c>
      <c r="F531" s="274">
        <v>0</v>
      </c>
      <c r="G531" s="274">
        <v>21.06</v>
      </c>
      <c r="H531" s="9">
        <v>0</v>
      </c>
      <c r="I531" s="504">
        <f t="shared" si="28"/>
        <v>52.65</v>
      </c>
    </row>
    <row r="532" spans="1:9" ht="30">
      <c r="A532" s="6" t="s">
        <v>244</v>
      </c>
      <c r="B532" s="7" t="s">
        <v>245</v>
      </c>
      <c r="C532" s="8" t="s">
        <v>25</v>
      </c>
      <c r="D532" s="273">
        <v>4.7300000000000002E-2</v>
      </c>
      <c r="E532" s="274">
        <v>1</v>
      </c>
      <c r="F532" s="274">
        <v>0</v>
      </c>
      <c r="G532" s="274">
        <v>705.61</v>
      </c>
      <c r="H532" s="9">
        <v>0</v>
      </c>
      <c r="I532" s="504">
        <f t="shared" si="28"/>
        <v>33.369999999999997</v>
      </c>
    </row>
    <row r="533" spans="1:9">
      <c r="A533" s="6" t="s">
        <v>246</v>
      </c>
      <c r="B533" s="7" t="s">
        <v>247</v>
      </c>
      <c r="C533" s="8" t="s">
        <v>20</v>
      </c>
      <c r="D533" s="273">
        <v>2.5</v>
      </c>
      <c r="E533" s="274">
        <v>1</v>
      </c>
      <c r="F533" s="274">
        <v>0</v>
      </c>
      <c r="G533" s="274">
        <v>24.27</v>
      </c>
      <c r="H533" s="9">
        <v>0</v>
      </c>
      <c r="I533" s="504">
        <f t="shared" si="28"/>
        <v>60.67</v>
      </c>
    </row>
    <row r="534" spans="1:9" ht="45">
      <c r="A534" s="6" t="s">
        <v>282</v>
      </c>
      <c r="B534" s="7" t="s">
        <v>283</v>
      </c>
      <c r="C534" s="8" t="s">
        <v>24</v>
      </c>
      <c r="D534" s="273">
        <v>2</v>
      </c>
      <c r="E534" s="274">
        <v>1</v>
      </c>
      <c r="F534" s="274">
        <v>0</v>
      </c>
      <c r="G534" s="274">
        <v>244.32</v>
      </c>
      <c r="H534" s="9">
        <v>0</v>
      </c>
      <c r="I534" s="504">
        <f t="shared" si="28"/>
        <v>488.64</v>
      </c>
    </row>
    <row r="535" spans="1:9">
      <c r="A535" s="6" t="s">
        <v>202</v>
      </c>
      <c r="B535" s="7" t="s">
        <v>203</v>
      </c>
      <c r="C535" s="8" t="s">
        <v>20</v>
      </c>
      <c r="D535" s="273">
        <v>3.25</v>
      </c>
      <c r="E535" s="274">
        <v>1</v>
      </c>
      <c r="F535" s="274">
        <v>0</v>
      </c>
      <c r="G535" s="274">
        <v>20.74</v>
      </c>
      <c r="H535" s="9">
        <v>0</v>
      </c>
      <c r="I535" s="504">
        <f t="shared" si="28"/>
        <v>67.400000000000006</v>
      </c>
    </row>
    <row r="536" spans="1:9">
      <c r="A536" s="6" t="s">
        <v>284</v>
      </c>
      <c r="B536" s="6" t="s">
        <v>285</v>
      </c>
      <c r="C536" s="8" t="s">
        <v>20</v>
      </c>
      <c r="D536" s="273">
        <v>3.25</v>
      </c>
      <c r="E536" s="274">
        <v>1</v>
      </c>
      <c r="F536" s="274">
        <v>0</v>
      </c>
      <c r="G536" s="274">
        <v>22.95</v>
      </c>
      <c r="H536" s="9">
        <v>0</v>
      </c>
      <c r="I536" s="504">
        <f t="shared" si="28"/>
        <v>74.58</v>
      </c>
    </row>
    <row r="537" spans="1:9" ht="15.75">
      <c r="A537" s="297"/>
      <c r="B537" s="297"/>
      <c r="C537" s="275"/>
      <c r="D537" s="275"/>
      <c r="E537" s="275"/>
      <c r="F537" s="275"/>
      <c r="G537" s="275"/>
      <c r="H537" s="11" t="s">
        <v>17</v>
      </c>
      <c r="I537" s="505">
        <f>TRUNC( SUM(I527:I536),2)</f>
        <v>4623.68</v>
      </c>
    </row>
    <row r="540" spans="1:9" ht="15.75">
      <c r="A540" s="571" t="s">
        <v>290</v>
      </c>
      <c r="B540" s="293"/>
      <c r="C540" s="269"/>
      <c r="D540" s="269"/>
      <c r="E540" s="269"/>
      <c r="F540" s="269"/>
      <c r="G540" s="269"/>
      <c r="H540" s="1"/>
      <c r="I540" s="500"/>
    </row>
    <row r="541" spans="1:9" ht="15.75">
      <c r="A541" s="566"/>
      <c r="B541" s="294"/>
      <c r="C541" s="270"/>
      <c r="D541" s="270"/>
      <c r="E541" s="270"/>
      <c r="F541" s="270"/>
      <c r="G541" s="270"/>
      <c r="H541" s="3"/>
      <c r="I541" s="501"/>
    </row>
    <row r="542" spans="1:9" ht="15.75">
      <c r="A542" s="546" t="s">
        <v>291</v>
      </c>
      <c r="B542" s="295"/>
      <c r="C542" s="271"/>
      <c r="D542" s="271"/>
      <c r="E542" s="272"/>
      <c r="F542" s="272"/>
      <c r="G542" s="272"/>
      <c r="H542" s="4"/>
      <c r="I542" s="502"/>
    </row>
    <row r="543" spans="1:9" ht="15.75">
      <c r="A543" s="542" t="s">
        <v>184</v>
      </c>
      <c r="B543" s="296" t="s">
        <v>14</v>
      </c>
      <c r="C543" s="5" t="s">
        <v>185</v>
      </c>
      <c r="D543" s="5" t="s">
        <v>186</v>
      </c>
      <c r="E543" s="5" t="s">
        <v>187</v>
      </c>
      <c r="F543" s="5" t="s">
        <v>188</v>
      </c>
      <c r="G543" s="5" t="s">
        <v>189</v>
      </c>
      <c r="H543" s="5" t="s">
        <v>190</v>
      </c>
      <c r="I543" s="503" t="s">
        <v>191</v>
      </c>
    </row>
    <row r="544" spans="1:9" ht="45">
      <c r="A544" s="6" t="s">
        <v>231</v>
      </c>
      <c r="B544" s="7" t="s">
        <v>232</v>
      </c>
      <c r="C544" s="8" t="s">
        <v>233</v>
      </c>
      <c r="D544" s="273">
        <v>1.22</v>
      </c>
      <c r="E544" s="274">
        <v>1</v>
      </c>
      <c r="F544" s="274">
        <v>0</v>
      </c>
      <c r="G544" s="274">
        <v>307.16000000000003</v>
      </c>
      <c r="H544" s="9">
        <v>0</v>
      </c>
      <c r="I544" s="504">
        <f t="shared" ref="I544:I553" si="29">TRUNC(D544*G544,2)</f>
        <v>374.73</v>
      </c>
    </row>
    <row r="545" spans="1:10" ht="30">
      <c r="A545" s="6" t="s">
        <v>276</v>
      </c>
      <c r="B545" s="7" t="s">
        <v>277</v>
      </c>
      <c r="C545" s="8" t="s">
        <v>24</v>
      </c>
      <c r="D545" s="273">
        <v>2</v>
      </c>
      <c r="E545" s="274">
        <v>1</v>
      </c>
      <c r="F545" s="274">
        <v>0</v>
      </c>
      <c r="G545" s="274">
        <v>847.12</v>
      </c>
      <c r="H545" s="9">
        <v>0</v>
      </c>
      <c r="I545" s="504">
        <f t="shared" si="29"/>
        <v>1694.24</v>
      </c>
    </row>
    <row r="546" spans="1:10" ht="30">
      <c r="A546" s="6" t="s">
        <v>278</v>
      </c>
      <c r="B546" s="7" t="s">
        <v>279</v>
      </c>
      <c r="C546" s="8" t="s">
        <v>24</v>
      </c>
      <c r="D546" s="273">
        <v>2</v>
      </c>
      <c r="E546" s="274">
        <v>1</v>
      </c>
      <c r="F546" s="274">
        <v>0</v>
      </c>
      <c r="G546" s="274">
        <v>165.13</v>
      </c>
      <c r="H546" s="9">
        <v>0</v>
      </c>
      <c r="I546" s="504">
        <f t="shared" si="29"/>
        <v>330.26</v>
      </c>
    </row>
    <row r="547" spans="1:10">
      <c r="A547" s="6" t="s">
        <v>280</v>
      </c>
      <c r="B547" s="7" t="s">
        <v>281</v>
      </c>
      <c r="C547" s="8" t="s">
        <v>22</v>
      </c>
      <c r="D547" s="273">
        <v>4</v>
      </c>
      <c r="E547" s="274">
        <v>1</v>
      </c>
      <c r="F547" s="274">
        <v>0</v>
      </c>
      <c r="G547" s="274">
        <v>450</v>
      </c>
      <c r="H547" s="9">
        <v>0</v>
      </c>
      <c r="I547" s="504">
        <f t="shared" si="29"/>
        <v>1800</v>
      </c>
    </row>
    <row r="548" spans="1:10">
      <c r="A548" s="6" t="s">
        <v>194</v>
      </c>
      <c r="B548" s="7" t="s">
        <v>195</v>
      </c>
      <c r="C548" s="8" t="s">
        <v>20</v>
      </c>
      <c r="D548" s="273">
        <v>2.5</v>
      </c>
      <c r="E548" s="274">
        <v>1</v>
      </c>
      <c r="F548" s="274">
        <v>0</v>
      </c>
      <c r="G548" s="274">
        <v>21.06</v>
      </c>
      <c r="H548" s="9">
        <v>0</v>
      </c>
      <c r="I548" s="504">
        <f t="shared" si="29"/>
        <v>52.65</v>
      </c>
    </row>
    <row r="549" spans="1:10" ht="30">
      <c r="A549" s="6" t="s">
        <v>244</v>
      </c>
      <c r="B549" s="7" t="s">
        <v>245</v>
      </c>
      <c r="C549" s="8" t="s">
        <v>25</v>
      </c>
      <c r="D549" s="273">
        <v>4.9500000000000002E-2</v>
      </c>
      <c r="E549" s="274">
        <v>1</v>
      </c>
      <c r="F549" s="274">
        <v>0</v>
      </c>
      <c r="G549" s="274">
        <v>705.61</v>
      </c>
      <c r="H549" s="9">
        <v>0</v>
      </c>
      <c r="I549" s="504">
        <f t="shared" si="29"/>
        <v>34.92</v>
      </c>
    </row>
    <row r="550" spans="1:10">
      <c r="A550" s="6">
        <v>88262</v>
      </c>
      <c r="B550" s="7" t="s">
        <v>196</v>
      </c>
      <c r="C550" s="8" t="s">
        <v>20</v>
      </c>
      <c r="D550" s="273">
        <v>2.5</v>
      </c>
      <c r="E550" s="274">
        <v>1</v>
      </c>
      <c r="F550" s="274">
        <v>0</v>
      </c>
      <c r="G550" s="274">
        <v>25.35</v>
      </c>
      <c r="H550" s="9">
        <v>0</v>
      </c>
      <c r="I550" s="504">
        <f t="shared" si="29"/>
        <v>63.37</v>
      </c>
    </row>
    <row r="551" spans="1:10" ht="45">
      <c r="A551" s="6" t="s">
        <v>282</v>
      </c>
      <c r="B551" s="7" t="s">
        <v>283</v>
      </c>
      <c r="C551" s="8" t="s">
        <v>24</v>
      </c>
      <c r="D551" s="273">
        <v>2</v>
      </c>
      <c r="E551" s="274">
        <v>1</v>
      </c>
      <c r="F551" s="274">
        <v>0</v>
      </c>
      <c r="G551" s="274">
        <v>244.32</v>
      </c>
      <c r="H551" s="9">
        <v>0</v>
      </c>
      <c r="I551" s="504">
        <f t="shared" si="29"/>
        <v>488.64</v>
      </c>
    </row>
    <row r="552" spans="1:10">
      <c r="A552" s="6" t="s">
        <v>202</v>
      </c>
      <c r="B552" s="7" t="s">
        <v>203</v>
      </c>
      <c r="C552" s="8" t="s">
        <v>20</v>
      </c>
      <c r="D552" s="273">
        <v>4</v>
      </c>
      <c r="E552" s="274">
        <v>1</v>
      </c>
      <c r="F552" s="274">
        <v>0</v>
      </c>
      <c r="G552" s="274">
        <v>20.74</v>
      </c>
      <c r="H552" s="9">
        <v>0</v>
      </c>
      <c r="I552" s="504">
        <f t="shared" si="29"/>
        <v>82.96</v>
      </c>
    </row>
    <row r="553" spans="1:10">
      <c r="A553" s="6" t="s">
        <v>284</v>
      </c>
      <c r="B553" s="6" t="s">
        <v>285</v>
      </c>
      <c r="C553" s="8" t="s">
        <v>20</v>
      </c>
      <c r="D553" s="273">
        <v>4</v>
      </c>
      <c r="E553" s="274">
        <v>1</v>
      </c>
      <c r="F553" s="274">
        <v>0</v>
      </c>
      <c r="G553" s="274">
        <v>22.95</v>
      </c>
      <c r="H553" s="9">
        <v>0</v>
      </c>
      <c r="I553" s="504">
        <f t="shared" si="29"/>
        <v>91.8</v>
      </c>
    </row>
    <row r="554" spans="1:10" ht="15.75">
      <c r="A554" s="297"/>
      <c r="B554" s="297"/>
      <c r="C554" s="275"/>
      <c r="D554" s="275"/>
      <c r="E554" s="275"/>
      <c r="F554" s="275"/>
      <c r="G554" s="275"/>
      <c r="H554" s="11" t="s">
        <v>17</v>
      </c>
      <c r="I554" s="505">
        <f>TRUNC( SUM(I544:I553),2)</f>
        <v>5013.57</v>
      </c>
    </row>
    <row r="557" spans="1:10" ht="15.75">
      <c r="A557" s="571" t="s">
        <v>15773</v>
      </c>
      <c r="B557" s="293"/>
      <c r="C557" s="269"/>
      <c r="D557" s="269"/>
      <c r="E557" s="269"/>
      <c r="F557" s="269"/>
      <c r="G557" s="269"/>
      <c r="H557" s="1"/>
      <c r="I557" s="500"/>
      <c r="J557" s="161"/>
    </row>
    <row r="558" spans="1:10" ht="15.75">
      <c r="A558" s="566"/>
      <c r="B558" s="294"/>
      <c r="C558" s="270"/>
      <c r="D558" s="270"/>
      <c r="E558" s="270"/>
      <c r="F558" s="270"/>
      <c r="G558" s="270"/>
      <c r="H558" s="3"/>
      <c r="I558" s="501"/>
    </row>
    <row r="559" spans="1:10" ht="15.75">
      <c r="A559" s="546">
        <v>119000221</v>
      </c>
      <c r="B559" s="295"/>
      <c r="C559" s="271"/>
      <c r="D559" s="271"/>
      <c r="E559" s="272"/>
      <c r="F559" s="272"/>
      <c r="G559" s="272"/>
      <c r="H559" s="4"/>
      <c r="I559" s="502"/>
    </row>
    <row r="560" spans="1:10" ht="15.75">
      <c r="A560" s="542" t="s">
        <v>184</v>
      </c>
      <c r="B560" s="296" t="s">
        <v>14</v>
      </c>
      <c r="C560" s="5" t="s">
        <v>185</v>
      </c>
      <c r="D560" s="5" t="s">
        <v>186</v>
      </c>
      <c r="E560" s="5" t="s">
        <v>187</v>
      </c>
      <c r="F560" s="5" t="s">
        <v>188</v>
      </c>
      <c r="G560" s="5" t="s">
        <v>189</v>
      </c>
      <c r="H560" s="5" t="s">
        <v>190</v>
      </c>
      <c r="I560" s="503" t="s">
        <v>191</v>
      </c>
    </row>
    <row r="561" spans="1:9" ht="45">
      <c r="A561" s="6" t="s">
        <v>231</v>
      </c>
      <c r="B561" s="7" t="s">
        <v>232</v>
      </c>
      <c r="C561" s="8" t="s">
        <v>233</v>
      </c>
      <c r="D561" s="273">
        <v>0.78</v>
      </c>
      <c r="E561" s="274">
        <v>1</v>
      </c>
      <c r="F561" s="274">
        <v>0</v>
      </c>
      <c r="G561" s="274">
        <v>307.16000000000003</v>
      </c>
      <c r="H561" s="9">
        <v>0</v>
      </c>
      <c r="I561" s="504">
        <f t="shared" ref="I561:I570" si="30">TRUNC(D561*G561,2)</f>
        <v>239.58</v>
      </c>
    </row>
    <row r="562" spans="1:9" ht="30">
      <c r="A562" s="6">
        <v>20017</v>
      </c>
      <c r="B562" s="7" t="s">
        <v>239</v>
      </c>
      <c r="C562" s="8" t="s">
        <v>26</v>
      </c>
      <c r="D562" s="273">
        <v>10.4</v>
      </c>
      <c r="E562" s="274">
        <v>1</v>
      </c>
      <c r="F562" s="274">
        <v>0</v>
      </c>
      <c r="G562" s="274">
        <v>8.36</v>
      </c>
      <c r="H562" s="9">
        <v>0</v>
      </c>
      <c r="I562" s="504">
        <f t="shared" si="30"/>
        <v>86.94</v>
      </c>
    </row>
    <row r="563" spans="1:9" ht="30">
      <c r="A563" s="6">
        <v>36888</v>
      </c>
      <c r="B563" s="7" t="s">
        <v>260</v>
      </c>
      <c r="C563" s="8" t="s">
        <v>26</v>
      </c>
      <c r="D563" s="273">
        <v>1.56</v>
      </c>
      <c r="E563" s="274">
        <v>1</v>
      </c>
      <c r="F563" s="274">
        <v>0</v>
      </c>
      <c r="G563" s="274">
        <v>38.85</v>
      </c>
      <c r="H563" s="9">
        <v>0</v>
      </c>
      <c r="I563" s="504">
        <f t="shared" si="30"/>
        <v>60.6</v>
      </c>
    </row>
    <row r="564" spans="1:9">
      <c r="A564" s="6">
        <v>10506</v>
      </c>
      <c r="B564" s="7" t="s">
        <v>293</v>
      </c>
      <c r="C564" s="8" t="s">
        <v>22</v>
      </c>
      <c r="D564" s="273">
        <v>1.6</v>
      </c>
      <c r="E564" s="274">
        <v>1</v>
      </c>
      <c r="F564" s="274">
        <v>0</v>
      </c>
      <c r="G564" s="274">
        <v>320.48</v>
      </c>
      <c r="H564" s="9">
        <v>0</v>
      </c>
      <c r="I564" s="504">
        <f t="shared" si="30"/>
        <v>512.76</v>
      </c>
    </row>
    <row r="565" spans="1:9">
      <c r="A565" s="6" t="s">
        <v>194</v>
      </c>
      <c r="B565" s="7" t="s">
        <v>195</v>
      </c>
      <c r="C565" s="8" t="s">
        <v>20</v>
      </c>
      <c r="D565" s="273">
        <v>2</v>
      </c>
      <c r="E565" s="274">
        <v>1</v>
      </c>
      <c r="F565" s="274">
        <v>0</v>
      </c>
      <c r="G565" s="274">
        <v>21.06</v>
      </c>
      <c r="H565" s="9">
        <v>0</v>
      </c>
      <c r="I565" s="504">
        <f t="shared" si="30"/>
        <v>42.12</v>
      </c>
    </row>
    <row r="566" spans="1:9" ht="30">
      <c r="A566" s="6" t="s">
        <v>244</v>
      </c>
      <c r="B566" s="7" t="s">
        <v>245</v>
      </c>
      <c r="C566" s="8" t="s">
        <v>25</v>
      </c>
      <c r="D566" s="273">
        <v>3.9E-2</v>
      </c>
      <c r="E566" s="274">
        <v>1</v>
      </c>
      <c r="F566" s="274">
        <v>0</v>
      </c>
      <c r="G566" s="274">
        <v>705.61</v>
      </c>
      <c r="H566" s="9">
        <v>0</v>
      </c>
      <c r="I566" s="504">
        <f t="shared" si="30"/>
        <v>27.51</v>
      </c>
    </row>
    <row r="567" spans="1:9">
      <c r="A567" s="6" t="s">
        <v>246</v>
      </c>
      <c r="B567" s="7" t="s">
        <v>247</v>
      </c>
      <c r="C567" s="8" t="s">
        <v>20</v>
      </c>
      <c r="D567" s="273">
        <v>2</v>
      </c>
      <c r="E567" s="274">
        <v>1</v>
      </c>
      <c r="F567" s="274">
        <v>0</v>
      </c>
      <c r="G567" s="274">
        <v>24.27</v>
      </c>
      <c r="H567" s="9">
        <v>0</v>
      </c>
      <c r="I567" s="504">
        <f t="shared" si="30"/>
        <v>48.54</v>
      </c>
    </row>
    <row r="568" spans="1:9" ht="45">
      <c r="A568" s="6" t="s">
        <v>282</v>
      </c>
      <c r="B568" s="7" t="s">
        <v>283</v>
      </c>
      <c r="C568" s="8" t="s">
        <v>24</v>
      </c>
      <c r="D568" s="273">
        <v>1</v>
      </c>
      <c r="E568" s="274">
        <v>1</v>
      </c>
      <c r="F568" s="274">
        <v>0</v>
      </c>
      <c r="G568" s="274">
        <v>244.32</v>
      </c>
      <c r="H568" s="9">
        <v>0</v>
      </c>
      <c r="I568" s="504">
        <f t="shared" si="30"/>
        <v>244.32</v>
      </c>
    </row>
    <row r="569" spans="1:9">
      <c r="A569" s="6" t="s">
        <v>202</v>
      </c>
      <c r="B569" s="7" t="s">
        <v>203</v>
      </c>
      <c r="C569" s="8" t="s">
        <v>20</v>
      </c>
      <c r="D569" s="273">
        <v>7.04</v>
      </c>
      <c r="E569" s="274">
        <v>1</v>
      </c>
      <c r="F569" s="274">
        <v>0</v>
      </c>
      <c r="G569" s="274">
        <v>20.74</v>
      </c>
      <c r="H569" s="9">
        <v>0</v>
      </c>
      <c r="I569" s="504">
        <f t="shared" si="30"/>
        <v>146</v>
      </c>
    </row>
    <row r="570" spans="1:9">
      <c r="A570" s="6" t="s">
        <v>284</v>
      </c>
      <c r="B570" s="6" t="s">
        <v>285</v>
      </c>
      <c r="C570" s="8" t="s">
        <v>20</v>
      </c>
      <c r="D570" s="273">
        <v>7.04</v>
      </c>
      <c r="E570" s="274">
        <v>1</v>
      </c>
      <c r="F570" s="274">
        <v>0</v>
      </c>
      <c r="G570" s="274">
        <v>22.95</v>
      </c>
      <c r="H570" s="9">
        <v>0</v>
      </c>
      <c r="I570" s="504">
        <f t="shared" si="30"/>
        <v>161.56</v>
      </c>
    </row>
    <row r="571" spans="1:9" ht="15.75">
      <c r="A571" s="297"/>
      <c r="B571" s="297"/>
      <c r="C571" s="275"/>
      <c r="D571" s="275"/>
      <c r="E571" s="275"/>
      <c r="F571" s="275"/>
      <c r="G571" s="275"/>
      <c r="H571" s="11" t="s">
        <v>17</v>
      </c>
      <c r="I571" s="505">
        <f>TRUNC( SUM(I561:I570),2)</f>
        <v>1569.93</v>
      </c>
    </row>
    <row r="572" spans="1:9" ht="15.75">
      <c r="A572" s="297"/>
      <c r="B572" s="297"/>
      <c r="C572" s="275"/>
      <c r="D572" s="275"/>
      <c r="E572" s="275"/>
      <c r="F572" s="275"/>
      <c r="G572" s="275"/>
      <c r="H572" s="10"/>
      <c r="I572" s="506"/>
    </row>
    <row r="573" spans="1:9" ht="15.75">
      <c r="A573" s="571" t="s">
        <v>15428</v>
      </c>
      <c r="B573" s="293"/>
      <c r="C573" s="269"/>
      <c r="D573" s="269"/>
      <c r="E573" s="269"/>
      <c r="F573" s="269"/>
      <c r="G573" s="269"/>
      <c r="H573" s="1"/>
      <c r="I573" s="500"/>
    </row>
    <row r="574" spans="1:9" ht="15.75">
      <c r="A574" s="578"/>
      <c r="B574" s="310"/>
      <c r="C574" s="270"/>
      <c r="D574" s="270"/>
      <c r="E574" s="270"/>
      <c r="F574" s="270"/>
      <c r="G574" s="270"/>
      <c r="H574" s="3"/>
      <c r="I574" s="501"/>
    </row>
    <row r="575" spans="1:9" ht="15.75">
      <c r="A575" s="546">
        <v>119000222</v>
      </c>
      <c r="B575" s="295"/>
      <c r="C575" s="271"/>
      <c r="D575" s="271"/>
      <c r="E575" s="272"/>
      <c r="F575" s="272"/>
      <c r="G575" s="272"/>
      <c r="H575" s="4"/>
      <c r="I575" s="502"/>
    </row>
    <row r="576" spans="1:9" ht="15.75">
      <c r="A576" s="542" t="s">
        <v>184</v>
      </c>
      <c r="B576" s="296" t="s">
        <v>14</v>
      </c>
      <c r="C576" s="5" t="s">
        <v>185</v>
      </c>
      <c r="D576" s="5" t="s">
        <v>186</v>
      </c>
      <c r="E576" s="5" t="s">
        <v>187</v>
      </c>
      <c r="F576" s="5" t="s">
        <v>188</v>
      </c>
      <c r="G576" s="5" t="s">
        <v>189</v>
      </c>
      <c r="H576" s="5" t="s">
        <v>190</v>
      </c>
      <c r="I576" s="503" t="s">
        <v>191</v>
      </c>
    </row>
    <row r="577" spans="1:9" ht="45">
      <c r="A577" s="6" t="s">
        <v>231</v>
      </c>
      <c r="B577" s="7" t="s">
        <v>232</v>
      </c>
      <c r="C577" s="8" t="s">
        <v>233</v>
      </c>
      <c r="D577" s="273">
        <v>0.78</v>
      </c>
      <c r="E577" s="274">
        <v>1</v>
      </c>
      <c r="F577" s="274">
        <v>0</v>
      </c>
      <c r="G577" s="274">
        <v>307.16000000000003</v>
      </c>
      <c r="H577" s="9">
        <v>0</v>
      </c>
      <c r="I577" s="504">
        <f t="shared" ref="I577:I586" si="31">TRUNC(D577*G577,2)</f>
        <v>239.58</v>
      </c>
    </row>
    <row r="578" spans="1:9" ht="30">
      <c r="A578" s="6">
        <v>20017</v>
      </c>
      <c r="B578" s="7" t="s">
        <v>239</v>
      </c>
      <c r="C578" s="8" t="s">
        <v>26</v>
      </c>
      <c r="D578" s="273">
        <v>10.4</v>
      </c>
      <c r="E578" s="274">
        <v>1</v>
      </c>
      <c r="F578" s="274">
        <v>0</v>
      </c>
      <c r="G578" s="274">
        <v>8.36</v>
      </c>
      <c r="H578" s="9">
        <v>0</v>
      </c>
      <c r="I578" s="504">
        <f t="shared" si="31"/>
        <v>86.94</v>
      </c>
    </row>
    <row r="579" spans="1:9" ht="30">
      <c r="A579" s="6">
        <v>36888</v>
      </c>
      <c r="B579" s="7" t="s">
        <v>260</v>
      </c>
      <c r="C579" s="8" t="s">
        <v>26</v>
      </c>
      <c r="D579" s="273">
        <v>1.56</v>
      </c>
      <c r="E579" s="274">
        <v>1</v>
      </c>
      <c r="F579" s="274">
        <v>0</v>
      </c>
      <c r="G579" s="274">
        <v>38.85</v>
      </c>
      <c r="H579" s="9">
        <v>0</v>
      </c>
      <c r="I579" s="504">
        <f t="shared" si="31"/>
        <v>60.6</v>
      </c>
    </row>
    <row r="580" spans="1:9" ht="30">
      <c r="A580" s="6">
        <v>5031</v>
      </c>
      <c r="B580" s="7" t="str">
        <f>SINAPI!B14617</f>
        <v>VIDRO TEMPERADO INCOLOR PARA PORTA DE ABRIR, E = 10 MM (SEM FERRAGENS E SEM COLOCACAO)</v>
      </c>
      <c r="C580" s="8" t="s">
        <v>22</v>
      </c>
      <c r="D580" s="273">
        <v>1.6</v>
      </c>
      <c r="E580" s="274">
        <v>1</v>
      </c>
      <c r="F580" s="274">
        <v>0</v>
      </c>
      <c r="G580" s="274">
        <f>SINAPI!C14617</f>
        <v>450</v>
      </c>
      <c r="H580" s="9">
        <v>0</v>
      </c>
      <c r="I580" s="504">
        <f t="shared" si="31"/>
        <v>720</v>
      </c>
    </row>
    <row r="581" spans="1:9">
      <c r="A581" s="6" t="s">
        <v>194</v>
      </c>
      <c r="B581" s="7" t="s">
        <v>195</v>
      </c>
      <c r="C581" s="8" t="s">
        <v>20</v>
      </c>
      <c r="D581" s="273">
        <v>3</v>
      </c>
      <c r="E581" s="274">
        <v>1</v>
      </c>
      <c r="F581" s="274">
        <v>0</v>
      </c>
      <c r="G581" s="274">
        <v>21.06</v>
      </c>
      <c r="H581" s="9">
        <v>0</v>
      </c>
      <c r="I581" s="504">
        <f t="shared" si="31"/>
        <v>63.18</v>
      </c>
    </row>
    <row r="582" spans="1:9" ht="30">
      <c r="A582" s="6" t="s">
        <v>244</v>
      </c>
      <c r="B582" s="7" t="s">
        <v>245</v>
      </c>
      <c r="C582" s="8" t="s">
        <v>25</v>
      </c>
      <c r="D582" s="273">
        <v>3.9E-2</v>
      </c>
      <c r="E582" s="274">
        <v>1</v>
      </c>
      <c r="F582" s="274">
        <v>0</v>
      </c>
      <c r="G582" s="274">
        <v>705.61</v>
      </c>
      <c r="H582" s="9">
        <v>0</v>
      </c>
      <c r="I582" s="504">
        <f t="shared" si="31"/>
        <v>27.51</v>
      </c>
    </row>
    <row r="583" spans="1:9">
      <c r="A583" s="6" t="s">
        <v>246</v>
      </c>
      <c r="B583" s="7" t="s">
        <v>247</v>
      </c>
      <c r="C583" s="8" t="s">
        <v>20</v>
      </c>
      <c r="D583" s="273">
        <v>3.5</v>
      </c>
      <c r="E583" s="274">
        <v>1</v>
      </c>
      <c r="F583" s="274">
        <v>0</v>
      </c>
      <c r="G583" s="274">
        <v>24.27</v>
      </c>
      <c r="H583" s="9">
        <v>0</v>
      </c>
      <c r="I583" s="504">
        <f t="shared" si="31"/>
        <v>84.94</v>
      </c>
    </row>
    <row r="584" spans="1:9" ht="45">
      <c r="A584" s="6" t="s">
        <v>282</v>
      </c>
      <c r="B584" s="7" t="s">
        <v>283</v>
      </c>
      <c r="C584" s="8" t="s">
        <v>24</v>
      </c>
      <c r="D584" s="273">
        <v>1</v>
      </c>
      <c r="E584" s="274">
        <v>1</v>
      </c>
      <c r="F584" s="274">
        <v>0</v>
      </c>
      <c r="G584" s="274">
        <v>244.32</v>
      </c>
      <c r="H584" s="9">
        <v>0</v>
      </c>
      <c r="I584" s="504">
        <f t="shared" si="31"/>
        <v>244.32</v>
      </c>
    </row>
    <row r="585" spans="1:9">
      <c r="A585" s="6" t="s">
        <v>202</v>
      </c>
      <c r="B585" s="7" t="s">
        <v>203</v>
      </c>
      <c r="C585" s="8" t="s">
        <v>20</v>
      </c>
      <c r="D585" s="273">
        <v>3</v>
      </c>
      <c r="E585" s="274">
        <v>1</v>
      </c>
      <c r="F585" s="274">
        <v>0</v>
      </c>
      <c r="G585" s="274">
        <v>20.74</v>
      </c>
      <c r="H585" s="9">
        <v>0</v>
      </c>
      <c r="I585" s="504">
        <f t="shared" si="31"/>
        <v>62.22</v>
      </c>
    </row>
    <row r="586" spans="1:9">
      <c r="A586" s="6" t="s">
        <v>284</v>
      </c>
      <c r="B586" s="6" t="s">
        <v>285</v>
      </c>
      <c r="C586" s="8" t="s">
        <v>20</v>
      </c>
      <c r="D586" s="273">
        <v>5</v>
      </c>
      <c r="E586" s="274">
        <v>1</v>
      </c>
      <c r="F586" s="274">
        <v>0</v>
      </c>
      <c r="G586" s="274">
        <v>22.95</v>
      </c>
      <c r="H586" s="9">
        <v>0</v>
      </c>
      <c r="I586" s="504">
        <f t="shared" si="31"/>
        <v>114.75</v>
      </c>
    </row>
    <row r="587" spans="1:9" ht="15.75">
      <c r="A587" s="297"/>
      <c r="B587" s="297"/>
      <c r="C587" s="275"/>
      <c r="D587" s="275"/>
      <c r="E587" s="275"/>
      <c r="F587" s="275"/>
      <c r="G587" s="275"/>
      <c r="H587" s="11" t="s">
        <v>17</v>
      </c>
      <c r="I587" s="505">
        <f>TRUNC( SUM(I577:I586),2)</f>
        <v>1704.04</v>
      </c>
    </row>
    <row r="588" spans="1:9" ht="15.75">
      <c r="A588" s="297"/>
      <c r="B588" s="297"/>
      <c r="C588" s="275"/>
      <c r="D588" s="275"/>
      <c r="E588" s="275"/>
      <c r="F588" s="275"/>
      <c r="G588" s="275"/>
      <c r="H588" s="10"/>
      <c r="I588" s="506"/>
    </row>
    <row r="589" spans="1:9" ht="15.75">
      <c r="A589" s="297"/>
      <c r="B589" s="297"/>
      <c r="C589" s="275"/>
      <c r="D589" s="275"/>
      <c r="E589" s="275"/>
      <c r="F589" s="275"/>
      <c r="G589" s="275"/>
      <c r="H589" s="10"/>
      <c r="I589" s="506"/>
    </row>
    <row r="590" spans="1:9" ht="15.75">
      <c r="A590" s="297"/>
      <c r="B590" s="297"/>
      <c r="C590" s="275"/>
      <c r="D590" s="275"/>
      <c r="E590" s="275"/>
      <c r="F590" s="275"/>
      <c r="G590" s="275"/>
      <c r="H590" s="10"/>
      <c r="I590" s="506"/>
    </row>
    <row r="591" spans="1:9" ht="15.75">
      <c r="A591" s="297"/>
      <c r="B591" s="297"/>
      <c r="C591" s="275"/>
      <c r="D591" s="275"/>
      <c r="E591" s="275"/>
      <c r="F591" s="275"/>
      <c r="G591" s="275"/>
      <c r="H591" s="10"/>
      <c r="I591" s="506"/>
    </row>
    <row r="592" spans="1:9" ht="15.75">
      <c r="A592" s="297"/>
      <c r="B592" s="297"/>
      <c r="C592" s="275"/>
      <c r="D592" s="275"/>
      <c r="E592" s="275"/>
      <c r="F592" s="275"/>
      <c r="G592" s="275"/>
      <c r="H592" s="10"/>
      <c r="I592" s="506"/>
    </row>
    <row r="593" spans="1:9" ht="15.75">
      <c r="A593" s="297"/>
      <c r="B593" s="297"/>
      <c r="C593" s="275"/>
      <c r="D593" s="275"/>
      <c r="E593" s="275"/>
      <c r="F593" s="275"/>
      <c r="G593" s="275"/>
      <c r="H593" s="10"/>
      <c r="I593" s="506"/>
    </row>
    <row r="594" spans="1:9" ht="15.75">
      <c r="A594" s="297"/>
      <c r="B594" s="297"/>
      <c r="C594" s="275"/>
      <c r="D594" s="275"/>
      <c r="E594" s="275"/>
      <c r="F594" s="275"/>
      <c r="G594" s="275"/>
      <c r="H594" s="10"/>
      <c r="I594" s="506"/>
    </row>
    <row r="595" spans="1:9" ht="15.75">
      <c r="A595" s="297"/>
      <c r="B595" s="297"/>
      <c r="C595" s="275"/>
      <c r="D595" s="275"/>
      <c r="E595" s="275"/>
      <c r="F595" s="275"/>
      <c r="G595" s="275"/>
      <c r="H595" s="10"/>
      <c r="I595" s="506"/>
    </row>
    <row r="596" spans="1:9" ht="15.75">
      <c r="A596" s="297"/>
      <c r="B596" s="297"/>
      <c r="C596" s="275"/>
      <c r="D596" s="275"/>
      <c r="E596" s="275"/>
      <c r="F596" s="275"/>
      <c r="G596" s="275"/>
      <c r="H596" s="10"/>
      <c r="I596" s="506"/>
    </row>
    <row r="597" spans="1:9" ht="15.75">
      <c r="A597" s="297"/>
      <c r="B597" s="297"/>
      <c r="C597" s="275"/>
      <c r="D597" s="275"/>
      <c r="E597" s="275"/>
      <c r="F597" s="275"/>
      <c r="G597" s="275"/>
      <c r="H597" s="10"/>
      <c r="I597" s="506"/>
    </row>
    <row r="598" spans="1:9" ht="15.75">
      <c r="A598" s="297"/>
      <c r="B598" s="297"/>
      <c r="C598" s="275"/>
      <c r="D598" s="275"/>
      <c r="E598" s="275"/>
      <c r="F598" s="275"/>
      <c r="G598" s="275"/>
      <c r="H598" s="10"/>
      <c r="I598" s="506"/>
    </row>
    <row r="599" spans="1:9" ht="15.75">
      <c r="A599" s="297"/>
      <c r="B599" s="297"/>
      <c r="C599" s="275"/>
      <c r="D599" s="275"/>
      <c r="E599" s="275"/>
      <c r="F599" s="275"/>
      <c r="G599" s="275"/>
      <c r="H599" s="10"/>
      <c r="I599" s="506"/>
    </row>
    <row r="600" spans="1:9" ht="15.75">
      <c r="A600" s="297"/>
      <c r="B600" s="297"/>
      <c r="C600" s="275"/>
      <c r="D600" s="275"/>
      <c r="E600" s="275"/>
      <c r="F600" s="275"/>
      <c r="G600" s="275"/>
      <c r="H600" s="10"/>
      <c r="I600" s="506"/>
    </row>
    <row r="601" spans="1:9" ht="15.75">
      <c r="A601" s="297"/>
      <c r="B601" s="297"/>
      <c r="C601" s="275"/>
      <c r="D601" s="275"/>
      <c r="E601" s="275"/>
      <c r="F601" s="275"/>
      <c r="G601" s="275"/>
      <c r="H601" s="10"/>
      <c r="I601" s="506"/>
    </row>
    <row r="602" spans="1:9" ht="15.75">
      <c r="A602" s="297"/>
      <c r="B602" s="297"/>
      <c r="C602" s="275"/>
      <c r="D602" s="275"/>
      <c r="E602" s="275"/>
      <c r="F602" s="275"/>
      <c r="G602" s="275"/>
      <c r="H602" s="10"/>
      <c r="I602" s="506"/>
    </row>
    <row r="603" spans="1:9" ht="15.75">
      <c r="A603" s="297"/>
      <c r="B603" s="297"/>
      <c r="C603" s="275"/>
      <c r="D603" s="275"/>
      <c r="E603" s="275"/>
      <c r="F603" s="275"/>
      <c r="G603" s="275"/>
      <c r="H603" s="10"/>
      <c r="I603" s="506"/>
    </row>
    <row r="604" spans="1:9" ht="15.75">
      <c r="A604" s="297"/>
      <c r="B604" s="297"/>
      <c r="C604" s="275"/>
      <c r="D604" s="275"/>
      <c r="E604" s="275"/>
      <c r="F604" s="275"/>
      <c r="G604" s="275"/>
      <c r="H604" s="10"/>
      <c r="I604" s="506"/>
    </row>
    <row r="605" spans="1:9" ht="15.75">
      <c r="A605" s="297"/>
      <c r="B605" s="297"/>
      <c r="C605" s="275"/>
      <c r="D605" s="275"/>
      <c r="E605" s="275"/>
      <c r="F605" s="275"/>
      <c r="G605" s="275"/>
      <c r="H605" s="10"/>
      <c r="I605" s="506"/>
    </row>
    <row r="606" spans="1:9" ht="15.75">
      <c r="A606" s="297"/>
      <c r="B606" s="297"/>
      <c r="C606" s="275"/>
      <c r="D606" s="275"/>
      <c r="E606" s="275"/>
      <c r="F606" s="275"/>
      <c r="G606" s="275"/>
      <c r="H606" s="10"/>
      <c r="I606" s="506"/>
    </row>
    <row r="607" spans="1:9" ht="15.75">
      <c r="A607" s="297"/>
      <c r="B607" s="297"/>
      <c r="C607" s="275"/>
      <c r="D607" s="275"/>
      <c r="E607" s="275"/>
      <c r="F607" s="275"/>
      <c r="G607" s="275"/>
      <c r="H607" s="10"/>
      <c r="I607" s="506"/>
    </row>
    <row r="608" spans="1:9" ht="15.75">
      <c r="A608" s="297"/>
      <c r="B608" s="297"/>
      <c r="C608" s="275"/>
      <c r="D608" s="275"/>
      <c r="E608" s="275"/>
      <c r="F608" s="275"/>
      <c r="G608" s="275"/>
      <c r="H608" s="10"/>
      <c r="I608" s="506"/>
    </row>
    <row r="609" spans="1:9" ht="15.75">
      <c r="A609" s="297"/>
      <c r="B609" s="297"/>
      <c r="C609" s="275"/>
      <c r="D609" s="275"/>
      <c r="E609" s="275"/>
      <c r="F609" s="275"/>
      <c r="G609" s="275"/>
      <c r="H609" s="10"/>
      <c r="I609" s="506"/>
    </row>
    <row r="610" spans="1:9" ht="15.75">
      <c r="A610" s="297"/>
      <c r="B610" s="297"/>
      <c r="C610" s="275"/>
      <c r="D610" s="275"/>
      <c r="E610" s="275"/>
      <c r="F610" s="275"/>
      <c r="G610" s="275"/>
      <c r="H610" s="10"/>
      <c r="I610" s="506"/>
    </row>
    <row r="611" spans="1:9" ht="15.75">
      <c r="A611" s="297"/>
      <c r="B611" s="297"/>
      <c r="C611" s="275"/>
      <c r="D611" s="275"/>
      <c r="E611" s="275"/>
      <c r="F611" s="275"/>
      <c r="G611" s="275"/>
      <c r="H611" s="10"/>
      <c r="I611" s="506"/>
    </row>
    <row r="612" spans="1:9" ht="15.75">
      <c r="A612" s="297"/>
      <c r="B612" s="297"/>
      <c r="C612" s="275"/>
      <c r="D612" s="275"/>
      <c r="E612" s="275"/>
      <c r="F612" s="275"/>
      <c r="G612" s="275"/>
      <c r="H612" s="10"/>
      <c r="I612" s="506"/>
    </row>
    <row r="613" spans="1:9" ht="15.75">
      <c r="A613" s="297"/>
      <c r="B613" s="297"/>
      <c r="C613" s="275"/>
      <c r="D613" s="275"/>
      <c r="E613" s="275"/>
      <c r="F613" s="275"/>
      <c r="G613" s="275"/>
      <c r="H613" s="10"/>
      <c r="I613" s="506"/>
    </row>
    <row r="614" spans="1:9" ht="15.75">
      <c r="A614" s="297"/>
      <c r="B614" s="297"/>
      <c r="C614" s="275"/>
      <c r="D614" s="275"/>
      <c r="E614" s="275"/>
      <c r="F614" s="275"/>
      <c r="G614" s="275"/>
      <c r="H614" s="10"/>
      <c r="I614" s="506"/>
    </row>
    <row r="615" spans="1:9" ht="15.75">
      <c r="A615" s="297"/>
      <c r="B615" s="297"/>
      <c r="C615" s="275"/>
      <c r="D615" s="275"/>
      <c r="E615" s="275"/>
      <c r="F615" s="275"/>
      <c r="G615" s="275"/>
      <c r="H615" s="10"/>
      <c r="I615" s="506"/>
    </row>
    <row r="616" spans="1:9" ht="15.75">
      <c r="A616" s="297"/>
      <c r="B616" s="297"/>
      <c r="C616" s="275"/>
      <c r="D616" s="275"/>
      <c r="E616" s="275"/>
      <c r="F616" s="275"/>
      <c r="G616" s="275"/>
      <c r="H616" s="10"/>
      <c r="I616" s="506"/>
    </row>
    <row r="617" spans="1:9" ht="15.75">
      <c r="A617" s="297"/>
      <c r="B617" s="297"/>
      <c r="C617" s="275"/>
      <c r="D617" s="275"/>
      <c r="E617" s="275"/>
      <c r="F617" s="275"/>
      <c r="G617" s="275"/>
      <c r="H617" s="10"/>
      <c r="I617" s="506"/>
    </row>
    <row r="618" spans="1:9" ht="15.75">
      <c r="A618" s="297"/>
      <c r="B618" s="297"/>
      <c r="C618" s="275"/>
      <c r="D618" s="275"/>
      <c r="E618" s="275"/>
      <c r="F618" s="275"/>
      <c r="G618" s="275"/>
      <c r="H618" s="10"/>
      <c r="I618" s="506"/>
    </row>
    <row r="619" spans="1:9" ht="15.75">
      <c r="A619" s="297"/>
      <c r="B619" s="297"/>
      <c r="C619" s="275"/>
      <c r="D619" s="275"/>
      <c r="E619" s="275"/>
      <c r="F619" s="275"/>
      <c r="G619" s="275"/>
      <c r="H619" s="10"/>
      <c r="I619" s="506"/>
    </row>
    <row r="620" spans="1:9" ht="15.75">
      <c r="A620" s="297"/>
      <c r="B620" s="297"/>
      <c r="C620" s="275"/>
      <c r="D620" s="275"/>
      <c r="E620" s="275"/>
      <c r="F620" s="275"/>
      <c r="G620" s="275"/>
      <c r="H620" s="10"/>
      <c r="I620" s="506"/>
    </row>
    <row r="621" spans="1:9" ht="15.75">
      <c r="A621" s="297"/>
      <c r="B621" s="297"/>
      <c r="C621" s="275"/>
      <c r="D621" s="275"/>
      <c r="E621" s="275"/>
      <c r="F621" s="275"/>
      <c r="G621" s="275"/>
      <c r="H621" s="10"/>
      <c r="I621" s="506"/>
    </row>
    <row r="622" spans="1:9" ht="15.75">
      <c r="A622" s="297"/>
      <c r="B622" s="297"/>
      <c r="C622" s="275"/>
      <c r="D622" s="275"/>
      <c r="E622" s="275"/>
      <c r="F622" s="275"/>
      <c r="G622" s="275"/>
      <c r="H622" s="10"/>
      <c r="I622" s="506"/>
    </row>
    <row r="623" spans="1:9" ht="15.75">
      <c r="A623" s="297"/>
      <c r="B623" s="297"/>
      <c r="C623" s="275"/>
      <c r="D623" s="275"/>
      <c r="E623" s="275"/>
      <c r="F623" s="275"/>
      <c r="G623" s="275"/>
      <c r="H623" s="10"/>
      <c r="I623" s="506"/>
    </row>
    <row r="624" spans="1:9" ht="15.75">
      <c r="A624" s="297"/>
      <c r="B624" s="297"/>
      <c r="C624" s="275"/>
      <c r="D624" s="275"/>
      <c r="E624" s="275"/>
      <c r="F624" s="275"/>
      <c r="G624" s="275"/>
      <c r="H624" s="10"/>
      <c r="I624" s="506"/>
    </row>
    <row r="625" spans="1:9" ht="15.75">
      <c r="A625" s="297"/>
      <c r="B625" s="297"/>
      <c r="C625" s="275"/>
      <c r="D625" s="275"/>
      <c r="E625" s="275"/>
      <c r="F625" s="275"/>
      <c r="G625" s="275"/>
      <c r="H625" s="10"/>
      <c r="I625" s="506"/>
    </row>
    <row r="626" spans="1:9" ht="15.75">
      <c r="A626" s="297"/>
      <c r="B626" s="297"/>
      <c r="C626" s="275"/>
      <c r="D626" s="275"/>
      <c r="E626" s="275"/>
      <c r="F626" s="275"/>
      <c r="G626" s="275"/>
      <c r="H626" s="10"/>
      <c r="I626" s="506"/>
    </row>
    <row r="629" spans="1:9" ht="15.75">
      <c r="A629" s="571" t="s">
        <v>294</v>
      </c>
      <c r="B629" s="293"/>
      <c r="C629" s="269"/>
      <c r="D629" s="269"/>
      <c r="E629" s="269"/>
      <c r="F629" s="269"/>
      <c r="G629" s="269"/>
      <c r="H629" s="1"/>
      <c r="I629" s="500"/>
    </row>
    <row r="630" spans="1:9" ht="15.75">
      <c r="A630" s="566"/>
      <c r="B630" s="294"/>
      <c r="C630" s="270"/>
      <c r="D630" s="270"/>
      <c r="E630" s="270"/>
      <c r="F630" s="270"/>
      <c r="G630" s="270"/>
      <c r="H630" s="3"/>
      <c r="I630" s="501"/>
    </row>
    <row r="631" spans="1:9" ht="15.75">
      <c r="A631" s="546"/>
      <c r="B631" s="295"/>
      <c r="C631" s="271"/>
      <c r="D631" s="271"/>
      <c r="E631" s="272"/>
      <c r="F631" s="272"/>
      <c r="G631" s="272"/>
      <c r="H631" s="4"/>
      <c r="I631" s="502"/>
    </row>
    <row r="632" spans="1:9" ht="15.75">
      <c r="A632" s="542" t="s">
        <v>184</v>
      </c>
      <c r="B632" s="296" t="s">
        <v>14</v>
      </c>
      <c r="C632" s="5" t="s">
        <v>185</v>
      </c>
      <c r="D632" s="5" t="s">
        <v>186</v>
      </c>
      <c r="E632" s="5" t="s">
        <v>187</v>
      </c>
      <c r="F632" s="5" t="s">
        <v>188</v>
      </c>
      <c r="G632" s="5" t="s">
        <v>189</v>
      </c>
      <c r="H632" s="5" t="s">
        <v>190</v>
      </c>
      <c r="I632" s="503" t="s">
        <v>191</v>
      </c>
    </row>
    <row r="633" spans="1:9" ht="45">
      <c r="A633" s="6" t="s">
        <v>231</v>
      </c>
      <c r="B633" s="7" t="s">
        <v>232</v>
      </c>
      <c r="C633" s="8" t="s">
        <v>233</v>
      </c>
      <c r="D633" s="273">
        <v>0.83299999999999996</v>
      </c>
      <c r="E633" s="274">
        <v>1</v>
      </c>
      <c r="F633" s="274">
        <v>0</v>
      </c>
      <c r="G633" s="274">
        <v>307.16000000000003</v>
      </c>
      <c r="H633" s="9">
        <v>0</v>
      </c>
      <c r="I633" s="504">
        <f t="shared" ref="I633:I641" si="32">TRUNC(D633*G633,2)</f>
        <v>255.86</v>
      </c>
    </row>
    <row r="634" spans="1:9" ht="30">
      <c r="A634" s="6" t="s">
        <v>238</v>
      </c>
      <c r="B634" s="7" t="s">
        <v>239</v>
      </c>
      <c r="C634" s="8" t="s">
        <v>26</v>
      </c>
      <c r="D634" s="273">
        <v>11.6</v>
      </c>
      <c r="E634" s="274">
        <v>1</v>
      </c>
      <c r="F634" s="274">
        <v>0</v>
      </c>
      <c r="G634" s="274">
        <v>8.36</v>
      </c>
      <c r="H634" s="9">
        <v>0</v>
      </c>
      <c r="I634" s="504">
        <f t="shared" si="32"/>
        <v>96.97</v>
      </c>
    </row>
    <row r="635" spans="1:9" ht="30">
      <c r="A635" s="6" t="s">
        <v>259</v>
      </c>
      <c r="B635" s="7" t="s">
        <v>260</v>
      </c>
      <c r="C635" s="8" t="s">
        <v>26</v>
      </c>
      <c r="D635" s="273">
        <v>1.74</v>
      </c>
      <c r="E635" s="274">
        <v>1</v>
      </c>
      <c r="F635" s="274">
        <v>0</v>
      </c>
      <c r="G635" s="274">
        <v>38.85</v>
      </c>
      <c r="H635" s="9">
        <v>0</v>
      </c>
      <c r="I635" s="504">
        <f t="shared" si="32"/>
        <v>67.59</v>
      </c>
    </row>
    <row r="636" spans="1:9">
      <c r="A636" s="6" t="s">
        <v>292</v>
      </c>
      <c r="B636" s="7" t="s">
        <v>293</v>
      </c>
      <c r="C636" s="8" t="s">
        <v>22</v>
      </c>
      <c r="D636" s="273">
        <v>2.08</v>
      </c>
      <c r="E636" s="274">
        <v>1</v>
      </c>
      <c r="F636" s="274">
        <v>0</v>
      </c>
      <c r="G636" s="274">
        <v>320.48</v>
      </c>
      <c r="H636" s="9">
        <v>0</v>
      </c>
      <c r="I636" s="504">
        <f t="shared" si="32"/>
        <v>666.59</v>
      </c>
    </row>
    <row r="637" spans="1:9">
      <c r="A637" s="6" t="s">
        <v>194</v>
      </c>
      <c r="B637" s="7" t="s">
        <v>195</v>
      </c>
      <c r="C637" s="8" t="s">
        <v>20</v>
      </c>
      <c r="D637" s="273">
        <v>2</v>
      </c>
      <c r="E637" s="274">
        <v>1</v>
      </c>
      <c r="F637" s="274">
        <v>0</v>
      </c>
      <c r="G637" s="274">
        <v>21.06</v>
      </c>
      <c r="H637" s="9">
        <v>0</v>
      </c>
      <c r="I637" s="504">
        <f t="shared" si="32"/>
        <v>42.12</v>
      </c>
    </row>
    <row r="638" spans="1:9" ht="30">
      <c r="A638" s="6" t="s">
        <v>244</v>
      </c>
      <c r="B638" s="7" t="s">
        <v>245</v>
      </c>
      <c r="C638" s="8" t="s">
        <v>25</v>
      </c>
      <c r="D638" s="273">
        <v>3.9E-2</v>
      </c>
      <c r="E638" s="274">
        <v>1</v>
      </c>
      <c r="F638" s="274">
        <v>0</v>
      </c>
      <c r="G638" s="274">
        <v>705.61</v>
      </c>
      <c r="H638" s="9">
        <v>0</v>
      </c>
      <c r="I638" s="504">
        <f t="shared" si="32"/>
        <v>27.51</v>
      </c>
    </row>
    <row r="639" spans="1:9">
      <c r="A639" s="6" t="s">
        <v>246</v>
      </c>
      <c r="B639" s="7" t="s">
        <v>247</v>
      </c>
      <c r="C639" s="8" t="s">
        <v>20</v>
      </c>
      <c r="D639" s="273">
        <v>2</v>
      </c>
      <c r="E639" s="274">
        <v>1</v>
      </c>
      <c r="F639" s="274">
        <v>0</v>
      </c>
      <c r="G639" s="274">
        <v>24.27</v>
      </c>
      <c r="H639" s="9">
        <v>0</v>
      </c>
      <c r="I639" s="504">
        <f t="shared" si="32"/>
        <v>48.54</v>
      </c>
    </row>
    <row r="640" spans="1:9">
      <c r="A640" s="6" t="s">
        <v>202</v>
      </c>
      <c r="B640" s="7" t="s">
        <v>203</v>
      </c>
      <c r="C640" s="8" t="s">
        <v>20</v>
      </c>
      <c r="D640" s="273">
        <v>8.32</v>
      </c>
      <c r="E640" s="274">
        <v>1</v>
      </c>
      <c r="F640" s="274">
        <v>0</v>
      </c>
      <c r="G640" s="274">
        <v>20.74</v>
      </c>
      <c r="H640" s="9">
        <v>0</v>
      </c>
      <c r="I640" s="504">
        <f t="shared" si="32"/>
        <v>172.55</v>
      </c>
    </row>
    <row r="641" spans="1:10">
      <c r="A641" s="6" t="s">
        <v>284</v>
      </c>
      <c r="B641" s="6" t="s">
        <v>285</v>
      </c>
      <c r="C641" s="8" t="s">
        <v>20</v>
      </c>
      <c r="D641" s="273">
        <v>8.32</v>
      </c>
      <c r="E641" s="274">
        <v>1</v>
      </c>
      <c r="F641" s="274">
        <v>0</v>
      </c>
      <c r="G641" s="274">
        <v>22.95</v>
      </c>
      <c r="H641" s="9">
        <v>0</v>
      </c>
      <c r="I641" s="504">
        <f t="shared" si="32"/>
        <v>190.94</v>
      </c>
    </row>
    <row r="642" spans="1:10" ht="15.75">
      <c r="A642" s="297"/>
      <c r="B642" s="297"/>
      <c r="C642" s="275"/>
      <c r="D642" s="275"/>
      <c r="E642" s="275"/>
      <c r="F642" s="275"/>
      <c r="G642" s="275"/>
      <c r="H642" s="11" t="s">
        <v>17</v>
      </c>
      <c r="I642" s="505">
        <f>TRUNC( SUM(I633:I641),2)</f>
        <v>1568.67</v>
      </c>
    </row>
    <row r="645" spans="1:10" ht="15.75">
      <c r="A645" s="571" t="s">
        <v>15777</v>
      </c>
      <c r="B645" s="294"/>
      <c r="C645" s="270"/>
      <c r="D645" s="270"/>
      <c r="E645" s="270"/>
      <c r="F645" s="270"/>
      <c r="G645" s="270"/>
      <c r="H645" s="3"/>
      <c r="I645" s="501"/>
      <c r="J645" s="161"/>
    </row>
    <row r="646" spans="1:10" ht="15.75">
      <c r="A646" s="546"/>
      <c r="B646" s="295"/>
      <c r="C646" s="271"/>
      <c r="D646" s="271"/>
      <c r="E646" s="272"/>
      <c r="F646" s="272"/>
      <c r="G646" s="272"/>
      <c r="H646" s="4"/>
      <c r="I646" s="502"/>
      <c r="J646" s="161"/>
    </row>
    <row r="647" spans="1:10" ht="15.75">
      <c r="A647" s="542" t="s">
        <v>184</v>
      </c>
      <c r="B647" s="296" t="s">
        <v>14</v>
      </c>
      <c r="C647" s="5" t="s">
        <v>185</v>
      </c>
      <c r="D647" s="5" t="s">
        <v>186</v>
      </c>
      <c r="E647" s="5" t="s">
        <v>187</v>
      </c>
      <c r="F647" s="5" t="s">
        <v>188</v>
      </c>
      <c r="G647" s="5" t="s">
        <v>189</v>
      </c>
      <c r="H647" s="5" t="s">
        <v>190</v>
      </c>
      <c r="I647" s="503" t="s">
        <v>191</v>
      </c>
    </row>
    <row r="648" spans="1:10" ht="45">
      <c r="A648" s="6" t="s">
        <v>231</v>
      </c>
      <c r="B648" s="7" t="s">
        <v>232</v>
      </c>
      <c r="C648" s="8" t="s">
        <v>233</v>
      </c>
      <c r="D648" s="273">
        <v>0.4</v>
      </c>
      <c r="E648" s="274">
        <v>1</v>
      </c>
      <c r="F648" s="274">
        <v>0</v>
      </c>
      <c r="G648" s="274">
        <v>307.16000000000003</v>
      </c>
      <c r="H648" s="9">
        <v>0</v>
      </c>
      <c r="I648" s="504">
        <f t="shared" ref="I648:I656" si="33">TRUNC(D648*G648,2)</f>
        <v>122.86</v>
      </c>
    </row>
    <row r="649" spans="1:10" ht="30">
      <c r="A649" s="6" t="s">
        <v>238</v>
      </c>
      <c r="B649" s="7" t="s">
        <v>239</v>
      </c>
      <c r="C649" s="8" t="s">
        <v>26</v>
      </c>
      <c r="D649" s="273">
        <v>5.57</v>
      </c>
      <c r="E649" s="274">
        <v>1</v>
      </c>
      <c r="F649" s="274">
        <v>0</v>
      </c>
      <c r="G649" s="274">
        <v>8.36</v>
      </c>
      <c r="H649" s="9">
        <v>0</v>
      </c>
      <c r="I649" s="504">
        <f t="shared" si="33"/>
        <v>46.56</v>
      </c>
    </row>
    <row r="650" spans="1:10" ht="30">
      <c r="A650" s="6" t="s">
        <v>259</v>
      </c>
      <c r="B650" s="7" t="s">
        <v>260</v>
      </c>
      <c r="C650" s="8" t="s">
        <v>26</v>
      </c>
      <c r="D650" s="273">
        <v>0.83</v>
      </c>
      <c r="E650" s="274">
        <v>1</v>
      </c>
      <c r="F650" s="274">
        <v>0</v>
      </c>
      <c r="G650" s="274">
        <v>38.85</v>
      </c>
      <c r="H650" s="9">
        <v>0</v>
      </c>
      <c r="I650" s="504">
        <f t="shared" si="33"/>
        <v>32.24</v>
      </c>
    </row>
    <row r="651" spans="1:10">
      <c r="A651" s="6" t="s">
        <v>292</v>
      </c>
      <c r="B651" s="7" t="s">
        <v>293</v>
      </c>
      <c r="C651" s="8" t="s">
        <v>22</v>
      </c>
      <c r="D651" s="273">
        <v>1</v>
      </c>
      <c r="E651" s="274">
        <v>1</v>
      </c>
      <c r="F651" s="274">
        <v>0</v>
      </c>
      <c r="G651" s="274">
        <v>320.48</v>
      </c>
      <c r="H651" s="9">
        <v>0</v>
      </c>
      <c r="I651" s="504">
        <f t="shared" si="33"/>
        <v>320.48</v>
      </c>
    </row>
    <row r="652" spans="1:10">
      <c r="A652" s="6" t="s">
        <v>194</v>
      </c>
      <c r="B652" s="7" t="s">
        <v>195</v>
      </c>
      <c r="C652" s="8" t="s">
        <v>20</v>
      </c>
      <c r="D652" s="273">
        <v>0.9</v>
      </c>
      <c r="E652" s="274">
        <v>1</v>
      </c>
      <c r="F652" s="274">
        <v>0</v>
      </c>
      <c r="G652" s="274">
        <v>21.06</v>
      </c>
      <c r="H652" s="9">
        <v>0</v>
      </c>
      <c r="I652" s="504">
        <f t="shared" si="33"/>
        <v>18.95</v>
      </c>
    </row>
    <row r="653" spans="1:10" ht="30">
      <c r="A653" s="6" t="s">
        <v>244</v>
      </c>
      <c r="B653" s="7" t="s">
        <v>245</v>
      </c>
      <c r="C653" s="8" t="s">
        <v>25</v>
      </c>
      <c r="D653" s="273">
        <v>0.18</v>
      </c>
      <c r="E653" s="274">
        <v>1</v>
      </c>
      <c r="F653" s="274">
        <v>0</v>
      </c>
      <c r="G653" s="274">
        <v>705.61</v>
      </c>
      <c r="H653" s="9">
        <v>0</v>
      </c>
      <c r="I653" s="504">
        <f t="shared" si="33"/>
        <v>127</v>
      </c>
    </row>
    <row r="654" spans="1:10">
      <c r="A654" s="6" t="s">
        <v>246</v>
      </c>
      <c r="B654" s="7" t="s">
        <v>247</v>
      </c>
      <c r="C654" s="8" t="s">
        <v>20</v>
      </c>
      <c r="D654" s="273">
        <v>1</v>
      </c>
      <c r="E654" s="274">
        <v>1</v>
      </c>
      <c r="F654" s="274">
        <v>0</v>
      </c>
      <c r="G654" s="274">
        <v>24.27</v>
      </c>
      <c r="H654" s="9">
        <v>0</v>
      </c>
      <c r="I654" s="504">
        <f t="shared" si="33"/>
        <v>24.27</v>
      </c>
    </row>
    <row r="655" spans="1:10">
      <c r="A655" s="6" t="s">
        <v>202</v>
      </c>
      <c r="B655" s="7" t="s">
        <v>203</v>
      </c>
      <c r="C655" s="8" t="s">
        <v>20</v>
      </c>
      <c r="D655" s="273">
        <v>4</v>
      </c>
      <c r="E655" s="274">
        <v>1</v>
      </c>
      <c r="F655" s="274">
        <v>0</v>
      </c>
      <c r="G655" s="274">
        <v>20.74</v>
      </c>
      <c r="H655" s="9">
        <v>0</v>
      </c>
      <c r="I655" s="504">
        <f t="shared" si="33"/>
        <v>82.96</v>
      </c>
    </row>
    <row r="656" spans="1:10">
      <c r="A656" s="6" t="s">
        <v>284</v>
      </c>
      <c r="B656" s="6" t="s">
        <v>285</v>
      </c>
      <c r="C656" s="8" t="s">
        <v>20</v>
      </c>
      <c r="D656" s="273">
        <v>4</v>
      </c>
      <c r="E656" s="274">
        <v>1</v>
      </c>
      <c r="F656" s="274">
        <v>0</v>
      </c>
      <c r="G656" s="274">
        <v>22.95</v>
      </c>
      <c r="H656" s="9">
        <v>0</v>
      </c>
      <c r="I656" s="504">
        <f t="shared" si="33"/>
        <v>91.8</v>
      </c>
    </row>
    <row r="657" spans="1:10" ht="15.75">
      <c r="A657" s="297"/>
      <c r="B657" s="297"/>
      <c r="C657" s="275"/>
      <c r="D657" s="275"/>
      <c r="E657" s="275"/>
      <c r="F657" s="275"/>
      <c r="G657" s="275"/>
      <c r="H657" s="11" t="s">
        <v>17</v>
      </c>
      <c r="I657" s="505">
        <f>TRUNC( SUM(I648:I656),2)</f>
        <v>867.12</v>
      </c>
    </row>
    <row r="659" spans="1:10" ht="15.75">
      <c r="A659" s="571" t="s">
        <v>15422</v>
      </c>
      <c r="B659" s="294"/>
      <c r="C659" s="270"/>
      <c r="D659" s="270"/>
      <c r="E659" s="270"/>
      <c r="F659" s="270"/>
      <c r="G659" s="270"/>
      <c r="H659" s="3"/>
      <c r="I659" s="501"/>
      <c r="J659" s="190"/>
    </row>
    <row r="660" spans="1:10" ht="15.75">
      <c r="A660" s="565">
        <v>119000081</v>
      </c>
      <c r="B660" s="295"/>
      <c r="C660" s="271"/>
      <c r="D660" s="271"/>
      <c r="E660" s="272"/>
      <c r="F660" s="272"/>
      <c r="G660" s="272"/>
      <c r="H660" s="4"/>
      <c r="I660" s="502"/>
      <c r="J660" s="190"/>
    </row>
    <row r="661" spans="1:10" ht="15.75">
      <c r="A661" s="542" t="s">
        <v>184</v>
      </c>
      <c r="B661" s="296" t="s">
        <v>14</v>
      </c>
      <c r="C661" s="5" t="s">
        <v>185</v>
      </c>
      <c r="D661" s="5" t="s">
        <v>186</v>
      </c>
      <c r="E661" s="5" t="s">
        <v>187</v>
      </c>
      <c r="F661" s="5" t="s">
        <v>188</v>
      </c>
      <c r="G661" s="5" t="s">
        <v>189</v>
      </c>
      <c r="H661" s="5" t="s">
        <v>190</v>
      </c>
      <c r="I661" s="503" t="s">
        <v>191</v>
      </c>
      <c r="J661" s="190"/>
    </row>
    <row r="662" spans="1:10">
      <c r="A662" s="6">
        <v>4006</v>
      </c>
      <c r="B662" s="311" t="s">
        <v>15780</v>
      </c>
      <c r="C662" s="8" t="s">
        <v>15778</v>
      </c>
      <c r="D662" s="8">
        <v>0.3</v>
      </c>
      <c r="E662" s="274">
        <v>1</v>
      </c>
      <c r="F662" s="274">
        <v>0</v>
      </c>
      <c r="G662" s="8">
        <v>1600</v>
      </c>
      <c r="H662" s="9">
        <v>0</v>
      </c>
      <c r="I662" s="504">
        <f t="shared" ref="I662:I673" si="34">TRUNC(D662*G662,2)</f>
        <v>480</v>
      </c>
    </row>
    <row r="663" spans="1:10">
      <c r="A663" s="6">
        <v>11447</v>
      </c>
      <c r="B663" s="312" t="s">
        <v>15781</v>
      </c>
      <c r="C663" s="8" t="s">
        <v>15779</v>
      </c>
      <c r="D663" s="8">
        <v>6</v>
      </c>
      <c r="E663" s="274">
        <v>1</v>
      </c>
      <c r="F663" s="274">
        <v>0</v>
      </c>
      <c r="G663" s="8">
        <v>32.15</v>
      </c>
      <c r="H663" s="9">
        <v>0</v>
      </c>
      <c r="I663" s="504">
        <f t="shared" si="34"/>
        <v>192.9</v>
      </c>
    </row>
    <row r="664" spans="1:10">
      <c r="A664" s="6">
        <v>11480</v>
      </c>
      <c r="B664" s="312" t="s">
        <v>15782</v>
      </c>
      <c r="C664" s="8" t="s">
        <v>42</v>
      </c>
      <c r="D664" s="8">
        <v>1</v>
      </c>
      <c r="E664" s="274">
        <v>1</v>
      </c>
      <c r="F664" s="274">
        <v>0</v>
      </c>
      <c r="G664" s="8">
        <v>126.14</v>
      </c>
      <c r="H664" s="9">
        <v>1</v>
      </c>
      <c r="I664" s="504">
        <f t="shared" ref="I664" si="35">TRUNC(D664*G664,2)</f>
        <v>126.14</v>
      </c>
    </row>
    <row r="665" spans="1:10" ht="45">
      <c r="A665" s="6" t="s">
        <v>231</v>
      </c>
      <c r="B665" s="7" t="s">
        <v>232</v>
      </c>
      <c r="C665" s="8" t="s">
        <v>233</v>
      </c>
      <c r="D665" s="273">
        <v>0.4</v>
      </c>
      <c r="E665" s="274">
        <v>1</v>
      </c>
      <c r="F665" s="274">
        <v>0</v>
      </c>
      <c r="G665" s="274">
        <v>307.16000000000003</v>
      </c>
      <c r="H665" s="9">
        <v>0</v>
      </c>
      <c r="I665" s="504">
        <f t="shared" si="34"/>
        <v>122.86</v>
      </c>
    </row>
    <row r="666" spans="1:10" ht="30">
      <c r="A666" s="6" t="s">
        <v>238</v>
      </c>
      <c r="B666" s="7" t="s">
        <v>239</v>
      </c>
      <c r="C666" s="8" t="s">
        <v>26</v>
      </c>
      <c r="D666" s="273">
        <v>14.6</v>
      </c>
      <c r="E666" s="274">
        <v>1</v>
      </c>
      <c r="F666" s="274">
        <v>0</v>
      </c>
      <c r="G666" s="274">
        <v>8.36</v>
      </c>
      <c r="H666" s="9">
        <v>0</v>
      </c>
      <c r="I666" s="504">
        <f t="shared" si="34"/>
        <v>122.05</v>
      </c>
    </row>
    <row r="667" spans="1:10" ht="30">
      <c r="A667" s="6" t="s">
        <v>259</v>
      </c>
      <c r="B667" s="7" t="s">
        <v>260</v>
      </c>
      <c r="C667" s="8" t="s">
        <v>26</v>
      </c>
      <c r="D667" s="273">
        <v>0.83</v>
      </c>
      <c r="E667" s="274">
        <v>1</v>
      </c>
      <c r="F667" s="274">
        <v>0</v>
      </c>
      <c r="G667" s="274">
        <v>38.85</v>
      </c>
      <c r="H667" s="9">
        <v>0</v>
      </c>
      <c r="I667" s="504">
        <f t="shared" si="34"/>
        <v>32.24</v>
      </c>
    </row>
    <row r="668" spans="1:10">
      <c r="A668" s="6" t="s">
        <v>292</v>
      </c>
      <c r="B668" s="7" t="s">
        <v>293</v>
      </c>
      <c r="C668" s="8" t="s">
        <v>22</v>
      </c>
      <c r="D668" s="273">
        <v>3.0550000000000002</v>
      </c>
      <c r="E668" s="274">
        <v>1</v>
      </c>
      <c r="F668" s="274">
        <v>0</v>
      </c>
      <c r="G668" s="274">
        <v>320.48</v>
      </c>
      <c r="H668" s="9">
        <v>0</v>
      </c>
      <c r="I668" s="504">
        <f t="shared" si="34"/>
        <v>979.06</v>
      </c>
    </row>
    <row r="669" spans="1:10">
      <c r="A669" s="6" t="s">
        <v>194</v>
      </c>
      <c r="B669" s="7" t="s">
        <v>195</v>
      </c>
      <c r="C669" s="8" t="s">
        <v>20</v>
      </c>
      <c r="D669" s="273">
        <v>10</v>
      </c>
      <c r="E669" s="274">
        <v>1</v>
      </c>
      <c r="F669" s="274">
        <v>0</v>
      </c>
      <c r="G669" s="274">
        <v>21.06</v>
      </c>
      <c r="H669" s="9">
        <v>0</v>
      </c>
      <c r="I669" s="504">
        <f t="shared" si="34"/>
        <v>210.6</v>
      </c>
    </row>
    <row r="670" spans="1:10" ht="30">
      <c r="A670" s="6" t="s">
        <v>244</v>
      </c>
      <c r="B670" s="7" t="s">
        <v>245</v>
      </c>
      <c r="C670" s="8" t="s">
        <v>25</v>
      </c>
      <c r="D670" s="273">
        <v>0.18</v>
      </c>
      <c r="E670" s="274">
        <v>1</v>
      </c>
      <c r="F670" s="274">
        <v>0</v>
      </c>
      <c r="G670" s="274">
        <v>705.61</v>
      </c>
      <c r="H670" s="9">
        <v>0</v>
      </c>
      <c r="I670" s="504">
        <f t="shared" si="34"/>
        <v>127</v>
      </c>
    </row>
    <row r="671" spans="1:10">
      <c r="A671" s="6" t="s">
        <v>246</v>
      </c>
      <c r="B671" s="7" t="s">
        <v>247</v>
      </c>
      <c r="C671" s="8" t="s">
        <v>20</v>
      </c>
      <c r="D671" s="273">
        <v>18</v>
      </c>
      <c r="E671" s="274">
        <v>1</v>
      </c>
      <c r="F671" s="274">
        <v>0</v>
      </c>
      <c r="G671" s="274">
        <v>24.27</v>
      </c>
      <c r="H671" s="9">
        <v>0</v>
      </c>
      <c r="I671" s="504">
        <f t="shared" si="34"/>
        <v>436.86</v>
      </c>
    </row>
    <row r="672" spans="1:10">
      <c r="A672" s="6" t="s">
        <v>202</v>
      </c>
      <c r="B672" s="7" t="s">
        <v>203</v>
      </c>
      <c r="C672" s="8" t="s">
        <v>20</v>
      </c>
      <c r="D672" s="273">
        <v>16</v>
      </c>
      <c r="E672" s="274">
        <v>1</v>
      </c>
      <c r="F672" s="274">
        <v>0</v>
      </c>
      <c r="G672" s="274">
        <v>20.74</v>
      </c>
      <c r="H672" s="9">
        <v>0</v>
      </c>
      <c r="I672" s="504">
        <f t="shared" si="34"/>
        <v>331.84</v>
      </c>
    </row>
    <row r="673" spans="1:9">
      <c r="A673" s="6" t="s">
        <v>284</v>
      </c>
      <c r="B673" s="6" t="s">
        <v>285</v>
      </c>
      <c r="C673" s="8" t="s">
        <v>20</v>
      </c>
      <c r="D673" s="273">
        <v>8</v>
      </c>
      <c r="E673" s="274">
        <v>1</v>
      </c>
      <c r="F673" s="274">
        <v>0</v>
      </c>
      <c r="G673" s="274">
        <v>22.95</v>
      </c>
      <c r="H673" s="9">
        <v>0</v>
      </c>
      <c r="I673" s="504">
        <f t="shared" si="34"/>
        <v>183.6</v>
      </c>
    </row>
    <row r="674" spans="1:9" ht="15.75">
      <c r="A674" s="297"/>
      <c r="B674" s="297"/>
      <c r="C674" s="275"/>
      <c r="D674" s="275"/>
      <c r="E674" s="275"/>
      <c r="F674" s="275"/>
      <c r="G674" s="275"/>
      <c r="H674" s="11" t="s">
        <v>17</v>
      </c>
      <c r="I674" s="505">
        <f>TRUNC( SUM(I662:I673),2)</f>
        <v>3345.15</v>
      </c>
    </row>
    <row r="696" spans="1:10" ht="15.75">
      <c r="A696" s="571" t="s">
        <v>15776</v>
      </c>
      <c r="B696" s="293"/>
      <c r="C696" s="269"/>
      <c r="D696" s="269"/>
      <c r="E696" s="269"/>
      <c r="F696" s="269"/>
      <c r="G696" s="269"/>
      <c r="H696" s="1"/>
      <c r="I696" s="500"/>
      <c r="J696" s="161"/>
    </row>
    <row r="697" spans="1:10" ht="15.75">
      <c r="A697" s="566"/>
      <c r="B697" s="294"/>
      <c r="C697" s="270"/>
      <c r="D697" s="270"/>
      <c r="E697" s="270"/>
      <c r="F697" s="270"/>
      <c r="G697" s="270"/>
      <c r="H697" s="3"/>
      <c r="I697" s="501"/>
      <c r="J697" s="161"/>
    </row>
    <row r="698" spans="1:10" ht="15.75">
      <c r="A698" s="546"/>
      <c r="B698" s="295"/>
      <c r="C698" s="271"/>
      <c r="D698" s="271"/>
      <c r="E698" s="272"/>
      <c r="F698" s="272"/>
      <c r="G698" s="272"/>
      <c r="H698" s="4"/>
      <c r="I698" s="502"/>
    </row>
    <row r="699" spans="1:10" ht="15.75">
      <c r="A699" s="542" t="s">
        <v>184</v>
      </c>
      <c r="B699" s="296" t="s">
        <v>14</v>
      </c>
      <c r="C699" s="5" t="s">
        <v>185</v>
      </c>
      <c r="D699" s="5" t="s">
        <v>186</v>
      </c>
      <c r="E699" s="5" t="s">
        <v>187</v>
      </c>
      <c r="F699" s="5" t="s">
        <v>188</v>
      </c>
      <c r="G699" s="5" t="s">
        <v>189</v>
      </c>
      <c r="H699" s="5" t="s">
        <v>190</v>
      </c>
      <c r="I699" s="503" t="s">
        <v>191</v>
      </c>
    </row>
    <row r="700" spans="1:10" ht="45">
      <c r="A700" s="6" t="s">
        <v>231</v>
      </c>
      <c r="B700" s="7" t="s">
        <v>232</v>
      </c>
      <c r="C700" s="8" t="s">
        <v>233</v>
      </c>
      <c r="D700" s="273">
        <v>0.6</v>
      </c>
      <c r="E700" s="274">
        <v>1</v>
      </c>
      <c r="F700" s="274">
        <v>0</v>
      </c>
      <c r="G700" s="274">
        <v>307.16000000000003</v>
      </c>
      <c r="H700" s="9">
        <v>0</v>
      </c>
      <c r="I700" s="504">
        <f t="shared" ref="I700:I709" si="36">TRUNC(D700*G700,2)</f>
        <v>184.29</v>
      </c>
    </row>
    <row r="701" spans="1:10" ht="30">
      <c r="A701" s="6">
        <v>38169</v>
      </c>
      <c r="B701" s="7" t="s">
        <v>295</v>
      </c>
      <c r="C701" s="8" t="s">
        <v>42</v>
      </c>
      <c r="D701" s="273">
        <v>1</v>
      </c>
      <c r="E701" s="274">
        <v>1</v>
      </c>
      <c r="F701" s="274">
        <v>0</v>
      </c>
      <c r="G701" s="274">
        <v>92.16</v>
      </c>
      <c r="H701" s="9">
        <v>0</v>
      </c>
      <c r="I701" s="504">
        <f t="shared" si="36"/>
        <v>92.16</v>
      </c>
    </row>
    <row r="702" spans="1:10" ht="30">
      <c r="A702" s="6">
        <v>5092</v>
      </c>
      <c r="B702" s="7" t="s">
        <v>296</v>
      </c>
      <c r="C702" s="8" t="s">
        <v>297</v>
      </c>
      <c r="D702" s="273">
        <v>1</v>
      </c>
      <c r="E702" s="274">
        <v>1</v>
      </c>
      <c r="F702" s="274">
        <v>0</v>
      </c>
      <c r="G702" s="274">
        <v>20.46</v>
      </c>
      <c r="H702" s="9">
        <v>0</v>
      </c>
      <c r="I702" s="504">
        <f t="shared" si="36"/>
        <v>20.46</v>
      </c>
    </row>
    <row r="703" spans="1:10" ht="30">
      <c r="A703" s="6">
        <v>20017</v>
      </c>
      <c r="B703" s="7" t="s">
        <v>239</v>
      </c>
      <c r="C703" s="8" t="s">
        <v>26</v>
      </c>
      <c r="D703" s="273">
        <v>6.6</v>
      </c>
      <c r="E703" s="274">
        <v>1</v>
      </c>
      <c r="F703" s="274">
        <v>0</v>
      </c>
      <c r="G703" s="274">
        <v>8.36</v>
      </c>
      <c r="H703" s="9">
        <v>0</v>
      </c>
      <c r="I703" s="504">
        <f t="shared" si="36"/>
        <v>55.17</v>
      </c>
    </row>
    <row r="704" spans="1:10">
      <c r="A704" s="6">
        <v>10507</v>
      </c>
      <c r="B704" s="7" t="s">
        <v>298</v>
      </c>
      <c r="C704" s="8" t="s">
        <v>22</v>
      </c>
      <c r="D704" s="273">
        <v>0.7</v>
      </c>
      <c r="E704" s="274">
        <v>1</v>
      </c>
      <c r="F704" s="274">
        <v>0</v>
      </c>
      <c r="G704" s="274">
        <v>416.05</v>
      </c>
      <c r="H704" s="9">
        <v>0</v>
      </c>
      <c r="I704" s="504">
        <f t="shared" si="36"/>
        <v>291.23</v>
      </c>
    </row>
    <row r="705" spans="1:10">
      <c r="A705" s="6">
        <v>88239</v>
      </c>
      <c r="B705" s="7" t="s">
        <v>195</v>
      </c>
      <c r="C705" s="8" t="s">
        <v>20</v>
      </c>
      <c r="D705" s="273">
        <v>1.5</v>
      </c>
      <c r="E705" s="274">
        <v>1</v>
      </c>
      <c r="F705" s="274">
        <v>0</v>
      </c>
      <c r="G705" s="274">
        <v>21.06</v>
      </c>
      <c r="H705" s="9">
        <v>0</v>
      </c>
      <c r="I705" s="504">
        <f t="shared" si="36"/>
        <v>31.59</v>
      </c>
    </row>
    <row r="706" spans="1:10">
      <c r="A706" s="6">
        <v>88262</v>
      </c>
      <c r="B706" s="7" t="s">
        <v>196</v>
      </c>
      <c r="C706" s="8" t="s">
        <v>20</v>
      </c>
      <c r="D706" s="273">
        <v>1.5</v>
      </c>
      <c r="E706" s="274">
        <v>1</v>
      </c>
      <c r="F706" s="274">
        <v>0</v>
      </c>
      <c r="G706" s="274">
        <v>25.35</v>
      </c>
      <c r="H706" s="9">
        <v>0</v>
      </c>
      <c r="I706" s="504">
        <f t="shared" si="36"/>
        <v>38.020000000000003</v>
      </c>
    </row>
    <row r="707" spans="1:10" ht="45">
      <c r="A707" s="6">
        <v>102189</v>
      </c>
      <c r="B707" s="7" t="s">
        <v>283</v>
      </c>
      <c r="C707" s="8" t="s">
        <v>24</v>
      </c>
      <c r="D707" s="273">
        <v>1</v>
      </c>
      <c r="E707" s="274">
        <v>1</v>
      </c>
      <c r="F707" s="274">
        <v>0</v>
      </c>
      <c r="G707" s="274">
        <v>244.32</v>
      </c>
      <c r="H707" s="9">
        <v>0</v>
      </c>
      <c r="I707" s="504">
        <f t="shared" si="36"/>
        <v>244.32</v>
      </c>
    </row>
    <row r="708" spans="1:10">
      <c r="A708" s="6">
        <v>88316</v>
      </c>
      <c r="B708" s="7" t="s">
        <v>203</v>
      </c>
      <c r="C708" s="8" t="s">
        <v>20</v>
      </c>
      <c r="D708" s="273">
        <v>2</v>
      </c>
      <c r="E708" s="274">
        <v>1</v>
      </c>
      <c r="F708" s="274">
        <v>0</v>
      </c>
      <c r="G708" s="274">
        <v>20.74</v>
      </c>
      <c r="H708" s="9">
        <v>0</v>
      </c>
      <c r="I708" s="504">
        <f t="shared" si="36"/>
        <v>41.48</v>
      </c>
    </row>
    <row r="709" spans="1:10">
      <c r="A709" s="6">
        <v>88325</v>
      </c>
      <c r="B709" s="6" t="s">
        <v>285</v>
      </c>
      <c r="C709" s="8" t="s">
        <v>20</v>
      </c>
      <c r="D709" s="273">
        <v>2</v>
      </c>
      <c r="E709" s="274">
        <v>1</v>
      </c>
      <c r="F709" s="274">
        <v>0</v>
      </c>
      <c r="G709" s="274">
        <v>22.95</v>
      </c>
      <c r="H709" s="9">
        <v>0</v>
      </c>
      <c r="I709" s="504">
        <f t="shared" si="36"/>
        <v>45.9</v>
      </c>
    </row>
    <row r="710" spans="1:10" ht="15.75">
      <c r="A710" s="297"/>
      <c r="B710" s="297"/>
      <c r="C710" s="275"/>
      <c r="D710" s="275"/>
      <c r="E710" s="275"/>
      <c r="F710" s="275"/>
      <c r="G710" s="275"/>
      <c r="H710" s="11" t="s">
        <v>17</v>
      </c>
      <c r="I710" s="505">
        <f>TRUNC( SUM(I700:I709),2)</f>
        <v>1044.6199999999999</v>
      </c>
    </row>
    <row r="713" spans="1:10" ht="15.75">
      <c r="A713" s="571" t="s">
        <v>15774</v>
      </c>
      <c r="B713" s="293"/>
      <c r="C713" s="269"/>
      <c r="D713" s="269"/>
      <c r="E713" s="269"/>
      <c r="F713" s="269"/>
      <c r="G713" s="269"/>
      <c r="H713" s="1"/>
      <c r="I713" s="500"/>
      <c r="J713" s="161"/>
    </row>
    <row r="714" spans="1:10" ht="15.75">
      <c r="A714" s="566"/>
      <c r="B714" s="294"/>
      <c r="C714" s="270"/>
      <c r="D714" s="270"/>
      <c r="E714" s="270"/>
      <c r="F714" s="270"/>
      <c r="G714" s="270"/>
      <c r="H714" s="3"/>
      <c r="I714" s="501"/>
    </row>
    <row r="715" spans="1:10" ht="15.75">
      <c r="A715" s="546"/>
      <c r="B715" s="295"/>
      <c r="C715" s="271"/>
      <c r="D715" s="271"/>
      <c r="E715" s="272"/>
      <c r="F715" s="272"/>
      <c r="G715" s="272"/>
      <c r="H715" s="4"/>
      <c r="I715" s="502"/>
    </row>
    <row r="716" spans="1:10" ht="15.75">
      <c r="A716" s="542" t="s">
        <v>184</v>
      </c>
      <c r="B716" s="296" t="s">
        <v>14</v>
      </c>
      <c r="C716" s="5" t="s">
        <v>185</v>
      </c>
      <c r="D716" s="5" t="s">
        <v>186</v>
      </c>
      <c r="E716" s="5" t="s">
        <v>187</v>
      </c>
      <c r="F716" s="5" t="s">
        <v>188</v>
      </c>
      <c r="G716" s="5" t="s">
        <v>189</v>
      </c>
      <c r="H716" s="5" t="s">
        <v>190</v>
      </c>
      <c r="I716" s="503" t="s">
        <v>191</v>
      </c>
    </row>
    <row r="717" spans="1:10" ht="30">
      <c r="A717" s="6">
        <v>39837</v>
      </c>
      <c r="B717" s="7" t="s">
        <v>299</v>
      </c>
      <c r="C717" s="8" t="s">
        <v>233</v>
      </c>
      <c r="D717" s="273">
        <v>2</v>
      </c>
      <c r="E717" s="274">
        <v>1</v>
      </c>
      <c r="F717" s="274">
        <v>0</v>
      </c>
      <c r="G717" s="274">
        <v>374.15</v>
      </c>
      <c r="H717" s="9">
        <v>0</v>
      </c>
      <c r="I717" s="504">
        <f>TRUNC(D717*G717,2)</f>
        <v>748.3</v>
      </c>
    </row>
    <row r="718" spans="1:10" ht="30">
      <c r="A718" s="6">
        <v>20017</v>
      </c>
      <c r="B718" s="7" t="s">
        <v>239</v>
      </c>
      <c r="C718" s="8" t="s">
        <v>26</v>
      </c>
      <c r="D718" s="273">
        <v>15.2</v>
      </c>
      <c r="E718" s="274">
        <v>1</v>
      </c>
      <c r="F718" s="274">
        <v>0</v>
      </c>
      <c r="G718" s="274">
        <v>8.36</v>
      </c>
      <c r="H718" s="9">
        <v>0</v>
      </c>
      <c r="I718" s="504">
        <f t="shared" ref="I718:I724" si="37">TRUNC(D718*G718,2)</f>
        <v>127.07</v>
      </c>
    </row>
    <row r="719" spans="1:10" ht="30">
      <c r="A719" s="6">
        <v>36888</v>
      </c>
      <c r="B719" s="7" t="s">
        <v>260</v>
      </c>
      <c r="C719" s="8" t="s">
        <v>26</v>
      </c>
      <c r="D719" s="273">
        <v>2.2799999999999998</v>
      </c>
      <c r="E719" s="274">
        <v>1</v>
      </c>
      <c r="F719" s="274">
        <v>0</v>
      </c>
      <c r="G719" s="274">
        <v>38.85</v>
      </c>
      <c r="H719" s="9">
        <v>0</v>
      </c>
      <c r="I719" s="504">
        <f t="shared" si="37"/>
        <v>88.57</v>
      </c>
    </row>
    <row r="720" spans="1:10">
      <c r="A720" s="6">
        <v>5031</v>
      </c>
      <c r="B720" s="7" t="s">
        <v>281</v>
      </c>
      <c r="C720" s="8" t="s">
        <v>22</v>
      </c>
      <c r="D720" s="273">
        <v>3.25</v>
      </c>
      <c r="E720" s="274">
        <v>1</v>
      </c>
      <c r="F720" s="274">
        <v>0</v>
      </c>
      <c r="G720" s="274">
        <v>450</v>
      </c>
      <c r="H720" s="9">
        <v>0</v>
      </c>
      <c r="I720" s="504">
        <f t="shared" si="37"/>
        <v>1462.5</v>
      </c>
    </row>
    <row r="721" spans="1:10">
      <c r="A721" s="6">
        <v>88239</v>
      </c>
      <c r="B721" s="7" t="s">
        <v>195</v>
      </c>
      <c r="C721" s="8" t="s">
        <v>20</v>
      </c>
      <c r="D721" s="273">
        <v>3</v>
      </c>
      <c r="E721" s="274">
        <v>1</v>
      </c>
      <c r="F721" s="274">
        <v>0</v>
      </c>
      <c r="G721" s="274">
        <v>21.06</v>
      </c>
      <c r="H721" s="9">
        <v>0</v>
      </c>
      <c r="I721" s="504">
        <f t="shared" si="37"/>
        <v>63.18</v>
      </c>
    </row>
    <row r="722" spans="1:10">
      <c r="A722" s="6" t="s">
        <v>246</v>
      </c>
      <c r="B722" s="7" t="s">
        <v>247</v>
      </c>
      <c r="C722" s="8" t="s">
        <v>20</v>
      </c>
      <c r="D722" s="273">
        <v>3</v>
      </c>
      <c r="E722" s="274">
        <v>1</v>
      </c>
      <c r="F722" s="274">
        <v>0</v>
      </c>
      <c r="G722" s="274">
        <v>24.27</v>
      </c>
      <c r="H722" s="9">
        <v>0</v>
      </c>
      <c r="I722" s="504">
        <f t="shared" si="37"/>
        <v>72.81</v>
      </c>
    </row>
    <row r="723" spans="1:10">
      <c r="A723" s="6" t="s">
        <v>202</v>
      </c>
      <c r="B723" s="7" t="s">
        <v>203</v>
      </c>
      <c r="C723" s="8" t="s">
        <v>20</v>
      </c>
      <c r="D723" s="273">
        <v>13</v>
      </c>
      <c r="E723" s="274">
        <v>1</v>
      </c>
      <c r="F723" s="274">
        <v>0</v>
      </c>
      <c r="G723" s="274">
        <v>20.74</v>
      </c>
      <c r="H723" s="9">
        <v>0</v>
      </c>
      <c r="I723" s="504">
        <f t="shared" si="37"/>
        <v>269.62</v>
      </c>
    </row>
    <row r="724" spans="1:10">
      <c r="A724" s="6" t="s">
        <v>284</v>
      </c>
      <c r="B724" s="6" t="s">
        <v>285</v>
      </c>
      <c r="C724" s="8" t="s">
        <v>20</v>
      </c>
      <c r="D724" s="273">
        <v>13</v>
      </c>
      <c r="E724" s="274">
        <v>1</v>
      </c>
      <c r="F724" s="274">
        <v>0</v>
      </c>
      <c r="G724" s="274">
        <v>23.95</v>
      </c>
      <c r="H724" s="9">
        <v>0</v>
      </c>
      <c r="I724" s="504">
        <f t="shared" si="37"/>
        <v>311.35000000000002</v>
      </c>
    </row>
    <row r="725" spans="1:10" ht="15.75">
      <c r="A725" s="297"/>
      <c r="B725" s="297"/>
      <c r="C725" s="275"/>
      <c r="D725" s="275"/>
      <c r="E725" s="275"/>
      <c r="F725" s="275"/>
      <c r="G725" s="275"/>
      <c r="H725" s="11" t="s">
        <v>17</v>
      </c>
      <c r="I725" s="505">
        <f>TRUNC( SUM(I717:I724),2)</f>
        <v>3143.4</v>
      </c>
    </row>
    <row r="726" spans="1:10" ht="15.75">
      <c r="A726" s="297"/>
      <c r="B726" s="297"/>
      <c r="C726" s="275"/>
      <c r="D726" s="275"/>
      <c r="E726" s="275"/>
      <c r="F726" s="275"/>
      <c r="G726" s="275"/>
      <c r="H726" s="10"/>
      <c r="I726" s="506"/>
    </row>
    <row r="727" spans="1:10" ht="15.75">
      <c r="A727" s="571" t="s">
        <v>15775</v>
      </c>
      <c r="B727" s="294"/>
      <c r="C727" s="270"/>
      <c r="D727" s="270"/>
      <c r="E727" s="270"/>
      <c r="F727" s="270"/>
      <c r="G727" s="270"/>
      <c r="H727" s="3"/>
      <c r="I727" s="501"/>
      <c r="J727" s="161"/>
    </row>
    <row r="728" spans="1:10" ht="15.75">
      <c r="A728" s="546"/>
      <c r="B728" s="295"/>
      <c r="C728" s="271"/>
      <c r="D728" s="271"/>
      <c r="E728" s="272"/>
      <c r="F728" s="272"/>
      <c r="G728" s="272"/>
      <c r="H728" s="4"/>
      <c r="I728" s="522"/>
      <c r="J728" s="161"/>
    </row>
    <row r="729" spans="1:10" ht="15.75">
      <c r="A729" s="542" t="s">
        <v>184</v>
      </c>
      <c r="B729" s="296" t="s">
        <v>14</v>
      </c>
      <c r="C729" s="5" t="s">
        <v>185</v>
      </c>
      <c r="D729" s="5" t="s">
        <v>186</v>
      </c>
      <c r="E729" s="5" t="s">
        <v>187</v>
      </c>
      <c r="F729" s="5" t="s">
        <v>188</v>
      </c>
      <c r="G729" s="5" t="s">
        <v>189</v>
      </c>
      <c r="H729" s="5" t="s">
        <v>190</v>
      </c>
      <c r="I729" s="503" t="s">
        <v>191</v>
      </c>
      <c r="J729" s="161"/>
    </row>
    <row r="730" spans="1:10" ht="30">
      <c r="A730" s="6">
        <v>39837</v>
      </c>
      <c r="B730" s="7" t="s">
        <v>299</v>
      </c>
      <c r="C730" s="8" t="s">
        <v>233</v>
      </c>
      <c r="D730" s="273">
        <v>2.76</v>
      </c>
      <c r="E730" s="274">
        <v>1</v>
      </c>
      <c r="F730" s="274">
        <v>0</v>
      </c>
      <c r="G730" s="274">
        <v>374.15</v>
      </c>
      <c r="H730" s="9">
        <v>0</v>
      </c>
      <c r="I730" s="504">
        <f>TRUNC(D730*G730,2)</f>
        <v>1032.6500000000001</v>
      </c>
    </row>
    <row r="731" spans="1:10" ht="30">
      <c r="A731" s="6">
        <v>20017</v>
      </c>
      <c r="B731" s="7" t="s">
        <v>239</v>
      </c>
      <c r="C731" s="8" t="s">
        <v>26</v>
      </c>
      <c r="D731" s="273">
        <v>21.01</v>
      </c>
      <c r="E731" s="274">
        <v>1</v>
      </c>
      <c r="F731" s="274">
        <v>0</v>
      </c>
      <c r="G731" s="274">
        <v>8.36</v>
      </c>
      <c r="H731" s="9">
        <v>0</v>
      </c>
      <c r="I731" s="504">
        <f t="shared" ref="I731:I737" si="38">TRUNC(D731*G731,2)</f>
        <v>175.64</v>
      </c>
    </row>
    <row r="732" spans="1:10" ht="30">
      <c r="A732" s="6">
        <v>36888</v>
      </c>
      <c r="B732" s="7" t="s">
        <v>260</v>
      </c>
      <c r="C732" s="8" t="s">
        <v>26</v>
      </c>
      <c r="D732" s="273">
        <v>3.15</v>
      </c>
      <c r="E732" s="274">
        <v>1</v>
      </c>
      <c r="F732" s="274">
        <v>0</v>
      </c>
      <c r="G732" s="274">
        <v>38.85</v>
      </c>
      <c r="H732" s="9">
        <v>0</v>
      </c>
      <c r="I732" s="504">
        <f t="shared" si="38"/>
        <v>122.37</v>
      </c>
    </row>
    <row r="733" spans="1:10">
      <c r="A733" s="6">
        <v>5031</v>
      </c>
      <c r="B733" s="7" t="s">
        <v>281</v>
      </c>
      <c r="C733" s="8" t="s">
        <v>22</v>
      </c>
      <c r="D733" s="273">
        <v>4.49</v>
      </c>
      <c r="E733" s="274">
        <v>1</v>
      </c>
      <c r="F733" s="274">
        <v>0</v>
      </c>
      <c r="G733" s="274">
        <v>450</v>
      </c>
      <c r="H733" s="9">
        <v>0</v>
      </c>
      <c r="I733" s="504">
        <f t="shared" si="38"/>
        <v>2020.5</v>
      </c>
    </row>
    <row r="734" spans="1:10">
      <c r="A734" s="6">
        <v>88239</v>
      </c>
      <c r="B734" s="7" t="s">
        <v>195</v>
      </c>
      <c r="C734" s="8" t="s">
        <v>20</v>
      </c>
      <c r="D734" s="273">
        <v>4.1399999999999997</v>
      </c>
      <c r="E734" s="274">
        <v>1</v>
      </c>
      <c r="F734" s="274">
        <v>0</v>
      </c>
      <c r="G734" s="274">
        <v>21.06</v>
      </c>
      <c r="H734" s="9">
        <v>0</v>
      </c>
      <c r="I734" s="504">
        <f t="shared" si="38"/>
        <v>87.18</v>
      </c>
    </row>
    <row r="735" spans="1:10">
      <c r="A735" s="6" t="s">
        <v>246</v>
      </c>
      <c r="B735" s="7" t="s">
        <v>247</v>
      </c>
      <c r="C735" s="8" t="s">
        <v>20</v>
      </c>
      <c r="D735" s="273">
        <v>4.1399999999999997</v>
      </c>
      <c r="E735" s="274">
        <v>1</v>
      </c>
      <c r="F735" s="274">
        <v>0</v>
      </c>
      <c r="G735" s="274">
        <v>24.27</v>
      </c>
      <c r="H735" s="9">
        <v>0</v>
      </c>
      <c r="I735" s="504">
        <f t="shared" si="38"/>
        <v>100.47</v>
      </c>
    </row>
    <row r="736" spans="1:10">
      <c r="A736" s="6" t="s">
        <v>202</v>
      </c>
      <c r="B736" s="7" t="s">
        <v>203</v>
      </c>
      <c r="C736" s="8" t="s">
        <v>20</v>
      </c>
      <c r="D736" s="273">
        <v>17</v>
      </c>
      <c r="E736" s="274">
        <v>1</v>
      </c>
      <c r="F736" s="274">
        <v>0</v>
      </c>
      <c r="G736" s="274">
        <v>20.74</v>
      </c>
      <c r="H736" s="9">
        <v>0</v>
      </c>
      <c r="I736" s="504">
        <f t="shared" si="38"/>
        <v>352.58</v>
      </c>
    </row>
    <row r="737" spans="1:9">
      <c r="A737" s="6" t="s">
        <v>284</v>
      </c>
      <c r="B737" s="6" t="s">
        <v>285</v>
      </c>
      <c r="C737" s="8" t="s">
        <v>20</v>
      </c>
      <c r="D737" s="273">
        <v>17</v>
      </c>
      <c r="E737" s="274">
        <v>1</v>
      </c>
      <c r="F737" s="274">
        <v>0</v>
      </c>
      <c r="G737" s="274">
        <v>23.95</v>
      </c>
      <c r="H737" s="9">
        <v>0</v>
      </c>
      <c r="I737" s="504">
        <f t="shared" si="38"/>
        <v>407.15</v>
      </c>
    </row>
    <row r="738" spans="1:9" ht="15.75">
      <c r="A738" s="297"/>
      <c r="B738" s="297"/>
      <c r="C738" s="275"/>
      <c r="D738" s="275"/>
      <c r="E738" s="275"/>
      <c r="F738" s="275"/>
      <c r="G738" s="275"/>
      <c r="H738" s="11" t="s">
        <v>17</v>
      </c>
      <c r="I738" s="505">
        <f>TRUNC( SUM(I730:I737),2)</f>
        <v>4298.54</v>
      </c>
    </row>
    <row r="739" spans="1:9" ht="15.75">
      <c r="A739" s="297"/>
      <c r="B739" s="297"/>
      <c r="C739" s="275"/>
      <c r="D739" s="275"/>
      <c r="E739" s="275"/>
      <c r="F739" s="275"/>
      <c r="G739" s="275"/>
      <c r="H739" s="10"/>
      <c r="I739" s="506"/>
    </row>
    <row r="740" spans="1:9" ht="15.75">
      <c r="A740" s="297"/>
      <c r="B740" s="297"/>
      <c r="C740" s="275"/>
      <c r="D740" s="275"/>
      <c r="E740" s="275"/>
      <c r="F740" s="275"/>
      <c r="G740" s="275"/>
      <c r="H740" s="10"/>
      <c r="I740" s="506"/>
    </row>
    <row r="741" spans="1:9" ht="15.75">
      <c r="A741" s="297"/>
      <c r="B741" s="297"/>
      <c r="C741" s="275"/>
      <c r="D741" s="275"/>
      <c r="E741" s="275"/>
      <c r="F741" s="275"/>
      <c r="G741" s="275"/>
      <c r="H741" s="10"/>
      <c r="I741" s="506"/>
    </row>
    <row r="742" spans="1:9" ht="15.75">
      <c r="A742" s="297"/>
      <c r="B742" s="297"/>
      <c r="C742" s="275"/>
      <c r="D742" s="275"/>
      <c r="E742" s="275"/>
      <c r="F742" s="275"/>
      <c r="G742" s="275"/>
      <c r="H742" s="10"/>
      <c r="I742" s="506"/>
    </row>
    <row r="743" spans="1:9" ht="15.75">
      <c r="A743" s="297"/>
      <c r="B743" s="297"/>
      <c r="C743" s="275"/>
      <c r="D743" s="275"/>
      <c r="E743" s="275"/>
      <c r="F743" s="275"/>
      <c r="G743" s="275"/>
      <c r="H743" s="10"/>
      <c r="I743" s="506"/>
    </row>
    <row r="744" spans="1:9" ht="15.75">
      <c r="A744" s="297"/>
      <c r="B744" s="297"/>
      <c r="C744" s="275"/>
      <c r="D744" s="275"/>
      <c r="E744" s="275"/>
      <c r="F744" s="275"/>
      <c r="G744" s="275"/>
      <c r="H744" s="10"/>
      <c r="I744" s="506"/>
    </row>
    <row r="745" spans="1:9" ht="15.75">
      <c r="A745" s="297"/>
      <c r="B745" s="297"/>
      <c r="C745" s="275"/>
      <c r="D745" s="275"/>
      <c r="E745" s="275"/>
      <c r="F745" s="275"/>
      <c r="G745" s="275"/>
      <c r="H745" s="10"/>
      <c r="I745" s="506"/>
    </row>
    <row r="746" spans="1:9" ht="15.75">
      <c r="A746" s="297"/>
      <c r="B746" s="297"/>
      <c r="C746" s="275"/>
      <c r="D746" s="275"/>
      <c r="E746" s="275"/>
      <c r="F746" s="275"/>
      <c r="G746" s="275"/>
      <c r="H746" s="10"/>
      <c r="I746" s="506"/>
    </row>
    <row r="747" spans="1:9" ht="15.75">
      <c r="A747" s="297"/>
      <c r="B747" s="297"/>
      <c r="C747" s="275"/>
      <c r="D747" s="275"/>
      <c r="E747" s="275"/>
      <c r="F747" s="275"/>
      <c r="G747" s="275"/>
      <c r="H747" s="10"/>
      <c r="I747" s="506"/>
    </row>
    <row r="748" spans="1:9" ht="15.75">
      <c r="A748" s="297"/>
      <c r="B748" s="297"/>
      <c r="C748" s="275"/>
      <c r="D748" s="275"/>
      <c r="E748" s="275"/>
      <c r="F748" s="275"/>
      <c r="G748" s="275"/>
      <c r="H748" s="10"/>
      <c r="I748" s="506"/>
    </row>
    <row r="749" spans="1:9" ht="15.75">
      <c r="A749" s="297"/>
      <c r="B749" s="297"/>
      <c r="C749" s="275"/>
      <c r="D749" s="275"/>
      <c r="E749" s="275"/>
      <c r="F749" s="275"/>
      <c r="G749" s="275"/>
      <c r="H749" s="10"/>
      <c r="I749" s="506"/>
    </row>
    <row r="750" spans="1:9" ht="15.75">
      <c r="A750" s="297"/>
      <c r="B750" s="297"/>
      <c r="C750" s="275"/>
      <c r="D750" s="275"/>
      <c r="E750" s="275"/>
      <c r="F750" s="275"/>
      <c r="G750" s="275"/>
      <c r="H750" s="10"/>
      <c r="I750" s="506"/>
    </row>
    <row r="751" spans="1:9" ht="15.75">
      <c r="A751" s="297"/>
      <c r="B751" s="297"/>
      <c r="C751" s="275"/>
      <c r="D751" s="275"/>
      <c r="E751" s="275"/>
      <c r="F751" s="275"/>
      <c r="G751" s="275"/>
      <c r="H751" s="10"/>
      <c r="I751" s="506"/>
    </row>
    <row r="752" spans="1:9" ht="15.75">
      <c r="A752" s="297"/>
      <c r="B752" s="297"/>
      <c r="C752" s="275"/>
      <c r="D752" s="275"/>
      <c r="E752" s="275"/>
      <c r="F752" s="275"/>
      <c r="G752" s="275"/>
      <c r="H752" s="10"/>
      <c r="I752" s="506"/>
    </row>
    <row r="753" spans="1:9" ht="15.75">
      <c r="A753" s="297"/>
      <c r="B753" s="297"/>
      <c r="C753" s="275"/>
      <c r="D753" s="275"/>
      <c r="E753" s="275"/>
      <c r="F753" s="275"/>
      <c r="G753" s="275"/>
      <c r="H753" s="10"/>
      <c r="I753" s="506"/>
    </row>
    <row r="754" spans="1:9" ht="15.75">
      <c r="A754" s="297"/>
      <c r="B754" s="297"/>
      <c r="C754" s="275"/>
      <c r="D754" s="275"/>
      <c r="E754" s="275"/>
      <c r="F754" s="275"/>
      <c r="G754" s="275"/>
      <c r="H754" s="10"/>
      <c r="I754" s="506"/>
    </row>
    <row r="755" spans="1:9" ht="15.75">
      <c r="A755" s="297"/>
      <c r="B755" s="297"/>
      <c r="C755" s="275"/>
      <c r="D755" s="275"/>
      <c r="E755" s="275"/>
      <c r="F755" s="275"/>
      <c r="G755" s="275"/>
      <c r="H755" s="10"/>
      <c r="I755" s="506"/>
    </row>
    <row r="758" spans="1:9" ht="15.75">
      <c r="A758" s="571" t="s">
        <v>300</v>
      </c>
      <c r="B758" s="293"/>
      <c r="C758" s="269"/>
      <c r="D758" s="269"/>
      <c r="E758" s="269"/>
      <c r="F758" s="269"/>
      <c r="G758" s="269"/>
      <c r="H758" s="1"/>
      <c r="I758" s="500"/>
    </row>
    <row r="759" spans="1:9" ht="15.75">
      <c r="A759" s="566"/>
      <c r="B759" s="294"/>
      <c r="C759" s="270"/>
      <c r="D759" s="270"/>
      <c r="E759" s="270"/>
      <c r="F759" s="270"/>
      <c r="G759" s="270"/>
      <c r="H759" s="3"/>
      <c r="I759" s="501"/>
    </row>
    <row r="760" spans="1:9" ht="15.75">
      <c r="A760" s="546" t="s">
        <v>301</v>
      </c>
      <c r="B760" s="295"/>
      <c r="C760" s="271"/>
      <c r="D760" s="271"/>
      <c r="E760" s="272"/>
      <c r="F760" s="272"/>
      <c r="G760" s="272"/>
      <c r="H760" s="4"/>
      <c r="I760" s="502"/>
    </row>
    <row r="761" spans="1:9" ht="15.75">
      <c r="A761" s="542" t="s">
        <v>184</v>
      </c>
      <c r="B761" s="296" t="s">
        <v>14</v>
      </c>
      <c r="C761" s="5" t="s">
        <v>185</v>
      </c>
      <c r="D761" s="5" t="s">
        <v>186</v>
      </c>
      <c r="E761" s="5" t="s">
        <v>187</v>
      </c>
      <c r="F761" s="5" t="s">
        <v>188</v>
      </c>
      <c r="G761" s="5" t="s">
        <v>189</v>
      </c>
      <c r="H761" s="5" t="s">
        <v>190</v>
      </c>
      <c r="I761" s="503" t="s">
        <v>191</v>
      </c>
    </row>
    <row r="762" spans="1:9" ht="45">
      <c r="A762" s="6" t="s">
        <v>231</v>
      </c>
      <c r="B762" s="7" t="s">
        <v>232</v>
      </c>
      <c r="C762" s="8" t="s">
        <v>233</v>
      </c>
      <c r="D762" s="273">
        <v>2</v>
      </c>
      <c r="E762" s="274">
        <v>1</v>
      </c>
      <c r="F762" s="274">
        <v>0</v>
      </c>
      <c r="G762" s="274">
        <v>307.16000000000003</v>
      </c>
      <c r="H762" s="9">
        <v>0</v>
      </c>
      <c r="I762" s="504">
        <f>TRUNC(D762*G762,2)</f>
        <v>614.32000000000005</v>
      </c>
    </row>
    <row r="763" spans="1:9" ht="30">
      <c r="A763" s="6" t="s">
        <v>238</v>
      </c>
      <c r="B763" s="7" t="s">
        <v>239</v>
      </c>
      <c r="C763" s="8" t="s">
        <v>26</v>
      </c>
      <c r="D763" s="273">
        <v>14.56</v>
      </c>
      <c r="E763" s="274">
        <v>1</v>
      </c>
      <c r="F763" s="274">
        <v>0</v>
      </c>
      <c r="G763" s="274">
        <v>8.36</v>
      </c>
      <c r="H763" s="9">
        <v>0</v>
      </c>
      <c r="I763" s="504">
        <f t="shared" ref="I763:I769" si="39">TRUNC(D763*G763,2)</f>
        <v>121.72</v>
      </c>
    </row>
    <row r="764" spans="1:9">
      <c r="A764" s="6" t="s">
        <v>280</v>
      </c>
      <c r="B764" s="7" t="s">
        <v>281</v>
      </c>
      <c r="C764" s="8" t="s">
        <v>22</v>
      </c>
      <c r="D764" s="273">
        <v>2.85</v>
      </c>
      <c r="E764" s="274">
        <v>1</v>
      </c>
      <c r="F764" s="274">
        <v>0</v>
      </c>
      <c r="G764" s="274">
        <v>450</v>
      </c>
      <c r="H764" s="9">
        <v>0</v>
      </c>
      <c r="I764" s="504">
        <f t="shared" si="39"/>
        <v>1282.5</v>
      </c>
    </row>
    <row r="765" spans="1:9">
      <c r="A765" s="6" t="s">
        <v>194</v>
      </c>
      <c r="B765" s="7" t="s">
        <v>195</v>
      </c>
      <c r="C765" s="8" t="s">
        <v>20</v>
      </c>
      <c r="D765" s="273">
        <v>3</v>
      </c>
      <c r="E765" s="274">
        <v>1</v>
      </c>
      <c r="F765" s="274">
        <v>0</v>
      </c>
      <c r="G765" s="274">
        <v>21.06</v>
      </c>
      <c r="H765" s="9">
        <v>0</v>
      </c>
      <c r="I765" s="504">
        <f t="shared" si="39"/>
        <v>63.18</v>
      </c>
    </row>
    <row r="766" spans="1:9" ht="30">
      <c r="A766" s="6">
        <v>87373</v>
      </c>
      <c r="B766" s="7" t="s">
        <v>245</v>
      </c>
      <c r="C766" s="8" t="s">
        <v>25</v>
      </c>
      <c r="D766" s="273">
        <v>5.4600000000000003E-2</v>
      </c>
      <c r="E766" s="274">
        <v>1</v>
      </c>
      <c r="F766" s="274">
        <v>0</v>
      </c>
      <c r="G766" s="274">
        <v>705.61</v>
      </c>
      <c r="H766" s="9">
        <v>0</v>
      </c>
      <c r="I766" s="504">
        <f t="shared" si="39"/>
        <v>38.520000000000003</v>
      </c>
    </row>
    <row r="767" spans="1:9">
      <c r="A767" s="6" t="s">
        <v>246</v>
      </c>
      <c r="B767" s="7" t="s">
        <v>247</v>
      </c>
      <c r="C767" s="8" t="s">
        <v>20</v>
      </c>
      <c r="D767" s="273">
        <v>3</v>
      </c>
      <c r="E767" s="274">
        <v>1</v>
      </c>
      <c r="F767" s="274">
        <v>0</v>
      </c>
      <c r="G767" s="274">
        <v>24.27</v>
      </c>
      <c r="H767" s="9">
        <v>0</v>
      </c>
      <c r="I767" s="504">
        <f t="shared" si="39"/>
        <v>72.81</v>
      </c>
    </row>
    <row r="768" spans="1:9">
      <c r="A768" s="6" t="s">
        <v>202</v>
      </c>
      <c r="B768" s="7" t="s">
        <v>203</v>
      </c>
      <c r="C768" s="8" t="s">
        <v>20</v>
      </c>
      <c r="D768" s="273">
        <v>11.4</v>
      </c>
      <c r="E768" s="274">
        <v>1</v>
      </c>
      <c r="F768" s="274">
        <v>0</v>
      </c>
      <c r="G768" s="274">
        <v>20.74</v>
      </c>
      <c r="H768" s="9">
        <v>0</v>
      </c>
      <c r="I768" s="504">
        <f t="shared" si="39"/>
        <v>236.43</v>
      </c>
    </row>
    <row r="769" spans="1:9">
      <c r="A769" s="6" t="s">
        <v>284</v>
      </c>
      <c r="B769" s="6" t="s">
        <v>285</v>
      </c>
      <c r="C769" s="8" t="s">
        <v>20</v>
      </c>
      <c r="D769" s="273">
        <v>11.4</v>
      </c>
      <c r="E769" s="274">
        <v>1</v>
      </c>
      <c r="F769" s="274">
        <v>0</v>
      </c>
      <c r="G769" s="274">
        <v>23.95</v>
      </c>
      <c r="H769" s="9">
        <v>0</v>
      </c>
      <c r="I769" s="504">
        <f t="shared" si="39"/>
        <v>273.02999999999997</v>
      </c>
    </row>
    <row r="770" spans="1:9" ht="15.75">
      <c r="A770" s="297"/>
      <c r="B770" s="297"/>
      <c r="C770" s="275"/>
      <c r="D770" s="275"/>
      <c r="E770" s="275"/>
      <c r="F770" s="275"/>
      <c r="G770" s="275"/>
      <c r="H770" s="11" t="s">
        <v>17</v>
      </c>
      <c r="I770" s="505">
        <f>TRUNC( SUM(I762:I769),2)</f>
        <v>2702.51</v>
      </c>
    </row>
    <row r="773" spans="1:9" ht="15.75">
      <c r="A773" s="571" t="s">
        <v>302</v>
      </c>
      <c r="B773" s="293"/>
      <c r="C773" s="269"/>
      <c r="D773" s="269"/>
      <c r="E773" s="269"/>
      <c r="F773" s="269"/>
      <c r="G773" s="269"/>
      <c r="H773" s="1"/>
      <c r="I773" s="500"/>
    </row>
    <row r="774" spans="1:9" ht="15.75">
      <c r="A774" s="566"/>
      <c r="B774" s="294"/>
      <c r="C774" s="270"/>
      <c r="D774" s="270"/>
      <c r="E774" s="270"/>
      <c r="F774" s="270"/>
      <c r="G774" s="270"/>
      <c r="H774" s="3"/>
      <c r="I774" s="501"/>
    </row>
    <row r="775" spans="1:9" ht="15.75">
      <c r="A775" s="546" t="s">
        <v>303</v>
      </c>
      <c r="B775" s="295"/>
      <c r="C775" s="271"/>
      <c r="D775" s="271"/>
      <c r="E775" s="272"/>
      <c r="F775" s="272"/>
      <c r="G775" s="272"/>
      <c r="H775" s="4"/>
      <c r="I775" s="502"/>
    </row>
    <row r="776" spans="1:9" ht="15.75">
      <c r="A776" s="542" t="s">
        <v>184</v>
      </c>
      <c r="B776" s="296" t="s">
        <v>14</v>
      </c>
      <c r="C776" s="5" t="s">
        <v>185</v>
      </c>
      <c r="D776" s="5" t="s">
        <v>186</v>
      </c>
      <c r="E776" s="5" t="s">
        <v>187</v>
      </c>
      <c r="F776" s="5" t="s">
        <v>188</v>
      </c>
      <c r="G776" s="5" t="s">
        <v>189</v>
      </c>
      <c r="H776" s="5" t="s">
        <v>190</v>
      </c>
      <c r="I776" s="503" t="s">
        <v>191</v>
      </c>
    </row>
    <row r="777" spans="1:9" ht="30">
      <c r="A777" s="6">
        <v>36888</v>
      </c>
      <c r="B777" s="7" t="s">
        <v>260</v>
      </c>
      <c r="C777" s="8" t="s">
        <v>26</v>
      </c>
      <c r="D777" s="273">
        <v>0.5</v>
      </c>
      <c r="E777" s="274">
        <v>1</v>
      </c>
      <c r="F777" s="274">
        <v>0</v>
      </c>
      <c r="G777" s="274">
        <v>38.85</v>
      </c>
      <c r="H777" s="9">
        <v>0</v>
      </c>
      <c r="I777" s="504">
        <f t="shared" ref="I777:I779" si="40">TRUNC(D777*G777,2)</f>
        <v>19.420000000000002</v>
      </c>
    </row>
    <row r="778" spans="1:9">
      <c r="A778" s="6">
        <v>10507</v>
      </c>
      <c r="B778" s="7" t="s">
        <v>298</v>
      </c>
      <c r="C778" s="8" t="s">
        <v>22</v>
      </c>
      <c r="D778" s="273">
        <v>1.05</v>
      </c>
      <c r="E778" s="274">
        <v>1</v>
      </c>
      <c r="F778" s="274">
        <v>0</v>
      </c>
      <c r="G778" s="274">
        <v>416.05</v>
      </c>
      <c r="H778" s="9">
        <v>0</v>
      </c>
      <c r="I778" s="504">
        <f t="shared" si="40"/>
        <v>436.85</v>
      </c>
    </row>
    <row r="779" spans="1:9">
      <c r="A779" s="6">
        <v>88316</v>
      </c>
      <c r="B779" s="6" t="s">
        <v>203</v>
      </c>
      <c r="C779" s="8" t="s">
        <v>20</v>
      </c>
      <c r="D779" s="273">
        <v>4</v>
      </c>
      <c r="E779" s="274">
        <v>1</v>
      </c>
      <c r="F779" s="274">
        <v>0</v>
      </c>
      <c r="G779" s="274">
        <v>20.74</v>
      </c>
      <c r="H779" s="9">
        <v>0</v>
      </c>
      <c r="I779" s="504">
        <f t="shared" si="40"/>
        <v>82.96</v>
      </c>
    </row>
    <row r="780" spans="1:9" ht="15.75">
      <c r="A780" s="297"/>
      <c r="B780" s="297"/>
      <c r="C780" s="275"/>
      <c r="D780" s="275"/>
      <c r="E780" s="275"/>
      <c r="F780" s="275"/>
      <c r="G780" s="275"/>
      <c r="H780" s="11" t="s">
        <v>17</v>
      </c>
      <c r="I780" s="505">
        <f>TRUNC( SUM(I777:I779),2)</f>
        <v>539.23</v>
      </c>
    </row>
    <row r="783" spans="1:9" ht="15.75">
      <c r="A783" s="571" t="s">
        <v>304</v>
      </c>
      <c r="B783" s="293"/>
      <c r="C783" s="269"/>
      <c r="D783" s="269"/>
      <c r="E783" s="269"/>
      <c r="F783" s="269"/>
      <c r="G783" s="269"/>
      <c r="H783" s="1"/>
      <c r="I783" s="500"/>
    </row>
    <row r="784" spans="1:9" ht="15.75">
      <c r="A784" s="566"/>
      <c r="B784" s="294"/>
      <c r="C784" s="270"/>
      <c r="D784" s="270"/>
      <c r="E784" s="270"/>
      <c r="F784" s="270"/>
      <c r="G784" s="270"/>
      <c r="H784" s="3"/>
      <c r="I784" s="501"/>
    </row>
    <row r="785" spans="1:12" ht="15.75">
      <c r="A785" s="546" t="s">
        <v>305</v>
      </c>
      <c r="B785" s="295"/>
      <c r="C785" s="271"/>
      <c r="D785" s="271"/>
      <c r="E785" s="272"/>
      <c r="F785" s="272"/>
      <c r="G785" s="272"/>
      <c r="H785" s="4"/>
      <c r="I785" s="502"/>
    </row>
    <row r="786" spans="1:12" ht="15.75">
      <c r="A786" s="542" t="s">
        <v>184</v>
      </c>
      <c r="B786" s="296" t="s">
        <v>14</v>
      </c>
      <c r="C786" s="5" t="s">
        <v>185</v>
      </c>
      <c r="D786" s="5" t="s">
        <v>186</v>
      </c>
      <c r="E786" s="5" t="s">
        <v>187</v>
      </c>
      <c r="F786" s="5" t="s">
        <v>188</v>
      </c>
      <c r="G786" s="5" t="s">
        <v>189</v>
      </c>
      <c r="H786" s="5" t="s">
        <v>190</v>
      </c>
      <c r="I786" s="503" t="s">
        <v>191</v>
      </c>
    </row>
    <row r="787" spans="1:12" ht="30">
      <c r="A787" s="6">
        <v>10841</v>
      </c>
      <c r="B787" s="7" t="s">
        <v>306</v>
      </c>
      <c r="C787" s="8" t="s">
        <v>22</v>
      </c>
      <c r="D787" s="273">
        <v>0.5</v>
      </c>
      <c r="E787" s="274">
        <v>1</v>
      </c>
      <c r="F787" s="274">
        <v>0</v>
      </c>
      <c r="G787" s="274">
        <v>335.84</v>
      </c>
      <c r="H787" s="9">
        <v>0</v>
      </c>
      <c r="I787" s="504">
        <f t="shared" ref="I787:I789" si="41">TRUNC(D787*G787,2)</f>
        <v>167.92</v>
      </c>
    </row>
    <row r="788" spans="1:12" ht="30">
      <c r="A788" s="6">
        <v>87372</v>
      </c>
      <c r="B788" s="7" t="s">
        <v>308</v>
      </c>
      <c r="C788" s="8" t="s">
        <v>25</v>
      </c>
      <c r="D788" s="273">
        <v>1.2500000000000001E-2</v>
      </c>
      <c r="E788" s="274">
        <v>1</v>
      </c>
      <c r="F788" s="274">
        <v>0</v>
      </c>
      <c r="G788" s="274">
        <v>797.49</v>
      </c>
      <c r="H788" s="9">
        <v>0</v>
      </c>
      <c r="I788" s="504">
        <f t="shared" si="41"/>
        <v>9.9600000000000009</v>
      </c>
    </row>
    <row r="789" spans="1:12">
      <c r="A789" s="6" t="s">
        <v>202</v>
      </c>
      <c r="B789" s="6" t="s">
        <v>203</v>
      </c>
      <c r="C789" s="8" t="s">
        <v>20</v>
      </c>
      <c r="D789" s="273">
        <v>0.3</v>
      </c>
      <c r="E789" s="274">
        <v>1</v>
      </c>
      <c r="F789" s="274">
        <v>0</v>
      </c>
      <c r="G789" s="274">
        <v>20.74</v>
      </c>
      <c r="H789" s="9">
        <v>0</v>
      </c>
      <c r="I789" s="504">
        <f t="shared" si="41"/>
        <v>6.22</v>
      </c>
    </row>
    <row r="790" spans="1:12" ht="15.75">
      <c r="A790" s="297"/>
      <c r="B790" s="297"/>
      <c r="C790" s="275"/>
      <c r="D790" s="275"/>
      <c r="E790" s="275"/>
      <c r="F790" s="275"/>
      <c r="G790" s="275"/>
      <c r="H790" s="11" t="s">
        <v>17</v>
      </c>
      <c r="I790" s="505">
        <f>TRUNC( SUM(I787:I789),2)</f>
        <v>184.1</v>
      </c>
    </row>
    <row r="793" spans="1:12" ht="15.75">
      <c r="A793" s="571" t="s">
        <v>309</v>
      </c>
      <c r="B793" s="293"/>
      <c r="C793" s="269"/>
      <c r="D793" s="269"/>
      <c r="E793" s="269"/>
      <c r="F793" s="269"/>
      <c r="G793" s="269"/>
      <c r="H793" s="1"/>
      <c r="I793" s="500"/>
      <c r="L793" s="71"/>
    </row>
    <row r="794" spans="1:12" ht="15.75">
      <c r="A794" s="566"/>
      <c r="B794" s="294"/>
      <c r="C794" s="270"/>
      <c r="D794" s="270"/>
      <c r="E794" s="270"/>
      <c r="F794" s="270"/>
      <c r="G794" s="270"/>
      <c r="H794" s="3"/>
      <c r="I794" s="501"/>
      <c r="L794" s="71"/>
    </row>
    <row r="795" spans="1:12" ht="15.75">
      <c r="A795" s="546" t="s">
        <v>310</v>
      </c>
      <c r="B795" s="295"/>
      <c r="C795" s="271"/>
      <c r="D795" s="271"/>
      <c r="E795" s="272"/>
      <c r="F795" s="272"/>
      <c r="G795" s="272"/>
      <c r="H795" s="4"/>
      <c r="I795" s="502"/>
      <c r="L795" s="71"/>
    </row>
    <row r="796" spans="1:12" ht="15.75">
      <c r="A796" s="542" t="s">
        <v>184</v>
      </c>
      <c r="B796" s="296" t="s">
        <v>14</v>
      </c>
      <c r="C796" s="5" t="s">
        <v>185</v>
      </c>
      <c r="D796" s="5" t="s">
        <v>186</v>
      </c>
      <c r="E796" s="5" t="s">
        <v>187</v>
      </c>
      <c r="F796" s="5" t="s">
        <v>188</v>
      </c>
      <c r="G796" s="5" t="s">
        <v>189</v>
      </c>
      <c r="H796" s="5" t="s">
        <v>190</v>
      </c>
      <c r="I796" s="503" t="s">
        <v>191</v>
      </c>
      <c r="L796" s="71"/>
    </row>
    <row r="797" spans="1:12">
      <c r="A797" s="6" t="s">
        <v>642</v>
      </c>
      <c r="B797" s="7" t="s">
        <v>643</v>
      </c>
      <c r="C797" s="8" t="s">
        <v>23</v>
      </c>
      <c r="D797" s="273">
        <v>1</v>
      </c>
      <c r="E797" s="274">
        <v>1</v>
      </c>
      <c r="F797" s="274">
        <v>0</v>
      </c>
      <c r="G797" s="274">
        <v>15.57</v>
      </c>
      <c r="H797" s="9">
        <v>0</v>
      </c>
      <c r="I797" s="504">
        <f t="shared" ref="I797:I798" si="42">TRUNC(D797*G797,2)</f>
        <v>15.57</v>
      </c>
      <c r="L797" s="71"/>
    </row>
    <row r="798" spans="1:12">
      <c r="A798" s="6" t="s">
        <v>202</v>
      </c>
      <c r="B798" s="6" t="s">
        <v>203</v>
      </c>
      <c r="C798" s="8" t="s">
        <v>20</v>
      </c>
      <c r="D798" s="273">
        <v>1</v>
      </c>
      <c r="E798" s="274">
        <v>1</v>
      </c>
      <c r="F798" s="274">
        <v>0</v>
      </c>
      <c r="G798" s="274">
        <v>20.74</v>
      </c>
      <c r="H798" s="9">
        <v>0</v>
      </c>
      <c r="I798" s="504">
        <f t="shared" si="42"/>
        <v>20.74</v>
      </c>
      <c r="L798" s="71"/>
    </row>
    <row r="799" spans="1:12" ht="15.75">
      <c r="A799" s="297"/>
      <c r="B799" s="297"/>
      <c r="C799" s="275"/>
      <c r="D799" s="275"/>
      <c r="E799" s="275"/>
      <c r="F799" s="275"/>
      <c r="G799" s="275"/>
      <c r="H799" s="11" t="s">
        <v>17</v>
      </c>
      <c r="I799" s="505">
        <f>TRUNC( SUM(I797:I798),2)</f>
        <v>36.31</v>
      </c>
      <c r="L799" s="71"/>
    </row>
    <row r="803" spans="1:9" ht="15.75">
      <c r="A803" s="571" t="s">
        <v>311</v>
      </c>
      <c r="B803" s="293"/>
      <c r="C803" s="269"/>
      <c r="D803" s="269"/>
      <c r="E803" s="269"/>
      <c r="F803" s="269"/>
      <c r="G803" s="269"/>
      <c r="H803" s="1"/>
      <c r="I803" s="500"/>
    </row>
    <row r="804" spans="1:9" ht="15.75">
      <c r="A804" s="566"/>
      <c r="B804" s="294"/>
      <c r="C804" s="270"/>
      <c r="D804" s="270"/>
      <c r="E804" s="270"/>
      <c r="F804" s="270"/>
      <c r="G804" s="270"/>
      <c r="H804" s="3"/>
      <c r="I804" s="501"/>
    </row>
    <row r="805" spans="1:9" ht="15.75">
      <c r="A805" s="546" t="s">
        <v>312</v>
      </c>
      <c r="B805" s="295"/>
      <c r="C805" s="271"/>
      <c r="D805" s="271"/>
      <c r="E805" s="272"/>
      <c r="F805" s="272"/>
      <c r="G805" s="272"/>
      <c r="H805" s="4"/>
      <c r="I805" s="502"/>
    </row>
    <row r="806" spans="1:9" ht="15.75">
      <c r="A806" s="542" t="s">
        <v>184</v>
      </c>
      <c r="B806" s="296" t="s">
        <v>14</v>
      </c>
      <c r="C806" s="5" t="s">
        <v>185</v>
      </c>
      <c r="D806" s="5" t="s">
        <v>186</v>
      </c>
      <c r="E806" s="5" t="s">
        <v>187</v>
      </c>
      <c r="F806" s="5" t="s">
        <v>188</v>
      </c>
      <c r="G806" s="5" t="s">
        <v>189</v>
      </c>
      <c r="H806" s="5" t="s">
        <v>190</v>
      </c>
      <c r="I806" s="503" t="s">
        <v>191</v>
      </c>
    </row>
    <row r="807" spans="1:9">
      <c r="A807" s="6">
        <v>11046</v>
      </c>
      <c r="B807" s="7" t="s">
        <v>267</v>
      </c>
      <c r="C807" s="8" t="s">
        <v>30</v>
      </c>
      <c r="D807" s="273">
        <v>11.6229</v>
      </c>
      <c r="E807" s="274">
        <v>1</v>
      </c>
      <c r="F807" s="274">
        <v>0</v>
      </c>
      <c r="G807" s="274">
        <v>11.01</v>
      </c>
      <c r="H807" s="9">
        <v>0</v>
      </c>
      <c r="I807" s="504">
        <f t="shared" ref="I807:I810" si="43">TRUNC(D807*G807,2)</f>
        <v>127.96</v>
      </c>
    </row>
    <row r="808" spans="1:9" ht="30">
      <c r="A808" s="6">
        <v>34391</v>
      </c>
      <c r="B808" s="7" t="s">
        <v>313</v>
      </c>
      <c r="C808" s="8" t="s">
        <v>22</v>
      </c>
      <c r="D808" s="273">
        <v>1.1499999999999999</v>
      </c>
      <c r="E808" s="274">
        <v>1</v>
      </c>
      <c r="F808" s="274">
        <v>0</v>
      </c>
      <c r="G808" s="274">
        <v>767.81</v>
      </c>
      <c r="H808" s="9">
        <v>0</v>
      </c>
      <c r="I808" s="504">
        <f t="shared" si="43"/>
        <v>882.98</v>
      </c>
    </row>
    <row r="809" spans="1:9">
      <c r="A809" s="6">
        <v>88251</v>
      </c>
      <c r="B809" s="7" t="s">
        <v>263</v>
      </c>
      <c r="C809" s="8" t="s">
        <v>20</v>
      </c>
      <c r="D809" s="273">
        <v>5</v>
      </c>
      <c r="E809" s="274">
        <v>1</v>
      </c>
      <c r="F809" s="274">
        <v>0</v>
      </c>
      <c r="G809" s="274">
        <v>21.24</v>
      </c>
      <c r="H809" s="9">
        <v>0</v>
      </c>
      <c r="I809" s="504">
        <f t="shared" si="43"/>
        <v>106.2</v>
      </c>
    </row>
    <row r="810" spans="1:9">
      <c r="A810" s="6">
        <v>88315</v>
      </c>
      <c r="B810" s="6" t="s">
        <v>264</v>
      </c>
      <c r="C810" s="8" t="s">
        <v>20</v>
      </c>
      <c r="D810" s="273">
        <v>5</v>
      </c>
      <c r="E810" s="274">
        <v>1</v>
      </c>
      <c r="F810" s="274">
        <v>0</v>
      </c>
      <c r="G810" s="274">
        <v>26.02</v>
      </c>
      <c r="H810" s="9">
        <v>0</v>
      </c>
      <c r="I810" s="504">
        <f t="shared" si="43"/>
        <v>130.1</v>
      </c>
    </row>
    <row r="811" spans="1:9" ht="15.75">
      <c r="A811" s="297"/>
      <c r="B811" s="297"/>
      <c r="C811" s="275"/>
      <c r="D811" s="275"/>
      <c r="E811" s="275"/>
      <c r="F811" s="275"/>
      <c r="G811" s="275"/>
      <c r="H811" s="11" t="s">
        <v>17</v>
      </c>
      <c r="I811" s="505">
        <f>TRUNC( SUM(I807:I810),2)</f>
        <v>1247.24</v>
      </c>
    </row>
    <row r="815" spans="1:9" ht="15.75">
      <c r="A815" s="571" t="s">
        <v>314</v>
      </c>
      <c r="B815" s="293"/>
      <c r="C815" s="269"/>
      <c r="D815" s="269"/>
      <c r="E815" s="269"/>
      <c r="F815" s="269"/>
      <c r="G815" s="269"/>
      <c r="H815" s="1"/>
      <c r="I815" s="500"/>
    </row>
    <row r="816" spans="1:9" ht="15.75">
      <c r="A816" s="566"/>
      <c r="B816" s="294"/>
      <c r="C816" s="270"/>
      <c r="D816" s="270"/>
      <c r="E816" s="270"/>
      <c r="F816" s="270"/>
      <c r="G816" s="270"/>
      <c r="H816" s="3"/>
      <c r="I816" s="501"/>
    </row>
    <row r="817" spans="1:9" ht="15.75">
      <c r="A817" s="546" t="s">
        <v>315</v>
      </c>
      <c r="B817" s="295"/>
      <c r="C817" s="271"/>
      <c r="D817" s="271"/>
      <c r="E817" s="272"/>
      <c r="F817" s="272"/>
      <c r="G817" s="272"/>
      <c r="H817" s="4"/>
      <c r="I817" s="502"/>
    </row>
    <row r="818" spans="1:9" ht="15.75">
      <c r="A818" s="542" t="s">
        <v>184</v>
      </c>
      <c r="B818" s="296" t="s">
        <v>14</v>
      </c>
      <c r="C818" s="5" t="s">
        <v>185</v>
      </c>
      <c r="D818" s="5" t="s">
        <v>186</v>
      </c>
      <c r="E818" s="5" t="s">
        <v>187</v>
      </c>
      <c r="F818" s="5" t="s">
        <v>188</v>
      </c>
      <c r="G818" s="5" t="s">
        <v>189</v>
      </c>
      <c r="H818" s="5" t="s">
        <v>190</v>
      </c>
      <c r="I818" s="503" t="s">
        <v>191</v>
      </c>
    </row>
    <row r="819" spans="1:9">
      <c r="A819" s="6">
        <v>242</v>
      </c>
      <c r="B819" s="7" t="s">
        <v>316</v>
      </c>
      <c r="C819" s="8" t="s">
        <v>20</v>
      </c>
      <c r="D819" s="273">
        <v>0.1</v>
      </c>
      <c r="E819" s="274">
        <v>1</v>
      </c>
      <c r="F819" s="274">
        <v>0</v>
      </c>
      <c r="G819" s="274">
        <v>16.27</v>
      </c>
      <c r="H819" s="9">
        <v>0</v>
      </c>
      <c r="I819" s="504">
        <f t="shared" ref="I819:I822" si="44">TRUNC(D819*G819,2)</f>
        <v>1.62</v>
      </c>
    </row>
    <row r="820" spans="1:9">
      <c r="A820" s="6">
        <v>3767</v>
      </c>
      <c r="B820" s="7" t="s">
        <v>317</v>
      </c>
      <c r="C820" s="8" t="s">
        <v>24</v>
      </c>
      <c r="D820" s="273">
        <v>0.2</v>
      </c>
      <c r="E820" s="274">
        <v>1</v>
      </c>
      <c r="F820" s="274">
        <v>0</v>
      </c>
      <c r="G820" s="274">
        <v>1.21</v>
      </c>
      <c r="H820" s="9">
        <v>0</v>
      </c>
      <c r="I820" s="504">
        <f t="shared" si="44"/>
        <v>0.24</v>
      </c>
    </row>
    <row r="821" spans="1:9">
      <c r="A821" s="6">
        <v>43626</v>
      </c>
      <c r="B821" s="7" t="s">
        <v>318</v>
      </c>
      <c r="C821" s="8" t="s">
        <v>30</v>
      </c>
      <c r="D821" s="273">
        <v>0.35</v>
      </c>
      <c r="E821" s="274">
        <v>1</v>
      </c>
      <c r="F821" s="274">
        <v>0</v>
      </c>
      <c r="G821" s="274">
        <v>3.6</v>
      </c>
      <c r="H821" s="9">
        <v>0</v>
      </c>
      <c r="I821" s="504">
        <f t="shared" si="44"/>
        <v>1.26</v>
      </c>
    </row>
    <row r="822" spans="1:9">
      <c r="A822" s="6">
        <v>88310</v>
      </c>
      <c r="B822" s="6" t="s">
        <v>221</v>
      </c>
      <c r="C822" s="8" t="s">
        <v>20</v>
      </c>
      <c r="D822" s="273">
        <v>0.15</v>
      </c>
      <c r="E822" s="274">
        <v>1</v>
      </c>
      <c r="F822" s="274">
        <v>0</v>
      </c>
      <c r="G822" s="274">
        <v>27.44</v>
      </c>
      <c r="H822" s="9">
        <v>0</v>
      </c>
      <c r="I822" s="504">
        <f t="shared" si="44"/>
        <v>4.1100000000000003</v>
      </c>
    </row>
    <row r="823" spans="1:9" ht="15.75">
      <c r="A823" s="297"/>
      <c r="B823" s="297"/>
      <c r="C823" s="275"/>
      <c r="D823" s="275"/>
      <c r="E823" s="275"/>
      <c r="F823" s="275"/>
      <c r="G823" s="275"/>
      <c r="H823" s="11" t="s">
        <v>17</v>
      </c>
      <c r="I823" s="505">
        <f>TRUNC( SUM(I819:I822),2)</f>
        <v>7.23</v>
      </c>
    </row>
    <row r="828" spans="1:9" ht="15.75">
      <c r="A828" s="571" t="s">
        <v>319</v>
      </c>
      <c r="B828" s="293"/>
      <c r="C828" s="269"/>
      <c r="D828" s="269"/>
      <c r="E828" s="269"/>
      <c r="F828" s="269"/>
      <c r="G828" s="269"/>
      <c r="H828" s="1"/>
      <c r="I828" s="500"/>
    </row>
    <row r="829" spans="1:9" ht="15.75">
      <c r="A829" s="566"/>
      <c r="B829" s="294"/>
      <c r="C829" s="270"/>
      <c r="D829" s="270"/>
      <c r="E829" s="270"/>
      <c r="F829" s="270"/>
      <c r="G829" s="270"/>
      <c r="H829" s="3"/>
      <c r="I829" s="501"/>
    </row>
    <row r="830" spans="1:9" ht="15.75">
      <c r="A830" s="546" t="s">
        <v>320</v>
      </c>
      <c r="B830" s="295"/>
      <c r="C830" s="271"/>
      <c r="D830" s="271"/>
      <c r="E830" s="272"/>
      <c r="F830" s="272"/>
      <c r="G830" s="272"/>
      <c r="H830" s="4"/>
      <c r="I830" s="502"/>
    </row>
    <row r="831" spans="1:9" ht="15.75">
      <c r="A831" s="542" t="s">
        <v>184</v>
      </c>
      <c r="B831" s="296" t="s">
        <v>14</v>
      </c>
      <c r="C831" s="5" t="s">
        <v>185</v>
      </c>
      <c r="D831" s="5" t="s">
        <v>186</v>
      </c>
      <c r="E831" s="5" t="s">
        <v>187</v>
      </c>
      <c r="F831" s="5" t="s">
        <v>188</v>
      </c>
      <c r="G831" s="5" t="s">
        <v>189</v>
      </c>
      <c r="H831" s="5" t="s">
        <v>190</v>
      </c>
      <c r="I831" s="503" t="s">
        <v>191</v>
      </c>
    </row>
    <row r="832" spans="1:9">
      <c r="A832" s="6">
        <v>88242</v>
      </c>
      <c r="B832" s="7" t="s">
        <v>211</v>
      </c>
      <c r="C832" s="8" t="s">
        <v>20</v>
      </c>
      <c r="D832" s="273">
        <v>1</v>
      </c>
      <c r="E832" s="274">
        <v>1</v>
      </c>
      <c r="F832" s="274">
        <v>0</v>
      </c>
      <c r="G832" s="274">
        <v>21.28</v>
      </c>
      <c r="H832" s="9">
        <v>0</v>
      </c>
      <c r="I832" s="504">
        <f>TRUNC(D832*G832,2)</f>
        <v>21.28</v>
      </c>
    </row>
    <row r="833" spans="1:9" ht="45">
      <c r="A833" s="6">
        <v>87335</v>
      </c>
      <c r="B833" s="7" t="s">
        <v>322</v>
      </c>
      <c r="C833" s="8" t="s">
        <v>25</v>
      </c>
      <c r="D833" s="273">
        <v>1.1299999999999999E-2</v>
      </c>
      <c r="E833" s="274">
        <v>1</v>
      </c>
      <c r="F833" s="274">
        <v>0</v>
      </c>
      <c r="G833" s="274">
        <v>568.57000000000005</v>
      </c>
      <c r="H833" s="9">
        <v>0</v>
      </c>
      <c r="I833" s="504">
        <f t="shared" ref="I833:I834" si="45">TRUNC(D833*G833,2)</f>
        <v>6.42</v>
      </c>
    </row>
    <row r="834" spans="1:9">
      <c r="A834" s="6">
        <v>88309</v>
      </c>
      <c r="B834" s="6" t="s">
        <v>213</v>
      </c>
      <c r="C834" s="8" t="s">
        <v>20</v>
      </c>
      <c r="D834" s="273">
        <v>1</v>
      </c>
      <c r="E834" s="274">
        <v>1</v>
      </c>
      <c r="F834" s="274">
        <v>0</v>
      </c>
      <c r="G834" s="274">
        <v>25.75</v>
      </c>
      <c r="H834" s="9">
        <v>0</v>
      </c>
      <c r="I834" s="504">
        <f t="shared" si="45"/>
        <v>25.75</v>
      </c>
    </row>
    <row r="835" spans="1:9" ht="15.75">
      <c r="A835" s="297"/>
      <c r="B835" s="297"/>
      <c r="C835" s="275"/>
      <c r="D835" s="275"/>
      <c r="E835" s="275"/>
      <c r="F835" s="275"/>
      <c r="G835" s="275"/>
      <c r="H835" s="11" t="s">
        <v>17</v>
      </c>
      <c r="I835" s="505">
        <f>TRUNC( SUM(I832:I834),2)</f>
        <v>53.45</v>
      </c>
    </row>
    <row r="838" spans="1:9" ht="15.75">
      <c r="A838" s="571" t="s">
        <v>323</v>
      </c>
      <c r="B838" s="293"/>
      <c r="C838" s="269"/>
      <c r="D838" s="269"/>
      <c r="E838" s="269"/>
      <c r="F838" s="269"/>
      <c r="G838" s="269"/>
      <c r="H838" s="1"/>
      <c r="I838" s="500"/>
    </row>
    <row r="839" spans="1:9" ht="15.75">
      <c r="A839" s="566"/>
      <c r="B839" s="294"/>
      <c r="C839" s="270"/>
      <c r="D839" s="270"/>
      <c r="E839" s="270"/>
      <c r="F839" s="270"/>
      <c r="G839" s="270"/>
      <c r="H839" s="3"/>
      <c r="I839" s="501"/>
    </row>
    <row r="840" spans="1:9" ht="15.75">
      <c r="A840" s="546" t="s">
        <v>324</v>
      </c>
      <c r="B840" s="295"/>
      <c r="C840" s="271"/>
      <c r="D840" s="271"/>
      <c r="E840" s="272"/>
      <c r="F840" s="272"/>
      <c r="G840" s="272"/>
      <c r="H840" s="4"/>
      <c r="I840" s="502"/>
    </row>
    <row r="841" spans="1:9" ht="15.75">
      <c r="A841" s="542" t="s">
        <v>184</v>
      </c>
      <c r="B841" s="296" t="s">
        <v>14</v>
      </c>
      <c r="C841" s="5" t="s">
        <v>185</v>
      </c>
      <c r="D841" s="5" t="s">
        <v>186</v>
      </c>
      <c r="E841" s="5" t="s">
        <v>187</v>
      </c>
      <c r="F841" s="5" t="s">
        <v>188</v>
      </c>
      <c r="G841" s="5" t="s">
        <v>189</v>
      </c>
      <c r="H841" s="5" t="s">
        <v>190</v>
      </c>
      <c r="I841" s="503" t="s">
        <v>191</v>
      </c>
    </row>
    <row r="842" spans="1:9" ht="45">
      <c r="A842" s="6" t="s">
        <v>321</v>
      </c>
      <c r="B842" s="7" t="s">
        <v>322</v>
      </c>
      <c r="C842" s="8" t="s">
        <v>25</v>
      </c>
      <c r="D842" s="273">
        <v>2.0299999999999999E-2</v>
      </c>
      <c r="E842" s="274">
        <v>1</v>
      </c>
      <c r="F842" s="274">
        <v>0</v>
      </c>
      <c r="G842" s="274">
        <v>568.57000000000005</v>
      </c>
      <c r="H842" s="9">
        <v>0</v>
      </c>
      <c r="I842" s="504">
        <f>TRUNC(D842*G842,2)</f>
        <v>11.54</v>
      </c>
    </row>
    <row r="843" spans="1:9">
      <c r="A843" s="6" t="s">
        <v>212</v>
      </c>
      <c r="B843" s="7" t="s">
        <v>213</v>
      </c>
      <c r="C843" s="8" t="s">
        <v>20</v>
      </c>
      <c r="D843" s="273">
        <v>1.5</v>
      </c>
      <c r="E843" s="274">
        <v>1</v>
      </c>
      <c r="F843" s="274">
        <v>0</v>
      </c>
      <c r="G843" s="274">
        <v>25.75</v>
      </c>
      <c r="H843" s="9">
        <v>0</v>
      </c>
      <c r="I843" s="504">
        <f t="shared" ref="I843:I844" si="46">TRUNC(D843*G843,2)</f>
        <v>38.619999999999997</v>
      </c>
    </row>
    <row r="844" spans="1:9">
      <c r="A844" s="6">
        <v>88316</v>
      </c>
      <c r="B844" s="6" t="s">
        <v>203</v>
      </c>
      <c r="C844" s="8" t="s">
        <v>20</v>
      </c>
      <c r="D844" s="273">
        <v>1.5</v>
      </c>
      <c r="E844" s="274">
        <v>1</v>
      </c>
      <c r="F844" s="274">
        <v>0</v>
      </c>
      <c r="G844" s="274">
        <v>20.74</v>
      </c>
      <c r="H844" s="9">
        <v>0</v>
      </c>
      <c r="I844" s="504">
        <f t="shared" si="46"/>
        <v>31.11</v>
      </c>
    </row>
    <row r="845" spans="1:9" ht="15.75">
      <c r="A845" s="297"/>
      <c r="B845" s="297"/>
      <c r="C845" s="275"/>
      <c r="D845" s="275"/>
      <c r="E845" s="275"/>
      <c r="F845" s="275"/>
      <c r="G845" s="275"/>
      <c r="H845" s="11" t="s">
        <v>17</v>
      </c>
      <c r="I845" s="505">
        <f>TRUNC( SUM(I842:I844),2)</f>
        <v>81.27</v>
      </c>
    </row>
    <row r="848" spans="1:9" ht="15.75">
      <c r="A848" s="571" t="s">
        <v>325</v>
      </c>
      <c r="B848" s="293"/>
      <c r="C848" s="269"/>
      <c r="D848" s="269"/>
      <c r="E848" s="269"/>
      <c r="F848" s="269"/>
      <c r="G848" s="269"/>
      <c r="H848" s="1"/>
      <c r="I848" s="500"/>
    </row>
    <row r="849" spans="1:9" ht="15.75">
      <c r="A849" s="566"/>
      <c r="B849" s="294"/>
      <c r="C849" s="270"/>
      <c r="D849" s="270"/>
      <c r="E849" s="270"/>
      <c r="F849" s="270"/>
      <c r="G849" s="270"/>
      <c r="H849" s="3"/>
      <c r="I849" s="501"/>
    </row>
    <row r="850" spans="1:9" ht="15.75">
      <c r="A850" s="546" t="s">
        <v>326</v>
      </c>
      <c r="B850" s="295"/>
      <c r="C850" s="271"/>
      <c r="D850" s="271"/>
      <c r="E850" s="272"/>
      <c r="F850" s="272"/>
      <c r="G850" s="272"/>
      <c r="H850" s="4"/>
      <c r="I850" s="502"/>
    </row>
    <row r="851" spans="1:9" ht="15.75">
      <c r="A851" s="542" t="s">
        <v>184</v>
      </c>
      <c r="B851" s="296" t="s">
        <v>14</v>
      </c>
      <c r="C851" s="5" t="s">
        <v>185</v>
      </c>
      <c r="D851" s="5" t="s">
        <v>186</v>
      </c>
      <c r="E851" s="5" t="s">
        <v>187</v>
      </c>
      <c r="F851" s="5" t="s">
        <v>188</v>
      </c>
      <c r="G851" s="5" t="s">
        <v>189</v>
      </c>
      <c r="H851" s="5" t="s">
        <v>190</v>
      </c>
      <c r="I851" s="503" t="s">
        <v>191</v>
      </c>
    </row>
    <row r="852" spans="1:9" ht="45">
      <c r="A852" s="6" t="s">
        <v>321</v>
      </c>
      <c r="B852" s="7" t="s">
        <v>322</v>
      </c>
      <c r="C852" s="8" t="s">
        <v>25</v>
      </c>
      <c r="D852" s="273">
        <v>2.0299999999999999E-2</v>
      </c>
      <c r="E852" s="274">
        <v>1</v>
      </c>
      <c r="F852" s="274">
        <v>0</v>
      </c>
      <c r="G852" s="274">
        <v>568.57000000000005</v>
      </c>
      <c r="H852" s="9">
        <v>0</v>
      </c>
      <c r="I852" s="504">
        <f>TRUNC(D852*G852,2)</f>
        <v>11.54</v>
      </c>
    </row>
    <row r="853" spans="1:9">
      <c r="A853" s="6" t="s">
        <v>212</v>
      </c>
      <c r="B853" s="7" t="s">
        <v>213</v>
      </c>
      <c r="C853" s="8" t="s">
        <v>20</v>
      </c>
      <c r="D853" s="273">
        <v>9.5700000000000004E-3</v>
      </c>
      <c r="E853" s="274">
        <v>1</v>
      </c>
      <c r="F853" s="274">
        <v>0</v>
      </c>
      <c r="G853" s="274">
        <v>25.75</v>
      </c>
      <c r="H853" s="9">
        <v>0</v>
      </c>
      <c r="I853" s="504">
        <f t="shared" ref="I853:I854" si="47">TRUNC(D853*G853,2)</f>
        <v>0.24</v>
      </c>
    </row>
    <row r="854" spans="1:9">
      <c r="A854" s="6" t="s">
        <v>202</v>
      </c>
      <c r="B854" s="6" t="s">
        <v>203</v>
      </c>
      <c r="C854" s="8" t="s">
        <v>20</v>
      </c>
      <c r="D854" s="273">
        <v>1.5</v>
      </c>
      <c r="E854" s="274">
        <v>1</v>
      </c>
      <c r="F854" s="274">
        <v>0</v>
      </c>
      <c r="G854" s="274">
        <v>20.74</v>
      </c>
      <c r="H854" s="9">
        <v>0</v>
      </c>
      <c r="I854" s="504">
        <f t="shared" si="47"/>
        <v>31.11</v>
      </c>
    </row>
    <row r="855" spans="1:9" ht="15.75">
      <c r="A855" s="297"/>
      <c r="B855" s="297"/>
      <c r="C855" s="275"/>
      <c r="D855" s="275"/>
      <c r="E855" s="275"/>
      <c r="F855" s="275"/>
      <c r="G855" s="275"/>
      <c r="H855" s="11" t="s">
        <v>17</v>
      </c>
      <c r="I855" s="505">
        <f>TRUNC( SUM(I852:I854),2)</f>
        <v>42.89</v>
      </c>
    </row>
    <row r="858" spans="1:9" ht="15.75">
      <c r="A858" s="571" t="s">
        <v>327</v>
      </c>
      <c r="B858" s="293"/>
      <c r="C858" s="269"/>
      <c r="D858" s="269"/>
      <c r="E858" s="269"/>
      <c r="F858" s="269"/>
      <c r="G858" s="269"/>
      <c r="H858" s="1"/>
      <c r="I858" s="500"/>
    </row>
    <row r="859" spans="1:9" ht="15.75">
      <c r="A859" s="566"/>
      <c r="B859" s="294"/>
      <c r="C859" s="270"/>
      <c r="D859" s="270"/>
      <c r="E859" s="270"/>
      <c r="F859" s="270"/>
      <c r="G859" s="270"/>
      <c r="H859" s="3"/>
      <c r="I859" s="501"/>
    </row>
    <row r="860" spans="1:9" ht="15.75">
      <c r="A860" s="546" t="s">
        <v>328</v>
      </c>
      <c r="B860" s="295"/>
      <c r="C860" s="271"/>
      <c r="D860" s="271"/>
      <c r="E860" s="272"/>
      <c r="F860" s="272"/>
      <c r="G860" s="272"/>
      <c r="H860" s="4"/>
      <c r="I860" s="502"/>
    </row>
    <row r="861" spans="1:9" ht="15.75">
      <c r="A861" s="542" t="s">
        <v>184</v>
      </c>
      <c r="B861" s="296" t="s">
        <v>14</v>
      </c>
      <c r="C861" s="5" t="s">
        <v>185</v>
      </c>
      <c r="D861" s="5" t="s">
        <v>186</v>
      </c>
      <c r="E861" s="5" t="s">
        <v>187</v>
      </c>
      <c r="F861" s="5" t="s">
        <v>188</v>
      </c>
      <c r="G861" s="5" t="s">
        <v>189</v>
      </c>
      <c r="H861" s="5" t="s">
        <v>190</v>
      </c>
      <c r="I861" s="503" t="s">
        <v>191</v>
      </c>
    </row>
    <row r="862" spans="1:9" ht="30">
      <c r="A862" s="6">
        <v>43130</v>
      </c>
      <c r="B862" s="7" t="s">
        <v>329</v>
      </c>
      <c r="C862" s="8" t="s">
        <v>30</v>
      </c>
      <c r="D862" s="273">
        <v>0.15</v>
      </c>
      <c r="E862" s="274">
        <v>1</v>
      </c>
      <c r="F862" s="274">
        <v>0</v>
      </c>
      <c r="G862" s="274">
        <v>19.43</v>
      </c>
      <c r="H862" s="9">
        <v>0</v>
      </c>
      <c r="I862" s="504">
        <f>TRUNC(D862*G862,2)</f>
        <v>2.91</v>
      </c>
    </row>
    <row r="863" spans="1:9">
      <c r="A863" s="6">
        <v>4491</v>
      </c>
      <c r="B863" s="7" t="s">
        <v>192</v>
      </c>
      <c r="C863" s="8" t="s">
        <v>26</v>
      </c>
      <c r="D863" s="273">
        <v>0.5</v>
      </c>
      <c r="E863" s="274">
        <v>1</v>
      </c>
      <c r="F863" s="274">
        <v>0</v>
      </c>
      <c r="G863" s="274">
        <v>6.93</v>
      </c>
      <c r="H863" s="9">
        <v>0</v>
      </c>
      <c r="I863" s="504">
        <f t="shared" ref="I863:I869" si="48">TRUNC(D863*G863,2)</f>
        <v>3.46</v>
      </c>
    </row>
    <row r="864" spans="1:9">
      <c r="A864" s="6">
        <v>5075</v>
      </c>
      <c r="B864" s="7" t="s">
        <v>201</v>
      </c>
      <c r="C864" s="8" t="s">
        <v>30</v>
      </c>
      <c r="D864" s="273">
        <v>0.1</v>
      </c>
      <c r="E864" s="274">
        <v>1</v>
      </c>
      <c r="F864" s="274">
        <v>0</v>
      </c>
      <c r="G864" s="274">
        <v>20.51</v>
      </c>
      <c r="H864" s="9">
        <v>0</v>
      </c>
      <c r="I864" s="504">
        <f t="shared" si="48"/>
        <v>2.0499999999999998</v>
      </c>
    </row>
    <row r="865" spans="1:9" ht="30">
      <c r="A865" s="6">
        <v>6193</v>
      </c>
      <c r="B865" s="7" t="s">
        <v>208</v>
      </c>
      <c r="C865" s="8" t="s">
        <v>26</v>
      </c>
      <c r="D865" s="273">
        <v>0.2</v>
      </c>
      <c r="E865" s="274">
        <v>1</v>
      </c>
      <c r="F865" s="274">
        <v>0</v>
      </c>
      <c r="G865" s="274">
        <v>19.36</v>
      </c>
      <c r="H865" s="9">
        <v>0</v>
      </c>
      <c r="I865" s="504">
        <f t="shared" si="48"/>
        <v>3.87</v>
      </c>
    </row>
    <row r="866" spans="1:9" ht="30">
      <c r="A866" s="6">
        <v>6189</v>
      </c>
      <c r="B866" s="7" t="s">
        <v>330</v>
      </c>
      <c r="C866" s="8" t="s">
        <v>26</v>
      </c>
      <c r="D866" s="273">
        <v>0.2</v>
      </c>
      <c r="E866" s="274">
        <v>1</v>
      </c>
      <c r="F866" s="274">
        <v>0</v>
      </c>
      <c r="G866" s="274">
        <v>28.25</v>
      </c>
      <c r="H866" s="9">
        <v>0</v>
      </c>
      <c r="I866" s="504">
        <f t="shared" si="48"/>
        <v>5.65</v>
      </c>
    </row>
    <row r="867" spans="1:9" ht="30">
      <c r="A867" s="6">
        <v>7170</v>
      </c>
      <c r="B867" s="7" t="s">
        <v>331</v>
      </c>
      <c r="C867" s="8" t="s">
        <v>22</v>
      </c>
      <c r="D867" s="273">
        <v>1</v>
      </c>
      <c r="E867" s="274">
        <v>1</v>
      </c>
      <c r="F867" s="274">
        <v>0</v>
      </c>
      <c r="G867" s="274">
        <v>2.44</v>
      </c>
      <c r="H867" s="9">
        <v>0</v>
      </c>
      <c r="I867" s="504">
        <f t="shared" si="48"/>
        <v>2.44</v>
      </c>
    </row>
    <row r="868" spans="1:9">
      <c r="A868" s="6">
        <v>88261</v>
      </c>
      <c r="B868" s="7" t="s">
        <v>247</v>
      </c>
      <c r="C868" s="8" t="s">
        <v>20</v>
      </c>
      <c r="D868" s="273">
        <v>0.3</v>
      </c>
      <c r="E868" s="274">
        <v>1</v>
      </c>
      <c r="F868" s="274">
        <v>0</v>
      </c>
      <c r="G868" s="274">
        <v>24.27</v>
      </c>
      <c r="H868" s="9">
        <v>0</v>
      </c>
      <c r="I868" s="504">
        <f t="shared" si="48"/>
        <v>7.28</v>
      </c>
    </row>
    <row r="869" spans="1:9">
      <c r="A869" s="6" t="s">
        <v>202</v>
      </c>
      <c r="B869" s="6" t="s">
        <v>203</v>
      </c>
      <c r="C869" s="8" t="s">
        <v>20</v>
      </c>
      <c r="D869" s="273">
        <v>0.3</v>
      </c>
      <c r="E869" s="274">
        <v>1</v>
      </c>
      <c r="F869" s="274">
        <v>0</v>
      </c>
      <c r="G869" s="274">
        <v>20.74</v>
      </c>
      <c r="H869" s="9">
        <v>0</v>
      </c>
      <c r="I869" s="504">
        <f t="shared" si="48"/>
        <v>6.22</v>
      </c>
    </row>
    <row r="870" spans="1:9" ht="15.75">
      <c r="A870" s="297"/>
      <c r="B870" s="297"/>
      <c r="C870" s="275"/>
      <c r="D870" s="275"/>
      <c r="E870" s="275"/>
      <c r="F870" s="275"/>
      <c r="G870" s="275"/>
      <c r="H870" s="11" t="s">
        <v>17</v>
      </c>
      <c r="I870" s="505">
        <f>TRUNC( SUM(I862:I869),2)</f>
        <v>33.880000000000003</v>
      </c>
    </row>
    <row r="875" spans="1:9" ht="15.75">
      <c r="A875" s="571" t="s">
        <v>332</v>
      </c>
      <c r="B875" s="293"/>
      <c r="C875" s="269"/>
      <c r="D875" s="269"/>
      <c r="E875" s="269"/>
      <c r="F875" s="269"/>
      <c r="G875" s="269"/>
      <c r="H875" s="1"/>
      <c r="I875" s="500"/>
    </row>
    <row r="876" spans="1:9" ht="15.75">
      <c r="A876" s="566"/>
      <c r="B876" s="294"/>
      <c r="C876" s="270"/>
      <c r="D876" s="270"/>
      <c r="E876" s="270"/>
      <c r="F876" s="270"/>
      <c r="G876" s="270"/>
      <c r="H876" s="3"/>
      <c r="I876" s="501"/>
    </row>
    <row r="877" spans="1:9" ht="15.75">
      <c r="A877" s="546" t="s">
        <v>333</v>
      </c>
      <c r="B877" s="295"/>
      <c r="C877" s="271"/>
      <c r="D877" s="271"/>
      <c r="E877" s="272"/>
      <c r="F877" s="272"/>
      <c r="G877" s="272"/>
      <c r="H877" s="4"/>
      <c r="I877" s="502"/>
    </row>
    <row r="878" spans="1:9" ht="15.75">
      <c r="A878" s="542" t="s">
        <v>184</v>
      </c>
      <c r="B878" s="296" t="s">
        <v>14</v>
      </c>
      <c r="C878" s="5" t="s">
        <v>185</v>
      </c>
      <c r="D878" s="5" t="s">
        <v>186</v>
      </c>
      <c r="E878" s="5" t="s">
        <v>187</v>
      </c>
      <c r="F878" s="5" t="s">
        <v>188</v>
      </c>
      <c r="G878" s="5" t="s">
        <v>189</v>
      </c>
      <c r="H878" s="5" t="s">
        <v>190</v>
      </c>
      <c r="I878" s="503" t="s">
        <v>191</v>
      </c>
    </row>
    <row r="879" spans="1:9">
      <c r="A879" s="6">
        <v>4708</v>
      </c>
      <c r="B879" s="7" t="s">
        <v>334</v>
      </c>
      <c r="C879" s="8" t="s">
        <v>22</v>
      </c>
      <c r="D879" s="273">
        <v>1.05</v>
      </c>
      <c r="E879" s="274">
        <v>1</v>
      </c>
      <c r="F879" s="274">
        <v>0</v>
      </c>
      <c r="G879" s="274">
        <v>163.16999999999999</v>
      </c>
      <c r="H879" s="9">
        <v>0</v>
      </c>
      <c r="I879" s="504">
        <f t="shared" ref="I879:I882" si="49">TRUNC(D879*G879,2)</f>
        <v>171.32</v>
      </c>
    </row>
    <row r="880" spans="1:9" ht="30">
      <c r="A880" s="6">
        <v>87372</v>
      </c>
      <c r="B880" s="7" t="s">
        <v>308</v>
      </c>
      <c r="C880" s="8" t="s">
        <v>25</v>
      </c>
      <c r="D880" s="273">
        <v>0.03</v>
      </c>
      <c r="E880" s="274">
        <v>1</v>
      </c>
      <c r="F880" s="274">
        <v>0</v>
      </c>
      <c r="G880" s="274">
        <v>797.49</v>
      </c>
      <c r="H880" s="9">
        <v>0</v>
      </c>
      <c r="I880" s="504">
        <f t="shared" si="49"/>
        <v>23.92</v>
      </c>
    </row>
    <row r="881" spans="1:9">
      <c r="A881" s="6">
        <v>88309</v>
      </c>
      <c r="B881" s="7" t="s">
        <v>213</v>
      </c>
      <c r="C881" s="8" t="s">
        <v>20</v>
      </c>
      <c r="D881" s="273">
        <v>1</v>
      </c>
      <c r="E881" s="274">
        <v>1</v>
      </c>
      <c r="F881" s="274">
        <v>0</v>
      </c>
      <c r="G881" s="274">
        <v>25.75</v>
      </c>
      <c r="H881" s="9">
        <v>0</v>
      </c>
      <c r="I881" s="504">
        <f t="shared" si="49"/>
        <v>25.75</v>
      </c>
    </row>
    <row r="882" spans="1:9">
      <c r="A882" s="6" t="s">
        <v>202</v>
      </c>
      <c r="B882" s="6" t="s">
        <v>203</v>
      </c>
      <c r="C882" s="8" t="s">
        <v>20</v>
      </c>
      <c r="D882" s="273">
        <v>0.8</v>
      </c>
      <c r="E882" s="274">
        <v>1</v>
      </c>
      <c r="F882" s="274">
        <v>0</v>
      </c>
      <c r="G882" s="274">
        <v>20.74</v>
      </c>
      <c r="H882" s="9">
        <v>0</v>
      </c>
      <c r="I882" s="504">
        <f t="shared" si="49"/>
        <v>16.59</v>
      </c>
    </row>
    <row r="883" spans="1:9" ht="15.75">
      <c r="A883" s="297"/>
      <c r="B883" s="297"/>
      <c r="C883" s="275"/>
      <c r="D883" s="275"/>
      <c r="E883" s="275"/>
      <c r="F883" s="275"/>
      <c r="G883" s="275"/>
      <c r="H883" s="11" t="s">
        <v>17</v>
      </c>
      <c r="I883" s="505">
        <f>TRUNC( SUM(I879:I882),2)</f>
        <v>237.58</v>
      </c>
    </row>
    <row r="887" spans="1:9" ht="15.75">
      <c r="A887" s="571" t="s">
        <v>339</v>
      </c>
      <c r="B887" s="293"/>
      <c r="C887" s="269"/>
      <c r="D887" s="269"/>
      <c r="E887" s="269"/>
      <c r="F887" s="269"/>
      <c r="G887" s="269"/>
      <c r="H887" s="1"/>
      <c r="I887" s="500"/>
    </row>
    <row r="888" spans="1:9" ht="15.75">
      <c r="A888" s="566"/>
      <c r="B888" s="294"/>
      <c r="C888" s="270"/>
      <c r="D888" s="270"/>
      <c r="E888" s="270"/>
      <c r="F888" s="270"/>
      <c r="G888" s="270"/>
      <c r="H888" s="3"/>
      <c r="I888" s="501"/>
    </row>
    <row r="889" spans="1:9" ht="15.75">
      <c r="A889" s="546" t="s">
        <v>340</v>
      </c>
      <c r="B889" s="295"/>
      <c r="C889" s="271"/>
      <c r="D889" s="271"/>
      <c r="E889" s="272"/>
      <c r="F889" s="272"/>
      <c r="G889" s="272"/>
      <c r="H889" s="4"/>
      <c r="I889" s="502"/>
    </row>
    <row r="890" spans="1:9" ht="15.75">
      <c r="A890" s="542" t="s">
        <v>184</v>
      </c>
      <c r="B890" s="296" t="s">
        <v>14</v>
      </c>
      <c r="C890" s="5" t="s">
        <v>185</v>
      </c>
      <c r="D890" s="5" t="s">
        <v>186</v>
      </c>
      <c r="E890" s="5" t="s">
        <v>187</v>
      </c>
      <c r="F890" s="5" t="s">
        <v>188</v>
      </c>
      <c r="G890" s="5" t="s">
        <v>189</v>
      </c>
      <c r="H890" s="5" t="s">
        <v>190</v>
      </c>
      <c r="I890" s="503" t="s">
        <v>191</v>
      </c>
    </row>
    <row r="891" spans="1:9">
      <c r="A891" s="6">
        <v>4006</v>
      </c>
      <c r="B891" s="7" t="s">
        <v>241</v>
      </c>
      <c r="C891" s="8" t="s">
        <v>25</v>
      </c>
      <c r="D891" s="273">
        <v>2.9499999999999998E-2</v>
      </c>
      <c r="E891" s="274">
        <v>1</v>
      </c>
      <c r="F891" s="274">
        <v>0</v>
      </c>
      <c r="G891" s="274">
        <v>1561.03</v>
      </c>
      <c r="H891" s="9">
        <v>0</v>
      </c>
      <c r="I891" s="504">
        <f t="shared" ref="I891:I894" si="50">TRUNC(D891*G891,2)</f>
        <v>46.05</v>
      </c>
    </row>
    <row r="892" spans="1:9">
      <c r="A892" s="6">
        <v>5073</v>
      </c>
      <c r="B892" s="7" t="s">
        <v>341</v>
      </c>
      <c r="C892" s="8" t="s">
        <v>30</v>
      </c>
      <c r="D892" s="273">
        <v>0.12</v>
      </c>
      <c r="E892" s="274">
        <v>1</v>
      </c>
      <c r="F892" s="274">
        <v>0</v>
      </c>
      <c r="G892" s="274">
        <v>20.63</v>
      </c>
      <c r="H892" s="9">
        <v>0</v>
      </c>
      <c r="I892" s="504">
        <f t="shared" si="50"/>
        <v>2.4700000000000002</v>
      </c>
    </row>
    <row r="893" spans="1:9">
      <c r="A893" s="6">
        <v>88239</v>
      </c>
      <c r="B893" s="7" t="s">
        <v>195</v>
      </c>
      <c r="C893" s="8" t="s">
        <v>20</v>
      </c>
      <c r="D893" s="273">
        <v>1.2</v>
      </c>
      <c r="E893" s="274">
        <v>1</v>
      </c>
      <c r="F893" s="274">
        <v>0</v>
      </c>
      <c r="G893" s="274">
        <v>21.06</v>
      </c>
      <c r="H893" s="9">
        <v>0</v>
      </c>
      <c r="I893" s="504">
        <f t="shared" si="50"/>
        <v>25.27</v>
      </c>
    </row>
    <row r="894" spans="1:9">
      <c r="A894" s="6">
        <v>88262</v>
      </c>
      <c r="B894" s="6" t="s">
        <v>196</v>
      </c>
      <c r="C894" s="8" t="s">
        <v>20</v>
      </c>
      <c r="D894" s="273">
        <v>1.2</v>
      </c>
      <c r="E894" s="274">
        <v>1</v>
      </c>
      <c r="F894" s="274">
        <v>0</v>
      </c>
      <c r="G894" s="274">
        <v>25.35</v>
      </c>
      <c r="H894" s="9">
        <v>0</v>
      </c>
      <c r="I894" s="504">
        <f t="shared" si="50"/>
        <v>30.42</v>
      </c>
    </row>
    <row r="895" spans="1:9" ht="15.75">
      <c r="A895" s="297"/>
      <c r="B895" s="297"/>
      <c r="C895" s="275"/>
      <c r="D895" s="275"/>
      <c r="E895" s="275"/>
      <c r="F895" s="275"/>
      <c r="G895" s="275"/>
      <c r="H895" s="11" t="s">
        <v>17</v>
      </c>
      <c r="I895" s="505">
        <f>TRUNC( SUM(I891:I894),2)</f>
        <v>104.21</v>
      </c>
    </row>
    <row r="899" spans="1:9" ht="15.75">
      <c r="A899" s="571" t="s">
        <v>344</v>
      </c>
      <c r="B899" s="293"/>
      <c r="C899" s="269"/>
      <c r="D899" s="269"/>
      <c r="E899" s="269"/>
      <c r="F899" s="269"/>
      <c r="G899" s="269"/>
      <c r="H899" s="1"/>
      <c r="I899" s="500"/>
    </row>
    <row r="900" spans="1:9" ht="15.75">
      <c r="A900" s="566"/>
      <c r="B900" s="294"/>
      <c r="C900" s="270"/>
      <c r="D900" s="270"/>
      <c r="E900" s="270"/>
      <c r="F900" s="270"/>
      <c r="G900" s="270"/>
      <c r="H900" s="3"/>
      <c r="I900" s="501"/>
    </row>
    <row r="901" spans="1:9" ht="15.75">
      <c r="A901" s="546" t="s">
        <v>345</v>
      </c>
      <c r="B901" s="295"/>
      <c r="C901" s="271"/>
      <c r="D901" s="271"/>
      <c r="E901" s="272"/>
      <c r="F901" s="272"/>
      <c r="G901" s="272"/>
      <c r="H901" s="4"/>
      <c r="I901" s="502"/>
    </row>
    <row r="902" spans="1:9" ht="15.75">
      <c r="A902" s="542" t="s">
        <v>184</v>
      </c>
      <c r="B902" s="296" t="s">
        <v>14</v>
      </c>
      <c r="C902" s="5" t="s">
        <v>185</v>
      </c>
      <c r="D902" s="5" t="s">
        <v>186</v>
      </c>
      <c r="E902" s="5" t="s">
        <v>187</v>
      </c>
      <c r="F902" s="5" t="s">
        <v>188</v>
      </c>
      <c r="G902" s="5" t="s">
        <v>189</v>
      </c>
      <c r="H902" s="5" t="s">
        <v>190</v>
      </c>
      <c r="I902" s="503" t="s">
        <v>191</v>
      </c>
    </row>
    <row r="903" spans="1:9">
      <c r="A903" s="6">
        <v>3315</v>
      </c>
      <c r="B903" s="7" t="s">
        <v>342</v>
      </c>
      <c r="C903" s="8" t="s">
        <v>30</v>
      </c>
      <c r="D903" s="273">
        <v>0.05</v>
      </c>
      <c r="E903" s="274">
        <v>1</v>
      </c>
      <c r="F903" s="274">
        <v>0</v>
      </c>
      <c r="G903" s="274">
        <v>0.88</v>
      </c>
      <c r="H903" s="9">
        <v>0</v>
      </c>
      <c r="I903" s="504">
        <f t="shared" ref="I903:I905" si="51">TRUNC(D903*G903,2)</f>
        <v>0.04</v>
      </c>
    </row>
    <row r="904" spans="1:9">
      <c r="A904" s="6">
        <v>88269</v>
      </c>
      <c r="B904" s="7" t="s">
        <v>343</v>
      </c>
      <c r="C904" s="8" t="s">
        <v>20</v>
      </c>
      <c r="D904" s="273">
        <v>0.25</v>
      </c>
      <c r="E904" s="274">
        <v>1</v>
      </c>
      <c r="F904" s="274">
        <v>0</v>
      </c>
      <c r="G904" s="274">
        <v>28.02</v>
      </c>
      <c r="H904" s="9">
        <v>0</v>
      </c>
      <c r="I904" s="504">
        <f t="shared" si="51"/>
        <v>7</v>
      </c>
    </row>
    <row r="905" spans="1:9">
      <c r="A905" s="6" t="s">
        <v>202</v>
      </c>
      <c r="B905" s="6" t="s">
        <v>203</v>
      </c>
      <c r="C905" s="8" t="s">
        <v>20</v>
      </c>
      <c r="D905" s="273">
        <v>0.25</v>
      </c>
      <c r="E905" s="274">
        <v>1</v>
      </c>
      <c r="F905" s="274">
        <v>0</v>
      </c>
      <c r="G905" s="274">
        <v>20.74</v>
      </c>
      <c r="H905" s="9">
        <v>0</v>
      </c>
      <c r="I905" s="504">
        <f t="shared" si="51"/>
        <v>5.18</v>
      </c>
    </row>
    <row r="906" spans="1:9" ht="15.75">
      <c r="A906" s="297"/>
      <c r="B906" s="297"/>
      <c r="C906" s="275"/>
      <c r="D906" s="275"/>
      <c r="E906" s="275"/>
      <c r="F906" s="275"/>
      <c r="G906" s="275"/>
      <c r="H906" s="11" t="s">
        <v>17</v>
      </c>
      <c r="I906" s="505">
        <f>TRUNC( SUM(I903:I905),2)</f>
        <v>12.22</v>
      </c>
    </row>
    <row r="910" spans="1:9" ht="15.75">
      <c r="A910" s="571" t="s">
        <v>346</v>
      </c>
      <c r="B910" s="293"/>
      <c r="C910" s="269"/>
      <c r="D910" s="269"/>
      <c r="E910" s="269"/>
      <c r="F910" s="269"/>
      <c r="G910" s="269"/>
      <c r="H910" s="1"/>
      <c r="I910" s="500"/>
    </row>
    <row r="911" spans="1:9" ht="15.75">
      <c r="A911" s="566"/>
      <c r="B911" s="294"/>
      <c r="C911" s="270"/>
      <c r="D911" s="270"/>
      <c r="E911" s="270"/>
      <c r="F911" s="270"/>
      <c r="G911" s="270"/>
      <c r="H911" s="3"/>
      <c r="I911" s="501"/>
    </row>
    <row r="912" spans="1:9" ht="15.75">
      <c r="A912" s="546" t="s">
        <v>347</v>
      </c>
      <c r="B912" s="295"/>
      <c r="C912" s="271"/>
      <c r="D912" s="271"/>
      <c r="E912" s="272"/>
      <c r="F912" s="272"/>
      <c r="G912" s="272"/>
      <c r="H912" s="4"/>
      <c r="I912" s="502"/>
    </row>
    <row r="913" spans="1:10" ht="15.75">
      <c r="A913" s="542" t="s">
        <v>184</v>
      </c>
      <c r="B913" s="296" t="s">
        <v>14</v>
      </c>
      <c r="C913" s="5" t="s">
        <v>185</v>
      </c>
      <c r="D913" s="5" t="s">
        <v>186</v>
      </c>
      <c r="E913" s="5" t="s">
        <v>187</v>
      </c>
      <c r="F913" s="5" t="s">
        <v>188</v>
      </c>
      <c r="G913" s="5" t="s">
        <v>189</v>
      </c>
      <c r="H913" s="5" t="s">
        <v>190</v>
      </c>
      <c r="I913" s="503" t="s">
        <v>191</v>
      </c>
    </row>
    <row r="914" spans="1:10">
      <c r="A914" s="6">
        <v>6076</v>
      </c>
      <c r="B914" s="7" t="s">
        <v>348</v>
      </c>
      <c r="C914" s="8" t="s">
        <v>25</v>
      </c>
      <c r="D914" s="273">
        <v>1.1000000000000001</v>
      </c>
      <c r="E914" s="274">
        <v>1</v>
      </c>
      <c r="F914" s="274">
        <v>0</v>
      </c>
      <c r="G914" s="274">
        <v>66.5</v>
      </c>
      <c r="H914" s="9">
        <v>0</v>
      </c>
      <c r="I914" s="504">
        <f t="shared" ref="I914:I915" si="52">TRUNC(D914*G914,2)</f>
        <v>73.150000000000006</v>
      </c>
    </row>
    <row r="915" spans="1:10">
      <c r="A915" s="6" t="s">
        <v>202</v>
      </c>
      <c r="B915" s="6" t="s">
        <v>203</v>
      </c>
      <c r="C915" s="8" t="s">
        <v>20</v>
      </c>
      <c r="D915" s="273">
        <v>3</v>
      </c>
      <c r="E915" s="274">
        <v>1</v>
      </c>
      <c r="F915" s="274">
        <v>0</v>
      </c>
      <c r="G915" s="274">
        <v>20.74</v>
      </c>
      <c r="H915" s="9">
        <v>0</v>
      </c>
      <c r="I915" s="504">
        <f t="shared" si="52"/>
        <v>62.22</v>
      </c>
    </row>
    <row r="916" spans="1:10" ht="15.75">
      <c r="A916" s="297"/>
      <c r="B916" s="297"/>
      <c r="C916" s="275"/>
      <c r="D916" s="275"/>
      <c r="E916" s="275"/>
      <c r="F916" s="275"/>
      <c r="G916" s="275"/>
      <c r="H916" s="11" t="s">
        <v>17</v>
      </c>
      <c r="I916" s="505">
        <f>TRUNC( SUM(I914:I915),2)</f>
        <v>135.37</v>
      </c>
    </row>
    <row r="919" spans="1:10" ht="15.75">
      <c r="A919" s="571" t="s">
        <v>349</v>
      </c>
      <c r="B919" s="293"/>
      <c r="C919" s="269"/>
      <c r="D919" s="269"/>
      <c r="E919" s="269"/>
      <c r="F919" s="269"/>
      <c r="G919" s="269"/>
      <c r="H919" s="1"/>
      <c r="I919" s="500"/>
      <c r="J919" s="161"/>
    </row>
    <row r="920" spans="1:10" ht="15.75">
      <c r="A920" s="566"/>
      <c r="B920" s="294"/>
      <c r="C920" s="270"/>
      <c r="D920" s="270"/>
      <c r="E920" s="270"/>
      <c r="F920" s="270"/>
      <c r="G920" s="270"/>
      <c r="H920" s="3"/>
      <c r="I920" s="501"/>
      <c r="J920" s="161"/>
    </row>
    <row r="921" spans="1:10" ht="15.75">
      <c r="A921" s="546" t="s">
        <v>350</v>
      </c>
      <c r="B921" s="295"/>
      <c r="C921" s="271"/>
      <c r="D921" s="271"/>
      <c r="E921" s="272"/>
      <c r="F921" s="272"/>
      <c r="G921" s="272"/>
      <c r="H921" s="4"/>
      <c r="I921" s="502"/>
      <c r="J921" s="161"/>
    </row>
    <row r="922" spans="1:10" ht="15.75">
      <c r="A922" s="542" t="s">
        <v>184</v>
      </c>
      <c r="B922" s="296" t="s">
        <v>14</v>
      </c>
      <c r="C922" s="5" t="s">
        <v>185</v>
      </c>
      <c r="D922" s="5" t="s">
        <v>186</v>
      </c>
      <c r="E922" s="5" t="s">
        <v>187</v>
      </c>
      <c r="F922" s="5" t="s">
        <v>188</v>
      </c>
      <c r="G922" s="5" t="s">
        <v>189</v>
      </c>
      <c r="H922" s="5" t="s">
        <v>190</v>
      </c>
      <c r="I922" s="503" t="s">
        <v>191</v>
      </c>
      <c r="J922" s="161"/>
    </row>
    <row r="923" spans="1:10">
      <c r="A923" s="6" t="s">
        <v>202</v>
      </c>
      <c r="B923" s="6" t="s">
        <v>203</v>
      </c>
      <c r="C923" s="8" t="s">
        <v>20</v>
      </c>
      <c r="D923" s="273">
        <v>0.33</v>
      </c>
      <c r="E923" s="274">
        <v>1</v>
      </c>
      <c r="F923" s="274">
        <v>0</v>
      </c>
      <c r="G923" s="274">
        <v>20.74</v>
      </c>
      <c r="H923" s="9">
        <v>0</v>
      </c>
      <c r="I923" s="504">
        <f t="shared" ref="I923" si="53">TRUNC(D923*G923,2)</f>
        <v>6.84</v>
      </c>
      <c r="J923" s="161"/>
    </row>
    <row r="924" spans="1:10" ht="15.75">
      <c r="A924" s="297"/>
      <c r="B924" s="297"/>
      <c r="C924" s="275"/>
      <c r="D924" s="275"/>
      <c r="E924" s="275"/>
      <c r="F924" s="275"/>
      <c r="G924" s="275"/>
      <c r="H924" s="11" t="s">
        <v>17</v>
      </c>
      <c r="I924" s="505">
        <f>TRUNC( SUM(I923),2)</f>
        <v>6.84</v>
      </c>
      <c r="J924" s="161"/>
    </row>
    <row r="925" spans="1:10">
      <c r="J925" s="161"/>
    </row>
    <row r="926" spans="1:10">
      <c r="J926" s="161"/>
    </row>
    <row r="927" spans="1:10">
      <c r="J927" s="161"/>
    </row>
    <row r="928" spans="1:10" ht="15.75">
      <c r="A928" s="571" t="s">
        <v>351</v>
      </c>
      <c r="B928" s="293"/>
      <c r="C928" s="269"/>
      <c r="D928" s="269"/>
      <c r="E928" s="269"/>
      <c r="F928" s="269"/>
      <c r="G928" s="269"/>
      <c r="H928" s="1"/>
      <c r="I928" s="500"/>
    </row>
    <row r="929" spans="1:9" ht="15.75">
      <c r="A929" s="566"/>
      <c r="B929" s="294"/>
      <c r="C929" s="270"/>
      <c r="D929" s="270"/>
      <c r="E929" s="270"/>
      <c r="F929" s="270"/>
      <c r="G929" s="270"/>
      <c r="H929" s="3"/>
      <c r="I929" s="501"/>
    </row>
    <row r="930" spans="1:9" ht="15.75">
      <c r="A930" s="546" t="s">
        <v>352</v>
      </c>
      <c r="B930" s="295"/>
      <c r="C930" s="271"/>
      <c r="D930" s="271"/>
      <c r="E930" s="272"/>
      <c r="F930" s="272"/>
      <c r="G930" s="272"/>
      <c r="H930" s="4"/>
      <c r="I930" s="502"/>
    </row>
    <row r="931" spans="1:9" ht="15.75">
      <c r="A931" s="542" t="s">
        <v>184</v>
      </c>
      <c r="B931" s="296" t="s">
        <v>14</v>
      </c>
      <c r="C931" s="5" t="s">
        <v>185</v>
      </c>
      <c r="D931" s="5" t="s">
        <v>186</v>
      </c>
      <c r="E931" s="5" t="s">
        <v>187</v>
      </c>
      <c r="F931" s="5" t="s">
        <v>188</v>
      </c>
      <c r="G931" s="5" t="s">
        <v>189</v>
      </c>
      <c r="H931" s="5" t="s">
        <v>190</v>
      </c>
      <c r="I931" s="503" t="s">
        <v>191</v>
      </c>
    </row>
    <row r="932" spans="1:9">
      <c r="A932" s="6">
        <v>88242</v>
      </c>
      <c r="B932" s="7" t="s">
        <v>211</v>
      </c>
      <c r="C932" s="8" t="s">
        <v>20</v>
      </c>
      <c r="D932" s="273">
        <v>0.4</v>
      </c>
      <c r="E932" s="274">
        <v>1</v>
      </c>
      <c r="F932" s="274">
        <v>0</v>
      </c>
      <c r="G932" s="274">
        <v>21.28</v>
      </c>
      <c r="H932" s="9">
        <v>0</v>
      </c>
      <c r="I932" s="504">
        <f t="shared" ref="I932:I934" si="54">TRUNC(D932*G932,2)</f>
        <v>8.51</v>
      </c>
    </row>
    <row r="933" spans="1:9" ht="30">
      <c r="A933" s="6">
        <v>87372</v>
      </c>
      <c r="B933" s="7" t="s">
        <v>308</v>
      </c>
      <c r="C933" s="8" t="s">
        <v>25</v>
      </c>
      <c r="D933" s="273">
        <v>0.02</v>
      </c>
      <c r="E933" s="274">
        <v>1</v>
      </c>
      <c r="F933" s="274">
        <v>0</v>
      </c>
      <c r="G933" s="274">
        <v>797.49</v>
      </c>
      <c r="H933" s="9">
        <v>0</v>
      </c>
      <c r="I933" s="504">
        <f t="shared" si="54"/>
        <v>15.94</v>
      </c>
    </row>
    <row r="934" spans="1:9">
      <c r="A934" s="6">
        <v>88309</v>
      </c>
      <c r="B934" s="6" t="s">
        <v>213</v>
      </c>
      <c r="C934" s="8" t="s">
        <v>20</v>
      </c>
      <c r="D934" s="273">
        <v>0.8</v>
      </c>
      <c r="E934" s="274">
        <v>1</v>
      </c>
      <c r="F934" s="274">
        <v>0</v>
      </c>
      <c r="G934" s="274">
        <v>25.75</v>
      </c>
      <c r="H934" s="9">
        <v>0</v>
      </c>
      <c r="I934" s="504">
        <f t="shared" si="54"/>
        <v>20.6</v>
      </c>
    </row>
    <row r="935" spans="1:9" ht="15.75">
      <c r="A935" s="297"/>
      <c r="B935" s="297"/>
      <c r="C935" s="275"/>
      <c r="D935" s="275"/>
      <c r="E935" s="275"/>
      <c r="F935" s="275"/>
      <c r="G935" s="275"/>
      <c r="H935" s="11" t="s">
        <v>17</v>
      </c>
      <c r="I935" s="505">
        <f>TRUNC( SUM(I932:I934),2)</f>
        <v>45.05</v>
      </c>
    </row>
    <row r="938" spans="1:9" ht="15.75">
      <c r="A938" s="571" t="s">
        <v>355</v>
      </c>
      <c r="B938" s="293"/>
      <c r="C938" s="269"/>
      <c r="D938" s="269"/>
      <c r="E938" s="269"/>
      <c r="F938" s="269"/>
      <c r="G938" s="269"/>
      <c r="H938" s="1"/>
      <c r="I938" s="500"/>
    </row>
    <row r="939" spans="1:9" ht="15.75">
      <c r="A939" s="566"/>
      <c r="B939" s="294"/>
      <c r="C939" s="270"/>
      <c r="D939" s="270"/>
      <c r="E939" s="270"/>
      <c r="F939" s="270"/>
      <c r="G939" s="270"/>
      <c r="H939" s="3"/>
      <c r="I939" s="501"/>
    </row>
    <row r="940" spans="1:9" ht="15.75">
      <c r="A940" s="546" t="s">
        <v>356</v>
      </c>
      <c r="B940" s="295"/>
      <c r="C940" s="271"/>
      <c r="D940" s="271"/>
      <c r="E940" s="272"/>
      <c r="F940" s="272"/>
      <c r="G940" s="272"/>
      <c r="H940" s="4"/>
      <c r="I940" s="502"/>
    </row>
    <row r="941" spans="1:9" ht="15.75">
      <c r="A941" s="542" t="s">
        <v>184</v>
      </c>
      <c r="B941" s="296" t="s">
        <v>14</v>
      </c>
      <c r="C941" s="5" t="s">
        <v>185</v>
      </c>
      <c r="D941" s="5" t="s">
        <v>186</v>
      </c>
      <c r="E941" s="5" t="s">
        <v>187</v>
      </c>
      <c r="F941" s="5" t="s">
        <v>188</v>
      </c>
      <c r="G941" s="5" t="s">
        <v>189</v>
      </c>
      <c r="H941" s="5" t="s">
        <v>190</v>
      </c>
      <c r="I941" s="503" t="s">
        <v>191</v>
      </c>
    </row>
    <row r="942" spans="1:9" ht="30">
      <c r="A942" s="6">
        <v>20232</v>
      </c>
      <c r="B942" s="7" t="s">
        <v>354</v>
      </c>
      <c r="C942" s="8" t="s">
        <v>26</v>
      </c>
      <c r="D942" s="273">
        <v>3.5</v>
      </c>
      <c r="E942" s="274">
        <v>1</v>
      </c>
      <c r="F942" s="274">
        <v>0</v>
      </c>
      <c r="G942" s="274">
        <v>93.75</v>
      </c>
      <c r="H942" s="9">
        <v>0</v>
      </c>
      <c r="I942" s="504">
        <f>TRUNC(D942*G942,2)</f>
        <v>328.12</v>
      </c>
    </row>
    <row r="943" spans="1:9" ht="30">
      <c r="A943" s="6" t="s">
        <v>307</v>
      </c>
      <c r="B943" s="7" t="s">
        <v>308</v>
      </c>
      <c r="C943" s="8" t="s">
        <v>25</v>
      </c>
      <c r="D943" s="273">
        <v>1.2500000000000001E-2</v>
      </c>
      <c r="E943" s="274">
        <v>1</v>
      </c>
      <c r="F943" s="274">
        <v>0</v>
      </c>
      <c r="G943" s="274">
        <v>797.49</v>
      </c>
      <c r="H943" s="9">
        <v>0</v>
      </c>
      <c r="I943" s="504">
        <f t="shared" ref="I943:I945" si="55">TRUNC(D943*G943,2)</f>
        <v>9.9600000000000009</v>
      </c>
    </row>
    <row r="944" spans="1:9">
      <c r="A944" s="6" t="s">
        <v>212</v>
      </c>
      <c r="B944" s="7" t="s">
        <v>213</v>
      </c>
      <c r="C944" s="8" t="s">
        <v>20</v>
      </c>
      <c r="D944" s="273">
        <v>0.6</v>
      </c>
      <c r="E944" s="274">
        <v>1</v>
      </c>
      <c r="F944" s="274">
        <v>0</v>
      </c>
      <c r="G944" s="274">
        <v>25.75</v>
      </c>
      <c r="H944" s="9">
        <v>0</v>
      </c>
      <c r="I944" s="504">
        <f t="shared" si="55"/>
        <v>15.45</v>
      </c>
    </row>
    <row r="945" spans="1:9">
      <c r="A945" s="6" t="s">
        <v>202</v>
      </c>
      <c r="B945" s="6" t="s">
        <v>203</v>
      </c>
      <c r="C945" s="8" t="s">
        <v>20</v>
      </c>
      <c r="D945" s="273">
        <v>0.5</v>
      </c>
      <c r="E945" s="274">
        <v>1</v>
      </c>
      <c r="F945" s="274">
        <v>0</v>
      </c>
      <c r="G945" s="274">
        <v>20.74</v>
      </c>
      <c r="H945" s="9">
        <v>0</v>
      </c>
      <c r="I945" s="504">
        <f t="shared" si="55"/>
        <v>10.37</v>
      </c>
    </row>
    <row r="946" spans="1:9" ht="15.75">
      <c r="A946" s="297"/>
      <c r="B946" s="297"/>
      <c r="C946" s="275"/>
      <c r="D946" s="275"/>
      <c r="E946" s="275"/>
      <c r="F946" s="275"/>
      <c r="G946" s="275"/>
      <c r="H946" s="11" t="s">
        <v>17</v>
      </c>
      <c r="I946" s="505">
        <f>TRUNC( SUM(I942:I945),2)</f>
        <v>363.9</v>
      </c>
    </row>
    <row r="949" spans="1:9" ht="15.75">
      <c r="A949" s="571" t="s">
        <v>357</v>
      </c>
      <c r="B949" s="293"/>
      <c r="C949" s="269"/>
      <c r="D949" s="269"/>
      <c r="E949" s="269"/>
      <c r="F949" s="269"/>
      <c r="G949" s="269"/>
      <c r="H949" s="1"/>
      <c r="I949" s="500"/>
    </row>
    <row r="950" spans="1:9" ht="15.75">
      <c r="A950" s="566"/>
      <c r="B950" s="294"/>
      <c r="C950" s="270"/>
      <c r="D950" s="270"/>
      <c r="E950" s="270"/>
      <c r="F950" s="270"/>
      <c r="G950" s="270"/>
      <c r="H950" s="3"/>
      <c r="I950" s="501"/>
    </row>
    <row r="951" spans="1:9" ht="15.75">
      <c r="A951" s="546" t="s">
        <v>358</v>
      </c>
      <c r="B951" s="295"/>
      <c r="C951" s="271"/>
      <c r="D951" s="271"/>
      <c r="E951" s="272"/>
      <c r="F951" s="272"/>
      <c r="G951" s="272"/>
      <c r="H951" s="4"/>
      <c r="I951" s="502"/>
    </row>
    <row r="952" spans="1:9" ht="15.75">
      <c r="A952" s="542" t="s">
        <v>184</v>
      </c>
      <c r="B952" s="296" t="s">
        <v>14</v>
      </c>
      <c r="C952" s="5" t="s">
        <v>185</v>
      </c>
      <c r="D952" s="5" t="s">
        <v>186</v>
      </c>
      <c r="E952" s="5" t="s">
        <v>187</v>
      </c>
      <c r="F952" s="5" t="s">
        <v>188</v>
      </c>
      <c r="G952" s="5" t="s">
        <v>189</v>
      </c>
      <c r="H952" s="5" t="s">
        <v>190</v>
      </c>
      <c r="I952" s="503" t="s">
        <v>191</v>
      </c>
    </row>
    <row r="953" spans="1:9">
      <c r="A953" s="6">
        <v>5330</v>
      </c>
      <c r="B953" s="7" t="s">
        <v>359</v>
      </c>
      <c r="C953" s="8" t="s">
        <v>65</v>
      </c>
      <c r="D953" s="273">
        <v>0.112</v>
      </c>
      <c r="E953" s="274">
        <v>1</v>
      </c>
      <c r="F953" s="274">
        <v>0</v>
      </c>
      <c r="G953" s="274">
        <v>42.12</v>
      </c>
      <c r="H953" s="9">
        <v>0</v>
      </c>
      <c r="I953" s="504">
        <f>TRUNC(D953*G953,2)</f>
        <v>4.71</v>
      </c>
    </row>
    <row r="954" spans="1:9">
      <c r="A954" s="6">
        <v>7353</v>
      </c>
      <c r="B954" s="7" t="s">
        <v>353</v>
      </c>
      <c r="C954" s="8" t="s">
        <v>65</v>
      </c>
      <c r="D954" s="273">
        <v>0.25</v>
      </c>
      <c r="E954" s="274">
        <v>1</v>
      </c>
      <c r="F954" s="274">
        <v>0</v>
      </c>
      <c r="G954" s="274">
        <v>31.01</v>
      </c>
      <c r="H954" s="9">
        <v>0</v>
      </c>
      <c r="I954" s="504">
        <f t="shared" ref="I954:I956" si="56">TRUNC(D954*G954,2)</f>
        <v>7.75</v>
      </c>
    </row>
    <row r="955" spans="1:9">
      <c r="A955" s="6">
        <v>88310</v>
      </c>
      <c r="B955" s="7" t="s">
        <v>221</v>
      </c>
      <c r="C955" s="8" t="s">
        <v>20</v>
      </c>
      <c r="D955" s="273">
        <v>1.2</v>
      </c>
      <c r="E955" s="274">
        <v>1</v>
      </c>
      <c r="F955" s="274">
        <v>0</v>
      </c>
      <c r="G955" s="274">
        <v>27.44</v>
      </c>
      <c r="H955" s="9">
        <v>0</v>
      </c>
      <c r="I955" s="504">
        <f t="shared" si="56"/>
        <v>32.92</v>
      </c>
    </row>
    <row r="956" spans="1:9">
      <c r="A956" s="6" t="s">
        <v>202</v>
      </c>
      <c r="B956" s="6" t="s">
        <v>203</v>
      </c>
      <c r="C956" s="8" t="s">
        <v>20</v>
      </c>
      <c r="D956" s="273">
        <v>0.6</v>
      </c>
      <c r="E956" s="274">
        <v>1</v>
      </c>
      <c r="F956" s="274">
        <v>0</v>
      </c>
      <c r="G956" s="274">
        <v>20.74</v>
      </c>
      <c r="H956" s="9">
        <v>0</v>
      </c>
      <c r="I956" s="504">
        <f t="shared" si="56"/>
        <v>12.44</v>
      </c>
    </row>
    <row r="957" spans="1:9" ht="15.75">
      <c r="A957" s="297"/>
      <c r="B957" s="297"/>
      <c r="C957" s="275"/>
      <c r="D957" s="275"/>
      <c r="E957" s="275"/>
      <c r="F957" s="275"/>
      <c r="G957" s="275"/>
      <c r="H957" s="11" t="s">
        <v>17</v>
      </c>
      <c r="I957" s="505">
        <f>TRUNC( SUM(I953:I956),2)</f>
        <v>57.82</v>
      </c>
    </row>
    <row r="961" spans="1:9" ht="15.75">
      <c r="A961" s="571" t="s">
        <v>360</v>
      </c>
      <c r="B961" s="293"/>
      <c r="C961" s="269"/>
      <c r="D961" s="269"/>
      <c r="E961" s="269"/>
      <c r="F961" s="269"/>
      <c r="G961" s="269"/>
      <c r="H961" s="1"/>
      <c r="I961" s="500"/>
    </row>
    <row r="962" spans="1:9" ht="15.75">
      <c r="A962" s="566"/>
      <c r="B962" s="294"/>
      <c r="C962" s="270"/>
      <c r="D962" s="270"/>
      <c r="E962" s="270"/>
      <c r="F962" s="270"/>
      <c r="G962" s="270"/>
      <c r="H962" s="3"/>
      <c r="I962" s="501"/>
    </row>
    <row r="963" spans="1:9" ht="15.75">
      <c r="A963" s="546" t="s">
        <v>361</v>
      </c>
      <c r="B963" s="295"/>
      <c r="C963" s="271"/>
      <c r="D963" s="271"/>
      <c r="E963" s="272"/>
      <c r="F963" s="272"/>
      <c r="G963" s="272"/>
      <c r="H963" s="4"/>
      <c r="I963" s="502"/>
    </row>
    <row r="964" spans="1:9" ht="15.75">
      <c r="A964" s="542" t="s">
        <v>184</v>
      </c>
      <c r="B964" s="296" t="s">
        <v>14</v>
      </c>
      <c r="C964" s="5" t="s">
        <v>185</v>
      </c>
      <c r="D964" s="5" t="s">
        <v>186</v>
      </c>
      <c r="E964" s="5" t="s">
        <v>187</v>
      </c>
      <c r="F964" s="5" t="s">
        <v>188</v>
      </c>
      <c r="G964" s="5" t="s">
        <v>189</v>
      </c>
      <c r="H964" s="5" t="s">
        <v>190</v>
      </c>
      <c r="I964" s="503" t="s">
        <v>191</v>
      </c>
    </row>
    <row r="965" spans="1:9">
      <c r="A965" s="6">
        <v>13</v>
      </c>
      <c r="B965" s="7" t="s">
        <v>362</v>
      </c>
      <c r="C965" s="8" t="s">
        <v>30</v>
      </c>
      <c r="D965" s="273">
        <v>0.08</v>
      </c>
      <c r="E965" s="274">
        <v>1</v>
      </c>
      <c r="F965" s="274">
        <v>0</v>
      </c>
      <c r="G965" s="274">
        <v>26.4</v>
      </c>
      <c r="H965" s="9">
        <v>0</v>
      </c>
      <c r="I965" s="504">
        <f>TRUNC(D965*G965,2)</f>
        <v>2.11</v>
      </c>
    </row>
    <row r="966" spans="1:9">
      <c r="A966" s="6" t="s">
        <v>212</v>
      </c>
      <c r="B966" s="7" t="s">
        <v>213</v>
      </c>
      <c r="C966" s="8" t="s">
        <v>20</v>
      </c>
      <c r="D966" s="273">
        <v>0.5</v>
      </c>
      <c r="E966" s="274">
        <v>1</v>
      </c>
      <c r="F966" s="274">
        <v>0</v>
      </c>
      <c r="G966" s="274">
        <v>25.75</v>
      </c>
      <c r="H966" s="9">
        <v>0</v>
      </c>
      <c r="I966" s="504">
        <f t="shared" ref="I966:I967" si="57">TRUNC(D966*G966,2)</f>
        <v>12.87</v>
      </c>
    </row>
    <row r="967" spans="1:9">
      <c r="A967" s="6">
        <v>95276</v>
      </c>
      <c r="B967" s="6" t="s">
        <v>363</v>
      </c>
      <c r="C967" s="8" t="s">
        <v>198</v>
      </c>
      <c r="D967" s="273">
        <v>0.5</v>
      </c>
      <c r="E967" s="274">
        <v>1</v>
      </c>
      <c r="F967" s="274">
        <v>0</v>
      </c>
      <c r="G967" s="274">
        <v>4.03</v>
      </c>
      <c r="H967" s="9">
        <v>0</v>
      </c>
      <c r="I967" s="504">
        <f t="shared" si="57"/>
        <v>2.0099999999999998</v>
      </c>
    </row>
    <row r="968" spans="1:9" ht="15.75">
      <c r="A968" s="297"/>
      <c r="B968" s="297"/>
      <c r="C968" s="275"/>
      <c r="D968" s="275"/>
      <c r="E968" s="275"/>
      <c r="F968" s="275"/>
      <c r="G968" s="275"/>
      <c r="H968" s="11" t="s">
        <v>17</v>
      </c>
      <c r="I968" s="505">
        <f>TRUNC( SUM(I965:I967),2)</f>
        <v>16.989999999999998</v>
      </c>
    </row>
    <row r="972" spans="1:9" ht="15.75">
      <c r="A972" s="571" t="s">
        <v>16076</v>
      </c>
      <c r="B972" s="293"/>
      <c r="C972" s="269"/>
      <c r="D972" s="269"/>
      <c r="E972" s="269"/>
      <c r="F972" s="269"/>
      <c r="G972" s="269"/>
      <c r="H972" s="1"/>
      <c r="I972" s="500"/>
    </row>
    <row r="973" spans="1:9" ht="15.75">
      <c r="A973" s="566"/>
      <c r="B973" s="294"/>
      <c r="C973" s="270"/>
      <c r="D973" s="270"/>
      <c r="E973" s="270"/>
      <c r="F973" s="270"/>
      <c r="G973" s="270"/>
      <c r="H973" s="3"/>
      <c r="I973" s="501"/>
    </row>
    <row r="974" spans="1:9" ht="15.75">
      <c r="A974" s="546"/>
      <c r="B974" s="295"/>
      <c r="C974" s="271"/>
      <c r="D974" s="271"/>
      <c r="E974" s="272"/>
      <c r="F974" s="272"/>
      <c r="G974" s="272"/>
      <c r="H974" s="4"/>
      <c r="I974" s="502"/>
    </row>
    <row r="975" spans="1:9" ht="15.75">
      <c r="A975" s="542" t="s">
        <v>184</v>
      </c>
      <c r="B975" s="296" t="s">
        <v>14</v>
      </c>
      <c r="C975" s="5" t="s">
        <v>185</v>
      </c>
      <c r="D975" s="5" t="s">
        <v>186</v>
      </c>
      <c r="E975" s="5" t="s">
        <v>187</v>
      </c>
      <c r="F975" s="5" t="s">
        <v>188</v>
      </c>
      <c r="G975" s="5" t="s">
        <v>189</v>
      </c>
      <c r="H975" s="5" t="s">
        <v>190</v>
      </c>
      <c r="I975" s="503" t="s">
        <v>191</v>
      </c>
    </row>
    <row r="976" spans="1:9">
      <c r="A976" s="6" t="s">
        <v>202</v>
      </c>
      <c r="B976" s="6" t="s">
        <v>203</v>
      </c>
      <c r="C976" s="8" t="s">
        <v>20</v>
      </c>
      <c r="D976" s="273">
        <v>1.5</v>
      </c>
      <c r="E976" s="274">
        <v>1</v>
      </c>
      <c r="F976" s="274">
        <v>0</v>
      </c>
      <c r="G976" s="274">
        <v>20.74</v>
      </c>
      <c r="H976" s="9">
        <v>0</v>
      </c>
      <c r="I976" s="504">
        <f t="shared" ref="I976" si="58">TRUNC(D976*G976,2)</f>
        <v>31.11</v>
      </c>
    </row>
    <row r="977" spans="1:9" ht="15.75">
      <c r="A977" s="297"/>
      <c r="B977" s="297"/>
      <c r="C977" s="275"/>
      <c r="D977" s="275"/>
      <c r="E977" s="275"/>
      <c r="F977" s="275"/>
      <c r="G977" s="275"/>
      <c r="H977" s="11" t="s">
        <v>17</v>
      </c>
      <c r="I977" s="505">
        <f>TRUNC( SUM(I976),2)</f>
        <v>31.11</v>
      </c>
    </row>
    <row r="980" spans="1:9" ht="15.75">
      <c r="A980" s="571" t="s">
        <v>364</v>
      </c>
      <c r="B980" s="293"/>
      <c r="C980" s="269"/>
      <c r="D980" s="269"/>
      <c r="E980" s="269"/>
      <c r="F980" s="269"/>
      <c r="G980" s="269"/>
      <c r="H980" s="1"/>
      <c r="I980" s="500"/>
    </row>
    <row r="981" spans="1:9" ht="15.75">
      <c r="A981" s="566"/>
      <c r="B981" s="294"/>
      <c r="C981" s="270"/>
      <c r="D981" s="270"/>
      <c r="E981" s="270"/>
      <c r="F981" s="270"/>
      <c r="G981" s="270"/>
      <c r="H981" s="3"/>
      <c r="I981" s="501"/>
    </row>
    <row r="982" spans="1:9" ht="15.75">
      <c r="A982" s="546" t="s">
        <v>365</v>
      </c>
      <c r="B982" s="295"/>
      <c r="C982" s="271"/>
      <c r="D982" s="271"/>
      <c r="E982" s="272"/>
      <c r="F982" s="272"/>
      <c r="G982" s="272"/>
      <c r="H982" s="4"/>
      <c r="I982" s="502"/>
    </row>
    <row r="983" spans="1:9" ht="15.75">
      <c r="A983" s="542" t="s">
        <v>184</v>
      </c>
      <c r="B983" s="296" t="s">
        <v>14</v>
      </c>
      <c r="C983" s="5" t="s">
        <v>185</v>
      </c>
      <c r="D983" s="5" t="s">
        <v>186</v>
      </c>
      <c r="E983" s="5" t="s">
        <v>187</v>
      </c>
      <c r="F983" s="5" t="s">
        <v>188</v>
      </c>
      <c r="G983" s="5" t="s">
        <v>189</v>
      </c>
      <c r="H983" s="5" t="s">
        <v>190</v>
      </c>
      <c r="I983" s="503" t="s">
        <v>191</v>
      </c>
    </row>
    <row r="984" spans="1:9">
      <c r="A984" s="6">
        <v>4491</v>
      </c>
      <c r="B984" s="7" t="s">
        <v>192</v>
      </c>
      <c r="C984" s="8" t="s">
        <v>26</v>
      </c>
      <c r="D984" s="273">
        <v>0.56999999999999995</v>
      </c>
      <c r="E984" s="274">
        <v>1</v>
      </c>
      <c r="F984" s="274">
        <v>0</v>
      </c>
      <c r="G984" s="274">
        <v>6.93</v>
      </c>
      <c r="H984" s="9">
        <v>0</v>
      </c>
      <c r="I984" s="504">
        <f t="shared" ref="I984:I989" si="59">TRUNC(D984*G984,2)</f>
        <v>3.95</v>
      </c>
    </row>
    <row r="985" spans="1:9">
      <c r="A985" s="6">
        <v>5061</v>
      </c>
      <c r="B985" s="7" t="s">
        <v>193</v>
      </c>
      <c r="C985" s="8" t="s">
        <v>30</v>
      </c>
      <c r="D985" s="273">
        <v>0.15</v>
      </c>
      <c r="E985" s="274">
        <v>1</v>
      </c>
      <c r="F985" s="274">
        <v>0</v>
      </c>
      <c r="G985" s="274">
        <v>19.899999999999999</v>
      </c>
      <c r="H985" s="9">
        <v>0</v>
      </c>
      <c r="I985" s="504">
        <f t="shared" si="59"/>
        <v>2.98</v>
      </c>
    </row>
    <row r="986" spans="1:9">
      <c r="A986" s="6">
        <v>4509</v>
      </c>
      <c r="B986" s="7" t="s">
        <v>366</v>
      </c>
      <c r="C986" s="8" t="s">
        <v>26</v>
      </c>
      <c r="D986" s="273">
        <v>0.27</v>
      </c>
      <c r="E986" s="274">
        <v>1</v>
      </c>
      <c r="F986" s="274">
        <v>0</v>
      </c>
      <c r="G986" s="274">
        <v>3.52</v>
      </c>
      <c r="H986" s="9">
        <v>0</v>
      </c>
      <c r="I986" s="504">
        <f t="shared" si="59"/>
        <v>0.95</v>
      </c>
    </row>
    <row r="987" spans="1:9" ht="30">
      <c r="A987" s="6">
        <v>6189</v>
      </c>
      <c r="B987" s="7" t="s">
        <v>330</v>
      </c>
      <c r="C987" s="8" t="s">
        <v>26</v>
      </c>
      <c r="D987" s="273">
        <v>1.585</v>
      </c>
      <c r="E987" s="274">
        <v>1</v>
      </c>
      <c r="F987" s="274">
        <v>0</v>
      </c>
      <c r="G987" s="274">
        <v>28.25</v>
      </c>
      <c r="H987" s="9">
        <v>0</v>
      </c>
      <c r="I987" s="504">
        <f t="shared" si="59"/>
        <v>44.77</v>
      </c>
    </row>
    <row r="988" spans="1:9">
      <c r="A988" s="6">
        <v>88239</v>
      </c>
      <c r="B988" s="7" t="s">
        <v>195</v>
      </c>
      <c r="C988" s="8" t="s">
        <v>20</v>
      </c>
      <c r="D988" s="273">
        <v>1</v>
      </c>
      <c r="E988" s="274">
        <v>1</v>
      </c>
      <c r="F988" s="274">
        <v>0</v>
      </c>
      <c r="G988" s="274">
        <v>21.06</v>
      </c>
      <c r="H988" s="9">
        <v>0</v>
      </c>
      <c r="I988" s="504">
        <f t="shared" si="59"/>
        <v>21.06</v>
      </c>
    </row>
    <row r="989" spans="1:9">
      <c r="A989" s="6">
        <v>88262</v>
      </c>
      <c r="B989" s="6" t="s">
        <v>196</v>
      </c>
      <c r="C989" s="8" t="s">
        <v>20</v>
      </c>
      <c r="D989" s="273">
        <v>1</v>
      </c>
      <c r="E989" s="274">
        <v>1</v>
      </c>
      <c r="F989" s="274">
        <v>0</v>
      </c>
      <c r="G989" s="274">
        <v>25.35</v>
      </c>
      <c r="H989" s="9">
        <v>0</v>
      </c>
      <c r="I989" s="504">
        <f t="shared" si="59"/>
        <v>25.35</v>
      </c>
    </row>
    <row r="990" spans="1:9" ht="15.75">
      <c r="A990" s="297"/>
      <c r="B990" s="297"/>
      <c r="C990" s="275"/>
      <c r="D990" s="275"/>
      <c r="E990" s="275"/>
      <c r="F990" s="275"/>
      <c r="G990" s="275"/>
      <c r="H990" s="11" t="s">
        <v>17</v>
      </c>
      <c r="I990" s="505">
        <f>TRUNC( SUM(I984:I989),2)</f>
        <v>99.06</v>
      </c>
    </row>
    <row r="993" spans="1:9" ht="15.75">
      <c r="A993" s="571" t="s">
        <v>644</v>
      </c>
      <c r="B993" s="293"/>
      <c r="C993" s="269"/>
      <c r="D993" s="269"/>
      <c r="E993" s="269"/>
      <c r="F993" s="269"/>
      <c r="G993" s="269"/>
      <c r="H993" s="1"/>
      <c r="I993" s="500"/>
    </row>
    <row r="994" spans="1:9" ht="15.75">
      <c r="A994" s="566"/>
      <c r="B994" s="294"/>
      <c r="C994" s="270"/>
      <c r="D994" s="270"/>
      <c r="E994" s="270"/>
      <c r="F994" s="270"/>
      <c r="G994" s="270"/>
      <c r="H994" s="3"/>
      <c r="I994" s="501"/>
    </row>
    <row r="995" spans="1:9" ht="15.75">
      <c r="A995" s="546" t="s">
        <v>367</v>
      </c>
      <c r="B995" s="295"/>
      <c r="C995" s="271"/>
      <c r="D995" s="271"/>
      <c r="E995" s="272"/>
      <c r="F995" s="272"/>
      <c r="G995" s="272"/>
      <c r="H995" s="4"/>
      <c r="I995" s="502"/>
    </row>
    <row r="996" spans="1:9" ht="15.75">
      <c r="A996" s="542" t="s">
        <v>184</v>
      </c>
      <c r="B996" s="296" t="s">
        <v>14</v>
      </c>
      <c r="C996" s="5" t="s">
        <v>185</v>
      </c>
      <c r="D996" s="5" t="s">
        <v>186</v>
      </c>
      <c r="E996" s="5" t="s">
        <v>187</v>
      </c>
      <c r="F996" s="5" t="s">
        <v>188</v>
      </c>
      <c r="G996" s="5" t="s">
        <v>189</v>
      </c>
      <c r="H996" s="5" t="s">
        <v>190</v>
      </c>
      <c r="I996" s="503" t="s">
        <v>191</v>
      </c>
    </row>
    <row r="997" spans="1:9">
      <c r="A997" s="6" t="s">
        <v>368</v>
      </c>
      <c r="B997" s="7" t="s">
        <v>369</v>
      </c>
      <c r="C997" s="8" t="s">
        <v>30</v>
      </c>
      <c r="D997" s="273">
        <v>6.0005000000000003E-2</v>
      </c>
      <c r="E997" s="274">
        <v>1</v>
      </c>
      <c r="F997" s="274">
        <v>0</v>
      </c>
      <c r="G997" s="274">
        <v>7.83</v>
      </c>
      <c r="H997" s="9">
        <v>0</v>
      </c>
      <c r="I997" s="504">
        <f t="shared" ref="I997:I1006" si="60">TRUNC(D997*G997,2)</f>
        <v>0.46</v>
      </c>
    </row>
    <row r="998" spans="1:9">
      <c r="A998" s="6" t="s">
        <v>335</v>
      </c>
      <c r="B998" s="7" t="s">
        <v>336</v>
      </c>
      <c r="C998" s="8" t="s">
        <v>30</v>
      </c>
      <c r="D998" s="273">
        <v>1.6999999999999999E-3</v>
      </c>
      <c r="E998" s="274">
        <v>1</v>
      </c>
      <c r="F998" s="274">
        <v>0</v>
      </c>
      <c r="G998" s="274">
        <v>34.65</v>
      </c>
      <c r="H998" s="9">
        <v>0</v>
      </c>
      <c r="I998" s="504">
        <f t="shared" si="60"/>
        <v>0.05</v>
      </c>
    </row>
    <row r="999" spans="1:9">
      <c r="A999" s="6" t="s">
        <v>370</v>
      </c>
      <c r="B999" s="7" t="s">
        <v>371</v>
      </c>
      <c r="C999" s="8" t="s">
        <v>30</v>
      </c>
      <c r="D999" s="273">
        <v>1.091</v>
      </c>
      <c r="E999" s="274">
        <v>1</v>
      </c>
      <c r="F999" s="274">
        <v>0</v>
      </c>
      <c r="G999" s="274">
        <v>10.94</v>
      </c>
      <c r="H999" s="9">
        <v>0</v>
      </c>
      <c r="I999" s="504">
        <f t="shared" si="60"/>
        <v>11.93</v>
      </c>
    </row>
    <row r="1000" spans="1:9">
      <c r="A1000" s="6" t="s">
        <v>372</v>
      </c>
      <c r="B1000" s="7" t="s">
        <v>373</v>
      </c>
      <c r="C1000" s="8" t="s">
        <v>20</v>
      </c>
      <c r="D1000" s="273">
        <v>1.2999999999999999E-3</v>
      </c>
      <c r="E1000" s="274">
        <v>1</v>
      </c>
      <c r="F1000" s="274">
        <v>0</v>
      </c>
      <c r="G1000" s="274">
        <v>20.05</v>
      </c>
      <c r="H1000" s="9">
        <v>0</v>
      </c>
      <c r="I1000" s="504">
        <f t="shared" si="60"/>
        <v>0.02</v>
      </c>
    </row>
    <row r="1001" spans="1:9" ht="30">
      <c r="A1001" s="6" t="s">
        <v>374</v>
      </c>
      <c r="B1001" s="7" t="s">
        <v>375</v>
      </c>
      <c r="C1001" s="8" t="s">
        <v>197</v>
      </c>
      <c r="D1001" s="273">
        <v>1.4E-3</v>
      </c>
      <c r="E1001" s="274">
        <v>1</v>
      </c>
      <c r="F1001" s="274">
        <v>0</v>
      </c>
      <c r="G1001" s="274">
        <v>181.87</v>
      </c>
      <c r="H1001" s="9">
        <v>0</v>
      </c>
      <c r="I1001" s="504">
        <f t="shared" si="60"/>
        <v>0.25</v>
      </c>
    </row>
    <row r="1002" spans="1:9" ht="30">
      <c r="A1002" s="6" t="s">
        <v>376</v>
      </c>
      <c r="B1002" s="7" t="s">
        <v>377</v>
      </c>
      <c r="C1002" s="8" t="s">
        <v>198</v>
      </c>
      <c r="D1002" s="273">
        <v>1.5100000000000001E-3</v>
      </c>
      <c r="E1002" s="274">
        <v>1</v>
      </c>
      <c r="F1002" s="274">
        <v>0</v>
      </c>
      <c r="G1002" s="274">
        <v>356.34</v>
      </c>
      <c r="H1002" s="9">
        <v>0</v>
      </c>
      <c r="I1002" s="504">
        <f t="shared" si="60"/>
        <v>0.53</v>
      </c>
    </row>
    <row r="1003" spans="1:9">
      <c r="A1003" s="6" t="s">
        <v>378</v>
      </c>
      <c r="B1003" s="7" t="s">
        <v>379</v>
      </c>
      <c r="C1003" s="8" t="s">
        <v>22</v>
      </c>
      <c r="D1003" s="273">
        <v>2.2700000000000001E-2</v>
      </c>
      <c r="E1003" s="274">
        <v>1</v>
      </c>
      <c r="F1003" s="274">
        <v>0</v>
      </c>
      <c r="G1003" s="274">
        <v>24.26</v>
      </c>
      <c r="H1003" s="9">
        <v>0</v>
      </c>
      <c r="I1003" s="504">
        <f t="shared" si="60"/>
        <v>0.55000000000000004</v>
      </c>
    </row>
    <row r="1004" spans="1:9">
      <c r="A1004" s="6" t="s">
        <v>337</v>
      </c>
      <c r="B1004" s="7" t="s">
        <v>338</v>
      </c>
      <c r="C1004" s="8" t="s">
        <v>20</v>
      </c>
      <c r="D1004" s="273">
        <v>5.0000000000000001E-3</v>
      </c>
      <c r="E1004" s="274">
        <v>1</v>
      </c>
      <c r="F1004" s="274">
        <v>0</v>
      </c>
      <c r="G1004" s="274">
        <v>28.38</v>
      </c>
      <c r="H1004" s="9">
        <v>0</v>
      </c>
      <c r="I1004" s="504">
        <f t="shared" si="60"/>
        <v>0.14000000000000001</v>
      </c>
    </row>
    <row r="1005" spans="1:9" ht="30">
      <c r="A1005" s="6" t="s">
        <v>380</v>
      </c>
      <c r="B1005" s="7" t="s">
        <v>44</v>
      </c>
      <c r="C1005" s="8" t="s">
        <v>22</v>
      </c>
      <c r="D1005" s="273">
        <v>2.2700000000000001E-2</v>
      </c>
      <c r="E1005" s="274">
        <v>1</v>
      </c>
      <c r="F1005" s="274">
        <v>0</v>
      </c>
      <c r="G1005" s="274">
        <v>10.68</v>
      </c>
      <c r="H1005" s="9">
        <v>0</v>
      </c>
      <c r="I1005" s="504">
        <f t="shared" si="60"/>
        <v>0.24</v>
      </c>
    </row>
    <row r="1006" spans="1:9">
      <c r="A1006" s="6" t="s">
        <v>381</v>
      </c>
      <c r="B1006" s="6" t="s">
        <v>382</v>
      </c>
      <c r="C1006" s="8" t="s">
        <v>20</v>
      </c>
      <c r="D1006" s="273">
        <v>2.8299999999999999E-2</v>
      </c>
      <c r="E1006" s="274">
        <v>1</v>
      </c>
      <c r="F1006" s="274">
        <v>0</v>
      </c>
      <c r="G1006" s="274">
        <v>26.51</v>
      </c>
      <c r="H1006" s="9">
        <v>0</v>
      </c>
      <c r="I1006" s="504">
        <f t="shared" si="60"/>
        <v>0.75</v>
      </c>
    </row>
    <row r="1007" spans="1:9" ht="15.75">
      <c r="A1007" s="297"/>
      <c r="B1007" s="297"/>
      <c r="C1007" s="275"/>
      <c r="D1007" s="275"/>
      <c r="E1007" s="275"/>
      <c r="F1007" s="275"/>
      <c r="G1007" s="275"/>
      <c r="H1007" s="11" t="s">
        <v>17</v>
      </c>
      <c r="I1007" s="505">
        <f>TRUNC( SUM(I997:I1006),2)</f>
        <v>14.92</v>
      </c>
    </row>
    <row r="1010" spans="1:9" s="308" customFormat="1" ht="15.75">
      <c r="A1010" s="571" t="s">
        <v>383</v>
      </c>
      <c r="B1010" s="293"/>
      <c r="C1010" s="293"/>
      <c r="D1010" s="293"/>
      <c r="E1010" s="293"/>
      <c r="F1010" s="293"/>
      <c r="G1010" s="293"/>
      <c r="H1010" s="293"/>
      <c r="I1010" s="523"/>
    </row>
    <row r="1011" spans="1:9" ht="15.75">
      <c r="A1011" s="566"/>
      <c r="B1011" s="294"/>
      <c r="C1011" s="270"/>
      <c r="D1011" s="270"/>
      <c r="E1011" s="270"/>
      <c r="F1011" s="270"/>
      <c r="G1011" s="270"/>
      <c r="H1011" s="3"/>
      <c r="I1011" s="501"/>
    </row>
    <row r="1012" spans="1:9" ht="15.75">
      <c r="A1012" s="546" t="s">
        <v>384</v>
      </c>
      <c r="B1012" s="295"/>
      <c r="C1012" s="271"/>
      <c r="D1012" s="271"/>
      <c r="E1012" s="272"/>
      <c r="F1012" s="272"/>
      <c r="G1012" s="272"/>
      <c r="H1012" s="4"/>
      <c r="I1012" s="502"/>
    </row>
    <row r="1013" spans="1:9" ht="15.75">
      <c r="A1013" s="542" t="s">
        <v>184</v>
      </c>
      <c r="B1013" s="296" t="s">
        <v>14</v>
      </c>
      <c r="C1013" s="5" t="s">
        <v>185</v>
      </c>
      <c r="D1013" s="5" t="s">
        <v>186</v>
      </c>
      <c r="E1013" s="5" t="s">
        <v>187</v>
      </c>
      <c r="F1013" s="5" t="s">
        <v>188</v>
      </c>
      <c r="G1013" s="5" t="s">
        <v>189</v>
      </c>
      <c r="H1013" s="5" t="s">
        <v>190</v>
      </c>
      <c r="I1013" s="503" t="s">
        <v>191</v>
      </c>
    </row>
    <row r="1014" spans="1:9" ht="30">
      <c r="A1014" s="6">
        <v>36888</v>
      </c>
      <c r="B1014" s="7" t="s">
        <v>260</v>
      </c>
      <c r="C1014" s="8" t="s">
        <v>26</v>
      </c>
      <c r="D1014" s="273">
        <v>0.5</v>
      </c>
      <c r="E1014" s="274">
        <v>1</v>
      </c>
      <c r="F1014" s="274">
        <v>0</v>
      </c>
      <c r="G1014" s="274">
        <v>38.85</v>
      </c>
      <c r="H1014" s="9">
        <v>0</v>
      </c>
      <c r="I1014" s="504">
        <f t="shared" ref="I1014:I1016" si="61">TRUNC(D1014*G1014,2)</f>
        <v>19.420000000000002</v>
      </c>
    </row>
    <row r="1015" spans="1:9" ht="30">
      <c r="A1015" s="6">
        <v>10496</v>
      </c>
      <c r="B1015" s="7" t="s">
        <v>114</v>
      </c>
      <c r="C1015" s="8" t="s">
        <v>22</v>
      </c>
      <c r="D1015" s="273">
        <v>1.05</v>
      </c>
      <c r="E1015" s="274">
        <v>1</v>
      </c>
      <c r="F1015" s="274">
        <v>0</v>
      </c>
      <c r="G1015" s="274">
        <v>668.25</v>
      </c>
      <c r="H1015" s="9">
        <v>0</v>
      </c>
      <c r="I1015" s="504">
        <f t="shared" si="61"/>
        <v>701.66</v>
      </c>
    </row>
    <row r="1016" spans="1:9">
      <c r="A1016" s="6">
        <v>88241</v>
      </c>
      <c r="B1016" s="7" t="s">
        <v>385</v>
      </c>
      <c r="C1016" s="8" t="s">
        <v>20</v>
      </c>
      <c r="D1016" s="273">
        <v>2</v>
      </c>
      <c r="E1016" s="274">
        <v>1</v>
      </c>
      <c r="F1016" s="274">
        <v>0</v>
      </c>
      <c r="G1016" s="274">
        <v>21.7</v>
      </c>
      <c r="H1016" s="9">
        <v>0</v>
      </c>
      <c r="I1016" s="504">
        <f t="shared" si="61"/>
        <v>43.4</v>
      </c>
    </row>
    <row r="1017" spans="1:9">
      <c r="A1017" s="6">
        <v>88325</v>
      </c>
      <c r="B1017" s="6" t="s">
        <v>285</v>
      </c>
      <c r="C1017" s="8" t="s">
        <v>20</v>
      </c>
      <c r="D1017" s="273">
        <v>2</v>
      </c>
      <c r="E1017" s="274">
        <v>1</v>
      </c>
      <c r="F1017" s="274">
        <v>0</v>
      </c>
      <c r="G1017" s="274">
        <v>22.95</v>
      </c>
      <c r="H1017" s="9">
        <v>0</v>
      </c>
      <c r="I1017" s="504">
        <f t="shared" ref="I1017" si="62">TRUNC(D1017*G1017,2)</f>
        <v>45.9</v>
      </c>
    </row>
    <row r="1018" spans="1:9" ht="15.75">
      <c r="A1018" s="297"/>
      <c r="B1018" s="297"/>
      <c r="C1018" s="275"/>
      <c r="D1018" s="275"/>
      <c r="E1018" s="275"/>
      <c r="F1018" s="275"/>
      <c r="G1018" s="275"/>
      <c r="H1018" s="11" t="s">
        <v>17</v>
      </c>
      <c r="I1018" s="505">
        <f>TRUNC( SUM(I1014:I1017),2)</f>
        <v>810.38</v>
      </c>
    </row>
    <row r="1021" spans="1:9" ht="15.75">
      <c r="A1021" s="571" t="s">
        <v>386</v>
      </c>
      <c r="B1021" s="293"/>
      <c r="C1021" s="269"/>
      <c r="D1021" s="269"/>
      <c r="E1021" s="269"/>
      <c r="F1021" s="269"/>
      <c r="G1021" s="269"/>
      <c r="H1021" s="1"/>
      <c r="I1021" s="500"/>
    </row>
    <row r="1022" spans="1:9" ht="15.75">
      <c r="A1022" s="566"/>
      <c r="B1022" s="294"/>
      <c r="C1022" s="270"/>
      <c r="D1022" s="270"/>
      <c r="E1022" s="270"/>
      <c r="F1022" s="270"/>
      <c r="G1022" s="270"/>
      <c r="H1022" s="3"/>
      <c r="I1022" s="501"/>
    </row>
    <row r="1023" spans="1:9" ht="15.75">
      <c r="A1023" s="546" t="s">
        <v>387</v>
      </c>
      <c r="B1023" s="295"/>
      <c r="C1023" s="271"/>
      <c r="D1023" s="271"/>
      <c r="E1023" s="272"/>
      <c r="F1023" s="272"/>
      <c r="G1023" s="272"/>
      <c r="H1023" s="4"/>
      <c r="I1023" s="502"/>
    </row>
    <row r="1024" spans="1:9" ht="15.75">
      <c r="A1024" s="542" t="s">
        <v>184</v>
      </c>
      <c r="B1024" s="296" t="s">
        <v>14</v>
      </c>
      <c r="C1024" s="5" t="s">
        <v>185</v>
      </c>
      <c r="D1024" s="5" t="s">
        <v>186</v>
      </c>
      <c r="E1024" s="5" t="s">
        <v>187</v>
      </c>
      <c r="F1024" s="5" t="s">
        <v>188</v>
      </c>
      <c r="G1024" s="5" t="s">
        <v>189</v>
      </c>
      <c r="H1024" s="5" t="s">
        <v>190</v>
      </c>
      <c r="I1024" s="503" t="s">
        <v>191</v>
      </c>
    </row>
    <row r="1025" spans="1:9" ht="45">
      <c r="A1025" s="6">
        <v>20193</v>
      </c>
      <c r="B1025" s="7" t="s">
        <v>224</v>
      </c>
      <c r="C1025" s="8" t="s">
        <v>225</v>
      </c>
      <c r="D1025" s="273">
        <v>1.03</v>
      </c>
      <c r="E1025" s="274">
        <v>1</v>
      </c>
      <c r="F1025" s="274">
        <v>0</v>
      </c>
      <c r="G1025" s="274">
        <v>27</v>
      </c>
      <c r="H1025" s="9">
        <v>0</v>
      </c>
      <c r="I1025" s="504">
        <f t="shared" ref="I1025:I1027" si="63">TRUNC(D1025*G1025,2)</f>
        <v>27.81</v>
      </c>
    </row>
    <row r="1026" spans="1:9">
      <c r="A1026" s="6">
        <v>88262</v>
      </c>
      <c r="B1026" s="7" t="s">
        <v>196</v>
      </c>
      <c r="C1026" s="8" t="s">
        <v>20</v>
      </c>
      <c r="D1026" s="273">
        <v>0.08</v>
      </c>
      <c r="E1026" s="274">
        <v>1</v>
      </c>
      <c r="F1026" s="274">
        <v>0</v>
      </c>
      <c r="G1026" s="274">
        <v>25.35</v>
      </c>
      <c r="H1026" s="9">
        <v>0</v>
      </c>
      <c r="I1026" s="504">
        <f t="shared" si="63"/>
        <v>2.02</v>
      </c>
    </row>
    <row r="1027" spans="1:9">
      <c r="A1027" s="6" t="s">
        <v>202</v>
      </c>
      <c r="B1027" s="6" t="s">
        <v>203</v>
      </c>
      <c r="C1027" s="8" t="s">
        <v>20</v>
      </c>
      <c r="D1027" s="273">
        <v>0.16</v>
      </c>
      <c r="E1027" s="274">
        <v>1</v>
      </c>
      <c r="F1027" s="274">
        <v>0</v>
      </c>
      <c r="G1027" s="274">
        <v>20.74</v>
      </c>
      <c r="H1027" s="9">
        <v>0</v>
      </c>
      <c r="I1027" s="504">
        <f t="shared" si="63"/>
        <v>3.31</v>
      </c>
    </row>
    <row r="1028" spans="1:9" ht="15.75">
      <c r="A1028" s="297"/>
      <c r="B1028" s="297"/>
      <c r="C1028" s="275"/>
      <c r="D1028" s="275"/>
      <c r="E1028" s="275"/>
      <c r="F1028" s="275"/>
      <c r="G1028" s="275"/>
      <c r="H1028" s="11" t="s">
        <v>17</v>
      </c>
      <c r="I1028" s="505">
        <f>TRUNC( SUM(I1025:I1027),2)</f>
        <v>33.14</v>
      </c>
    </row>
    <row r="1033" spans="1:9" ht="15.75">
      <c r="A1033" s="571" t="s">
        <v>388</v>
      </c>
      <c r="B1033" s="293"/>
      <c r="C1033" s="269"/>
      <c r="D1033" s="269"/>
      <c r="E1033" s="269"/>
      <c r="F1033" s="269"/>
      <c r="G1033" s="269"/>
      <c r="H1033" s="1"/>
      <c r="I1033" s="500"/>
    </row>
    <row r="1034" spans="1:9" ht="15.75">
      <c r="A1034" s="566"/>
      <c r="B1034" s="294"/>
      <c r="C1034" s="270"/>
      <c r="D1034" s="270"/>
      <c r="E1034" s="270"/>
      <c r="F1034" s="270"/>
      <c r="G1034" s="270"/>
      <c r="H1034" s="3"/>
      <c r="I1034" s="501"/>
    </row>
    <row r="1035" spans="1:9" ht="15.75">
      <c r="A1035" s="546" t="s">
        <v>389</v>
      </c>
      <c r="B1035" s="295"/>
      <c r="C1035" s="271"/>
      <c r="D1035" s="271"/>
      <c r="E1035" s="272"/>
      <c r="F1035" s="272"/>
      <c r="G1035" s="272"/>
      <c r="H1035" s="4"/>
      <c r="I1035" s="502"/>
    </row>
    <row r="1036" spans="1:9" ht="15.75">
      <c r="A1036" s="542" t="s">
        <v>184</v>
      </c>
      <c r="B1036" s="296" t="s">
        <v>14</v>
      </c>
      <c r="C1036" s="5" t="s">
        <v>185</v>
      </c>
      <c r="D1036" s="5" t="s">
        <v>186</v>
      </c>
      <c r="E1036" s="5" t="s">
        <v>187</v>
      </c>
      <c r="F1036" s="5" t="s">
        <v>188</v>
      </c>
      <c r="G1036" s="5" t="s">
        <v>189</v>
      </c>
      <c r="H1036" s="5" t="s">
        <v>190</v>
      </c>
      <c r="I1036" s="503" t="s">
        <v>191</v>
      </c>
    </row>
    <row r="1037" spans="1:9">
      <c r="A1037" s="6">
        <v>7307</v>
      </c>
      <c r="B1037" s="7" t="s">
        <v>64</v>
      </c>
      <c r="C1037" s="8" t="s">
        <v>65</v>
      </c>
      <c r="D1037" s="273">
        <v>0.25</v>
      </c>
      <c r="E1037" s="274">
        <v>1</v>
      </c>
      <c r="F1037" s="274">
        <v>0</v>
      </c>
      <c r="G1037" s="274">
        <v>41.35</v>
      </c>
      <c r="H1037" s="9">
        <v>0</v>
      </c>
      <c r="I1037" s="504">
        <f t="shared" ref="I1037:I1041" si="64">TRUNC(D1037*G1037,2)</f>
        <v>10.33</v>
      </c>
    </row>
    <row r="1038" spans="1:9" ht="30">
      <c r="A1038" s="6">
        <v>10966</v>
      </c>
      <c r="B1038" s="7" t="s">
        <v>390</v>
      </c>
      <c r="C1038" s="8" t="s">
        <v>30</v>
      </c>
      <c r="D1038" s="273">
        <v>1.05</v>
      </c>
      <c r="E1038" s="274">
        <v>1</v>
      </c>
      <c r="F1038" s="274">
        <v>0</v>
      </c>
      <c r="G1038" s="274">
        <v>9.98</v>
      </c>
      <c r="H1038" s="9">
        <v>0</v>
      </c>
      <c r="I1038" s="504">
        <f t="shared" si="64"/>
        <v>10.47</v>
      </c>
    </row>
    <row r="1039" spans="1:9">
      <c r="A1039" s="6">
        <v>88315</v>
      </c>
      <c r="B1039" s="7" t="s">
        <v>264</v>
      </c>
      <c r="C1039" s="8" t="s">
        <v>20</v>
      </c>
      <c r="D1039" s="273">
        <v>0.04</v>
      </c>
      <c r="E1039" s="274">
        <v>1</v>
      </c>
      <c r="F1039" s="274">
        <v>0</v>
      </c>
      <c r="G1039" s="274">
        <v>26.02</v>
      </c>
      <c r="H1039" s="9">
        <v>0</v>
      </c>
      <c r="I1039" s="504">
        <f t="shared" si="64"/>
        <v>1.04</v>
      </c>
    </row>
    <row r="1040" spans="1:9">
      <c r="A1040" s="6">
        <v>88316</v>
      </c>
      <c r="B1040" s="7" t="s">
        <v>203</v>
      </c>
      <c r="C1040" s="8" t="s">
        <v>20</v>
      </c>
      <c r="D1040" s="273">
        <v>0.04</v>
      </c>
      <c r="E1040" s="274">
        <v>1</v>
      </c>
      <c r="F1040" s="274">
        <v>0</v>
      </c>
      <c r="G1040" s="274">
        <v>20.74</v>
      </c>
      <c r="H1040" s="9">
        <v>0</v>
      </c>
      <c r="I1040" s="504">
        <f t="shared" si="64"/>
        <v>0.82</v>
      </c>
    </row>
    <row r="1041" spans="1:9">
      <c r="A1041" s="6">
        <v>98746</v>
      </c>
      <c r="B1041" s="6" t="s">
        <v>391</v>
      </c>
      <c r="C1041" s="8" t="s">
        <v>26</v>
      </c>
      <c r="D1041" s="273">
        <v>6.0000000000000001E-3</v>
      </c>
      <c r="E1041" s="274">
        <v>1</v>
      </c>
      <c r="F1041" s="274">
        <v>0</v>
      </c>
      <c r="G1041" s="274">
        <v>62.77</v>
      </c>
      <c r="H1041" s="9">
        <v>0</v>
      </c>
      <c r="I1041" s="504">
        <f t="shared" si="64"/>
        <v>0.37</v>
      </c>
    </row>
    <row r="1042" spans="1:9" ht="15.75">
      <c r="A1042" s="297"/>
      <c r="B1042" s="297"/>
      <c r="C1042" s="275"/>
      <c r="D1042" s="275"/>
      <c r="E1042" s="275"/>
      <c r="F1042" s="275"/>
      <c r="G1042" s="275"/>
      <c r="H1042" s="11" t="s">
        <v>17</v>
      </c>
      <c r="I1042" s="505">
        <f>TRUNC( SUM(I1037:I1041),2)</f>
        <v>23.03</v>
      </c>
    </row>
    <row r="1046" spans="1:9" ht="15.75">
      <c r="A1046" s="571" t="s">
        <v>626</v>
      </c>
      <c r="B1046" s="293"/>
      <c r="C1046" s="269"/>
      <c r="D1046" s="269"/>
      <c r="E1046" s="269"/>
      <c r="F1046" s="269"/>
      <c r="G1046" s="269"/>
      <c r="H1046" s="1"/>
      <c r="I1046" s="500"/>
    </row>
    <row r="1047" spans="1:9" ht="15.75">
      <c r="A1047" s="566"/>
      <c r="B1047" s="294"/>
      <c r="C1047" s="270"/>
      <c r="D1047" s="270"/>
      <c r="E1047" s="270"/>
      <c r="F1047" s="270"/>
      <c r="G1047" s="270"/>
      <c r="H1047" s="3"/>
      <c r="I1047" s="501"/>
    </row>
    <row r="1048" spans="1:9" ht="15.75">
      <c r="A1048" s="546" t="s">
        <v>392</v>
      </c>
      <c r="B1048" s="295"/>
      <c r="C1048" s="271"/>
      <c r="D1048" s="271"/>
      <c r="E1048" s="272"/>
      <c r="F1048" s="272"/>
      <c r="G1048" s="272"/>
      <c r="H1048" s="4"/>
      <c r="I1048" s="502"/>
    </row>
    <row r="1049" spans="1:9" ht="15.75">
      <c r="A1049" s="542" t="s">
        <v>184</v>
      </c>
      <c r="B1049" s="296" t="s">
        <v>14</v>
      </c>
      <c r="C1049" s="5" t="s">
        <v>185</v>
      </c>
      <c r="D1049" s="5" t="s">
        <v>186</v>
      </c>
      <c r="E1049" s="5" t="s">
        <v>187</v>
      </c>
      <c r="F1049" s="5" t="s">
        <v>188</v>
      </c>
      <c r="G1049" s="5" t="s">
        <v>189</v>
      </c>
      <c r="H1049" s="5" t="s">
        <v>190</v>
      </c>
      <c r="I1049" s="503" t="s">
        <v>191</v>
      </c>
    </row>
    <row r="1050" spans="1:9" ht="45">
      <c r="A1050" s="6">
        <v>36496</v>
      </c>
      <c r="B1050" s="7" t="s">
        <v>393</v>
      </c>
      <c r="C1050" s="8" t="s">
        <v>24</v>
      </c>
      <c r="D1050" s="273">
        <v>0.1</v>
      </c>
      <c r="E1050" s="274">
        <v>1</v>
      </c>
      <c r="F1050" s="274">
        <v>0</v>
      </c>
      <c r="G1050" s="274">
        <v>9108.2000000000007</v>
      </c>
      <c r="H1050" s="9">
        <v>0</v>
      </c>
      <c r="I1050" s="504">
        <f t="shared" ref="I1050:I1057" si="65">TRUNC(D1050*G1050,2)</f>
        <v>910.82</v>
      </c>
    </row>
    <row r="1051" spans="1:9">
      <c r="A1051" s="6">
        <v>247</v>
      </c>
      <c r="B1051" s="7" t="s">
        <v>394</v>
      </c>
      <c r="C1051" s="8" t="s">
        <v>20</v>
      </c>
      <c r="D1051" s="273">
        <v>250</v>
      </c>
      <c r="E1051" s="274">
        <v>1</v>
      </c>
      <c r="F1051" s="274">
        <v>0</v>
      </c>
      <c r="G1051" s="274">
        <v>21.65</v>
      </c>
      <c r="H1051" s="9">
        <v>0</v>
      </c>
      <c r="I1051" s="504">
        <f t="shared" si="65"/>
        <v>5412.5</v>
      </c>
    </row>
    <row r="1052" spans="1:9">
      <c r="A1052" s="6" t="s">
        <v>395</v>
      </c>
      <c r="B1052" s="7" t="s">
        <v>396</v>
      </c>
      <c r="C1052" s="8" t="s">
        <v>20</v>
      </c>
      <c r="D1052" s="273">
        <v>250</v>
      </c>
      <c r="E1052" s="274">
        <v>1</v>
      </c>
      <c r="F1052" s="274">
        <v>0</v>
      </c>
      <c r="G1052" s="274">
        <v>26.51</v>
      </c>
      <c r="H1052" s="9">
        <v>0</v>
      </c>
      <c r="I1052" s="504">
        <f t="shared" si="65"/>
        <v>6627.5</v>
      </c>
    </row>
    <row r="1053" spans="1:9">
      <c r="A1053" s="6" t="s">
        <v>397</v>
      </c>
      <c r="B1053" s="7" t="s">
        <v>398</v>
      </c>
      <c r="C1053" s="8" t="s">
        <v>24</v>
      </c>
      <c r="D1053" s="273">
        <v>4</v>
      </c>
      <c r="E1053" s="274">
        <v>1</v>
      </c>
      <c r="F1053" s="274">
        <v>0</v>
      </c>
      <c r="G1053" s="274">
        <v>59.04</v>
      </c>
      <c r="H1053" s="9">
        <v>0</v>
      </c>
      <c r="I1053" s="504">
        <f t="shared" si="65"/>
        <v>236.16</v>
      </c>
    </row>
    <row r="1054" spans="1:9">
      <c r="A1054" s="6" t="s">
        <v>261</v>
      </c>
      <c r="B1054" s="7" t="s">
        <v>262</v>
      </c>
      <c r="C1054" s="8" t="s">
        <v>30</v>
      </c>
      <c r="D1054" s="273">
        <v>2.5</v>
      </c>
      <c r="E1054" s="274">
        <v>1</v>
      </c>
      <c r="F1054" s="274">
        <v>0</v>
      </c>
      <c r="G1054" s="274">
        <v>33.270000000000003</v>
      </c>
      <c r="H1054" s="9">
        <v>0</v>
      </c>
      <c r="I1054" s="504">
        <f t="shared" si="65"/>
        <v>83.17</v>
      </c>
    </row>
    <row r="1055" spans="1:9">
      <c r="A1055" s="6" t="s">
        <v>204</v>
      </c>
      <c r="B1055" s="7" t="s">
        <v>205</v>
      </c>
      <c r="C1055" s="8" t="s">
        <v>20</v>
      </c>
      <c r="D1055" s="273">
        <v>250</v>
      </c>
      <c r="E1055" s="274">
        <v>1</v>
      </c>
      <c r="F1055" s="274">
        <v>0</v>
      </c>
      <c r="G1055" s="274">
        <v>29.06</v>
      </c>
      <c r="H1055" s="9">
        <v>0</v>
      </c>
      <c r="I1055" s="504">
        <f t="shared" si="65"/>
        <v>7265</v>
      </c>
    </row>
    <row r="1056" spans="1:9" ht="30">
      <c r="A1056" s="6">
        <v>93278</v>
      </c>
      <c r="B1056" s="7" t="s">
        <v>399</v>
      </c>
      <c r="C1056" s="8" t="s">
        <v>20</v>
      </c>
      <c r="D1056" s="273">
        <v>250</v>
      </c>
      <c r="E1056" s="274">
        <v>1</v>
      </c>
      <c r="F1056" s="274">
        <v>0</v>
      </c>
      <c r="G1056" s="274">
        <v>0.06</v>
      </c>
      <c r="H1056" s="9">
        <v>0</v>
      </c>
      <c r="I1056" s="504">
        <f t="shared" si="65"/>
        <v>15</v>
      </c>
    </row>
    <row r="1057" spans="1:9">
      <c r="A1057" s="6" t="s">
        <v>400</v>
      </c>
      <c r="B1057" s="6" t="s">
        <v>401</v>
      </c>
      <c r="C1057" s="8" t="s">
        <v>197</v>
      </c>
      <c r="D1057" s="273">
        <v>8</v>
      </c>
      <c r="E1057" s="274">
        <v>1</v>
      </c>
      <c r="F1057" s="274">
        <v>0</v>
      </c>
      <c r="G1057" s="274">
        <v>64.010000000000005</v>
      </c>
      <c r="H1057" s="9">
        <v>0</v>
      </c>
      <c r="I1057" s="504">
        <f t="shared" si="65"/>
        <v>512.08000000000004</v>
      </c>
    </row>
    <row r="1058" spans="1:9" ht="15.75">
      <c r="A1058" s="297"/>
      <c r="B1058" s="297"/>
      <c r="C1058" s="275"/>
      <c r="D1058" s="275"/>
      <c r="E1058" s="275"/>
      <c r="F1058" s="275"/>
      <c r="G1058" s="275"/>
      <c r="H1058" s="11" t="s">
        <v>17</v>
      </c>
      <c r="I1058" s="505">
        <f>TRUNC( SUM(I1050:I1057),2)</f>
        <v>21062.23</v>
      </c>
    </row>
    <row r="1061" spans="1:9" ht="15.75">
      <c r="A1061" s="571" t="s">
        <v>408</v>
      </c>
      <c r="B1061" s="293"/>
      <c r="C1061" s="269"/>
      <c r="D1061" s="269"/>
      <c r="E1061" s="269"/>
      <c r="F1061" s="269"/>
      <c r="G1061" s="269"/>
      <c r="H1061" s="1"/>
      <c r="I1061" s="500"/>
    </row>
    <row r="1062" spans="1:9" ht="15.75">
      <c r="A1062" s="566"/>
      <c r="B1062" s="294"/>
      <c r="C1062" s="270"/>
      <c r="D1062" s="270"/>
      <c r="E1062" s="270"/>
      <c r="F1062" s="270"/>
      <c r="G1062" s="270"/>
      <c r="H1062" s="3"/>
      <c r="I1062" s="501"/>
    </row>
    <row r="1063" spans="1:9" ht="15.75">
      <c r="A1063" s="546" t="s">
        <v>409</v>
      </c>
      <c r="B1063" s="295"/>
      <c r="C1063" s="271"/>
      <c r="D1063" s="271"/>
      <c r="E1063" s="272"/>
      <c r="F1063" s="272"/>
      <c r="G1063" s="272"/>
      <c r="H1063" s="4"/>
      <c r="I1063" s="502"/>
    </row>
    <row r="1064" spans="1:9" ht="15.75">
      <c r="A1064" s="542" t="s">
        <v>184</v>
      </c>
      <c r="B1064" s="296" t="s">
        <v>14</v>
      </c>
      <c r="C1064" s="5" t="s">
        <v>185</v>
      </c>
      <c r="D1064" s="5" t="s">
        <v>186</v>
      </c>
      <c r="E1064" s="5" t="s">
        <v>187</v>
      </c>
      <c r="F1064" s="5" t="s">
        <v>188</v>
      </c>
      <c r="G1064" s="5" t="s">
        <v>189</v>
      </c>
      <c r="H1064" s="5" t="s">
        <v>190</v>
      </c>
      <c r="I1064" s="503" t="s">
        <v>191</v>
      </c>
    </row>
    <row r="1065" spans="1:9">
      <c r="A1065" s="6">
        <v>829</v>
      </c>
      <c r="B1065" s="7" t="s">
        <v>410</v>
      </c>
      <c r="C1065" s="8" t="s">
        <v>24</v>
      </c>
      <c r="D1065" s="273">
        <v>1</v>
      </c>
      <c r="E1065" s="274">
        <v>1</v>
      </c>
      <c r="F1065" s="274">
        <v>0</v>
      </c>
      <c r="G1065" s="274">
        <v>0.94</v>
      </c>
      <c r="H1065" s="9">
        <v>0</v>
      </c>
      <c r="I1065" s="504">
        <f t="shared" ref="I1065:I1068" si="66">TRUNC(D1065*G1065,2)</f>
        <v>0.94</v>
      </c>
    </row>
    <row r="1066" spans="1:9">
      <c r="A1066" s="6">
        <v>20083</v>
      </c>
      <c r="B1066" s="7" t="s">
        <v>407</v>
      </c>
      <c r="C1066" s="8" t="s">
        <v>24</v>
      </c>
      <c r="D1066" s="273">
        <v>1.0999999999999999E-2</v>
      </c>
      <c r="E1066" s="274">
        <v>1</v>
      </c>
      <c r="F1066" s="274">
        <v>0</v>
      </c>
      <c r="G1066" s="274">
        <v>86.73</v>
      </c>
      <c r="H1066" s="9">
        <v>0</v>
      </c>
      <c r="I1066" s="504">
        <f t="shared" si="66"/>
        <v>0.95</v>
      </c>
    </row>
    <row r="1067" spans="1:9">
      <c r="A1067" s="6">
        <v>88248</v>
      </c>
      <c r="B1067" s="7" t="s">
        <v>403</v>
      </c>
      <c r="C1067" s="8" t="s">
        <v>20</v>
      </c>
      <c r="D1067" s="273">
        <v>0.11899999999999999</v>
      </c>
      <c r="E1067" s="274">
        <v>1</v>
      </c>
      <c r="F1067" s="274">
        <v>0</v>
      </c>
      <c r="G1067" s="274">
        <v>20.68</v>
      </c>
      <c r="H1067" s="9">
        <v>0</v>
      </c>
      <c r="I1067" s="504">
        <f t="shared" si="66"/>
        <v>2.46</v>
      </c>
    </row>
    <row r="1068" spans="1:9">
      <c r="A1068" s="6">
        <v>88267</v>
      </c>
      <c r="B1068" s="6" t="s">
        <v>405</v>
      </c>
      <c r="C1068" s="8" t="s">
        <v>20</v>
      </c>
      <c r="D1068" s="273">
        <v>0.11899999999999999</v>
      </c>
      <c r="E1068" s="274">
        <v>1</v>
      </c>
      <c r="F1068" s="274">
        <v>0</v>
      </c>
      <c r="G1068" s="274">
        <v>25.04</v>
      </c>
      <c r="H1068" s="9">
        <v>0</v>
      </c>
      <c r="I1068" s="504">
        <f t="shared" si="66"/>
        <v>2.97</v>
      </c>
    </row>
    <row r="1069" spans="1:9" ht="15.75">
      <c r="A1069" s="297"/>
      <c r="B1069" s="297"/>
      <c r="C1069" s="275"/>
      <c r="D1069" s="275"/>
      <c r="E1069" s="275"/>
      <c r="F1069" s="275"/>
      <c r="G1069" s="275"/>
      <c r="H1069" s="11" t="s">
        <v>17</v>
      </c>
      <c r="I1069" s="505">
        <f>TRUNC( SUM(I1065:I1068),2)</f>
        <v>7.32</v>
      </c>
    </row>
    <row r="1072" spans="1:9" ht="15.75">
      <c r="A1072" s="571" t="s">
        <v>411</v>
      </c>
      <c r="B1072" s="293"/>
      <c r="C1072" s="269"/>
      <c r="D1072" s="269"/>
      <c r="E1072" s="269"/>
      <c r="F1072" s="269"/>
      <c r="G1072" s="269"/>
      <c r="H1072" s="1"/>
      <c r="I1072" s="500"/>
    </row>
    <row r="1073" spans="1:9" ht="15.75">
      <c r="A1073" s="566"/>
      <c r="B1073" s="294"/>
      <c r="C1073" s="270"/>
      <c r="D1073" s="270"/>
      <c r="E1073" s="270"/>
      <c r="F1073" s="270"/>
      <c r="G1073" s="270"/>
      <c r="H1073" s="3"/>
      <c r="I1073" s="501"/>
    </row>
    <row r="1074" spans="1:9" ht="15.75">
      <c r="A1074" s="546" t="s">
        <v>412</v>
      </c>
      <c r="B1074" s="295"/>
      <c r="C1074" s="271"/>
      <c r="D1074" s="271"/>
      <c r="E1074" s="272"/>
      <c r="F1074" s="272"/>
      <c r="G1074" s="272"/>
      <c r="H1074" s="4"/>
      <c r="I1074" s="502"/>
    </row>
    <row r="1075" spans="1:9" ht="15.75">
      <c r="A1075" s="542" t="s">
        <v>184</v>
      </c>
      <c r="B1075" s="296" t="s">
        <v>14</v>
      </c>
      <c r="C1075" s="5" t="s">
        <v>185</v>
      </c>
      <c r="D1075" s="5" t="s">
        <v>186</v>
      </c>
      <c r="E1075" s="5" t="s">
        <v>187</v>
      </c>
      <c r="F1075" s="5" t="s">
        <v>188</v>
      </c>
      <c r="G1075" s="5" t="s">
        <v>189</v>
      </c>
      <c r="H1075" s="5" t="s">
        <v>190</v>
      </c>
      <c r="I1075" s="503" t="s">
        <v>191</v>
      </c>
    </row>
    <row r="1076" spans="1:9">
      <c r="A1076" s="6">
        <v>3856</v>
      </c>
      <c r="B1076" s="7" t="s">
        <v>413</v>
      </c>
      <c r="C1076" s="8" t="s">
        <v>24</v>
      </c>
      <c r="D1076" s="273">
        <v>1</v>
      </c>
      <c r="E1076" s="274">
        <v>1</v>
      </c>
      <c r="F1076" s="274">
        <v>0</v>
      </c>
      <c r="G1076" s="274">
        <v>1.81</v>
      </c>
      <c r="H1076" s="9">
        <v>0</v>
      </c>
      <c r="I1076" s="504">
        <f t="shared" ref="I1076:I1078" si="67">TRUNC(D1076*G1076,2)</f>
        <v>1.81</v>
      </c>
    </row>
    <row r="1077" spans="1:9">
      <c r="A1077" s="6" t="s">
        <v>402</v>
      </c>
      <c r="B1077" s="7" t="s">
        <v>403</v>
      </c>
      <c r="C1077" s="8" t="s">
        <v>20</v>
      </c>
      <c r="D1077" s="273">
        <v>0.15</v>
      </c>
      <c r="E1077" s="274">
        <v>1</v>
      </c>
      <c r="F1077" s="274">
        <v>0</v>
      </c>
      <c r="G1077" s="274">
        <v>20.68</v>
      </c>
      <c r="H1077" s="9">
        <v>0</v>
      </c>
      <c r="I1077" s="504">
        <f t="shared" si="67"/>
        <v>3.1</v>
      </c>
    </row>
    <row r="1078" spans="1:9">
      <c r="A1078" s="6" t="s">
        <v>404</v>
      </c>
      <c r="B1078" s="6" t="s">
        <v>405</v>
      </c>
      <c r="C1078" s="8" t="s">
        <v>20</v>
      </c>
      <c r="D1078" s="273">
        <v>0.15</v>
      </c>
      <c r="E1078" s="274">
        <v>1</v>
      </c>
      <c r="F1078" s="274">
        <v>0</v>
      </c>
      <c r="G1078" s="274">
        <v>25.04</v>
      </c>
      <c r="H1078" s="9">
        <v>0</v>
      </c>
      <c r="I1078" s="504">
        <f t="shared" si="67"/>
        <v>3.75</v>
      </c>
    </row>
    <row r="1079" spans="1:9" ht="15.75">
      <c r="A1079" s="297"/>
      <c r="B1079" s="297"/>
      <c r="C1079" s="275"/>
      <c r="D1079" s="275"/>
      <c r="E1079" s="275"/>
      <c r="F1079" s="275"/>
      <c r="G1079" s="275"/>
      <c r="H1079" s="11" t="s">
        <v>17</v>
      </c>
      <c r="I1079" s="505">
        <f>TRUNC( SUM(I1076:I1078),2)</f>
        <v>8.66</v>
      </c>
    </row>
    <row r="1082" spans="1:9" ht="15.75">
      <c r="A1082" s="571" t="s">
        <v>414</v>
      </c>
      <c r="B1082" s="293"/>
      <c r="C1082" s="269"/>
      <c r="D1082" s="269"/>
      <c r="E1082" s="269"/>
      <c r="F1082" s="269"/>
      <c r="G1082" s="269"/>
      <c r="H1082" s="1"/>
      <c r="I1082" s="500"/>
    </row>
    <row r="1083" spans="1:9" ht="15.75">
      <c r="A1083" s="566"/>
      <c r="B1083" s="294"/>
      <c r="C1083" s="270"/>
      <c r="D1083" s="270"/>
      <c r="E1083" s="270"/>
      <c r="F1083" s="270"/>
      <c r="G1083" s="270"/>
      <c r="H1083" s="3"/>
      <c r="I1083" s="501"/>
    </row>
    <row r="1084" spans="1:9" ht="15.75">
      <c r="A1084" s="546" t="s">
        <v>415</v>
      </c>
      <c r="B1084" s="295"/>
      <c r="C1084" s="271"/>
      <c r="D1084" s="271"/>
      <c r="E1084" s="272"/>
      <c r="F1084" s="272"/>
      <c r="G1084" s="272"/>
      <c r="H1084" s="4"/>
      <c r="I1084" s="502"/>
    </row>
    <row r="1085" spans="1:9" ht="15.75">
      <c r="A1085" s="542" t="s">
        <v>184</v>
      </c>
      <c r="B1085" s="296" t="s">
        <v>14</v>
      </c>
      <c r="C1085" s="5" t="s">
        <v>185</v>
      </c>
      <c r="D1085" s="5" t="s">
        <v>186</v>
      </c>
      <c r="E1085" s="5" t="s">
        <v>187</v>
      </c>
      <c r="F1085" s="5" t="s">
        <v>188</v>
      </c>
      <c r="G1085" s="5" t="s">
        <v>189</v>
      </c>
      <c r="H1085" s="5" t="s">
        <v>190</v>
      </c>
      <c r="I1085" s="503" t="s">
        <v>191</v>
      </c>
    </row>
    <row r="1086" spans="1:9" ht="30">
      <c r="A1086" s="6">
        <v>3538</v>
      </c>
      <c r="B1086" s="7" t="s">
        <v>416</v>
      </c>
      <c r="C1086" s="8" t="s">
        <v>24</v>
      </c>
      <c r="D1086" s="273">
        <v>1</v>
      </c>
      <c r="E1086" s="274">
        <v>1</v>
      </c>
      <c r="F1086" s="274">
        <v>0</v>
      </c>
      <c r="G1086" s="274">
        <v>5.0999999999999996</v>
      </c>
      <c r="H1086" s="9">
        <v>0</v>
      </c>
      <c r="I1086" s="504">
        <f t="shared" ref="I1086:I1088" si="68">TRUNC(D1086*G1086,2)</f>
        <v>5.0999999999999996</v>
      </c>
    </row>
    <row r="1087" spans="1:9">
      <c r="A1087" s="6" t="s">
        <v>402</v>
      </c>
      <c r="B1087" s="7" t="s">
        <v>403</v>
      </c>
      <c r="C1087" s="8" t="s">
        <v>20</v>
      </c>
      <c r="D1087" s="273">
        <v>0.15</v>
      </c>
      <c r="E1087" s="274">
        <v>1</v>
      </c>
      <c r="F1087" s="274">
        <v>0</v>
      </c>
      <c r="G1087" s="274">
        <v>20.68</v>
      </c>
      <c r="H1087" s="9">
        <v>0</v>
      </c>
      <c r="I1087" s="504">
        <f t="shared" si="68"/>
        <v>3.1</v>
      </c>
    </row>
    <row r="1088" spans="1:9">
      <c r="A1088" s="6" t="s">
        <v>404</v>
      </c>
      <c r="B1088" s="6" t="s">
        <v>405</v>
      </c>
      <c r="C1088" s="8" t="s">
        <v>20</v>
      </c>
      <c r="D1088" s="273">
        <v>0.15</v>
      </c>
      <c r="E1088" s="274">
        <v>1</v>
      </c>
      <c r="F1088" s="274">
        <v>0</v>
      </c>
      <c r="G1088" s="274">
        <v>25.04</v>
      </c>
      <c r="H1088" s="9">
        <v>0</v>
      </c>
      <c r="I1088" s="504">
        <f t="shared" si="68"/>
        <v>3.75</v>
      </c>
    </row>
    <row r="1089" spans="1:9" ht="15.75">
      <c r="A1089" s="297"/>
      <c r="B1089" s="297"/>
      <c r="C1089" s="275"/>
      <c r="D1089" s="275"/>
      <c r="E1089" s="275"/>
      <c r="F1089" s="275"/>
      <c r="G1089" s="275"/>
      <c r="H1089" s="11" t="s">
        <v>17</v>
      </c>
      <c r="I1089" s="505">
        <f>TRUNC( SUM(I1086:I1088),2)</f>
        <v>11.95</v>
      </c>
    </row>
    <row r="1092" spans="1:9" ht="15.75">
      <c r="A1092" s="571" t="s">
        <v>417</v>
      </c>
      <c r="B1092" s="293"/>
      <c r="C1092" s="269"/>
      <c r="D1092" s="269"/>
      <c r="E1092" s="269"/>
      <c r="F1092" s="269"/>
      <c r="G1092" s="269"/>
      <c r="H1092" s="1"/>
      <c r="I1092" s="500"/>
    </row>
    <row r="1093" spans="1:9" ht="15.75">
      <c r="A1093" s="566"/>
      <c r="B1093" s="294"/>
      <c r="C1093" s="270"/>
      <c r="D1093" s="270"/>
      <c r="E1093" s="270"/>
      <c r="F1093" s="270"/>
      <c r="G1093" s="270"/>
      <c r="H1093" s="3"/>
      <c r="I1093" s="501"/>
    </row>
    <row r="1094" spans="1:9" ht="15.75">
      <c r="A1094" s="546" t="s">
        <v>418</v>
      </c>
      <c r="B1094" s="295"/>
      <c r="C1094" s="271"/>
      <c r="D1094" s="271"/>
      <c r="E1094" s="272"/>
      <c r="F1094" s="272"/>
      <c r="G1094" s="272"/>
      <c r="H1094" s="4"/>
      <c r="I1094" s="502"/>
    </row>
    <row r="1095" spans="1:9" ht="15.75">
      <c r="A1095" s="542" t="s">
        <v>184</v>
      </c>
      <c r="B1095" s="296" t="s">
        <v>14</v>
      </c>
      <c r="C1095" s="5" t="s">
        <v>185</v>
      </c>
      <c r="D1095" s="5" t="s">
        <v>186</v>
      </c>
      <c r="E1095" s="5" t="s">
        <v>187</v>
      </c>
      <c r="F1095" s="5" t="s">
        <v>188</v>
      </c>
      <c r="G1095" s="5" t="s">
        <v>189</v>
      </c>
      <c r="H1095" s="5" t="s">
        <v>190</v>
      </c>
      <c r="I1095" s="503" t="s">
        <v>191</v>
      </c>
    </row>
    <row r="1096" spans="1:9">
      <c r="A1096" s="6">
        <v>34640</v>
      </c>
      <c r="B1096" s="7" t="s">
        <v>419</v>
      </c>
      <c r="C1096" s="8" t="s">
        <v>24</v>
      </c>
      <c r="D1096" s="273">
        <v>1</v>
      </c>
      <c r="E1096" s="274">
        <v>1</v>
      </c>
      <c r="F1096" s="274">
        <v>0</v>
      </c>
      <c r="G1096" s="274">
        <v>1241.32</v>
      </c>
      <c r="H1096" s="9">
        <v>0</v>
      </c>
      <c r="I1096" s="504">
        <f t="shared" ref="I1096:I1098" si="69">TRUNC(D1096*G1096,2)</f>
        <v>1241.32</v>
      </c>
    </row>
    <row r="1097" spans="1:9">
      <c r="A1097" s="6" t="s">
        <v>402</v>
      </c>
      <c r="B1097" s="7" t="s">
        <v>403</v>
      </c>
      <c r="C1097" s="8" t="s">
        <v>20</v>
      </c>
      <c r="D1097" s="273">
        <v>8</v>
      </c>
      <c r="E1097" s="274">
        <v>1</v>
      </c>
      <c r="F1097" s="274">
        <v>0</v>
      </c>
      <c r="G1097" s="274">
        <v>20.68</v>
      </c>
      <c r="H1097" s="9">
        <v>0</v>
      </c>
      <c r="I1097" s="504">
        <f t="shared" si="69"/>
        <v>165.44</v>
      </c>
    </row>
    <row r="1098" spans="1:9">
      <c r="A1098" s="6" t="s">
        <v>404</v>
      </c>
      <c r="B1098" s="6" t="s">
        <v>405</v>
      </c>
      <c r="C1098" s="8" t="s">
        <v>20</v>
      </c>
      <c r="D1098" s="273">
        <v>8</v>
      </c>
      <c r="E1098" s="274">
        <v>1</v>
      </c>
      <c r="F1098" s="274">
        <v>0</v>
      </c>
      <c r="G1098" s="274">
        <v>25.04</v>
      </c>
      <c r="H1098" s="9">
        <v>0</v>
      </c>
      <c r="I1098" s="504">
        <f t="shared" si="69"/>
        <v>200.32</v>
      </c>
    </row>
    <row r="1099" spans="1:9" ht="15.75">
      <c r="A1099" s="297"/>
      <c r="B1099" s="297"/>
      <c r="C1099" s="275"/>
      <c r="D1099" s="275"/>
      <c r="E1099" s="275"/>
      <c r="F1099" s="275"/>
      <c r="G1099" s="275"/>
      <c r="H1099" s="11" t="s">
        <v>17</v>
      </c>
      <c r="I1099" s="505">
        <f>TRUNC( SUM(I1096:I1098),2)</f>
        <v>1607.08</v>
      </c>
    </row>
    <row r="1102" spans="1:9" ht="15.75">
      <c r="A1102" s="571" t="s">
        <v>420</v>
      </c>
      <c r="B1102" s="293"/>
      <c r="C1102" s="269"/>
      <c r="D1102" s="269"/>
      <c r="E1102" s="269"/>
      <c r="F1102" s="269"/>
      <c r="G1102" s="269"/>
      <c r="H1102" s="1"/>
      <c r="I1102" s="500"/>
    </row>
    <row r="1103" spans="1:9" ht="15.75">
      <c r="A1103" s="566"/>
      <c r="B1103" s="294"/>
      <c r="C1103" s="270"/>
      <c r="D1103" s="270"/>
      <c r="E1103" s="270"/>
      <c r="F1103" s="270"/>
      <c r="G1103" s="270"/>
      <c r="H1103" s="3"/>
      <c r="I1103" s="501"/>
    </row>
    <row r="1104" spans="1:9" ht="15.75">
      <c r="A1104" s="546" t="s">
        <v>421</v>
      </c>
      <c r="B1104" s="295"/>
      <c r="C1104" s="271"/>
      <c r="D1104" s="271"/>
      <c r="E1104" s="272"/>
      <c r="F1104" s="272"/>
      <c r="G1104" s="272"/>
      <c r="H1104" s="4"/>
      <c r="I1104" s="502"/>
    </row>
    <row r="1105" spans="1:9" ht="15.75">
      <c r="A1105" s="542" t="s">
        <v>184</v>
      </c>
      <c r="B1105" s="296" t="s">
        <v>14</v>
      </c>
      <c r="C1105" s="5" t="s">
        <v>185</v>
      </c>
      <c r="D1105" s="5" t="s">
        <v>186</v>
      </c>
      <c r="E1105" s="5" t="s">
        <v>187</v>
      </c>
      <c r="F1105" s="5" t="s">
        <v>188</v>
      </c>
      <c r="G1105" s="5" t="s">
        <v>189</v>
      </c>
      <c r="H1105" s="5" t="s">
        <v>190</v>
      </c>
      <c r="I1105" s="503" t="s">
        <v>191</v>
      </c>
    </row>
    <row r="1106" spans="1:9">
      <c r="A1106" s="6">
        <v>3146</v>
      </c>
      <c r="B1106" s="7" t="s">
        <v>422</v>
      </c>
      <c r="C1106" s="8" t="s">
        <v>24</v>
      </c>
      <c r="D1106" s="273">
        <v>0.02</v>
      </c>
      <c r="E1106" s="274">
        <v>1</v>
      </c>
      <c r="F1106" s="274">
        <v>0</v>
      </c>
      <c r="G1106" s="274">
        <v>5</v>
      </c>
      <c r="H1106" s="9">
        <v>0</v>
      </c>
      <c r="I1106" s="504">
        <f t="shared" ref="I1106:I1109" si="70">TRUNC(D1106*G1106,2)</f>
        <v>0.1</v>
      </c>
    </row>
    <row r="1107" spans="1:9" ht="30">
      <c r="A1107" s="6">
        <v>11762</v>
      </c>
      <c r="B1107" s="7" t="s">
        <v>423</v>
      </c>
      <c r="C1107" s="8" t="s">
        <v>24</v>
      </c>
      <c r="D1107" s="273">
        <v>1</v>
      </c>
      <c r="E1107" s="274">
        <v>1</v>
      </c>
      <c r="F1107" s="274">
        <v>0</v>
      </c>
      <c r="G1107" s="274">
        <v>62.72</v>
      </c>
      <c r="H1107" s="9">
        <v>0</v>
      </c>
      <c r="I1107" s="504">
        <f t="shared" si="70"/>
        <v>62.72</v>
      </c>
    </row>
    <row r="1108" spans="1:9">
      <c r="A1108" s="6" t="s">
        <v>402</v>
      </c>
      <c r="B1108" s="7" t="s">
        <v>403</v>
      </c>
      <c r="C1108" s="8" t="s">
        <v>20</v>
      </c>
      <c r="D1108" s="273">
        <v>0.5</v>
      </c>
      <c r="E1108" s="274">
        <v>1</v>
      </c>
      <c r="F1108" s="274">
        <v>0</v>
      </c>
      <c r="G1108" s="274">
        <v>20.68</v>
      </c>
      <c r="H1108" s="9">
        <v>0</v>
      </c>
      <c r="I1108" s="504">
        <f t="shared" si="70"/>
        <v>10.34</v>
      </c>
    </row>
    <row r="1109" spans="1:9">
      <c r="A1109" s="6" t="s">
        <v>404</v>
      </c>
      <c r="B1109" s="6" t="s">
        <v>405</v>
      </c>
      <c r="C1109" s="8" t="s">
        <v>20</v>
      </c>
      <c r="D1109" s="273">
        <v>0.5</v>
      </c>
      <c r="E1109" s="274">
        <v>1</v>
      </c>
      <c r="F1109" s="274">
        <v>0</v>
      </c>
      <c r="G1109" s="274">
        <v>25.04</v>
      </c>
      <c r="H1109" s="9">
        <v>0</v>
      </c>
      <c r="I1109" s="504">
        <f t="shared" si="70"/>
        <v>12.52</v>
      </c>
    </row>
    <row r="1110" spans="1:9" ht="15.75">
      <c r="A1110" s="297"/>
      <c r="B1110" s="297"/>
      <c r="C1110" s="275"/>
      <c r="D1110" s="275"/>
      <c r="E1110" s="275"/>
      <c r="F1110" s="275"/>
      <c r="G1110" s="275"/>
      <c r="H1110" s="11" t="s">
        <v>17</v>
      </c>
      <c r="I1110" s="505">
        <f>TRUNC( SUM(I1106:I1109),2)</f>
        <v>85.68</v>
      </c>
    </row>
    <row r="1111" spans="1:9" ht="15.75">
      <c r="A1111" s="297"/>
      <c r="B1111" s="297"/>
      <c r="C1111" s="275"/>
      <c r="D1111" s="275"/>
      <c r="E1111" s="275"/>
      <c r="F1111" s="275"/>
      <c r="G1111" s="275"/>
      <c r="H1111" s="10"/>
      <c r="I1111" s="506"/>
    </row>
    <row r="1113" spans="1:9" ht="15.75">
      <c r="A1113" s="571" t="s">
        <v>424</v>
      </c>
      <c r="B1113" s="293"/>
      <c r="C1113" s="269"/>
      <c r="D1113" s="269"/>
      <c r="E1113" s="269"/>
      <c r="F1113" s="269"/>
      <c r="G1113" s="269"/>
      <c r="H1113" s="1"/>
      <c r="I1113" s="500"/>
    </row>
    <row r="1114" spans="1:9" ht="15.75">
      <c r="A1114" s="566"/>
      <c r="B1114" s="294"/>
      <c r="C1114" s="270"/>
      <c r="D1114" s="270"/>
      <c r="E1114" s="270"/>
      <c r="F1114" s="270"/>
      <c r="G1114" s="270"/>
      <c r="H1114" s="3"/>
      <c r="I1114" s="501"/>
    </row>
    <row r="1115" spans="1:9" ht="15.75">
      <c r="A1115" s="546" t="s">
        <v>425</v>
      </c>
      <c r="B1115" s="295"/>
      <c r="C1115" s="271"/>
      <c r="D1115" s="271"/>
      <c r="E1115" s="272"/>
      <c r="F1115" s="272"/>
      <c r="G1115" s="272"/>
      <c r="H1115" s="4"/>
      <c r="I1115" s="502"/>
    </row>
    <row r="1116" spans="1:9" ht="15.75">
      <c r="A1116" s="542" t="s">
        <v>184</v>
      </c>
      <c r="B1116" s="296" t="s">
        <v>14</v>
      </c>
      <c r="C1116" s="5" t="s">
        <v>185</v>
      </c>
      <c r="D1116" s="5" t="s">
        <v>186</v>
      </c>
      <c r="E1116" s="5" t="s">
        <v>187</v>
      </c>
      <c r="F1116" s="5" t="s">
        <v>188</v>
      </c>
      <c r="G1116" s="5" t="s">
        <v>189</v>
      </c>
      <c r="H1116" s="5" t="s">
        <v>190</v>
      </c>
      <c r="I1116" s="503" t="s">
        <v>191</v>
      </c>
    </row>
    <row r="1117" spans="1:9">
      <c r="A1117" s="6">
        <v>11882</v>
      </c>
      <c r="B1117" s="7" t="s">
        <v>426</v>
      </c>
      <c r="C1117" s="8" t="s">
        <v>24</v>
      </c>
      <c r="D1117" s="273">
        <v>1</v>
      </c>
      <c r="E1117" s="274">
        <v>1</v>
      </c>
      <c r="F1117" s="274">
        <v>0</v>
      </c>
      <c r="G1117" s="274">
        <v>127.12</v>
      </c>
      <c r="H1117" s="9">
        <v>0</v>
      </c>
      <c r="I1117" s="504">
        <f t="shared" ref="I1117:I1119" si="71">TRUNC(D1117*G1117,2)</f>
        <v>127.12</v>
      </c>
    </row>
    <row r="1118" spans="1:9" ht="30">
      <c r="A1118" s="6">
        <v>95676</v>
      </c>
      <c r="B1118" s="7" t="s">
        <v>427</v>
      </c>
      <c r="C1118" s="8" t="s">
        <v>24</v>
      </c>
      <c r="D1118" s="273">
        <v>1</v>
      </c>
      <c r="E1118" s="274">
        <v>1</v>
      </c>
      <c r="F1118" s="274">
        <v>0</v>
      </c>
      <c r="G1118" s="274">
        <v>139.15</v>
      </c>
      <c r="H1118" s="9">
        <v>0</v>
      </c>
      <c r="I1118" s="504">
        <f t="shared" si="71"/>
        <v>139.15</v>
      </c>
    </row>
    <row r="1119" spans="1:9">
      <c r="A1119" s="6">
        <v>95644</v>
      </c>
      <c r="B1119" s="6" t="s">
        <v>428</v>
      </c>
      <c r="C1119" s="8" t="s">
        <v>24</v>
      </c>
      <c r="D1119" s="273">
        <v>1</v>
      </c>
      <c r="E1119" s="274">
        <v>1</v>
      </c>
      <c r="F1119" s="274">
        <v>0</v>
      </c>
      <c r="G1119" s="274">
        <v>198.83</v>
      </c>
      <c r="H1119" s="9">
        <v>0</v>
      </c>
      <c r="I1119" s="504">
        <f t="shared" si="71"/>
        <v>198.83</v>
      </c>
    </row>
    <row r="1120" spans="1:9" ht="15.75">
      <c r="A1120" s="297"/>
      <c r="B1120" s="297"/>
      <c r="C1120" s="275"/>
      <c r="D1120" s="275"/>
      <c r="E1120" s="275"/>
      <c r="F1120" s="275"/>
      <c r="G1120" s="275"/>
      <c r="H1120" s="11" t="s">
        <v>17</v>
      </c>
      <c r="I1120" s="505">
        <f>TRUNC( SUM(I1117:I1119),2)</f>
        <v>465.1</v>
      </c>
    </row>
    <row r="1125" spans="1:9" ht="15.75">
      <c r="A1125" s="571" t="s">
        <v>433</v>
      </c>
      <c r="B1125" s="293"/>
      <c r="C1125" s="269"/>
      <c r="D1125" s="269"/>
      <c r="E1125" s="269"/>
      <c r="F1125" s="269"/>
      <c r="G1125" s="269"/>
      <c r="H1125" s="1"/>
      <c r="I1125" s="500"/>
    </row>
    <row r="1126" spans="1:9" ht="15.75">
      <c r="A1126" s="566"/>
      <c r="B1126" s="294"/>
      <c r="C1126" s="270"/>
      <c r="D1126" s="270"/>
      <c r="E1126" s="270"/>
      <c r="F1126" s="270"/>
      <c r="G1126" s="270"/>
      <c r="H1126" s="3"/>
      <c r="I1126" s="501"/>
    </row>
    <row r="1127" spans="1:9" ht="15.75">
      <c r="A1127" s="546" t="s">
        <v>434</v>
      </c>
      <c r="B1127" s="295"/>
      <c r="C1127" s="271"/>
      <c r="D1127" s="271"/>
      <c r="E1127" s="272"/>
      <c r="F1127" s="272"/>
      <c r="G1127" s="272"/>
      <c r="H1127" s="4"/>
      <c r="I1127" s="502"/>
    </row>
    <row r="1128" spans="1:9" ht="15.75">
      <c r="A1128" s="542" t="s">
        <v>184</v>
      </c>
      <c r="B1128" s="296" t="s">
        <v>14</v>
      </c>
      <c r="C1128" s="5" t="s">
        <v>185</v>
      </c>
      <c r="D1128" s="5" t="s">
        <v>186</v>
      </c>
      <c r="E1128" s="5" t="s">
        <v>187</v>
      </c>
      <c r="F1128" s="5" t="s">
        <v>188</v>
      </c>
      <c r="G1128" s="5" t="s">
        <v>189</v>
      </c>
      <c r="H1128" s="5" t="s">
        <v>190</v>
      </c>
      <c r="I1128" s="503" t="s">
        <v>191</v>
      </c>
    </row>
    <row r="1129" spans="1:9">
      <c r="A1129" s="6">
        <v>122</v>
      </c>
      <c r="B1129" s="7" t="s">
        <v>406</v>
      </c>
      <c r="C1129" s="8" t="s">
        <v>24</v>
      </c>
      <c r="D1129" s="273">
        <v>2.35E-2</v>
      </c>
      <c r="E1129" s="274">
        <v>1</v>
      </c>
      <c r="F1129" s="274">
        <v>0</v>
      </c>
      <c r="G1129" s="274">
        <v>76.56</v>
      </c>
      <c r="H1129" s="9">
        <v>0</v>
      </c>
      <c r="I1129" s="504">
        <f t="shared" ref="I1129:I1133" si="72">TRUNC(D1129*G1129,2)</f>
        <v>1.79</v>
      </c>
    </row>
    <row r="1130" spans="1:9">
      <c r="A1130" s="6">
        <v>1967</v>
      </c>
      <c r="B1130" s="7" t="s">
        <v>435</v>
      </c>
      <c r="C1130" s="8" t="s">
        <v>24</v>
      </c>
      <c r="D1130" s="273">
        <v>1</v>
      </c>
      <c r="E1130" s="274">
        <v>1</v>
      </c>
      <c r="F1130" s="274">
        <v>0</v>
      </c>
      <c r="G1130" s="274">
        <v>7.1</v>
      </c>
      <c r="H1130" s="9">
        <v>0</v>
      </c>
      <c r="I1130" s="504">
        <f t="shared" si="72"/>
        <v>7.1</v>
      </c>
    </row>
    <row r="1131" spans="1:9">
      <c r="A1131" s="6">
        <v>20083</v>
      </c>
      <c r="B1131" s="7" t="s">
        <v>407</v>
      </c>
      <c r="C1131" s="8" t="s">
        <v>24</v>
      </c>
      <c r="D1131" s="273">
        <v>5.0000000000000001E-3</v>
      </c>
      <c r="E1131" s="274">
        <v>1</v>
      </c>
      <c r="F1131" s="274">
        <v>0</v>
      </c>
      <c r="G1131" s="274">
        <v>86.73</v>
      </c>
      <c r="H1131" s="9">
        <v>0</v>
      </c>
      <c r="I1131" s="504">
        <f t="shared" si="72"/>
        <v>0.43</v>
      </c>
    </row>
    <row r="1132" spans="1:9">
      <c r="A1132" s="6">
        <v>88267</v>
      </c>
      <c r="B1132" s="7" t="s">
        <v>405</v>
      </c>
      <c r="C1132" s="8" t="s">
        <v>20</v>
      </c>
      <c r="D1132" s="273">
        <v>0.12</v>
      </c>
      <c r="E1132" s="274">
        <v>1</v>
      </c>
      <c r="F1132" s="274">
        <v>0</v>
      </c>
      <c r="G1132" s="274">
        <v>25.04</v>
      </c>
      <c r="H1132" s="9">
        <v>0</v>
      </c>
      <c r="I1132" s="504">
        <f t="shared" si="72"/>
        <v>3</v>
      </c>
    </row>
    <row r="1133" spans="1:9">
      <c r="A1133" s="6">
        <v>88316</v>
      </c>
      <c r="B1133" s="6" t="s">
        <v>203</v>
      </c>
      <c r="C1133" s="8" t="s">
        <v>20</v>
      </c>
      <c r="D1133" s="273">
        <v>0.12</v>
      </c>
      <c r="E1133" s="274">
        <v>1</v>
      </c>
      <c r="F1133" s="274">
        <v>0</v>
      </c>
      <c r="G1133" s="274">
        <v>20.74</v>
      </c>
      <c r="H1133" s="9">
        <v>0</v>
      </c>
      <c r="I1133" s="504">
        <f t="shared" si="72"/>
        <v>2.48</v>
      </c>
    </row>
    <row r="1134" spans="1:9" ht="15.75">
      <c r="A1134" s="297"/>
      <c r="B1134" s="297"/>
      <c r="C1134" s="275"/>
      <c r="D1134" s="275"/>
      <c r="E1134" s="275"/>
      <c r="F1134" s="275"/>
      <c r="G1134" s="275"/>
      <c r="H1134" s="11" t="s">
        <v>17</v>
      </c>
      <c r="I1134" s="505">
        <f>TRUNC( SUM(I1129:I1133),2)</f>
        <v>14.8</v>
      </c>
    </row>
    <row r="1137" spans="1:9" ht="15.75">
      <c r="A1137" s="571" t="s">
        <v>436</v>
      </c>
      <c r="B1137" s="293"/>
      <c r="C1137" s="269"/>
      <c r="D1137" s="269"/>
      <c r="E1137" s="269"/>
      <c r="F1137" s="269"/>
      <c r="G1137" s="269"/>
      <c r="H1137" s="1"/>
      <c r="I1137" s="500"/>
    </row>
    <row r="1138" spans="1:9" ht="15.75">
      <c r="A1138" s="566"/>
      <c r="B1138" s="294"/>
      <c r="C1138" s="270"/>
      <c r="D1138" s="270"/>
      <c r="E1138" s="270"/>
      <c r="F1138" s="270"/>
      <c r="G1138" s="270"/>
      <c r="H1138" s="3"/>
      <c r="I1138" s="501"/>
    </row>
    <row r="1139" spans="1:9" ht="15.75">
      <c r="A1139" s="546" t="s">
        <v>437</v>
      </c>
      <c r="B1139" s="295"/>
      <c r="C1139" s="271"/>
      <c r="D1139" s="271"/>
      <c r="E1139" s="272"/>
      <c r="F1139" s="272"/>
      <c r="G1139" s="272"/>
      <c r="H1139" s="4"/>
      <c r="I1139" s="502"/>
    </row>
    <row r="1140" spans="1:9" ht="15.75">
      <c r="A1140" s="542" t="s">
        <v>184</v>
      </c>
      <c r="B1140" s="296" t="s">
        <v>14</v>
      </c>
      <c r="C1140" s="5" t="s">
        <v>185</v>
      </c>
      <c r="D1140" s="5" t="s">
        <v>186</v>
      </c>
      <c r="E1140" s="5" t="s">
        <v>187</v>
      </c>
      <c r="F1140" s="5" t="s">
        <v>188</v>
      </c>
      <c r="G1140" s="5" t="s">
        <v>189</v>
      </c>
      <c r="H1140" s="5" t="s">
        <v>190</v>
      </c>
      <c r="I1140" s="503" t="s">
        <v>191</v>
      </c>
    </row>
    <row r="1141" spans="1:9">
      <c r="A1141" s="6">
        <v>301</v>
      </c>
      <c r="B1141" s="7" t="s">
        <v>429</v>
      </c>
      <c r="C1141" s="8" t="s">
        <v>24</v>
      </c>
      <c r="D1141" s="273">
        <v>1</v>
      </c>
      <c r="E1141" s="274">
        <v>1</v>
      </c>
      <c r="F1141" s="274">
        <v>0</v>
      </c>
      <c r="G1141" s="274">
        <v>3</v>
      </c>
      <c r="H1141" s="9">
        <v>0</v>
      </c>
      <c r="I1141" s="504">
        <f t="shared" ref="I1141:I1145" si="73">TRUNC(D1141*G1141,2)</f>
        <v>3</v>
      </c>
    </row>
    <row r="1142" spans="1:9">
      <c r="A1142" s="6">
        <v>296</v>
      </c>
      <c r="B1142" s="7" t="s">
        <v>431</v>
      </c>
      <c r="C1142" s="8" t="s">
        <v>24</v>
      </c>
      <c r="D1142" s="273">
        <v>1</v>
      </c>
      <c r="E1142" s="274">
        <v>1</v>
      </c>
      <c r="F1142" s="274">
        <v>0</v>
      </c>
      <c r="G1142" s="274">
        <v>1.69</v>
      </c>
      <c r="H1142" s="9">
        <v>0</v>
      </c>
      <c r="I1142" s="504">
        <f t="shared" si="73"/>
        <v>1.69</v>
      </c>
    </row>
    <row r="1143" spans="1:9">
      <c r="A1143" s="6">
        <v>3659</v>
      </c>
      <c r="B1143" s="7" t="s">
        <v>438</v>
      </c>
      <c r="C1143" s="8" t="s">
        <v>24</v>
      </c>
      <c r="D1143" s="273">
        <v>1</v>
      </c>
      <c r="E1143" s="274">
        <v>1</v>
      </c>
      <c r="F1143" s="274">
        <v>0</v>
      </c>
      <c r="G1143" s="274">
        <v>19.190000000000001</v>
      </c>
      <c r="H1143" s="9">
        <v>0</v>
      </c>
      <c r="I1143" s="504">
        <f t="shared" si="73"/>
        <v>19.190000000000001</v>
      </c>
    </row>
    <row r="1144" spans="1:9" ht="30">
      <c r="A1144" s="6">
        <v>20078</v>
      </c>
      <c r="B1144" s="7" t="s">
        <v>430</v>
      </c>
      <c r="C1144" s="8" t="s">
        <v>24</v>
      </c>
      <c r="D1144" s="273">
        <v>9.1999999999999998E-2</v>
      </c>
      <c r="E1144" s="274">
        <v>1</v>
      </c>
      <c r="F1144" s="274">
        <v>0</v>
      </c>
      <c r="G1144" s="274">
        <v>31.59</v>
      </c>
      <c r="H1144" s="9">
        <v>0</v>
      </c>
      <c r="I1144" s="504">
        <f t="shared" si="73"/>
        <v>2.9</v>
      </c>
    </row>
    <row r="1145" spans="1:9">
      <c r="A1145" s="6" t="s">
        <v>404</v>
      </c>
      <c r="B1145" s="6" t="s">
        <v>405</v>
      </c>
      <c r="C1145" s="8" t="s">
        <v>20</v>
      </c>
      <c r="D1145" s="273">
        <v>0.16</v>
      </c>
      <c r="E1145" s="274">
        <v>1</v>
      </c>
      <c r="F1145" s="274">
        <v>0</v>
      </c>
      <c r="G1145" s="274">
        <v>25.04</v>
      </c>
      <c r="H1145" s="9">
        <v>0</v>
      </c>
      <c r="I1145" s="504">
        <f t="shared" si="73"/>
        <v>4</v>
      </c>
    </row>
    <row r="1146" spans="1:9" ht="15.75">
      <c r="A1146" s="297"/>
      <c r="B1146" s="297"/>
      <c r="C1146" s="275"/>
      <c r="D1146" s="275"/>
      <c r="E1146" s="275"/>
      <c r="F1146" s="275"/>
      <c r="G1146" s="275"/>
      <c r="H1146" s="11" t="s">
        <v>17</v>
      </c>
      <c r="I1146" s="505">
        <f>TRUNC( SUM(I1141:I1145),2)</f>
        <v>30.78</v>
      </c>
    </row>
    <row r="1149" spans="1:9" ht="15.75">
      <c r="A1149" s="571" t="s">
        <v>439</v>
      </c>
      <c r="B1149" s="293"/>
      <c r="C1149" s="269"/>
      <c r="D1149" s="269"/>
      <c r="E1149" s="269"/>
      <c r="F1149" s="269"/>
      <c r="G1149" s="269"/>
      <c r="H1149" s="1"/>
      <c r="I1149" s="500"/>
    </row>
    <row r="1150" spans="1:9" ht="15.75">
      <c r="A1150" s="566"/>
      <c r="B1150" s="294"/>
      <c r="C1150" s="270"/>
      <c r="D1150" s="270"/>
      <c r="E1150" s="270"/>
      <c r="F1150" s="270"/>
      <c r="G1150" s="270"/>
      <c r="H1150" s="3"/>
      <c r="I1150" s="501"/>
    </row>
    <row r="1151" spans="1:9" ht="15.75">
      <c r="A1151" s="546" t="s">
        <v>440</v>
      </c>
      <c r="B1151" s="295"/>
      <c r="C1151" s="271"/>
      <c r="D1151" s="271"/>
      <c r="E1151" s="272"/>
      <c r="F1151" s="272"/>
      <c r="G1151" s="272"/>
      <c r="H1151" s="4"/>
      <c r="I1151" s="502"/>
    </row>
    <row r="1152" spans="1:9" ht="15.75">
      <c r="A1152" s="542" t="s">
        <v>184</v>
      </c>
      <c r="B1152" s="296" t="s">
        <v>14</v>
      </c>
      <c r="C1152" s="5" t="s">
        <v>185</v>
      </c>
      <c r="D1152" s="5" t="s">
        <v>186</v>
      </c>
      <c r="E1152" s="5" t="s">
        <v>187</v>
      </c>
      <c r="F1152" s="5" t="s">
        <v>188</v>
      </c>
      <c r="G1152" s="5" t="s">
        <v>189</v>
      </c>
      <c r="H1152" s="5" t="s">
        <v>190</v>
      </c>
      <c r="I1152" s="503" t="s">
        <v>191</v>
      </c>
    </row>
    <row r="1153" spans="1:9">
      <c r="A1153" s="6">
        <v>296</v>
      </c>
      <c r="B1153" s="7" t="s">
        <v>431</v>
      </c>
      <c r="C1153" s="8" t="s">
        <v>24</v>
      </c>
      <c r="D1153" s="273">
        <v>1</v>
      </c>
      <c r="E1153" s="274">
        <v>1</v>
      </c>
      <c r="F1153" s="274">
        <v>0</v>
      </c>
      <c r="G1153" s="274">
        <v>1.69</v>
      </c>
      <c r="H1153" s="9">
        <v>0</v>
      </c>
      <c r="I1153" s="504">
        <f t="shared" ref="I1153:I1158" si="74">TRUNC(D1153*G1153,2)</f>
        <v>1.69</v>
      </c>
    </row>
    <row r="1154" spans="1:9">
      <c r="A1154" s="6">
        <v>303</v>
      </c>
      <c r="B1154" s="7" t="s">
        <v>441</v>
      </c>
      <c r="C1154" s="8" t="s">
        <v>24</v>
      </c>
      <c r="D1154" s="273">
        <v>1</v>
      </c>
      <c r="E1154" s="274">
        <v>1</v>
      </c>
      <c r="F1154" s="274">
        <v>0</v>
      </c>
      <c r="G1154" s="274">
        <v>3.32</v>
      </c>
      <c r="H1154" s="9">
        <v>0</v>
      </c>
      <c r="I1154" s="504">
        <f t="shared" si="74"/>
        <v>3.32</v>
      </c>
    </row>
    <row r="1155" spans="1:9" ht="30">
      <c r="A1155" s="6">
        <v>20078</v>
      </c>
      <c r="B1155" s="7" t="s">
        <v>430</v>
      </c>
      <c r="C1155" s="8" t="s">
        <v>24</v>
      </c>
      <c r="D1155" s="273">
        <v>0.04</v>
      </c>
      <c r="E1155" s="274">
        <v>1</v>
      </c>
      <c r="F1155" s="274">
        <v>0</v>
      </c>
      <c r="G1155" s="274">
        <v>31.59</v>
      </c>
      <c r="H1155" s="9">
        <v>0</v>
      </c>
      <c r="I1155" s="504">
        <f t="shared" si="74"/>
        <v>1.26</v>
      </c>
    </row>
    <row r="1156" spans="1:9">
      <c r="A1156" s="6">
        <v>11655</v>
      </c>
      <c r="B1156" s="7" t="s">
        <v>442</v>
      </c>
      <c r="C1156" s="8" t="s">
        <v>24</v>
      </c>
      <c r="D1156" s="273">
        <v>1</v>
      </c>
      <c r="E1156" s="274">
        <v>1</v>
      </c>
      <c r="F1156" s="274">
        <v>0</v>
      </c>
      <c r="G1156" s="274">
        <v>17.45</v>
      </c>
      <c r="H1156" s="9">
        <v>0</v>
      </c>
      <c r="I1156" s="504">
        <f t="shared" si="74"/>
        <v>17.45</v>
      </c>
    </row>
    <row r="1157" spans="1:9">
      <c r="A1157" s="6">
        <v>88248</v>
      </c>
      <c r="B1157" s="7" t="s">
        <v>403</v>
      </c>
      <c r="C1157" s="8" t="s">
        <v>20</v>
      </c>
      <c r="D1157" s="273">
        <v>0.06</v>
      </c>
      <c r="E1157" s="274">
        <v>1</v>
      </c>
      <c r="F1157" s="274">
        <v>0</v>
      </c>
      <c r="G1157" s="274">
        <v>20.68</v>
      </c>
      <c r="H1157" s="9">
        <v>0</v>
      </c>
      <c r="I1157" s="504">
        <f t="shared" si="74"/>
        <v>1.24</v>
      </c>
    </row>
    <row r="1158" spans="1:9">
      <c r="A1158" s="6" t="s">
        <v>404</v>
      </c>
      <c r="B1158" s="6" t="s">
        <v>405</v>
      </c>
      <c r="C1158" s="8" t="s">
        <v>20</v>
      </c>
      <c r="D1158" s="273">
        <v>0.06</v>
      </c>
      <c r="E1158" s="274">
        <v>1</v>
      </c>
      <c r="F1158" s="274">
        <v>0</v>
      </c>
      <c r="G1158" s="274">
        <v>25.04</v>
      </c>
      <c r="H1158" s="9">
        <v>0</v>
      </c>
      <c r="I1158" s="504">
        <f t="shared" si="74"/>
        <v>1.5</v>
      </c>
    </row>
    <row r="1159" spans="1:9" ht="15.75">
      <c r="A1159" s="297"/>
      <c r="B1159" s="297"/>
      <c r="C1159" s="275"/>
      <c r="D1159" s="275"/>
      <c r="E1159" s="275"/>
      <c r="F1159" s="275"/>
      <c r="G1159" s="275"/>
      <c r="H1159" s="11" t="s">
        <v>17</v>
      </c>
      <c r="I1159" s="505">
        <f>TRUNC( SUM(I1153:I1158),2)</f>
        <v>26.46</v>
      </c>
    </row>
    <row r="1162" spans="1:9" ht="15.75">
      <c r="A1162" s="571" t="s">
        <v>443</v>
      </c>
      <c r="B1162" s="293"/>
      <c r="C1162" s="269"/>
      <c r="D1162" s="269"/>
      <c r="E1162" s="269"/>
      <c r="F1162" s="269"/>
      <c r="G1162" s="269"/>
      <c r="H1162" s="1"/>
      <c r="I1162" s="500"/>
    </row>
    <row r="1163" spans="1:9" ht="15.75">
      <c r="A1163" s="566"/>
      <c r="B1163" s="294"/>
      <c r="C1163" s="270"/>
      <c r="D1163" s="270"/>
      <c r="E1163" s="270"/>
      <c r="F1163" s="270"/>
      <c r="G1163" s="270"/>
      <c r="H1163" s="3"/>
      <c r="I1163" s="501"/>
    </row>
    <row r="1164" spans="1:9" ht="15.75">
      <c r="A1164" s="546" t="s">
        <v>444</v>
      </c>
      <c r="B1164" s="295"/>
      <c r="C1164" s="271"/>
      <c r="D1164" s="271"/>
      <c r="E1164" s="272"/>
      <c r="F1164" s="272"/>
      <c r="G1164" s="272"/>
      <c r="H1164" s="4"/>
      <c r="I1164" s="502"/>
    </row>
    <row r="1165" spans="1:9" ht="15.75">
      <c r="A1165" s="542" t="s">
        <v>184</v>
      </c>
      <c r="B1165" s="296" t="s">
        <v>14</v>
      </c>
      <c r="C1165" s="5" t="s">
        <v>185</v>
      </c>
      <c r="D1165" s="5" t="s">
        <v>186</v>
      </c>
      <c r="E1165" s="5" t="s">
        <v>187</v>
      </c>
      <c r="F1165" s="5" t="s">
        <v>188</v>
      </c>
      <c r="G1165" s="5" t="s">
        <v>189</v>
      </c>
      <c r="H1165" s="5" t="s">
        <v>190</v>
      </c>
      <c r="I1165" s="503" t="s">
        <v>191</v>
      </c>
    </row>
    <row r="1166" spans="1:9">
      <c r="A1166" s="6">
        <v>11717</v>
      </c>
      <c r="B1166" s="7" t="s">
        <v>445</v>
      </c>
      <c r="C1166" s="8" t="s">
        <v>24</v>
      </c>
      <c r="D1166" s="273">
        <v>1</v>
      </c>
      <c r="E1166" s="274">
        <v>1</v>
      </c>
      <c r="F1166" s="274">
        <v>0</v>
      </c>
      <c r="G1166" s="274">
        <v>52.92</v>
      </c>
      <c r="H1166" s="9">
        <v>0</v>
      </c>
      <c r="I1166" s="504">
        <f t="shared" ref="I1166:I1168" si="75">TRUNC(D1166*G1166,2)</f>
        <v>52.92</v>
      </c>
    </row>
    <row r="1167" spans="1:9">
      <c r="A1167" s="6">
        <v>88248</v>
      </c>
      <c r="B1167" s="7" t="s">
        <v>403</v>
      </c>
      <c r="C1167" s="8" t="s">
        <v>20</v>
      </c>
      <c r="D1167" s="273">
        <v>0.25</v>
      </c>
      <c r="E1167" s="274">
        <v>1</v>
      </c>
      <c r="F1167" s="274">
        <v>0</v>
      </c>
      <c r="G1167" s="274">
        <v>20.68</v>
      </c>
      <c r="H1167" s="9">
        <v>0</v>
      </c>
      <c r="I1167" s="504">
        <f t="shared" si="75"/>
        <v>5.17</v>
      </c>
    </row>
    <row r="1168" spans="1:9">
      <c r="A1168" s="6" t="s">
        <v>404</v>
      </c>
      <c r="B1168" s="6" t="s">
        <v>405</v>
      </c>
      <c r="C1168" s="8" t="s">
        <v>20</v>
      </c>
      <c r="D1168" s="273">
        <v>0.25</v>
      </c>
      <c r="E1168" s="274">
        <v>1</v>
      </c>
      <c r="F1168" s="274">
        <v>0</v>
      </c>
      <c r="G1168" s="274">
        <v>25.04</v>
      </c>
      <c r="H1168" s="9">
        <v>0</v>
      </c>
      <c r="I1168" s="504">
        <f t="shared" si="75"/>
        <v>6.26</v>
      </c>
    </row>
    <row r="1169" spans="1:13" ht="15.75">
      <c r="A1169" s="297"/>
      <c r="B1169" s="297"/>
      <c r="C1169" s="275"/>
      <c r="D1169" s="275"/>
      <c r="E1169" s="275"/>
      <c r="F1169" s="275"/>
      <c r="G1169" s="275"/>
      <c r="H1169" s="11" t="s">
        <v>17</v>
      </c>
      <c r="I1169" s="505">
        <f>TRUNC( SUM(I1166:I1168),2)</f>
        <v>64.349999999999994</v>
      </c>
    </row>
    <row r="1172" spans="1:13" ht="15.75">
      <c r="A1172" s="571" t="s">
        <v>446</v>
      </c>
      <c r="B1172" s="293"/>
      <c r="C1172" s="269"/>
      <c r="D1172" s="269"/>
      <c r="E1172" s="269"/>
      <c r="F1172" s="269"/>
      <c r="G1172" s="269"/>
      <c r="H1172" s="1"/>
      <c r="I1172" s="500"/>
      <c r="J1172" s="161"/>
    </row>
    <row r="1173" spans="1:13" ht="15.75">
      <c r="A1173" s="566"/>
      <c r="B1173" s="294"/>
      <c r="C1173" s="270"/>
      <c r="D1173" s="270"/>
      <c r="E1173" s="270"/>
      <c r="F1173" s="270"/>
      <c r="G1173" s="270"/>
      <c r="H1173" s="3"/>
      <c r="I1173" s="501"/>
      <c r="J1173" s="161"/>
    </row>
    <row r="1174" spans="1:13" ht="15.75">
      <c r="A1174" s="546" t="s">
        <v>447</v>
      </c>
      <c r="B1174" s="295"/>
      <c r="C1174" s="271"/>
      <c r="D1174" s="271"/>
      <c r="E1174" s="272"/>
      <c r="F1174" s="272"/>
      <c r="G1174" s="272"/>
      <c r="H1174" s="4"/>
      <c r="I1174" s="502"/>
      <c r="J1174" s="161"/>
    </row>
    <row r="1175" spans="1:13" ht="15.75">
      <c r="A1175" s="546">
        <v>11305038</v>
      </c>
      <c r="B1175" s="295"/>
      <c r="C1175" s="271"/>
      <c r="D1175" s="271"/>
      <c r="E1175" s="272"/>
      <c r="F1175" s="272"/>
      <c r="G1175" s="272"/>
      <c r="H1175" s="4"/>
      <c r="I1175" s="502"/>
      <c r="J1175" s="161"/>
    </row>
    <row r="1176" spans="1:13" ht="15.75">
      <c r="A1176" s="542" t="s">
        <v>184</v>
      </c>
      <c r="B1176" s="296" t="s">
        <v>14</v>
      </c>
      <c r="C1176" s="5" t="s">
        <v>185</v>
      </c>
      <c r="D1176" s="5" t="s">
        <v>186</v>
      </c>
      <c r="E1176" s="5" t="s">
        <v>187</v>
      </c>
      <c r="F1176" s="5" t="s">
        <v>188</v>
      </c>
      <c r="G1176" s="5" t="s">
        <v>189</v>
      </c>
      <c r="H1176" s="5" t="s">
        <v>190</v>
      </c>
      <c r="I1176" s="503" t="s">
        <v>191</v>
      </c>
      <c r="J1176" s="161"/>
      <c r="M1176" s="2">
        <f>0.6*0.6</f>
        <v>0.36</v>
      </c>
    </row>
    <row r="1177" spans="1:13" ht="30">
      <c r="A1177" s="6">
        <v>103001</v>
      </c>
      <c r="B1177" s="7" t="s">
        <v>448</v>
      </c>
      <c r="C1177" s="8" t="s">
        <v>24</v>
      </c>
      <c r="D1177" s="273">
        <v>1</v>
      </c>
      <c r="E1177" s="274">
        <v>1</v>
      </c>
      <c r="F1177" s="274">
        <v>0</v>
      </c>
      <c r="G1177" s="101">
        <f>VLOOKUP(A1177,SINAPI!A702:C20691,3,FALSE)</f>
        <v>204.53</v>
      </c>
      <c r="H1177" s="9">
        <v>0</v>
      </c>
      <c r="I1177" s="504">
        <f t="shared" ref="I1177:I1180" si="76">TRUNC(D1177*G1177,2)</f>
        <v>204.53</v>
      </c>
      <c r="J1177" s="161"/>
      <c r="M1177" s="2">
        <f>0.3*100</f>
        <v>30</v>
      </c>
    </row>
    <row r="1178" spans="1:13" ht="30">
      <c r="A1178" s="6">
        <v>87316</v>
      </c>
      <c r="B1178" s="7" t="s">
        <v>432</v>
      </c>
      <c r="C1178" s="8" t="s">
        <v>25</v>
      </c>
      <c r="D1178" s="273">
        <v>0.01</v>
      </c>
      <c r="E1178" s="274">
        <v>1</v>
      </c>
      <c r="F1178" s="274">
        <v>0</v>
      </c>
      <c r="G1178" s="274">
        <v>484.57</v>
      </c>
      <c r="H1178" s="9">
        <v>0</v>
      </c>
      <c r="I1178" s="504">
        <f t="shared" si="76"/>
        <v>4.84</v>
      </c>
      <c r="J1178" s="161"/>
    </row>
    <row r="1179" spans="1:13">
      <c r="A1179" s="6">
        <v>88309</v>
      </c>
      <c r="B1179" s="7" t="s">
        <v>213</v>
      </c>
      <c r="C1179" s="8" t="s">
        <v>20</v>
      </c>
      <c r="D1179" s="273">
        <v>2.6</v>
      </c>
      <c r="E1179" s="274">
        <v>1</v>
      </c>
      <c r="F1179" s="274">
        <v>0</v>
      </c>
      <c r="G1179" s="274">
        <v>25.75</v>
      </c>
      <c r="H1179" s="9">
        <v>0</v>
      </c>
      <c r="I1179" s="504">
        <f t="shared" si="76"/>
        <v>66.95</v>
      </c>
      <c r="J1179" s="161"/>
    </row>
    <row r="1180" spans="1:13">
      <c r="A1180" s="6">
        <v>88316</v>
      </c>
      <c r="B1180" s="6" t="s">
        <v>203</v>
      </c>
      <c r="C1180" s="8" t="s">
        <v>20</v>
      </c>
      <c r="D1180" s="273">
        <v>2.65</v>
      </c>
      <c r="E1180" s="274">
        <v>1</v>
      </c>
      <c r="F1180" s="274">
        <v>0</v>
      </c>
      <c r="G1180" s="274">
        <v>20.74</v>
      </c>
      <c r="H1180" s="9">
        <v>0</v>
      </c>
      <c r="I1180" s="504">
        <f t="shared" si="76"/>
        <v>54.96</v>
      </c>
      <c r="J1180" s="161"/>
    </row>
    <row r="1181" spans="1:13" ht="15.75">
      <c r="A1181" s="297"/>
      <c r="B1181" s="297"/>
      <c r="C1181" s="275"/>
      <c r="D1181" s="275"/>
      <c r="E1181" s="275"/>
      <c r="F1181" s="275"/>
      <c r="G1181" s="275"/>
      <c r="H1181" s="11" t="s">
        <v>17</v>
      </c>
      <c r="I1181" s="505">
        <f>TRUNC( SUM(I1177:I1180),2)</f>
        <v>331.28</v>
      </c>
      <c r="J1181" s="161"/>
    </row>
    <row r="1186" spans="1:9" ht="15.75">
      <c r="A1186" s="571" t="s">
        <v>450</v>
      </c>
      <c r="B1186" s="293"/>
      <c r="C1186" s="269"/>
      <c r="D1186" s="269"/>
      <c r="E1186" s="269"/>
      <c r="F1186" s="269"/>
      <c r="G1186" s="269"/>
      <c r="H1186" s="1"/>
      <c r="I1186" s="500"/>
    </row>
    <row r="1187" spans="1:9" ht="15.75">
      <c r="A1187" s="566"/>
      <c r="B1187" s="294"/>
      <c r="C1187" s="270"/>
      <c r="D1187" s="270"/>
      <c r="E1187" s="270"/>
      <c r="F1187" s="270"/>
      <c r="G1187" s="270"/>
      <c r="H1187" s="3"/>
      <c r="I1187" s="501"/>
    </row>
    <row r="1188" spans="1:9" ht="15.75">
      <c r="A1188" s="546" t="s">
        <v>451</v>
      </c>
      <c r="B1188" s="295"/>
      <c r="C1188" s="271"/>
      <c r="D1188" s="271"/>
      <c r="E1188" s="272"/>
      <c r="F1188" s="272"/>
      <c r="G1188" s="272"/>
      <c r="H1188" s="4"/>
      <c r="I1188" s="502"/>
    </row>
    <row r="1189" spans="1:9" ht="15.75">
      <c r="A1189" s="542" t="s">
        <v>184</v>
      </c>
      <c r="B1189" s="296" t="s">
        <v>14</v>
      </c>
      <c r="C1189" s="5" t="s">
        <v>185</v>
      </c>
      <c r="D1189" s="5" t="s">
        <v>186</v>
      </c>
      <c r="E1189" s="5" t="s">
        <v>187</v>
      </c>
      <c r="F1189" s="5" t="s">
        <v>188</v>
      </c>
      <c r="G1189" s="5" t="s">
        <v>189</v>
      </c>
      <c r="H1189" s="5" t="s">
        <v>190</v>
      </c>
      <c r="I1189" s="503" t="s">
        <v>191</v>
      </c>
    </row>
    <row r="1190" spans="1:9">
      <c r="A1190" s="6">
        <v>6138</v>
      </c>
      <c r="B1190" s="7" t="s">
        <v>452</v>
      </c>
      <c r="C1190" s="8" t="s">
        <v>24</v>
      </c>
      <c r="D1190" s="273">
        <v>1</v>
      </c>
      <c r="E1190" s="274">
        <v>1</v>
      </c>
      <c r="F1190" s="274">
        <v>0</v>
      </c>
      <c r="G1190" s="274">
        <v>11.29</v>
      </c>
      <c r="H1190" s="9">
        <v>0</v>
      </c>
      <c r="I1190" s="504">
        <f t="shared" ref="I1190:I1196" si="77">TRUNC(D1190*G1190,2)</f>
        <v>11.29</v>
      </c>
    </row>
    <row r="1191" spans="1:9" ht="30">
      <c r="A1191" s="6">
        <v>6142</v>
      </c>
      <c r="B1191" s="7" t="s">
        <v>453</v>
      </c>
      <c r="C1191" s="8" t="s">
        <v>24</v>
      </c>
      <c r="D1191" s="273">
        <v>1</v>
      </c>
      <c r="E1191" s="274">
        <v>1</v>
      </c>
      <c r="F1191" s="274">
        <v>0</v>
      </c>
      <c r="G1191" s="274">
        <v>9.18</v>
      </c>
      <c r="H1191" s="9">
        <v>0</v>
      </c>
      <c r="I1191" s="504">
        <f t="shared" si="77"/>
        <v>9.18</v>
      </c>
    </row>
    <row r="1192" spans="1:9" ht="30">
      <c r="A1192" s="6">
        <v>4384</v>
      </c>
      <c r="B1192" s="7" t="s">
        <v>454</v>
      </c>
      <c r="C1192" s="8" t="s">
        <v>24</v>
      </c>
      <c r="D1192" s="273">
        <v>2</v>
      </c>
      <c r="E1192" s="274">
        <v>1</v>
      </c>
      <c r="F1192" s="274">
        <v>0</v>
      </c>
      <c r="G1192" s="274">
        <v>25.97</v>
      </c>
      <c r="H1192" s="9">
        <v>0</v>
      </c>
      <c r="I1192" s="504">
        <f t="shared" si="77"/>
        <v>51.94</v>
      </c>
    </row>
    <row r="1193" spans="1:9">
      <c r="A1193" s="6">
        <v>37329</v>
      </c>
      <c r="B1193" s="7" t="s">
        <v>449</v>
      </c>
      <c r="C1193" s="8" t="s">
        <v>30</v>
      </c>
      <c r="D1193" s="273">
        <v>0.1469</v>
      </c>
      <c r="E1193" s="274">
        <v>1</v>
      </c>
      <c r="F1193" s="274">
        <v>0</v>
      </c>
      <c r="G1193" s="274">
        <v>108.83</v>
      </c>
      <c r="H1193" s="9">
        <v>0</v>
      </c>
      <c r="I1193" s="504">
        <f t="shared" si="77"/>
        <v>15.98</v>
      </c>
    </row>
    <row r="1194" spans="1:9">
      <c r="A1194" s="6">
        <v>88267</v>
      </c>
      <c r="B1194" s="7" t="s">
        <v>405</v>
      </c>
      <c r="C1194" s="8" t="s">
        <v>20</v>
      </c>
      <c r="D1194" s="273">
        <v>0.78</v>
      </c>
      <c r="E1194" s="274">
        <v>1</v>
      </c>
      <c r="F1194" s="274">
        <v>0</v>
      </c>
      <c r="G1194" s="274">
        <v>25.04</v>
      </c>
      <c r="H1194" s="9">
        <v>0</v>
      </c>
      <c r="I1194" s="504">
        <f t="shared" si="77"/>
        <v>19.53</v>
      </c>
    </row>
    <row r="1195" spans="1:9">
      <c r="A1195" s="6" t="s">
        <v>202</v>
      </c>
      <c r="B1195" s="7" t="s">
        <v>203</v>
      </c>
      <c r="C1195" s="8" t="s">
        <v>20</v>
      </c>
      <c r="D1195" s="273">
        <v>0.44</v>
      </c>
      <c r="E1195" s="274">
        <v>1</v>
      </c>
      <c r="F1195" s="274">
        <v>0</v>
      </c>
      <c r="G1195" s="274">
        <v>20.74</v>
      </c>
      <c r="H1195" s="9">
        <v>0</v>
      </c>
      <c r="I1195" s="504">
        <f t="shared" si="77"/>
        <v>9.1199999999999992</v>
      </c>
    </row>
    <row r="1196" spans="1:9">
      <c r="A1196" s="6">
        <v>95471</v>
      </c>
      <c r="B1196" s="6" t="s">
        <v>455</v>
      </c>
      <c r="C1196" s="8" t="s">
        <v>24</v>
      </c>
      <c r="D1196" s="273">
        <v>1</v>
      </c>
      <c r="E1196" s="274">
        <v>1</v>
      </c>
      <c r="F1196" s="274">
        <v>0</v>
      </c>
      <c r="G1196" s="274">
        <v>811.78</v>
      </c>
      <c r="H1196" s="9">
        <v>0</v>
      </c>
      <c r="I1196" s="504">
        <f t="shared" si="77"/>
        <v>811.78</v>
      </c>
    </row>
    <row r="1197" spans="1:9" ht="15.75">
      <c r="A1197" s="297"/>
      <c r="B1197" s="297"/>
      <c r="C1197" s="275"/>
      <c r="D1197" s="275"/>
      <c r="E1197" s="275"/>
      <c r="F1197" s="275"/>
      <c r="G1197" s="275"/>
      <c r="H1197" s="11" t="s">
        <v>17</v>
      </c>
      <c r="I1197" s="505">
        <f>TRUNC( SUM(I1190:I1196),2)</f>
        <v>928.82</v>
      </c>
    </row>
    <row r="1200" spans="1:9" ht="15.75">
      <c r="A1200" s="571" t="s">
        <v>456</v>
      </c>
      <c r="B1200" s="293"/>
      <c r="C1200" s="269"/>
      <c r="D1200" s="269"/>
      <c r="E1200" s="269"/>
      <c r="F1200" s="269"/>
      <c r="G1200" s="269"/>
      <c r="H1200" s="1"/>
      <c r="I1200" s="500"/>
    </row>
    <row r="1201" spans="1:9" ht="15.75">
      <c r="A1201" s="566"/>
      <c r="B1201" s="294"/>
      <c r="C1201" s="270"/>
      <c r="D1201" s="270"/>
      <c r="E1201" s="270"/>
      <c r="F1201" s="270"/>
      <c r="G1201" s="270"/>
      <c r="H1201" s="3"/>
      <c r="I1201" s="501"/>
    </row>
    <row r="1202" spans="1:9" ht="15.75">
      <c r="A1202" s="546" t="s">
        <v>457</v>
      </c>
      <c r="B1202" s="295"/>
      <c r="C1202" s="271"/>
      <c r="D1202" s="271"/>
      <c r="E1202" s="272"/>
      <c r="F1202" s="272"/>
      <c r="G1202" s="272"/>
      <c r="H1202" s="4"/>
      <c r="I1202" s="502"/>
    </row>
    <row r="1203" spans="1:9" ht="15.75">
      <c r="A1203" s="542" t="s">
        <v>184</v>
      </c>
      <c r="B1203" s="296" t="s">
        <v>14</v>
      </c>
      <c r="C1203" s="5" t="s">
        <v>185</v>
      </c>
      <c r="D1203" s="5" t="s">
        <v>186</v>
      </c>
      <c r="E1203" s="5" t="s">
        <v>187</v>
      </c>
      <c r="F1203" s="5" t="s">
        <v>188</v>
      </c>
      <c r="G1203" s="5" t="s">
        <v>189</v>
      </c>
      <c r="H1203" s="5" t="s">
        <v>190</v>
      </c>
      <c r="I1203" s="503" t="s">
        <v>191</v>
      </c>
    </row>
    <row r="1204" spans="1:9">
      <c r="A1204" s="6">
        <v>377</v>
      </c>
      <c r="B1204" s="7" t="s">
        <v>458</v>
      </c>
      <c r="C1204" s="8" t="s">
        <v>24</v>
      </c>
      <c r="D1204" s="273">
        <v>1</v>
      </c>
      <c r="E1204" s="274">
        <v>1</v>
      </c>
      <c r="F1204" s="274">
        <v>0</v>
      </c>
      <c r="G1204" s="274">
        <v>39.950000000000003</v>
      </c>
      <c r="H1204" s="9">
        <v>0</v>
      </c>
      <c r="I1204" s="504">
        <f t="shared" ref="I1204:I1206" si="78">TRUNC(D1204*G1204,2)</f>
        <v>39.950000000000003</v>
      </c>
    </row>
    <row r="1205" spans="1:9">
      <c r="A1205" s="6">
        <v>88248</v>
      </c>
      <c r="B1205" s="7" t="s">
        <v>403</v>
      </c>
      <c r="C1205" s="8" t="s">
        <v>20</v>
      </c>
      <c r="D1205" s="273">
        <v>0.1</v>
      </c>
      <c r="E1205" s="274">
        <v>1</v>
      </c>
      <c r="F1205" s="274">
        <v>0</v>
      </c>
      <c r="G1205" s="274">
        <v>20.68</v>
      </c>
      <c r="H1205" s="9">
        <v>0</v>
      </c>
      <c r="I1205" s="504">
        <f t="shared" si="78"/>
        <v>2.06</v>
      </c>
    </row>
    <row r="1206" spans="1:9">
      <c r="A1206" s="6" t="s">
        <v>404</v>
      </c>
      <c r="B1206" s="6" t="s">
        <v>405</v>
      </c>
      <c r="C1206" s="8" t="s">
        <v>20</v>
      </c>
      <c r="D1206" s="273">
        <v>0.1</v>
      </c>
      <c r="E1206" s="274">
        <v>1</v>
      </c>
      <c r="F1206" s="274">
        <v>0</v>
      </c>
      <c r="G1206" s="274">
        <v>25.04</v>
      </c>
      <c r="H1206" s="9">
        <v>0</v>
      </c>
      <c r="I1206" s="504">
        <f t="shared" si="78"/>
        <v>2.5</v>
      </c>
    </row>
    <row r="1207" spans="1:9" ht="15.75">
      <c r="A1207" s="297"/>
      <c r="B1207" s="297"/>
      <c r="C1207" s="275"/>
      <c r="D1207" s="275"/>
      <c r="E1207" s="275"/>
      <c r="F1207" s="275"/>
      <c r="G1207" s="275"/>
      <c r="H1207" s="11" t="s">
        <v>17</v>
      </c>
      <c r="I1207" s="505">
        <f>TRUNC( SUM(I1204:I1206),2)</f>
        <v>44.51</v>
      </c>
    </row>
    <row r="1210" spans="1:9" ht="15.75">
      <c r="A1210" s="571" t="s">
        <v>459</v>
      </c>
      <c r="B1210" s="293"/>
      <c r="C1210" s="269"/>
      <c r="D1210" s="269"/>
      <c r="E1210" s="269"/>
      <c r="F1210" s="269"/>
      <c r="G1210" s="269"/>
      <c r="H1210" s="1"/>
      <c r="I1210" s="500"/>
    </row>
    <row r="1211" spans="1:9" ht="15.75">
      <c r="A1211" s="566"/>
      <c r="B1211" s="294"/>
      <c r="C1211" s="270"/>
      <c r="D1211" s="270"/>
      <c r="E1211" s="270"/>
      <c r="F1211" s="270"/>
      <c r="G1211" s="270"/>
      <c r="H1211" s="3"/>
      <c r="I1211" s="501"/>
    </row>
    <row r="1212" spans="1:9" ht="15.75">
      <c r="A1212" s="546" t="s">
        <v>460</v>
      </c>
      <c r="B1212" s="295"/>
      <c r="C1212" s="271"/>
      <c r="D1212" s="271"/>
      <c r="E1212" s="272"/>
      <c r="F1212" s="272"/>
      <c r="G1212" s="272"/>
      <c r="H1212" s="4"/>
      <c r="I1212" s="502"/>
    </row>
    <row r="1213" spans="1:9" ht="15.75">
      <c r="A1213" s="542" t="s">
        <v>184</v>
      </c>
      <c r="B1213" s="296" t="s">
        <v>14</v>
      </c>
      <c r="C1213" s="5" t="s">
        <v>185</v>
      </c>
      <c r="D1213" s="5" t="s">
        <v>186</v>
      </c>
      <c r="E1213" s="5" t="s">
        <v>187</v>
      </c>
      <c r="F1213" s="5" t="s">
        <v>188</v>
      </c>
      <c r="G1213" s="5" t="s">
        <v>189</v>
      </c>
      <c r="H1213" s="5" t="s">
        <v>190</v>
      </c>
      <c r="I1213" s="503" t="s">
        <v>191</v>
      </c>
    </row>
    <row r="1214" spans="1:9">
      <c r="A1214" s="6">
        <v>36081</v>
      </c>
      <c r="B1214" s="7" t="s">
        <v>461</v>
      </c>
      <c r="C1214" s="8" t="s">
        <v>24</v>
      </c>
      <c r="D1214" s="273">
        <v>1</v>
      </c>
      <c r="E1214" s="274">
        <v>1</v>
      </c>
      <c r="F1214" s="274">
        <v>0</v>
      </c>
      <c r="G1214" s="274">
        <v>220</v>
      </c>
      <c r="H1214" s="9">
        <v>0</v>
      </c>
      <c r="I1214" s="504">
        <f t="shared" ref="I1214:I1216" si="79">TRUNC(D1214*G1214,2)</f>
        <v>220</v>
      </c>
    </row>
    <row r="1215" spans="1:9" ht="30">
      <c r="A1215" s="6">
        <v>11955</v>
      </c>
      <c r="B1215" s="7" t="s">
        <v>462</v>
      </c>
      <c r="C1215" s="8" t="s">
        <v>24</v>
      </c>
      <c r="D1215" s="273">
        <v>2</v>
      </c>
      <c r="E1215" s="274">
        <v>1</v>
      </c>
      <c r="F1215" s="274">
        <v>0</v>
      </c>
      <c r="G1215" s="274">
        <v>5.13</v>
      </c>
      <c r="H1215" s="9">
        <v>0</v>
      </c>
      <c r="I1215" s="504">
        <f t="shared" si="79"/>
        <v>10.26</v>
      </c>
    </row>
    <row r="1216" spans="1:9">
      <c r="A1216" s="6" t="s">
        <v>202</v>
      </c>
      <c r="B1216" s="6" t="s">
        <v>203</v>
      </c>
      <c r="C1216" s="8" t="s">
        <v>20</v>
      </c>
      <c r="D1216" s="273">
        <v>0.5</v>
      </c>
      <c r="E1216" s="274">
        <v>1</v>
      </c>
      <c r="F1216" s="274">
        <v>0</v>
      </c>
      <c r="G1216" s="274">
        <v>20.74</v>
      </c>
      <c r="H1216" s="9">
        <v>0</v>
      </c>
      <c r="I1216" s="504">
        <f t="shared" si="79"/>
        <v>10.37</v>
      </c>
    </row>
    <row r="1217" spans="1:9" ht="15.75">
      <c r="A1217" s="297"/>
      <c r="B1217" s="297"/>
      <c r="C1217" s="275"/>
      <c r="D1217" s="275"/>
      <c r="E1217" s="275"/>
      <c r="F1217" s="275"/>
      <c r="G1217" s="275"/>
      <c r="H1217" s="11" t="s">
        <v>17</v>
      </c>
      <c r="I1217" s="505">
        <f>TRUNC( SUM(I1214:I1216),2)</f>
        <v>240.63</v>
      </c>
    </row>
    <row r="1222" spans="1:9" ht="15.75">
      <c r="A1222" s="571" t="s">
        <v>463</v>
      </c>
      <c r="B1222" s="293"/>
      <c r="C1222" s="269"/>
      <c r="D1222" s="269"/>
      <c r="E1222" s="269"/>
      <c r="F1222" s="269"/>
      <c r="G1222" s="269"/>
      <c r="H1222" s="1"/>
      <c r="I1222" s="500"/>
    </row>
    <row r="1223" spans="1:9" ht="15.75">
      <c r="A1223" s="566"/>
      <c r="B1223" s="294"/>
      <c r="C1223" s="270"/>
      <c r="D1223" s="270"/>
      <c r="E1223" s="270"/>
      <c r="F1223" s="270"/>
      <c r="G1223" s="270"/>
      <c r="H1223" s="3"/>
      <c r="I1223" s="501"/>
    </row>
    <row r="1224" spans="1:9" ht="15.75">
      <c r="A1224" s="546" t="s">
        <v>464</v>
      </c>
      <c r="B1224" s="295"/>
      <c r="C1224" s="271"/>
      <c r="D1224" s="271"/>
      <c r="E1224" s="272"/>
      <c r="F1224" s="272"/>
      <c r="G1224" s="272"/>
      <c r="H1224" s="4"/>
      <c r="I1224" s="502"/>
    </row>
    <row r="1225" spans="1:9" ht="15.75">
      <c r="A1225" s="542" t="s">
        <v>184</v>
      </c>
      <c r="B1225" s="296" t="s">
        <v>14</v>
      </c>
      <c r="C1225" s="5" t="s">
        <v>185</v>
      </c>
      <c r="D1225" s="5" t="s">
        <v>186</v>
      </c>
      <c r="E1225" s="5" t="s">
        <v>187</v>
      </c>
      <c r="F1225" s="5" t="s">
        <v>188</v>
      </c>
      <c r="G1225" s="5" t="s">
        <v>189</v>
      </c>
      <c r="H1225" s="5" t="s">
        <v>190</v>
      </c>
      <c r="I1225" s="503" t="s">
        <v>191</v>
      </c>
    </row>
    <row r="1226" spans="1:9">
      <c r="A1226" s="6">
        <v>88247</v>
      </c>
      <c r="B1226" s="7" t="s">
        <v>646</v>
      </c>
      <c r="C1226" s="8" t="s">
        <v>20</v>
      </c>
      <c r="D1226" s="273">
        <v>8</v>
      </c>
      <c r="E1226" s="274">
        <v>1</v>
      </c>
      <c r="F1226" s="274">
        <v>0</v>
      </c>
      <c r="G1226" s="274">
        <v>21.65</v>
      </c>
      <c r="H1226" s="9">
        <v>0</v>
      </c>
      <c r="I1226" s="504">
        <f t="shared" ref="I1226:I1227" si="80">TRUNC(D1226*G1226,2)</f>
        <v>173.2</v>
      </c>
    </row>
    <row r="1227" spans="1:9">
      <c r="A1227" s="6">
        <v>100307</v>
      </c>
      <c r="B1227" s="6" t="s">
        <v>645</v>
      </c>
      <c r="C1227" s="8" t="s">
        <v>20</v>
      </c>
      <c r="D1227" s="273">
        <v>8</v>
      </c>
      <c r="E1227" s="274">
        <v>1</v>
      </c>
      <c r="F1227" s="274">
        <v>0</v>
      </c>
      <c r="G1227" s="274">
        <v>25.43</v>
      </c>
      <c r="H1227" s="9">
        <v>0</v>
      </c>
      <c r="I1227" s="504">
        <f t="shared" si="80"/>
        <v>203.44</v>
      </c>
    </row>
    <row r="1228" spans="1:9" ht="15.75">
      <c r="A1228" s="297"/>
      <c r="B1228" s="297"/>
      <c r="C1228" s="275"/>
      <c r="D1228" s="275"/>
      <c r="E1228" s="275"/>
      <c r="F1228" s="275"/>
      <c r="G1228" s="275"/>
      <c r="H1228" s="11" t="s">
        <v>17</v>
      </c>
      <c r="I1228" s="505">
        <f>TRUNC( SUM(I1226:I1227),2)</f>
        <v>376.64</v>
      </c>
    </row>
    <row r="1231" spans="1:9" ht="15.75">
      <c r="A1231" s="571" t="s">
        <v>465</v>
      </c>
      <c r="B1231" s="293"/>
      <c r="C1231" s="269"/>
      <c r="D1231" s="269"/>
      <c r="E1231" s="269"/>
      <c r="F1231" s="269"/>
      <c r="G1231" s="269"/>
      <c r="H1231" s="1"/>
      <c r="I1231" s="500"/>
    </row>
    <row r="1232" spans="1:9" ht="15.75">
      <c r="A1232" s="566" t="s">
        <v>200</v>
      </c>
      <c r="B1232" s="294"/>
      <c r="C1232" s="270"/>
      <c r="D1232" s="270"/>
      <c r="E1232" s="270"/>
      <c r="F1232" s="270"/>
      <c r="G1232" s="270"/>
      <c r="H1232" s="3"/>
      <c r="I1232" s="501"/>
    </row>
    <row r="1233" spans="1:9" ht="15.75">
      <c r="A1233" s="546" t="s">
        <v>466</v>
      </c>
      <c r="B1233" s="295"/>
      <c r="C1233" s="271"/>
      <c r="D1233" s="271"/>
      <c r="E1233" s="272"/>
      <c r="F1233" s="272"/>
      <c r="G1233" s="272"/>
      <c r="H1233" s="4"/>
      <c r="I1233" s="502"/>
    </row>
    <row r="1234" spans="1:9" ht="15.75">
      <c r="A1234" s="542" t="s">
        <v>184</v>
      </c>
      <c r="B1234" s="296" t="s">
        <v>14</v>
      </c>
      <c r="C1234" s="5" t="s">
        <v>185</v>
      </c>
      <c r="D1234" s="5" t="s">
        <v>186</v>
      </c>
      <c r="E1234" s="5" t="s">
        <v>187</v>
      </c>
      <c r="F1234" s="5" t="s">
        <v>188</v>
      </c>
      <c r="G1234" s="5" t="s">
        <v>189</v>
      </c>
      <c r="H1234" s="5" t="s">
        <v>190</v>
      </c>
      <c r="I1234" s="503" t="s">
        <v>191</v>
      </c>
    </row>
    <row r="1235" spans="1:9">
      <c r="A1235" s="6">
        <v>3</v>
      </c>
      <c r="B1235" s="7" t="s">
        <v>467</v>
      </c>
      <c r="C1235" s="8" t="s">
        <v>65</v>
      </c>
      <c r="D1235" s="273">
        <v>0.05</v>
      </c>
      <c r="E1235" s="274">
        <v>1</v>
      </c>
      <c r="F1235" s="274">
        <v>0</v>
      </c>
      <c r="G1235" s="274">
        <v>14.03</v>
      </c>
      <c r="H1235" s="9">
        <v>0</v>
      </c>
      <c r="I1235" s="504">
        <f t="shared" ref="I1235:I1236" si="81">TRUNC(D1235*G1235,2)</f>
        <v>0.7</v>
      </c>
    </row>
    <row r="1236" spans="1:9">
      <c r="A1236" s="6">
        <v>88316</v>
      </c>
      <c r="B1236" s="6" t="s">
        <v>203</v>
      </c>
      <c r="C1236" s="8" t="s">
        <v>20</v>
      </c>
      <c r="D1236" s="273">
        <v>0.14000000000000001</v>
      </c>
      <c r="E1236" s="274">
        <v>1</v>
      </c>
      <c r="F1236" s="274">
        <v>0</v>
      </c>
      <c r="G1236" s="274">
        <v>20.74</v>
      </c>
      <c r="H1236" s="9">
        <v>0</v>
      </c>
      <c r="I1236" s="504">
        <f t="shared" si="81"/>
        <v>2.9</v>
      </c>
    </row>
    <row r="1237" spans="1:9" ht="15.75">
      <c r="A1237" s="297"/>
      <c r="B1237" s="297"/>
      <c r="C1237" s="275"/>
      <c r="D1237" s="275"/>
      <c r="E1237" s="275"/>
      <c r="F1237" s="275"/>
      <c r="G1237" s="275"/>
      <c r="H1237" s="11" t="s">
        <v>17</v>
      </c>
      <c r="I1237" s="505">
        <f>TRUNC( SUM(I1235:I1236),2)</f>
        <v>3.6</v>
      </c>
    </row>
    <row r="1239" spans="1:9" ht="15.75">
      <c r="A1239" s="565">
        <v>119000095</v>
      </c>
      <c r="B1239" s="293"/>
      <c r="C1239" s="269"/>
      <c r="D1239" s="269"/>
      <c r="E1239" s="269"/>
      <c r="F1239" s="269"/>
      <c r="G1239" s="269"/>
      <c r="H1239" s="1"/>
      <c r="I1239" s="500"/>
    </row>
    <row r="1240" spans="1:9" ht="15.75">
      <c r="A1240" s="566"/>
      <c r="B1240" s="294"/>
      <c r="C1240" s="270"/>
      <c r="D1240" s="270"/>
      <c r="E1240" s="270"/>
      <c r="F1240" s="270"/>
      <c r="G1240" s="270"/>
      <c r="H1240" s="3"/>
      <c r="I1240" s="501"/>
    </row>
    <row r="1241" spans="1:9" ht="15.75">
      <c r="A1241" s="546" t="str">
        <f>Orçamento!D30</f>
        <v>ELABORAÇÃO E IMPLANTAÇÃO DO PLANO DE GERENCIAMENTO DE  RISCOS (PGR)</v>
      </c>
      <c r="B1241" s="295"/>
      <c r="C1241" s="271"/>
      <c r="D1241" s="271"/>
      <c r="E1241" s="272"/>
      <c r="F1241" s="272"/>
      <c r="G1241" s="272"/>
      <c r="H1241" s="4"/>
      <c r="I1241" s="502"/>
    </row>
    <row r="1242" spans="1:9" ht="15.75">
      <c r="A1242" s="542" t="s">
        <v>184</v>
      </c>
      <c r="B1242" s="296" t="s">
        <v>14</v>
      </c>
      <c r="C1242" s="5" t="s">
        <v>185</v>
      </c>
      <c r="D1242" s="5" t="s">
        <v>186</v>
      </c>
      <c r="E1242" s="5" t="s">
        <v>187</v>
      </c>
      <c r="F1242" s="5" t="s">
        <v>188</v>
      </c>
      <c r="G1242" s="5" t="s">
        <v>189</v>
      </c>
      <c r="H1242" s="5" t="s">
        <v>190</v>
      </c>
      <c r="I1242" s="503" t="s">
        <v>191</v>
      </c>
    </row>
    <row r="1243" spans="1:9">
      <c r="A1243" s="568">
        <v>90778</v>
      </c>
      <c r="B1243" s="73" t="s">
        <v>638</v>
      </c>
      <c r="C1243" s="315" t="s">
        <v>20</v>
      </c>
      <c r="D1243" s="315">
        <v>10</v>
      </c>
      <c r="E1243" s="315">
        <v>1</v>
      </c>
      <c r="F1243" s="315">
        <v>1</v>
      </c>
      <c r="G1243" s="318">
        <f>SINAPI!C7028</f>
        <v>132.66999999999999</v>
      </c>
      <c r="I1243" s="521">
        <f>G1243*D1243</f>
        <v>1326.6999999999998</v>
      </c>
    </row>
    <row r="1244" spans="1:9">
      <c r="A1244" s="568">
        <v>100309</v>
      </c>
      <c r="B1244" s="314" t="s">
        <v>15862</v>
      </c>
      <c r="C1244" s="315" t="s">
        <v>20</v>
      </c>
      <c r="D1244" s="315">
        <v>5</v>
      </c>
      <c r="E1244" s="315">
        <v>1</v>
      </c>
      <c r="F1244" s="315">
        <v>1</v>
      </c>
      <c r="G1244" s="318">
        <f>SINAPI!C7138</f>
        <v>33.15</v>
      </c>
      <c r="I1244" s="521">
        <f t="shared" ref="I1244:I1249" si="82">G1244*D1244</f>
        <v>165.75</v>
      </c>
    </row>
    <row r="1245" spans="1:9" ht="15.75">
      <c r="A1245" s="316">
        <v>88316</v>
      </c>
      <c r="B1245" s="314" t="s">
        <v>15863</v>
      </c>
      <c r="C1245" s="315" t="s">
        <v>20</v>
      </c>
      <c r="D1245" s="315">
        <v>4</v>
      </c>
      <c r="E1245" s="315">
        <v>1</v>
      </c>
      <c r="F1245" s="315">
        <v>1</v>
      </c>
      <c r="G1245" s="315">
        <v>20.74</v>
      </c>
      <c r="I1245" s="521">
        <f t="shared" si="82"/>
        <v>82.96</v>
      </c>
    </row>
    <row r="1246" spans="1:9" ht="15.75">
      <c r="A1246" s="316"/>
      <c r="B1246" s="314"/>
      <c r="C1246" s="315"/>
      <c r="D1246" s="315"/>
      <c r="E1246" s="315">
        <v>1</v>
      </c>
      <c r="F1246" s="315">
        <v>1</v>
      </c>
      <c r="G1246" s="315"/>
      <c r="I1246" s="521">
        <f t="shared" si="82"/>
        <v>0</v>
      </c>
    </row>
    <row r="1247" spans="1:9" ht="15.75">
      <c r="A1247" s="316">
        <v>90929</v>
      </c>
      <c r="B1247" s="314" t="s">
        <v>15864</v>
      </c>
      <c r="C1247" s="315" t="s">
        <v>24</v>
      </c>
      <c r="D1247" s="315">
        <v>1</v>
      </c>
      <c r="E1247" s="315">
        <v>1</v>
      </c>
      <c r="F1247" s="315">
        <v>1</v>
      </c>
      <c r="G1247" s="315">
        <v>50</v>
      </c>
      <c r="I1247" s="521">
        <f t="shared" si="82"/>
        <v>50</v>
      </c>
    </row>
    <row r="1248" spans="1:9" ht="15.75">
      <c r="A1248" s="316"/>
      <c r="B1248" s="314"/>
      <c r="C1248" s="315"/>
      <c r="D1248" s="315"/>
      <c r="E1248" s="315"/>
      <c r="F1248" s="313"/>
      <c r="G1248" s="315"/>
      <c r="H1248" s="11" t="s">
        <v>17</v>
      </c>
      <c r="I1248" s="505">
        <f>TRUNC( SUM(I1243:I1247),2)</f>
        <v>1625.41</v>
      </c>
    </row>
    <row r="1249" spans="1:9" ht="15.75">
      <c r="A1249" s="316"/>
      <c r="B1249" s="314"/>
      <c r="C1249" s="315"/>
      <c r="D1249" s="315"/>
      <c r="E1249" s="315"/>
      <c r="F1249" s="313"/>
      <c r="G1249" s="315"/>
      <c r="I1249" s="521">
        <f t="shared" si="82"/>
        <v>0</v>
      </c>
    </row>
    <row r="1250" spans="1:9" ht="15.75">
      <c r="A1250" s="314"/>
      <c r="B1250" s="316"/>
      <c r="C1250" s="315"/>
      <c r="D1250" s="315"/>
      <c r="E1250" s="315"/>
      <c r="F1250" s="317"/>
      <c r="G1250" s="315"/>
    </row>
    <row r="1252" spans="1:9" ht="15.75">
      <c r="A1252" s="565">
        <v>119000096</v>
      </c>
      <c r="B1252" s="293"/>
      <c r="C1252" s="269"/>
      <c r="D1252" s="269"/>
      <c r="E1252" s="269"/>
      <c r="F1252" s="269"/>
      <c r="G1252" s="269"/>
      <c r="H1252" s="1"/>
      <c r="I1252" s="500"/>
    </row>
    <row r="1253" spans="1:9" ht="15.75">
      <c r="A1253" s="566"/>
      <c r="B1253" s="294"/>
      <c r="C1253" s="270"/>
      <c r="D1253" s="270"/>
      <c r="E1253" s="270"/>
      <c r="F1253" s="270"/>
      <c r="G1253" s="270"/>
      <c r="H1253" s="3"/>
      <c r="I1253" s="501"/>
    </row>
    <row r="1254" spans="1:9" ht="15.75">
      <c r="A1254" s="546" t="str">
        <f>Orçamento!D33</f>
        <v>ANOTAÇÃO DE RESPONSABILIDADE TÉCNICA (ART) PARA CONTRATO,  OBRA OU SERVIÇO DE VALOR SUPERIOR A R$ 15.000,00, DE ACORDO  COM TABELA VIGENTE CREA-MS;</v>
      </c>
      <c r="B1254" s="295"/>
      <c r="C1254" s="271"/>
      <c r="D1254" s="271"/>
      <c r="E1254" s="272"/>
      <c r="F1254" s="272"/>
      <c r="G1254" s="272"/>
      <c r="H1254" s="4"/>
      <c r="I1254" s="502"/>
    </row>
    <row r="1255" spans="1:9" ht="15.75">
      <c r="A1255" s="542" t="s">
        <v>184</v>
      </c>
      <c r="B1255" s="296" t="s">
        <v>14</v>
      </c>
      <c r="C1255" s="5" t="s">
        <v>185</v>
      </c>
      <c r="D1255" s="5" t="s">
        <v>186</v>
      </c>
      <c r="E1255" s="5" t="s">
        <v>187</v>
      </c>
      <c r="F1255" s="5" t="s">
        <v>188</v>
      </c>
      <c r="G1255" s="5" t="s">
        <v>189</v>
      </c>
      <c r="H1255" s="5" t="s">
        <v>190</v>
      </c>
      <c r="I1255" s="503" t="s">
        <v>191</v>
      </c>
    </row>
    <row r="1256" spans="1:9">
      <c r="A1256" s="568">
        <v>90778</v>
      </c>
      <c r="B1256" s="73" t="s">
        <v>638</v>
      </c>
      <c r="C1256" s="315" t="s">
        <v>20</v>
      </c>
      <c r="D1256" s="315">
        <v>0.5</v>
      </c>
      <c r="E1256" s="315">
        <v>1</v>
      </c>
      <c r="F1256" s="315">
        <v>1</v>
      </c>
      <c r="G1256" s="318">
        <f>SINAPI!C7028</f>
        <v>132.66999999999999</v>
      </c>
      <c r="H1256" s="315">
        <v>1</v>
      </c>
      <c r="I1256" s="521">
        <f t="shared" ref="I1256:I1260" si="83">G1256*D1256</f>
        <v>66.334999999999994</v>
      </c>
    </row>
    <row r="1257" spans="1:9">
      <c r="A1257" s="568">
        <v>100309</v>
      </c>
      <c r="B1257" s="314" t="s">
        <v>15865</v>
      </c>
      <c r="C1257" s="315" t="s">
        <v>24</v>
      </c>
      <c r="D1257" s="315">
        <v>1</v>
      </c>
      <c r="E1257" s="315">
        <v>1</v>
      </c>
      <c r="F1257" s="315">
        <v>1</v>
      </c>
      <c r="G1257" s="318">
        <v>250</v>
      </c>
      <c r="H1257" s="315">
        <v>1</v>
      </c>
      <c r="I1257" s="521">
        <f t="shared" si="83"/>
        <v>250</v>
      </c>
    </row>
    <row r="1258" spans="1:9" ht="15.75">
      <c r="A1258" s="316">
        <v>88316</v>
      </c>
      <c r="B1258" s="314" t="s">
        <v>15863</v>
      </c>
      <c r="C1258" s="315" t="s">
        <v>20</v>
      </c>
      <c r="D1258" s="315">
        <v>2</v>
      </c>
      <c r="E1258" s="315">
        <v>1</v>
      </c>
      <c r="F1258" s="315">
        <v>1</v>
      </c>
      <c r="G1258" s="315">
        <v>20.74</v>
      </c>
      <c r="H1258" s="315">
        <v>1</v>
      </c>
      <c r="I1258" s="521">
        <f t="shared" si="83"/>
        <v>41.48</v>
      </c>
    </row>
    <row r="1259" spans="1:9" ht="15.75">
      <c r="A1259" s="316"/>
      <c r="B1259" s="314"/>
      <c r="C1259" s="315"/>
      <c r="D1259" s="315"/>
      <c r="E1259" s="315">
        <v>1</v>
      </c>
      <c r="F1259" s="315">
        <v>1</v>
      </c>
      <c r="G1259" s="315"/>
      <c r="H1259" s="315">
        <v>1</v>
      </c>
      <c r="I1259" s="521">
        <f t="shared" si="83"/>
        <v>0</v>
      </c>
    </row>
    <row r="1260" spans="1:9" ht="15.75">
      <c r="A1260" s="316">
        <v>909291</v>
      </c>
      <c r="B1260" s="314" t="s">
        <v>15864</v>
      </c>
      <c r="C1260" s="315" t="s">
        <v>24</v>
      </c>
      <c r="D1260" s="315">
        <v>1</v>
      </c>
      <c r="E1260" s="315">
        <v>1</v>
      </c>
      <c r="F1260" s="315">
        <v>1</v>
      </c>
      <c r="G1260" s="315">
        <v>20</v>
      </c>
      <c r="H1260" s="315">
        <v>1</v>
      </c>
      <c r="I1260" s="521">
        <f t="shared" si="83"/>
        <v>20</v>
      </c>
    </row>
    <row r="1261" spans="1:9" ht="15.75">
      <c r="A1261" s="316"/>
      <c r="B1261" s="314"/>
      <c r="C1261" s="315"/>
      <c r="D1261" s="315"/>
      <c r="E1261" s="315"/>
      <c r="F1261" s="313"/>
      <c r="G1261" s="315"/>
      <c r="H1261" s="11" t="s">
        <v>17</v>
      </c>
      <c r="I1261" s="505">
        <f>TRUNC( SUM(I1256:I1260),2)</f>
        <v>377.81</v>
      </c>
    </row>
    <row r="1262" spans="1:9" ht="15.75">
      <c r="A1262" s="316"/>
      <c r="B1262" s="314"/>
      <c r="C1262" s="315"/>
      <c r="D1262" s="315"/>
      <c r="E1262" s="315"/>
      <c r="F1262" s="313"/>
      <c r="G1262" s="315"/>
      <c r="I1262" s="521">
        <f t="shared" ref="I1262" si="84">G1262*D1262</f>
        <v>0</v>
      </c>
    </row>
    <row r="1265" spans="1:9" ht="15.75">
      <c r="A1265" s="565">
        <v>119000097</v>
      </c>
      <c r="B1265" s="293"/>
      <c r="C1265" s="269"/>
      <c r="D1265" s="269"/>
      <c r="E1265" s="269"/>
      <c r="F1265" s="269"/>
      <c r="G1265" s="269"/>
      <c r="H1265" s="1"/>
      <c r="I1265" s="500"/>
    </row>
    <row r="1266" spans="1:9" ht="15.75">
      <c r="A1266" s="566"/>
      <c r="B1266" s="294"/>
      <c r="C1266" s="270"/>
      <c r="D1266" s="270"/>
      <c r="E1266" s="270"/>
      <c r="F1266" s="270"/>
      <c r="G1266" s="270"/>
      <c r="H1266" s="3"/>
      <c r="I1266" s="501"/>
    </row>
    <row r="1267" spans="1:9" ht="15.75">
      <c r="A1267" s="546" t="str">
        <f>Orçamento!D68</f>
        <v>REVISÃO DE PROJETO DE INSTALAÇÕES HIDROSSANITÁRIAS</v>
      </c>
      <c r="B1267" s="295"/>
      <c r="C1267" s="271"/>
      <c r="D1267" s="271"/>
      <c r="E1267" s="272"/>
      <c r="F1267" s="272"/>
      <c r="G1267" s="272"/>
      <c r="H1267" s="4"/>
      <c r="I1267" s="502"/>
    </row>
    <row r="1268" spans="1:9" ht="15.75">
      <c r="A1268" s="542" t="s">
        <v>184</v>
      </c>
      <c r="B1268" s="296" t="s">
        <v>14</v>
      </c>
      <c r="C1268" s="5" t="s">
        <v>185</v>
      </c>
      <c r="D1268" s="5" t="s">
        <v>186</v>
      </c>
      <c r="E1268" s="5" t="s">
        <v>187</v>
      </c>
      <c r="F1268" s="5" t="s">
        <v>188</v>
      </c>
      <c r="G1268" s="5" t="s">
        <v>189</v>
      </c>
      <c r="H1268" s="5" t="s">
        <v>190</v>
      </c>
      <c r="I1268" s="503" t="s">
        <v>191</v>
      </c>
    </row>
    <row r="1269" spans="1:9">
      <c r="A1269" s="568">
        <v>90778</v>
      </c>
      <c r="B1269" s="73" t="s">
        <v>638</v>
      </c>
      <c r="C1269" s="315" t="s">
        <v>20</v>
      </c>
      <c r="D1269" s="315">
        <v>60</v>
      </c>
      <c r="E1269" s="315">
        <v>1</v>
      </c>
      <c r="F1269" s="315">
        <v>1</v>
      </c>
      <c r="G1269" s="318">
        <f>SINAPI!C7028</f>
        <v>132.66999999999999</v>
      </c>
      <c r="H1269" s="315">
        <v>1</v>
      </c>
      <c r="I1269" s="521">
        <f t="shared" ref="I1269:I1270" si="85">G1269*D1269</f>
        <v>7960.1999999999989</v>
      </c>
    </row>
    <row r="1270" spans="1:9">
      <c r="A1270" s="568" t="s">
        <v>15867</v>
      </c>
      <c r="B1270" s="73" t="s">
        <v>15868</v>
      </c>
      <c r="C1270" s="315" t="s">
        <v>20</v>
      </c>
      <c r="D1270" s="315">
        <v>50</v>
      </c>
      <c r="E1270" s="315">
        <v>1</v>
      </c>
      <c r="F1270" s="315">
        <v>1</v>
      </c>
      <c r="G1270" s="318">
        <v>34.64</v>
      </c>
      <c r="H1270" s="315">
        <v>1</v>
      </c>
      <c r="I1270" s="521">
        <f t="shared" si="85"/>
        <v>1732</v>
      </c>
    </row>
    <row r="1271" spans="1:9" ht="15.75">
      <c r="A1271" s="316"/>
      <c r="B1271" s="314"/>
      <c r="C1271" s="315"/>
      <c r="D1271" s="315"/>
      <c r="E1271" s="315"/>
      <c r="F1271" s="315"/>
      <c r="G1271" s="315"/>
      <c r="H1271" s="315"/>
    </row>
    <row r="1272" spans="1:9" ht="15.75">
      <c r="A1272" s="316"/>
      <c r="B1272" s="314"/>
      <c r="C1272" s="315"/>
      <c r="D1272" s="315"/>
      <c r="E1272" s="315"/>
      <c r="F1272" s="315"/>
      <c r="G1272" s="315"/>
      <c r="H1272" s="315"/>
    </row>
    <row r="1273" spans="1:9" ht="15.75">
      <c r="A1273" s="316"/>
      <c r="B1273" s="314"/>
      <c r="C1273" s="315"/>
      <c r="D1273" s="315"/>
      <c r="E1273" s="315"/>
      <c r="F1273" s="315"/>
      <c r="G1273" s="315"/>
      <c r="H1273" s="315"/>
    </row>
    <row r="1274" spans="1:9" ht="15.75">
      <c r="A1274" s="316"/>
      <c r="B1274" s="314"/>
      <c r="C1274" s="315"/>
      <c r="D1274" s="315"/>
      <c r="E1274" s="315"/>
      <c r="F1274" s="313"/>
      <c r="G1274" s="315"/>
      <c r="H1274" s="11" t="s">
        <v>17</v>
      </c>
      <c r="I1274" s="505">
        <f>TRUNC( SUM(I1269:I1273),2)</f>
        <v>9692.2000000000007</v>
      </c>
    </row>
    <row r="1275" spans="1:9" ht="15.75">
      <c r="A1275" s="316"/>
      <c r="B1275" s="314"/>
      <c r="C1275" s="315"/>
      <c r="D1275" s="315"/>
      <c r="E1275" s="315"/>
      <c r="F1275" s="313"/>
      <c r="G1275" s="315"/>
      <c r="I1275" s="521">
        <f t="shared" ref="I1275" si="86">G1275*D1275</f>
        <v>0</v>
      </c>
    </row>
    <row r="1277" spans="1:9" ht="15.75">
      <c r="A1277" s="565">
        <v>119000098</v>
      </c>
      <c r="B1277" s="293"/>
      <c r="C1277" s="269"/>
      <c r="D1277" s="269"/>
      <c r="E1277" s="269"/>
      <c r="F1277" s="269"/>
      <c r="G1277" s="269"/>
      <c r="H1277" s="1"/>
      <c r="I1277" s="500"/>
    </row>
    <row r="1278" spans="1:9" ht="15.75">
      <c r="A1278" s="566"/>
      <c r="B1278" s="294"/>
      <c r="C1278" s="270"/>
      <c r="D1278" s="270"/>
      <c r="E1278" s="270"/>
      <c r="F1278" s="270"/>
      <c r="G1278" s="270"/>
      <c r="H1278" s="3"/>
      <c r="I1278" s="501"/>
    </row>
    <row r="1279" spans="1:9" ht="15.75">
      <c r="A1279" s="546" t="str">
        <f>Orçamento!D69</f>
        <v>REVISÃO DE PROJETO DE ESTRUTURA METÁLICA</v>
      </c>
      <c r="B1279" s="295"/>
      <c r="C1279" s="271"/>
      <c r="D1279" s="271"/>
      <c r="E1279" s="272"/>
      <c r="F1279" s="272"/>
      <c r="G1279" s="272"/>
      <c r="H1279" s="4"/>
      <c r="I1279" s="502"/>
    </row>
    <row r="1280" spans="1:9" ht="15.75">
      <c r="A1280" s="542" t="s">
        <v>184</v>
      </c>
      <c r="B1280" s="296" t="s">
        <v>14</v>
      </c>
      <c r="C1280" s="5" t="s">
        <v>185</v>
      </c>
      <c r="D1280" s="5" t="s">
        <v>186</v>
      </c>
      <c r="E1280" s="5" t="s">
        <v>187</v>
      </c>
      <c r="F1280" s="5" t="s">
        <v>188</v>
      </c>
      <c r="G1280" s="5" t="s">
        <v>189</v>
      </c>
      <c r="H1280" s="5" t="s">
        <v>190</v>
      </c>
      <c r="I1280" s="503" t="s">
        <v>191</v>
      </c>
    </row>
    <row r="1281" spans="1:9">
      <c r="A1281" s="568">
        <v>90778</v>
      </c>
      <c r="B1281" s="73" t="s">
        <v>638</v>
      </c>
      <c r="C1281" s="315" t="s">
        <v>20</v>
      </c>
      <c r="D1281" s="315">
        <v>100</v>
      </c>
      <c r="E1281" s="315">
        <v>1</v>
      </c>
      <c r="F1281" s="315">
        <v>1</v>
      </c>
      <c r="G1281" s="318">
        <f>G1269</f>
        <v>132.66999999999999</v>
      </c>
      <c r="H1281" s="315">
        <v>1</v>
      </c>
      <c r="I1281" s="521">
        <f t="shared" ref="I1281:I1282" si="87">G1281*D1281</f>
        <v>13266.999999999998</v>
      </c>
    </row>
    <row r="1282" spans="1:9">
      <c r="A1282" s="568" t="s">
        <v>15867</v>
      </c>
      <c r="B1282" s="73" t="s">
        <v>15868</v>
      </c>
      <c r="C1282" s="315" t="s">
        <v>20</v>
      </c>
      <c r="D1282" s="315">
        <v>65</v>
      </c>
      <c r="E1282" s="315">
        <v>1</v>
      </c>
      <c r="F1282" s="315">
        <v>1</v>
      </c>
      <c r="G1282" s="318">
        <f>G1270</f>
        <v>34.64</v>
      </c>
      <c r="H1282" s="315">
        <v>1</v>
      </c>
      <c r="I1282" s="521">
        <f t="shared" si="87"/>
        <v>2251.6</v>
      </c>
    </row>
    <row r="1283" spans="1:9" ht="15.75">
      <c r="A1283" s="316"/>
      <c r="B1283" s="314"/>
      <c r="C1283" s="315"/>
      <c r="D1283" s="315"/>
      <c r="E1283" s="315"/>
      <c r="F1283" s="315"/>
      <c r="G1283" s="315"/>
      <c r="H1283" s="315"/>
    </row>
    <row r="1284" spans="1:9" ht="15.75">
      <c r="A1284" s="316"/>
      <c r="B1284" s="314"/>
      <c r="C1284" s="315"/>
      <c r="D1284" s="315"/>
      <c r="E1284" s="315"/>
      <c r="F1284" s="315"/>
      <c r="G1284" s="315"/>
      <c r="H1284" s="315"/>
    </row>
    <row r="1285" spans="1:9" ht="15.75">
      <c r="A1285" s="316"/>
      <c r="B1285" s="314"/>
      <c r="C1285" s="315"/>
      <c r="D1285" s="315"/>
      <c r="E1285" s="315"/>
      <c r="F1285" s="315"/>
      <c r="G1285" s="315"/>
      <c r="H1285" s="315"/>
    </row>
    <row r="1286" spans="1:9" ht="15.75">
      <c r="A1286" s="316"/>
      <c r="B1286" s="314"/>
      <c r="C1286" s="315"/>
      <c r="D1286" s="315"/>
      <c r="E1286" s="315"/>
      <c r="F1286" s="313"/>
      <c r="G1286" s="315"/>
      <c r="H1286" s="11" t="s">
        <v>17</v>
      </c>
      <c r="I1286" s="505">
        <f>TRUNC( SUM(I1281:I1285),2)</f>
        <v>15518.6</v>
      </c>
    </row>
    <row r="1289" spans="1:9" ht="15.75">
      <c r="A1289" s="565">
        <v>119000099</v>
      </c>
      <c r="B1289" s="293"/>
      <c r="C1289" s="269"/>
      <c r="D1289" s="269"/>
      <c r="E1289" s="269"/>
      <c r="F1289" s="269"/>
      <c r="G1289" s="269"/>
      <c r="H1289" s="1"/>
      <c r="I1289" s="500"/>
    </row>
    <row r="1290" spans="1:9" ht="15.75">
      <c r="A1290" s="566"/>
      <c r="B1290" s="294"/>
      <c r="C1290" s="270"/>
      <c r="D1290" s="270"/>
      <c r="E1290" s="270"/>
      <c r="F1290" s="270"/>
      <c r="G1290" s="270"/>
      <c r="H1290" s="3"/>
      <c r="I1290" s="501"/>
    </row>
    <row r="1291" spans="1:9" ht="15.75">
      <c r="A1291" s="546" t="str">
        <f>Orçamento!D67</f>
        <v>APROVAÇÃO OU REAPROVAÇÃO DE PROJETO DE SEGURANÇA CONTRA INCÊNDIO E PÂNICO (PSCIP), INCLUINDO REVISAO DO PROJETO</v>
      </c>
      <c r="B1291" s="295"/>
      <c r="C1291" s="271"/>
      <c r="D1291" s="271"/>
      <c r="E1291" s="272"/>
      <c r="F1291" s="272"/>
      <c r="G1291" s="272"/>
      <c r="H1291" s="4"/>
      <c r="I1291" s="502"/>
    </row>
    <row r="1292" spans="1:9" ht="15.75">
      <c r="A1292" s="542" t="s">
        <v>184</v>
      </c>
      <c r="B1292" s="296" t="s">
        <v>14</v>
      </c>
      <c r="C1292" s="5" t="s">
        <v>185</v>
      </c>
      <c r="D1292" s="5" t="s">
        <v>186</v>
      </c>
      <c r="E1292" s="5" t="s">
        <v>187</v>
      </c>
      <c r="F1292" s="5" t="s">
        <v>188</v>
      </c>
      <c r="G1292" s="5" t="s">
        <v>189</v>
      </c>
      <c r="H1292" s="5" t="s">
        <v>190</v>
      </c>
      <c r="I1292" s="503" t="s">
        <v>191</v>
      </c>
    </row>
    <row r="1293" spans="1:9">
      <c r="A1293" s="568">
        <v>90778</v>
      </c>
      <c r="B1293" s="73" t="s">
        <v>638</v>
      </c>
      <c r="C1293" s="315" t="s">
        <v>20</v>
      </c>
      <c r="D1293" s="315">
        <v>40</v>
      </c>
      <c r="E1293" s="315">
        <v>1</v>
      </c>
      <c r="F1293" s="315">
        <v>1</v>
      </c>
      <c r="G1293" s="318">
        <f>G1281</f>
        <v>132.66999999999999</v>
      </c>
      <c r="H1293" s="315">
        <v>1</v>
      </c>
      <c r="I1293" s="521">
        <f t="shared" ref="I1293:I1294" si="88">G1293*D1293</f>
        <v>5306.7999999999993</v>
      </c>
    </row>
    <row r="1294" spans="1:9">
      <c r="A1294" s="568" t="s">
        <v>15867</v>
      </c>
      <c r="B1294" s="73" t="s">
        <v>15868</v>
      </c>
      <c r="C1294" s="315" t="s">
        <v>20</v>
      </c>
      <c r="D1294" s="315">
        <v>38</v>
      </c>
      <c r="E1294" s="315">
        <v>1</v>
      </c>
      <c r="F1294" s="315">
        <v>1</v>
      </c>
      <c r="G1294" s="318">
        <v>34.64</v>
      </c>
      <c r="H1294" s="315">
        <v>1</v>
      </c>
      <c r="I1294" s="521">
        <f t="shared" si="88"/>
        <v>1316.32</v>
      </c>
    </row>
    <row r="1295" spans="1:9" ht="15.75">
      <c r="A1295" s="316"/>
      <c r="B1295" s="314"/>
      <c r="C1295" s="315"/>
      <c r="D1295" s="315"/>
      <c r="E1295" s="315"/>
      <c r="F1295" s="315"/>
      <c r="G1295" s="315"/>
      <c r="H1295" s="315"/>
    </row>
    <row r="1296" spans="1:9" ht="15.75">
      <c r="A1296" s="316"/>
      <c r="B1296" s="314"/>
      <c r="C1296" s="315"/>
      <c r="D1296" s="315"/>
      <c r="E1296" s="315"/>
      <c r="F1296" s="315"/>
      <c r="G1296" s="315"/>
      <c r="H1296" s="315"/>
    </row>
    <row r="1297" spans="1:11" ht="15.75">
      <c r="A1297" s="316"/>
      <c r="B1297" s="314"/>
      <c r="C1297" s="315"/>
      <c r="D1297" s="315"/>
      <c r="E1297" s="315"/>
      <c r="F1297" s="315"/>
      <c r="G1297" s="315"/>
      <c r="H1297" s="315"/>
    </row>
    <row r="1298" spans="1:11" ht="15.75">
      <c r="A1298" s="316"/>
      <c r="B1298" s="314"/>
      <c r="C1298" s="315"/>
      <c r="D1298" s="315"/>
      <c r="E1298" s="315"/>
      <c r="F1298" s="313"/>
      <c r="G1298" s="315"/>
      <c r="H1298" s="11" t="s">
        <v>17</v>
      </c>
      <c r="I1298" s="505">
        <f>TRUNC( SUM(I1293:I1297),2)</f>
        <v>6623.12</v>
      </c>
      <c r="K1298" s="521"/>
    </row>
    <row r="1301" spans="1:11" ht="15.75">
      <c r="A1301" s="565">
        <v>1190000100</v>
      </c>
      <c r="B1301" s="293"/>
      <c r="C1301" s="269"/>
      <c r="D1301" s="269"/>
      <c r="E1301" s="269"/>
      <c r="F1301" s="269"/>
      <c r="G1301" s="269"/>
      <c r="H1301" s="1"/>
      <c r="I1301" s="500"/>
    </row>
    <row r="1302" spans="1:11" ht="15.75">
      <c r="A1302" s="566"/>
      <c r="B1302" s="294"/>
      <c r="C1302" s="270"/>
      <c r="D1302" s="270"/>
      <c r="E1302" s="270"/>
      <c r="F1302" s="270"/>
      <c r="G1302" s="270"/>
      <c r="H1302" s="3"/>
      <c r="I1302" s="501"/>
    </row>
    <row r="1303" spans="1:11" ht="15.75">
      <c r="A1303" s="546" t="str">
        <f>Orçamento!D70</f>
        <v>REVISÃO DE PROJETO DE SPDA</v>
      </c>
      <c r="B1303" s="295"/>
      <c r="C1303" s="271"/>
      <c r="D1303" s="271"/>
      <c r="E1303" s="272"/>
      <c r="F1303" s="272"/>
      <c r="G1303" s="272"/>
      <c r="H1303" s="4"/>
      <c r="I1303" s="502"/>
    </row>
    <row r="1304" spans="1:11" ht="15.75">
      <c r="A1304" s="542" t="s">
        <v>184</v>
      </c>
      <c r="B1304" s="296" t="s">
        <v>14</v>
      </c>
      <c r="C1304" s="5" t="s">
        <v>185</v>
      </c>
      <c r="D1304" s="5" t="s">
        <v>186</v>
      </c>
      <c r="E1304" s="5" t="s">
        <v>187</v>
      </c>
      <c r="F1304" s="5" t="s">
        <v>188</v>
      </c>
      <c r="G1304" s="5" t="s">
        <v>189</v>
      </c>
      <c r="H1304" s="5" t="s">
        <v>190</v>
      </c>
      <c r="I1304" s="503" t="s">
        <v>191</v>
      </c>
    </row>
    <row r="1305" spans="1:11">
      <c r="A1305" s="568">
        <v>90778</v>
      </c>
      <c r="B1305" s="73" t="s">
        <v>638</v>
      </c>
      <c r="C1305" s="315" t="s">
        <v>20</v>
      </c>
      <c r="D1305" s="315">
        <v>40</v>
      </c>
      <c r="E1305" s="315">
        <v>1</v>
      </c>
      <c r="F1305" s="315">
        <v>1</v>
      </c>
      <c r="G1305" s="318">
        <f>G1293</f>
        <v>132.66999999999999</v>
      </c>
      <c r="H1305" s="315">
        <v>1</v>
      </c>
      <c r="I1305" s="521">
        <f t="shared" ref="I1305:I1306" si="89">G1305*D1305</f>
        <v>5306.7999999999993</v>
      </c>
    </row>
    <row r="1306" spans="1:11">
      <c r="A1306" s="568" t="s">
        <v>15867</v>
      </c>
      <c r="B1306" s="73" t="s">
        <v>15868</v>
      </c>
      <c r="C1306" s="315" t="s">
        <v>20</v>
      </c>
      <c r="D1306" s="315">
        <v>27</v>
      </c>
      <c r="E1306" s="315">
        <v>1</v>
      </c>
      <c r="F1306" s="315">
        <v>1</v>
      </c>
      <c r="G1306" s="318">
        <v>34.64</v>
      </c>
      <c r="H1306" s="315">
        <v>1</v>
      </c>
      <c r="I1306" s="521">
        <f t="shared" si="89"/>
        <v>935.28</v>
      </c>
    </row>
    <row r="1307" spans="1:11" ht="15.75">
      <c r="A1307" s="316"/>
      <c r="B1307" s="314"/>
      <c r="C1307" s="315"/>
      <c r="D1307" s="315"/>
      <c r="E1307" s="315"/>
      <c r="F1307" s="315"/>
      <c r="G1307" s="315"/>
      <c r="H1307" s="315"/>
    </row>
    <row r="1308" spans="1:11" ht="15.75">
      <c r="A1308" s="316"/>
      <c r="B1308" s="314"/>
      <c r="C1308" s="315"/>
      <c r="D1308" s="315"/>
      <c r="E1308" s="315"/>
      <c r="F1308" s="315"/>
      <c r="G1308" s="315"/>
      <c r="H1308" s="315"/>
    </row>
    <row r="1309" spans="1:11" ht="15.75">
      <c r="A1309" s="316"/>
      <c r="B1309" s="314"/>
      <c r="C1309" s="315"/>
      <c r="D1309" s="315"/>
      <c r="E1309" s="315"/>
      <c r="F1309" s="315"/>
      <c r="G1309" s="315"/>
      <c r="H1309" s="315"/>
    </row>
    <row r="1310" spans="1:11" ht="15.75">
      <c r="A1310" s="316"/>
      <c r="B1310" s="314"/>
      <c r="C1310" s="315"/>
      <c r="D1310" s="315"/>
      <c r="E1310" s="315"/>
      <c r="F1310" s="313"/>
      <c r="G1310" s="315"/>
      <c r="H1310" s="11" t="s">
        <v>17</v>
      </c>
      <c r="I1310" s="505">
        <f>TRUNC( SUM(I1305:I1309),2)</f>
        <v>6242.08</v>
      </c>
    </row>
    <row r="1313" spans="1:10" ht="15.75">
      <c r="A1313" s="565">
        <v>1190000101</v>
      </c>
      <c r="B1313" s="293"/>
      <c r="C1313" s="269"/>
      <c r="D1313" s="269"/>
      <c r="E1313" s="269"/>
      <c r="F1313" s="269"/>
      <c r="G1313" s="269"/>
      <c r="H1313" s="1"/>
      <c r="I1313" s="500"/>
    </row>
    <row r="1314" spans="1:10" ht="15.75">
      <c r="A1314" s="566"/>
      <c r="B1314" s="294"/>
      <c r="C1314" s="270"/>
      <c r="D1314" s="270"/>
      <c r="E1314" s="270"/>
      <c r="F1314" s="270"/>
      <c r="G1314" s="270"/>
      <c r="H1314" s="3"/>
      <c r="I1314" s="501"/>
    </row>
    <row r="1315" spans="1:10" ht="15.75">
      <c r="A1315" s="546" t="str">
        <f>Orçamento!D71</f>
        <v>REVISÃO DE PROJETO DE ESTRUTURAS DE CONCRETO</v>
      </c>
      <c r="B1315" s="295"/>
      <c r="C1315" s="271"/>
      <c r="D1315" s="271"/>
      <c r="E1315" s="272"/>
      <c r="F1315" s="272"/>
      <c r="G1315" s="272"/>
      <c r="H1315" s="4"/>
      <c r="I1315" s="502"/>
    </row>
    <row r="1316" spans="1:10" ht="15.75">
      <c r="A1316" s="542" t="s">
        <v>184</v>
      </c>
      <c r="B1316" s="296" t="s">
        <v>14</v>
      </c>
      <c r="C1316" s="5" t="s">
        <v>185</v>
      </c>
      <c r="D1316" s="5" t="s">
        <v>186</v>
      </c>
      <c r="E1316" s="5" t="s">
        <v>187</v>
      </c>
      <c r="F1316" s="5" t="s">
        <v>188</v>
      </c>
      <c r="G1316" s="5" t="s">
        <v>189</v>
      </c>
      <c r="H1316" s="5" t="s">
        <v>190</v>
      </c>
      <c r="I1316" s="503" t="s">
        <v>191</v>
      </c>
    </row>
    <row r="1317" spans="1:10">
      <c r="A1317" s="568">
        <v>90778</v>
      </c>
      <c r="B1317" s="73" t="s">
        <v>638</v>
      </c>
      <c r="C1317" s="315" t="s">
        <v>20</v>
      </c>
      <c r="D1317" s="315">
        <v>45</v>
      </c>
      <c r="E1317" s="315">
        <v>1</v>
      </c>
      <c r="F1317" s="315">
        <v>1</v>
      </c>
      <c r="G1317" s="318">
        <f>G1305</f>
        <v>132.66999999999999</v>
      </c>
      <c r="H1317" s="315">
        <v>1</v>
      </c>
      <c r="I1317" s="521">
        <f t="shared" ref="I1317:I1318" si="90">G1317*D1317</f>
        <v>5970.15</v>
      </c>
    </row>
    <row r="1318" spans="1:10">
      <c r="A1318" s="568" t="s">
        <v>15867</v>
      </c>
      <c r="B1318" s="73" t="s">
        <v>15868</v>
      </c>
      <c r="C1318" s="315" t="s">
        <v>20</v>
      </c>
      <c r="D1318" s="315">
        <v>30</v>
      </c>
      <c r="E1318" s="315">
        <v>1</v>
      </c>
      <c r="F1318" s="315">
        <v>1</v>
      </c>
      <c r="G1318" s="318">
        <v>34.64</v>
      </c>
      <c r="H1318" s="315">
        <v>1</v>
      </c>
      <c r="I1318" s="521">
        <f t="shared" si="90"/>
        <v>1039.2</v>
      </c>
    </row>
    <row r="1319" spans="1:10" ht="15.75">
      <c r="A1319" s="316"/>
      <c r="B1319" s="314"/>
      <c r="C1319" s="315"/>
      <c r="D1319" s="315"/>
      <c r="E1319" s="315"/>
      <c r="F1319" s="315"/>
      <c r="G1319" s="315"/>
      <c r="H1319" s="315"/>
    </row>
    <row r="1320" spans="1:10" ht="15.75">
      <c r="A1320" s="316"/>
      <c r="B1320" s="314"/>
      <c r="C1320" s="315"/>
      <c r="D1320" s="315"/>
      <c r="E1320" s="315"/>
      <c r="F1320" s="315"/>
      <c r="G1320" s="315"/>
      <c r="H1320" s="315"/>
    </row>
    <row r="1321" spans="1:10" ht="15.75">
      <c r="A1321" s="316"/>
      <c r="B1321" s="314"/>
      <c r="C1321" s="315"/>
      <c r="D1321" s="315"/>
      <c r="E1321" s="315"/>
      <c r="F1321" s="315"/>
      <c r="G1321" s="315"/>
      <c r="H1321" s="315"/>
    </row>
    <row r="1322" spans="1:10" ht="15.75">
      <c r="A1322" s="316"/>
      <c r="B1322" s="314"/>
      <c r="C1322" s="315"/>
      <c r="D1322" s="315"/>
      <c r="E1322" s="315"/>
      <c r="F1322" s="313"/>
      <c r="G1322" s="315"/>
      <c r="H1322" s="11" t="s">
        <v>17</v>
      </c>
      <c r="I1322" s="505">
        <f>TRUNC( SUM(I1317:I1321),2)</f>
        <v>7009.35</v>
      </c>
    </row>
    <row r="1324" spans="1:10" ht="15.75">
      <c r="A1324" s="565">
        <v>1190000102</v>
      </c>
      <c r="B1324" s="293"/>
      <c r="C1324" s="269"/>
      <c r="D1324" s="269"/>
      <c r="E1324" s="269"/>
      <c r="F1324" s="269"/>
      <c r="G1324" s="269"/>
      <c r="H1324" s="1"/>
      <c r="I1324" s="500"/>
    </row>
    <row r="1325" spans="1:10" ht="15.75">
      <c r="A1325" s="566" t="str">
        <f>Orçamento!D146</f>
        <v xml:space="preserve">Chapim sobre muros lineares, em granito ou mármore, l = 46 cm, assentado com argamassa 1:6 com aditivo. </v>
      </c>
      <c r="B1325" s="294"/>
      <c r="C1325" s="270"/>
      <c r="D1325" s="270"/>
      <c r="E1325" s="270"/>
      <c r="F1325" s="270"/>
      <c r="G1325" s="270"/>
      <c r="H1325" s="3"/>
      <c r="I1325" s="501"/>
    </row>
    <row r="1326" spans="1:10" ht="15.75">
      <c r="A1326" s="546"/>
      <c r="B1326" s="295"/>
      <c r="C1326" s="271"/>
      <c r="D1326" s="271"/>
      <c r="E1326" s="272"/>
      <c r="F1326" s="272"/>
      <c r="G1326" s="272"/>
      <c r="H1326" s="4"/>
      <c r="I1326" s="502"/>
    </row>
    <row r="1327" spans="1:10" ht="15.75">
      <c r="A1327" s="579" t="s">
        <v>184</v>
      </c>
      <c r="B1327" s="325" t="s">
        <v>14</v>
      </c>
      <c r="C1327" s="324" t="s">
        <v>185</v>
      </c>
      <c r="D1327" s="324" t="s">
        <v>186</v>
      </c>
      <c r="E1327" s="324" t="s">
        <v>187</v>
      </c>
      <c r="F1327" s="324" t="s">
        <v>188</v>
      </c>
      <c r="G1327" s="324" t="s">
        <v>189</v>
      </c>
      <c r="H1327" s="324" t="s">
        <v>190</v>
      </c>
      <c r="I1327" s="524" t="s">
        <v>191</v>
      </c>
    </row>
    <row r="1328" spans="1:10" s="329" customFormat="1" ht="38.25">
      <c r="A1328" s="326">
        <v>87283</v>
      </c>
      <c r="B1328" s="326" t="s">
        <v>960</v>
      </c>
      <c r="C1328" s="327" t="s">
        <v>25</v>
      </c>
      <c r="D1328" s="328">
        <v>6.0000000000000001E-3</v>
      </c>
      <c r="E1328" s="327" t="s">
        <v>25</v>
      </c>
      <c r="F1328" s="328">
        <v>1</v>
      </c>
      <c r="G1328" s="328">
        <v>457.04</v>
      </c>
      <c r="H1328" s="328">
        <v>1</v>
      </c>
      <c r="I1328" s="525">
        <f>G1328*D1328</f>
        <v>2.7422400000000002</v>
      </c>
      <c r="J1328" s="2"/>
    </row>
    <row r="1329" spans="1:10" s="329" customFormat="1">
      <c r="A1329" s="326">
        <v>88274</v>
      </c>
      <c r="B1329" s="326" t="s">
        <v>7710</v>
      </c>
      <c r="C1329" s="327" t="s">
        <v>15855</v>
      </c>
      <c r="D1329" s="328">
        <v>0.189</v>
      </c>
      <c r="E1329" s="327" t="s">
        <v>15855</v>
      </c>
      <c r="F1329" s="328">
        <v>1</v>
      </c>
      <c r="G1329" s="328">
        <v>24.86</v>
      </c>
      <c r="H1329" s="328">
        <v>1</v>
      </c>
      <c r="I1329" s="525">
        <f t="shared" ref="I1329:I1334" si="91">G1329*D1329</f>
        <v>4.6985399999999995</v>
      </c>
      <c r="J1329" s="2"/>
    </row>
    <row r="1330" spans="1:10" s="329" customFormat="1" ht="25.5">
      <c r="A1330" s="326">
        <v>91693</v>
      </c>
      <c r="B1330" s="326" t="s">
        <v>2489</v>
      </c>
      <c r="C1330" s="327" t="s">
        <v>15869</v>
      </c>
      <c r="D1330" s="328">
        <v>0.17899999999999999</v>
      </c>
      <c r="E1330" s="327" t="s">
        <v>15869</v>
      </c>
      <c r="F1330" s="328">
        <v>1</v>
      </c>
      <c r="G1330" s="328">
        <v>26.48</v>
      </c>
      <c r="H1330" s="328">
        <v>1</v>
      </c>
      <c r="I1330" s="525">
        <f t="shared" si="91"/>
        <v>4.7399199999999997</v>
      </c>
      <c r="J1330" s="2"/>
    </row>
    <row r="1331" spans="1:10" s="329" customFormat="1" ht="25.5">
      <c r="A1331" s="326">
        <v>91692</v>
      </c>
      <c r="B1331" s="326" t="s">
        <v>2490</v>
      </c>
      <c r="C1331" s="327" t="s">
        <v>15870</v>
      </c>
      <c r="D1331" s="328">
        <v>8.9999999999999993E-3</v>
      </c>
      <c r="E1331" s="327" t="s">
        <v>15870</v>
      </c>
      <c r="F1331" s="328">
        <v>1</v>
      </c>
      <c r="G1331" s="328">
        <v>28.02</v>
      </c>
      <c r="H1331" s="328">
        <v>1</v>
      </c>
      <c r="I1331" s="525">
        <f t="shared" si="91"/>
        <v>0.25217999999999996</v>
      </c>
      <c r="J1331" s="2"/>
    </row>
    <row r="1332" spans="1:10" s="329" customFormat="1">
      <c r="A1332" s="326">
        <v>88316</v>
      </c>
      <c r="B1332" s="326" t="s">
        <v>7768</v>
      </c>
      <c r="C1332" s="327" t="s">
        <v>15855</v>
      </c>
      <c r="D1332" s="328">
        <v>9.4E-2</v>
      </c>
      <c r="E1332" s="327" t="s">
        <v>15855</v>
      </c>
      <c r="F1332" s="328">
        <v>1</v>
      </c>
      <c r="G1332" s="328">
        <v>20.13</v>
      </c>
      <c r="H1332" s="328">
        <v>1</v>
      </c>
      <c r="I1332" s="525">
        <f t="shared" si="91"/>
        <v>1.89222</v>
      </c>
      <c r="J1332" s="2"/>
    </row>
    <row r="1333" spans="1:10" s="329" customFormat="1" ht="25.5">
      <c r="A1333" s="326" t="s">
        <v>15872</v>
      </c>
      <c r="B1333" s="326" t="s">
        <v>15871</v>
      </c>
      <c r="C1333" s="327" t="s">
        <v>15306</v>
      </c>
      <c r="D1333" s="328">
        <v>1.04</v>
      </c>
      <c r="E1333" s="327" t="s">
        <v>15306</v>
      </c>
      <c r="F1333" s="328">
        <v>1</v>
      </c>
      <c r="G1333" s="328">
        <v>272.68</v>
      </c>
      <c r="H1333" s="328">
        <v>1</v>
      </c>
      <c r="I1333" s="525">
        <f t="shared" si="91"/>
        <v>283.5872</v>
      </c>
      <c r="J1333" s="2"/>
    </row>
    <row r="1334" spans="1:10" s="63" customFormat="1">
      <c r="A1334" s="580"/>
      <c r="B1334" s="331"/>
      <c r="C1334" s="330"/>
      <c r="D1334" s="330"/>
      <c r="E1334" s="330"/>
      <c r="F1334" s="330"/>
      <c r="G1334" s="330"/>
      <c r="I1334" s="526">
        <f t="shared" si="91"/>
        <v>0</v>
      </c>
      <c r="J1334" s="2"/>
    </row>
    <row r="1335" spans="1:10" ht="15.75">
      <c r="H1335" s="11" t="s">
        <v>17</v>
      </c>
      <c r="I1335" s="505">
        <f>TRUNC( SUM(I1328:I1334),2)</f>
        <v>297.91000000000003</v>
      </c>
    </row>
    <row r="1337" spans="1:10" ht="15.75">
      <c r="A1337" s="565">
        <v>1190000103</v>
      </c>
      <c r="B1337" s="293"/>
      <c r="C1337" s="269"/>
      <c r="D1337" s="269"/>
      <c r="E1337" s="269"/>
      <c r="F1337" s="269"/>
      <c r="G1337" s="269"/>
      <c r="H1337" s="1"/>
      <c r="I1337" s="500"/>
    </row>
    <row r="1338" spans="1:10" ht="15.75">
      <c r="A1338" s="566" t="str">
        <f>Orçamento!D82</f>
        <v>RETIRADA DE VIGAS DE MADEIRA</v>
      </c>
      <c r="B1338" s="294"/>
      <c r="C1338" s="270"/>
      <c r="D1338" s="270"/>
      <c r="E1338" s="270"/>
      <c r="F1338" s="270"/>
      <c r="G1338" s="270"/>
      <c r="H1338" s="3"/>
      <c r="I1338" s="501"/>
    </row>
    <row r="1339" spans="1:10" ht="15.75">
      <c r="A1339" s="546"/>
      <c r="B1339" s="295"/>
      <c r="C1339" s="271"/>
      <c r="D1339" s="271"/>
      <c r="E1339" s="272"/>
      <c r="F1339" s="272"/>
      <c r="G1339" s="272"/>
      <c r="H1339" s="4"/>
      <c r="I1339" s="502"/>
    </row>
    <row r="1340" spans="1:10" ht="15.75">
      <c r="A1340" s="579" t="s">
        <v>184</v>
      </c>
      <c r="B1340" s="325" t="s">
        <v>14</v>
      </c>
      <c r="C1340" s="324" t="s">
        <v>185</v>
      </c>
      <c r="D1340" s="324" t="s">
        <v>186</v>
      </c>
      <c r="E1340" s="324" t="s">
        <v>187</v>
      </c>
      <c r="F1340" s="324" t="s">
        <v>188</v>
      </c>
      <c r="G1340" s="324" t="s">
        <v>189</v>
      </c>
      <c r="H1340" s="324" t="s">
        <v>190</v>
      </c>
      <c r="I1340" s="524" t="s">
        <v>191</v>
      </c>
    </row>
    <row r="1341" spans="1:10">
      <c r="A1341" s="326"/>
      <c r="B1341" s="326"/>
      <c r="C1341" s="327"/>
      <c r="D1341" s="328"/>
      <c r="E1341" s="327"/>
      <c r="F1341" s="328"/>
      <c r="G1341" s="328"/>
      <c r="H1341" s="328"/>
      <c r="I1341" s="525"/>
    </row>
    <row r="1342" spans="1:10">
      <c r="A1342" s="326"/>
      <c r="B1342" s="326"/>
      <c r="C1342" s="327"/>
      <c r="D1342" s="328"/>
      <c r="E1342" s="327"/>
      <c r="F1342" s="328"/>
      <c r="G1342" s="328"/>
      <c r="H1342" s="328"/>
      <c r="I1342" s="525"/>
    </row>
    <row r="1343" spans="1:10">
      <c r="A1343" s="568">
        <v>88261</v>
      </c>
      <c r="B1343" s="73" t="s">
        <v>7501</v>
      </c>
      <c r="C1343" s="327" t="s">
        <v>15855</v>
      </c>
      <c r="D1343" s="328">
        <v>1</v>
      </c>
      <c r="E1343" s="327">
        <v>1</v>
      </c>
      <c r="F1343" s="328">
        <v>1</v>
      </c>
      <c r="G1343" s="328">
        <v>24.27</v>
      </c>
      <c r="H1343" s="328">
        <v>1</v>
      </c>
      <c r="I1343" s="525">
        <f t="shared" ref="I1343:I1345" si="92">G1343*D1343</f>
        <v>24.27</v>
      </c>
    </row>
    <row r="1344" spans="1:10">
      <c r="A1344" s="568">
        <v>88239</v>
      </c>
      <c r="B1344" s="73" t="s">
        <v>7465</v>
      </c>
      <c r="C1344" s="327" t="s">
        <v>15855</v>
      </c>
      <c r="D1344" s="328">
        <v>2</v>
      </c>
      <c r="E1344" s="327">
        <v>1</v>
      </c>
      <c r="F1344" s="328">
        <v>1</v>
      </c>
      <c r="G1344" s="328">
        <v>21.46</v>
      </c>
      <c r="H1344" s="328">
        <v>1</v>
      </c>
      <c r="I1344" s="525">
        <f t="shared" si="92"/>
        <v>42.92</v>
      </c>
    </row>
    <row r="1345" spans="1:9">
      <c r="A1345" s="326">
        <v>88316</v>
      </c>
      <c r="B1345" s="326" t="s">
        <v>7768</v>
      </c>
      <c r="C1345" s="327" t="s">
        <v>15855</v>
      </c>
      <c r="D1345" s="328">
        <v>2</v>
      </c>
      <c r="E1345" s="327">
        <v>1</v>
      </c>
      <c r="F1345" s="328">
        <v>1</v>
      </c>
      <c r="G1345" s="328">
        <v>20.13</v>
      </c>
      <c r="H1345" s="328">
        <v>1</v>
      </c>
      <c r="I1345" s="525">
        <f t="shared" si="92"/>
        <v>40.26</v>
      </c>
    </row>
    <row r="1346" spans="1:9">
      <c r="A1346" s="326"/>
      <c r="B1346" s="326"/>
      <c r="C1346" s="327"/>
      <c r="D1346" s="328"/>
      <c r="E1346" s="327"/>
      <c r="F1346" s="328"/>
      <c r="G1346" s="328"/>
      <c r="H1346" s="328"/>
      <c r="I1346" s="525"/>
    </row>
    <row r="1347" spans="1:9">
      <c r="A1347" s="331"/>
      <c r="B1347" s="330"/>
      <c r="C1347" s="330"/>
      <c r="D1347" s="330"/>
      <c r="E1347" s="330"/>
      <c r="F1347" s="330"/>
      <c r="G1347" s="63"/>
      <c r="H1347" s="332">
        <f>F1347*C1347</f>
        <v>0</v>
      </c>
    </row>
    <row r="1348" spans="1:9" ht="15.75">
      <c r="B1348" s="292"/>
      <c r="G1348" s="11" t="s">
        <v>17</v>
      </c>
      <c r="H1348" s="70">
        <f>TRUNC( SUM(I1341:I1347),2)</f>
        <v>107.45</v>
      </c>
    </row>
    <row r="1349" spans="1:9">
      <c r="B1349" s="292"/>
      <c r="G1349" s="2"/>
    </row>
    <row r="1350" spans="1:9" ht="15.75">
      <c r="A1350" s="565">
        <v>1190000104</v>
      </c>
      <c r="B1350" s="293"/>
      <c r="C1350" s="269"/>
      <c r="D1350" s="269"/>
      <c r="E1350" s="269"/>
      <c r="F1350" s="269"/>
      <c r="G1350" s="269"/>
      <c r="H1350" s="1"/>
      <c r="I1350" s="500"/>
    </row>
    <row r="1351" spans="1:9" ht="15.75">
      <c r="A1351" s="566"/>
      <c r="B1351" s="294" t="s">
        <v>15942</v>
      </c>
      <c r="C1351" s="270"/>
      <c r="D1351" s="270"/>
      <c r="E1351" s="270"/>
      <c r="F1351" s="270"/>
      <c r="G1351" s="270"/>
      <c r="H1351" s="3"/>
      <c r="I1351" s="501"/>
    </row>
    <row r="1352" spans="1:9" ht="15" customHeight="1">
      <c r="A1352" s="567"/>
      <c r="B1352" s="464"/>
      <c r="C1352" s="464"/>
      <c r="D1352" s="464"/>
      <c r="E1352" s="464"/>
      <c r="F1352" s="464"/>
      <c r="G1352" s="464"/>
      <c r="H1352" s="464"/>
      <c r="I1352" s="527"/>
    </row>
    <row r="1353" spans="1:9" ht="15.75">
      <c r="A1353" s="579" t="s">
        <v>184</v>
      </c>
      <c r="B1353" s="325" t="s">
        <v>14</v>
      </c>
      <c r="C1353" s="324" t="s">
        <v>185</v>
      </c>
      <c r="D1353" s="324" t="s">
        <v>186</v>
      </c>
      <c r="E1353" s="324" t="s">
        <v>187</v>
      </c>
      <c r="F1353" s="324" t="s">
        <v>188</v>
      </c>
      <c r="G1353" s="324" t="s">
        <v>189</v>
      </c>
      <c r="H1353" s="324" t="s">
        <v>190</v>
      </c>
      <c r="I1353" s="524" t="s">
        <v>191</v>
      </c>
    </row>
    <row r="1354" spans="1:9">
      <c r="A1354" s="326"/>
      <c r="B1354" s="326"/>
      <c r="C1354" s="327"/>
      <c r="D1354" s="328"/>
      <c r="E1354" s="327"/>
      <c r="F1354" s="328"/>
      <c r="G1354" s="328"/>
      <c r="H1354" s="328"/>
      <c r="I1354" s="525"/>
    </row>
    <row r="1355" spans="1:9">
      <c r="A1355" s="326"/>
      <c r="B1355" s="326"/>
      <c r="C1355" s="327"/>
      <c r="D1355" s="328"/>
      <c r="E1355" s="327"/>
      <c r="F1355" s="328"/>
      <c r="G1355" s="328"/>
      <c r="H1355" s="328"/>
      <c r="I1355" s="525"/>
    </row>
    <row r="1356" spans="1:9" ht="28.5">
      <c r="A1356" s="581" t="s">
        <v>15943</v>
      </c>
      <c r="B1356" s="96" t="s">
        <v>15673</v>
      </c>
      <c r="C1356" s="8" t="s">
        <v>24</v>
      </c>
      <c r="D1356" s="328">
        <v>1</v>
      </c>
      <c r="E1356" s="327">
        <v>1</v>
      </c>
      <c r="F1356" s="328">
        <v>1</v>
      </c>
      <c r="G1356" s="328">
        <v>541.65</v>
      </c>
      <c r="H1356" s="328">
        <v>1</v>
      </c>
      <c r="I1356" s="525">
        <v>541.65</v>
      </c>
    </row>
    <row r="1357" spans="1:9">
      <c r="A1357" s="568">
        <v>88267</v>
      </c>
      <c r="B1357" s="73" t="s">
        <v>7697</v>
      </c>
      <c r="C1357" s="327" t="s">
        <v>15855</v>
      </c>
      <c r="D1357" s="328">
        <v>0.4</v>
      </c>
      <c r="E1357" s="327">
        <v>1</v>
      </c>
      <c r="F1357" s="328">
        <v>1</v>
      </c>
      <c r="G1357" s="463">
        <v>25.04</v>
      </c>
      <c r="H1357" s="328">
        <v>1</v>
      </c>
      <c r="I1357" s="525">
        <v>10.016</v>
      </c>
    </row>
    <row r="1358" spans="1:9">
      <c r="A1358" s="326"/>
      <c r="B1358" s="326"/>
      <c r="C1358" s="327"/>
      <c r="D1358" s="328"/>
      <c r="E1358" s="327"/>
      <c r="F1358" s="328"/>
      <c r="G1358" s="328"/>
      <c r="H1358" s="328">
        <v>1</v>
      </c>
      <c r="I1358" s="525">
        <v>0</v>
      </c>
    </row>
    <row r="1359" spans="1:9">
      <c r="A1359" s="326"/>
      <c r="B1359" s="326"/>
      <c r="C1359" s="327"/>
      <c r="D1359" s="328"/>
      <c r="E1359" s="327"/>
      <c r="F1359" s="328"/>
      <c r="G1359" s="328"/>
      <c r="H1359" s="328"/>
      <c r="I1359" s="525"/>
    </row>
    <row r="1360" spans="1:9">
      <c r="A1360" s="580"/>
      <c r="B1360" s="331"/>
      <c r="C1360" s="330"/>
      <c r="D1360" s="330"/>
      <c r="E1360" s="330"/>
      <c r="F1360" s="330"/>
      <c r="G1360" s="330"/>
      <c r="H1360" s="63"/>
      <c r="I1360" s="526">
        <f t="shared" ref="I1360" si="93">G1360*D1360</f>
        <v>0</v>
      </c>
    </row>
    <row r="1361" spans="1:9" ht="15.75">
      <c r="H1361" s="11" t="s">
        <v>17</v>
      </c>
      <c r="I1361" s="505">
        <f>TRUNC( SUM(I1354:I1360),2)</f>
        <v>551.66</v>
      </c>
    </row>
    <row r="1363" spans="1:9" ht="15.75">
      <c r="A1363" s="565">
        <v>1190000105</v>
      </c>
      <c r="B1363" s="269"/>
      <c r="C1363" s="269"/>
      <c r="D1363" s="269"/>
      <c r="E1363" s="269"/>
      <c r="F1363" s="269"/>
      <c r="G1363" s="269"/>
      <c r="H1363" s="269"/>
      <c r="I1363" s="528"/>
    </row>
    <row r="1364" spans="1:9" ht="15.75">
      <c r="A1364" s="566"/>
      <c r="B1364" s="294" t="str">
        <f>Orçamento!D469</f>
        <v>B01.2  PRATELEIRA EM GRANITO CINZA ANDORINHA  1,50m X 0,50m. FORNECIMENTO E INSTALACAO</v>
      </c>
      <c r="C1364" s="270"/>
      <c r="D1364" s="270"/>
      <c r="E1364" s="270"/>
      <c r="F1364" s="270"/>
      <c r="G1364" s="270"/>
      <c r="H1364" s="270"/>
      <c r="I1364" s="529"/>
    </row>
    <row r="1365" spans="1:9" ht="15" customHeight="1">
      <c r="A1365" s="567"/>
      <c r="B1365" s="487"/>
      <c r="C1365" s="487"/>
      <c r="D1365" s="487"/>
      <c r="E1365" s="487"/>
      <c r="F1365" s="487"/>
      <c r="G1365" s="487"/>
      <c r="H1365" s="487"/>
      <c r="I1365" s="530"/>
    </row>
    <row r="1366" spans="1:9" ht="15.75">
      <c r="A1366" s="579" t="s">
        <v>184</v>
      </c>
      <c r="B1366" s="479" t="s">
        <v>14</v>
      </c>
      <c r="C1366" s="324" t="s">
        <v>185</v>
      </c>
      <c r="D1366" s="324" t="s">
        <v>186</v>
      </c>
      <c r="E1366" s="324" t="s">
        <v>187</v>
      </c>
      <c r="F1366" s="324" t="s">
        <v>188</v>
      </c>
      <c r="G1366" s="324" t="s">
        <v>189</v>
      </c>
      <c r="H1366" s="324" t="s">
        <v>190</v>
      </c>
      <c r="I1366" s="524" t="s">
        <v>191</v>
      </c>
    </row>
    <row r="1367" spans="1:9">
      <c r="A1367" s="326"/>
      <c r="B1367" s="327"/>
      <c r="C1367" s="327"/>
      <c r="D1367" s="327"/>
      <c r="E1367" s="327"/>
      <c r="F1367" s="327"/>
      <c r="G1367" s="327"/>
      <c r="H1367" s="327"/>
      <c r="I1367" s="531"/>
    </row>
    <row r="1368" spans="1:9">
      <c r="A1368" s="326"/>
      <c r="B1368" s="327"/>
      <c r="C1368" s="327"/>
      <c r="D1368" s="327"/>
      <c r="E1368" s="327"/>
      <c r="F1368" s="327"/>
      <c r="G1368" s="327"/>
      <c r="H1368" s="327"/>
      <c r="I1368" s="531"/>
    </row>
    <row r="1369" spans="1:9">
      <c r="A1369" s="326">
        <v>88316</v>
      </c>
      <c r="B1369" s="326" t="s">
        <v>7768</v>
      </c>
      <c r="C1369" s="327" t="s">
        <v>15855</v>
      </c>
      <c r="D1369" s="327">
        <v>0</v>
      </c>
      <c r="E1369" s="327">
        <v>1</v>
      </c>
      <c r="F1369" s="482">
        <v>1</v>
      </c>
      <c r="G1369" s="327">
        <v>20.13</v>
      </c>
      <c r="H1369" s="328">
        <v>1</v>
      </c>
      <c r="I1369" s="525">
        <f t="shared" ref="I1369" si="94">G1369*D1369</f>
        <v>0</v>
      </c>
    </row>
    <row r="1370" spans="1:9">
      <c r="A1370" s="582">
        <v>88243</v>
      </c>
      <c r="B1370" s="73" t="s">
        <v>7473</v>
      </c>
      <c r="C1370" s="327" t="s">
        <v>15855</v>
      </c>
      <c r="D1370" s="481">
        <v>1</v>
      </c>
      <c r="E1370" s="327">
        <v>1</v>
      </c>
      <c r="F1370" s="482">
        <v>1</v>
      </c>
      <c r="G1370" s="483">
        <v>21.61</v>
      </c>
      <c r="H1370" s="328">
        <v>1</v>
      </c>
      <c r="I1370" s="525">
        <f t="shared" ref="I1370" si="95">G1370*D1370</f>
        <v>21.61</v>
      </c>
    </row>
    <row r="1371" spans="1:9" s="492" customFormat="1">
      <c r="A1371" s="583">
        <v>88309</v>
      </c>
      <c r="B1371" s="489" t="s">
        <v>213</v>
      </c>
      <c r="C1371" s="488" t="s">
        <v>20</v>
      </c>
      <c r="D1371" s="488">
        <v>0</v>
      </c>
      <c r="E1371" s="327">
        <v>1</v>
      </c>
      <c r="F1371" s="482">
        <v>1</v>
      </c>
      <c r="G1371" s="490">
        <f>VLOOKUP(A1371,SINAPI!A1329:C21318,3,FALSE)</f>
        <v>25.75</v>
      </c>
      <c r="H1371" s="328">
        <v>1</v>
      </c>
      <c r="I1371" s="504">
        <f>TRUNC(D1371*G1371,2)</f>
        <v>0</v>
      </c>
    </row>
    <row r="1372" spans="1:9" s="492" customFormat="1" ht="25.5">
      <c r="A1372" s="568">
        <v>11795</v>
      </c>
      <c r="B1372" s="73" t="s">
        <v>12569</v>
      </c>
      <c r="C1372" s="488" t="s">
        <v>15967</v>
      </c>
      <c r="D1372" s="488">
        <v>0.83</v>
      </c>
      <c r="E1372" s="327">
        <v>1</v>
      </c>
      <c r="F1372" s="482">
        <v>1</v>
      </c>
      <c r="G1372" s="490">
        <v>671.69</v>
      </c>
      <c r="H1372" s="328">
        <v>1</v>
      </c>
      <c r="I1372" s="504">
        <f>TRUNC(D1372*G1372,2)</f>
        <v>557.5</v>
      </c>
    </row>
    <row r="1373" spans="1:9" s="492" customFormat="1" ht="18">
      <c r="A1373" s="568">
        <v>37591</v>
      </c>
      <c r="B1373" s="73" t="s">
        <v>14272</v>
      </c>
      <c r="C1373" s="493" t="s">
        <v>24</v>
      </c>
      <c r="D1373" s="488">
        <v>3</v>
      </c>
      <c r="E1373" s="327">
        <v>1</v>
      </c>
      <c r="F1373" s="482">
        <v>1</v>
      </c>
      <c r="G1373" s="494">
        <v>22.17</v>
      </c>
      <c r="H1373" s="491"/>
      <c r="I1373" s="504">
        <f>TRUNC(D1373*G1373,2)</f>
        <v>66.510000000000005</v>
      </c>
    </row>
    <row r="1374" spans="1:9" s="492" customFormat="1">
      <c r="A1374" s="568"/>
      <c r="B1374" s="73"/>
      <c r="C1374" s="80"/>
      <c r="D1374" s="488"/>
      <c r="E1374" s="488"/>
      <c r="F1374" s="488"/>
      <c r="G1374" s="490"/>
      <c r="H1374" s="491"/>
      <c r="I1374" s="504"/>
    </row>
    <row r="1375" spans="1:9">
      <c r="A1375" s="569"/>
      <c r="B1375" s="482"/>
      <c r="C1375" s="482"/>
      <c r="D1375" s="482"/>
      <c r="E1375" s="482"/>
      <c r="F1375" s="482"/>
      <c r="G1375" s="482"/>
      <c r="H1375" s="482"/>
      <c r="I1375" s="532"/>
    </row>
    <row r="1376" spans="1:9">
      <c r="A1376" s="570"/>
      <c r="B1376" s="485"/>
      <c r="C1376" s="484"/>
      <c r="D1376" s="484"/>
      <c r="E1376" s="484"/>
      <c r="F1376" s="484"/>
      <c r="G1376" s="484"/>
      <c r="H1376" s="484"/>
      <c r="I1376" s="533">
        <f t="shared" ref="I1376" si="96">G1376*D1376</f>
        <v>0</v>
      </c>
    </row>
    <row r="1377" spans="1:10" ht="15.75">
      <c r="A1377" s="570"/>
      <c r="B1377" s="484"/>
      <c r="C1377" s="484"/>
      <c r="D1377" s="484"/>
      <c r="E1377" s="484"/>
      <c r="F1377" s="484"/>
      <c r="G1377" s="484"/>
      <c r="H1377" s="486" t="s">
        <v>17</v>
      </c>
      <c r="I1377" s="534">
        <f>TRUNC( SUM(I1367:I1376),2)</f>
        <v>645.62</v>
      </c>
    </row>
    <row r="1378" spans="1:10">
      <c r="B1378" s="292"/>
      <c r="H1378" s="292"/>
      <c r="I1378" s="535"/>
      <c r="J1378" s="292"/>
    </row>
    <row r="1379" spans="1:10" ht="15.75">
      <c r="A1379" s="565">
        <v>1190000106</v>
      </c>
      <c r="B1379" s="269"/>
      <c r="C1379" s="269"/>
      <c r="D1379" s="269"/>
      <c r="E1379" s="269"/>
      <c r="F1379" s="269"/>
      <c r="G1379" s="269"/>
      <c r="H1379" s="269"/>
      <c r="I1379" s="528"/>
    </row>
    <row r="1380" spans="1:10" ht="15.75">
      <c r="A1380" s="566"/>
      <c r="B1380" s="294" t="str">
        <f>Orçamento!D470</f>
        <v>B02  BANCADA DE GRANITO CINZA ANDORINHA 1,50x0,60m.FORNECIMENTO E INSTALACAO</v>
      </c>
      <c r="C1380" s="270"/>
      <c r="D1380" s="270"/>
      <c r="E1380" s="270"/>
      <c r="F1380" s="270"/>
      <c r="G1380" s="270"/>
      <c r="H1380" s="270"/>
      <c r="I1380" s="529"/>
    </row>
    <row r="1381" spans="1:10">
      <c r="A1381" s="567"/>
      <c r="B1381" s="487"/>
      <c r="C1381" s="487"/>
      <c r="D1381" s="487"/>
      <c r="E1381" s="487"/>
      <c r="F1381" s="487"/>
      <c r="G1381" s="487"/>
      <c r="H1381" s="487"/>
      <c r="I1381" s="530"/>
    </row>
    <row r="1382" spans="1:10" ht="15.75">
      <c r="A1382" s="579" t="s">
        <v>184</v>
      </c>
      <c r="B1382" s="479" t="s">
        <v>14</v>
      </c>
      <c r="C1382" s="324" t="s">
        <v>185</v>
      </c>
      <c r="D1382" s="324" t="s">
        <v>186</v>
      </c>
      <c r="E1382" s="324" t="s">
        <v>187</v>
      </c>
      <c r="F1382" s="324" t="s">
        <v>188</v>
      </c>
      <c r="G1382" s="324" t="s">
        <v>189</v>
      </c>
      <c r="H1382" s="324" t="s">
        <v>190</v>
      </c>
      <c r="I1382" s="524" t="s">
        <v>191</v>
      </c>
    </row>
    <row r="1383" spans="1:10">
      <c r="A1383" s="326"/>
      <c r="B1383" s="327"/>
      <c r="C1383" s="327"/>
      <c r="D1383" s="327"/>
      <c r="E1383" s="327"/>
      <c r="F1383" s="327"/>
      <c r="G1383" s="327"/>
      <c r="H1383" s="327"/>
      <c r="I1383" s="531"/>
    </row>
    <row r="1384" spans="1:10">
      <c r="A1384" s="326"/>
      <c r="B1384" s="327"/>
      <c r="C1384" s="327"/>
      <c r="D1384" s="327"/>
      <c r="E1384" s="327"/>
      <c r="F1384" s="327"/>
      <c r="G1384" s="327"/>
      <c r="H1384" s="327"/>
      <c r="I1384" s="531"/>
    </row>
    <row r="1385" spans="1:10">
      <c r="A1385" s="326">
        <v>88316</v>
      </c>
      <c r="B1385" s="326" t="s">
        <v>7768</v>
      </c>
      <c r="C1385" s="327" t="s">
        <v>15855</v>
      </c>
      <c r="D1385" s="327">
        <v>0.4</v>
      </c>
      <c r="E1385" s="327">
        <v>1</v>
      </c>
      <c r="F1385" s="482">
        <v>1</v>
      </c>
      <c r="G1385" s="327">
        <v>20.13</v>
      </c>
      <c r="H1385" s="328">
        <v>1</v>
      </c>
      <c r="I1385" s="525">
        <f t="shared" ref="I1385:I1386" si="97">G1385*D1385</f>
        <v>8.0519999999999996</v>
      </c>
    </row>
    <row r="1386" spans="1:10">
      <c r="A1386" s="582">
        <v>88243</v>
      </c>
      <c r="B1386" s="73" t="s">
        <v>7473</v>
      </c>
      <c r="C1386" s="327" t="s">
        <v>15855</v>
      </c>
      <c r="D1386" s="481">
        <v>0.4</v>
      </c>
      <c r="E1386" s="327">
        <v>1</v>
      </c>
      <c r="F1386" s="482">
        <v>1</v>
      </c>
      <c r="G1386" s="483">
        <v>21.61</v>
      </c>
      <c r="H1386" s="328">
        <v>1</v>
      </c>
      <c r="I1386" s="525">
        <f t="shared" si="97"/>
        <v>8.6440000000000001</v>
      </c>
    </row>
    <row r="1387" spans="1:10">
      <c r="A1387" s="583">
        <v>88309</v>
      </c>
      <c r="B1387" s="489" t="s">
        <v>213</v>
      </c>
      <c r="C1387" s="488" t="s">
        <v>20</v>
      </c>
      <c r="D1387" s="488">
        <v>0.5</v>
      </c>
      <c r="E1387" s="327">
        <v>1</v>
      </c>
      <c r="F1387" s="482">
        <v>1</v>
      </c>
      <c r="G1387" s="490">
        <f>VLOOKUP(A1387,SINAPI!A1345:C21334,3,FALSE)</f>
        <v>25.75</v>
      </c>
      <c r="H1387" s="328">
        <v>1</v>
      </c>
      <c r="I1387" s="504">
        <f>TRUNC(D1387*G1387,2)</f>
        <v>12.87</v>
      </c>
    </row>
    <row r="1388" spans="1:10" ht="25.5">
      <c r="A1388" s="568">
        <v>11795</v>
      </c>
      <c r="B1388" s="73" t="s">
        <v>12569</v>
      </c>
      <c r="C1388" s="488" t="s">
        <v>15967</v>
      </c>
      <c r="D1388" s="488">
        <v>0.83</v>
      </c>
      <c r="E1388" s="327">
        <v>1</v>
      </c>
      <c r="F1388" s="482">
        <v>1</v>
      </c>
      <c r="G1388" s="490">
        <v>671.69</v>
      </c>
      <c r="H1388" s="328">
        <v>1</v>
      </c>
      <c r="I1388" s="504">
        <f>TRUNC(D1388*G1388,2)</f>
        <v>557.5</v>
      </c>
    </row>
    <row r="1389" spans="1:10" ht="18">
      <c r="A1389" s="568"/>
      <c r="B1389" s="73"/>
      <c r="C1389" s="493"/>
      <c r="D1389" s="488"/>
      <c r="E1389" s="327"/>
      <c r="F1389" s="482"/>
      <c r="G1389" s="494"/>
      <c r="H1389" s="491"/>
      <c r="I1389" s="504"/>
    </row>
    <row r="1390" spans="1:10">
      <c r="A1390" s="568"/>
      <c r="B1390" s="73"/>
      <c r="C1390" s="80"/>
      <c r="D1390" s="488"/>
      <c r="E1390" s="488"/>
      <c r="F1390" s="488"/>
      <c r="G1390" s="490"/>
      <c r="H1390" s="491"/>
      <c r="I1390" s="504"/>
    </row>
    <row r="1391" spans="1:10">
      <c r="A1391" s="569"/>
      <c r="B1391" s="482"/>
      <c r="C1391" s="482"/>
      <c r="D1391" s="482"/>
      <c r="E1391" s="482"/>
      <c r="F1391" s="482"/>
      <c r="G1391" s="482"/>
      <c r="H1391" s="482"/>
      <c r="I1391" s="532"/>
    </row>
    <row r="1392" spans="1:10">
      <c r="A1392" s="570"/>
      <c r="B1392" s="485"/>
      <c r="C1392" s="484"/>
      <c r="D1392" s="484"/>
      <c r="E1392" s="484"/>
      <c r="F1392" s="484"/>
      <c r="G1392" s="484"/>
      <c r="H1392" s="484"/>
      <c r="I1392" s="533">
        <f t="shared" ref="I1392" si="98">G1392*D1392</f>
        <v>0</v>
      </c>
    </row>
    <row r="1393" spans="1:9" ht="15.75">
      <c r="A1393" s="570"/>
      <c r="B1393" s="484"/>
      <c r="C1393" s="484"/>
      <c r="D1393" s="484"/>
      <c r="E1393" s="484"/>
      <c r="F1393" s="484"/>
      <c r="G1393" s="484"/>
      <c r="H1393" s="486" t="s">
        <v>17</v>
      </c>
      <c r="I1393" s="534">
        <f>TRUNC( SUM(I1383:I1392),2)</f>
        <v>587.05999999999995</v>
      </c>
    </row>
    <row r="1395" spans="1:9" ht="15.75">
      <c r="A1395" s="565">
        <v>1190000107</v>
      </c>
      <c r="B1395" s="269"/>
      <c r="C1395" s="269"/>
      <c r="D1395" s="269"/>
      <c r="E1395" s="269"/>
      <c r="F1395" s="269"/>
      <c r="G1395" s="269"/>
      <c r="H1395" s="269"/>
      <c r="I1395" s="528"/>
    </row>
    <row r="1396" spans="1:9" ht="15.75">
      <c r="A1396" s="566"/>
      <c r="B1396" s="294" t="str">
        <f>Orçamento!D472</f>
        <v>B03  BANCADA DE GRANITO CINZA ANDORINHA COM CUBA DE LOUÇA OVAL DE EMBUTIR E FRALDÁRIO NA BANCADA 2,50m X 0,60m.FORNECIMENTO E INSTALACAO</v>
      </c>
      <c r="C1396" s="270"/>
      <c r="D1396" s="270"/>
      <c r="E1396" s="270"/>
      <c r="F1396" s="270"/>
      <c r="G1396" s="270" t="s">
        <v>15968</v>
      </c>
      <c r="H1396" s="270"/>
      <c r="I1396" s="529"/>
    </row>
    <row r="1397" spans="1:9">
      <c r="A1397" s="567"/>
      <c r="B1397" s="487"/>
      <c r="C1397" s="487"/>
      <c r="D1397" s="487"/>
      <c r="E1397" s="487"/>
      <c r="F1397" s="487"/>
      <c r="G1397" s="487"/>
      <c r="H1397" s="487"/>
      <c r="I1397" s="530"/>
    </row>
    <row r="1398" spans="1:9" ht="15.75">
      <c r="A1398" s="579" t="s">
        <v>184</v>
      </c>
      <c r="B1398" s="479" t="s">
        <v>14</v>
      </c>
      <c r="C1398" s="324" t="s">
        <v>185</v>
      </c>
      <c r="D1398" s="324" t="s">
        <v>186</v>
      </c>
      <c r="E1398" s="324" t="s">
        <v>187</v>
      </c>
      <c r="F1398" s="324" t="s">
        <v>188</v>
      </c>
      <c r="G1398" s="324" t="s">
        <v>189</v>
      </c>
      <c r="H1398" s="324" t="s">
        <v>190</v>
      </c>
      <c r="I1398" s="524" t="s">
        <v>191</v>
      </c>
    </row>
    <row r="1399" spans="1:9">
      <c r="A1399" s="326"/>
      <c r="B1399" s="327"/>
      <c r="C1399" s="327"/>
      <c r="D1399" s="327"/>
      <c r="E1399" s="327"/>
      <c r="F1399" s="327"/>
      <c r="G1399" s="327"/>
      <c r="H1399" s="327"/>
      <c r="I1399" s="531"/>
    </row>
    <row r="1400" spans="1:9">
      <c r="A1400" s="326"/>
      <c r="B1400" s="327"/>
      <c r="C1400" s="327"/>
      <c r="D1400" s="327"/>
      <c r="E1400" s="327"/>
      <c r="F1400" s="327"/>
      <c r="G1400" s="327"/>
      <c r="H1400" s="327"/>
      <c r="I1400" s="531"/>
    </row>
    <row r="1401" spans="1:9" ht="25.5">
      <c r="A1401" s="568">
        <v>86901</v>
      </c>
      <c r="B1401" s="73" t="s">
        <v>7829</v>
      </c>
      <c r="C1401" s="327" t="s">
        <v>15282</v>
      </c>
      <c r="D1401" s="327">
        <v>1</v>
      </c>
      <c r="E1401" s="327">
        <v>1</v>
      </c>
      <c r="F1401" s="482">
        <v>1</v>
      </c>
      <c r="G1401" s="480">
        <f>SINAPI!C7189</f>
        <v>151.84</v>
      </c>
      <c r="H1401" s="328">
        <v>1</v>
      </c>
      <c r="I1401" s="525">
        <f t="shared" ref="I1401:I1402" si="99">G1401*D1401</f>
        <v>151.84</v>
      </c>
    </row>
    <row r="1402" spans="1:9">
      <c r="A1402" s="582">
        <v>88243</v>
      </c>
      <c r="B1402" s="73" t="s">
        <v>7473</v>
      </c>
      <c r="C1402" s="327" t="s">
        <v>15855</v>
      </c>
      <c r="D1402" s="481">
        <v>0.6</v>
      </c>
      <c r="E1402" s="327">
        <v>1</v>
      </c>
      <c r="F1402" s="482">
        <v>1</v>
      </c>
      <c r="G1402" s="483">
        <v>21.61</v>
      </c>
      <c r="H1402" s="328">
        <v>1</v>
      </c>
      <c r="I1402" s="525">
        <f t="shared" si="99"/>
        <v>12.965999999999999</v>
      </c>
    </row>
    <row r="1403" spans="1:9">
      <c r="A1403" s="583">
        <v>88309</v>
      </c>
      <c r="B1403" s="489" t="s">
        <v>213</v>
      </c>
      <c r="C1403" s="488" t="s">
        <v>20</v>
      </c>
      <c r="D1403" s="488">
        <v>1.2</v>
      </c>
      <c r="E1403" s="327">
        <v>1</v>
      </c>
      <c r="F1403" s="482">
        <v>1</v>
      </c>
      <c r="G1403" s="490">
        <f>VLOOKUP(A1403,SINAPI!A1361:C21350,3,FALSE)</f>
        <v>25.75</v>
      </c>
      <c r="H1403" s="328">
        <v>1</v>
      </c>
      <c r="I1403" s="504">
        <f>TRUNC(D1403*G1403,2)</f>
        <v>30.9</v>
      </c>
    </row>
    <row r="1404" spans="1:9" ht="25.5">
      <c r="A1404" s="568">
        <v>11795</v>
      </c>
      <c r="B1404" s="73" t="s">
        <v>12569</v>
      </c>
      <c r="C1404" s="488" t="s">
        <v>15967</v>
      </c>
      <c r="D1404" s="488">
        <v>1.65</v>
      </c>
      <c r="E1404" s="327">
        <v>1</v>
      </c>
      <c r="F1404" s="482">
        <v>1</v>
      </c>
      <c r="G1404" s="490">
        <v>671.69</v>
      </c>
      <c r="H1404" s="328">
        <v>1</v>
      </c>
      <c r="I1404" s="504">
        <f>TRUNC(D1404*G1404,2)</f>
        <v>1108.28</v>
      </c>
    </row>
    <row r="1405" spans="1:9" ht="18">
      <c r="A1405" s="568"/>
      <c r="B1405" s="73"/>
      <c r="C1405" s="493"/>
      <c r="D1405" s="488"/>
      <c r="E1405" s="327"/>
      <c r="F1405" s="482"/>
      <c r="G1405" s="494"/>
      <c r="H1405" s="491"/>
      <c r="I1405" s="504"/>
    </row>
    <row r="1406" spans="1:9">
      <c r="A1406" s="568"/>
      <c r="B1406" s="73"/>
      <c r="C1406" s="80"/>
      <c r="D1406" s="488"/>
      <c r="E1406" s="488"/>
      <c r="F1406" s="488"/>
      <c r="G1406" s="490"/>
      <c r="H1406" s="491"/>
      <c r="I1406" s="504"/>
    </row>
    <row r="1407" spans="1:9">
      <c r="A1407" s="569"/>
      <c r="B1407" s="482"/>
      <c r="C1407" s="482"/>
      <c r="D1407" s="482"/>
      <c r="E1407" s="482"/>
      <c r="F1407" s="482"/>
      <c r="G1407" s="482"/>
      <c r="H1407" s="482"/>
      <c r="I1407" s="532"/>
    </row>
    <row r="1408" spans="1:9">
      <c r="A1408" s="570"/>
      <c r="B1408" s="485"/>
      <c r="C1408" s="484"/>
      <c r="D1408" s="484"/>
      <c r="E1408" s="484"/>
      <c r="F1408" s="484"/>
      <c r="G1408" s="484"/>
      <c r="H1408" s="484"/>
      <c r="I1408" s="533">
        <f t="shared" ref="I1408" si="100">G1408*D1408</f>
        <v>0</v>
      </c>
    </row>
    <row r="1409" spans="1:9" ht="15.75">
      <c r="A1409" s="570"/>
      <c r="B1409" s="484"/>
      <c r="C1409" s="484"/>
      <c r="D1409" s="484"/>
      <c r="E1409" s="484"/>
      <c r="F1409" s="484"/>
      <c r="G1409" s="484"/>
      <c r="H1409" s="486" t="s">
        <v>17</v>
      </c>
      <c r="I1409" s="534">
        <f>TRUNC( SUM(I1399:I1408),2)</f>
        <v>1303.98</v>
      </c>
    </row>
    <row r="1412" spans="1:9" ht="15.75">
      <c r="A1412" s="565">
        <v>1190000108</v>
      </c>
      <c r="B1412" s="269"/>
      <c r="C1412" s="269"/>
      <c r="D1412" s="269"/>
      <c r="E1412" s="269"/>
      <c r="F1412" s="269"/>
      <c r="G1412" s="269"/>
      <c r="H1412" s="269"/>
      <c r="I1412" s="528"/>
    </row>
    <row r="1413" spans="1:9" ht="15.75">
      <c r="A1413" s="566"/>
      <c r="B1413" s="294" t="str">
        <f>Orçamento!D475</f>
        <v>B06 BANCADA DE GRANITO CINZA ANDORINHA COM CUBA DE LOUÇA OVAL DE EMBUTIR 1,90m X 0,50m.FORNECIMENTO E INSTALACAO</v>
      </c>
      <c r="C1413" s="270"/>
      <c r="D1413" s="270"/>
      <c r="E1413" s="270"/>
      <c r="F1413" s="270"/>
      <c r="G1413" s="270"/>
      <c r="H1413" s="270"/>
      <c r="I1413" s="529"/>
    </row>
    <row r="1414" spans="1:9">
      <c r="A1414" s="567"/>
      <c r="B1414" s="487"/>
      <c r="C1414" s="487"/>
      <c r="D1414" s="487"/>
      <c r="E1414" s="487"/>
      <c r="F1414" s="487"/>
      <c r="G1414" s="487"/>
      <c r="H1414" s="487"/>
      <c r="I1414" s="530"/>
    </row>
    <row r="1415" spans="1:9" ht="15.75">
      <c r="A1415" s="579" t="s">
        <v>184</v>
      </c>
      <c r="B1415" s="479" t="s">
        <v>14</v>
      </c>
      <c r="C1415" s="324" t="s">
        <v>185</v>
      </c>
      <c r="D1415" s="324" t="s">
        <v>186</v>
      </c>
      <c r="E1415" s="324" t="s">
        <v>187</v>
      </c>
      <c r="F1415" s="324" t="s">
        <v>188</v>
      </c>
      <c r="G1415" s="324" t="s">
        <v>189</v>
      </c>
      <c r="H1415" s="324" t="s">
        <v>190</v>
      </c>
      <c r="I1415" s="524" t="s">
        <v>191</v>
      </c>
    </row>
    <row r="1416" spans="1:9">
      <c r="A1416" s="326"/>
      <c r="B1416" s="327"/>
      <c r="C1416" s="327"/>
      <c r="D1416" s="327"/>
      <c r="E1416" s="327"/>
      <c r="F1416" s="327"/>
      <c r="G1416" s="327"/>
      <c r="H1416" s="327"/>
      <c r="I1416" s="531"/>
    </row>
    <row r="1417" spans="1:9">
      <c r="A1417" s="326"/>
      <c r="B1417" s="327"/>
      <c r="C1417" s="327"/>
      <c r="D1417" s="327"/>
      <c r="E1417" s="327"/>
      <c r="F1417" s="327"/>
      <c r="G1417" s="327"/>
      <c r="H1417" s="327"/>
      <c r="I1417" s="531"/>
    </row>
    <row r="1418" spans="1:9" ht="25.5">
      <c r="A1418" s="568">
        <v>86901</v>
      </c>
      <c r="B1418" s="73" t="s">
        <v>7829</v>
      </c>
      <c r="C1418" s="327" t="s">
        <v>15282</v>
      </c>
      <c r="D1418" s="327">
        <v>1</v>
      </c>
      <c r="E1418" s="327">
        <v>1</v>
      </c>
      <c r="F1418" s="482">
        <v>1</v>
      </c>
      <c r="G1418" s="480">
        <f>G1435</f>
        <v>151.84</v>
      </c>
      <c r="H1418" s="328">
        <v>1</v>
      </c>
      <c r="I1418" s="525">
        <f t="shared" ref="I1418:I1419" si="101">G1418*D1418</f>
        <v>151.84</v>
      </c>
    </row>
    <row r="1419" spans="1:9">
      <c r="A1419" s="582">
        <v>88243</v>
      </c>
      <c r="B1419" s="73" t="s">
        <v>7473</v>
      </c>
      <c r="C1419" s="327" t="s">
        <v>15855</v>
      </c>
      <c r="D1419" s="481">
        <v>0.6</v>
      </c>
      <c r="E1419" s="327">
        <v>1</v>
      </c>
      <c r="F1419" s="482">
        <v>1</v>
      </c>
      <c r="G1419" s="483">
        <v>21.61</v>
      </c>
      <c r="H1419" s="328">
        <v>1</v>
      </c>
      <c r="I1419" s="525">
        <f t="shared" si="101"/>
        <v>12.965999999999999</v>
      </c>
    </row>
    <row r="1420" spans="1:9">
      <c r="A1420" s="583">
        <v>88309</v>
      </c>
      <c r="B1420" s="489" t="s">
        <v>213</v>
      </c>
      <c r="C1420" s="488" t="s">
        <v>20</v>
      </c>
      <c r="D1420" s="488">
        <v>1.2</v>
      </c>
      <c r="E1420" s="327">
        <v>1</v>
      </c>
      <c r="F1420" s="482">
        <v>1</v>
      </c>
      <c r="G1420" s="490">
        <f>VLOOKUP(A1420,SINAPI!A1378:C21367,3,FALSE)</f>
        <v>25.75</v>
      </c>
      <c r="H1420" s="328">
        <v>1</v>
      </c>
      <c r="I1420" s="504">
        <f>TRUNC(D1420*G1420,2)</f>
        <v>30.9</v>
      </c>
    </row>
    <row r="1421" spans="1:9" ht="25.5">
      <c r="A1421" s="568">
        <v>11795</v>
      </c>
      <c r="B1421" s="73" t="s">
        <v>12569</v>
      </c>
      <c r="C1421" s="488" t="s">
        <v>15967</v>
      </c>
      <c r="D1421" s="488">
        <v>1.05</v>
      </c>
      <c r="E1421" s="327">
        <v>1</v>
      </c>
      <c r="F1421" s="482">
        <v>1</v>
      </c>
      <c r="G1421" s="490">
        <v>671.69</v>
      </c>
      <c r="H1421" s="328">
        <v>1</v>
      </c>
      <c r="I1421" s="504">
        <f>TRUNC(D1421*G1421,2)</f>
        <v>705.27</v>
      </c>
    </row>
    <row r="1422" spans="1:9" ht="18">
      <c r="A1422" s="568"/>
      <c r="B1422" s="73"/>
      <c r="C1422" s="493"/>
      <c r="D1422" s="488"/>
      <c r="E1422" s="327"/>
      <c r="F1422" s="482"/>
      <c r="G1422" s="494"/>
      <c r="H1422" s="491"/>
      <c r="I1422" s="504"/>
    </row>
    <row r="1423" spans="1:9">
      <c r="A1423" s="568"/>
      <c r="B1423" s="73"/>
      <c r="C1423" s="80"/>
      <c r="D1423" s="488"/>
      <c r="E1423" s="488"/>
      <c r="F1423" s="488"/>
      <c r="G1423" s="490"/>
      <c r="H1423" s="491"/>
      <c r="I1423" s="504"/>
    </row>
    <row r="1424" spans="1:9">
      <c r="A1424" s="569"/>
      <c r="B1424" s="482"/>
      <c r="C1424" s="482"/>
      <c r="D1424" s="482"/>
      <c r="E1424" s="482"/>
      <c r="F1424" s="482"/>
      <c r="G1424" s="482"/>
      <c r="H1424" s="482"/>
      <c r="I1424" s="532"/>
    </row>
    <row r="1425" spans="1:9">
      <c r="A1425" s="570"/>
      <c r="B1425" s="485"/>
      <c r="C1425" s="484"/>
      <c r="D1425" s="484"/>
      <c r="E1425" s="484"/>
      <c r="F1425" s="484"/>
      <c r="G1425" s="484"/>
      <c r="H1425" s="484"/>
      <c r="I1425" s="533">
        <f t="shared" ref="I1425" si="102">G1425*D1425</f>
        <v>0</v>
      </c>
    </row>
    <row r="1426" spans="1:9" ht="15.75">
      <c r="A1426" s="570"/>
      <c r="B1426" s="484"/>
      <c r="C1426" s="484"/>
      <c r="D1426" s="484"/>
      <c r="E1426" s="484"/>
      <c r="F1426" s="484"/>
      <c r="G1426" s="484"/>
      <c r="H1426" s="486" t="s">
        <v>17</v>
      </c>
      <c r="I1426" s="534">
        <f>TRUNC( SUM(I1416:I1425),2)</f>
        <v>900.97</v>
      </c>
    </row>
    <row r="1429" spans="1:9" ht="15.75">
      <c r="A1429" s="565">
        <v>1190000109</v>
      </c>
      <c r="B1429" s="269"/>
      <c r="C1429" s="269"/>
      <c r="D1429" s="269"/>
      <c r="E1429" s="269"/>
      <c r="F1429" s="269"/>
      <c r="G1429" s="269"/>
      <c r="H1429" s="269"/>
      <c r="I1429" s="528"/>
    </row>
    <row r="1430" spans="1:9" ht="15.75">
      <c r="A1430" s="566"/>
      <c r="B1430" s="294" t="str">
        <f>Orçamento!D476</f>
        <v>B07  BANCADA DE GRANITO CINZA ANDORINHA COM 2 CUBAS DE LOUÇA OVAL DE EMBUTIR 1,60m X 0,50m.FORNECIMENTO E INSTALACAO</v>
      </c>
      <c r="C1430" s="270"/>
      <c r="D1430" s="270"/>
      <c r="E1430" s="270"/>
      <c r="F1430" s="270"/>
      <c r="G1430" s="270"/>
      <c r="H1430" s="270"/>
      <c r="I1430" s="529"/>
    </row>
    <row r="1431" spans="1:9">
      <c r="A1431" s="567"/>
      <c r="B1431" s="487"/>
      <c r="C1431" s="487"/>
      <c r="D1431" s="487"/>
      <c r="E1431" s="487"/>
      <c r="F1431" s="487"/>
      <c r="G1431" s="487"/>
      <c r="H1431" s="487"/>
      <c r="I1431" s="530"/>
    </row>
    <row r="1432" spans="1:9" ht="15.75">
      <c r="A1432" s="579" t="s">
        <v>184</v>
      </c>
      <c r="B1432" s="479" t="s">
        <v>14</v>
      </c>
      <c r="C1432" s="324" t="s">
        <v>185</v>
      </c>
      <c r="D1432" s="324" t="s">
        <v>186</v>
      </c>
      <c r="E1432" s="324" t="s">
        <v>187</v>
      </c>
      <c r="F1432" s="324" t="s">
        <v>188</v>
      </c>
      <c r="G1432" s="324" t="s">
        <v>189</v>
      </c>
      <c r="H1432" s="324" t="s">
        <v>190</v>
      </c>
      <c r="I1432" s="524" t="s">
        <v>191</v>
      </c>
    </row>
    <row r="1433" spans="1:9">
      <c r="A1433" s="326"/>
      <c r="B1433" s="327"/>
      <c r="C1433" s="327"/>
      <c r="D1433" s="327"/>
      <c r="E1433" s="327"/>
      <c r="F1433" s="327"/>
      <c r="G1433" s="327"/>
      <c r="H1433" s="327"/>
      <c r="I1433" s="531"/>
    </row>
    <row r="1434" spans="1:9">
      <c r="A1434" s="326"/>
      <c r="B1434" s="327"/>
      <c r="C1434" s="327"/>
      <c r="D1434" s="327"/>
      <c r="E1434" s="327"/>
      <c r="F1434" s="327"/>
      <c r="G1434" s="327"/>
      <c r="H1434" s="327"/>
      <c r="I1434" s="531"/>
    </row>
    <row r="1435" spans="1:9" ht="25.5">
      <c r="A1435" s="568">
        <v>86901</v>
      </c>
      <c r="B1435" s="73" t="s">
        <v>7829</v>
      </c>
      <c r="C1435" s="327" t="s">
        <v>15282</v>
      </c>
      <c r="D1435" s="327">
        <v>2</v>
      </c>
      <c r="E1435" s="327">
        <v>1</v>
      </c>
      <c r="F1435" s="482">
        <v>1</v>
      </c>
      <c r="G1435" s="480">
        <v>151.84</v>
      </c>
      <c r="H1435" s="328">
        <v>1</v>
      </c>
      <c r="I1435" s="525">
        <f t="shared" ref="I1435:I1436" si="103">G1435*D1435</f>
        <v>303.68</v>
      </c>
    </row>
    <row r="1436" spans="1:9">
      <c r="A1436" s="582">
        <v>88243</v>
      </c>
      <c r="B1436" s="73" t="s">
        <v>7473</v>
      </c>
      <c r="C1436" s="327" t="s">
        <v>15855</v>
      </c>
      <c r="D1436" s="481">
        <v>0.6</v>
      </c>
      <c r="E1436" s="327">
        <v>1</v>
      </c>
      <c r="F1436" s="482">
        <v>1</v>
      </c>
      <c r="G1436" s="483">
        <v>21.61</v>
      </c>
      <c r="H1436" s="328">
        <v>1</v>
      </c>
      <c r="I1436" s="525">
        <f t="shared" si="103"/>
        <v>12.965999999999999</v>
      </c>
    </row>
    <row r="1437" spans="1:9">
      <c r="A1437" s="583">
        <v>88309</v>
      </c>
      <c r="B1437" s="489" t="s">
        <v>213</v>
      </c>
      <c r="C1437" s="488" t="s">
        <v>20</v>
      </c>
      <c r="D1437" s="488">
        <v>1.5</v>
      </c>
      <c r="E1437" s="327">
        <v>1</v>
      </c>
      <c r="F1437" s="482">
        <v>1</v>
      </c>
      <c r="G1437" s="490">
        <f>VLOOKUP(A1437,SINAPI!A1395:C21384,3,FALSE)</f>
        <v>25.75</v>
      </c>
      <c r="H1437" s="328">
        <v>1</v>
      </c>
      <c r="I1437" s="504">
        <f>TRUNC(D1437*G1437,2)</f>
        <v>38.619999999999997</v>
      </c>
    </row>
    <row r="1438" spans="1:9" ht="25.5">
      <c r="A1438" s="568">
        <v>11795</v>
      </c>
      <c r="B1438" s="73" t="s">
        <v>12569</v>
      </c>
      <c r="C1438" s="488" t="s">
        <v>15967</v>
      </c>
      <c r="D1438" s="488">
        <v>0.88</v>
      </c>
      <c r="E1438" s="327">
        <v>1</v>
      </c>
      <c r="F1438" s="482">
        <v>1</v>
      </c>
      <c r="G1438" s="490">
        <v>671.69</v>
      </c>
      <c r="H1438" s="328">
        <v>1</v>
      </c>
      <c r="I1438" s="504">
        <f>TRUNC(D1438*G1438,2)</f>
        <v>591.08000000000004</v>
      </c>
    </row>
    <row r="1439" spans="1:9" ht="18">
      <c r="A1439" s="568"/>
      <c r="B1439" s="73"/>
      <c r="C1439" s="493"/>
      <c r="D1439" s="488"/>
      <c r="E1439" s="327"/>
      <c r="F1439" s="482"/>
      <c r="G1439" s="494"/>
      <c r="H1439" s="491"/>
      <c r="I1439" s="504"/>
    </row>
    <row r="1440" spans="1:9">
      <c r="A1440" s="568"/>
      <c r="B1440" s="73"/>
      <c r="C1440" s="80"/>
      <c r="D1440" s="488"/>
      <c r="E1440" s="488"/>
      <c r="F1440" s="488"/>
      <c r="G1440" s="490"/>
      <c r="H1440" s="491"/>
      <c r="I1440" s="504"/>
    </row>
    <row r="1441" spans="1:9">
      <c r="A1441" s="569"/>
      <c r="B1441" s="482"/>
      <c r="C1441" s="482"/>
      <c r="D1441" s="482"/>
      <c r="E1441" s="482"/>
      <c r="F1441" s="482"/>
      <c r="G1441" s="482"/>
      <c r="H1441" s="482"/>
      <c r="I1441" s="532"/>
    </row>
    <row r="1442" spans="1:9">
      <c r="A1442" s="570"/>
      <c r="B1442" s="485"/>
      <c r="C1442" s="484"/>
      <c r="D1442" s="484"/>
      <c r="E1442" s="484"/>
      <c r="F1442" s="484"/>
      <c r="G1442" s="484"/>
      <c r="H1442" s="484"/>
      <c r="I1442" s="533">
        <f t="shared" ref="I1442" si="104">G1442*D1442</f>
        <v>0</v>
      </c>
    </row>
    <row r="1443" spans="1:9" ht="15.75">
      <c r="A1443" s="570"/>
      <c r="B1443" s="484"/>
      <c r="C1443" s="484"/>
      <c r="D1443" s="484"/>
      <c r="E1443" s="484"/>
      <c r="F1443" s="484"/>
      <c r="G1443" s="484"/>
      <c r="H1443" s="486" t="s">
        <v>17</v>
      </c>
      <c r="I1443" s="534">
        <f>TRUNC( SUM(I1433:I1442),2)</f>
        <v>946.34</v>
      </c>
    </row>
    <row r="1445" spans="1:9" ht="15.75">
      <c r="A1445" s="565">
        <v>11900001010</v>
      </c>
      <c r="B1445" s="269"/>
      <c r="C1445" s="269"/>
      <c r="D1445" s="269"/>
      <c r="E1445" s="269"/>
      <c r="F1445" s="269"/>
      <c r="G1445" s="269"/>
      <c r="H1445" s="269"/>
      <c r="I1445" s="528"/>
    </row>
    <row r="1446" spans="1:9" ht="15.75">
      <c r="A1446" s="566"/>
      <c r="B1446" s="495" t="s">
        <v>15978</v>
      </c>
      <c r="C1446" s="270"/>
      <c r="D1446" s="270"/>
      <c r="E1446" s="270"/>
      <c r="F1446" s="270"/>
      <c r="G1446" s="270"/>
      <c r="H1446" s="270"/>
      <c r="I1446" s="529"/>
    </row>
    <row r="1447" spans="1:9">
      <c r="A1447" s="567"/>
      <c r="B1447" s="487"/>
      <c r="C1447" s="487"/>
      <c r="D1447" s="487"/>
      <c r="E1447" s="487"/>
      <c r="F1447" s="487"/>
      <c r="G1447" s="487"/>
      <c r="H1447" s="487"/>
      <c r="I1447" s="530"/>
    </row>
    <row r="1448" spans="1:9" ht="15.75">
      <c r="A1448" s="579" t="s">
        <v>184</v>
      </c>
      <c r="B1448" s="479" t="s">
        <v>14</v>
      </c>
      <c r="C1448" s="324" t="s">
        <v>185</v>
      </c>
      <c r="D1448" s="324" t="s">
        <v>186</v>
      </c>
      <c r="E1448" s="324" t="s">
        <v>187</v>
      </c>
      <c r="F1448" s="324" t="s">
        <v>188</v>
      </c>
      <c r="G1448" s="324" t="s">
        <v>189</v>
      </c>
      <c r="H1448" s="324" t="s">
        <v>190</v>
      </c>
      <c r="I1448" s="524" t="s">
        <v>191</v>
      </c>
    </row>
    <row r="1449" spans="1:9">
      <c r="A1449" s="326"/>
      <c r="B1449" s="327"/>
      <c r="C1449" s="327"/>
      <c r="D1449" s="327"/>
      <c r="E1449" s="327"/>
      <c r="F1449" s="327"/>
      <c r="G1449" s="327"/>
      <c r="H1449" s="327"/>
      <c r="I1449" s="531"/>
    </row>
    <row r="1450" spans="1:9">
      <c r="A1450" s="326"/>
      <c r="B1450" s="327"/>
      <c r="C1450" s="327"/>
      <c r="D1450" s="327"/>
      <c r="E1450" s="327"/>
      <c r="F1450" s="327"/>
      <c r="G1450" s="327"/>
      <c r="H1450" s="327"/>
      <c r="I1450" s="531"/>
    </row>
    <row r="1451" spans="1:9">
      <c r="A1451" s="568"/>
      <c r="B1451" s="73"/>
      <c r="C1451" s="327"/>
      <c r="D1451" s="327"/>
      <c r="E1451" s="327"/>
      <c r="F1451" s="482"/>
      <c r="G1451" s="480"/>
      <c r="H1451" s="328"/>
      <c r="I1451" s="525"/>
    </row>
    <row r="1452" spans="1:9" ht="25.5">
      <c r="A1452" s="584">
        <v>90778</v>
      </c>
      <c r="B1452" s="239" t="s">
        <v>15977</v>
      </c>
      <c r="C1452" s="327" t="s">
        <v>15855</v>
      </c>
      <c r="D1452" s="481">
        <v>1</v>
      </c>
      <c r="E1452" s="327">
        <v>1</v>
      </c>
      <c r="F1452" s="482">
        <v>1</v>
      </c>
      <c r="G1452" s="483">
        <f>SINAPI!C7028</f>
        <v>132.66999999999999</v>
      </c>
      <c r="H1452" s="328">
        <v>1</v>
      </c>
      <c r="I1452" s="525">
        <f t="shared" ref="I1452" si="105">G1452*D1452</f>
        <v>132.66999999999999</v>
      </c>
    </row>
    <row r="1453" spans="1:9">
      <c r="A1453" s="583"/>
      <c r="B1453" s="489"/>
      <c r="C1453" s="488"/>
      <c r="D1453" s="488"/>
      <c r="E1453" s="327"/>
      <c r="F1453" s="482"/>
      <c r="G1453" s="490"/>
      <c r="H1453" s="328">
        <v>1</v>
      </c>
      <c r="I1453" s="504">
        <f>TRUNC(D1453*G1453,2)</f>
        <v>0</v>
      </c>
    </row>
    <row r="1454" spans="1:9">
      <c r="A1454" s="568"/>
      <c r="B1454" s="73"/>
      <c r="C1454" s="488"/>
      <c r="D1454" s="488"/>
      <c r="E1454" s="327"/>
      <c r="F1454" s="482"/>
      <c r="G1454" s="490"/>
      <c r="H1454" s="328">
        <v>1</v>
      </c>
      <c r="I1454" s="504">
        <f>TRUNC(D1454*G1454,2)</f>
        <v>0</v>
      </c>
    </row>
    <row r="1455" spans="1:9" ht="18">
      <c r="A1455" s="568"/>
      <c r="B1455" s="73"/>
      <c r="C1455" s="493"/>
      <c r="D1455" s="488"/>
      <c r="E1455" s="327"/>
      <c r="F1455" s="482"/>
      <c r="G1455" s="494"/>
      <c r="H1455" s="491"/>
      <c r="I1455" s="504"/>
    </row>
    <row r="1456" spans="1:9">
      <c r="A1456" s="568"/>
      <c r="B1456" s="73"/>
      <c r="C1456" s="80"/>
      <c r="D1456" s="488"/>
      <c r="E1456" s="488"/>
      <c r="F1456" s="488"/>
      <c r="G1456" s="490"/>
      <c r="H1456" s="491"/>
      <c r="I1456" s="504"/>
    </row>
    <row r="1457" spans="1:9">
      <c r="A1457" s="569"/>
      <c r="B1457" s="482"/>
      <c r="C1457" s="482"/>
      <c r="D1457" s="482"/>
      <c r="E1457" s="482"/>
      <c r="F1457" s="482"/>
      <c r="G1457" s="482"/>
      <c r="H1457" s="482"/>
      <c r="I1457" s="532"/>
    </row>
    <row r="1458" spans="1:9">
      <c r="A1458" s="570"/>
      <c r="B1458" s="485"/>
      <c r="C1458" s="484"/>
      <c r="D1458" s="484"/>
      <c r="E1458" s="484"/>
      <c r="F1458" s="484"/>
      <c r="G1458" s="484"/>
      <c r="H1458" s="484"/>
      <c r="I1458" s="533">
        <f t="shared" ref="I1458" si="106">G1458*D1458</f>
        <v>0</v>
      </c>
    </row>
    <row r="1459" spans="1:9" ht="15.75">
      <c r="A1459" s="570"/>
      <c r="B1459" s="484"/>
      <c r="C1459" s="484"/>
      <c r="D1459" s="484"/>
      <c r="E1459" s="484"/>
      <c r="F1459" s="484"/>
      <c r="G1459" s="484"/>
      <c r="H1459" s="486" t="s">
        <v>17</v>
      </c>
      <c r="I1459" s="534">
        <f>TRUNC( SUM(I1449:I1458),2)</f>
        <v>132.66999999999999</v>
      </c>
    </row>
    <row r="1463" spans="1:9" ht="15.75">
      <c r="A1463" s="565">
        <v>11900001011</v>
      </c>
      <c r="B1463" s="269"/>
      <c r="C1463" s="269"/>
      <c r="D1463" s="269"/>
      <c r="E1463" s="269"/>
      <c r="F1463" s="269"/>
      <c r="G1463" s="269"/>
      <c r="H1463" s="269"/>
      <c r="I1463" s="528"/>
    </row>
    <row r="1464" spans="1:9" ht="15.75">
      <c r="A1464" s="566"/>
      <c r="B1464" s="495" t="str">
        <f>Orçamento!D454</f>
        <v>Dreno de brita 1 com tubo corrugado 2.1/2"</v>
      </c>
      <c r="C1464" s="270"/>
      <c r="D1464" s="270"/>
      <c r="E1464" s="270"/>
      <c r="F1464" s="270"/>
      <c r="G1464" s="270"/>
      <c r="H1464" s="270"/>
      <c r="I1464" s="529"/>
    </row>
    <row r="1465" spans="1:9">
      <c r="A1465" s="567"/>
      <c r="B1465" s="487"/>
      <c r="C1465" s="487"/>
      <c r="D1465" s="487"/>
      <c r="E1465" s="487"/>
      <c r="F1465" s="487"/>
      <c r="G1465" s="487"/>
      <c r="H1465" s="487"/>
      <c r="I1465" s="530"/>
    </row>
    <row r="1466" spans="1:9" ht="15.75">
      <c r="A1466" s="579" t="s">
        <v>184</v>
      </c>
      <c r="B1466" s="479" t="s">
        <v>14</v>
      </c>
      <c r="C1466" s="324" t="s">
        <v>185</v>
      </c>
      <c r="D1466" s="324" t="s">
        <v>186</v>
      </c>
      <c r="E1466" s="324" t="s">
        <v>187</v>
      </c>
      <c r="F1466" s="324" t="s">
        <v>188</v>
      </c>
      <c r="G1466" s="324" t="s">
        <v>189</v>
      </c>
      <c r="H1466" s="324" t="s">
        <v>190</v>
      </c>
      <c r="I1466" s="524" t="s">
        <v>191</v>
      </c>
    </row>
    <row r="1467" spans="1:9">
      <c r="A1467" s="326"/>
      <c r="B1467" s="327"/>
      <c r="C1467" s="327"/>
      <c r="D1467" s="327"/>
      <c r="E1467" s="327"/>
      <c r="F1467" s="327"/>
      <c r="G1467" s="327"/>
      <c r="H1467" s="327"/>
      <c r="I1467" s="531"/>
    </row>
    <row r="1468" spans="1:9">
      <c r="A1468" s="6">
        <v>88316</v>
      </c>
      <c r="B1468" s="6" t="s">
        <v>203</v>
      </c>
      <c r="C1468" s="8" t="s">
        <v>20</v>
      </c>
      <c r="D1468" s="273">
        <v>0.4</v>
      </c>
      <c r="E1468" s="274">
        <v>1</v>
      </c>
      <c r="F1468" s="274">
        <v>0</v>
      </c>
      <c r="G1468" s="101">
        <f>VLOOKUP(A1468,SINAPI!A1426:C21415,3,FALSE)</f>
        <v>20.74</v>
      </c>
      <c r="H1468" s="9">
        <v>0</v>
      </c>
      <c r="I1468" s="536">
        <f t="shared" ref="I1468:I1474" si="107">G1468*D1468</f>
        <v>8.2959999999999994</v>
      </c>
    </row>
    <row r="1469" spans="1:9">
      <c r="A1469" s="6">
        <v>88309</v>
      </c>
      <c r="B1469" s="6" t="s">
        <v>213</v>
      </c>
      <c r="C1469" s="8" t="s">
        <v>20</v>
      </c>
      <c r="D1469" s="273">
        <v>0.3</v>
      </c>
      <c r="E1469" s="274">
        <v>1</v>
      </c>
      <c r="F1469" s="274">
        <v>0</v>
      </c>
      <c r="G1469" s="101">
        <f>VLOOKUP(A1469,SINAPI!A1427:C21416,3,FALSE)</f>
        <v>25.75</v>
      </c>
      <c r="H1469" s="9">
        <v>0</v>
      </c>
      <c r="I1469" s="536">
        <f t="shared" si="107"/>
        <v>7.7249999999999996</v>
      </c>
    </row>
    <row r="1470" spans="1:9">
      <c r="A1470" s="308">
        <v>4721</v>
      </c>
      <c r="B1470" s="499" t="str">
        <f>SINAPI!B13012</f>
        <v>PEDRA BRITADA N. 1 (9,5 A 19 MM) POSTO PEDREIRA/FORNECEDOR, SEM FRETE</v>
      </c>
      <c r="C1470" s="327" t="s">
        <v>15994</v>
      </c>
      <c r="D1470" s="481">
        <v>0.1</v>
      </c>
      <c r="E1470" s="274">
        <v>1</v>
      </c>
      <c r="F1470" s="274">
        <v>0</v>
      </c>
      <c r="G1470" s="101">
        <f>VLOOKUP(A1470,SINAPI!A1428:C21417,3,FALSE)</f>
        <v>98.88</v>
      </c>
      <c r="H1470" s="9">
        <v>0</v>
      </c>
      <c r="I1470" s="536">
        <f t="shared" si="107"/>
        <v>9.8879999999999999</v>
      </c>
    </row>
    <row r="1471" spans="1:9">
      <c r="A1471" s="583"/>
      <c r="B1471" s="2" t="s">
        <v>15995</v>
      </c>
      <c r="C1471" s="488" t="s">
        <v>15306</v>
      </c>
      <c r="D1471" s="488">
        <v>1.05</v>
      </c>
      <c r="E1471" s="274">
        <v>1</v>
      </c>
      <c r="F1471" s="274">
        <v>0</v>
      </c>
      <c r="G1471" s="490">
        <v>10.4</v>
      </c>
      <c r="H1471" s="328"/>
      <c r="I1471" s="536">
        <f t="shared" si="107"/>
        <v>10.920000000000002</v>
      </c>
    </row>
    <row r="1472" spans="1:9">
      <c r="A1472" s="568">
        <v>370</v>
      </c>
      <c r="B1472" s="239" t="s">
        <v>16001</v>
      </c>
      <c r="C1472" s="327" t="s">
        <v>15994</v>
      </c>
      <c r="D1472" s="488">
        <v>0.06</v>
      </c>
      <c r="E1472" s="274">
        <v>1</v>
      </c>
      <c r="F1472" s="274">
        <v>0</v>
      </c>
      <c r="G1472" s="490">
        <v>130</v>
      </c>
      <c r="H1472" s="328"/>
      <c r="I1472" s="536">
        <f t="shared" si="107"/>
        <v>7.8</v>
      </c>
    </row>
    <row r="1473" spans="1:9">
      <c r="A1473" s="568">
        <v>93382</v>
      </c>
      <c r="B1473" s="537" t="s">
        <v>1443</v>
      </c>
      <c r="C1473" s="327" t="s">
        <v>15994</v>
      </c>
      <c r="D1473" s="488">
        <v>0.08</v>
      </c>
      <c r="E1473" s="274">
        <v>1</v>
      </c>
      <c r="F1473" s="274">
        <v>0</v>
      </c>
      <c r="G1473" s="494">
        <v>28.57</v>
      </c>
      <c r="H1473" s="491"/>
      <c r="I1473" s="536">
        <f t="shared" si="107"/>
        <v>2.2856000000000001</v>
      </c>
    </row>
    <row r="1474" spans="1:9" ht="25.5">
      <c r="A1474" s="568">
        <v>102713</v>
      </c>
      <c r="B1474" s="537" t="s">
        <v>3503</v>
      </c>
      <c r="C1474" s="538" t="s">
        <v>16002</v>
      </c>
      <c r="D1474" s="488">
        <v>0.5</v>
      </c>
      <c r="E1474" s="274">
        <v>1</v>
      </c>
      <c r="F1474" s="274">
        <v>0</v>
      </c>
      <c r="G1474" s="490">
        <v>11.54</v>
      </c>
      <c r="H1474" s="491"/>
      <c r="I1474" s="504">
        <f t="shared" si="107"/>
        <v>5.77</v>
      </c>
    </row>
    <row r="1475" spans="1:9">
      <c r="A1475" s="569"/>
      <c r="B1475" s="482"/>
      <c r="C1475" s="482"/>
      <c r="D1475" s="482"/>
      <c r="E1475" s="482"/>
      <c r="F1475" s="482"/>
      <c r="G1475" s="482"/>
      <c r="H1475" s="482"/>
      <c r="I1475" s="532"/>
    </row>
    <row r="1476" spans="1:9">
      <c r="A1476" s="570"/>
      <c r="B1476" s="485"/>
      <c r="C1476" s="484"/>
      <c r="D1476" s="484"/>
      <c r="E1476" s="484"/>
      <c r="F1476" s="484"/>
      <c r="G1476" s="484"/>
      <c r="H1476" s="484"/>
      <c r="I1476" s="533">
        <f t="shared" ref="I1476" si="108">G1476*D1476</f>
        <v>0</v>
      </c>
    </row>
    <row r="1477" spans="1:9" ht="15.75">
      <c r="A1477" s="570"/>
      <c r="B1477" s="484"/>
      <c r="C1477" s="484"/>
      <c r="D1477" s="484"/>
      <c r="E1477" s="484"/>
      <c r="F1477" s="484"/>
      <c r="G1477" s="484"/>
      <c r="H1477" s="486" t="s">
        <v>17</v>
      </c>
      <c r="I1477" s="534">
        <f>TRUNC( SUM(I1467:I1476),2)</f>
        <v>52.68</v>
      </c>
    </row>
    <row r="1479" spans="1:9" ht="15.75">
      <c r="A1479" s="565">
        <v>11900001012</v>
      </c>
      <c r="B1479" s="269"/>
      <c r="C1479" s="269"/>
      <c r="D1479" s="269"/>
      <c r="E1479" s="269"/>
      <c r="F1479" s="269"/>
      <c r="G1479" s="269"/>
      <c r="H1479" s="269"/>
      <c r="I1479" s="528"/>
    </row>
    <row r="1480" spans="1:9" ht="15.75">
      <c r="A1480" s="566"/>
      <c r="B1480" s="495" t="str">
        <f>Orçamento!D455</f>
        <v>Pino suporte para vidro temperado</v>
      </c>
      <c r="C1480" s="270"/>
      <c r="D1480" s="270"/>
      <c r="E1480" s="270"/>
      <c r="F1480" s="270"/>
      <c r="G1480" s="270"/>
      <c r="H1480" s="270"/>
      <c r="I1480" s="529"/>
    </row>
    <row r="1481" spans="1:9">
      <c r="A1481" s="567"/>
      <c r="B1481" s="487"/>
      <c r="C1481" s="487"/>
      <c r="D1481" s="487"/>
      <c r="E1481" s="487"/>
      <c r="F1481" s="487"/>
      <c r="G1481" s="487"/>
      <c r="H1481" s="487"/>
      <c r="I1481" s="530"/>
    </row>
    <row r="1482" spans="1:9" ht="15.75">
      <c r="A1482" s="579" t="s">
        <v>184</v>
      </c>
      <c r="B1482" s="479" t="s">
        <v>14</v>
      </c>
      <c r="C1482" s="324" t="s">
        <v>185</v>
      </c>
      <c r="D1482" s="324" t="s">
        <v>186</v>
      </c>
      <c r="E1482" s="324" t="s">
        <v>187</v>
      </c>
      <c r="F1482" s="324" t="s">
        <v>188</v>
      </c>
      <c r="G1482" s="324" t="s">
        <v>189</v>
      </c>
      <c r="H1482" s="324" t="s">
        <v>190</v>
      </c>
      <c r="I1482" s="524" t="s">
        <v>191</v>
      </c>
    </row>
    <row r="1483" spans="1:9">
      <c r="A1483" s="326"/>
      <c r="B1483" s="327"/>
      <c r="C1483" s="327"/>
      <c r="D1483" s="327"/>
      <c r="E1483" s="327"/>
      <c r="F1483" s="327"/>
      <c r="G1483" s="327"/>
      <c r="H1483" s="327"/>
      <c r="I1483" s="531"/>
    </row>
    <row r="1484" spans="1:9" ht="15.75">
      <c r="A1484" s="575">
        <v>88325</v>
      </c>
      <c r="B1484" s="199" t="s">
        <v>15793</v>
      </c>
      <c r="C1484" s="282" t="s">
        <v>20</v>
      </c>
      <c r="D1484" s="282">
        <v>0.5</v>
      </c>
      <c r="E1484" s="274">
        <v>1</v>
      </c>
      <c r="F1484" s="201"/>
      <c r="G1484" s="282">
        <v>23.95</v>
      </c>
      <c r="H1484" s="9">
        <v>0</v>
      </c>
      <c r="I1484" s="536">
        <f t="shared" ref="I1484:I1490" si="109">G1484*D1484</f>
        <v>11.975</v>
      </c>
    </row>
    <row r="1485" spans="1:9">
      <c r="A1485" s="6">
        <v>88316</v>
      </c>
      <c r="B1485" s="6" t="s">
        <v>203</v>
      </c>
      <c r="C1485" s="8" t="s">
        <v>20</v>
      </c>
      <c r="D1485" s="273">
        <v>0.1</v>
      </c>
      <c r="E1485" s="274">
        <v>1</v>
      </c>
      <c r="F1485" s="274">
        <v>0</v>
      </c>
      <c r="G1485" s="101">
        <f>VLOOKUP(A1485,SINAPI!A1443:C21432,3,FALSE)</f>
        <v>20.74</v>
      </c>
      <c r="H1485" s="9">
        <v>0</v>
      </c>
      <c r="I1485" s="536">
        <f t="shared" si="109"/>
        <v>2.0739999999999998</v>
      </c>
    </row>
    <row r="1486" spans="1:9">
      <c r="A1486" s="308" t="s">
        <v>16007</v>
      </c>
      <c r="B1486" s="72" t="s">
        <v>16003</v>
      </c>
      <c r="C1486" s="327" t="s">
        <v>24</v>
      </c>
      <c r="D1486" s="481">
        <v>1</v>
      </c>
      <c r="E1486" s="274">
        <v>1</v>
      </c>
      <c r="F1486" s="274">
        <v>0</v>
      </c>
      <c r="G1486" s="101">
        <v>3.63</v>
      </c>
      <c r="H1486" s="9">
        <v>0</v>
      </c>
      <c r="I1486" s="536">
        <f t="shared" si="109"/>
        <v>3.63</v>
      </c>
    </row>
    <row r="1487" spans="1:9">
      <c r="A1487" s="583"/>
      <c r="B1487" s="2"/>
      <c r="C1487" s="488"/>
      <c r="D1487" s="488"/>
      <c r="E1487" s="274"/>
      <c r="F1487" s="274"/>
      <c r="G1487" s="490"/>
      <c r="H1487" s="328"/>
      <c r="I1487" s="536">
        <f t="shared" si="109"/>
        <v>0</v>
      </c>
    </row>
    <row r="1488" spans="1:9">
      <c r="A1488" s="568"/>
      <c r="B1488" s="239"/>
      <c r="C1488" s="327"/>
      <c r="D1488" s="488"/>
      <c r="E1488" s="274"/>
      <c r="F1488" s="274"/>
      <c r="G1488" s="490"/>
      <c r="H1488" s="328"/>
      <c r="I1488" s="536">
        <f t="shared" si="109"/>
        <v>0</v>
      </c>
    </row>
    <row r="1489" spans="1:9">
      <c r="A1489" s="568"/>
      <c r="B1489" s="537"/>
      <c r="C1489" s="327"/>
      <c r="D1489" s="488"/>
      <c r="E1489" s="274"/>
      <c r="F1489" s="274"/>
      <c r="G1489" s="494"/>
      <c r="H1489" s="491"/>
      <c r="I1489" s="536">
        <f t="shared" si="109"/>
        <v>0</v>
      </c>
    </row>
    <row r="1490" spans="1:9">
      <c r="A1490" s="568"/>
      <c r="B1490" s="537"/>
      <c r="C1490" s="538"/>
      <c r="D1490" s="488"/>
      <c r="E1490" s="274"/>
      <c r="F1490" s="274"/>
      <c r="G1490" s="490"/>
      <c r="H1490" s="491"/>
      <c r="I1490" s="504">
        <f t="shared" si="109"/>
        <v>0</v>
      </c>
    </row>
    <row r="1491" spans="1:9">
      <c r="A1491" s="569"/>
      <c r="B1491" s="482"/>
      <c r="C1491" s="482"/>
      <c r="D1491" s="482"/>
      <c r="E1491" s="482"/>
      <c r="F1491" s="482"/>
      <c r="G1491" s="482"/>
      <c r="H1491" s="482"/>
      <c r="I1491" s="532"/>
    </row>
    <row r="1492" spans="1:9">
      <c r="A1492" s="570"/>
      <c r="B1492" s="485"/>
      <c r="C1492" s="484"/>
      <c r="D1492" s="484"/>
      <c r="E1492" s="484"/>
      <c r="F1492" s="484"/>
      <c r="G1492" s="484"/>
      <c r="H1492" s="484"/>
      <c r="I1492" s="533">
        <f t="shared" ref="I1492" si="110">G1492*D1492</f>
        <v>0</v>
      </c>
    </row>
    <row r="1493" spans="1:9" ht="15.75">
      <c r="A1493" s="570"/>
      <c r="B1493" s="484"/>
      <c r="C1493" s="484"/>
      <c r="D1493" s="484"/>
      <c r="E1493" s="484"/>
      <c r="F1493" s="484"/>
      <c r="G1493" s="484"/>
      <c r="H1493" s="486" t="s">
        <v>17</v>
      </c>
      <c r="I1493" s="534">
        <f>TRUNC( SUM(I1483:I1492),2)</f>
        <v>17.670000000000002</v>
      </c>
    </row>
    <row r="1495" spans="1:9">
      <c r="C1495" s="292">
        <f>0.297*0.42</f>
        <v>0.12473999999999999</v>
      </c>
    </row>
    <row r="1496" spans="1:9" ht="15.75">
      <c r="A1496" s="565">
        <v>11900001013</v>
      </c>
      <c r="B1496" s="269"/>
      <c r="C1496" s="269"/>
      <c r="D1496" s="269"/>
      <c r="E1496" s="269"/>
      <c r="F1496" s="269"/>
      <c r="G1496" s="269"/>
      <c r="H1496" s="269"/>
      <c r="I1496" s="528"/>
    </row>
    <row r="1497" spans="1:9" ht="45">
      <c r="A1497" s="566"/>
      <c r="B1497" s="540" t="str">
        <f>Orçamento!D465</f>
        <v xml:space="preserve">PL9 PLACA DE IDENTIFICAÇÃO DE PVC ADESIVADO COM INSCRIÇÃO DE INDENTIFICAÇÃO DO SÍTIO ARQUEOLÓGICO, COM PROTEÇÃO EM ACRÍLICO E FIXAÇÃO COM PARAFUSOS TRANSPARENTES 297mm X 420mm, </v>
      </c>
      <c r="C1497" s="270"/>
      <c r="D1497" s="270"/>
      <c r="E1497" s="270"/>
      <c r="F1497" s="270"/>
      <c r="G1497" s="270"/>
      <c r="H1497" s="270"/>
      <c r="I1497" s="529"/>
    </row>
    <row r="1498" spans="1:9">
      <c r="A1498" s="567"/>
      <c r="B1498" s="487"/>
      <c r="C1498" s="487"/>
      <c r="D1498" s="487"/>
      <c r="E1498" s="487"/>
      <c r="F1498" s="487"/>
      <c r="G1498" s="487"/>
      <c r="H1498" s="487"/>
      <c r="I1498" s="530"/>
    </row>
    <row r="1499" spans="1:9" ht="15.75">
      <c r="A1499" s="579" t="s">
        <v>184</v>
      </c>
      <c r="B1499" s="479" t="s">
        <v>14</v>
      </c>
      <c r="C1499" s="324" t="s">
        <v>185</v>
      </c>
      <c r="D1499" s="324" t="s">
        <v>186</v>
      </c>
      <c r="E1499" s="324" t="s">
        <v>187</v>
      </c>
      <c r="F1499" s="324" t="s">
        <v>188</v>
      </c>
      <c r="G1499" s="324" t="s">
        <v>189</v>
      </c>
      <c r="H1499" s="324" t="s">
        <v>190</v>
      </c>
      <c r="I1499" s="524" t="s">
        <v>191</v>
      </c>
    </row>
    <row r="1500" spans="1:9">
      <c r="A1500" s="326"/>
      <c r="B1500" s="327"/>
      <c r="C1500" s="327"/>
      <c r="D1500" s="327"/>
      <c r="E1500" s="327"/>
      <c r="F1500" s="327"/>
      <c r="G1500" s="327"/>
      <c r="H1500" s="327"/>
      <c r="I1500" s="531"/>
    </row>
    <row r="1501" spans="1:9" ht="15.75">
      <c r="A1501" s="575" t="s">
        <v>16008</v>
      </c>
      <c r="B1501" s="282" t="s">
        <v>16010</v>
      </c>
      <c r="C1501" s="282" t="s">
        <v>15967</v>
      </c>
      <c r="D1501" s="282">
        <v>0.15</v>
      </c>
      <c r="E1501" s="274">
        <v>1</v>
      </c>
      <c r="F1501" s="201"/>
      <c r="G1501" s="282">
        <v>346.44</v>
      </c>
      <c r="H1501" s="9">
        <v>0</v>
      </c>
      <c r="I1501" s="536">
        <f t="shared" ref="I1501:I1507" si="111">G1501*D1501</f>
        <v>51.966000000000001</v>
      </c>
    </row>
    <row r="1502" spans="1:9" ht="48.6" customHeight="1">
      <c r="A1502" s="6">
        <v>10304</v>
      </c>
      <c r="B1502" s="7" t="s">
        <v>16012</v>
      </c>
      <c r="C1502" s="8" t="s">
        <v>16011</v>
      </c>
      <c r="D1502" s="273">
        <v>0.15</v>
      </c>
      <c r="E1502" s="274">
        <v>1</v>
      </c>
      <c r="F1502" s="274">
        <v>0</v>
      </c>
      <c r="G1502" s="101">
        <v>307.5</v>
      </c>
      <c r="H1502" s="9">
        <v>0</v>
      </c>
      <c r="I1502" s="536">
        <f t="shared" si="111"/>
        <v>46.125</v>
      </c>
    </row>
    <row r="1503" spans="1:9">
      <c r="B1503" s="72"/>
      <c r="C1503" s="327"/>
      <c r="D1503" s="481"/>
      <c r="E1503" s="274"/>
      <c r="F1503" s="274"/>
      <c r="G1503" s="101"/>
      <c r="H1503" s="9"/>
      <c r="I1503" s="536">
        <f t="shared" si="111"/>
        <v>0</v>
      </c>
    </row>
    <row r="1504" spans="1:9">
      <c r="A1504" s="583"/>
      <c r="B1504" s="2"/>
      <c r="C1504" s="488"/>
      <c r="D1504" s="488"/>
      <c r="E1504" s="274"/>
      <c r="F1504" s="274"/>
      <c r="G1504" s="490"/>
      <c r="H1504" s="328"/>
      <c r="I1504" s="536">
        <f t="shared" si="111"/>
        <v>0</v>
      </c>
    </row>
    <row r="1505" spans="1:9">
      <c r="A1505" s="568"/>
      <c r="B1505" s="239"/>
      <c r="C1505" s="327"/>
      <c r="D1505" s="488"/>
      <c r="E1505" s="274"/>
      <c r="F1505" s="274"/>
      <c r="G1505" s="490"/>
      <c r="H1505" s="328"/>
      <c r="I1505" s="536">
        <f t="shared" si="111"/>
        <v>0</v>
      </c>
    </row>
    <row r="1506" spans="1:9">
      <c r="A1506" s="568"/>
      <c r="B1506" s="537"/>
      <c r="C1506" s="327"/>
      <c r="D1506" s="488"/>
      <c r="E1506" s="274"/>
      <c r="F1506" s="274"/>
      <c r="G1506" s="494"/>
      <c r="H1506" s="491"/>
      <c r="I1506" s="536">
        <f t="shared" si="111"/>
        <v>0</v>
      </c>
    </row>
    <row r="1507" spans="1:9">
      <c r="A1507" s="568"/>
      <c r="B1507" s="537"/>
      <c r="C1507" s="538"/>
      <c r="D1507" s="488"/>
      <c r="E1507" s="274"/>
      <c r="F1507" s="274"/>
      <c r="G1507" s="490"/>
      <c r="H1507" s="491"/>
      <c r="I1507" s="504">
        <f t="shared" si="111"/>
        <v>0</v>
      </c>
    </row>
    <row r="1508" spans="1:9">
      <c r="A1508" s="569"/>
      <c r="B1508" s="482"/>
      <c r="C1508" s="482"/>
      <c r="D1508" s="482"/>
      <c r="E1508" s="482"/>
      <c r="F1508" s="482"/>
      <c r="G1508" s="482"/>
      <c r="H1508" s="482"/>
      <c r="I1508" s="532"/>
    </row>
    <row r="1509" spans="1:9">
      <c r="A1509" s="570"/>
      <c r="B1509" s="485"/>
      <c r="C1509" s="484"/>
      <c r="D1509" s="484"/>
      <c r="E1509" s="484"/>
      <c r="F1509" s="484"/>
      <c r="G1509" s="484"/>
      <c r="H1509" s="484"/>
      <c r="I1509" s="533">
        <f t="shared" ref="I1509" si="112">G1509*D1509</f>
        <v>0</v>
      </c>
    </row>
    <row r="1510" spans="1:9" ht="15.75">
      <c r="A1510" s="570"/>
      <c r="B1510" s="484"/>
      <c r="C1510" s="484"/>
      <c r="D1510" s="484"/>
      <c r="E1510" s="484"/>
      <c r="F1510" s="484"/>
      <c r="G1510" s="484"/>
      <c r="H1510" s="486" t="s">
        <v>17</v>
      </c>
      <c r="I1510" s="534">
        <f>TRUNC( SUM(I1500:I1509),2)</f>
        <v>98.09</v>
      </c>
    </row>
    <row r="1512" spans="1:9" ht="15.75">
      <c r="A1512" s="565">
        <v>11900001014</v>
      </c>
      <c r="B1512" s="269"/>
      <c r="C1512" s="269"/>
      <c r="D1512" s="269"/>
      <c r="E1512" s="269"/>
      <c r="F1512" s="269"/>
      <c r="G1512" s="269"/>
      <c r="H1512" s="269"/>
      <c r="I1512" s="528"/>
    </row>
    <row r="1513" spans="1:9" ht="45">
      <c r="A1513" s="566"/>
      <c r="B1513" s="540" t="str">
        <f>Orçamento!D466</f>
        <v>PL10 PLACA DE IDENTIFICAÇÃO DO EDIFÍCIO EM PS 10MM COM DESCRIÇÃO HISTÓRICA DO PRÉDIO, COM PROTEÇÃO EM ACRÍLICO E FIXAÇÃO COM PARAFUSOS-750mm X 1000mm</v>
      </c>
      <c r="C1513" s="270"/>
      <c r="D1513" s="270"/>
      <c r="E1513" s="270"/>
      <c r="F1513" s="270"/>
      <c r="G1513" s="270"/>
      <c r="H1513" s="270"/>
      <c r="I1513" s="529"/>
    </row>
    <row r="1514" spans="1:9">
      <c r="A1514" s="567"/>
      <c r="B1514" s="552"/>
      <c r="C1514" s="487"/>
      <c r="D1514" s="487"/>
      <c r="E1514" s="487"/>
      <c r="F1514" s="487"/>
      <c r="G1514" s="487"/>
      <c r="H1514" s="487"/>
      <c r="I1514" s="530"/>
    </row>
    <row r="1515" spans="1:9" ht="15.75">
      <c r="A1515" s="579" t="s">
        <v>184</v>
      </c>
      <c r="B1515" s="479" t="s">
        <v>14</v>
      </c>
      <c r="C1515" s="324" t="s">
        <v>185</v>
      </c>
      <c r="D1515" s="324" t="s">
        <v>186</v>
      </c>
      <c r="E1515" s="324" t="s">
        <v>187</v>
      </c>
      <c r="F1515" s="324" t="s">
        <v>188</v>
      </c>
      <c r="G1515" s="324" t="s">
        <v>189</v>
      </c>
      <c r="H1515" s="324" t="s">
        <v>190</v>
      </c>
      <c r="I1515" s="524" t="s">
        <v>191</v>
      </c>
    </row>
    <row r="1516" spans="1:9">
      <c r="A1516" s="326"/>
      <c r="B1516" s="327"/>
      <c r="C1516" s="327"/>
      <c r="D1516" s="327"/>
      <c r="E1516" s="327"/>
      <c r="F1516" s="327"/>
      <c r="G1516" s="327"/>
      <c r="H1516" s="327"/>
      <c r="I1516" s="531"/>
    </row>
    <row r="1517" spans="1:9" ht="15.75">
      <c r="A1517" s="575" t="s">
        <v>16008</v>
      </c>
      <c r="B1517" s="282" t="s">
        <v>16010</v>
      </c>
      <c r="C1517" s="282" t="s">
        <v>15967</v>
      </c>
      <c r="D1517" s="282">
        <v>0.75</v>
      </c>
      <c r="E1517" s="274">
        <v>1</v>
      </c>
      <c r="F1517" s="201"/>
      <c r="G1517" s="282">
        <v>346.44</v>
      </c>
      <c r="H1517" s="9">
        <v>0</v>
      </c>
      <c r="I1517" s="536">
        <f t="shared" ref="I1517:I1523" si="113">G1517*D1517</f>
        <v>259.83</v>
      </c>
    </row>
    <row r="1518" spans="1:9" ht="30">
      <c r="A1518" s="6">
        <v>10304</v>
      </c>
      <c r="B1518" s="7" t="s">
        <v>16012</v>
      </c>
      <c r="C1518" s="8" t="s">
        <v>16011</v>
      </c>
      <c r="D1518" s="273">
        <v>0.75</v>
      </c>
      <c r="E1518" s="274">
        <v>1</v>
      </c>
      <c r="F1518" s="274">
        <v>0</v>
      </c>
      <c r="G1518" s="101">
        <v>307.5</v>
      </c>
      <c r="H1518" s="9">
        <v>0</v>
      </c>
      <c r="I1518" s="536">
        <f t="shared" si="113"/>
        <v>230.625</v>
      </c>
    </row>
    <row r="1519" spans="1:9">
      <c r="B1519" s="72"/>
      <c r="C1519" s="327" t="s">
        <v>24</v>
      </c>
      <c r="D1519" s="481">
        <v>1</v>
      </c>
      <c r="E1519" s="274">
        <v>1</v>
      </c>
      <c r="F1519" s="274">
        <v>0</v>
      </c>
      <c r="G1519" s="101">
        <v>3.63</v>
      </c>
      <c r="H1519" s="9">
        <v>0</v>
      </c>
      <c r="I1519" s="536">
        <f t="shared" si="113"/>
        <v>3.63</v>
      </c>
    </row>
    <row r="1520" spans="1:9">
      <c r="A1520" s="583"/>
      <c r="B1520" s="2"/>
      <c r="C1520" s="488"/>
      <c r="D1520" s="488"/>
      <c r="E1520" s="274"/>
      <c r="F1520" s="274"/>
      <c r="G1520" s="490"/>
      <c r="H1520" s="328"/>
      <c r="I1520" s="536">
        <f t="shared" si="113"/>
        <v>0</v>
      </c>
    </row>
    <row r="1521" spans="1:9">
      <c r="A1521" s="568"/>
      <c r="B1521" s="239"/>
      <c r="C1521" s="327"/>
      <c r="D1521" s="488"/>
      <c r="E1521" s="274"/>
      <c r="F1521" s="274"/>
      <c r="G1521" s="490"/>
      <c r="H1521" s="328"/>
      <c r="I1521" s="536">
        <f t="shared" si="113"/>
        <v>0</v>
      </c>
    </row>
    <row r="1522" spans="1:9">
      <c r="A1522" s="568"/>
      <c r="B1522" s="537"/>
      <c r="C1522" s="327"/>
      <c r="D1522" s="488"/>
      <c r="E1522" s="274"/>
      <c r="F1522" s="274"/>
      <c r="G1522" s="494"/>
      <c r="H1522" s="491"/>
      <c r="I1522" s="536">
        <f t="shared" si="113"/>
        <v>0</v>
      </c>
    </row>
    <row r="1523" spans="1:9">
      <c r="A1523" s="568"/>
      <c r="B1523" s="537"/>
      <c r="C1523" s="538"/>
      <c r="D1523" s="488"/>
      <c r="E1523" s="274"/>
      <c r="F1523" s="274"/>
      <c r="G1523" s="490"/>
      <c r="H1523" s="491"/>
      <c r="I1523" s="504">
        <f t="shared" si="113"/>
        <v>0</v>
      </c>
    </row>
    <row r="1524" spans="1:9">
      <c r="A1524" s="569"/>
      <c r="B1524" s="482"/>
      <c r="C1524" s="482"/>
      <c r="D1524" s="482"/>
      <c r="E1524" s="482"/>
      <c r="F1524" s="482"/>
      <c r="G1524" s="482"/>
      <c r="H1524" s="482"/>
      <c r="I1524" s="532"/>
    </row>
    <row r="1525" spans="1:9">
      <c r="A1525" s="570"/>
      <c r="B1525" s="485"/>
      <c r="C1525" s="484"/>
      <c r="D1525" s="484"/>
      <c r="E1525" s="484"/>
      <c r="F1525" s="484"/>
      <c r="G1525" s="484"/>
      <c r="H1525" s="484"/>
      <c r="I1525" s="533">
        <f t="shared" ref="I1525" si="114">G1525*D1525</f>
        <v>0</v>
      </c>
    </row>
    <row r="1526" spans="1:9" ht="15.75">
      <c r="A1526" s="570"/>
      <c r="B1526" s="484"/>
      <c r="C1526" s="484"/>
      <c r="D1526" s="484"/>
      <c r="E1526" s="484"/>
      <c r="F1526" s="484"/>
      <c r="G1526" s="484"/>
      <c r="H1526" s="486" t="s">
        <v>17</v>
      </c>
      <c r="I1526" s="534">
        <f>TRUNC( SUM(I1516:I1525),2)</f>
        <v>494.08</v>
      </c>
    </row>
    <row r="1528" spans="1:9" ht="15.75">
      <c r="A1528" s="565">
        <v>11900001015</v>
      </c>
      <c r="B1528" s="269"/>
      <c r="C1528" s="269"/>
      <c r="D1528" s="269"/>
      <c r="E1528" s="269"/>
      <c r="F1528" s="269"/>
      <c r="G1528" s="269"/>
      <c r="H1528" s="269"/>
      <c r="I1528" s="528"/>
    </row>
    <row r="1529" spans="1:9" ht="63.6" customHeight="1">
      <c r="A1529" s="566"/>
      <c r="B1529" s="540" t="str">
        <f>Orçamento!D478</f>
        <v>FORNECIMENTO E ASSENTAMENTO DE SOLEIRAS E PINGADEIRAS DE GRANITO CINZA CORUMBA LEVIGADO</v>
      </c>
      <c r="C1529" s="553" t="s">
        <v>16002</v>
      </c>
      <c r="D1529" s="270"/>
      <c r="E1529" s="270"/>
      <c r="F1529" s="270"/>
      <c r="G1529" s="270"/>
      <c r="H1529" s="270"/>
      <c r="I1529" s="529"/>
    </row>
    <row r="1530" spans="1:9">
      <c r="A1530" s="567"/>
      <c r="B1530" s="487"/>
      <c r="C1530" s="487"/>
      <c r="D1530" s="487"/>
      <c r="E1530" s="487"/>
      <c r="F1530" s="487"/>
      <c r="G1530" s="487"/>
      <c r="H1530" s="487"/>
      <c r="I1530" s="530"/>
    </row>
    <row r="1531" spans="1:9" ht="15.75">
      <c r="A1531" s="579" t="s">
        <v>184</v>
      </c>
      <c r="B1531" s="479" t="s">
        <v>14</v>
      </c>
      <c r="C1531" s="324" t="s">
        <v>185</v>
      </c>
      <c r="D1531" s="324" t="s">
        <v>186</v>
      </c>
      <c r="E1531" s="324" t="s">
        <v>187</v>
      </c>
      <c r="F1531" s="324" t="s">
        <v>188</v>
      </c>
      <c r="G1531" s="324" t="s">
        <v>189</v>
      </c>
      <c r="H1531" s="324" t="s">
        <v>190</v>
      </c>
      <c r="I1531" s="524" t="s">
        <v>191</v>
      </c>
    </row>
    <row r="1532" spans="1:9">
      <c r="A1532" s="326"/>
      <c r="B1532" s="327"/>
      <c r="C1532" s="327"/>
      <c r="D1532" s="327"/>
      <c r="E1532" s="327"/>
      <c r="F1532" s="327"/>
      <c r="G1532" s="327"/>
      <c r="H1532" s="327"/>
      <c r="I1532" s="531"/>
    </row>
    <row r="1533" spans="1:9" ht="25.5">
      <c r="A1533" s="585">
        <v>11795</v>
      </c>
      <c r="B1533" s="537" t="str">
        <f>SINAPI!B11937</f>
        <v>GRANITO PARA BANCADA, POLIDO, TIPO ANDORINHA/ QUARTZ/ CASTELO/ CORUMBA OU OUTROS EQUIVALENTES DA REGIAO, E= *2,5* CM</v>
      </c>
      <c r="C1533" s="282" t="s">
        <v>26</v>
      </c>
      <c r="D1533" s="282">
        <v>1.05</v>
      </c>
      <c r="E1533" s="274">
        <v>1</v>
      </c>
      <c r="F1533" s="201"/>
      <c r="G1533" s="284">
        <f>SINAPI!C11937</f>
        <v>630.94000000000005</v>
      </c>
      <c r="H1533" s="9">
        <v>0</v>
      </c>
      <c r="I1533" s="536">
        <f t="shared" ref="I1533:I1536" si="115">G1533*D1533</f>
        <v>662.48700000000008</v>
      </c>
    </row>
    <row r="1534" spans="1:9">
      <c r="A1534" s="6">
        <v>88309</v>
      </c>
      <c r="B1534" s="6" t="s">
        <v>213</v>
      </c>
      <c r="C1534" s="8" t="s">
        <v>20</v>
      </c>
      <c r="D1534" s="273">
        <v>0.5</v>
      </c>
      <c r="E1534" s="274">
        <v>1</v>
      </c>
      <c r="F1534" s="274">
        <v>0</v>
      </c>
      <c r="G1534" s="101">
        <f>VLOOKUP(A1534,SINAPI!A1492:C21481,3,FALSE)</f>
        <v>25.75</v>
      </c>
      <c r="H1534" s="9">
        <v>0</v>
      </c>
      <c r="I1534" s="536">
        <f t="shared" si="115"/>
        <v>12.875</v>
      </c>
    </row>
    <row r="1535" spans="1:9">
      <c r="A1535" s="6">
        <v>88242</v>
      </c>
      <c r="B1535" s="7" t="s">
        <v>211</v>
      </c>
      <c r="C1535" s="8" t="s">
        <v>20</v>
      </c>
      <c r="D1535" s="273">
        <v>0.3</v>
      </c>
      <c r="E1535" s="274">
        <v>1</v>
      </c>
      <c r="F1535" s="274">
        <v>0</v>
      </c>
      <c r="G1535" s="101">
        <f>VLOOKUP(A1535,SINAPI!A1493:C21482,3,FALSE)</f>
        <v>21.28</v>
      </c>
      <c r="H1535" s="9"/>
      <c r="I1535" s="536">
        <f t="shared" si="115"/>
        <v>6.3840000000000003</v>
      </c>
    </row>
    <row r="1536" spans="1:9">
      <c r="A1536" s="583">
        <v>37596</v>
      </c>
      <c r="B1536" s="73" t="s">
        <v>10683</v>
      </c>
      <c r="C1536" s="488" t="s">
        <v>30</v>
      </c>
      <c r="D1536" s="488">
        <v>3</v>
      </c>
      <c r="E1536" s="274">
        <v>1</v>
      </c>
      <c r="F1536" s="274">
        <v>0</v>
      </c>
      <c r="G1536" s="490">
        <v>2.15</v>
      </c>
      <c r="H1536" s="328"/>
      <c r="I1536" s="536">
        <f t="shared" si="115"/>
        <v>6.4499999999999993</v>
      </c>
    </row>
    <row r="1537" spans="1:9">
      <c r="A1537" s="568"/>
      <c r="B1537" s="239"/>
      <c r="C1537" s="327"/>
      <c r="D1537" s="488"/>
      <c r="E1537" s="274"/>
      <c r="F1537" s="274"/>
      <c r="G1537" s="490"/>
      <c r="H1537" s="328"/>
      <c r="I1537" s="536"/>
    </row>
    <row r="1538" spans="1:9">
      <c r="A1538" s="568"/>
      <c r="B1538" s="537"/>
      <c r="C1538" s="327"/>
      <c r="D1538" s="488"/>
      <c r="E1538" s="274"/>
      <c r="F1538" s="274"/>
      <c r="G1538" s="494"/>
      <c r="H1538" s="491"/>
      <c r="I1538" s="536"/>
    </row>
    <row r="1539" spans="1:9">
      <c r="A1539" s="568"/>
      <c r="B1539" s="537"/>
      <c r="C1539" s="538"/>
      <c r="D1539" s="488"/>
      <c r="E1539" s="274"/>
      <c r="F1539" s="274"/>
      <c r="G1539" s="490"/>
      <c r="H1539" s="491"/>
      <c r="I1539" s="504"/>
    </row>
    <row r="1540" spans="1:9">
      <c r="A1540" s="569"/>
      <c r="B1540" s="482"/>
      <c r="C1540" s="482"/>
      <c r="D1540" s="482"/>
      <c r="E1540" s="482"/>
      <c r="F1540" s="482"/>
      <c r="G1540" s="482"/>
      <c r="H1540" s="482"/>
      <c r="I1540" s="532"/>
    </row>
    <row r="1541" spans="1:9">
      <c r="A1541" s="570"/>
      <c r="B1541" s="485"/>
      <c r="C1541" s="484"/>
      <c r="D1541" s="484"/>
      <c r="E1541" s="484"/>
      <c r="F1541" s="484"/>
      <c r="G1541" s="484"/>
      <c r="H1541" s="484"/>
      <c r="I1541" s="533">
        <f t="shared" ref="I1541" si="116">G1541*D1541</f>
        <v>0</v>
      </c>
    </row>
    <row r="1542" spans="1:9" ht="15.75">
      <c r="A1542" s="570"/>
      <c r="B1542" s="484"/>
      <c r="C1542" s="484"/>
      <c r="D1542" s="484"/>
      <c r="E1542" s="484"/>
      <c r="F1542" s="484"/>
      <c r="G1542" s="484"/>
      <c r="H1542" s="486" t="s">
        <v>17</v>
      </c>
      <c r="I1542" s="534">
        <f>TRUNC( SUM(I1532:I1541),2)</f>
        <v>688.19</v>
      </c>
    </row>
    <row r="1547" spans="1:9" ht="15.75">
      <c r="A1547" s="565">
        <v>11900001016</v>
      </c>
      <c r="B1547" s="269"/>
      <c r="C1547" s="269"/>
      <c r="D1547" s="269"/>
      <c r="E1547" s="269"/>
      <c r="F1547" s="269"/>
      <c r="G1547" s="269"/>
      <c r="H1547" s="269"/>
      <c r="I1547" s="528"/>
    </row>
    <row r="1548" spans="1:9" ht="15.75">
      <c r="A1548" s="566"/>
      <c r="B1548" s="540">
        <f>Orçamento!D497</f>
        <v>0</v>
      </c>
      <c r="C1548" s="270"/>
      <c r="D1548" s="270"/>
      <c r="E1548" s="270"/>
      <c r="F1548" s="270"/>
      <c r="G1548" s="270"/>
      <c r="H1548" s="270"/>
      <c r="I1548" s="529"/>
    </row>
    <row r="1549" spans="1:9">
      <c r="A1549" s="567"/>
      <c r="B1549" s="487"/>
      <c r="C1549" s="487"/>
      <c r="D1549" s="487"/>
      <c r="E1549" s="487"/>
      <c r="F1549" s="487"/>
      <c r="G1549" s="487"/>
      <c r="H1549" s="487"/>
      <c r="I1549" s="530"/>
    </row>
    <row r="1550" spans="1:9" ht="15.75">
      <c r="A1550" s="579" t="s">
        <v>184</v>
      </c>
      <c r="B1550" s="479" t="s">
        <v>14</v>
      </c>
      <c r="C1550" s="324" t="s">
        <v>185</v>
      </c>
      <c r="D1550" s="324" t="s">
        <v>186</v>
      </c>
      <c r="E1550" s="324" t="s">
        <v>187</v>
      </c>
      <c r="F1550" s="324" t="s">
        <v>188</v>
      </c>
      <c r="G1550" s="324" t="s">
        <v>189</v>
      </c>
      <c r="H1550" s="324" t="s">
        <v>190</v>
      </c>
      <c r="I1550" s="524" t="s">
        <v>191</v>
      </c>
    </row>
    <row r="1551" spans="1:9">
      <c r="A1551" s="326"/>
      <c r="B1551" s="327"/>
      <c r="C1551" s="327"/>
      <c r="D1551" s="327"/>
      <c r="E1551" s="327"/>
      <c r="F1551" s="327"/>
      <c r="G1551" s="327"/>
      <c r="H1551" s="327"/>
      <c r="I1551" s="531"/>
    </row>
    <row r="1552" spans="1:9">
      <c r="A1552" s="565">
        <v>11900001010</v>
      </c>
      <c r="B1552" s="239" t="s">
        <v>16016</v>
      </c>
      <c r="C1552" s="315" t="s">
        <v>20</v>
      </c>
      <c r="D1552" s="315">
        <v>40</v>
      </c>
      <c r="E1552" s="315">
        <v>1</v>
      </c>
      <c r="F1552" s="315">
        <v>1</v>
      </c>
      <c r="G1552" s="318">
        <f>I1459</f>
        <v>132.66999999999999</v>
      </c>
      <c r="I1552" s="521">
        <f>G1552*D1552</f>
        <v>5306.7999999999993</v>
      </c>
    </row>
    <row r="1553" spans="1:10" ht="15.75">
      <c r="A1553" s="316">
        <v>88316</v>
      </c>
      <c r="B1553" s="314" t="s">
        <v>15863</v>
      </c>
      <c r="C1553" s="315" t="s">
        <v>20</v>
      </c>
      <c r="D1553" s="315">
        <v>6</v>
      </c>
      <c r="E1553" s="315">
        <v>1</v>
      </c>
      <c r="F1553" s="315">
        <v>1</v>
      </c>
      <c r="G1553" s="315">
        <v>20.74</v>
      </c>
      <c r="I1553" s="521">
        <f t="shared" ref="I1553:I1555" si="117">G1553*D1553</f>
        <v>124.44</v>
      </c>
    </row>
    <row r="1554" spans="1:10" ht="15.75">
      <c r="A1554" s="316"/>
      <c r="B1554" s="314"/>
      <c r="C1554" s="315"/>
      <c r="D1554" s="315"/>
      <c r="E1554" s="315">
        <v>1</v>
      </c>
      <c r="F1554" s="315">
        <v>1</v>
      </c>
      <c r="G1554" s="315"/>
      <c r="I1554" s="521">
        <f t="shared" si="117"/>
        <v>0</v>
      </c>
    </row>
    <row r="1555" spans="1:10" ht="15.75">
      <c r="A1555" s="316">
        <v>90929</v>
      </c>
      <c r="B1555" s="314" t="s">
        <v>15864</v>
      </c>
      <c r="C1555" s="315" t="s">
        <v>24</v>
      </c>
      <c r="D1555" s="315">
        <v>2</v>
      </c>
      <c r="E1555" s="315">
        <v>1</v>
      </c>
      <c r="F1555" s="315">
        <v>1</v>
      </c>
      <c r="G1555" s="315">
        <v>50</v>
      </c>
      <c r="I1555" s="521">
        <f t="shared" si="117"/>
        <v>100</v>
      </c>
    </row>
    <row r="1556" spans="1:10" ht="15.75">
      <c r="A1556" s="316"/>
      <c r="B1556" s="314"/>
      <c r="C1556" s="315"/>
      <c r="D1556" s="315"/>
      <c r="E1556" s="315"/>
      <c r="F1556" s="313"/>
      <c r="G1556" s="315"/>
      <c r="H1556" s="11" t="s">
        <v>17</v>
      </c>
      <c r="I1556" s="505">
        <f>TRUNC( SUM(I1552:I1555),2)</f>
        <v>5531.24</v>
      </c>
    </row>
    <row r="1557" spans="1:10">
      <c r="A1557" s="568"/>
      <c r="B1557" s="537"/>
      <c r="C1557" s="538"/>
      <c r="D1557" s="488"/>
      <c r="E1557" s="274"/>
      <c r="F1557" s="274"/>
      <c r="G1557" s="490"/>
      <c r="H1557" s="491"/>
      <c r="I1557" s="504"/>
    </row>
    <row r="1558" spans="1:10">
      <c r="A1558" s="569"/>
      <c r="B1558" s="482"/>
      <c r="C1558" s="482"/>
      <c r="D1558" s="482"/>
      <c r="E1558" s="482"/>
      <c r="F1558" s="482"/>
      <c r="G1558" s="482"/>
      <c r="H1558" s="482"/>
      <c r="I1558" s="532"/>
    </row>
    <row r="1559" spans="1:10">
      <c r="A1559" s="570"/>
      <c r="B1559" s="485"/>
      <c r="C1559" s="484"/>
      <c r="D1559" s="484"/>
      <c r="E1559" s="484"/>
      <c r="F1559" s="484"/>
      <c r="G1559" s="484"/>
      <c r="H1559" s="484"/>
      <c r="I1559" s="533">
        <f t="shared" ref="I1559" si="118">G1559*D1559</f>
        <v>0</v>
      </c>
    </row>
    <row r="1560" spans="1:10" ht="15.75">
      <c r="A1560" s="570"/>
      <c r="B1560" s="484"/>
      <c r="C1560" s="484"/>
      <c r="D1560" s="484"/>
      <c r="E1560" s="484"/>
      <c r="F1560" s="484"/>
      <c r="G1560" s="484"/>
      <c r="H1560" s="486"/>
      <c r="I1560" s="534"/>
    </row>
    <row r="1561" spans="1:10" ht="15.75">
      <c r="A1561" s="565">
        <v>11900001017</v>
      </c>
      <c r="B1561" s="269"/>
      <c r="C1561" s="269"/>
      <c r="D1561" s="269"/>
      <c r="E1561" s="269"/>
      <c r="F1561" s="269"/>
      <c r="G1561" s="269"/>
      <c r="H1561" s="269"/>
      <c r="I1561" s="528"/>
    </row>
    <row r="1562" spans="1:10" ht="15.75">
      <c r="A1562" s="566"/>
      <c r="B1562" s="540" t="s">
        <v>16051</v>
      </c>
      <c r="C1562" s="553" t="s">
        <v>16002</v>
      </c>
      <c r="D1562" s="270"/>
      <c r="E1562" s="270"/>
      <c r="F1562" s="270"/>
      <c r="G1562" s="270"/>
      <c r="H1562" s="270"/>
      <c r="I1562" s="529"/>
    </row>
    <row r="1563" spans="1:10">
      <c r="A1563" s="567"/>
      <c r="B1563" s="487"/>
      <c r="C1563" s="487"/>
      <c r="D1563" s="487"/>
      <c r="E1563" s="487"/>
      <c r="F1563" s="487"/>
      <c r="G1563" s="487"/>
      <c r="H1563" s="487"/>
      <c r="I1563" s="530"/>
    </row>
    <row r="1564" spans="1:10" ht="15.75">
      <c r="A1564" s="579" t="s">
        <v>184</v>
      </c>
      <c r="B1564" s="479" t="s">
        <v>14</v>
      </c>
      <c r="C1564" s="324" t="s">
        <v>185</v>
      </c>
      <c r="D1564" s="324" t="s">
        <v>186</v>
      </c>
      <c r="E1564" s="324" t="s">
        <v>187</v>
      </c>
      <c r="F1564" s="324" t="s">
        <v>188</v>
      </c>
      <c r="G1564" s="324" t="s">
        <v>189</v>
      </c>
      <c r="H1564" s="324" t="s">
        <v>190</v>
      </c>
      <c r="I1564" s="524" t="s">
        <v>191</v>
      </c>
    </row>
    <row r="1565" spans="1:10">
      <c r="A1565" s="326"/>
      <c r="B1565" s="327"/>
      <c r="C1565" s="327"/>
      <c r="D1565" s="327"/>
      <c r="E1565" s="327"/>
      <c r="F1565" s="327"/>
      <c r="G1565" s="327"/>
      <c r="H1565" s="327"/>
      <c r="I1565" s="531"/>
    </row>
    <row r="1566" spans="1:10" ht="15.75">
      <c r="A1566" s="585">
        <v>23720</v>
      </c>
      <c r="B1566" s="499" t="s">
        <v>16052</v>
      </c>
      <c r="C1566" s="282" t="s">
        <v>26</v>
      </c>
      <c r="D1566" s="282">
        <v>1.05</v>
      </c>
      <c r="E1566" s="274">
        <v>1</v>
      </c>
      <c r="F1566" s="201"/>
      <c r="G1566" s="284">
        <v>679.02</v>
      </c>
      <c r="H1566" s="9">
        <v>0</v>
      </c>
      <c r="I1566" s="536">
        <f t="shared" ref="I1566:I1569" si="119">G1566*D1566</f>
        <v>712.971</v>
      </c>
    </row>
    <row r="1567" spans="1:10">
      <c r="A1567" s="6">
        <v>88309</v>
      </c>
      <c r="B1567" s="7" t="s">
        <v>195</v>
      </c>
      <c r="C1567" s="8" t="s">
        <v>20</v>
      </c>
      <c r="D1567" s="273">
        <v>0.8</v>
      </c>
      <c r="E1567" s="274">
        <v>1</v>
      </c>
      <c r="F1567" s="274">
        <v>0</v>
      </c>
      <c r="G1567" s="100">
        <f>VLOOKUP(A1567,SINAPI!A1514:C21513,3,FALSE)</f>
        <v>25.75</v>
      </c>
      <c r="H1567" s="9">
        <v>0</v>
      </c>
      <c r="I1567" s="536">
        <f t="shared" si="119"/>
        <v>20.6</v>
      </c>
    </row>
    <row r="1568" spans="1:10">
      <c r="A1568" s="6">
        <v>88261</v>
      </c>
      <c r="B1568" s="7" t="s">
        <v>247</v>
      </c>
      <c r="C1568" s="8" t="s">
        <v>20</v>
      </c>
      <c r="D1568" s="273">
        <v>0.8</v>
      </c>
      <c r="E1568" s="274">
        <v>1</v>
      </c>
      <c r="F1568" s="274">
        <v>0</v>
      </c>
      <c r="G1568" s="100">
        <f>VLOOKUP(A1568,SINAPI!A1515:C21514,3,FALSE)</f>
        <v>24.27</v>
      </c>
      <c r="H1568" s="9">
        <v>0</v>
      </c>
      <c r="I1568" s="504">
        <f t="shared" ref="I1568" si="120">TRUNC(D1568*G1568,2)</f>
        <v>19.41</v>
      </c>
      <c r="J1568" s="89"/>
    </row>
    <row r="1569" spans="1:9">
      <c r="A1569" s="583">
        <v>37596</v>
      </c>
      <c r="B1569" s="73" t="s">
        <v>10683</v>
      </c>
      <c r="C1569" s="488" t="s">
        <v>30</v>
      </c>
      <c r="D1569" s="488">
        <v>3</v>
      </c>
      <c r="E1569" s="274">
        <v>1</v>
      </c>
      <c r="F1569" s="274">
        <v>0</v>
      </c>
      <c r="G1569" s="490">
        <v>2.15</v>
      </c>
      <c r="H1569" s="328"/>
      <c r="I1569" s="536">
        <f t="shared" si="119"/>
        <v>6.4499999999999993</v>
      </c>
    </row>
    <row r="1570" spans="1:9">
      <c r="A1570" s="568"/>
      <c r="B1570" s="239"/>
      <c r="C1570" s="327"/>
      <c r="D1570" s="488"/>
      <c r="E1570" s="274"/>
      <c r="F1570" s="274"/>
      <c r="G1570" s="490"/>
      <c r="H1570" s="328"/>
      <c r="I1570" s="536"/>
    </row>
    <row r="1571" spans="1:9">
      <c r="A1571" s="568"/>
      <c r="B1571" s="537"/>
      <c r="C1571" s="327"/>
      <c r="D1571" s="488"/>
      <c r="E1571" s="274"/>
      <c r="F1571" s="274"/>
      <c r="G1571" s="494"/>
      <c r="H1571" s="491"/>
      <c r="I1571" s="536"/>
    </row>
    <row r="1572" spans="1:9">
      <c r="A1572" s="568"/>
      <c r="B1572" s="537"/>
      <c r="C1572" s="538"/>
      <c r="D1572" s="488"/>
      <c r="E1572" s="274"/>
      <c r="F1572" s="274"/>
      <c r="G1572" s="490"/>
      <c r="H1572" s="491"/>
      <c r="I1572" s="504"/>
    </row>
    <row r="1573" spans="1:9">
      <c r="A1573" s="569"/>
      <c r="B1573" s="482"/>
      <c r="C1573" s="482"/>
      <c r="D1573" s="482"/>
      <c r="E1573" s="482"/>
      <c r="F1573" s="482"/>
      <c r="G1573" s="482"/>
      <c r="H1573" s="482"/>
      <c r="I1573" s="532"/>
    </row>
    <row r="1574" spans="1:9">
      <c r="A1574" s="570"/>
      <c r="B1574" s="485"/>
      <c r="C1574" s="484"/>
      <c r="D1574" s="484"/>
      <c r="E1574" s="484"/>
      <c r="F1574" s="484"/>
      <c r="G1574" s="484"/>
      <c r="H1574" s="484"/>
      <c r="I1574" s="533">
        <f t="shared" ref="I1574" si="121">G1574*D1574</f>
        <v>0</v>
      </c>
    </row>
    <row r="1575" spans="1:9" ht="15.75">
      <c r="A1575" s="570"/>
      <c r="B1575" s="484"/>
      <c r="C1575" s="484"/>
      <c r="D1575" s="484"/>
      <c r="E1575" s="484"/>
      <c r="F1575" s="484"/>
      <c r="G1575" s="484"/>
      <c r="H1575" s="486" t="s">
        <v>17</v>
      </c>
      <c r="I1575" s="534">
        <f>TRUNC( SUM(I1565:I1574),2)</f>
        <v>759.43</v>
      </c>
    </row>
    <row r="1577" spans="1:9" ht="15.75">
      <c r="A1577" s="565">
        <v>11900001018</v>
      </c>
      <c r="B1577" s="269"/>
      <c r="C1577" s="269"/>
      <c r="D1577" s="269"/>
      <c r="E1577" s="269"/>
      <c r="F1577" s="269"/>
      <c r="G1577" s="269"/>
      <c r="H1577" s="269"/>
      <c r="I1577" s="528"/>
    </row>
    <row r="1578" spans="1:9" ht="28.5">
      <c r="A1578" s="566"/>
      <c r="B1578" s="83" t="s">
        <v>15288</v>
      </c>
      <c r="C1578" s="553" t="s">
        <v>15282</v>
      </c>
      <c r="D1578" s="270"/>
      <c r="E1578" s="270"/>
      <c r="F1578" s="270"/>
      <c r="G1578" s="270"/>
      <c r="H1578" s="270"/>
      <c r="I1578" s="529"/>
    </row>
    <row r="1579" spans="1:9">
      <c r="A1579" s="567"/>
      <c r="B1579" s="487"/>
      <c r="C1579" s="487"/>
      <c r="D1579" s="487"/>
      <c r="E1579" s="487"/>
      <c r="F1579" s="487"/>
      <c r="G1579" s="487"/>
      <c r="H1579" s="487"/>
      <c r="I1579" s="530"/>
    </row>
    <row r="1580" spans="1:9" ht="15.75">
      <c r="A1580" s="542" t="s">
        <v>184</v>
      </c>
      <c r="B1580" s="296" t="s">
        <v>14</v>
      </c>
      <c r="C1580" s="5" t="s">
        <v>185</v>
      </c>
      <c r="D1580" s="5" t="s">
        <v>186</v>
      </c>
      <c r="E1580" s="5" t="s">
        <v>187</v>
      </c>
      <c r="F1580" s="5" t="s">
        <v>188</v>
      </c>
      <c r="G1580" s="5" t="s">
        <v>189</v>
      </c>
      <c r="H1580" s="5" t="s">
        <v>190</v>
      </c>
      <c r="I1580" s="503" t="s">
        <v>191</v>
      </c>
    </row>
    <row r="1581" spans="1:9">
      <c r="A1581" s="568">
        <v>90778</v>
      </c>
      <c r="B1581" s="73" t="s">
        <v>638</v>
      </c>
      <c r="C1581" s="315" t="s">
        <v>20</v>
      </c>
      <c r="D1581" s="315">
        <v>26</v>
      </c>
      <c r="E1581" s="315">
        <v>1</v>
      </c>
      <c r="F1581" s="315">
        <v>1</v>
      </c>
      <c r="G1581" s="318">
        <v>50.46</v>
      </c>
      <c r="I1581" s="521">
        <f>G1581*D1581</f>
        <v>1311.96</v>
      </c>
    </row>
    <row r="1582" spans="1:9">
      <c r="A1582" s="568">
        <v>100309</v>
      </c>
      <c r="B1582" s="314" t="s">
        <v>15862</v>
      </c>
      <c r="C1582" s="315" t="s">
        <v>20</v>
      </c>
      <c r="D1582" s="315">
        <v>10</v>
      </c>
      <c r="E1582" s="315">
        <v>1</v>
      </c>
      <c r="F1582" s="315">
        <v>1</v>
      </c>
      <c r="G1582" s="318">
        <v>61.73</v>
      </c>
      <c r="I1582" s="521">
        <f>G1582*D1582</f>
        <v>617.29999999999995</v>
      </c>
    </row>
    <row r="1583" spans="1:9" ht="15.75">
      <c r="A1583" s="316">
        <v>88316</v>
      </c>
      <c r="B1583" s="314" t="s">
        <v>15863</v>
      </c>
      <c r="C1583" s="315" t="s">
        <v>20</v>
      </c>
      <c r="D1583" s="315">
        <v>8.56</v>
      </c>
      <c r="E1583" s="315">
        <v>1</v>
      </c>
      <c r="F1583" s="315">
        <v>1</v>
      </c>
      <c r="G1583" s="315">
        <v>20.74</v>
      </c>
      <c r="I1583" s="521">
        <f>G1583*D1583</f>
        <v>177.53440000000001</v>
      </c>
    </row>
    <row r="1584" spans="1:9" ht="15.75">
      <c r="A1584" s="316"/>
      <c r="B1584" s="314"/>
      <c r="C1584" s="315"/>
      <c r="D1584" s="315"/>
      <c r="E1584" s="315">
        <v>1</v>
      </c>
      <c r="F1584" s="315">
        <v>1</v>
      </c>
      <c r="G1584" s="315"/>
      <c r="I1584" s="521">
        <f t="shared" ref="I1584:I1585" si="122">G1584*D1584</f>
        <v>0</v>
      </c>
    </row>
    <row r="1585" spans="1:10" ht="15.75">
      <c r="A1585" s="316">
        <v>90929</v>
      </c>
      <c r="B1585" s="314" t="s">
        <v>15864</v>
      </c>
      <c r="C1585" s="315" t="s">
        <v>24</v>
      </c>
      <c r="D1585" s="315">
        <v>2</v>
      </c>
      <c r="E1585" s="315">
        <v>1</v>
      </c>
      <c r="F1585" s="315">
        <v>1</v>
      </c>
      <c r="G1585" s="315">
        <v>50.01</v>
      </c>
      <c r="I1585" s="521">
        <f t="shared" si="122"/>
        <v>100.02</v>
      </c>
    </row>
    <row r="1586" spans="1:10" ht="15.75">
      <c r="A1586" s="316"/>
      <c r="B1586" s="314"/>
      <c r="C1586" s="315"/>
      <c r="D1586" s="315"/>
      <c r="E1586" s="315"/>
      <c r="F1586" s="313"/>
      <c r="G1586" s="315"/>
      <c r="H1586" s="11" t="s">
        <v>17</v>
      </c>
      <c r="I1586" s="505">
        <f>I1581+I1582+I1583+I1584+I1585</f>
        <v>2206.8143999999998</v>
      </c>
    </row>
    <row r="1587" spans="1:10" ht="15.75">
      <c r="A1587" s="316"/>
      <c r="B1587" s="314"/>
      <c r="C1587" s="315"/>
      <c r="D1587" s="315"/>
      <c r="E1587" s="315"/>
      <c r="F1587" s="313"/>
      <c r="G1587" s="315"/>
      <c r="I1587" s="521">
        <v>0</v>
      </c>
    </row>
    <row r="1588" spans="1:10" ht="15.75">
      <c r="A1588" s="314"/>
      <c r="B1588" s="316"/>
      <c r="C1588" s="315"/>
      <c r="D1588" s="315"/>
      <c r="E1588" s="315"/>
      <c r="F1588" s="317"/>
      <c r="G1588" s="315"/>
    </row>
    <row r="1589" spans="1:10">
      <c r="A1589" s="569"/>
      <c r="B1589" s="482"/>
      <c r="C1589" s="482"/>
      <c r="D1589" s="482"/>
      <c r="E1589" s="482"/>
      <c r="F1589" s="482"/>
      <c r="G1589" s="482"/>
      <c r="H1589" s="482"/>
      <c r="I1589" s="532"/>
    </row>
    <row r="1590" spans="1:10">
      <c r="A1590" s="570"/>
      <c r="B1590" s="485"/>
      <c r="C1590" s="484"/>
      <c r="D1590" s="484"/>
      <c r="E1590" s="484"/>
      <c r="F1590" s="484"/>
      <c r="G1590" s="484"/>
      <c r="H1590" s="484"/>
      <c r="I1590" s="533">
        <v>0</v>
      </c>
    </row>
    <row r="1591" spans="1:10" ht="15.75">
      <c r="A1591" s="565">
        <v>11900001019</v>
      </c>
      <c r="B1591" s="269"/>
      <c r="C1591" s="269"/>
      <c r="D1591" s="269"/>
      <c r="E1591" s="269"/>
      <c r="F1591" s="269"/>
      <c r="G1591" s="269"/>
      <c r="H1591" s="269"/>
      <c r="I1591" s="528"/>
      <c r="J1591" s="484"/>
    </row>
    <row r="1592" spans="1:10" ht="15.75">
      <c r="A1592" s="566"/>
      <c r="B1592" s="83" t="s">
        <v>16072</v>
      </c>
      <c r="C1592" s="553" t="s">
        <v>15282</v>
      </c>
      <c r="D1592" s="270"/>
      <c r="E1592" s="270"/>
      <c r="F1592" s="270"/>
      <c r="G1592" s="270"/>
      <c r="H1592" s="270"/>
      <c r="I1592" s="529"/>
    </row>
    <row r="1593" spans="1:10">
      <c r="A1593" s="567"/>
      <c r="B1593" s="487" t="s">
        <v>16073</v>
      </c>
      <c r="C1593" s="487"/>
      <c r="D1593" s="487"/>
      <c r="E1593" s="487"/>
      <c r="F1593" s="487"/>
      <c r="G1593" s="487"/>
      <c r="H1593" s="487"/>
      <c r="I1593" s="530"/>
    </row>
    <row r="1594" spans="1:10" ht="15.75">
      <c r="A1594" s="542" t="s">
        <v>184</v>
      </c>
      <c r="B1594" s="296" t="s">
        <v>14</v>
      </c>
      <c r="C1594" s="5" t="s">
        <v>185</v>
      </c>
      <c r="D1594" s="5" t="s">
        <v>186</v>
      </c>
      <c r="E1594" s="5" t="s">
        <v>187</v>
      </c>
      <c r="F1594" s="5" t="s">
        <v>188</v>
      </c>
      <c r="G1594" s="5" t="s">
        <v>189</v>
      </c>
      <c r="H1594" s="5" t="s">
        <v>190</v>
      </c>
      <c r="I1594" s="503" t="s">
        <v>191</v>
      </c>
    </row>
    <row r="1595" spans="1:10">
      <c r="A1595" s="568">
        <v>171400</v>
      </c>
      <c r="B1595" s="73" t="s">
        <v>16071</v>
      </c>
      <c r="C1595" s="315" t="s">
        <v>16002</v>
      </c>
      <c r="D1595" s="315">
        <v>1</v>
      </c>
      <c r="E1595" s="315">
        <v>1</v>
      </c>
      <c r="F1595" s="315">
        <v>1</v>
      </c>
      <c r="G1595" s="318">
        <v>80.81</v>
      </c>
      <c r="I1595" s="521">
        <f>G1595*D1595</f>
        <v>80.81</v>
      </c>
    </row>
    <row r="1596" spans="1:10">
      <c r="A1596" s="568"/>
      <c r="B1596" s="314"/>
      <c r="C1596" s="315"/>
      <c r="D1596" s="315"/>
      <c r="E1596" s="315"/>
      <c r="F1596" s="315"/>
      <c r="G1596" s="318"/>
    </row>
    <row r="1597" spans="1:10" ht="15.75">
      <c r="A1597" s="316"/>
      <c r="B1597" s="314"/>
      <c r="C1597" s="315"/>
      <c r="D1597" s="315"/>
      <c r="E1597" s="315"/>
      <c r="F1597" s="315"/>
      <c r="G1597" s="315"/>
    </row>
    <row r="1598" spans="1:10" ht="15.75">
      <c r="A1598" s="316"/>
      <c r="B1598" s="314"/>
      <c r="C1598" s="315"/>
      <c r="D1598" s="315"/>
      <c r="E1598" s="315"/>
      <c r="F1598" s="315"/>
      <c r="G1598" s="315"/>
    </row>
    <row r="1599" spans="1:10" ht="15.75">
      <c r="A1599" s="316"/>
      <c r="B1599" s="314"/>
      <c r="C1599" s="315"/>
      <c r="D1599" s="315"/>
      <c r="E1599" s="315"/>
      <c r="F1599" s="315"/>
      <c r="G1599" s="315"/>
    </row>
    <row r="1600" spans="1:10" ht="15.75">
      <c r="A1600" s="316"/>
      <c r="B1600" s="314"/>
      <c r="C1600" s="315"/>
      <c r="D1600" s="315"/>
      <c r="E1600" s="315"/>
      <c r="F1600" s="313"/>
      <c r="G1600" s="315"/>
      <c r="H1600" s="11" t="s">
        <v>17</v>
      </c>
      <c r="I1600" s="505">
        <f>I1595+I1596+I1597+I1598+I1599</f>
        <v>80.81</v>
      </c>
    </row>
    <row r="1601" spans="1:9" ht="15.75">
      <c r="A1601" s="316"/>
      <c r="B1601" s="314"/>
      <c r="C1601" s="315"/>
      <c r="D1601" s="315"/>
      <c r="E1601" s="315"/>
      <c r="F1601" s="313"/>
      <c r="G1601" s="315"/>
      <c r="I1601" s="521">
        <v>0</v>
      </c>
    </row>
    <row r="1602" spans="1:9" ht="15.75">
      <c r="A1602" s="314"/>
      <c r="B1602" s="316"/>
      <c r="C1602" s="315"/>
      <c r="D1602" s="315"/>
      <c r="E1602" s="315"/>
      <c r="F1602" s="317"/>
      <c r="G1602" s="315"/>
    </row>
    <row r="1603" spans="1:9">
      <c r="A1603" s="569"/>
      <c r="B1603" s="482"/>
      <c r="C1603" s="482"/>
      <c r="D1603" s="482"/>
      <c r="E1603" s="482"/>
      <c r="F1603" s="482"/>
      <c r="G1603" s="482"/>
      <c r="H1603" s="482"/>
      <c r="I1603" s="532"/>
    </row>
    <row r="1605" spans="1:9" ht="15.75">
      <c r="A1605" s="565">
        <v>11900001020</v>
      </c>
      <c r="B1605" s="269"/>
      <c r="C1605" s="269"/>
      <c r="D1605" s="269"/>
      <c r="E1605" s="269"/>
      <c r="F1605" s="269"/>
      <c r="G1605" s="269"/>
      <c r="H1605" s="269"/>
      <c r="I1605" s="528"/>
    </row>
    <row r="1606" spans="1:9" ht="70.150000000000006" customHeight="1">
      <c r="A1606" s="566"/>
      <c r="B1606" s="96" t="s">
        <v>16077</v>
      </c>
      <c r="C1606" s="553" t="s">
        <v>15282</v>
      </c>
      <c r="D1606" s="270"/>
      <c r="E1606" s="270"/>
      <c r="F1606" s="270"/>
      <c r="G1606" s="270"/>
      <c r="H1606" s="270"/>
      <c r="I1606" s="529"/>
    </row>
    <row r="1607" spans="1:9" ht="28.9" customHeight="1">
      <c r="A1607" s="567"/>
      <c r="B1607" s="487"/>
      <c r="C1607" s="487"/>
      <c r="D1607" s="487"/>
      <c r="E1607" s="487"/>
      <c r="F1607" s="487"/>
      <c r="G1607" s="487"/>
      <c r="H1607" s="487"/>
      <c r="I1607" s="530"/>
    </row>
    <row r="1608" spans="1:9" ht="15.75">
      <c r="A1608" s="542" t="s">
        <v>184</v>
      </c>
      <c r="B1608" s="296" t="s">
        <v>14</v>
      </c>
      <c r="C1608" s="5" t="s">
        <v>185</v>
      </c>
      <c r="D1608" s="5" t="s">
        <v>186</v>
      </c>
      <c r="E1608" s="5" t="s">
        <v>187</v>
      </c>
      <c r="F1608" s="5" t="s">
        <v>188</v>
      </c>
      <c r="G1608" s="5" t="s">
        <v>189</v>
      </c>
      <c r="H1608" s="5" t="s">
        <v>190</v>
      </c>
      <c r="I1608" s="503" t="s">
        <v>191</v>
      </c>
    </row>
    <row r="1609" spans="1:9" ht="25.5">
      <c r="A1609" s="568">
        <v>1201001104</v>
      </c>
      <c r="B1609" s="239" t="s">
        <v>16078</v>
      </c>
      <c r="C1609" s="315" t="s">
        <v>15282</v>
      </c>
      <c r="D1609" s="315">
        <v>1</v>
      </c>
      <c r="E1609" s="315">
        <v>1</v>
      </c>
      <c r="F1609" s="315">
        <v>1</v>
      </c>
      <c r="G1609" s="318">
        <v>57.19</v>
      </c>
      <c r="I1609" s="521">
        <f>G1609*D1609</f>
        <v>57.19</v>
      </c>
    </row>
    <row r="1610" spans="1:9">
      <c r="A1610" s="568"/>
      <c r="B1610" s="314"/>
      <c r="C1610" s="315"/>
      <c r="D1610" s="315"/>
      <c r="E1610" s="315"/>
      <c r="F1610" s="315"/>
      <c r="G1610" s="318"/>
    </row>
    <row r="1611" spans="1:9" ht="15.75">
      <c r="A1611" s="316"/>
      <c r="B1611" s="314"/>
      <c r="C1611" s="315"/>
      <c r="D1611" s="315"/>
      <c r="E1611" s="315"/>
      <c r="F1611" s="315"/>
      <c r="G1611" s="315"/>
    </row>
    <row r="1612" spans="1:9" ht="15.75">
      <c r="A1612" s="316"/>
      <c r="B1612" s="314"/>
      <c r="C1612" s="315"/>
      <c r="D1612" s="315"/>
      <c r="E1612" s="315"/>
      <c r="F1612" s="315"/>
      <c r="G1612" s="315"/>
    </row>
    <row r="1613" spans="1:9" ht="15.75">
      <c r="A1613" s="316"/>
      <c r="B1613" s="314"/>
      <c r="C1613" s="315"/>
      <c r="D1613" s="315"/>
      <c r="E1613" s="315"/>
      <c r="F1613" s="315"/>
      <c r="G1613" s="315"/>
    </row>
    <row r="1614" spans="1:9" ht="15.75">
      <c r="A1614" s="316"/>
      <c r="B1614" s="314"/>
      <c r="C1614" s="315"/>
      <c r="D1614" s="315"/>
      <c r="E1614" s="315"/>
      <c r="F1614" s="313"/>
      <c r="G1614" s="315"/>
      <c r="H1614" s="11" t="s">
        <v>17</v>
      </c>
      <c r="I1614" s="505">
        <f>I1609+I1610+I1611+I1612+I1613</f>
        <v>57.19</v>
      </c>
    </row>
    <row r="1615" spans="1:9" ht="15.75">
      <c r="A1615" s="316"/>
      <c r="B1615" s="314"/>
      <c r="C1615" s="315"/>
      <c r="D1615" s="315"/>
      <c r="E1615" s="315"/>
      <c r="F1615" s="313"/>
      <c r="G1615" s="315"/>
      <c r="I1615" s="521">
        <v>0</v>
      </c>
    </row>
    <row r="1616" spans="1:9" ht="15.75">
      <c r="A1616" s="314"/>
      <c r="B1616" s="316"/>
      <c r="C1616" s="315"/>
      <c r="D1616" s="315"/>
      <c r="E1616" s="315"/>
      <c r="F1616" s="317"/>
      <c r="G1616" s="315"/>
    </row>
    <row r="1617" spans="1:9">
      <c r="A1617" s="569"/>
      <c r="B1617" s="482"/>
      <c r="C1617" s="482"/>
      <c r="D1617" s="482"/>
      <c r="E1617" s="482"/>
      <c r="F1617" s="482"/>
      <c r="G1617" s="482"/>
      <c r="H1617" s="482"/>
      <c r="I1617" s="532"/>
    </row>
    <row r="1621" spans="1:9" ht="15.75">
      <c r="A1621" s="565">
        <v>11900001021</v>
      </c>
      <c r="B1621" s="269"/>
      <c r="C1621" s="269"/>
      <c r="D1621" s="269"/>
      <c r="E1621" s="269"/>
      <c r="F1621" s="269"/>
      <c r="G1621" s="269"/>
      <c r="H1621" s="269"/>
      <c r="I1621" s="528"/>
    </row>
    <row r="1622" spans="1:9" ht="42.75">
      <c r="A1622" s="566"/>
      <c r="B1622" s="109" t="s">
        <v>16080</v>
      </c>
      <c r="C1622" s="553" t="s">
        <v>15282</v>
      </c>
      <c r="D1622" s="270"/>
      <c r="E1622" s="270"/>
      <c r="F1622" s="270"/>
      <c r="G1622" s="270"/>
      <c r="H1622" s="270"/>
      <c r="I1622" s="529"/>
    </row>
    <row r="1623" spans="1:9">
      <c r="A1623" s="567"/>
      <c r="B1623" s="487"/>
      <c r="C1623" s="487"/>
      <c r="D1623" s="487"/>
      <c r="E1623" s="487"/>
      <c r="F1623" s="487"/>
      <c r="G1623" s="487"/>
      <c r="H1623" s="487"/>
      <c r="I1623" s="530"/>
    </row>
    <row r="1624" spans="1:9" ht="15.75">
      <c r="A1624" s="542" t="s">
        <v>184</v>
      </c>
      <c r="B1624" s="296" t="s">
        <v>14</v>
      </c>
      <c r="C1624" s="5" t="s">
        <v>185</v>
      </c>
      <c r="D1624" s="5" t="s">
        <v>186</v>
      </c>
      <c r="E1624" s="5" t="s">
        <v>187</v>
      </c>
      <c r="F1624" s="5" t="s">
        <v>188</v>
      </c>
      <c r="G1624" s="5" t="s">
        <v>189</v>
      </c>
      <c r="H1624" s="5" t="s">
        <v>190</v>
      </c>
      <c r="I1624" s="503" t="s">
        <v>191</v>
      </c>
    </row>
    <row r="1625" spans="1:9" ht="28.5">
      <c r="A1625" s="228">
        <v>89385</v>
      </c>
      <c r="B1625" s="109" t="str">
        <f>SINAPI!B5612</f>
        <v>LUVA SOLDÁVEL E COM ROSCA, PVC, SOLDÁVEL, DN 25MM X 3/4, INSTALADO EM RAMAL OU SUB-RAMAL DE ÁGUA - FORNECIMENTO E INSTALAÇÃO. AF_06/2022</v>
      </c>
      <c r="C1625" s="315" t="s">
        <v>15282</v>
      </c>
      <c r="D1625" s="315">
        <v>1</v>
      </c>
      <c r="E1625" s="315">
        <v>1</v>
      </c>
      <c r="F1625" s="315">
        <v>1</v>
      </c>
      <c r="G1625" s="318">
        <f>SINAPI!C5612</f>
        <v>6.94</v>
      </c>
      <c r="I1625" s="521">
        <f>G1625*D1625</f>
        <v>6.94</v>
      </c>
    </row>
    <row r="1626" spans="1:9" ht="15.75">
      <c r="A1626" s="316"/>
      <c r="B1626" s="314"/>
      <c r="C1626" s="315"/>
      <c r="D1626" s="315"/>
      <c r="E1626" s="315"/>
      <c r="F1626" s="313"/>
      <c r="G1626" s="315"/>
      <c r="H1626" s="11" t="s">
        <v>17</v>
      </c>
      <c r="I1626" s="505">
        <f>I1625</f>
        <v>6.94</v>
      </c>
    </row>
    <row r="1627" spans="1:9" ht="15.75">
      <c r="A1627" s="316"/>
      <c r="B1627" s="314"/>
      <c r="C1627" s="315"/>
      <c r="D1627" s="315"/>
      <c r="E1627" s="315"/>
      <c r="F1627" s="313"/>
      <c r="G1627" s="315"/>
      <c r="H1627" s="10"/>
      <c r="I1627" s="506"/>
    </row>
    <row r="1628" spans="1:9" ht="15.75">
      <c r="A1628" s="316"/>
      <c r="B1628" s="314"/>
      <c r="C1628" s="315"/>
      <c r="D1628" s="315"/>
      <c r="E1628" s="315"/>
      <c r="F1628" s="313"/>
      <c r="G1628" s="315"/>
      <c r="H1628" s="10"/>
      <c r="I1628" s="506"/>
    </row>
    <row r="1629" spans="1:9" ht="15.75">
      <c r="A1629" s="223" t="s">
        <v>15824</v>
      </c>
      <c r="B1629" s="93" t="s">
        <v>15292</v>
      </c>
      <c r="C1629" s="269"/>
      <c r="D1629" s="269"/>
      <c r="E1629" s="269"/>
      <c r="F1629" s="269"/>
      <c r="G1629" s="269"/>
      <c r="H1629" s="269"/>
      <c r="I1629" s="528"/>
    </row>
    <row r="1630" spans="1:9" ht="187.9" customHeight="1">
      <c r="A1630" s="566"/>
      <c r="B1630" s="109" t="s">
        <v>16084</v>
      </c>
      <c r="C1630" s="553" t="s">
        <v>15967</v>
      </c>
      <c r="D1630" s="553">
        <v>1</v>
      </c>
      <c r="E1630" s="586" t="s">
        <v>16083</v>
      </c>
      <c r="F1630" s="553">
        <v>1</v>
      </c>
      <c r="G1630" s="553">
        <v>39.25</v>
      </c>
      <c r="H1630" s="553"/>
      <c r="I1630" s="587">
        <f>G1630*D1630</f>
        <v>39.25</v>
      </c>
    </row>
    <row r="1631" spans="1:9">
      <c r="A1631" s="567"/>
      <c r="B1631" s="487"/>
      <c r="C1631" s="487"/>
      <c r="D1631" s="487"/>
      <c r="E1631" s="487"/>
      <c r="F1631" s="487"/>
      <c r="G1631" s="487"/>
      <c r="H1631" s="487"/>
      <c r="I1631" s="530"/>
    </row>
    <row r="1632" spans="1:9" ht="15.75">
      <c r="A1632" s="316"/>
      <c r="B1632" s="314"/>
      <c r="C1632" s="315"/>
      <c r="D1632" s="315"/>
      <c r="E1632" s="315"/>
      <c r="F1632" s="313"/>
      <c r="G1632" s="315"/>
      <c r="H1632" s="11" t="s">
        <v>17</v>
      </c>
      <c r="I1632" s="505">
        <f>I1630</f>
        <v>39.25</v>
      </c>
    </row>
    <row r="1633" spans="1:12" ht="15.75">
      <c r="A1633" s="316"/>
      <c r="B1633" s="316"/>
      <c r="C1633" s="316"/>
      <c r="D1633" s="316"/>
      <c r="E1633" s="316"/>
      <c r="F1633" s="316"/>
      <c r="G1633" s="316"/>
      <c r="H1633" s="316"/>
      <c r="I1633" s="316"/>
      <c r="J1633" s="316"/>
      <c r="K1633" s="316"/>
      <c r="L1633" s="316"/>
    </row>
    <row r="1634" spans="1:12" ht="15.75">
      <c r="A1634" s="565">
        <v>11900001022</v>
      </c>
      <c r="B1634" s="269"/>
      <c r="C1634" s="269"/>
      <c r="D1634" s="269"/>
      <c r="E1634" s="269"/>
      <c r="F1634" s="269"/>
      <c r="G1634" s="269"/>
      <c r="H1634" s="269"/>
      <c r="I1634" s="528"/>
      <c r="J1634" s="316"/>
      <c r="K1634" s="316"/>
      <c r="L1634" s="316"/>
    </row>
    <row r="1635" spans="1:12" ht="15.75">
      <c r="A1635" s="566"/>
      <c r="B1635" s="294" t="str">
        <f>Orçamento!D468</f>
        <v>B01 BANCADA DE GRANITO CINZA ANDORINHA COM CUBA DE EMBUTIR DE AÇO 1,60x0,50. .FORNECIMENTO E INSTALACAO</v>
      </c>
      <c r="C1635" s="270"/>
      <c r="D1635" s="270"/>
      <c r="E1635" s="270"/>
      <c r="F1635" s="270"/>
      <c r="G1635" s="270" t="s">
        <v>15968</v>
      </c>
      <c r="H1635" s="270"/>
      <c r="I1635" s="529"/>
      <c r="J1635" s="316"/>
      <c r="K1635" s="316"/>
      <c r="L1635" s="316"/>
    </row>
    <row r="1636" spans="1:12" ht="15.75">
      <c r="A1636" s="567"/>
      <c r="B1636" s="487"/>
      <c r="C1636" s="487"/>
      <c r="D1636" s="487"/>
      <c r="E1636" s="487"/>
      <c r="F1636" s="487"/>
      <c r="G1636" s="487"/>
      <c r="H1636" s="487"/>
      <c r="I1636" s="530"/>
      <c r="J1636" s="316"/>
      <c r="K1636" s="316"/>
      <c r="L1636" s="316"/>
    </row>
    <row r="1637" spans="1:12" ht="15.75">
      <c r="A1637" s="579" t="s">
        <v>184</v>
      </c>
      <c r="B1637" s="479" t="s">
        <v>14</v>
      </c>
      <c r="C1637" s="324" t="s">
        <v>185</v>
      </c>
      <c r="D1637" s="324" t="s">
        <v>186</v>
      </c>
      <c r="E1637" s="324" t="s">
        <v>187</v>
      </c>
      <c r="F1637" s="324" t="s">
        <v>188</v>
      </c>
      <c r="G1637" s="324" t="s">
        <v>189</v>
      </c>
      <c r="H1637" s="324" t="s">
        <v>190</v>
      </c>
      <c r="I1637" s="524" t="s">
        <v>191</v>
      </c>
      <c r="J1637" s="316"/>
      <c r="K1637" s="316"/>
      <c r="L1637" s="316"/>
    </row>
    <row r="1638" spans="1:12" ht="15.75">
      <c r="A1638" s="326"/>
      <c r="B1638" s="327"/>
      <c r="C1638" s="327"/>
      <c r="D1638" s="327"/>
      <c r="E1638" s="327"/>
      <c r="F1638" s="327"/>
      <c r="G1638" s="327"/>
      <c r="H1638" s="327"/>
      <c r="I1638" s="531"/>
      <c r="J1638" s="316"/>
      <c r="K1638" s="316"/>
      <c r="L1638" s="316"/>
    </row>
    <row r="1639" spans="1:12" ht="15.75">
      <c r="A1639" s="326"/>
      <c r="B1639" s="327"/>
      <c r="C1639" s="327"/>
      <c r="D1639" s="327"/>
      <c r="E1639" s="327"/>
      <c r="F1639" s="327"/>
      <c r="G1639" s="327"/>
      <c r="H1639" s="327"/>
      <c r="I1639" s="531"/>
      <c r="J1639" s="316"/>
      <c r="K1639" s="316"/>
      <c r="L1639" s="316"/>
    </row>
    <row r="1640" spans="1:12" ht="25.5">
      <c r="A1640" s="568">
        <v>86900</v>
      </c>
      <c r="B1640" s="537" t="s">
        <v>7832</v>
      </c>
      <c r="C1640" s="327" t="s">
        <v>15282</v>
      </c>
      <c r="D1640" s="327">
        <v>1</v>
      </c>
      <c r="E1640" s="327">
        <v>1</v>
      </c>
      <c r="F1640" s="482">
        <v>1</v>
      </c>
      <c r="G1640" s="480">
        <v>206.02</v>
      </c>
      <c r="H1640" s="328">
        <v>1</v>
      </c>
      <c r="I1640" s="525">
        <f t="shared" ref="I1640:I1641" si="123">G1640*D1640</f>
        <v>206.02</v>
      </c>
      <c r="J1640" s="316"/>
      <c r="K1640" s="316"/>
      <c r="L1640" s="316"/>
    </row>
    <row r="1641" spans="1:12" ht="15.75">
      <c r="A1641" s="582">
        <v>88243</v>
      </c>
      <c r="B1641" s="73" t="s">
        <v>7473</v>
      </c>
      <c r="C1641" s="327" t="s">
        <v>15855</v>
      </c>
      <c r="D1641" s="481">
        <v>0.6</v>
      </c>
      <c r="E1641" s="327">
        <v>1</v>
      </c>
      <c r="F1641" s="482">
        <v>1</v>
      </c>
      <c r="G1641" s="483">
        <v>21.61</v>
      </c>
      <c r="H1641" s="328">
        <v>1</v>
      </c>
      <c r="I1641" s="525">
        <f t="shared" si="123"/>
        <v>12.965999999999999</v>
      </c>
      <c r="J1641" s="316"/>
      <c r="K1641" s="316"/>
      <c r="L1641" s="316"/>
    </row>
    <row r="1642" spans="1:12" ht="15.75">
      <c r="A1642" s="583">
        <v>88309</v>
      </c>
      <c r="B1642" s="489" t="s">
        <v>213</v>
      </c>
      <c r="C1642" s="488" t="s">
        <v>20</v>
      </c>
      <c r="D1642" s="488">
        <v>1.2</v>
      </c>
      <c r="E1642" s="327">
        <v>1</v>
      </c>
      <c r="F1642" s="482">
        <v>1</v>
      </c>
      <c r="G1642" s="490">
        <f>VLOOKUP(A1642,SINAPI!A1600:C21589,3,FALSE)</f>
        <v>25.75</v>
      </c>
      <c r="H1642" s="328">
        <v>1</v>
      </c>
      <c r="I1642" s="504">
        <f>TRUNC(D1642*G1642,2)</f>
        <v>30.9</v>
      </c>
      <c r="J1642" s="316"/>
      <c r="K1642" s="316"/>
      <c r="L1642" s="316"/>
    </row>
    <row r="1643" spans="1:12" ht="25.5">
      <c r="A1643" s="568">
        <v>11795</v>
      </c>
      <c r="B1643" s="73" t="s">
        <v>12569</v>
      </c>
      <c r="C1643" s="488" t="s">
        <v>15967</v>
      </c>
      <c r="D1643" s="488">
        <v>0.8</v>
      </c>
      <c r="E1643" s="327">
        <v>1</v>
      </c>
      <c r="F1643" s="482">
        <v>1</v>
      </c>
      <c r="G1643" s="490">
        <v>671.69</v>
      </c>
      <c r="H1643" s="328">
        <v>1</v>
      </c>
      <c r="I1643" s="504">
        <f>TRUNC(D1643*G1643,2)</f>
        <v>537.35</v>
      </c>
      <c r="J1643" s="316"/>
      <c r="K1643" s="316"/>
      <c r="L1643" s="316"/>
    </row>
    <row r="1644" spans="1:12" ht="18">
      <c r="A1644" s="568"/>
      <c r="B1644" s="73"/>
      <c r="C1644" s="493"/>
      <c r="D1644" s="488"/>
      <c r="E1644" s="327"/>
      <c r="F1644" s="482"/>
      <c r="G1644" s="494"/>
      <c r="H1644" s="491"/>
      <c r="I1644" s="504"/>
      <c r="J1644" s="316"/>
      <c r="K1644" s="316"/>
      <c r="L1644" s="316"/>
    </row>
    <row r="1645" spans="1:12" ht="15.75">
      <c r="A1645" s="568"/>
      <c r="B1645" s="73"/>
      <c r="C1645" s="80"/>
      <c r="D1645" s="488"/>
      <c r="E1645" s="488"/>
      <c r="F1645" s="488"/>
      <c r="G1645" s="490"/>
      <c r="H1645" s="491"/>
      <c r="I1645" s="504"/>
      <c r="J1645" s="316"/>
      <c r="K1645" s="316"/>
      <c r="L1645" s="316"/>
    </row>
    <row r="1646" spans="1:12" ht="15.75">
      <c r="A1646" s="569"/>
      <c r="B1646" s="482"/>
      <c r="C1646" s="482"/>
      <c r="D1646" s="482"/>
      <c r="E1646" s="482"/>
      <c r="F1646" s="482"/>
      <c r="G1646" s="482"/>
      <c r="H1646" s="482"/>
      <c r="I1646" s="532"/>
      <c r="J1646" s="316"/>
      <c r="K1646" s="316"/>
      <c r="L1646" s="316"/>
    </row>
    <row r="1647" spans="1:12" ht="15.75">
      <c r="A1647" s="570"/>
      <c r="B1647" s="485"/>
      <c r="C1647" s="484"/>
      <c r="D1647" s="484"/>
      <c r="E1647" s="484"/>
      <c r="F1647" s="484"/>
      <c r="G1647" s="484"/>
      <c r="H1647" s="484"/>
      <c r="I1647" s="533">
        <f t="shared" ref="I1647" si="124">G1647*D1647</f>
        <v>0</v>
      </c>
      <c r="J1647" s="316"/>
      <c r="K1647" s="316"/>
      <c r="L1647" s="316"/>
    </row>
    <row r="1648" spans="1:12" ht="15.75">
      <c r="A1648" s="570"/>
      <c r="B1648" s="484"/>
      <c r="C1648" s="484"/>
      <c r="D1648" s="484"/>
      <c r="E1648" s="484"/>
      <c r="F1648" s="484"/>
      <c r="G1648" s="484"/>
      <c r="H1648" s="486" t="s">
        <v>17</v>
      </c>
      <c r="I1648" s="534">
        <f>TRUNC( SUM(I1638:I1647),2)</f>
        <v>787.23</v>
      </c>
      <c r="J1648" s="316"/>
      <c r="K1648" s="316"/>
      <c r="L1648" s="316"/>
    </row>
    <row r="1649" spans="1:12" ht="15.75">
      <c r="A1649" s="570"/>
      <c r="B1649" s="484"/>
      <c r="C1649" s="484"/>
      <c r="D1649" s="484"/>
      <c r="E1649" s="484"/>
      <c r="F1649" s="484"/>
      <c r="G1649" s="484"/>
      <c r="H1649" s="590"/>
      <c r="I1649" s="591"/>
      <c r="J1649" s="316"/>
      <c r="K1649" s="316"/>
      <c r="L1649" s="316"/>
    </row>
    <row r="1650" spans="1:12" ht="15.75">
      <c r="A1650" s="570"/>
      <c r="B1650" s="484"/>
      <c r="C1650" s="484"/>
      <c r="D1650" s="484"/>
      <c r="E1650" s="484"/>
      <c r="F1650" s="484"/>
      <c r="G1650" s="484"/>
      <c r="H1650" s="590"/>
      <c r="I1650" s="591"/>
      <c r="J1650" s="316"/>
      <c r="K1650" s="316"/>
      <c r="L1650" s="316"/>
    </row>
    <row r="1651" spans="1:12" ht="15.75">
      <c r="A1651" s="565">
        <v>11900001023</v>
      </c>
      <c r="B1651" s="293"/>
      <c r="C1651" s="269"/>
      <c r="D1651" s="269"/>
      <c r="E1651" s="269"/>
      <c r="F1651" s="269"/>
      <c r="G1651" s="269"/>
      <c r="H1651" s="1"/>
      <c r="I1651" s="500"/>
      <c r="J1651" s="316"/>
      <c r="K1651" s="316"/>
      <c r="L1651" s="316"/>
    </row>
    <row r="1652" spans="1:12" ht="15.75">
      <c r="A1652" s="566"/>
      <c r="B1652" s="294" t="s">
        <v>16107</v>
      </c>
      <c r="C1652" s="270"/>
      <c r="D1652" s="270"/>
      <c r="E1652" s="270"/>
      <c r="F1652" s="270"/>
      <c r="G1652" s="270"/>
      <c r="H1652" s="3"/>
      <c r="I1652" s="501"/>
      <c r="J1652" s="316"/>
      <c r="K1652" s="316"/>
      <c r="L1652" s="316"/>
    </row>
    <row r="1653" spans="1:12" ht="15.75">
      <c r="A1653" s="546"/>
      <c r="B1653" s="295"/>
      <c r="C1653" s="271"/>
      <c r="D1653" s="271"/>
      <c r="E1653" s="272"/>
      <c r="F1653" s="272"/>
      <c r="G1653" s="272"/>
      <c r="H1653" s="4"/>
      <c r="I1653" s="502"/>
      <c r="J1653" s="316"/>
      <c r="K1653" s="316"/>
      <c r="L1653" s="316"/>
    </row>
    <row r="1654" spans="1:12" ht="15.75">
      <c r="A1654" s="542" t="s">
        <v>184</v>
      </c>
      <c r="B1654" s="296" t="s">
        <v>14</v>
      </c>
      <c r="C1654" s="5" t="s">
        <v>185</v>
      </c>
      <c r="D1654" s="592" t="s">
        <v>186</v>
      </c>
      <c r="E1654" s="5" t="s">
        <v>187</v>
      </c>
      <c r="F1654" s="5" t="s">
        <v>188</v>
      </c>
      <c r="G1654" s="5" t="s">
        <v>189</v>
      </c>
      <c r="H1654" s="5" t="s">
        <v>190</v>
      </c>
      <c r="I1654" s="503" t="s">
        <v>191</v>
      </c>
      <c r="J1654" s="316"/>
      <c r="K1654" s="316"/>
      <c r="L1654" s="316"/>
    </row>
    <row r="1655" spans="1:12" ht="15.75">
      <c r="A1655" s="6">
        <v>88256</v>
      </c>
      <c r="B1655" s="7" t="s">
        <v>211</v>
      </c>
      <c r="C1655" s="8" t="s">
        <v>20</v>
      </c>
      <c r="D1655" s="593">
        <v>2.1989999999999998</v>
      </c>
      <c r="E1655" s="274"/>
      <c r="F1655" s="274">
        <v>0</v>
      </c>
      <c r="G1655" s="101">
        <f>VLOOKUP(A1655,SINAPI!A1649:C21638,3,FALSE)</f>
        <v>25.63</v>
      </c>
      <c r="H1655" s="9">
        <v>0</v>
      </c>
      <c r="I1655" s="504">
        <f t="shared" ref="I1655:I1660" si="125">TRUNC(D1655*G1655,2)</f>
        <v>56.36</v>
      </c>
      <c r="J1655" s="316"/>
      <c r="K1655" s="316"/>
      <c r="L1655" s="316"/>
    </row>
    <row r="1656" spans="1:12" ht="15.75">
      <c r="A1656" s="6">
        <v>88316</v>
      </c>
      <c r="B1656" s="6" t="s">
        <v>16093</v>
      </c>
      <c r="C1656" s="8" t="s">
        <v>20</v>
      </c>
      <c r="D1656" s="593">
        <v>1.1000000000000001</v>
      </c>
      <c r="E1656" s="274"/>
      <c r="F1656" s="274">
        <v>0</v>
      </c>
      <c r="G1656" s="101">
        <f>VLOOKUP(A1656,SINAPI!A1650:C21639,3,FALSE)</f>
        <v>20.74</v>
      </c>
      <c r="H1656" s="9">
        <v>0</v>
      </c>
      <c r="I1656" s="504">
        <f t="shared" si="125"/>
        <v>22.81</v>
      </c>
      <c r="J1656" s="316"/>
      <c r="K1656" s="316"/>
      <c r="L1656" s="316"/>
    </row>
    <row r="1657" spans="1:12" ht="15.75">
      <c r="A1657" s="6">
        <v>37595</v>
      </c>
      <c r="B1657" s="596" t="s">
        <v>10682</v>
      </c>
      <c r="C1657" s="289" t="s">
        <v>30</v>
      </c>
      <c r="D1657" s="593">
        <v>8.6199999999999992</v>
      </c>
      <c r="E1657" s="594"/>
      <c r="F1657" s="594"/>
      <c r="G1657" s="101">
        <f>VLOOKUP(A1657,SINAPI!A1651:C21640,3,FALSE)</f>
        <v>2.7</v>
      </c>
      <c r="H1657" s="594"/>
      <c r="I1657" s="504">
        <f t="shared" si="125"/>
        <v>23.27</v>
      </c>
      <c r="J1657" s="316"/>
      <c r="K1657" s="316"/>
      <c r="L1657" s="316"/>
    </row>
    <row r="1658" spans="1:12" ht="15.75">
      <c r="A1658" s="6">
        <v>34357</v>
      </c>
      <c r="B1658" s="596" t="s">
        <v>14118</v>
      </c>
      <c r="C1658" s="289" t="s">
        <v>30</v>
      </c>
      <c r="D1658" s="593">
        <v>0.24</v>
      </c>
      <c r="E1658" s="594"/>
      <c r="F1658" s="594"/>
      <c r="G1658" s="101">
        <f>VLOOKUP(A1658,SINAPI!A1652:C21641,3,FALSE)</f>
        <v>5.16</v>
      </c>
      <c r="H1658" s="594"/>
      <c r="I1658" s="504">
        <f t="shared" si="125"/>
        <v>1.23</v>
      </c>
      <c r="J1658" s="316"/>
      <c r="K1658" s="316"/>
      <c r="L1658" s="316"/>
    </row>
    <row r="1659" spans="1:12" ht="15.75">
      <c r="A1659" s="6">
        <v>7353</v>
      </c>
      <c r="B1659" s="73" t="s">
        <v>14122</v>
      </c>
      <c r="C1659" s="289" t="s">
        <v>30</v>
      </c>
      <c r="D1659" s="593">
        <v>0.12</v>
      </c>
      <c r="E1659" s="594"/>
      <c r="F1659" s="594"/>
      <c r="G1659" s="101">
        <f>VLOOKUP(A1659,SINAPI!A1653:C21642,3,FALSE)</f>
        <v>31.01</v>
      </c>
      <c r="H1659" s="594"/>
      <c r="I1659" s="504">
        <f t="shared" si="125"/>
        <v>3.72</v>
      </c>
      <c r="J1659" s="316"/>
      <c r="K1659" s="316"/>
      <c r="L1659" s="316"/>
    </row>
    <row r="1660" spans="1:12" ht="15.75">
      <c r="A1660" s="6" t="s">
        <v>16094</v>
      </c>
      <c r="B1660" s="597" t="s">
        <v>16106</v>
      </c>
      <c r="C1660" s="289" t="s">
        <v>15967</v>
      </c>
      <c r="D1660" s="593">
        <v>1.03</v>
      </c>
      <c r="E1660" s="594"/>
      <c r="F1660" s="594"/>
      <c r="G1660" s="101">
        <f>Cotações!F104</f>
        <v>288</v>
      </c>
      <c r="H1660" s="594"/>
      <c r="I1660" s="504">
        <f t="shared" si="125"/>
        <v>296.64</v>
      </c>
      <c r="J1660" s="316"/>
      <c r="K1660" s="316"/>
      <c r="L1660" s="316"/>
    </row>
    <row r="1661" spans="1:12" ht="15.75">
      <c r="A1661" s="594"/>
      <c r="B1661" s="594"/>
      <c r="C1661" s="594"/>
      <c r="D1661" s="594"/>
      <c r="E1661" s="594"/>
      <c r="F1661" s="594"/>
      <c r="G1661" s="594"/>
      <c r="H1661" s="594"/>
      <c r="I1661" s="595"/>
      <c r="J1661" s="316"/>
      <c r="K1661" s="316"/>
      <c r="L1661" s="316"/>
    </row>
    <row r="1662" spans="1:12" ht="15.75">
      <c r="A1662" s="594"/>
      <c r="B1662" s="594"/>
      <c r="C1662" s="594"/>
      <c r="D1662" s="594"/>
      <c r="E1662" s="594"/>
      <c r="F1662" s="594"/>
      <c r="G1662" s="594"/>
      <c r="H1662" s="594"/>
      <c r="I1662" s="595"/>
      <c r="J1662" s="316"/>
      <c r="K1662" s="316"/>
      <c r="L1662" s="316"/>
    </row>
    <row r="1663" spans="1:12" ht="15.75">
      <c r="A1663" s="297"/>
      <c r="B1663" s="297"/>
      <c r="C1663" s="275"/>
      <c r="D1663" s="275"/>
      <c r="E1663" s="275"/>
      <c r="F1663" s="275"/>
      <c r="G1663" s="275"/>
      <c r="H1663" s="11" t="s">
        <v>17</v>
      </c>
      <c r="I1663" s="505">
        <f>TRUNC( SUM(I1655:I1660),2)</f>
        <v>404.03</v>
      </c>
      <c r="J1663" s="316"/>
      <c r="K1663" s="316"/>
      <c r="L1663" s="316"/>
    </row>
    <row r="1664" spans="1:12" ht="15.75">
      <c r="J1664" s="316"/>
      <c r="K1664" s="316"/>
      <c r="L1664" s="316"/>
    </row>
    <row r="1665" spans="1:12" ht="15.75">
      <c r="A1665" s="570"/>
      <c r="B1665" s="484"/>
      <c r="C1665" s="484"/>
      <c r="D1665" s="484"/>
      <c r="E1665" s="484"/>
      <c r="F1665" s="484"/>
      <c r="G1665" s="484"/>
      <c r="H1665" s="590"/>
      <c r="I1665" s="591"/>
      <c r="J1665" s="316"/>
      <c r="K1665" s="316"/>
      <c r="L1665" s="316"/>
    </row>
    <row r="1666" spans="1:12" ht="15.75">
      <c r="A1666" s="570"/>
      <c r="B1666" s="484"/>
      <c r="C1666" s="484"/>
      <c r="D1666" s="484"/>
      <c r="E1666" s="484"/>
      <c r="F1666" s="484"/>
      <c r="G1666" s="484"/>
      <c r="H1666" s="590"/>
      <c r="I1666" s="591"/>
      <c r="J1666" s="316"/>
      <c r="K1666" s="316"/>
      <c r="L1666" s="316"/>
    </row>
    <row r="1667" spans="1:12" ht="15.75">
      <c r="A1667" s="570"/>
      <c r="B1667" s="484"/>
      <c r="C1667" s="484"/>
      <c r="D1667" s="484"/>
      <c r="E1667" s="484"/>
      <c r="F1667" s="484"/>
      <c r="G1667" s="484"/>
      <c r="H1667" s="590"/>
      <c r="I1667" s="591"/>
      <c r="J1667" s="316"/>
      <c r="K1667" s="316"/>
      <c r="L1667" s="316"/>
    </row>
    <row r="1668" spans="1:12" ht="15.75">
      <c r="A1668" s="570"/>
      <c r="B1668" s="484"/>
      <c r="C1668" s="484"/>
      <c r="D1668" s="484"/>
      <c r="E1668" s="484"/>
      <c r="F1668" s="484"/>
      <c r="G1668" s="484"/>
      <c r="H1668" s="590"/>
      <c r="I1668" s="591"/>
      <c r="J1668" s="316"/>
      <c r="K1668" s="316"/>
      <c r="L1668" s="316"/>
    </row>
    <row r="1669" spans="1:12" ht="15.75">
      <c r="A1669" s="570"/>
      <c r="B1669" s="484"/>
      <c r="C1669" s="484"/>
      <c r="D1669" s="484"/>
      <c r="E1669" s="484"/>
      <c r="F1669" s="484"/>
      <c r="G1669" s="484"/>
      <c r="H1669" s="590"/>
      <c r="I1669" s="591"/>
      <c r="J1669" s="316"/>
      <c r="K1669" s="316"/>
      <c r="L1669" s="316"/>
    </row>
    <row r="1670" spans="1:12" ht="15.75">
      <c r="A1670" s="570"/>
      <c r="B1670" s="484"/>
      <c r="C1670" s="484"/>
      <c r="D1670" s="484"/>
      <c r="E1670" s="484"/>
      <c r="F1670" s="484"/>
      <c r="G1670" s="484"/>
      <c r="H1670" s="590"/>
      <c r="I1670" s="591"/>
      <c r="J1670" s="316"/>
      <c r="K1670" s="316"/>
      <c r="L1670" s="316"/>
    </row>
    <row r="1671" spans="1:12" ht="15.75">
      <c r="A1671" s="570"/>
      <c r="B1671" s="484"/>
      <c r="C1671" s="484"/>
      <c r="D1671" s="484"/>
      <c r="E1671" s="484"/>
      <c r="F1671" s="484"/>
      <c r="G1671" s="484"/>
      <c r="H1671" s="590"/>
      <c r="I1671" s="591"/>
      <c r="J1671" s="316"/>
      <c r="K1671" s="316"/>
      <c r="L1671" s="316"/>
    </row>
    <row r="1672" spans="1:12" ht="15.75">
      <c r="A1672" s="570"/>
      <c r="B1672" s="484"/>
      <c r="C1672" s="484"/>
      <c r="D1672" s="484"/>
      <c r="E1672" s="484"/>
      <c r="F1672" s="484"/>
      <c r="G1672" s="484"/>
      <c r="H1672" s="590"/>
      <c r="I1672" s="591"/>
      <c r="J1672" s="316"/>
      <c r="K1672" s="316"/>
      <c r="L1672" s="316"/>
    </row>
    <row r="1673" spans="1:12" ht="15.75">
      <c r="A1673" s="570"/>
      <c r="B1673" s="484"/>
      <c r="C1673" s="484"/>
      <c r="D1673" s="484"/>
      <c r="E1673" s="484"/>
      <c r="F1673" s="484"/>
      <c r="G1673" s="484"/>
      <c r="H1673" s="590"/>
      <c r="I1673" s="591"/>
      <c r="J1673" s="316"/>
      <c r="K1673" s="316"/>
      <c r="L1673" s="316"/>
    </row>
    <row r="1674" spans="1:12" ht="15.75">
      <c r="A1674" s="570"/>
      <c r="B1674" s="484"/>
      <c r="C1674" s="484"/>
      <c r="D1674" s="484"/>
      <c r="E1674" s="484"/>
      <c r="F1674" s="484"/>
      <c r="G1674" s="484"/>
      <c r="H1674" s="590"/>
      <c r="I1674" s="591"/>
      <c r="J1674" s="316"/>
      <c r="K1674" s="316"/>
      <c r="L1674" s="316"/>
    </row>
    <row r="1675" spans="1:12" ht="15.75">
      <c r="A1675" s="570"/>
      <c r="B1675" s="484"/>
      <c r="C1675" s="484"/>
      <c r="D1675" s="484"/>
      <c r="E1675" s="484"/>
      <c r="F1675" s="484"/>
      <c r="G1675" s="484"/>
      <c r="H1675" s="590"/>
      <c r="I1675" s="591"/>
      <c r="J1675" s="316"/>
      <c r="K1675" s="316"/>
      <c r="L1675" s="316"/>
    </row>
    <row r="1676" spans="1:12" ht="15.75">
      <c r="A1676" s="570"/>
      <c r="B1676" s="484"/>
      <c r="C1676" s="484"/>
      <c r="D1676" s="484"/>
      <c r="E1676" s="484"/>
      <c r="F1676" s="484"/>
      <c r="G1676" s="484"/>
      <c r="H1676" s="590"/>
      <c r="I1676" s="591"/>
      <c r="J1676" s="316"/>
      <c r="K1676" s="316"/>
      <c r="L1676" s="316"/>
    </row>
    <row r="1677" spans="1:12" ht="15.75">
      <c r="A1677" s="570"/>
      <c r="B1677" s="484"/>
      <c r="C1677" s="484"/>
      <c r="D1677" s="484"/>
      <c r="E1677" s="484"/>
      <c r="F1677" s="484"/>
      <c r="G1677" s="484"/>
      <c r="H1677" s="590"/>
      <c r="I1677" s="591"/>
      <c r="J1677" s="316"/>
      <c r="K1677" s="316"/>
      <c r="L1677" s="316"/>
    </row>
    <row r="1678" spans="1:12" ht="15.75">
      <c r="A1678" s="570"/>
      <c r="B1678" s="484"/>
      <c r="C1678" s="484"/>
      <c r="D1678" s="484"/>
      <c r="E1678" s="484"/>
      <c r="F1678" s="484"/>
      <c r="G1678" s="484"/>
      <c r="H1678" s="590"/>
      <c r="I1678" s="591"/>
      <c r="J1678" s="316"/>
      <c r="K1678" s="316"/>
      <c r="L1678" s="316"/>
    </row>
    <row r="1679" spans="1:12" ht="15.75">
      <c r="A1679" s="570"/>
      <c r="B1679" s="484"/>
      <c r="C1679" s="484"/>
      <c r="D1679" s="484"/>
      <c r="E1679" s="484"/>
      <c r="F1679" s="484"/>
      <c r="G1679" s="484"/>
      <c r="H1679" s="590"/>
      <c r="I1679" s="591"/>
      <c r="J1679" s="316"/>
      <c r="K1679" s="316"/>
      <c r="L1679" s="316"/>
    </row>
    <row r="1680" spans="1:12" ht="15.75">
      <c r="A1680" s="570"/>
      <c r="B1680" s="484"/>
      <c r="C1680" s="484"/>
      <c r="D1680" s="484"/>
      <c r="E1680" s="484"/>
      <c r="F1680" s="484"/>
      <c r="G1680" s="484"/>
      <c r="H1680" s="590"/>
      <c r="I1680" s="591"/>
      <c r="J1680" s="316"/>
      <c r="K1680" s="316"/>
      <c r="L1680" s="316"/>
    </row>
    <row r="1681" spans="1:12" ht="15.75">
      <c r="A1681" s="570"/>
      <c r="B1681" s="484"/>
      <c r="C1681" s="484"/>
      <c r="D1681" s="484"/>
      <c r="E1681" s="484"/>
      <c r="F1681" s="484"/>
      <c r="G1681" s="484"/>
      <c r="H1681" s="590"/>
      <c r="I1681" s="591"/>
      <c r="J1681" s="316"/>
      <c r="K1681" s="316"/>
      <c r="L1681" s="316"/>
    </row>
    <row r="1682" spans="1:12" ht="15.75">
      <c r="A1682" s="570"/>
      <c r="B1682" s="484"/>
      <c r="C1682" s="484"/>
      <c r="D1682" s="484"/>
      <c r="E1682" s="484"/>
      <c r="F1682" s="484"/>
      <c r="G1682" s="484"/>
      <c r="H1682" s="590"/>
      <c r="I1682" s="591"/>
      <c r="J1682" s="316"/>
      <c r="K1682" s="316"/>
      <c r="L1682" s="316"/>
    </row>
    <row r="1683" spans="1:12" ht="15.75">
      <c r="A1683" s="570"/>
      <c r="B1683" s="484"/>
      <c r="C1683" s="484"/>
      <c r="D1683" s="484"/>
      <c r="E1683" s="484"/>
      <c r="F1683" s="484"/>
      <c r="G1683" s="484"/>
      <c r="H1683" s="590"/>
      <c r="I1683" s="591"/>
      <c r="J1683" s="316"/>
      <c r="K1683" s="316"/>
      <c r="L1683" s="316"/>
    </row>
    <row r="1684" spans="1:12" ht="15.75">
      <c r="A1684" s="570"/>
      <c r="B1684" s="484"/>
      <c r="C1684" s="484"/>
      <c r="D1684" s="484"/>
      <c r="E1684" s="484"/>
      <c r="F1684" s="484"/>
      <c r="G1684" s="484"/>
      <c r="H1684" s="590"/>
      <c r="I1684" s="591"/>
      <c r="J1684" s="316"/>
      <c r="K1684" s="316"/>
      <c r="L1684" s="316"/>
    </row>
    <row r="1685" spans="1:12" ht="15.75">
      <c r="A1685" s="570"/>
      <c r="B1685" s="484"/>
      <c r="C1685" s="484"/>
      <c r="D1685" s="484"/>
      <c r="E1685" s="484"/>
      <c r="F1685" s="484"/>
      <c r="G1685" s="484"/>
      <c r="H1685" s="590"/>
      <c r="I1685" s="591"/>
      <c r="J1685" s="316"/>
      <c r="K1685" s="316"/>
      <c r="L1685" s="316"/>
    </row>
    <row r="1686" spans="1:12" ht="15.75">
      <c r="A1686" s="570"/>
      <c r="B1686" s="484"/>
      <c r="C1686" s="484"/>
      <c r="D1686" s="484"/>
      <c r="E1686" s="484"/>
      <c r="F1686" s="484"/>
      <c r="G1686" s="484"/>
      <c r="H1686" s="590"/>
      <c r="I1686" s="591"/>
      <c r="J1686" s="316"/>
      <c r="K1686" s="316"/>
      <c r="L1686" s="316"/>
    </row>
    <row r="1687" spans="1:12" ht="15.75">
      <c r="A1687" s="570"/>
      <c r="B1687" s="484"/>
      <c r="C1687" s="484"/>
      <c r="D1687" s="484"/>
      <c r="E1687" s="484"/>
      <c r="F1687" s="484"/>
      <c r="G1687" s="484"/>
      <c r="H1687" s="590"/>
      <c r="I1687" s="591"/>
      <c r="J1687" s="316"/>
      <c r="K1687" s="316"/>
      <c r="L1687" s="316"/>
    </row>
    <row r="1688" spans="1:12" ht="15.75">
      <c r="A1688" s="570"/>
      <c r="B1688" s="484"/>
      <c r="C1688" s="484"/>
      <c r="D1688" s="484"/>
      <c r="E1688" s="484"/>
      <c r="F1688" s="484"/>
      <c r="G1688" s="484"/>
      <c r="H1688" s="590"/>
      <c r="I1688" s="591"/>
      <c r="J1688" s="316"/>
      <c r="K1688" s="316"/>
      <c r="L1688" s="316"/>
    </row>
    <row r="1689" spans="1:12" ht="15.75">
      <c r="A1689" s="570"/>
      <c r="B1689" s="484"/>
      <c r="C1689" s="484"/>
      <c r="D1689" s="484"/>
      <c r="E1689" s="484"/>
      <c r="F1689" s="484"/>
      <c r="G1689" s="484"/>
      <c r="H1689" s="590"/>
      <c r="I1689" s="591"/>
      <c r="J1689" s="316"/>
      <c r="K1689" s="316"/>
      <c r="L1689" s="316"/>
    </row>
    <row r="1690" spans="1:12" ht="15.75">
      <c r="A1690" s="570"/>
      <c r="B1690" s="484"/>
      <c r="C1690" s="484"/>
      <c r="D1690" s="484"/>
      <c r="E1690" s="484"/>
      <c r="F1690" s="484"/>
      <c r="G1690" s="484"/>
      <c r="H1690" s="590"/>
      <c r="I1690" s="591"/>
      <c r="J1690" s="316"/>
      <c r="K1690" s="316"/>
      <c r="L1690" s="316"/>
    </row>
    <row r="1691" spans="1:12" ht="15.75">
      <c r="A1691" s="570"/>
      <c r="B1691" s="484"/>
      <c r="C1691" s="484"/>
      <c r="D1691" s="484"/>
      <c r="E1691" s="484"/>
      <c r="F1691" s="484"/>
      <c r="G1691" s="484"/>
      <c r="H1691" s="590"/>
      <c r="I1691" s="591"/>
      <c r="J1691" s="316"/>
      <c r="K1691" s="316"/>
      <c r="L1691" s="316"/>
    </row>
    <row r="1692" spans="1:12" ht="15.75">
      <c r="A1692" s="570"/>
      <c r="B1692" s="484"/>
      <c r="C1692" s="484"/>
      <c r="D1692" s="484"/>
      <c r="E1692" s="484"/>
      <c r="F1692" s="484"/>
      <c r="G1692" s="484"/>
      <c r="H1692" s="590"/>
      <c r="I1692" s="591"/>
      <c r="J1692" s="316"/>
      <c r="K1692" s="316"/>
      <c r="L1692" s="316"/>
    </row>
    <row r="1693" spans="1:12" ht="15.75">
      <c r="A1693" s="570"/>
      <c r="B1693" s="484"/>
      <c r="C1693" s="484"/>
      <c r="D1693" s="484"/>
      <c r="E1693" s="484"/>
      <c r="F1693" s="484"/>
      <c r="G1693" s="484"/>
      <c r="H1693" s="590"/>
      <c r="I1693" s="591"/>
      <c r="J1693" s="316"/>
      <c r="K1693" s="316"/>
      <c r="L1693" s="316"/>
    </row>
    <row r="1694" spans="1:12" ht="15.75">
      <c r="A1694" s="570"/>
      <c r="B1694" s="484"/>
      <c r="C1694" s="484"/>
      <c r="D1694" s="484"/>
      <c r="E1694" s="484"/>
      <c r="F1694" s="484"/>
      <c r="G1694" s="484"/>
      <c r="H1694" s="590"/>
      <c r="I1694" s="591"/>
      <c r="J1694" s="316"/>
      <c r="K1694" s="316"/>
      <c r="L1694" s="316"/>
    </row>
    <row r="1695" spans="1:12" ht="15.75">
      <c r="A1695" s="570"/>
      <c r="B1695" s="484"/>
      <c r="C1695" s="484"/>
      <c r="D1695" s="484"/>
      <c r="E1695" s="484"/>
      <c r="F1695" s="484"/>
      <c r="G1695" s="484"/>
      <c r="H1695" s="590"/>
      <c r="I1695" s="591"/>
      <c r="J1695" s="316"/>
      <c r="K1695" s="316"/>
      <c r="L1695" s="316"/>
    </row>
    <row r="1696" spans="1:12" ht="15.75">
      <c r="A1696" s="570"/>
      <c r="B1696" s="484"/>
      <c r="C1696" s="484"/>
      <c r="D1696" s="484"/>
      <c r="E1696" s="484"/>
      <c r="F1696" s="484"/>
      <c r="G1696" s="484"/>
      <c r="H1696" s="590"/>
      <c r="I1696" s="591"/>
      <c r="J1696" s="316"/>
      <c r="K1696" s="316"/>
      <c r="L1696" s="316"/>
    </row>
    <row r="1697" spans="1:12" ht="15.75">
      <c r="A1697" s="570"/>
      <c r="B1697" s="484"/>
      <c r="C1697" s="484"/>
      <c r="D1697" s="484"/>
      <c r="E1697" s="484"/>
      <c r="F1697" s="484"/>
      <c r="G1697" s="484"/>
      <c r="H1697" s="590"/>
      <c r="I1697" s="591"/>
      <c r="J1697" s="316"/>
      <c r="K1697" s="316"/>
      <c r="L1697" s="316"/>
    </row>
    <row r="1698" spans="1:12" ht="15.75">
      <c r="A1698" s="570"/>
      <c r="B1698" s="484"/>
      <c r="C1698" s="484"/>
      <c r="D1698" s="484"/>
      <c r="E1698" s="484"/>
      <c r="F1698" s="484"/>
      <c r="G1698" s="484"/>
      <c r="H1698" s="590"/>
      <c r="I1698" s="591"/>
      <c r="J1698" s="316"/>
      <c r="K1698" s="316"/>
      <c r="L1698" s="316"/>
    </row>
    <row r="1699" spans="1:12" ht="15.75">
      <c r="A1699" s="570"/>
      <c r="B1699" s="484"/>
      <c r="C1699" s="484"/>
      <c r="D1699" s="484"/>
      <c r="E1699" s="484"/>
      <c r="F1699" s="484"/>
      <c r="G1699" s="484"/>
      <c r="H1699" s="590"/>
      <c r="I1699" s="591"/>
      <c r="J1699" s="316"/>
      <c r="K1699" s="316"/>
      <c r="L1699" s="316"/>
    </row>
    <row r="1700" spans="1:12" ht="15.75">
      <c r="A1700" s="570"/>
      <c r="B1700" s="484"/>
      <c r="C1700" s="484"/>
      <c r="D1700" s="484"/>
      <c r="E1700" s="484"/>
      <c r="F1700" s="484"/>
      <c r="G1700" s="484"/>
      <c r="H1700" s="590"/>
      <c r="I1700" s="591"/>
      <c r="J1700" s="316"/>
      <c r="K1700" s="316"/>
      <c r="L1700" s="316"/>
    </row>
    <row r="1701" spans="1:12" ht="15.75">
      <c r="A1701" s="570"/>
      <c r="B1701" s="484"/>
      <c r="C1701" s="484"/>
      <c r="D1701" s="484"/>
      <c r="E1701" s="484"/>
      <c r="F1701" s="484"/>
      <c r="G1701" s="484"/>
      <c r="H1701" s="590"/>
      <c r="I1701" s="591"/>
      <c r="J1701" s="316"/>
      <c r="K1701" s="316"/>
      <c r="L1701" s="316"/>
    </row>
    <row r="1702" spans="1:12" ht="15.75">
      <c r="A1702" s="570"/>
      <c r="B1702" s="484"/>
      <c r="C1702" s="484"/>
      <c r="D1702" s="484"/>
      <c r="E1702" s="484"/>
      <c r="F1702" s="484"/>
      <c r="G1702" s="484"/>
      <c r="H1702" s="590"/>
      <c r="I1702" s="591"/>
      <c r="J1702" s="316"/>
      <c r="K1702" s="316"/>
      <c r="L1702" s="316"/>
    </row>
    <row r="1703" spans="1:12" ht="15.75">
      <c r="A1703" s="570"/>
      <c r="B1703" s="484"/>
      <c r="C1703" s="484"/>
      <c r="D1703" s="484"/>
      <c r="E1703" s="484"/>
      <c r="F1703" s="484"/>
      <c r="G1703" s="484"/>
      <c r="H1703" s="590"/>
      <c r="I1703" s="591"/>
      <c r="J1703" s="316"/>
      <c r="K1703" s="316"/>
      <c r="L1703" s="316"/>
    </row>
    <row r="1704" spans="1:12" ht="15.75">
      <c r="A1704" s="570"/>
      <c r="B1704" s="484"/>
      <c r="C1704" s="484"/>
      <c r="D1704" s="484"/>
      <c r="E1704" s="484"/>
      <c r="F1704" s="484"/>
      <c r="G1704" s="484"/>
      <c r="H1704" s="590"/>
      <c r="I1704" s="591"/>
      <c r="J1704" s="316"/>
      <c r="K1704" s="316"/>
      <c r="L1704" s="316"/>
    </row>
    <row r="1705" spans="1:12" ht="15.75">
      <c r="A1705" s="570"/>
      <c r="B1705" s="484"/>
      <c r="C1705" s="484"/>
      <c r="D1705" s="484"/>
      <c r="E1705" s="484"/>
      <c r="F1705" s="484"/>
      <c r="G1705" s="484"/>
      <c r="H1705" s="590"/>
      <c r="I1705" s="591"/>
      <c r="J1705" s="316"/>
      <c r="K1705" s="316"/>
      <c r="L1705" s="316"/>
    </row>
    <row r="1706" spans="1:12" ht="15.75">
      <c r="A1706" s="570"/>
      <c r="B1706" s="484"/>
      <c r="C1706" s="484"/>
      <c r="D1706" s="484"/>
      <c r="E1706" s="484"/>
      <c r="F1706" s="484"/>
      <c r="G1706" s="484"/>
      <c r="H1706" s="590"/>
      <c r="I1706" s="591"/>
      <c r="J1706" s="316"/>
      <c r="K1706" s="316"/>
      <c r="L1706" s="316"/>
    </row>
    <row r="1707" spans="1:12" ht="15.75">
      <c r="A1707" s="570"/>
      <c r="B1707" s="484"/>
      <c r="C1707" s="484"/>
      <c r="D1707" s="484"/>
      <c r="E1707" s="484"/>
      <c r="F1707" s="484"/>
      <c r="G1707" s="484"/>
      <c r="H1707" s="590"/>
      <c r="I1707" s="591"/>
      <c r="J1707" s="316"/>
      <c r="K1707" s="316"/>
      <c r="L1707" s="316"/>
    </row>
    <row r="1708" spans="1:12" ht="15.75">
      <c r="A1708" s="316"/>
      <c r="B1708" s="314"/>
      <c r="C1708" s="315"/>
      <c r="D1708" s="315"/>
      <c r="E1708" s="315"/>
      <c r="F1708" s="313"/>
      <c r="G1708" s="315"/>
      <c r="H1708" s="10"/>
      <c r="I1708" s="506"/>
    </row>
    <row r="1709" spans="1:12" ht="15.75">
      <c r="A1709" s="316"/>
      <c r="B1709" s="314"/>
      <c r="C1709" s="315"/>
      <c r="D1709" s="315"/>
      <c r="E1709" s="315"/>
      <c r="F1709" s="313"/>
      <c r="G1709" s="315"/>
      <c r="H1709" s="10"/>
      <c r="I1709" s="506"/>
    </row>
    <row r="1710" spans="1:12" ht="15.75">
      <c r="A1710" s="316"/>
      <c r="B1710" s="314"/>
      <c r="C1710" s="315"/>
      <c r="D1710" s="315"/>
      <c r="E1710" s="315"/>
      <c r="F1710" s="313"/>
      <c r="G1710" s="315"/>
      <c r="H1710" s="10"/>
      <c r="I1710" s="506"/>
    </row>
    <row r="1711" spans="1:12" ht="15.75">
      <c r="A1711" s="316"/>
      <c r="B1711" s="314"/>
      <c r="C1711" s="315"/>
      <c r="D1711" s="315"/>
      <c r="E1711" s="315"/>
      <c r="F1711" s="313"/>
      <c r="G1711" s="315"/>
      <c r="H1711" s="10"/>
      <c r="I1711" s="506"/>
    </row>
    <row r="1712" spans="1:12" ht="15.75">
      <c r="A1712" s="316"/>
      <c r="B1712" s="314"/>
      <c r="C1712" s="315"/>
      <c r="D1712" s="315"/>
      <c r="E1712" s="315"/>
      <c r="F1712" s="313"/>
      <c r="G1712" s="315"/>
      <c r="H1712" s="10"/>
      <c r="I1712" s="506"/>
    </row>
    <row r="1713" spans="1:9" ht="15.75">
      <c r="A1713" s="316"/>
      <c r="B1713" s="314"/>
      <c r="C1713" s="315"/>
      <c r="D1713" s="315"/>
      <c r="E1713" s="315"/>
      <c r="F1713" s="313"/>
      <c r="G1713" s="315"/>
      <c r="H1713" s="10"/>
      <c r="I1713" s="506"/>
    </row>
    <row r="1714" spans="1:9" ht="15.75">
      <c r="A1714" s="316"/>
      <c r="B1714" s="314"/>
      <c r="C1714" s="315"/>
      <c r="D1714" s="315"/>
      <c r="E1714" s="315"/>
      <c r="F1714" s="313"/>
      <c r="G1714" s="315"/>
      <c r="H1714" s="10"/>
      <c r="I1714" s="506"/>
    </row>
    <row r="1715" spans="1:9" ht="15.75">
      <c r="A1715" s="316"/>
      <c r="B1715" s="314"/>
      <c r="C1715" s="315"/>
      <c r="D1715" s="315"/>
      <c r="E1715" s="315"/>
      <c r="F1715" s="313"/>
      <c r="G1715" s="315"/>
      <c r="H1715" s="10"/>
      <c r="I1715" s="506"/>
    </row>
    <row r="1716" spans="1:9" ht="15.75">
      <c r="A1716" s="316"/>
      <c r="B1716" s="314"/>
      <c r="C1716" s="315"/>
      <c r="D1716" s="315"/>
      <c r="E1716" s="315"/>
      <c r="F1716" s="313"/>
      <c r="G1716" s="315"/>
    </row>
    <row r="1717" spans="1:9" ht="15.75">
      <c r="A1717" s="314"/>
      <c r="B1717" s="316"/>
      <c r="C1717" s="315"/>
      <c r="D1717" s="315"/>
      <c r="E1717" s="315"/>
      <c r="F1717" s="317"/>
      <c r="G1717" s="315"/>
    </row>
    <row r="1718" spans="1:9" ht="15.75">
      <c r="A1718" s="314"/>
      <c r="B1718" s="316"/>
      <c r="C1718" s="315"/>
      <c r="D1718" s="315"/>
      <c r="E1718" s="315"/>
      <c r="F1718" s="317"/>
      <c r="G1718" s="315"/>
    </row>
    <row r="1719" spans="1:9" ht="15.75">
      <c r="A1719" s="314"/>
      <c r="B1719" s="316"/>
      <c r="C1719" s="315"/>
      <c r="D1719" s="315"/>
      <c r="E1719" s="315"/>
      <c r="F1719" s="317"/>
      <c r="G1719" s="315"/>
    </row>
  </sheetData>
  <mergeCells count="1">
    <mergeCell ref="A128:I128"/>
  </mergeCells>
  <pageMargins left="0.7" right="0.7" top="0.75" bottom="0.75" header="0.3" footer="0.3"/>
  <pageSetup paperSize="9" scale="23" fitToHeight="0" orientation="portrait" r:id="rId1"/>
  <headerFooter scaleWithDoc="0">
    <oddFooter>&amp;C_x000D_&amp;1#&amp;"Calibri"&amp;8&amp;K000000 C1 - General</oddFooter>
  </headerFooter>
  <rowBreaks count="2" manualBreakCount="2">
    <brk id="1376" max="16" man="1"/>
    <brk id="1542" max="1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75FD7-20CB-4468-94BB-64F219177D9A}">
  <sheetPr>
    <pageSetUpPr fitToPage="1"/>
  </sheetPr>
  <dimension ref="A2:M1257"/>
  <sheetViews>
    <sheetView view="pageBreakPreview" topLeftCell="A81" zoomScale="90" zoomScaleNormal="100" zoomScaleSheetLayoutView="90" workbookViewId="0">
      <selection activeCell="J484" sqref="J484"/>
    </sheetView>
  </sheetViews>
  <sheetFormatPr defaultRowHeight="12.75"/>
  <cols>
    <col min="2" max="2" width="36.7109375" style="73" customWidth="1"/>
    <col min="3" max="3" width="33.85546875" style="73" customWidth="1"/>
    <col min="4" max="4" width="34.5703125" style="73" customWidth="1"/>
    <col min="5" max="6" width="32.5703125" style="73" customWidth="1"/>
  </cols>
  <sheetData>
    <row r="2" spans="2:13">
      <c r="G2" t="s">
        <v>16114</v>
      </c>
      <c r="H2" t="s">
        <v>16113</v>
      </c>
    </row>
    <row r="4" spans="2:13">
      <c r="B4" s="465" t="s">
        <v>599</v>
      </c>
      <c r="C4" s="466" t="s">
        <v>600</v>
      </c>
      <c r="D4" s="466"/>
      <c r="E4" s="466"/>
      <c r="F4" s="467"/>
    </row>
    <row r="5" spans="2:13">
      <c r="B5" s="468"/>
      <c r="C5" s="469" t="s">
        <v>601</v>
      </c>
      <c r="D5" s="469" t="s">
        <v>602</v>
      </c>
      <c r="E5" s="469" t="s">
        <v>603</v>
      </c>
      <c r="F5" s="470" t="s">
        <v>604</v>
      </c>
    </row>
    <row r="6" spans="2:13">
      <c r="B6" s="471" t="s">
        <v>17</v>
      </c>
      <c r="C6" s="472">
        <f>169.9/3.6</f>
        <v>47.194444444444443</v>
      </c>
      <c r="D6" s="472">
        <f>149.9/3.6</f>
        <v>41.638888888888893</v>
      </c>
      <c r="E6" s="472">
        <f>399/16.2</f>
        <v>24.62962962962963</v>
      </c>
      <c r="F6" s="473">
        <f>MEDIAN(C6:E6)</f>
        <v>41.638888888888893</v>
      </c>
    </row>
    <row r="7" spans="2:13" ht="38.25">
      <c r="B7" s="239" t="s">
        <v>605</v>
      </c>
      <c r="C7" s="474" t="s">
        <v>606</v>
      </c>
      <c r="D7" s="474" t="s">
        <v>607</v>
      </c>
      <c r="E7" s="474" t="s">
        <v>608</v>
      </c>
    </row>
    <row r="11" spans="2:13">
      <c r="B11" s="465" t="s">
        <v>609</v>
      </c>
      <c r="C11" s="466" t="s">
        <v>610</v>
      </c>
      <c r="D11" s="466"/>
      <c r="E11" s="466"/>
      <c r="F11" s="467"/>
    </row>
    <row r="12" spans="2:13">
      <c r="B12" s="468"/>
      <c r="C12" s="469" t="s">
        <v>601</v>
      </c>
      <c r="D12" s="469" t="s">
        <v>602</v>
      </c>
      <c r="E12" s="469" t="s">
        <v>603</v>
      </c>
      <c r="F12" s="470" t="s">
        <v>604</v>
      </c>
    </row>
    <row r="13" spans="2:13">
      <c r="B13" s="471" t="s">
        <v>17</v>
      </c>
      <c r="C13" s="472">
        <f>249/18</f>
        <v>13.833333333333334</v>
      </c>
      <c r="D13" s="472">
        <f>249/18</f>
        <v>13.833333333333334</v>
      </c>
      <c r="E13" s="472"/>
      <c r="F13" s="473">
        <f>MEDIAN(C13:E13)</f>
        <v>13.833333333333334</v>
      </c>
    </row>
    <row r="14" spans="2:13" ht="38.25">
      <c r="B14" s="239" t="s">
        <v>605</v>
      </c>
      <c r="C14" s="73" t="s">
        <v>611</v>
      </c>
      <c r="D14" s="474" t="s">
        <v>612</v>
      </c>
      <c r="M14">
        <f>J14+J34+J40</f>
        <v>0</v>
      </c>
    </row>
    <row r="15" spans="2:13">
      <c r="M15" t="e">
        <f>M14/J487</f>
        <v>#DIV/0!</v>
      </c>
    </row>
    <row r="17" spans="2:6">
      <c r="B17" s="465" t="s">
        <v>613</v>
      </c>
      <c r="C17" s="475" t="s">
        <v>614</v>
      </c>
      <c r="D17" s="466"/>
      <c r="E17" s="466"/>
      <c r="F17" s="467"/>
    </row>
    <row r="18" spans="2:6">
      <c r="B18" s="468"/>
      <c r="C18" s="469" t="s">
        <v>601</v>
      </c>
      <c r="D18" s="469" t="s">
        <v>602</v>
      </c>
      <c r="E18" s="469" t="s">
        <v>603</v>
      </c>
      <c r="F18" s="470" t="s">
        <v>604</v>
      </c>
    </row>
    <row r="19" spans="2:6">
      <c r="B19" s="471" t="s">
        <v>17</v>
      </c>
      <c r="C19" s="472">
        <f>198/25</f>
        <v>7.92</v>
      </c>
      <c r="D19" s="472">
        <f>149/25</f>
        <v>5.96</v>
      </c>
      <c r="E19" s="472"/>
      <c r="F19" s="473">
        <f>MEDIAN(C19:E19)</f>
        <v>6.9399999999999995</v>
      </c>
    </row>
    <row r="20" spans="2:6" ht="25.5">
      <c r="B20" s="239" t="s">
        <v>605</v>
      </c>
      <c r="C20" s="474" t="s">
        <v>615</v>
      </c>
      <c r="D20" s="474" t="s">
        <v>616</v>
      </c>
    </row>
    <row r="23" spans="2:6">
      <c r="B23" s="465" t="s">
        <v>617</v>
      </c>
      <c r="C23" s="475" t="s">
        <v>618</v>
      </c>
      <c r="D23" s="466"/>
      <c r="E23" s="466"/>
      <c r="F23" s="467"/>
    </row>
    <row r="24" spans="2:6">
      <c r="B24" s="468"/>
      <c r="C24" s="469" t="s">
        <v>601</v>
      </c>
      <c r="D24" s="469" t="s">
        <v>602</v>
      </c>
      <c r="E24" s="469" t="s">
        <v>603</v>
      </c>
      <c r="F24" s="470" t="s">
        <v>604</v>
      </c>
    </row>
    <row r="25" spans="2:6">
      <c r="B25" s="471" t="s">
        <v>17</v>
      </c>
      <c r="C25" s="472">
        <v>14.9</v>
      </c>
      <c r="D25" s="472">
        <v>19.27</v>
      </c>
      <c r="E25" s="472">
        <v>15.84</v>
      </c>
      <c r="F25" s="473">
        <f>MEDIAN(C25:E25)</f>
        <v>15.84</v>
      </c>
    </row>
    <row r="26" spans="2:6" ht="140.25">
      <c r="B26" s="239" t="s">
        <v>605</v>
      </c>
      <c r="C26" s="474" t="s">
        <v>619</v>
      </c>
      <c r="D26" s="474" t="s">
        <v>620</v>
      </c>
      <c r="E26" s="474" t="s">
        <v>621</v>
      </c>
    </row>
    <row r="28" spans="2:6" ht="25.5">
      <c r="B28" s="465" t="s">
        <v>622</v>
      </c>
      <c r="C28" s="475" t="s">
        <v>654</v>
      </c>
      <c r="D28" s="466"/>
      <c r="E28" s="466"/>
      <c r="F28" s="467"/>
    </row>
    <row r="29" spans="2:6">
      <c r="B29" s="468"/>
      <c r="C29" s="469" t="s">
        <v>601</v>
      </c>
      <c r="D29" s="469" t="s">
        <v>602</v>
      </c>
      <c r="E29" s="469" t="s">
        <v>603</v>
      </c>
      <c r="F29" s="470" t="s">
        <v>604</v>
      </c>
    </row>
    <row r="30" spans="2:6">
      <c r="B30" s="471" t="s">
        <v>17</v>
      </c>
      <c r="C30" s="472">
        <v>36.9</v>
      </c>
      <c r="D30" s="472">
        <v>18.98</v>
      </c>
      <c r="E30" s="472">
        <v>48</v>
      </c>
      <c r="F30" s="473">
        <f>MEDIAN(C30:E30)</f>
        <v>36.9</v>
      </c>
    </row>
    <row r="31" spans="2:6" ht="38.25">
      <c r="B31" s="239" t="s">
        <v>605</v>
      </c>
      <c r="C31" s="474" t="s">
        <v>655</v>
      </c>
      <c r="D31" s="474" t="s">
        <v>656</v>
      </c>
      <c r="E31" s="474" t="s">
        <v>657</v>
      </c>
    </row>
    <row r="34" spans="2:6" ht="25.5">
      <c r="B34" s="465" t="s">
        <v>658</v>
      </c>
      <c r="C34" s="475" t="s">
        <v>659</v>
      </c>
      <c r="D34" s="466"/>
      <c r="E34" s="466"/>
      <c r="F34" s="467"/>
    </row>
    <row r="35" spans="2:6">
      <c r="B35" s="468"/>
      <c r="C35" s="469" t="s">
        <v>601</v>
      </c>
      <c r="D35" s="469" t="s">
        <v>602</v>
      </c>
      <c r="E35" s="469" t="s">
        <v>603</v>
      </c>
      <c r="F35" s="470" t="s">
        <v>604</v>
      </c>
    </row>
    <row r="36" spans="2:6">
      <c r="B36" s="471" t="s">
        <v>17</v>
      </c>
      <c r="C36" s="472">
        <v>26.91</v>
      </c>
      <c r="D36" s="472">
        <v>30.23</v>
      </c>
      <c r="E36" s="472">
        <v>38.9</v>
      </c>
      <c r="F36" s="473">
        <f>MEDIAN(C36:E36)</f>
        <v>30.23</v>
      </c>
    </row>
    <row r="37" spans="2:6" ht="140.25">
      <c r="B37" s="239" t="s">
        <v>605</v>
      </c>
      <c r="C37" s="474" t="s">
        <v>660</v>
      </c>
      <c r="D37" s="474" t="s">
        <v>661</v>
      </c>
      <c r="E37" s="474" t="s">
        <v>662</v>
      </c>
    </row>
    <row r="38" spans="2:6">
      <c r="F38" s="73">
        <v>90</v>
      </c>
    </row>
    <row r="40" spans="2:6" ht="25.5">
      <c r="B40" s="465" t="s">
        <v>663</v>
      </c>
      <c r="C40" s="475" t="s">
        <v>664</v>
      </c>
      <c r="D40" s="466"/>
      <c r="E40" s="466"/>
      <c r="F40" s="467"/>
    </row>
    <row r="41" spans="2:6">
      <c r="B41" s="468"/>
      <c r="C41" s="469" t="s">
        <v>601</v>
      </c>
      <c r="D41" s="469" t="s">
        <v>602</v>
      </c>
      <c r="E41" s="469" t="s">
        <v>603</v>
      </c>
      <c r="F41" s="470" t="s">
        <v>604</v>
      </c>
    </row>
    <row r="42" spans="2:6">
      <c r="B42" s="471" t="s">
        <v>17</v>
      </c>
      <c r="C42" s="472">
        <v>31.41</v>
      </c>
      <c r="D42" s="472">
        <f>849.9/20</f>
        <v>42.494999999999997</v>
      </c>
      <c r="E42" s="472">
        <f>120/10</f>
        <v>12</v>
      </c>
      <c r="F42" s="473">
        <f>MEDIAN(C42:E42)</f>
        <v>31.41</v>
      </c>
    </row>
    <row r="43" spans="2:6" ht="63.75">
      <c r="B43" s="239" t="s">
        <v>605</v>
      </c>
      <c r="C43" s="474" t="s">
        <v>665</v>
      </c>
      <c r="D43" s="474" t="s">
        <v>666</v>
      </c>
      <c r="E43" s="474" t="s">
        <v>667</v>
      </c>
    </row>
    <row r="46" spans="2:6" ht="25.5">
      <c r="B46" s="465" t="s">
        <v>668</v>
      </c>
      <c r="C46" s="475" t="s">
        <v>669</v>
      </c>
      <c r="D46" s="466"/>
      <c r="E46" s="466"/>
      <c r="F46" s="467"/>
    </row>
    <row r="47" spans="2:6">
      <c r="B47" s="468"/>
      <c r="C47" s="469" t="s">
        <v>601</v>
      </c>
      <c r="D47" s="469" t="s">
        <v>602</v>
      </c>
      <c r="E47" s="469" t="s">
        <v>603</v>
      </c>
      <c r="F47" s="470" t="s">
        <v>604</v>
      </c>
    </row>
    <row r="48" spans="2:6">
      <c r="B48" s="471" t="s">
        <v>17</v>
      </c>
      <c r="C48" s="472">
        <v>59.31</v>
      </c>
      <c r="D48" s="472">
        <v>35</v>
      </c>
      <c r="E48" s="472">
        <v>44.9</v>
      </c>
      <c r="F48" s="473">
        <f>MEDIAN(C48:E48)</f>
        <v>44.9</v>
      </c>
    </row>
    <row r="49" spans="2:6" ht="76.5">
      <c r="B49" s="239" t="s">
        <v>605</v>
      </c>
      <c r="C49" s="474" t="s">
        <v>670</v>
      </c>
      <c r="D49" s="474" t="s">
        <v>671</v>
      </c>
      <c r="E49" s="474" t="s">
        <v>672</v>
      </c>
    </row>
    <row r="52" spans="2:6" ht="25.5">
      <c r="B52" s="465" t="s">
        <v>673</v>
      </c>
      <c r="C52" s="475" t="s">
        <v>674</v>
      </c>
      <c r="D52" s="466"/>
      <c r="E52" s="466"/>
      <c r="F52" s="467"/>
    </row>
    <row r="53" spans="2:6">
      <c r="B53" s="468"/>
      <c r="C53" s="469" t="s">
        <v>601</v>
      </c>
      <c r="D53" s="469" t="s">
        <v>602</v>
      </c>
      <c r="E53" s="469" t="s">
        <v>603</v>
      </c>
      <c r="F53" s="470" t="s">
        <v>604</v>
      </c>
    </row>
    <row r="54" spans="2:6" ht="76.5">
      <c r="B54" s="471" t="s">
        <v>17</v>
      </c>
      <c r="C54" s="472">
        <v>16.8</v>
      </c>
      <c r="D54" s="472" t="s">
        <v>16039</v>
      </c>
      <c r="E54" s="474" t="s">
        <v>677</v>
      </c>
      <c r="F54" s="473">
        <f>MEDIAN(C54:E54)</f>
        <v>16.8</v>
      </c>
    </row>
    <row r="55" spans="2:6" ht="76.5">
      <c r="B55" s="239" t="s">
        <v>605</v>
      </c>
      <c r="C55" s="474" t="s">
        <v>675</v>
      </c>
      <c r="D55" s="474" t="s">
        <v>676</v>
      </c>
      <c r="E55" s="474" t="s">
        <v>677</v>
      </c>
    </row>
    <row r="57" spans="2:6" ht="25.5">
      <c r="B57" s="465" t="s">
        <v>678</v>
      </c>
      <c r="C57" s="475" t="s">
        <v>679</v>
      </c>
      <c r="D57" s="466"/>
      <c r="E57" s="466"/>
      <c r="F57" s="467"/>
    </row>
    <row r="58" spans="2:6">
      <c r="B58" s="468"/>
      <c r="C58" s="469" t="s">
        <v>601</v>
      </c>
      <c r="D58" s="469" t="s">
        <v>602</v>
      </c>
      <c r="E58" s="469" t="s">
        <v>603</v>
      </c>
      <c r="F58" s="470" t="s">
        <v>604</v>
      </c>
    </row>
    <row r="59" spans="2:6">
      <c r="B59" s="471" t="s">
        <v>17</v>
      </c>
      <c r="C59" s="472">
        <v>45.9</v>
      </c>
      <c r="D59" s="472">
        <v>20</v>
      </c>
      <c r="E59" s="472"/>
      <c r="F59" s="473">
        <f>MEDIAN(C59:E59)</f>
        <v>32.950000000000003</v>
      </c>
    </row>
    <row r="60" spans="2:6" ht="63.75">
      <c r="B60" s="239" t="s">
        <v>605</v>
      </c>
      <c r="C60" s="474" t="s">
        <v>680</v>
      </c>
      <c r="D60" s="474" t="s">
        <v>681</v>
      </c>
      <c r="E60" s="474"/>
    </row>
    <row r="63" spans="2:6">
      <c r="B63" s="465" t="s">
        <v>682</v>
      </c>
      <c r="C63" s="475" t="s">
        <v>683</v>
      </c>
      <c r="D63" s="466"/>
      <c r="E63" s="466"/>
      <c r="F63" s="467"/>
    </row>
    <row r="64" spans="2:6">
      <c r="B64" s="468"/>
      <c r="C64" s="469" t="s">
        <v>601</v>
      </c>
      <c r="D64" s="469" t="s">
        <v>602</v>
      </c>
      <c r="E64" s="469" t="s">
        <v>603</v>
      </c>
      <c r="F64" s="470" t="s">
        <v>604</v>
      </c>
    </row>
    <row r="65" spans="2:7">
      <c r="B65" s="471" t="s">
        <v>17</v>
      </c>
      <c r="C65" s="472">
        <v>76</v>
      </c>
      <c r="D65" s="472">
        <v>56.91</v>
      </c>
      <c r="E65" s="472">
        <v>28.49</v>
      </c>
      <c r="F65" s="473">
        <f>MEDIAN(C65:E65)</f>
        <v>56.91</v>
      </c>
    </row>
    <row r="66" spans="2:7" ht="114.75">
      <c r="B66" s="239" t="s">
        <v>605</v>
      </c>
      <c r="C66" s="474" t="s">
        <v>684</v>
      </c>
      <c r="D66" s="474" t="s">
        <v>16040</v>
      </c>
      <c r="E66" s="474" t="s">
        <v>685</v>
      </c>
    </row>
    <row r="69" spans="2:7" ht="25.5">
      <c r="B69" s="465" t="s">
        <v>686</v>
      </c>
      <c r="C69" s="475" t="s">
        <v>687</v>
      </c>
      <c r="D69" s="466"/>
      <c r="E69" s="466"/>
      <c r="F69" s="467"/>
    </row>
    <row r="70" spans="2:7">
      <c r="B70" s="468"/>
      <c r="C70" s="469" t="s">
        <v>601</v>
      </c>
      <c r="D70" s="469" t="s">
        <v>602</v>
      </c>
      <c r="E70" s="469" t="s">
        <v>603</v>
      </c>
      <c r="F70" s="470" t="s">
        <v>604</v>
      </c>
    </row>
    <row r="71" spans="2:7">
      <c r="B71" s="471" t="s">
        <v>17</v>
      </c>
      <c r="C71" s="472">
        <v>129</v>
      </c>
      <c r="D71" s="472">
        <v>95</v>
      </c>
      <c r="E71" s="472">
        <v>150</v>
      </c>
      <c r="F71" s="473">
        <f>MEDIAN(C71:E71)</f>
        <v>129</v>
      </c>
    </row>
    <row r="72" spans="2:7" ht="63.75">
      <c r="B72" s="239" t="s">
        <v>605</v>
      </c>
      <c r="C72" s="474" t="s">
        <v>688</v>
      </c>
      <c r="D72" s="474" t="s">
        <v>689</v>
      </c>
      <c r="E72" s="474" t="s">
        <v>690</v>
      </c>
    </row>
    <row r="75" spans="2:7" ht="25.5">
      <c r="B75" s="465" t="s">
        <v>691</v>
      </c>
      <c r="C75" s="475" t="s">
        <v>692</v>
      </c>
      <c r="D75" s="466"/>
      <c r="E75" s="466"/>
      <c r="F75" s="467"/>
    </row>
    <row r="76" spans="2:7">
      <c r="B76" s="468"/>
      <c r="C76" s="469" t="s">
        <v>601</v>
      </c>
      <c r="D76" s="469" t="s">
        <v>602</v>
      </c>
      <c r="E76" s="469" t="s">
        <v>603</v>
      </c>
      <c r="F76" s="470" t="s">
        <v>604</v>
      </c>
    </row>
    <row r="77" spans="2:7">
      <c r="B77" s="471" t="s">
        <v>17</v>
      </c>
      <c r="C77" s="472">
        <v>31.62</v>
      </c>
      <c r="D77" s="472">
        <v>26.01</v>
      </c>
      <c r="E77" s="472">
        <v>29.9</v>
      </c>
      <c r="F77" s="473">
        <f>MEDIAN(C77:E77)</f>
        <v>29.9</v>
      </c>
    </row>
    <row r="78" spans="2:7" ht="114.75">
      <c r="B78" s="239" t="s">
        <v>605</v>
      </c>
      <c r="C78" s="474" t="s">
        <v>693</v>
      </c>
      <c r="D78" s="474" t="s">
        <v>694</v>
      </c>
      <c r="E78" s="474" t="s">
        <v>695</v>
      </c>
    </row>
    <row r="80" spans="2:7" ht="76.5">
      <c r="B80" s="73">
        <v>201002160</v>
      </c>
      <c r="C80" s="73" t="s">
        <v>623</v>
      </c>
      <c r="D80" s="73" t="s">
        <v>16041</v>
      </c>
      <c r="E80" s="474" t="s">
        <v>700</v>
      </c>
      <c r="G80">
        <v>14.51</v>
      </c>
    </row>
    <row r="81" spans="2:6" ht="25.5">
      <c r="B81" s="465" t="s">
        <v>696</v>
      </c>
      <c r="C81" s="475" t="s">
        <v>697</v>
      </c>
      <c r="D81" s="466"/>
      <c r="E81" s="466"/>
      <c r="F81" s="467"/>
    </row>
    <row r="82" spans="2:6">
      <c r="B82" s="468"/>
      <c r="C82" s="469" t="s">
        <v>601</v>
      </c>
      <c r="D82" s="469" t="s">
        <v>602</v>
      </c>
      <c r="E82" s="469" t="s">
        <v>603</v>
      </c>
      <c r="F82" s="470" t="s">
        <v>604</v>
      </c>
    </row>
    <row r="83" spans="2:6">
      <c r="B83" s="471" t="s">
        <v>17</v>
      </c>
      <c r="C83" s="472">
        <v>10</v>
      </c>
      <c r="D83" s="472">
        <v>4.4800000000000004</v>
      </c>
      <c r="E83" s="472">
        <f>32/5</f>
        <v>6.4</v>
      </c>
      <c r="F83" s="473">
        <f>MEDIAN(C83:E83)</f>
        <v>6.4</v>
      </c>
    </row>
    <row r="84" spans="2:6" ht="76.5">
      <c r="B84" s="239" t="s">
        <v>605</v>
      </c>
      <c r="C84" s="474" t="s">
        <v>698</v>
      </c>
      <c r="D84" s="474" t="s">
        <v>699</v>
      </c>
      <c r="E84" s="474" t="s">
        <v>700</v>
      </c>
    </row>
    <row r="86" spans="2:6">
      <c r="B86" s="59"/>
      <c r="C86" s="469" t="s">
        <v>601</v>
      </c>
      <c r="D86" s="469" t="s">
        <v>602</v>
      </c>
      <c r="E86" s="469" t="s">
        <v>603</v>
      </c>
      <c r="F86" s="60" t="s">
        <v>604</v>
      </c>
    </row>
    <row r="87" spans="2:6">
      <c r="B87" s="61" t="s">
        <v>17</v>
      </c>
      <c r="C87" s="472">
        <v>540.74</v>
      </c>
      <c r="D87" s="472">
        <v>541.65</v>
      </c>
      <c r="E87" s="472">
        <v>564.76</v>
      </c>
      <c r="F87" s="62">
        <f>MEDIAN(C87:E87)</f>
        <v>541.65</v>
      </c>
    </row>
    <row r="88" spans="2:6" ht="89.25">
      <c r="B88" s="63" t="s">
        <v>605</v>
      </c>
      <c r="C88" s="474" t="s">
        <v>15944</v>
      </c>
      <c r="D88" s="474" t="s">
        <v>15945</v>
      </c>
      <c r="E88" s="474" t="s">
        <v>15946</v>
      </c>
      <c r="F88"/>
    </row>
    <row r="90" spans="2:6" ht="28.5">
      <c r="B90" s="57" t="s">
        <v>15996</v>
      </c>
      <c r="C90" s="96" t="s">
        <v>15995</v>
      </c>
      <c r="D90" s="466"/>
      <c r="E90" s="466"/>
      <c r="F90" s="58"/>
    </row>
    <row r="91" spans="2:6">
      <c r="B91" s="59"/>
      <c r="C91" s="469" t="s">
        <v>601</v>
      </c>
      <c r="D91" s="469" t="s">
        <v>602</v>
      </c>
      <c r="E91" s="469" t="s">
        <v>603</v>
      </c>
      <c r="F91" s="60" t="s">
        <v>604</v>
      </c>
    </row>
    <row r="92" spans="2:6">
      <c r="B92" s="61" t="s">
        <v>16000</v>
      </c>
      <c r="C92" s="472">
        <v>234.29</v>
      </c>
      <c r="D92" s="472">
        <v>260</v>
      </c>
      <c r="E92" s="472">
        <v>290.92</v>
      </c>
      <c r="F92" s="62">
        <f>MEDIAN(C92:E92)</f>
        <v>260</v>
      </c>
    </row>
    <row r="93" spans="2:6" ht="153">
      <c r="B93" s="63" t="s">
        <v>605</v>
      </c>
      <c r="C93" s="474" t="s">
        <v>15997</v>
      </c>
      <c r="D93" s="474" t="s">
        <v>15998</v>
      </c>
      <c r="E93" s="474" t="s">
        <v>15999</v>
      </c>
      <c r="F93"/>
    </row>
    <row r="95" spans="2:6" ht="28.5">
      <c r="B95" s="57" t="s">
        <v>16004</v>
      </c>
      <c r="C95" s="96" t="s">
        <v>15995</v>
      </c>
      <c r="D95" s="466"/>
      <c r="E95" s="466"/>
      <c r="F95" s="58"/>
    </row>
    <row r="96" spans="2:6">
      <c r="B96" s="59"/>
      <c r="C96" s="469" t="s">
        <v>601</v>
      </c>
      <c r="D96" s="469" t="s">
        <v>602</v>
      </c>
      <c r="E96" s="469" t="s">
        <v>603</v>
      </c>
      <c r="F96" s="60" t="s">
        <v>604</v>
      </c>
    </row>
    <row r="97" spans="2:6">
      <c r="B97" s="63" t="s">
        <v>16003</v>
      </c>
      <c r="C97" s="472">
        <v>2.79</v>
      </c>
      <c r="D97" s="472">
        <v>3.63</v>
      </c>
      <c r="E97" s="472">
        <v>4.3</v>
      </c>
      <c r="F97" s="62">
        <f>MEDIAN(C97:E97)</f>
        <v>3.63</v>
      </c>
    </row>
    <row r="98" spans="2:6" ht="76.5">
      <c r="B98" s="63" t="s">
        <v>605</v>
      </c>
      <c r="C98" s="474" t="s">
        <v>16005</v>
      </c>
      <c r="D98" s="474" t="s">
        <v>16006</v>
      </c>
      <c r="E98" s="474" t="s">
        <v>16006</v>
      </c>
      <c r="F98"/>
    </row>
    <row r="102" spans="2:6" ht="51">
      <c r="B102" s="57" t="s">
        <v>16094</v>
      </c>
      <c r="C102" s="96" t="s">
        <v>16104</v>
      </c>
      <c r="D102" s="600" t="s">
        <v>16103</v>
      </c>
      <c r="E102" s="466"/>
      <c r="F102" s="58"/>
    </row>
    <row r="103" spans="2:6">
      <c r="B103" s="59"/>
      <c r="C103" s="599" t="s">
        <v>16098</v>
      </c>
      <c r="D103" s="599" t="s">
        <v>16097</v>
      </c>
      <c r="E103" s="599" t="s">
        <v>16099</v>
      </c>
      <c r="F103" s="60" t="s">
        <v>604</v>
      </c>
    </row>
    <row r="104" spans="2:6" ht="14.25">
      <c r="B104" s="96" t="s">
        <v>16104</v>
      </c>
      <c r="C104" s="598">
        <v>90</v>
      </c>
      <c r="D104" s="598">
        <v>390</v>
      </c>
      <c r="E104" s="472">
        <v>288</v>
      </c>
      <c r="F104" s="62">
        <f>MEDIAN(C104:E104)</f>
        <v>288</v>
      </c>
    </row>
    <row r="105" spans="2:6" ht="38.25">
      <c r="B105" s="63"/>
      <c r="C105" s="474" t="s">
        <v>16095</v>
      </c>
      <c r="D105" s="474" t="s">
        <v>16096</v>
      </c>
      <c r="E105" s="474" t="s">
        <v>16105</v>
      </c>
      <c r="F105"/>
    </row>
    <row r="106" spans="2:6" ht="25.5">
      <c r="C106" s="239" t="s">
        <v>16102</v>
      </c>
      <c r="D106" s="239" t="s">
        <v>16101</v>
      </c>
      <c r="E106" s="239" t="s">
        <v>16100</v>
      </c>
    </row>
    <row r="147" spans="10:10">
      <c r="J147">
        <f>J148+J155</f>
        <v>0</v>
      </c>
    </row>
    <row r="223" spans="10:10">
      <c r="J223">
        <f>SUM(J224:J226)</f>
        <v>0</v>
      </c>
    </row>
    <row r="440" spans="6:6">
      <c r="F440" s="73">
        <v>1.6</v>
      </c>
    </row>
    <row r="492" ht="61.15" customHeight="1"/>
    <row r="1254" spans="1:4">
      <c r="A1254" s="548" t="str">
        <f>Orçamento!D67</f>
        <v>APROVAÇÃO OU REAPROVAÇÃO DE PROJETO DE SEGURANÇA CONTRA INCÊNDIO E PÂNICO (PSCIP), INCLUINDO REVISAO DO PROJETO</v>
      </c>
    </row>
    <row r="1255" spans="1:4">
      <c r="A1255" s="544"/>
    </row>
    <row r="1256" spans="1:4">
      <c r="D1256" s="73">
        <v>40</v>
      </c>
    </row>
    <row r="1257" spans="1:4">
      <c r="D1257" s="73">
        <v>38</v>
      </c>
    </row>
  </sheetData>
  <hyperlinks>
    <hyperlink ref="C7" r:id="rId1" xr:uid="{6A18285B-DA6A-4995-820B-4CD4CE4F611C}"/>
    <hyperlink ref="D7" r:id="rId2" xr:uid="{FE82ECD8-4BFF-460F-970C-1A6D61A2F010}"/>
    <hyperlink ref="D14" r:id="rId3" xr:uid="{2619DEA5-91AA-4942-A734-1EF5E778F1DB}"/>
    <hyperlink ref="C20" r:id="rId4" xr:uid="{58FF772D-F72B-453F-B5EC-577CDDE15573}"/>
    <hyperlink ref="D20" r:id="rId5" xr:uid="{169FCCD9-59E6-464A-A108-F42B7A847734}"/>
    <hyperlink ref="E7" r:id="rId6" xr:uid="{38F50C03-CFE5-4D9A-A353-F6E458421AE0}"/>
    <hyperlink ref="C26" r:id="rId7" xr:uid="{AC54EA3B-F735-4DA9-9D7B-ECDC6F322C7F}"/>
    <hyperlink ref="D26" r:id="rId8" location="is_advertising=true&amp;position=1&amp;search_layout=grid&amp;type=pad&amp;tracking_id=88699076-3f6e-4fa0-8b0b-dc599ee06289&amp;is_advertising=true&amp;ad_domain=VQCATCORE_LST&amp;ad_position=1&amp;ad_click_id=NzJiY2U3MmMtNDk1MC00OWViLWFmZTMtZDdiZDY2ZTc0NmIx" display="https://produto.mercadolivre.com.br/MLB-1797814878-planta-rhoeo-spathacea-abacaxi-roxo-super-decorativa--_JM#is_advertising=true&amp;position=1&amp;search_layout=grid&amp;type=pad&amp;tracking_id=88699076-3f6e-4fa0-8b0b-dc599ee06289&amp;is_advertising=true&amp;ad_domain=VQCATCORE_LST&amp;ad_position=1&amp;ad_click_id=NzJiY2U3MmMtNDk1MC00OWViLWFmZTMtZDdiZDY2ZTc0NmIx" xr:uid="{A5A72BBD-3854-4ADA-94DA-FDDC857446AC}"/>
    <hyperlink ref="E26" r:id="rId9" xr:uid="{173C21D5-3AC8-4268-8163-EBD1518B41E1}"/>
    <hyperlink ref="C31" r:id="rId10" xr:uid="{CD334C14-6019-46DB-97B4-2FD6982D253F}"/>
    <hyperlink ref="D31" r:id="rId11" xr:uid="{B1D2DFD7-DBA5-4AE9-83D6-A09AB447CC52}"/>
    <hyperlink ref="E31" r:id="rId12" xr:uid="{D8C6E525-D9DB-4139-B49F-778D3EC0FFA5}"/>
    <hyperlink ref="C37" r:id="rId13" xr:uid="{FBB6E50F-C966-4C00-943B-3216C88C2279}"/>
    <hyperlink ref="D37" r:id="rId14" xr:uid="{950C53C6-B1E6-4ABC-A95D-0F150ADB60D7}"/>
    <hyperlink ref="E37" r:id="rId15" location="is_advertising=true&amp;position=1&amp;search_layout=grid&amp;type=pad&amp;tracking_id=1f2b0b75-459e-4709-99b9-20ca5d4b5a81&amp;is_advertising=true&amp;ad_domain=VQCATCORE_LST&amp;ad_position=1&amp;ad_click_id=YWM5NTMzMTQtOGE4MS00YmY5LWE2MTgtZDYzOTQ2NWQzYjNl" display="https://produto.mercadolivre.com.br/MLB-2618544947-muda-de-cipo-de-so-joo-trepadeira-_JM#is_advertising=true&amp;position=1&amp;search_layout=grid&amp;type=pad&amp;tracking_id=1f2b0b75-459e-4709-99b9-20ca5d4b5a81&amp;is_advertising=true&amp;ad_domain=VQCATCORE_LST&amp;ad_position=1&amp;ad_click_id=YWM5NTMzMTQtOGE4MS00YmY5LWE2MTgtZDYzOTQ2NWQzYjNl" xr:uid="{F13A37EC-41DF-48DD-8D96-8EF487B39FF5}"/>
    <hyperlink ref="C43" r:id="rId16" xr:uid="{D3C50110-C786-48F6-8CD9-7263C76F98EB}"/>
    <hyperlink ref="D43" r:id="rId17" xr:uid="{82FB826C-08F3-4981-9640-5638717DB5D0}"/>
    <hyperlink ref="E43" r:id="rId18" xr:uid="{DAF4504D-2F33-4771-821D-D8B0CC580EED}"/>
    <hyperlink ref="C49" r:id="rId19" xr:uid="{0D4D23A1-DBAF-4DEE-B135-2D25357FC58B}"/>
    <hyperlink ref="D49" r:id="rId20" xr:uid="{6F76F2AC-9915-4AF6-8F9C-A08CB4B2A2AD}"/>
    <hyperlink ref="E49" r:id="rId21" xr:uid="{3118A3B7-29AD-4480-AF2E-5375FFBEBCB5}"/>
    <hyperlink ref="C55" r:id="rId22" xr:uid="{8E32B916-712B-40AD-83B7-2E7C712F3E5F}"/>
    <hyperlink ref="D55" r:id="rId23" xr:uid="{16DD35A9-1F16-4A99-9A71-9BCF6CEAB5EF}"/>
    <hyperlink ref="E55" r:id="rId24" xr:uid="{AA3E4F03-C9AC-4E67-96E1-450B06466C6A}"/>
    <hyperlink ref="C60" r:id="rId25" xr:uid="{1D54BB12-8C4F-4527-9D58-D05E78EED039}"/>
    <hyperlink ref="D60" r:id="rId26" xr:uid="{1B20F898-1E91-4885-BD4C-7112EBB109D7}"/>
    <hyperlink ref="C66" r:id="rId27" location="polycard_client=search-nordic&amp;position=27&amp;search_layout=grid&amp;type=item&amp;tracking_id=97af0477-ac01-444c-acce-570ca1339a64&amp;wid=MLB2719501015&amp;sid=search" display="https://produto.mercadolivre.com.br/MLB-2719501015-01-muda-planta-raphis-excelsa-rafia-touceira-palmeira-rafis-_JM#polycard_client=search-nordic&amp;position=27&amp;search_layout=grid&amp;type=item&amp;tracking_id=97af0477-ac01-444c-acce-570ca1339a64&amp;wid=MLB2719501015&amp;sid=search" xr:uid="{42AE656E-B2E9-44E7-A779-AB6540F68453}"/>
    <hyperlink ref="D66" r:id="rId28" display="https://www.agrojardim.com.br/planta-palmeira-rafis-grande?srsltid=AfmBOooLMQzfdU-M95ExA-kQcpQaaVUcmHEGpdcLcglG6YfaPlUMYbOG" xr:uid="{0F5BEB65-01C3-4E1C-A5C3-3BB5E0ADD9EF}"/>
    <hyperlink ref="E66" r:id="rId29" xr:uid="{BF8FF204-5E02-4524-8D0A-219D226B95D8}"/>
    <hyperlink ref="C72" r:id="rId30" xr:uid="{30259ACE-4DB2-48EF-A434-A70797AAE284}"/>
    <hyperlink ref="D72" r:id="rId31" xr:uid="{63B1940A-DF5C-429B-BCC9-AE03FBDA4946}"/>
    <hyperlink ref="E72" r:id="rId32" xr:uid="{AAAFD9E5-4197-4E28-90BA-848D14934BAC}"/>
    <hyperlink ref="C78" r:id="rId33" xr:uid="{3696CF0F-B31E-4F1D-84E8-BDBC9163AD4B}"/>
    <hyperlink ref="D78" r:id="rId34" xr:uid="{37A93687-0EEA-4448-AB2A-EB24539C5A8D}"/>
    <hyperlink ref="E78" r:id="rId35" location="polycard_client=search-nordic&amp;position=29&amp;search_layout=grid&amp;type=item&amp;tracking_id=166ec1c1-0b92-4cf7-81e9-a293cc64a5bd&amp;wid=MLB4306877790&amp;sid=search" xr:uid="{939BAB2F-2FF1-443B-9F36-FFE542FDE173}"/>
    <hyperlink ref="C84" r:id="rId36" xr:uid="{EB9DD053-EB91-44AD-8114-E6D283DAE2C8}"/>
    <hyperlink ref="D84" r:id="rId37" xr:uid="{CAD301E6-1831-41B9-934B-0D9ECB333BAD}"/>
    <hyperlink ref="E84" r:id="rId38" xr:uid="{8C601F35-90C2-4ADC-BB6C-281A5B154533}"/>
    <hyperlink ref="E54" r:id="rId39" xr:uid="{1AA4AA05-CB0B-48EE-BC1B-1DA8A9F8DED1}"/>
    <hyperlink ref="E80" r:id="rId40" xr:uid="{0B6D84D5-ED94-42F9-8B38-AA24A6E8604C}"/>
  </hyperlinks>
  <pageMargins left="0.7" right="0.7" top="0.75" bottom="0.75" header="0.3" footer="0.3"/>
  <pageSetup paperSize="9" scale="47" fitToHeight="0" orientation="portrait" r:id="rId41"/>
  <headerFooter scaleWithDoc="0">
    <oddFooter>&amp;C_x000D_&amp;1#&amp;"Calibri"&amp;8&amp;K000000 C1 - General</oddFooter>
  </headerFooter>
  <drawing r:id="rId4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CB570-9984-4048-BD8C-B90E0E59D7DA}">
  <sheetPr>
    <pageSetUpPr fitToPage="1"/>
  </sheetPr>
  <dimension ref="A1:Q1257"/>
  <sheetViews>
    <sheetView view="pageBreakPreview" topLeftCell="C14" zoomScale="90" zoomScaleNormal="80" zoomScaleSheetLayoutView="90" workbookViewId="0">
      <selection activeCell="J484" sqref="J484"/>
    </sheetView>
  </sheetViews>
  <sheetFormatPr defaultRowHeight="12.75"/>
  <cols>
    <col min="1" max="1" width="4.28515625" customWidth="1"/>
    <col min="2" max="2" width="38" customWidth="1"/>
    <col min="3" max="3" width="16.140625" style="373" customWidth="1"/>
    <col min="4" max="4" width="13.28515625" style="80" customWidth="1"/>
    <col min="5" max="5" width="12.28515625" bestFit="1" customWidth="1"/>
    <col min="6" max="6" width="11.5703125" bestFit="1" customWidth="1"/>
    <col min="7" max="7" width="12.7109375" bestFit="1" customWidth="1"/>
    <col min="8" max="8" width="12.5703125" style="80" bestFit="1" customWidth="1"/>
    <col min="9" max="9" width="13" bestFit="1" customWidth="1"/>
    <col min="10" max="10" width="13.28515625" bestFit="1" customWidth="1"/>
    <col min="11" max="11" width="12.7109375" bestFit="1" customWidth="1"/>
    <col min="12" max="12" width="14.28515625" style="393" customWidth="1"/>
    <col min="13" max="13" width="12.7109375" bestFit="1" customWidth="1"/>
    <col min="14" max="14" width="13.140625" bestFit="1" customWidth="1"/>
    <col min="15" max="15" width="14.28515625" customWidth="1"/>
    <col min="16" max="16" width="14" customWidth="1"/>
    <col min="17" max="17" width="12.28515625" bestFit="1" customWidth="1"/>
  </cols>
  <sheetData>
    <row r="1" spans="1:17" ht="11.1" customHeight="1">
      <c r="A1" s="56"/>
      <c r="B1" s="55"/>
      <c r="C1" s="372"/>
      <c r="D1" s="379"/>
      <c r="E1" s="55"/>
      <c r="F1" s="55"/>
      <c r="G1" s="55"/>
      <c r="H1" s="379"/>
      <c r="I1" s="55"/>
      <c r="J1" s="55"/>
      <c r="K1" s="55"/>
      <c r="L1" s="392"/>
      <c r="M1" s="55"/>
      <c r="N1" s="55"/>
      <c r="O1" s="55"/>
      <c r="P1" s="55"/>
    </row>
    <row r="2" spans="1:17" ht="11.1" customHeight="1">
      <c r="A2" s="54"/>
      <c r="G2" t="s">
        <v>16114</v>
      </c>
      <c r="H2" s="80" t="s">
        <v>16113</v>
      </c>
    </row>
    <row r="3" spans="1:17" ht="11.1" customHeight="1">
      <c r="A3" s="54"/>
    </row>
    <row r="4" spans="1:17" ht="11.1" customHeight="1">
      <c r="A4" s="54"/>
    </row>
    <row r="5" spans="1:17" ht="11.1" customHeight="1">
      <c r="A5" s="54"/>
    </row>
    <row r="6" spans="1:17" ht="21" customHeight="1">
      <c r="A6" s="624"/>
      <c r="B6" s="625"/>
      <c r="C6" s="625"/>
      <c r="D6" s="625"/>
      <c r="E6" s="625"/>
      <c r="F6" s="625"/>
      <c r="G6" s="625"/>
      <c r="H6" s="625"/>
      <c r="I6" s="625"/>
      <c r="J6" s="625"/>
      <c r="K6" s="625"/>
      <c r="L6" s="625"/>
      <c r="M6" s="625"/>
      <c r="N6" s="625"/>
      <c r="O6" s="625"/>
      <c r="P6" s="625"/>
    </row>
    <row r="7" spans="1:17" ht="11.1" customHeight="1">
      <c r="A7" s="626"/>
      <c r="B7" s="627"/>
      <c r="C7" s="627"/>
      <c r="D7" s="627"/>
      <c r="E7" s="627"/>
      <c r="F7" s="627"/>
      <c r="G7" s="627"/>
      <c r="H7" s="627"/>
      <c r="I7" s="627"/>
      <c r="J7" s="627"/>
      <c r="K7" s="627"/>
      <c r="L7" s="627"/>
      <c r="M7" s="627"/>
      <c r="N7" s="627"/>
      <c r="O7" s="627"/>
      <c r="P7" s="627"/>
    </row>
    <row r="8" spans="1:17" ht="11.1" customHeight="1">
      <c r="A8" s="626" t="s">
        <v>2</v>
      </c>
      <c r="B8" s="627"/>
      <c r="C8" s="627"/>
      <c r="D8" s="627"/>
      <c r="E8" s="627"/>
      <c r="F8" s="627"/>
      <c r="G8" s="627"/>
      <c r="H8" s="627"/>
      <c r="I8" s="627"/>
      <c r="J8" s="627"/>
      <c r="K8" s="627"/>
      <c r="L8" s="627"/>
      <c r="M8" s="627"/>
      <c r="N8" s="627"/>
      <c r="O8" s="627"/>
      <c r="P8" s="627"/>
    </row>
    <row r="9" spans="1:17">
      <c r="A9" s="66"/>
    </row>
    <row r="10" spans="1:17" ht="21" customHeight="1">
      <c r="A10" s="628" t="s">
        <v>593</v>
      </c>
      <c r="B10" s="629"/>
      <c r="C10" s="629"/>
      <c r="D10" s="629"/>
      <c r="E10" s="629"/>
      <c r="F10" s="629"/>
      <c r="G10" s="629"/>
      <c r="H10" s="629"/>
      <c r="I10" s="629"/>
      <c r="J10" s="629"/>
      <c r="K10" s="629"/>
      <c r="L10" s="629"/>
      <c r="M10" s="629"/>
      <c r="N10" s="629"/>
      <c r="O10" s="629"/>
      <c r="P10" s="629"/>
    </row>
    <row r="11" spans="1:17" ht="21" customHeight="1">
      <c r="A11" s="54"/>
      <c r="B11" s="630" t="s">
        <v>592</v>
      </c>
      <c r="C11" s="630"/>
      <c r="D11" s="630"/>
      <c r="E11" s="630"/>
      <c r="F11" s="630"/>
      <c r="G11" s="630"/>
      <c r="H11" s="630"/>
      <c r="I11" s="630"/>
      <c r="J11" s="630"/>
      <c r="K11" s="630"/>
      <c r="L11" s="630"/>
      <c r="M11" s="630"/>
      <c r="N11" s="630"/>
      <c r="O11" s="630"/>
      <c r="P11" s="630"/>
    </row>
    <row r="12" spans="1:17" ht="21" customHeight="1">
      <c r="A12" s="54"/>
      <c r="B12" s="630" t="s">
        <v>591</v>
      </c>
      <c r="C12" s="630"/>
      <c r="D12" s="630"/>
      <c r="E12" s="630"/>
      <c r="F12" s="630"/>
      <c r="G12" s="630"/>
      <c r="H12" s="630"/>
      <c r="I12" s="630"/>
      <c r="J12" s="630"/>
      <c r="K12" s="630"/>
      <c r="L12" s="630"/>
      <c r="M12" s="630"/>
      <c r="N12" s="630"/>
      <c r="O12" s="630"/>
      <c r="P12" s="630"/>
      <c r="Q12" s="436"/>
    </row>
    <row r="13" spans="1:17" ht="11.1" customHeight="1">
      <c r="A13" s="54"/>
      <c r="B13" s="354" t="s">
        <v>590</v>
      </c>
      <c r="C13" s="355"/>
      <c r="D13" s="380"/>
      <c r="E13" s="354"/>
      <c r="F13" s="354"/>
      <c r="G13" s="354"/>
      <c r="H13" s="380"/>
      <c r="I13" s="354"/>
      <c r="J13" s="354"/>
      <c r="K13" s="354"/>
      <c r="L13" s="394"/>
      <c r="M13" s="354"/>
      <c r="N13" s="354"/>
      <c r="O13" s="354"/>
      <c r="P13" s="354"/>
      <c r="Q13" s="436"/>
    </row>
    <row r="14" spans="1:17" ht="11.1" customHeight="1">
      <c r="A14" s="54"/>
      <c r="B14" s="354" t="s">
        <v>589</v>
      </c>
      <c r="C14" s="355"/>
      <c r="D14" s="380"/>
      <c r="E14" s="354"/>
      <c r="F14" s="354"/>
      <c r="G14" s="354"/>
      <c r="H14" s="380"/>
      <c r="I14" s="354"/>
      <c r="J14" s="354"/>
      <c r="K14" s="354"/>
      <c r="L14" s="394"/>
      <c r="M14" s="564"/>
      <c r="N14" s="354"/>
      <c r="O14" s="354"/>
      <c r="P14" s="354"/>
      <c r="Q14" s="436"/>
    </row>
    <row r="15" spans="1:17" ht="11.1" customHeight="1">
      <c r="A15" s="54"/>
      <c r="C15" s="374"/>
      <c r="D15" s="631" t="s">
        <v>588</v>
      </c>
      <c r="E15" s="632"/>
      <c r="F15" s="632"/>
      <c r="G15" s="632"/>
      <c r="H15" s="632"/>
      <c r="I15" s="632"/>
      <c r="J15" s="632"/>
      <c r="K15" s="632"/>
      <c r="L15" s="632"/>
      <c r="M15" s="632"/>
      <c r="N15" s="632"/>
      <c r="O15" s="633"/>
      <c r="Q15" s="436"/>
    </row>
    <row r="16" spans="1:17" ht="11.1" customHeight="1">
      <c r="A16" s="634" t="s">
        <v>14</v>
      </c>
      <c r="B16" s="635"/>
      <c r="C16" s="375"/>
      <c r="D16" s="390" t="s">
        <v>587</v>
      </c>
      <c r="E16" s="391" t="s">
        <v>586</v>
      </c>
      <c r="F16" s="391" t="s">
        <v>585</v>
      </c>
      <c r="G16" s="391" t="s">
        <v>584</v>
      </c>
      <c r="H16" s="390" t="s">
        <v>583</v>
      </c>
      <c r="I16" s="391" t="s">
        <v>582</v>
      </c>
      <c r="J16" s="391" t="s">
        <v>581</v>
      </c>
      <c r="K16" s="391" t="s">
        <v>580</v>
      </c>
      <c r="L16" s="395" t="s">
        <v>579</v>
      </c>
      <c r="M16" s="395"/>
      <c r="N16" s="391" t="s">
        <v>578</v>
      </c>
      <c r="O16" s="415" t="s">
        <v>577</v>
      </c>
      <c r="P16" s="403" t="s">
        <v>576</v>
      </c>
      <c r="Q16" s="436"/>
    </row>
    <row r="17" spans="1:17" ht="11.1" customHeight="1">
      <c r="A17" s="620">
        <v>1</v>
      </c>
      <c r="B17" s="622" t="str">
        <f>Orçamento!D14</f>
        <v>ADMINISTRAÇÃO LOCAL DA OBRA</v>
      </c>
      <c r="C17" s="376">
        <f>Orçamento!J14</f>
        <v>884653.15999999992</v>
      </c>
      <c r="D17" s="387">
        <f t="shared" ref="D17:O17" si="0">1/12</f>
        <v>8.3333333333333329E-2</v>
      </c>
      <c r="E17" s="387">
        <f t="shared" si="0"/>
        <v>8.3333333333333329E-2</v>
      </c>
      <c r="F17" s="387">
        <f>1/12</f>
        <v>8.3333333333333329E-2</v>
      </c>
      <c r="G17" s="388">
        <f t="shared" si="0"/>
        <v>8.3333333333333329E-2</v>
      </c>
      <c r="H17" s="387">
        <f t="shared" si="0"/>
        <v>8.3333333333333329E-2</v>
      </c>
      <c r="I17" s="387">
        <f t="shared" si="0"/>
        <v>8.3333333333333329E-2</v>
      </c>
      <c r="J17" s="387">
        <f t="shared" si="0"/>
        <v>8.3333333333333329E-2</v>
      </c>
      <c r="K17" s="387">
        <f t="shared" si="0"/>
        <v>8.3333333333333329E-2</v>
      </c>
      <c r="L17" s="387">
        <f t="shared" si="0"/>
        <v>8.3333333333333329E-2</v>
      </c>
      <c r="M17" s="387">
        <f t="shared" si="0"/>
        <v>8.3333333333333329E-2</v>
      </c>
      <c r="N17" s="387">
        <f t="shared" si="0"/>
        <v>8.3333333333333329E-2</v>
      </c>
      <c r="O17" s="416">
        <f t="shared" si="0"/>
        <v>8.3333333333333329E-2</v>
      </c>
      <c r="P17" s="404">
        <f t="shared" ref="P17:P48" si="1">SUM(D17:O17)</f>
        <v>1</v>
      </c>
      <c r="Q17" s="436"/>
    </row>
    <row r="18" spans="1:17">
      <c r="A18" s="621"/>
      <c r="B18" s="623"/>
      <c r="C18" s="377">
        <f>(C17/C$67)*100</f>
        <v>23.072133955783535</v>
      </c>
      <c r="D18" s="382">
        <f>D17*C$17</f>
        <v>73721.09666666665</v>
      </c>
      <c r="E18" s="368">
        <f>E17*C$17</f>
        <v>73721.09666666665</v>
      </c>
      <c r="F18" s="368">
        <f>F17*$C$17</f>
        <v>73721.09666666665</v>
      </c>
      <c r="G18" s="368">
        <f>G17*$C$17</f>
        <v>73721.09666666665</v>
      </c>
      <c r="H18" s="382">
        <f t="shared" ref="H18:O18" si="2">H17*$C$17</f>
        <v>73721.09666666665</v>
      </c>
      <c r="I18" s="368">
        <f t="shared" si="2"/>
        <v>73721.09666666665</v>
      </c>
      <c r="J18" s="368">
        <f t="shared" si="2"/>
        <v>73721.09666666665</v>
      </c>
      <c r="K18" s="368">
        <f t="shared" si="2"/>
        <v>73721.09666666665</v>
      </c>
      <c r="L18" s="368">
        <f t="shared" si="2"/>
        <v>73721.09666666665</v>
      </c>
      <c r="M18" s="368">
        <f t="shared" si="2"/>
        <v>73721.09666666665</v>
      </c>
      <c r="N18" s="368">
        <f t="shared" si="2"/>
        <v>73721.09666666665</v>
      </c>
      <c r="O18" s="417">
        <f t="shared" si="2"/>
        <v>73721.09666666665</v>
      </c>
      <c r="P18" s="405">
        <f t="shared" si="1"/>
        <v>884653.16</v>
      </c>
      <c r="Q18" s="437"/>
    </row>
    <row r="19" spans="1:17" ht="12.75" customHeight="1">
      <c r="A19" s="620">
        <v>2</v>
      </c>
      <c r="B19" s="622" t="str">
        <f>Orçamento!D34</f>
        <v>DESMOBILIZACAO E DESMONTAGEM CANTEIRO</v>
      </c>
      <c r="C19" s="376">
        <f>Orçamento!J34</f>
        <v>4409.5600000000004</v>
      </c>
      <c r="D19" s="381"/>
      <c r="E19" s="367"/>
      <c r="F19" s="367"/>
      <c r="G19" s="367"/>
      <c r="H19" s="384"/>
      <c r="I19" s="384"/>
      <c r="J19" s="384"/>
      <c r="K19" s="384"/>
      <c r="L19" s="384"/>
      <c r="M19" s="384"/>
      <c r="N19" s="387">
        <v>0.5</v>
      </c>
      <c r="O19" s="416">
        <v>0.5</v>
      </c>
      <c r="P19" s="406">
        <f t="shared" si="1"/>
        <v>1</v>
      </c>
      <c r="Q19" s="437"/>
    </row>
    <row r="20" spans="1:17" ht="12" customHeight="1">
      <c r="A20" s="621"/>
      <c r="B20" s="623"/>
      <c r="C20" s="377">
        <f>(C19/C$67)*100</f>
        <v>0.11500321663471463</v>
      </c>
      <c r="D20" s="382"/>
      <c r="E20" s="368"/>
      <c r="F20" s="368"/>
      <c r="G20" s="368"/>
      <c r="H20" s="382"/>
      <c r="I20" s="382"/>
      <c r="J20" s="382"/>
      <c r="K20" s="382"/>
      <c r="L20" s="382"/>
      <c r="M20" s="382"/>
      <c r="N20" s="368">
        <f>N19*$C19</f>
        <v>2204.7800000000002</v>
      </c>
      <c r="O20" s="417">
        <f>O19*$C19</f>
        <v>2204.7800000000002</v>
      </c>
      <c r="P20" s="405">
        <f t="shared" si="1"/>
        <v>4409.5600000000004</v>
      </c>
      <c r="Q20" s="437"/>
    </row>
    <row r="21" spans="1:17" ht="12" customHeight="1">
      <c r="A21" s="620">
        <v>3</v>
      </c>
      <c r="B21" s="622" t="str">
        <f>Orçamento!D40</f>
        <v>CANTEIRO DE OBRAS</v>
      </c>
      <c r="C21" s="376">
        <f>Orçamento!J40</f>
        <v>139105.79999999996</v>
      </c>
      <c r="D21" s="387">
        <v>0.45</v>
      </c>
      <c r="E21" s="387">
        <v>0.19</v>
      </c>
      <c r="F21" s="387">
        <v>0.09</v>
      </c>
      <c r="G21" s="387">
        <v>0.03</v>
      </c>
      <c r="H21" s="387">
        <v>0.03</v>
      </c>
      <c r="I21" s="387">
        <v>0.03</v>
      </c>
      <c r="J21" s="387">
        <v>0.03</v>
      </c>
      <c r="K21" s="387">
        <v>0.03</v>
      </c>
      <c r="L21" s="387">
        <v>0.03</v>
      </c>
      <c r="M21" s="387">
        <v>0.03</v>
      </c>
      <c r="N21" s="387">
        <v>0.03</v>
      </c>
      <c r="O21" s="416">
        <v>0.03</v>
      </c>
      <c r="P21" s="406">
        <f t="shared" si="1"/>
        <v>1.0000000000000002</v>
      </c>
      <c r="Q21" s="437"/>
    </row>
    <row r="22" spans="1:17" ht="12" customHeight="1">
      <c r="A22" s="621"/>
      <c r="B22" s="623"/>
      <c r="C22" s="377">
        <f>(C21/C$67)*100</f>
        <v>3.6279389445988444</v>
      </c>
      <c r="D22" s="382">
        <f t="shared" ref="D22:O22" si="3">D21*$C21</f>
        <v>62597.609999999986</v>
      </c>
      <c r="E22" s="368">
        <f t="shared" si="3"/>
        <v>26430.101999999992</v>
      </c>
      <c r="F22" s="368">
        <f t="shared" si="3"/>
        <v>12519.521999999995</v>
      </c>
      <c r="G22" s="368">
        <f t="shared" si="3"/>
        <v>4173.1739999999991</v>
      </c>
      <c r="H22" s="382">
        <f t="shared" si="3"/>
        <v>4173.1739999999991</v>
      </c>
      <c r="I22" s="368">
        <f t="shared" si="3"/>
        <v>4173.1739999999991</v>
      </c>
      <c r="J22" s="368">
        <f t="shared" si="3"/>
        <v>4173.1739999999991</v>
      </c>
      <c r="K22" s="368">
        <f t="shared" si="3"/>
        <v>4173.1739999999991</v>
      </c>
      <c r="L22" s="368">
        <f t="shared" si="3"/>
        <v>4173.1739999999991</v>
      </c>
      <c r="M22" s="368">
        <f t="shared" si="3"/>
        <v>4173.1739999999991</v>
      </c>
      <c r="N22" s="368">
        <f t="shared" si="3"/>
        <v>4173.1739999999991</v>
      </c>
      <c r="O22" s="417">
        <f t="shared" si="3"/>
        <v>4173.1739999999991</v>
      </c>
      <c r="P22" s="405">
        <f t="shared" si="1"/>
        <v>139105.79999999996</v>
      </c>
      <c r="Q22" s="437"/>
    </row>
    <row r="23" spans="1:17" ht="12.75" customHeight="1">
      <c r="A23" s="620">
        <v>4</v>
      </c>
      <c r="B23" s="622" t="str">
        <f>Orçamento!D65</f>
        <v>SERVICOS PRELIMINARES</v>
      </c>
      <c r="C23" s="376">
        <f>Orçamento!J65</f>
        <v>137341.97</v>
      </c>
      <c r="D23" s="387">
        <v>0.65</v>
      </c>
      <c r="E23" s="387">
        <v>0.2</v>
      </c>
      <c r="F23" s="387">
        <v>0.15</v>
      </c>
      <c r="G23" s="367"/>
      <c r="H23" s="384"/>
      <c r="I23" s="384"/>
      <c r="J23" s="384"/>
      <c r="K23" s="384"/>
      <c r="L23" s="384"/>
      <c r="M23" s="384"/>
      <c r="N23" s="384"/>
      <c r="O23" s="419"/>
      <c r="P23" s="407">
        <f t="shared" si="1"/>
        <v>1</v>
      </c>
      <c r="Q23" s="437"/>
    </row>
    <row r="24" spans="1:17" ht="12.75" customHeight="1">
      <c r="A24" s="621"/>
      <c r="B24" s="623"/>
      <c r="C24" s="377">
        <f>(C23/C$67)*100</f>
        <v>3.5819375014623853</v>
      </c>
      <c r="D24" s="382">
        <f>D23*$C23</f>
        <v>89272.280500000008</v>
      </c>
      <c r="E24" s="368">
        <f>E23*$C23</f>
        <v>27468.394</v>
      </c>
      <c r="F24" s="368">
        <f>F23*$C23</f>
        <v>20601.2955</v>
      </c>
      <c r="G24" s="368"/>
      <c r="H24" s="382"/>
      <c r="I24" s="382"/>
      <c r="J24" s="382"/>
      <c r="K24" s="382"/>
      <c r="L24" s="382"/>
      <c r="M24" s="382"/>
      <c r="N24" s="382"/>
      <c r="O24" s="420"/>
      <c r="P24" s="408">
        <f t="shared" si="1"/>
        <v>137341.97</v>
      </c>
      <c r="Q24" s="437"/>
    </row>
    <row r="25" spans="1:17" ht="11.25" customHeight="1">
      <c r="A25" s="620">
        <v>5</v>
      </c>
      <c r="B25" s="622" t="str">
        <f>Orçamento!D87</f>
        <v>ESTRUTURAS EM CONCRETO ARMADO</v>
      </c>
      <c r="C25" s="376">
        <f>Orçamento!J87</f>
        <v>31411.67</v>
      </c>
      <c r="D25" s="387">
        <v>0.2</v>
      </c>
      <c r="E25" s="387">
        <f t="shared" ref="E25" si="4">1/4</f>
        <v>0.25</v>
      </c>
      <c r="F25" s="387">
        <v>0.35</v>
      </c>
      <c r="G25" s="387">
        <v>0.2</v>
      </c>
      <c r="H25" s="384"/>
      <c r="I25" s="384"/>
      <c r="J25" s="384"/>
      <c r="K25" s="384"/>
      <c r="L25" s="384"/>
      <c r="M25" s="384"/>
      <c r="N25" s="384"/>
      <c r="O25" s="419"/>
      <c r="P25" s="407">
        <f t="shared" si="1"/>
        <v>1</v>
      </c>
      <c r="Q25" s="437"/>
    </row>
    <row r="26" spans="1:17" ht="12" customHeight="1">
      <c r="A26" s="621"/>
      <c r="B26" s="623"/>
      <c r="C26" s="377">
        <f>(C25/C$67)*100</f>
        <v>0.81922983015724149</v>
      </c>
      <c r="D26" s="382">
        <f>D25*$C25</f>
        <v>6282.3339999999998</v>
      </c>
      <c r="E26" s="368">
        <f>E25*$C25</f>
        <v>7852.9174999999996</v>
      </c>
      <c r="F26" s="368">
        <f>F25*$C25</f>
        <v>10994.084499999999</v>
      </c>
      <c r="G26" s="368">
        <f>G25*$C25</f>
        <v>6282.3339999999998</v>
      </c>
      <c r="H26" s="382"/>
      <c r="I26" s="382"/>
      <c r="J26" s="382"/>
      <c r="K26" s="382"/>
      <c r="L26" s="382"/>
      <c r="M26" s="382"/>
      <c r="N26" s="382"/>
      <c r="O26" s="420"/>
      <c r="P26" s="408">
        <f t="shared" si="1"/>
        <v>31411.669999999995</v>
      </c>
      <c r="Q26" s="437"/>
    </row>
    <row r="27" spans="1:17" ht="11.25" customHeight="1">
      <c r="A27" s="620">
        <v>6</v>
      </c>
      <c r="B27" s="622" t="str">
        <f>Orçamento!D96</f>
        <v>ALVENARIA</v>
      </c>
      <c r="C27" s="376">
        <f>Orçamento!J96</f>
        <v>18856.330000000002</v>
      </c>
      <c r="D27" s="383"/>
      <c r="E27" s="371"/>
      <c r="F27" s="387">
        <v>0.4</v>
      </c>
      <c r="G27" s="387">
        <v>0.3</v>
      </c>
      <c r="H27" s="387">
        <v>0.3</v>
      </c>
      <c r="I27" s="384"/>
      <c r="J27" s="384"/>
      <c r="K27" s="384"/>
      <c r="L27" s="384"/>
      <c r="M27" s="384"/>
      <c r="N27" s="384"/>
      <c r="O27" s="419"/>
      <c r="P27" s="407">
        <f t="shared" si="1"/>
        <v>1</v>
      </c>
      <c r="Q27" s="437"/>
    </row>
    <row r="28" spans="1:17" ht="13.5" customHeight="1">
      <c r="A28" s="621"/>
      <c r="B28" s="623"/>
      <c r="C28" s="377">
        <f>(C27/C$67)*100</f>
        <v>0.49178117633633933</v>
      </c>
      <c r="D28" s="382"/>
      <c r="E28" s="382"/>
      <c r="F28" s="368">
        <f>F27*$C27</f>
        <v>7542.5320000000011</v>
      </c>
      <c r="G28" s="368">
        <f>G27*$C27</f>
        <v>5656.8990000000003</v>
      </c>
      <c r="H28" s="382">
        <f>H27*$C27</f>
        <v>5656.8990000000003</v>
      </c>
      <c r="I28" s="382"/>
      <c r="J28" s="382"/>
      <c r="K28" s="382"/>
      <c r="L28" s="382"/>
      <c r="M28" s="382"/>
      <c r="N28" s="382"/>
      <c r="O28" s="420"/>
      <c r="P28" s="408">
        <f t="shared" si="1"/>
        <v>18856.330000000002</v>
      </c>
      <c r="Q28" s="437"/>
    </row>
    <row r="29" spans="1:17" ht="13.5" customHeight="1">
      <c r="A29" s="620">
        <v>7</v>
      </c>
      <c r="B29" s="622" t="str">
        <f>Orçamento!D99</f>
        <v>PAREDES INTERNAS</v>
      </c>
      <c r="C29" s="376">
        <f>Orçamento!J99</f>
        <v>140665.35</v>
      </c>
      <c r="D29" s="384"/>
      <c r="E29" s="384"/>
      <c r="F29" s="384"/>
      <c r="G29" s="384"/>
      <c r="H29" s="387">
        <v>0.2</v>
      </c>
      <c r="I29" s="387">
        <v>0.2</v>
      </c>
      <c r="J29" s="387">
        <v>0.2</v>
      </c>
      <c r="K29" s="387">
        <v>0.2</v>
      </c>
      <c r="L29" s="387">
        <v>0.2</v>
      </c>
      <c r="M29" s="370" t="s">
        <v>575</v>
      </c>
      <c r="N29" s="370" t="s">
        <v>575</v>
      </c>
      <c r="O29" s="421" t="s">
        <v>575</v>
      </c>
      <c r="P29" s="407">
        <f t="shared" si="1"/>
        <v>1</v>
      </c>
      <c r="Q29" s="437"/>
    </row>
    <row r="30" spans="1:17" ht="12.75" customHeight="1">
      <c r="A30" s="621"/>
      <c r="B30" s="623"/>
      <c r="C30" s="377">
        <f>(C29/C$67)*100</f>
        <v>3.6686126776930021</v>
      </c>
      <c r="D30" s="382"/>
      <c r="E30" s="382"/>
      <c r="F30" s="382"/>
      <c r="G30" s="382"/>
      <c r="H30" s="382">
        <f>H29*$C29</f>
        <v>28133.070000000003</v>
      </c>
      <c r="I30" s="368">
        <f>I29*$C29</f>
        <v>28133.070000000003</v>
      </c>
      <c r="J30" s="368">
        <f>J29*$C29</f>
        <v>28133.070000000003</v>
      </c>
      <c r="K30" s="368">
        <f>K29*$C29</f>
        <v>28133.070000000003</v>
      </c>
      <c r="L30" s="368">
        <f>L29*$C29</f>
        <v>28133.070000000003</v>
      </c>
      <c r="M30" s="369" t="s">
        <v>575</v>
      </c>
      <c r="N30" s="369" t="s">
        <v>575</v>
      </c>
      <c r="O30" s="422" t="s">
        <v>575</v>
      </c>
      <c r="P30" s="408">
        <f t="shared" si="1"/>
        <v>140665.35</v>
      </c>
      <c r="Q30" s="437"/>
    </row>
    <row r="31" spans="1:17" ht="12.75" customHeight="1">
      <c r="A31" s="620">
        <v>8</v>
      </c>
      <c r="B31" s="622" t="str">
        <f>Orçamento!D104</f>
        <v>ESQUADRIAS</v>
      </c>
      <c r="C31" s="376">
        <f>Orçamento!J104</f>
        <v>222096.05</v>
      </c>
      <c r="D31" s="384"/>
      <c r="E31" s="384"/>
      <c r="F31" s="384"/>
      <c r="G31" s="384"/>
      <c r="H31" s="384"/>
      <c r="I31" s="384"/>
      <c r="J31" s="387">
        <v>0.25</v>
      </c>
      <c r="K31" s="387">
        <v>0.2</v>
      </c>
      <c r="L31" s="387">
        <v>0.25</v>
      </c>
      <c r="M31" s="387">
        <v>0.3</v>
      </c>
      <c r="N31" s="370"/>
      <c r="O31" s="421"/>
      <c r="P31" s="407">
        <f t="shared" si="1"/>
        <v>1</v>
      </c>
      <c r="Q31" s="437"/>
    </row>
    <row r="32" spans="1:17" ht="18" customHeight="1">
      <c r="A32" s="621"/>
      <c r="B32" s="623"/>
      <c r="C32" s="377">
        <f>(C31/C$67)*100</f>
        <v>5.7923602699281584</v>
      </c>
      <c r="D32" s="382"/>
      <c r="E32" s="382"/>
      <c r="F32" s="382"/>
      <c r="G32" s="382"/>
      <c r="H32" s="382"/>
      <c r="I32" s="382"/>
      <c r="J32" s="368">
        <f>J31*$C31</f>
        <v>55524.012499999997</v>
      </c>
      <c r="K32" s="368">
        <f>K31*$C31</f>
        <v>44419.21</v>
      </c>
      <c r="L32" s="368">
        <f>L31*$C31</f>
        <v>55524.012499999997</v>
      </c>
      <c r="M32" s="368">
        <f>M31*$C31</f>
        <v>66628.814999999988</v>
      </c>
      <c r="N32" s="369" t="s">
        <v>575</v>
      </c>
      <c r="O32" s="422" t="s">
        <v>575</v>
      </c>
      <c r="P32" s="408">
        <f t="shared" si="1"/>
        <v>222096.05</v>
      </c>
      <c r="Q32" s="437"/>
    </row>
    <row r="33" spans="1:17" ht="11.25" customHeight="1">
      <c r="A33" s="620">
        <v>9</v>
      </c>
      <c r="B33" s="622" t="str">
        <f>Orçamento!D134</f>
        <v>MURO DIVISA</v>
      </c>
      <c r="C33" s="376">
        <f>Orçamento!J134</f>
        <v>55072.819999999992</v>
      </c>
      <c r="D33" s="384"/>
      <c r="E33" s="384"/>
      <c r="F33" s="384"/>
      <c r="G33" s="384"/>
      <c r="H33" s="384"/>
      <c r="I33" s="387">
        <f>1/2</f>
        <v>0.5</v>
      </c>
      <c r="J33" s="387">
        <f>1/2</f>
        <v>0.5</v>
      </c>
      <c r="K33" s="389"/>
      <c r="L33" s="397"/>
      <c r="M33" s="370"/>
      <c r="N33" s="370"/>
      <c r="O33" s="421"/>
      <c r="P33" s="407">
        <f t="shared" si="1"/>
        <v>1</v>
      </c>
      <c r="Q33" s="437"/>
    </row>
    <row r="34" spans="1:17" ht="12.75" customHeight="1">
      <c r="A34" s="621"/>
      <c r="B34" s="623"/>
      <c r="C34" s="377">
        <f>(C33/C$67)*100</f>
        <v>1.4363227735067996</v>
      </c>
      <c r="D34" s="382"/>
      <c r="E34" s="382"/>
      <c r="F34" s="382"/>
      <c r="G34" s="382"/>
      <c r="H34" s="382"/>
      <c r="I34" s="368">
        <f>I33*$C33</f>
        <v>27536.409999999996</v>
      </c>
      <c r="J34" s="368">
        <f>J33*$C33</f>
        <v>27536.409999999996</v>
      </c>
      <c r="K34" s="368"/>
      <c r="L34" s="398" t="s">
        <v>575</v>
      </c>
      <c r="M34" s="369" t="s">
        <v>575</v>
      </c>
      <c r="N34" s="369" t="s">
        <v>575</v>
      </c>
      <c r="O34" s="422" t="s">
        <v>575</v>
      </c>
      <c r="P34" s="408">
        <f t="shared" si="1"/>
        <v>55072.819999999992</v>
      </c>
      <c r="Q34" s="437"/>
    </row>
    <row r="35" spans="1:17" ht="11.25" customHeight="1">
      <c r="A35" s="620">
        <v>10</v>
      </c>
      <c r="B35" s="622" t="str">
        <f>Orçamento!D147</f>
        <v>COBERTURA</v>
      </c>
      <c r="C35" s="376">
        <f>Orçamento!J147</f>
        <v>54394.05</v>
      </c>
      <c r="D35" s="384"/>
      <c r="E35" s="389"/>
      <c r="F35" s="387">
        <v>0.4</v>
      </c>
      <c r="G35" s="387">
        <v>0.6</v>
      </c>
      <c r="H35" s="389"/>
      <c r="I35" s="389"/>
      <c r="J35" s="389"/>
      <c r="K35" s="389"/>
      <c r="L35" s="389"/>
      <c r="M35" s="389"/>
      <c r="N35" s="389"/>
      <c r="O35" s="423"/>
      <c r="P35" s="407">
        <f t="shared" si="1"/>
        <v>1</v>
      </c>
      <c r="Q35" s="437"/>
    </row>
    <row r="36" spans="1:17" ht="14.25" customHeight="1">
      <c r="A36" s="621"/>
      <c r="B36" s="623"/>
      <c r="C36" s="377">
        <f>(C35/C$67)*100</f>
        <v>1.4186201606939239</v>
      </c>
      <c r="D36" s="382"/>
      <c r="E36" s="368"/>
      <c r="F36" s="368">
        <f>F35*$C35</f>
        <v>21757.620000000003</v>
      </c>
      <c r="G36" s="368">
        <f>G35*$C35</f>
        <v>32636.43</v>
      </c>
      <c r="H36" s="368"/>
      <c r="I36" s="368"/>
      <c r="J36" s="368"/>
      <c r="K36" s="368"/>
      <c r="L36" s="368"/>
      <c r="M36" s="368"/>
      <c r="N36" s="368"/>
      <c r="O36" s="417"/>
      <c r="P36" s="408">
        <f t="shared" si="1"/>
        <v>54394.05</v>
      </c>
      <c r="Q36" s="437"/>
    </row>
    <row r="37" spans="1:17" ht="11.25" customHeight="1">
      <c r="A37" s="620">
        <v>11</v>
      </c>
      <c r="B37" s="622" t="str">
        <f>Orçamento!D160</f>
        <v>TETOS INTERNOS</v>
      </c>
      <c r="C37" s="376">
        <f>Orçamento!J160</f>
        <v>25844.67</v>
      </c>
      <c r="D37" s="384"/>
      <c r="E37" s="384"/>
      <c r="F37" s="384"/>
      <c r="G37" s="384"/>
      <c r="H37" s="384"/>
      <c r="I37" s="384"/>
      <c r="J37" s="384"/>
      <c r="K37" s="387">
        <v>0.4</v>
      </c>
      <c r="L37" s="387">
        <v>0.2</v>
      </c>
      <c r="M37" s="387">
        <v>0.4</v>
      </c>
      <c r="N37" s="370" t="s">
        <v>575</v>
      </c>
      <c r="O37" s="421" t="s">
        <v>575</v>
      </c>
      <c r="P37" s="407">
        <f t="shared" si="1"/>
        <v>1</v>
      </c>
      <c r="Q37" s="437"/>
    </row>
    <row r="38" spans="1:17" ht="11.25" customHeight="1">
      <c r="A38" s="621"/>
      <c r="B38" s="623"/>
      <c r="C38" s="377">
        <f>(C37/C$67)*100</f>
        <v>0.67404008174573193</v>
      </c>
      <c r="D38" s="382"/>
      <c r="E38" s="382"/>
      <c r="F38" s="382"/>
      <c r="G38" s="382"/>
      <c r="H38" s="382"/>
      <c r="I38" s="382"/>
      <c r="J38" s="382"/>
      <c r="K38" s="368">
        <f>K37*$C37</f>
        <v>10337.868</v>
      </c>
      <c r="L38" s="382">
        <f>L37*$C37</f>
        <v>5168.9340000000002</v>
      </c>
      <c r="M38" s="368">
        <f>M37*$C37</f>
        <v>10337.868</v>
      </c>
      <c r="N38" s="369"/>
      <c r="O38" s="422"/>
      <c r="P38" s="408">
        <f t="shared" si="1"/>
        <v>25844.67</v>
      </c>
      <c r="Q38" s="437"/>
    </row>
    <row r="39" spans="1:17" ht="13.5" customHeight="1">
      <c r="A39" s="620">
        <v>12</v>
      </c>
      <c r="B39" s="622" t="str">
        <f>Orçamento!D169</f>
        <v>PISOS INTERNOS</v>
      </c>
      <c r="C39" s="376">
        <f>Orçamento!J169</f>
        <v>311360.61</v>
      </c>
      <c r="D39" s="384"/>
      <c r="E39" s="384"/>
      <c r="F39" s="384"/>
      <c r="G39" s="384"/>
      <c r="H39" s="384"/>
      <c r="I39" s="384"/>
      <c r="J39" s="387">
        <v>0.2</v>
      </c>
      <c r="K39" s="387">
        <v>0.2</v>
      </c>
      <c r="L39" s="387">
        <v>0.2</v>
      </c>
      <c r="M39" s="387">
        <v>0.2</v>
      </c>
      <c r="N39" s="387">
        <v>0.2</v>
      </c>
      <c r="O39" s="421"/>
      <c r="P39" s="407">
        <f t="shared" si="1"/>
        <v>1</v>
      </c>
      <c r="Q39" s="437"/>
    </row>
    <row r="40" spans="1:17" ht="12" customHeight="1">
      <c r="A40" s="621"/>
      <c r="B40" s="623"/>
      <c r="C40" s="377">
        <f>(C39/C$67)*100</f>
        <v>8.1204182919263808</v>
      </c>
      <c r="D40" s="382"/>
      <c r="E40" s="382"/>
      <c r="F40" s="382"/>
      <c r="G40" s="382"/>
      <c r="H40" s="382"/>
      <c r="I40" s="382"/>
      <c r="J40" s="368">
        <f>J39*$C39</f>
        <v>62272.122000000003</v>
      </c>
      <c r="K40" s="368">
        <f>K39*$C39</f>
        <v>62272.122000000003</v>
      </c>
      <c r="L40" s="382">
        <f>L39*$C39</f>
        <v>62272.122000000003</v>
      </c>
      <c r="M40" s="368">
        <f>M39*$C39</f>
        <v>62272.122000000003</v>
      </c>
      <c r="N40" s="368">
        <f>N39*$C39</f>
        <v>62272.122000000003</v>
      </c>
      <c r="O40" s="422" t="s">
        <v>575</v>
      </c>
      <c r="P40" s="408">
        <f t="shared" si="1"/>
        <v>311360.61</v>
      </c>
      <c r="Q40" s="437"/>
    </row>
    <row r="41" spans="1:17" ht="12" customHeight="1">
      <c r="A41" s="620">
        <v>13</v>
      </c>
      <c r="B41" s="622" t="str">
        <f>Orçamento!D184</f>
        <v>PISOS EXTERNOS</v>
      </c>
      <c r="C41" s="376">
        <f>Orçamento!J184</f>
        <v>115656.64000000001</v>
      </c>
      <c r="D41" s="384"/>
      <c r="E41" s="384"/>
      <c r="F41" s="384"/>
      <c r="G41" s="384"/>
      <c r="H41" s="384"/>
      <c r="I41" s="384"/>
      <c r="J41" s="384"/>
      <c r="K41" s="387">
        <v>0.2</v>
      </c>
      <c r="L41" s="387">
        <v>0.2</v>
      </c>
      <c r="M41" s="387">
        <v>0.2</v>
      </c>
      <c r="N41" s="387">
        <v>0.2</v>
      </c>
      <c r="O41" s="416">
        <v>0.2</v>
      </c>
      <c r="P41" s="407">
        <f t="shared" si="1"/>
        <v>1</v>
      </c>
      <c r="Q41" s="437"/>
    </row>
    <row r="42" spans="1:17" ht="12.75" customHeight="1">
      <c r="A42" s="621"/>
      <c r="B42" s="623"/>
      <c r="C42" s="377">
        <f>(C41/C$67)*100</f>
        <v>3.0163747913994143</v>
      </c>
      <c r="D42" s="382"/>
      <c r="E42" s="382"/>
      <c r="F42" s="382"/>
      <c r="G42" s="382"/>
      <c r="H42" s="382"/>
      <c r="I42" s="382"/>
      <c r="J42" s="382"/>
      <c r="K42" s="368">
        <f>K41*$C41</f>
        <v>23131.328000000005</v>
      </c>
      <c r="L42" s="368">
        <f>L41*$C41</f>
        <v>23131.328000000005</v>
      </c>
      <c r="M42" s="368">
        <f>M41*$C41</f>
        <v>23131.328000000005</v>
      </c>
      <c r="N42" s="368">
        <f>N41*$C41</f>
        <v>23131.328000000005</v>
      </c>
      <c r="O42" s="417">
        <f>O41*$C41</f>
        <v>23131.328000000005</v>
      </c>
      <c r="P42" s="408">
        <f t="shared" si="1"/>
        <v>115656.64000000003</v>
      </c>
      <c r="Q42" s="437"/>
    </row>
    <row r="43" spans="1:17" ht="12.75" customHeight="1">
      <c r="A43" s="620">
        <v>14</v>
      </c>
      <c r="B43" s="622" t="str">
        <f>Orçamento!D189</f>
        <v>PASSEIO PUBLICO</v>
      </c>
      <c r="C43" s="376">
        <f>Orçamento!J189</f>
        <v>25823.63</v>
      </c>
      <c r="D43" s="384"/>
      <c r="E43" s="384"/>
      <c r="F43" s="384"/>
      <c r="G43" s="384"/>
      <c r="H43" s="384"/>
      <c r="I43" s="384"/>
      <c r="J43" s="384"/>
      <c r="K43" s="384"/>
      <c r="L43" s="384"/>
      <c r="M43" s="387">
        <v>0.5</v>
      </c>
      <c r="N43" s="387">
        <v>0.5</v>
      </c>
      <c r="O43" s="421"/>
      <c r="P43" s="407">
        <f t="shared" si="1"/>
        <v>1</v>
      </c>
      <c r="Q43" s="437"/>
    </row>
    <row r="44" spans="1:17" ht="13.5" customHeight="1">
      <c r="A44" s="621"/>
      <c r="B44" s="623"/>
      <c r="C44" s="377">
        <f>(C43/C$67)*100</f>
        <v>0.67349134951893519</v>
      </c>
      <c r="D44" s="382"/>
      <c r="E44" s="382"/>
      <c r="F44" s="382"/>
      <c r="G44" s="382"/>
      <c r="H44" s="382"/>
      <c r="I44" s="382"/>
      <c r="J44" s="382"/>
      <c r="K44" s="382"/>
      <c r="L44" s="382"/>
      <c r="M44" s="368">
        <f>M43*$C43</f>
        <v>12911.815000000001</v>
      </c>
      <c r="N44" s="368">
        <f>N43*$C43</f>
        <v>12911.815000000001</v>
      </c>
      <c r="O44" s="422" t="s">
        <v>575</v>
      </c>
      <c r="P44" s="408">
        <f t="shared" si="1"/>
        <v>25823.63</v>
      </c>
      <c r="Q44" s="437"/>
    </row>
    <row r="45" spans="1:17">
      <c r="A45" s="620">
        <v>15</v>
      </c>
      <c r="B45" s="622" t="str">
        <f>Orçamento!D196</f>
        <v>PASSARELA/ELEVADOR/ESCADA ESTRUTURA METÁLICA</v>
      </c>
      <c r="C45" s="376">
        <f>Orçamento!J196</f>
        <v>985869.07</v>
      </c>
      <c r="D45" s="384"/>
      <c r="E45" s="387">
        <v>0.1</v>
      </c>
      <c r="F45" s="387">
        <v>0.08</v>
      </c>
      <c r="G45" s="387">
        <v>0.12</v>
      </c>
      <c r="H45" s="387">
        <v>0.12</v>
      </c>
      <c r="I45" s="387">
        <v>0.1</v>
      </c>
      <c r="J45" s="387">
        <v>7.0000000000000007E-2</v>
      </c>
      <c r="K45" s="387">
        <v>0.08</v>
      </c>
      <c r="L45" s="387">
        <v>0.08</v>
      </c>
      <c r="M45" s="387">
        <v>0.08</v>
      </c>
      <c r="N45" s="387">
        <v>0.1</v>
      </c>
      <c r="O45" s="387">
        <v>7.0000000000000007E-2</v>
      </c>
      <c r="P45" s="407">
        <f t="shared" si="1"/>
        <v>1</v>
      </c>
      <c r="Q45" s="437"/>
    </row>
    <row r="46" spans="1:17" ht="12.75" customHeight="1">
      <c r="A46" s="621"/>
      <c r="B46" s="623"/>
      <c r="C46" s="377">
        <f>(C45/C$67)*100</f>
        <v>25.711888313272667</v>
      </c>
      <c r="D46" s="382"/>
      <c r="E46" s="368">
        <f t="shared" ref="E46:O46" si="5">E45*$C45</f>
        <v>98586.907000000007</v>
      </c>
      <c r="F46" s="368">
        <f t="shared" si="5"/>
        <v>78869.525599999994</v>
      </c>
      <c r="G46" s="368">
        <f t="shared" si="5"/>
        <v>118304.28839999999</v>
      </c>
      <c r="H46" s="368">
        <f t="shared" si="5"/>
        <v>118304.28839999999</v>
      </c>
      <c r="I46" s="368">
        <f t="shared" si="5"/>
        <v>98586.907000000007</v>
      </c>
      <c r="J46" s="368">
        <f t="shared" si="5"/>
        <v>69010.834900000002</v>
      </c>
      <c r="K46" s="368">
        <f t="shared" si="5"/>
        <v>78869.525599999994</v>
      </c>
      <c r="L46" s="368">
        <f t="shared" si="5"/>
        <v>78869.525599999994</v>
      </c>
      <c r="M46" s="368">
        <f t="shared" si="5"/>
        <v>78869.525599999994</v>
      </c>
      <c r="N46" s="368">
        <f t="shared" si="5"/>
        <v>98586.907000000007</v>
      </c>
      <c r="O46" s="368">
        <f t="shared" si="5"/>
        <v>69010.834900000002</v>
      </c>
      <c r="P46" s="408">
        <f t="shared" si="1"/>
        <v>985869.07000000007</v>
      </c>
      <c r="Q46" s="437"/>
    </row>
    <row r="47" spans="1:17" ht="11.25" customHeight="1">
      <c r="A47" s="620">
        <v>16</v>
      </c>
      <c r="B47" s="622" t="str">
        <f>Orçamento!D231</f>
        <v>INSTALACOES</v>
      </c>
      <c r="C47" s="376">
        <f>Orçamento!J231</f>
        <v>586177.56999999983</v>
      </c>
      <c r="D47" s="387">
        <v>7.0000000000000007E-2</v>
      </c>
      <c r="E47" s="387">
        <v>0.06</v>
      </c>
      <c r="F47" s="387">
        <v>0.08</v>
      </c>
      <c r="G47" s="387">
        <v>0.08</v>
      </c>
      <c r="H47" s="387">
        <v>0.08</v>
      </c>
      <c r="I47" s="387">
        <v>0.1</v>
      </c>
      <c r="J47" s="387">
        <v>0.05</v>
      </c>
      <c r="K47" s="387">
        <v>0.05</v>
      </c>
      <c r="L47" s="387">
        <v>7.0000000000000007E-2</v>
      </c>
      <c r="M47" s="387">
        <v>0.06</v>
      </c>
      <c r="N47" s="387">
        <v>0.12</v>
      </c>
      <c r="O47" s="416">
        <v>0.18</v>
      </c>
      <c r="P47" s="407">
        <f t="shared" si="1"/>
        <v>1.0000000000000002</v>
      </c>
      <c r="Q47" s="437"/>
    </row>
    <row r="48" spans="1:17" ht="11.25" customHeight="1">
      <c r="A48" s="621"/>
      <c r="B48" s="623"/>
      <c r="C48" s="377">
        <f>(C47/C$67)*100</f>
        <v>15.287762513520754</v>
      </c>
      <c r="D48" s="368">
        <f t="shared" ref="D48:O48" si="6">D47*$C47</f>
        <v>41032.429899999996</v>
      </c>
      <c r="E48" s="368">
        <f t="shared" si="6"/>
        <v>35170.65419999999</v>
      </c>
      <c r="F48" s="368">
        <f t="shared" si="6"/>
        <v>46894.205599999987</v>
      </c>
      <c r="G48" s="368">
        <f t="shared" si="6"/>
        <v>46894.205599999987</v>
      </c>
      <c r="H48" s="368">
        <f t="shared" si="6"/>
        <v>46894.205599999987</v>
      </c>
      <c r="I48" s="368">
        <f t="shared" si="6"/>
        <v>58617.756999999983</v>
      </c>
      <c r="J48" s="368">
        <f t="shared" si="6"/>
        <v>29308.878499999992</v>
      </c>
      <c r="K48" s="368">
        <f t="shared" si="6"/>
        <v>29308.878499999992</v>
      </c>
      <c r="L48" s="368">
        <f t="shared" si="6"/>
        <v>41032.429899999996</v>
      </c>
      <c r="M48" s="368">
        <f t="shared" si="6"/>
        <v>35170.65419999999</v>
      </c>
      <c r="N48" s="368">
        <f t="shared" si="6"/>
        <v>70341.30839999998</v>
      </c>
      <c r="O48" s="417">
        <f t="shared" si="6"/>
        <v>105511.96259999997</v>
      </c>
      <c r="P48" s="408">
        <f t="shared" si="1"/>
        <v>586177.56999999983</v>
      </c>
      <c r="Q48" s="437"/>
    </row>
    <row r="49" spans="1:17" ht="12.75" customHeight="1">
      <c r="A49" s="620">
        <v>17</v>
      </c>
      <c r="B49" s="622" t="str">
        <f>Orçamento!D392</f>
        <v>PAISAGISMO</v>
      </c>
      <c r="C49" s="376">
        <f>Orçamento!J392</f>
        <v>10054.23</v>
      </c>
      <c r="D49" s="384"/>
      <c r="E49" s="384"/>
      <c r="F49" s="384"/>
      <c r="G49" s="384"/>
      <c r="H49" s="384"/>
      <c r="I49" s="384"/>
      <c r="J49" s="384"/>
      <c r="K49" s="384"/>
      <c r="L49" s="397"/>
      <c r="M49" s="387">
        <v>0.2</v>
      </c>
      <c r="N49" s="387">
        <v>0.35</v>
      </c>
      <c r="O49" s="416">
        <v>0.45</v>
      </c>
      <c r="P49" s="407">
        <f t="shared" ref="P49:P64" si="7">SUM(D49:O49)</f>
        <v>1</v>
      </c>
      <c r="Q49" s="437"/>
    </row>
    <row r="50" spans="1:17" ht="11.25" customHeight="1">
      <c r="A50" s="621"/>
      <c r="B50" s="623"/>
      <c r="C50" s="377">
        <f>(C49/C$67)*100</f>
        <v>0.26221863196900524</v>
      </c>
      <c r="D50" s="382"/>
      <c r="E50" s="382"/>
      <c r="F50" s="382"/>
      <c r="G50" s="382"/>
      <c r="H50" s="382"/>
      <c r="I50" s="382"/>
      <c r="J50" s="382"/>
      <c r="K50" s="382"/>
      <c r="L50" s="396"/>
      <c r="M50" s="368">
        <f>M49*$C49</f>
        <v>2010.846</v>
      </c>
      <c r="N50" s="368">
        <f>N49*$C49</f>
        <v>3518.9804999999997</v>
      </c>
      <c r="O50" s="417">
        <f>O49*$C49</f>
        <v>4524.4035000000003</v>
      </c>
      <c r="P50" s="408">
        <f t="shared" si="7"/>
        <v>10054.23</v>
      </c>
      <c r="Q50" s="437"/>
    </row>
    <row r="51" spans="1:17" ht="11.25" customHeight="1">
      <c r="A51" s="620">
        <v>18</v>
      </c>
      <c r="B51" s="622" t="str">
        <f>Orçamento!D403</f>
        <v>OBRAS COMPLEMENTARES</v>
      </c>
      <c r="C51" s="376">
        <f>Orçamento!J403</f>
        <v>12988.720000000001</v>
      </c>
      <c r="D51" s="384"/>
      <c r="E51" s="384"/>
      <c r="F51" s="384"/>
      <c r="G51" s="384"/>
      <c r="H51" s="384"/>
      <c r="I51" s="384"/>
      <c r="J51" s="384"/>
      <c r="K51" s="389"/>
      <c r="L51" s="387">
        <v>0.02</v>
      </c>
      <c r="M51" s="387">
        <v>0.1</v>
      </c>
      <c r="N51" s="387">
        <v>0.2</v>
      </c>
      <c r="O51" s="416">
        <v>0.68</v>
      </c>
      <c r="P51" s="407">
        <f t="shared" si="7"/>
        <v>1</v>
      </c>
      <c r="Q51" s="437"/>
    </row>
    <row r="52" spans="1:17" ht="13.5" customHeight="1">
      <c r="A52" s="621"/>
      <c r="B52" s="623"/>
      <c r="C52" s="377">
        <f>(C51/C$67)*100</f>
        <v>0.33875139015404043</v>
      </c>
      <c r="D52" s="382"/>
      <c r="E52" s="382"/>
      <c r="F52" s="382"/>
      <c r="G52" s="382"/>
      <c r="H52" s="382"/>
      <c r="I52" s="382"/>
      <c r="J52" s="382"/>
      <c r="K52" s="368"/>
      <c r="L52" s="368">
        <f>L51*$C51</f>
        <v>259.77440000000001</v>
      </c>
      <c r="M52" s="368">
        <f>M51*$C51</f>
        <v>1298.8720000000003</v>
      </c>
      <c r="N52" s="368">
        <f>N51*$C51</f>
        <v>2597.7440000000006</v>
      </c>
      <c r="O52" s="417">
        <f>O51*$C51</f>
        <v>8832.3296000000009</v>
      </c>
      <c r="P52" s="408">
        <f t="shared" si="7"/>
        <v>12988.720000000001</v>
      </c>
      <c r="Q52" s="437"/>
    </row>
    <row r="53" spans="1:17" ht="12.75" customHeight="1">
      <c r="A53" s="620">
        <v>19</v>
      </c>
      <c r="B53" s="622" t="str">
        <f>Orçamento!D408</f>
        <v>LOUÇAS, METAIS E ACESSÓRIOS</v>
      </c>
      <c r="C53" s="376">
        <f>Orçamento!J408</f>
        <v>16257.09</v>
      </c>
      <c r="D53" s="381"/>
      <c r="E53" s="381"/>
      <c r="F53" s="381"/>
      <c r="G53" s="381"/>
      <c r="H53" s="381"/>
      <c r="I53" s="381"/>
      <c r="J53" s="381"/>
      <c r="K53" s="381"/>
      <c r="L53" s="399"/>
      <c r="M53" s="367"/>
      <c r="N53" s="387">
        <v>0.1</v>
      </c>
      <c r="O53" s="416">
        <v>0.9</v>
      </c>
      <c r="P53" s="407">
        <f t="shared" ref="P53" si="8">SUM(D53:O53)</f>
        <v>1</v>
      </c>
      <c r="Q53" s="437"/>
    </row>
    <row r="54" spans="1:17" ht="11.25" customHeight="1">
      <c r="A54" s="621"/>
      <c r="B54" s="623"/>
      <c r="C54" s="377">
        <f>(C53/C$67)*100</f>
        <v>0.42399188198370191</v>
      </c>
      <c r="D54" s="382"/>
      <c r="E54" s="382"/>
      <c r="F54" s="382"/>
      <c r="G54" s="382"/>
      <c r="H54" s="382"/>
      <c r="I54" s="382"/>
      <c r="J54" s="382"/>
      <c r="K54" s="382"/>
      <c r="L54" s="396"/>
      <c r="M54" s="368"/>
      <c r="N54" s="368">
        <f>N53*$C53</f>
        <v>1625.7090000000001</v>
      </c>
      <c r="O54" s="417">
        <f>O53*$C53</f>
        <v>14631.381000000001</v>
      </c>
      <c r="P54" s="408">
        <f>P53*C53</f>
        <v>16257.09</v>
      </c>
      <c r="Q54" s="437"/>
    </row>
    <row r="55" spans="1:17" ht="12" customHeight="1">
      <c r="A55" s="620">
        <v>20</v>
      </c>
      <c r="B55" s="622" t="str">
        <f>Orçamento!D430</f>
        <v>SÍTIO ARQUEOLÓGICO</v>
      </c>
      <c r="C55" s="376">
        <f>Orçamento!J430</f>
        <v>26424.952007199998</v>
      </c>
      <c r="D55" s="387">
        <v>0.6</v>
      </c>
      <c r="E55" s="387">
        <v>0.4</v>
      </c>
      <c r="F55" s="367"/>
      <c r="G55" s="367"/>
      <c r="H55" s="367"/>
      <c r="I55" s="367"/>
      <c r="J55" s="367"/>
      <c r="K55" s="367"/>
      <c r="L55" s="399"/>
      <c r="M55" s="367"/>
      <c r="N55" s="367"/>
      <c r="O55" s="418"/>
      <c r="P55" s="407">
        <f t="shared" ref="P55" si="9">SUM(D55:O55)</f>
        <v>1</v>
      </c>
      <c r="Q55" s="437"/>
    </row>
    <row r="56" spans="1:17" ht="12" customHeight="1">
      <c r="A56" s="621"/>
      <c r="B56" s="623"/>
      <c r="C56" s="377">
        <f>(C55/C$67)*100</f>
        <v>0.68917408545205383</v>
      </c>
      <c r="D56" s="368">
        <f>D55*$C55</f>
        <v>15854.971204319998</v>
      </c>
      <c r="E56" s="368">
        <f>E55*$C55</f>
        <v>10569.98080288</v>
      </c>
      <c r="F56" s="68"/>
      <c r="G56" s="68"/>
      <c r="H56" s="68"/>
      <c r="I56" s="68"/>
      <c r="J56" s="68"/>
      <c r="K56" s="68"/>
      <c r="L56" s="400"/>
      <c r="M56" s="68"/>
      <c r="N56" s="68"/>
      <c r="O56" s="424"/>
      <c r="P56" s="408">
        <f>P55*C55</f>
        <v>26424.952007199998</v>
      </c>
      <c r="Q56" s="437"/>
    </row>
    <row r="57" spans="1:17" ht="12" customHeight="1">
      <c r="A57" s="620">
        <v>21</v>
      </c>
      <c r="B57" s="622" t="str">
        <f>Orçamento!D456</f>
        <v>SINALIZACAO</v>
      </c>
      <c r="C57" s="376">
        <f>Orçamento!J456</f>
        <v>3530.3600000000006</v>
      </c>
      <c r="D57" s="367"/>
      <c r="E57" s="367"/>
      <c r="F57" s="367"/>
      <c r="G57" s="367"/>
      <c r="H57" s="367"/>
      <c r="I57" s="367"/>
      <c r="J57" s="367"/>
      <c r="K57" s="367"/>
      <c r="L57" s="399"/>
      <c r="M57" s="367"/>
      <c r="N57" s="367"/>
      <c r="O57" s="387">
        <v>1</v>
      </c>
      <c r="P57" s="407">
        <f t="shared" ref="P57" si="10">SUM(D57:O57)</f>
        <v>1</v>
      </c>
      <c r="Q57" s="437"/>
    </row>
    <row r="58" spans="1:17" ht="12" customHeight="1">
      <c r="A58" s="621"/>
      <c r="B58" s="623"/>
      <c r="C58" s="377">
        <f>(C57/C$67)*100</f>
        <v>9.2073303431301795E-2</v>
      </c>
      <c r="D58" s="68"/>
      <c r="E58" s="68"/>
      <c r="F58" s="68"/>
      <c r="G58" s="68"/>
      <c r="H58" s="68"/>
      <c r="I58" s="68"/>
      <c r="J58" s="68"/>
      <c r="K58" s="68"/>
      <c r="L58" s="400"/>
      <c r="M58" s="68"/>
      <c r="N58" s="68"/>
      <c r="O58" s="368">
        <f>O57*$C57</f>
        <v>3530.3600000000006</v>
      </c>
      <c r="P58" s="408">
        <f>P57*C57</f>
        <v>3530.3600000000006</v>
      </c>
      <c r="Q58" s="437"/>
    </row>
    <row r="59" spans="1:17" ht="12" customHeight="1">
      <c r="A59" s="620">
        <v>22</v>
      </c>
      <c r="B59" s="622" t="str">
        <f>Orçamento!D467</f>
        <v>BANCADAS</v>
      </c>
      <c r="C59" s="376">
        <f>Orçamento!J467</f>
        <v>9669.89</v>
      </c>
      <c r="D59" s="367"/>
      <c r="E59" s="367"/>
      <c r="F59" s="367"/>
      <c r="G59" s="367"/>
      <c r="H59" s="367"/>
      <c r="I59" s="367"/>
      <c r="J59" s="367"/>
      <c r="K59" s="367"/>
      <c r="L59" s="387">
        <v>1</v>
      </c>
      <c r="M59" s="367"/>
      <c r="N59" s="367"/>
      <c r="O59" s="367"/>
      <c r="P59" s="407">
        <f t="shared" ref="P59" si="11">SUM(D59:O59)</f>
        <v>1</v>
      </c>
      <c r="Q59" s="437"/>
    </row>
    <row r="60" spans="1:17" ht="12" customHeight="1">
      <c r="A60" s="621"/>
      <c r="B60" s="623"/>
      <c r="C60" s="377">
        <f>(C59/C$67)*100</f>
        <v>0.25219487987551148</v>
      </c>
      <c r="D60" s="68"/>
      <c r="E60" s="68"/>
      <c r="F60" s="68"/>
      <c r="G60" s="68"/>
      <c r="H60" s="68"/>
      <c r="I60" s="68"/>
      <c r="J60" s="68"/>
      <c r="K60" s="68"/>
      <c r="L60" s="368">
        <f>L59*$C59</f>
        <v>9669.89</v>
      </c>
      <c r="M60" s="68"/>
      <c r="N60" s="68"/>
      <c r="O60" s="68"/>
      <c r="P60" s="408">
        <f>P59*C59</f>
        <v>9669.89</v>
      </c>
      <c r="Q60" s="437"/>
    </row>
    <row r="61" spans="1:17" ht="12" customHeight="1">
      <c r="A61" s="620">
        <v>23</v>
      </c>
      <c r="B61" s="622" t="str">
        <f>Orçamento!D477</f>
        <v>SOLEIRAS E PINGADEIRAS</v>
      </c>
      <c r="C61" s="376">
        <f>Orçamento!J477</f>
        <v>13911.06</v>
      </c>
      <c r="D61" s="367"/>
      <c r="E61" s="367"/>
      <c r="F61" s="367"/>
      <c r="G61" s="367"/>
      <c r="H61" s="367"/>
      <c r="I61" s="367"/>
      <c r="J61" s="367"/>
      <c r="K61" s="367"/>
      <c r="L61" s="387">
        <v>1</v>
      </c>
      <c r="M61" s="367"/>
      <c r="N61" s="367"/>
      <c r="O61" s="367"/>
      <c r="P61" s="407">
        <f t="shared" ref="P61" si="12">SUM(D61:O61)</f>
        <v>1</v>
      </c>
      <c r="Q61" s="437"/>
    </row>
    <row r="62" spans="1:17" ht="12" customHeight="1">
      <c r="A62" s="621"/>
      <c r="B62" s="623"/>
      <c r="C62" s="377">
        <f>(C61/C$67)*100</f>
        <v>0.36280641306581907</v>
      </c>
      <c r="D62" s="68"/>
      <c r="E62" s="68"/>
      <c r="F62" s="68"/>
      <c r="G62" s="68"/>
      <c r="H62" s="68"/>
      <c r="I62" s="68"/>
      <c r="J62" s="68"/>
      <c r="K62" s="68"/>
      <c r="L62" s="368">
        <f>L61*$C61</f>
        <v>13911.06</v>
      </c>
      <c r="M62" s="68"/>
      <c r="N62" s="68"/>
      <c r="O62" s="68"/>
      <c r="P62" s="408">
        <f>P61*C61</f>
        <v>13911.06</v>
      </c>
      <c r="Q62" s="437"/>
    </row>
    <row r="63" spans="1:17" ht="10.5" customHeight="1">
      <c r="A63" s="620">
        <v>24</v>
      </c>
      <c r="B63" s="622" t="str">
        <f>Orçamento!D480</f>
        <v>LIMPEZA</v>
      </c>
      <c r="C63" s="376">
        <f>Orçamento!J480</f>
        <v>2717.5</v>
      </c>
      <c r="D63" s="384"/>
      <c r="E63" s="384"/>
      <c r="F63" s="384"/>
      <c r="G63" s="384"/>
      <c r="H63" s="384"/>
      <c r="I63" s="384"/>
      <c r="J63" s="384"/>
      <c r="K63" s="384"/>
      <c r="L63" s="397"/>
      <c r="M63" s="67"/>
      <c r="N63" s="67"/>
      <c r="O63" s="416">
        <v>1</v>
      </c>
      <c r="P63" s="409">
        <f t="shared" si="7"/>
        <v>1</v>
      </c>
      <c r="Q63" s="437"/>
    </row>
    <row r="64" spans="1:17" ht="12.75" customHeight="1">
      <c r="A64" s="621"/>
      <c r="B64" s="623"/>
      <c r="C64" s="377">
        <f>(C63/C$67)*100</f>
        <v>7.0873565889757018E-2</v>
      </c>
      <c r="D64" s="382"/>
      <c r="E64" s="382"/>
      <c r="F64" s="382"/>
      <c r="G64" s="382"/>
      <c r="H64" s="382"/>
      <c r="I64" s="382"/>
      <c r="J64" s="382"/>
      <c r="K64" s="382"/>
      <c r="L64" s="396"/>
      <c r="M64" s="68"/>
      <c r="N64" s="68"/>
      <c r="O64" s="417">
        <f>O63*$C63</f>
        <v>2717.5</v>
      </c>
      <c r="P64" s="410">
        <f t="shared" si="7"/>
        <v>2717.5</v>
      </c>
      <c r="Q64" s="437"/>
    </row>
    <row r="65" spans="1:17" ht="11.25" customHeight="1">
      <c r="A65" s="357"/>
      <c r="B65" s="321"/>
      <c r="C65" s="376"/>
      <c r="D65" s="385"/>
      <c r="E65" s="385"/>
      <c r="F65" s="385"/>
      <c r="G65" s="385"/>
      <c r="H65" s="385"/>
      <c r="I65" s="385"/>
      <c r="J65" s="385"/>
      <c r="K65" s="385"/>
      <c r="L65" s="401"/>
      <c r="M65" s="67"/>
      <c r="N65" s="67"/>
      <c r="O65" s="425"/>
      <c r="P65" s="411"/>
      <c r="Q65" s="437"/>
    </row>
    <row r="66" spans="1:17" ht="14.25" customHeight="1">
      <c r="A66" s="358"/>
      <c r="B66" s="320"/>
      <c r="C66" s="377"/>
      <c r="D66" s="386"/>
      <c r="E66" s="386"/>
      <c r="F66" s="386"/>
      <c r="G66" s="386"/>
      <c r="H66" s="386"/>
      <c r="I66" s="386"/>
      <c r="J66" s="386"/>
      <c r="K66" s="69"/>
      <c r="L66" s="428"/>
      <c r="M66" s="429"/>
      <c r="N66" s="430"/>
      <c r="O66" s="431"/>
      <c r="P66" s="432"/>
      <c r="Q66" s="437"/>
    </row>
    <row r="67" spans="1:17" ht="14.25" customHeight="1">
      <c r="A67" s="319"/>
      <c r="B67" s="356" t="s">
        <v>501</v>
      </c>
      <c r="C67" s="378">
        <f>C63+C55+C53+C51+C49+C47+C45+C43+C41+C39+C37+C35+C33+C31+C29+C27+C25+C23+C21+C19+C17+C57+C59+C61</f>
        <v>3834292.752007199</v>
      </c>
      <c r="D67" s="386"/>
      <c r="E67" s="69"/>
      <c r="F67" s="69"/>
      <c r="G67" s="69"/>
      <c r="H67" s="69"/>
      <c r="I67" s="69"/>
      <c r="J67" s="69"/>
      <c r="K67" s="69"/>
      <c r="L67" s="402"/>
      <c r="M67" s="69"/>
      <c r="N67" s="68"/>
      <c r="O67" s="424"/>
      <c r="P67" s="412"/>
      <c r="Q67" s="437"/>
    </row>
    <row r="68" spans="1:17" s="364" customFormat="1" ht="13.15" customHeight="1">
      <c r="A68" s="359"/>
      <c r="B68" s="359" t="s">
        <v>15930</v>
      </c>
      <c r="C68" s="365"/>
      <c r="D68" s="366">
        <f>(D69/C67)*100</f>
        <v>7.5310035239177928</v>
      </c>
      <c r="E68" s="366">
        <f>(E69/C67)*100</f>
        <v>7.2973054032735298</v>
      </c>
      <c r="F68" s="366">
        <f>(F69/C67)*100</f>
        <v>7.1173460013924936</v>
      </c>
      <c r="G68" s="366">
        <f>(G69/C67)*100</f>
        <v>7.5025160120096777</v>
      </c>
      <c r="H68" s="366">
        <f>(H69/C67)*100</f>
        <v>7.2212204851004769</v>
      </c>
      <c r="I68" s="366">
        <f>(I69/C67)*100</f>
        <v>7.583365002957934</v>
      </c>
      <c r="J68" s="366">
        <f>(J69/C$67)*100</f>
        <v>9.1197939537510315</v>
      </c>
      <c r="K68" s="366">
        <f>(K69/$C$67)*100</f>
        <v>9.2420244276121259</v>
      </c>
      <c r="L68" s="366">
        <f>(L69/$C$67)*100</f>
        <v>10.324365995774217</v>
      </c>
      <c r="M68" s="366">
        <f>(M69/$C$67)*100</f>
        <v>9.6634800843702209</v>
      </c>
      <c r="N68" s="366">
        <f>(N69/$C$67)*100</f>
        <v>9.2607682180966648</v>
      </c>
      <c r="O68" s="426">
        <f>(O69/$C$67)*100</f>
        <v>8.1368108917438455</v>
      </c>
      <c r="P68" s="434">
        <f>SUM(D68:O68)</f>
        <v>100.00000000000001</v>
      </c>
      <c r="Q68" s="437"/>
    </row>
    <row r="69" spans="1:17" ht="13.15" customHeight="1">
      <c r="A69" s="360"/>
      <c r="B69" s="360" t="s">
        <v>15931</v>
      </c>
      <c r="C69" s="361"/>
      <c r="D69" s="362">
        <f>D56+D48+D26+D24+D22+D18</f>
        <v>288760.72227098665</v>
      </c>
      <c r="E69" s="362">
        <f>E56+E48+E46+E26+E24+E22+E18</f>
        <v>279800.05216954666</v>
      </c>
      <c r="F69" s="362">
        <f>F48+F46+F36+F28+F26+F24+F22+F18</f>
        <v>272899.8818666666</v>
      </c>
      <c r="G69" s="362">
        <f>G48+G46+G36+G28+G26+G22+G18</f>
        <v>287668.42766666663</v>
      </c>
      <c r="H69" s="362">
        <f>H48+H46+H30+H28+H22+H18</f>
        <v>276882.73366666667</v>
      </c>
      <c r="I69" s="362">
        <f>I48+I46+I30+I22+I18+I34</f>
        <v>290768.41466666659</v>
      </c>
      <c r="J69" s="362">
        <f>J48+J46+J40+J34+J32+J30+J22+J18</f>
        <v>349679.59856666659</v>
      </c>
      <c r="K69" s="362">
        <f>K52+K48+K46+K42+K40+K38+K34+K32+K30+K22+K18</f>
        <v>354366.2727666666</v>
      </c>
      <c r="L69" s="362">
        <f>L52+L48+L46+L42+L40+L38+L32+L30+L22+L18+L60+L62</f>
        <v>395866.41706666671</v>
      </c>
      <c r="M69" s="362">
        <f>M52+M50+M48+M46+M44+M42+M40+M38+M32+M22+M18</f>
        <v>370526.11646666657</v>
      </c>
      <c r="N69" s="362">
        <f>N54+N52+N50+N48+N46+N44+N42+N40+N22+N20+N18</f>
        <v>355084.96456666663</v>
      </c>
      <c r="O69" s="427">
        <f>O64+O54+O52+O50+O48+O42+O22+O20+O18+O46+O58</f>
        <v>311989.15026666661</v>
      </c>
      <c r="P69" s="435">
        <f>P64+P56+P54+P52+P50+P48+P46+P44+P42+P40+P38+P36+P34+P32+P30+P28+P26+P24+P22+P20+P18+P58+P60+P62</f>
        <v>3834292.7520071995</v>
      </c>
      <c r="Q69" s="437"/>
    </row>
    <row r="70" spans="1:17" ht="13.15" customHeight="1">
      <c r="A70" s="359"/>
      <c r="B70" s="359" t="s">
        <v>15932</v>
      </c>
      <c r="C70" s="363"/>
      <c r="D70" s="366">
        <f>D68</f>
        <v>7.5310035239177928</v>
      </c>
      <c r="E70" s="366">
        <f>D70+E68</f>
        <v>14.828308927191323</v>
      </c>
      <c r="F70" s="366">
        <f>E70+F68</f>
        <v>21.945654928583817</v>
      </c>
      <c r="G70" s="366">
        <f>F70+G68</f>
        <v>29.448170940593496</v>
      </c>
      <c r="H70" s="366">
        <f t="shared" ref="H70:O70" si="13">G70+H68</f>
        <v>36.669391425693973</v>
      </c>
      <c r="I70" s="366">
        <f t="shared" si="13"/>
        <v>44.252756428651907</v>
      </c>
      <c r="J70" s="366">
        <f t="shared" si="13"/>
        <v>53.372550382402935</v>
      </c>
      <c r="K70" s="366">
        <f t="shared" si="13"/>
        <v>62.614574810015057</v>
      </c>
      <c r="L70" s="366">
        <f>K70+L68</f>
        <v>72.938940805789272</v>
      </c>
      <c r="M70" s="366">
        <f t="shared" si="13"/>
        <v>82.602420890159493</v>
      </c>
      <c r="N70" s="366">
        <f t="shared" si="13"/>
        <v>91.863189108256165</v>
      </c>
      <c r="O70" s="433">
        <f t="shared" si="13"/>
        <v>100.00000000000001</v>
      </c>
      <c r="P70" s="414"/>
      <c r="Q70" s="437"/>
    </row>
    <row r="71" spans="1:17" ht="13.15" customHeight="1">
      <c r="A71" s="360"/>
      <c r="B71" s="360" t="s">
        <v>15933</v>
      </c>
      <c r="C71" s="363"/>
      <c r="D71" s="366">
        <f>D69</f>
        <v>288760.72227098665</v>
      </c>
      <c r="E71" s="366">
        <f t="shared" ref="E71:O71" si="14">E69+D71</f>
        <v>568560.77444053325</v>
      </c>
      <c r="F71" s="366">
        <f t="shared" si="14"/>
        <v>841460.65630719985</v>
      </c>
      <c r="G71" s="366">
        <f t="shared" si="14"/>
        <v>1129129.0839738664</v>
      </c>
      <c r="H71" s="366">
        <f t="shared" si="14"/>
        <v>1406011.8176405332</v>
      </c>
      <c r="I71" s="366">
        <f t="shared" si="14"/>
        <v>1696780.2323071999</v>
      </c>
      <c r="J71" s="366">
        <f t="shared" si="14"/>
        <v>2046459.8308738666</v>
      </c>
      <c r="K71" s="366">
        <f t="shared" si="14"/>
        <v>2400826.1036405331</v>
      </c>
      <c r="L71" s="366">
        <f t="shared" si="14"/>
        <v>2796692.5207071998</v>
      </c>
      <c r="M71" s="366">
        <f t="shared" si="14"/>
        <v>3167218.6371738664</v>
      </c>
      <c r="N71" s="366">
        <f t="shared" si="14"/>
        <v>3522303.601740533</v>
      </c>
      <c r="O71" s="433">
        <f t="shared" si="14"/>
        <v>3834292.7520071995</v>
      </c>
      <c r="P71" s="413"/>
      <c r="Q71" s="437"/>
    </row>
    <row r="73" spans="1:17">
      <c r="O73" s="80"/>
      <c r="P73" s="80"/>
      <c r="Q73" s="80"/>
    </row>
    <row r="147" spans="10:10">
      <c r="J147">
        <f>J148+J155</f>
        <v>0</v>
      </c>
    </row>
    <row r="223" spans="10:10">
      <c r="J223">
        <f>SUM(J224:J226)</f>
        <v>0</v>
      </c>
    </row>
    <row r="440" spans="6:6">
      <c r="F440">
        <v>1.6</v>
      </c>
    </row>
    <row r="492" ht="61.15" customHeight="1"/>
    <row r="1254" spans="1:4">
      <c r="A1254" s="548" t="str">
        <f>Orçamento!D67</f>
        <v>APROVAÇÃO OU REAPROVAÇÃO DE PROJETO DE SEGURANÇA CONTRA INCÊNDIO E PÂNICO (PSCIP), INCLUINDO REVISAO DO PROJETO</v>
      </c>
    </row>
    <row r="1255" spans="1:4">
      <c r="A1255" s="544"/>
    </row>
    <row r="1256" spans="1:4">
      <c r="D1256" s="80">
        <v>40</v>
      </c>
    </row>
    <row r="1257" spans="1:4">
      <c r="D1257" s="80">
        <v>38</v>
      </c>
    </row>
  </sheetData>
  <mergeCells count="56">
    <mergeCell ref="A61:A62"/>
    <mergeCell ref="B61:B62"/>
    <mergeCell ref="B12:P12"/>
    <mergeCell ref="D15:O15"/>
    <mergeCell ref="A16:B16"/>
    <mergeCell ref="B17:B18"/>
    <mergeCell ref="A17:A18"/>
    <mergeCell ref="A23:A24"/>
    <mergeCell ref="B23:B24"/>
    <mergeCell ref="A25:A26"/>
    <mergeCell ref="B25:B26"/>
    <mergeCell ref="A19:A20"/>
    <mergeCell ref="B19:B20"/>
    <mergeCell ref="A21:A22"/>
    <mergeCell ref="B21:B22"/>
    <mergeCell ref="A37:A38"/>
    <mergeCell ref="A6:P6"/>
    <mergeCell ref="A7:P7"/>
    <mergeCell ref="A8:P8"/>
    <mergeCell ref="A10:P10"/>
    <mergeCell ref="B11:P11"/>
    <mergeCell ref="B37:B38"/>
    <mergeCell ref="A27:A28"/>
    <mergeCell ref="B27:B28"/>
    <mergeCell ref="A29:A30"/>
    <mergeCell ref="B29:B30"/>
    <mergeCell ref="A31:A32"/>
    <mergeCell ref="B31:B32"/>
    <mergeCell ref="A33:A34"/>
    <mergeCell ref="B33:B34"/>
    <mergeCell ref="A35:A36"/>
    <mergeCell ref="B35:B36"/>
    <mergeCell ref="A43:A44"/>
    <mergeCell ref="B43:B44"/>
    <mergeCell ref="A45:A46"/>
    <mergeCell ref="B45:B46"/>
    <mergeCell ref="A39:A40"/>
    <mergeCell ref="B39:B40"/>
    <mergeCell ref="A41:A42"/>
    <mergeCell ref="B41:B42"/>
    <mergeCell ref="A63:A64"/>
    <mergeCell ref="B63:B64"/>
    <mergeCell ref="A47:A48"/>
    <mergeCell ref="B47:B48"/>
    <mergeCell ref="A49:A50"/>
    <mergeCell ref="B49:B50"/>
    <mergeCell ref="A51:A52"/>
    <mergeCell ref="B51:B52"/>
    <mergeCell ref="A53:A54"/>
    <mergeCell ref="B53:B54"/>
    <mergeCell ref="A55:A56"/>
    <mergeCell ref="B55:B56"/>
    <mergeCell ref="A57:A58"/>
    <mergeCell ref="B57:B58"/>
    <mergeCell ref="A59:A60"/>
    <mergeCell ref="B59:B60"/>
  </mergeCells>
  <phoneticPr fontId="56" type="noConversion"/>
  <pageMargins left="0.7" right="0.7" top="0.75" bottom="0.75" header="0.3" footer="0.3"/>
  <pageSetup paperSize="9" scale="55" fitToHeight="0" orientation="landscape" r:id="rId1"/>
  <headerFooter scaleWithDoc="0">
    <oddFooter>&amp;C_x000D_&amp;1#&amp;"Calibri"&amp;8&amp;K000000 C1 - General</oddFooter>
  </headerFooter>
  <rowBreaks count="1" manualBreakCount="1">
    <brk id="77" max="16" man="1"/>
  </rowBreaks>
  <ignoredErrors>
    <ignoredError sqref="D65" formula="1"/>
  </ignoredErrors>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8B052-A568-483E-8A2C-E5B6FCB5D23B}">
  <sheetPr>
    <pageSetUpPr fitToPage="1"/>
  </sheetPr>
  <dimension ref="A2:M1257"/>
  <sheetViews>
    <sheetView view="pageBreakPreview" topLeftCell="A34" zoomScale="90" zoomScaleNormal="100" zoomScaleSheetLayoutView="90" workbookViewId="0">
      <selection activeCell="J484" sqref="J484"/>
    </sheetView>
  </sheetViews>
  <sheetFormatPr defaultRowHeight="12.75"/>
  <cols>
    <col min="1" max="1" width="14" customWidth="1"/>
    <col min="2" max="2" width="30" customWidth="1"/>
    <col min="3" max="5" width="14" customWidth="1"/>
  </cols>
  <sheetData>
    <row r="2" spans="1:13" ht="12.6" customHeight="1">
      <c r="A2" s="642" t="s">
        <v>499</v>
      </c>
      <c r="B2" s="642"/>
      <c r="C2" s="642"/>
      <c r="D2" s="642"/>
      <c r="E2" s="642"/>
      <c r="G2" t="s">
        <v>16114</v>
      </c>
      <c r="H2" t="s">
        <v>16113</v>
      </c>
    </row>
    <row r="3" spans="1:13" ht="12.6" customHeight="1">
      <c r="A3" s="639" t="s">
        <v>498</v>
      </c>
      <c r="B3" s="639"/>
      <c r="C3" s="639"/>
      <c r="D3" s="639"/>
      <c r="E3" s="639"/>
    </row>
    <row r="4" spans="1:13" ht="12.6" customHeight="1">
      <c r="A4" s="639" t="s">
        <v>2</v>
      </c>
      <c r="B4" s="639"/>
      <c r="C4" s="639"/>
      <c r="D4" s="639"/>
      <c r="E4" s="639"/>
    </row>
    <row r="5" spans="1:13" ht="12.6" customHeight="1">
      <c r="A5" s="639" t="s">
        <v>2</v>
      </c>
      <c r="B5" s="639"/>
      <c r="C5" s="639"/>
      <c r="D5" s="639"/>
      <c r="E5" s="639"/>
    </row>
    <row r="7" spans="1:13" ht="12.6" customHeight="1">
      <c r="A7" s="642" t="s">
        <v>497</v>
      </c>
      <c r="B7" s="642"/>
      <c r="C7" s="642"/>
      <c r="D7" s="642"/>
      <c r="E7" s="642"/>
    </row>
    <row r="8" spans="1:13" ht="12.6" customHeight="1">
      <c r="A8" s="639" t="s">
        <v>500</v>
      </c>
      <c r="B8" s="639"/>
      <c r="C8" s="639"/>
      <c r="D8" s="639"/>
      <c r="E8" s="639"/>
    </row>
    <row r="9" spans="1:13" ht="12.6" customHeight="1">
      <c r="A9" s="639" t="s">
        <v>495</v>
      </c>
      <c r="B9" s="639"/>
      <c r="C9" s="639"/>
      <c r="D9" s="639"/>
      <c r="E9" s="639"/>
    </row>
    <row r="10" spans="1:13" ht="12.6" customHeight="1">
      <c r="A10" s="639" t="s">
        <v>494</v>
      </c>
      <c r="B10" s="639"/>
      <c r="C10" s="639"/>
      <c r="D10" s="639"/>
      <c r="E10" s="639"/>
    </row>
    <row r="12" spans="1:13">
      <c r="A12" s="640" t="s">
        <v>493</v>
      </c>
      <c r="B12" s="640" t="s">
        <v>492</v>
      </c>
      <c r="C12" s="640" t="s">
        <v>491</v>
      </c>
      <c r="D12" s="13"/>
      <c r="E12" s="13"/>
      <c r="F12" s="13"/>
    </row>
    <row r="13" spans="1:13">
      <c r="A13" s="641"/>
      <c r="B13" s="641"/>
      <c r="C13" s="641"/>
      <c r="D13" s="13"/>
      <c r="E13" s="13"/>
      <c r="F13" s="13"/>
    </row>
    <row r="14" spans="1:13">
      <c r="A14" s="636" t="s">
        <v>490</v>
      </c>
      <c r="B14" s="22" t="s">
        <v>489</v>
      </c>
      <c r="C14" s="21">
        <v>0.8</v>
      </c>
      <c r="D14" s="23"/>
      <c r="E14" s="23"/>
      <c r="F14" s="13"/>
      <c r="M14">
        <f>J14+J34+J40</f>
        <v>0</v>
      </c>
    </row>
    <row r="15" spans="1:13">
      <c r="A15" s="637"/>
      <c r="B15" s="22" t="s">
        <v>488</v>
      </c>
      <c r="C15" s="21">
        <v>0.97</v>
      </c>
      <c r="D15" s="23"/>
      <c r="E15" s="23"/>
      <c r="F15" s="13"/>
      <c r="M15" t="e">
        <f>M14/J487</f>
        <v>#DIV/0!</v>
      </c>
    </row>
    <row r="16" spans="1:13">
      <c r="A16" s="638"/>
      <c r="B16" s="19" t="s">
        <v>487</v>
      </c>
      <c r="C16" s="18">
        <v>1.77</v>
      </c>
      <c r="D16" s="14"/>
      <c r="E16" s="14"/>
      <c r="F16" s="13"/>
    </row>
    <row r="17" spans="1:6">
      <c r="A17" s="24" t="s">
        <v>486</v>
      </c>
      <c r="B17" s="19" t="s">
        <v>485</v>
      </c>
      <c r="C17" s="18">
        <v>1.1100000000000001</v>
      </c>
      <c r="D17" s="14"/>
      <c r="E17" s="14"/>
      <c r="F17" s="13"/>
    </row>
    <row r="18" spans="1:6">
      <c r="A18" s="24" t="s">
        <v>484</v>
      </c>
      <c r="B18" s="19" t="s">
        <v>483</v>
      </c>
      <c r="C18" s="18">
        <v>4.01</v>
      </c>
      <c r="D18" s="14"/>
      <c r="E18" s="14"/>
      <c r="F18" s="13"/>
    </row>
    <row r="19" spans="1:6">
      <c r="A19" s="24" t="s">
        <v>482</v>
      </c>
      <c r="B19" s="19" t="s">
        <v>481</v>
      </c>
      <c r="C19" s="18">
        <v>7.3</v>
      </c>
      <c r="D19" s="14"/>
      <c r="E19" s="14"/>
      <c r="F19" s="13"/>
    </row>
    <row r="20" spans="1:6">
      <c r="A20" s="636" t="s">
        <v>480</v>
      </c>
      <c r="B20" s="22" t="s">
        <v>479</v>
      </c>
      <c r="C20" s="21">
        <v>0.65</v>
      </c>
      <c r="D20" s="23"/>
      <c r="E20" s="23"/>
      <c r="F20" s="13"/>
    </row>
    <row r="21" spans="1:6">
      <c r="A21" s="637"/>
      <c r="B21" s="22" t="s">
        <v>478</v>
      </c>
      <c r="C21" s="21">
        <v>3</v>
      </c>
      <c r="D21" s="20"/>
      <c r="E21" s="20"/>
    </row>
    <row r="22" spans="1:6">
      <c r="A22" s="637"/>
      <c r="B22" s="22" t="s">
        <v>477</v>
      </c>
      <c r="C22" s="21">
        <v>2.5</v>
      </c>
      <c r="D22" s="20"/>
      <c r="E22" s="20"/>
    </row>
    <row r="23" spans="1:6">
      <c r="A23" s="637"/>
      <c r="B23" s="22" t="s">
        <v>476</v>
      </c>
      <c r="C23" s="21">
        <v>0</v>
      </c>
      <c r="D23" s="20"/>
      <c r="E23" s="20"/>
    </row>
    <row r="24" spans="1:6">
      <c r="A24" s="638"/>
      <c r="B24" s="19" t="s">
        <v>475</v>
      </c>
      <c r="C24" s="18">
        <v>6.15</v>
      </c>
      <c r="D24" s="12"/>
      <c r="E24" s="12"/>
    </row>
    <row r="25" spans="1:6">
      <c r="A25" s="17" t="s">
        <v>199</v>
      </c>
      <c r="B25" s="16" t="s">
        <v>474</v>
      </c>
      <c r="C25" s="15">
        <v>22.28</v>
      </c>
      <c r="D25" s="14"/>
      <c r="E25" s="14"/>
      <c r="F25" s="13"/>
    </row>
    <row r="32" spans="1:6">
      <c r="A32" s="12" t="s">
        <v>473</v>
      </c>
    </row>
    <row r="33" spans="1:1">
      <c r="A33" s="12" t="s">
        <v>472</v>
      </c>
    </row>
    <row r="34" spans="1:1">
      <c r="A34" s="12" t="s">
        <v>471</v>
      </c>
    </row>
    <row r="35" spans="1:1">
      <c r="A35" s="12" t="s">
        <v>470</v>
      </c>
    </row>
    <row r="36" spans="1:1">
      <c r="A36" s="12" t="s">
        <v>469</v>
      </c>
    </row>
    <row r="37" spans="1:1">
      <c r="A37" s="12" t="s">
        <v>468</v>
      </c>
    </row>
    <row r="38" spans="1:1">
      <c r="A38" s="12"/>
    </row>
    <row r="39" spans="1:1">
      <c r="A39" s="12"/>
    </row>
    <row r="40" spans="1:1">
      <c r="A40" s="12"/>
    </row>
    <row r="59" spans="1:5" ht="12.6" customHeight="1">
      <c r="A59" s="642" t="s">
        <v>499</v>
      </c>
      <c r="B59" s="642"/>
      <c r="C59" s="642"/>
      <c r="D59" s="642"/>
      <c r="E59" s="642"/>
    </row>
    <row r="60" spans="1:5" ht="12.6" customHeight="1">
      <c r="A60" s="639" t="s">
        <v>498</v>
      </c>
      <c r="B60" s="639"/>
      <c r="C60" s="639"/>
      <c r="D60" s="639"/>
      <c r="E60" s="639"/>
    </row>
    <row r="61" spans="1:5" ht="12.6" customHeight="1">
      <c r="A61" s="639" t="s">
        <v>2</v>
      </c>
      <c r="B61" s="639"/>
      <c r="C61" s="639"/>
      <c r="D61" s="639"/>
      <c r="E61" s="639"/>
    </row>
    <row r="62" spans="1:5" ht="12.6" customHeight="1">
      <c r="A62" s="639" t="s">
        <v>2</v>
      </c>
      <c r="B62" s="639"/>
      <c r="C62" s="639"/>
      <c r="D62" s="639"/>
      <c r="E62" s="639"/>
    </row>
    <row r="64" spans="1:5" ht="12.6" customHeight="1">
      <c r="A64" s="642" t="s">
        <v>497</v>
      </c>
      <c r="B64" s="642"/>
      <c r="C64" s="642"/>
      <c r="D64" s="642"/>
      <c r="E64" s="642"/>
    </row>
    <row r="65" spans="1:6" ht="12.6" customHeight="1">
      <c r="A65" s="639" t="s">
        <v>496</v>
      </c>
      <c r="B65" s="639"/>
      <c r="C65" s="639"/>
      <c r="D65" s="639"/>
      <c r="E65" s="639"/>
    </row>
    <row r="66" spans="1:6" ht="12.6" customHeight="1">
      <c r="A66" s="639" t="s">
        <v>495</v>
      </c>
      <c r="B66" s="639"/>
      <c r="C66" s="639"/>
      <c r="D66" s="639"/>
      <c r="E66" s="639"/>
    </row>
    <row r="67" spans="1:6" ht="12.6" customHeight="1">
      <c r="A67" s="639" t="s">
        <v>494</v>
      </c>
      <c r="B67" s="639"/>
      <c r="C67" s="639"/>
      <c r="D67" s="639"/>
      <c r="E67" s="639"/>
    </row>
    <row r="69" spans="1:6">
      <c r="A69" s="640" t="s">
        <v>493</v>
      </c>
      <c r="B69" s="640" t="s">
        <v>492</v>
      </c>
      <c r="C69" s="640" t="s">
        <v>491</v>
      </c>
      <c r="D69" s="13"/>
      <c r="E69" s="13"/>
      <c r="F69" s="13"/>
    </row>
    <row r="70" spans="1:6">
      <c r="A70" s="641"/>
      <c r="B70" s="641"/>
      <c r="C70" s="641"/>
      <c r="D70" s="13"/>
      <c r="E70" s="13"/>
      <c r="F70" s="13"/>
    </row>
    <row r="71" spans="1:6">
      <c r="A71" s="636" t="s">
        <v>490</v>
      </c>
      <c r="B71" s="22" t="s">
        <v>489</v>
      </c>
      <c r="C71" s="21">
        <v>0.3</v>
      </c>
      <c r="D71" s="23"/>
      <c r="E71" s="23"/>
      <c r="F71" s="13"/>
    </row>
    <row r="72" spans="1:6">
      <c r="A72" s="637"/>
      <c r="B72" s="22" t="s">
        <v>488</v>
      </c>
      <c r="C72" s="21">
        <v>0.56000000000000005</v>
      </c>
      <c r="D72" s="23"/>
      <c r="E72" s="23"/>
      <c r="F72" s="13"/>
    </row>
    <row r="73" spans="1:6">
      <c r="A73" s="638"/>
      <c r="B73" s="19" t="s">
        <v>487</v>
      </c>
      <c r="C73" s="18">
        <v>0.86</v>
      </c>
      <c r="D73" s="14"/>
      <c r="E73" s="14"/>
      <c r="F73" s="13"/>
    </row>
    <row r="74" spans="1:6">
      <c r="A74" s="24" t="s">
        <v>486</v>
      </c>
      <c r="B74" s="19" t="s">
        <v>485</v>
      </c>
      <c r="C74" s="18">
        <v>0.85</v>
      </c>
      <c r="D74" s="14"/>
      <c r="E74" s="14"/>
      <c r="F74" s="13"/>
    </row>
    <row r="75" spans="1:6">
      <c r="A75" s="24" t="s">
        <v>484</v>
      </c>
      <c r="B75" s="19" t="s">
        <v>483</v>
      </c>
      <c r="C75" s="18">
        <v>1.5</v>
      </c>
      <c r="D75" s="14"/>
      <c r="E75" s="14"/>
      <c r="F75" s="13"/>
    </row>
    <row r="76" spans="1:6">
      <c r="A76" s="24" t="s">
        <v>482</v>
      </c>
      <c r="B76" s="19" t="s">
        <v>481</v>
      </c>
      <c r="C76" s="18">
        <v>3.68</v>
      </c>
      <c r="D76" s="14"/>
      <c r="E76" s="14"/>
      <c r="F76" s="13"/>
    </row>
    <row r="77" spans="1:6">
      <c r="A77" s="636" t="s">
        <v>480</v>
      </c>
      <c r="B77" s="22" t="s">
        <v>479</v>
      </c>
      <c r="C77" s="21">
        <v>0.65</v>
      </c>
      <c r="D77" s="23"/>
      <c r="E77" s="23"/>
      <c r="F77" s="13"/>
    </row>
    <row r="78" spans="1:6">
      <c r="A78" s="637"/>
      <c r="B78" s="22" t="s">
        <v>478</v>
      </c>
      <c r="C78" s="21">
        <v>3</v>
      </c>
      <c r="D78" s="20"/>
      <c r="E78" s="20"/>
    </row>
    <row r="79" spans="1:6">
      <c r="A79" s="637"/>
      <c r="B79" s="22" t="s">
        <v>477</v>
      </c>
      <c r="C79" s="21">
        <v>3.5</v>
      </c>
      <c r="D79" s="20"/>
      <c r="E79" s="20"/>
    </row>
    <row r="80" spans="1:6">
      <c r="A80" s="637"/>
      <c r="B80" s="22">
        <v>201002160</v>
      </c>
      <c r="C80" s="21" t="s">
        <v>623</v>
      </c>
      <c r="D80" s="20"/>
    </row>
    <row r="81" spans="1:6">
      <c r="A81" s="638"/>
      <c r="B81" s="19" t="s">
        <v>475</v>
      </c>
      <c r="C81" s="18">
        <v>7.15</v>
      </c>
      <c r="D81" s="12"/>
      <c r="E81" s="12"/>
    </row>
    <row r="82" spans="1:6">
      <c r="A82" s="17" t="s">
        <v>199</v>
      </c>
      <c r="B82" s="16" t="s">
        <v>474</v>
      </c>
      <c r="C82" s="15">
        <v>15.27</v>
      </c>
      <c r="D82" s="14"/>
      <c r="E82" s="14"/>
      <c r="F82" s="13"/>
    </row>
    <row r="88" spans="1:6">
      <c r="A88" s="12" t="s">
        <v>473</v>
      </c>
    </row>
    <row r="89" spans="1:6">
      <c r="A89" s="12" t="s">
        <v>472</v>
      </c>
    </row>
    <row r="90" spans="1:6">
      <c r="A90" s="12" t="s">
        <v>471</v>
      </c>
    </row>
    <row r="91" spans="1:6">
      <c r="A91" s="12" t="s">
        <v>470</v>
      </c>
    </row>
    <row r="92" spans="1:6">
      <c r="A92" s="12" t="s">
        <v>469</v>
      </c>
    </row>
    <row r="93" spans="1:6">
      <c r="A93" s="12" t="s">
        <v>468</v>
      </c>
    </row>
    <row r="94" spans="1:6">
      <c r="A94" s="12"/>
    </row>
    <row r="95" spans="1:6">
      <c r="A95" s="12"/>
    </row>
    <row r="96" spans="1:6">
      <c r="A96" s="12"/>
    </row>
    <row r="147" spans="10:10">
      <c r="J147">
        <f>J148+J155</f>
        <v>0</v>
      </c>
    </row>
    <row r="223" spans="10:10">
      <c r="J223">
        <f>SUM(J224:J226)</f>
        <v>0</v>
      </c>
    </row>
    <row r="440" spans="6:6">
      <c r="F440">
        <v>1.6</v>
      </c>
    </row>
    <row r="492" ht="61.15" customHeight="1"/>
    <row r="1254" spans="1:4">
      <c r="A1254" s="548"/>
    </row>
    <row r="1255" spans="1:4">
      <c r="A1255" s="544"/>
    </row>
    <row r="1256" spans="1:4">
      <c r="D1256">
        <v>40</v>
      </c>
    </row>
    <row r="1257" spans="1:4">
      <c r="D1257">
        <v>38</v>
      </c>
    </row>
  </sheetData>
  <mergeCells count="26">
    <mergeCell ref="A8:E8"/>
    <mergeCell ref="A2:E2"/>
    <mergeCell ref="A3:E3"/>
    <mergeCell ref="A4:E4"/>
    <mergeCell ref="A5:E5"/>
    <mergeCell ref="A7:E7"/>
    <mergeCell ref="A64:E64"/>
    <mergeCell ref="A9:E9"/>
    <mergeCell ref="A10:E10"/>
    <mergeCell ref="A12:A13"/>
    <mergeCell ref="B12:B13"/>
    <mergeCell ref="C12:C13"/>
    <mergeCell ref="A14:A16"/>
    <mergeCell ref="A20:A24"/>
    <mergeCell ref="A59:E59"/>
    <mergeCell ref="A60:E60"/>
    <mergeCell ref="A61:E61"/>
    <mergeCell ref="A62:E62"/>
    <mergeCell ref="A71:A73"/>
    <mergeCell ref="A77:A81"/>
    <mergeCell ref="A65:E65"/>
    <mergeCell ref="A66:E66"/>
    <mergeCell ref="A67:E67"/>
    <mergeCell ref="A69:A70"/>
    <mergeCell ref="B69:B70"/>
    <mergeCell ref="C69:C70"/>
  </mergeCells>
  <pageMargins left="0.7" right="0.7" top="0.75" bottom="0.75" header="0.3" footer="0.3"/>
  <pageSetup paperSize="9" scale="93" fitToHeight="0" orientation="portrait" r:id="rId1"/>
  <headerFooter scaleWithDoc="0">
    <oddFooter>&amp;C_x000D_&amp;1#&amp;"Calibri"&amp;8&amp;K000000 C1 - General</oddFooter>
  </headerFooter>
  <rowBreaks count="1" manualBreakCount="1">
    <brk id="58" max="16383" man="1"/>
  </rowBreaks>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DEAB3-580F-4E3A-A8AE-A3ACFAA40794}">
  <sheetPr>
    <pageSetUpPr fitToPage="1"/>
  </sheetPr>
  <dimension ref="A1:M1257"/>
  <sheetViews>
    <sheetView view="pageBreakPreview" topLeftCell="A25" zoomScale="90" zoomScaleNormal="100" zoomScaleSheetLayoutView="90" workbookViewId="0">
      <selection activeCell="J484" sqref="J484"/>
    </sheetView>
  </sheetViews>
  <sheetFormatPr defaultColWidth="9.28515625" defaultRowHeight="14.25"/>
  <cols>
    <col min="1" max="1" width="9.28515625" style="25"/>
    <col min="2" max="2" width="62.42578125" style="25" customWidth="1"/>
    <col min="3" max="3" width="14.7109375" style="26" customWidth="1"/>
    <col min="4" max="16384" width="9.28515625" style="25"/>
  </cols>
  <sheetData>
    <row r="1" spans="1:13">
      <c r="A1" s="53" t="s">
        <v>504</v>
      </c>
      <c r="B1" s="52" t="s">
        <v>574</v>
      </c>
      <c r="C1" s="51"/>
      <c r="D1" s="44"/>
      <c r="E1" s="43"/>
      <c r="F1" s="43"/>
      <c r="G1" s="43"/>
    </row>
    <row r="2" spans="1:13">
      <c r="A2" s="50" t="s">
        <v>503</v>
      </c>
      <c r="B2" s="49" t="s">
        <v>573</v>
      </c>
      <c r="C2" s="48"/>
      <c r="D2" s="44"/>
      <c r="E2" s="43"/>
      <c r="F2" s="43"/>
      <c r="G2" s="43" t="s">
        <v>16114</v>
      </c>
      <c r="H2" s="25" t="s">
        <v>16113</v>
      </c>
    </row>
    <row r="3" spans="1:13">
      <c r="A3" s="47" t="s">
        <v>502</v>
      </c>
      <c r="B3" s="46" t="s">
        <v>701</v>
      </c>
      <c r="C3" s="45"/>
      <c r="D3" s="44"/>
      <c r="E3" s="43"/>
      <c r="F3" s="43"/>
      <c r="G3" s="43"/>
    </row>
    <row r="4" spans="1:13" ht="5.0999999999999996" customHeight="1">
      <c r="A4" s="42"/>
      <c r="B4" s="41"/>
    </row>
    <row r="5" spans="1:13" ht="15">
      <c r="A5" s="40"/>
      <c r="B5" s="28" t="s">
        <v>572</v>
      </c>
      <c r="C5" s="37"/>
    </row>
    <row r="6" spans="1:13" ht="5.0999999999999996" customHeight="1"/>
    <row r="7" spans="1:13" ht="15">
      <c r="A7" s="31" t="s">
        <v>571</v>
      </c>
      <c r="B7" s="31" t="s">
        <v>570</v>
      </c>
      <c r="C7" s="27" t="s">
        <v>569</v>
      </c>
    </row>
    <row r="8" spans="1:13" ht="5.0999999999999996" customHeight="1"/>
    <row r="9" spans="1:13" ht="15">
      <c r="A9" s="40"/>
      <c r="B9" s="38" t="s">
        <v>568</v>
      </c>
      <c r="C9" s="37"/>
    </row>
    <row r="10" spans="1:13">
      <c r="A10" s="35" t="s">
        <v>567</v>
      </c>
      <c r="B10" s="36" t="s">
        <v>476</v>
      </c>
      <c r="C10" s="33">
        <v>20</v>
      </c>
    </row>
    <row r="11" spans="1:13">
      <c r="A11" s="35" t="s">
        <v>566</v>
      </c>
      <c r="B11" s="36" t="s">
        <v>565</v>
      </c>
      <c r="C11" s="33">
        <v>1.5</v>
      </c>
    </row>
    <row r="12" spans="1:13">
      <c r="A12" s="35" t="s">
        <v>564</v>
      </c>
      <c r="B12" s="36" t="s">
        <v>563</v>
      </c>
      <c r="C12" s="33">
        <v>1</v>
      </c>
    </row>
    <row r="13" spans="1:13">
      <c r="A13" s="35" t="s">
        <v>562</v>
      </c>
      <c r="B13" s="36" t="s">
        <v>561</v>
      </c>
      <c r="C13" s="33">
        <v>0.2</v>
      </c>
    </row>
    <row r="14" spans="1:13">
      <c r="A14" s="35" t="s">
        <v>560</v>
      </c>
      <c r="B14" s="36" t="s">
        <v>559</v>
      </c>
      <c r="C14" s="33">
        <v>0.6</v>
      </c>
      <c r="M14" s="25">
        <f>J14+J34+J40</f>
        <v>0</v>
      </c>
    </row>
    <row r="15" spans="1:13">
      <c r="A15" s="35" t="s">
        <v>558</v>
      </c>
      <c r="B15" s="36" t="s">
        <v>557</v>
      </c>
      <c r="C15" s="33">
        <v>2.5</v>
      </c>
      <c r="M15" s="25" t="e">
        <f>M14/J487</f>
        <v>#DIV/0!</v>
      </c>
    </row>
    <row r="16" spans="1:13">
      <c r="A16" s="35" t="s">
        <v>556</v>
      </c>
      <c r="B16" s="36" t="s">
        <v>555</v>
      </c>
      <c r="C16" s="33">
        <v>3</v>
      </c>
    </row>
    <row r="17" spans="1:3">
      <c r="A17" s="35" t="s">
        <v>554</v>
      </c>
      <c r="B17" s="36" t="s">
        <v>553</v>
      </c>
      <c r="C17" s="33">
        <v>8</v>
      </c>
    </row>
    <row r="18" spans="1:3">
      <c r="A18" s="35" t="s">
        <v>552</v>
      </c>
      <c r="B18" s="36" t="s">
        <v>551</v>
      </c>
      <c r="C18" s="33">
        <v>0</v>
      </c>
    </row>
    <row r="19" spans="1:3" ht="15">
      <c r="A19" s="32" t="s">
        <v>550</v>
      </c>
      <c r="B19" s="31" t="s">
        <v>549</v>
      </c>
      <c r="C19" s="27">
        <f>SUM(C10:C18)</f>
        <v>36.799999999999997</v>
      </c>
    </row>
    <row r="20" spans="1:3">
      <c r="A20" s="30"/>
    </row>
    <row r="21" spans="1:3" ht="15">
      <c r="A21" s="39"/>
      <c r="B21" s="38" t="s">
        <v>548</v>
      </c>
      <c r="C21" s="37"/>
    </row>
    <row r="22" spans="1:3">
      <c r="A22" s="35" t="s">
        <v>547</v>
      </c>
      <c r="B22" s="36" t="s">
        <v>546</v>
      </c>
      <c r="C22" s="33">
        <v>17.95</v>
      </c>
    </row>
    <row r="23" spans="1:3">
      <c r="A23" s="35" t="s">
        <v>545</v>
      </c>
      <c r="B23" s="36" t="s">
        <v>544</v>
      </c>
      <c r="C23" s="33">
        <v>4.5199999999999996</v>
      </c>
    </row>
    <row r="24" spans="1:3">
      <c r="A24" s="35" t="s">
        <v>543</v>
      </c>
      <c r="B24" s="36" t="s">
        <v>542</v>
      </c>
      <c r="C24" s="33">
        <v>0.89</v>
      </c>
    </row>
    <row r="25" spans="1:3">
      <c r="A25" s="35" t="s">
        <v>541</v>
      </c>
      <c r="B25" s="36" t="s">
        <v>540</v>
      </c>
      <c r="C25" s="33">
        <v>11.35</v>
      </c>
    </row>
    <row r="26" spans="1:3">
      <c r="A26" s="35" t="s">
        <v>539</v>
      </c>
      <c r="B26" s="36" t="s">
        <v>538</v>
      </c>
      <c r="C26" s="33">
        <v>7.0000000000000007E-2</v>
      </c>
    </row>
    <row r="27" spans="1:3">
      <c r="A27" s="35" t="s">
        <v>537</v>
      </c>
      <c r="B27" s="36" t="s">
        <v>536</v>
      </c>
      <c r="C27" s="33">
        <v>0.76</v>
      </c>
    </row>
    <row r="28" spans="1:3">
      <c r="A28" s="35" t="s">
        <v>535</v>
      </c>
      <c r="B28" s="36" t="s">
        <v>534</v>
      </c>
      <c r="C28" s="33">
        <v>1.35</v>
      </c>
    </row>
    <row r="29" spans="1:3">
      <c r="A29" s="35" t="s">
        <v>533</v>
      </c>
      <c r="B29" s="36" t="s">
        <v>532</v>
      </c>
      <c r="C29" s="33">
        <v>0.1</v>
      </c>
    </row>
    <row r="30" spans="1:3">
      <c r="A30" s="35" t="s">
        <v>531</v>
      </c>
      <c r="B30" s="36" t="s">
        <v>530</v>
      </c>
      <c r="C30" s="33">
        <v>0</v>
      </c>
    </row>
    <row r="31" spans="1:3">
      <c r="A31" s="35" t="s">
        <v>529</v>
      </c>
      <c r="B31" s="36" t="s">
        <v>528</v>
      </c>
      <c r="C31" s="33">
        <v>0.04</v>
      </c>
    </row>
    <row r="32" spans="1:3" ht="15">
      <c r="A32" s="32" t="s">
        <v>527</v>
      </c>
      <c r="B32" s="31" t="s">
        <v>526</v>
      </c>
      <c r="C32" s="27">
        <f>SUM(C22:C31)</f>
        <v>37.03</v>
      </c>
    </row>
    <row r="33" spans="1:6">
      <c r="A33" s="30"/>
    </row>
    <row r="34" spans="1:6" ht="15">
      <c r="A34" s="39"/>
      <c r="B34" s="38" t="s">
        <v>525</v>
      </c>
      <c r="C34" s="37"/>
    </row>
    <row r="35" spans="1:6">
      <c r="A35" s="35" t="s">
        <v>524</v>
      </c>
      <c r="B35" s="36" t="s">
        <v>523</v>
      </c>
      <c r="C35" s="33">
        <v>5.13</v>
      </c>
    </row>
    <row r="36" spans="1:6">
      <c r="A36" s="35" t="s">
        <v>522</v>
      </c>
      <c r="B36" s="36" t="s">
        <v>521</v>
      </c>
      <c r="C36" s="33">
        <v>0.12</v>
      </c>
    </row>
    <row r="37" spans="1:6">
      <c r="A37" s="35" t="s">
        <v>520</v>
      </c>
      <c r="B37" s="36" t="s">
        <v>519</v>
      </c>
      <c r="C37" s="33">
        <v>11.9</v>
      </c>
    </row>
    <row r="38" spans="1:6">
      <c r="A38" s="35" t="s">
        <v>518</v>
      </c>
      <c r="B38" s="36" t="s">
        <v>517</v>
      </c>
      <c r="C38" s="33">
        <v>2.0299999999999998</v>
      </c>
      <c r="F38" s="25">
        <v>90</v>
      </c>
    </row>
    <row r="39" spans="1:6">
      <c r="A39" s="35" t="s">
        <v>516</v>
      </c>
      <c r="B39" s="36" t="s">
        <v>515</v>
      </c>
      <c r="C39" s="33">
        <v>0.43</v>
      </c>
    </row>
    <row r="40" spans="1:6" ht="15">
      <c r="A40" s="32" t="s">
        <v>514</v>
      </c>
      <c r="B40" s="31" t="s">
        <v>513</v>
      </c>
      <c r="C40" s="27">
        <f>SUM(C35:C39)</f>
        <v>19.61</v>
      </c>
    </row>
    <row r="41" spans="1:6">
      <c r="A41" s="30"/>
    </row>
    <row r="42" spans="1:6" ht="15">
      <c r="A42" s="39"/>
      <c r="B42" s="38" t="s">
        <v>512</v>
      </c>
      <c r="C42" s="37"/>
    </row>
    <row r="43" spans="1:6">
      <c r="A43" s="35" t="s">
        <v>511</v>
      </c>
      <c r="B43" s="36" t="s">
        <v>510</v>
      </c>
      <c r="C43" s="33">
        <v>13.63</v>
      </c>
    </row>
    <row r="44" spans="1:6" ht="29.25" customHeight="1">
      <c r="A44" s="35" t="s">
        <v>509</v>
      </c>
      <c r="B44" s="34" t="s">
        <v>508</v>
      </c>
      <c r="C44" s="33">
        <v>0.45</v>
      </c>
    </row>
    <row r="45" spans="1:6" ht="15">
      <c r="A45" s="32" t="s">
        <v>507</v>
      </c>
      <c r="B45" s="31" t="s">
        <v>506</v>
      </c>
      <c r="C45" s="27">
        <f>SUM(C43:C44)</f>
        <v>14.08</v>
      </c>
    </row>
    <row r="46" spans="1:6">
      <c r="A46" s="30"/>
    </row>
    <row r="47" spans="1:6" ht="15">
      <c r="A47" s="29"/>
      <c r="B47" s="28" t="s">
        <v>505</v>
      </c>
      <c r="C47" s="27">
        <f>SUM(C19,C32,C40,C45)</f>
        <v>107.52</v>
      </c>
    </row>
    <row r="54" spans="4:4">
      <c r="D54" s="25" t="s">
        <v>16039</v>
      </c>
    </row>
    <row r="66" spans="2:7">
      <c r="D66" s="25" t="s">
        <v>16040</v>
      </c>
    </row>
    <row r="80" spans="2:7">
      <c r="B80" s="25">
        <v>201002160</v>
      </c>
      <c r="C80" s="26" t="s">
        <v>623</v>
      </c>
      <c r="D80" s="25" t="s">
        <v>16041</v>
      </c>
      <c r="G80" s="25">
        <v>14.51</v>
      </c>
    </row>
    <row r="147" spans="10:10">
      <c r="J147" s="25">
        <f>J148+J155</f>
        <v>0</v>
      </c>
    </row>
    <row r="223" spans="10:10">
      <c r="J223" s="25">
        <f>SUM(J224:J226)</f>
        <v>0</v>
      </c>
    </row>
    <row r="440" spans="6:6">
      <c r="F440" s="25">
        <v>1.6</v>
      </c>
    </row>
    <row r="492" ht="61.15" customHeight="1"/>
    <row r="1254" spans="1:4">
      <c r="A1254" s="547" t="str">
        <f>Orçamento!D67</f>
        <v>APROVAÇÃO OU REAPROVAÇÃO DE PROJETO DE SEGURANÇA CONTRA INCÊNDIO E PÂNICO (PSCIP), INCLUINDO REVISAO DO PROJETO</v>
      </c>
    </row>
    <row r="1255" spans="1:4">
      <c r="A1255" s="543"/>
    </row>
    <row r="1256" spans="1:4">
      <c r="D1256" s="25">
        <v>40</v>
      </c>
    </row>
    <row r="1257" spans="1:4">
      <c r="D1257" s="25">
        <v>38</v>
      </c>
    </row>
  </sheetData>
  <pageMargins left="0.7" right="0.7" top="0.75" bottom="0.75" header="0.3" footer="0.3"/>
  <pageSetup paperSize="9" fitToHeight="0" orientation="portrait" r:id="rId1"/>
  <headerFooter scaleWithDoc="0">
    <oddFooter>&amp;C_x000D_&amp;1#&amp;"Calibri"&amp;8&amp;K000000 C1 - General</oddFooter>
  </headerFooter>
  <drawing r:id="rId2"/>
</worksheet>
</file>

<file path=docMetadata/LabelInfo.xml><?xml version="1.0" encoding="utf-8"?>
<clbl:labelList xmlns:clbl="http://schemas.microsoft.com/office/2020/mipLabelMetadata">
  <clbl:label id="{fda21606-ed7a-4f0b-8957-5cf644a709c9}" enabled="1" method="Privileged" siteId="{d588ff6b-bd42-4858-b716-8a2eae0591b2}"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9</vt:i4>
      </vt:variant>
    </vt:vector>
  </HeadingPairs>
  <TitlesOfParts>
    <vt:vector size="17" baseType="lpstr">
      <vt:lpstr>SINAPI</vt:lpstr>
      <vt:lpstr>Orçamento</vt:lpstr>
      <vt:lpstr>CURVA ABC</vt:lpstr>
      <vt:lpstr>Composições Principais</vt:lpstr>
      <vt:lpstr>Cotações</vt:lpstr>
      <vt:lpstr>Cronograma</vt:lpstr>
      <vt:lpstr>BDI</vt:lpstr>
      <vt:lpstr>LES</vt:lpstr>
      <vt:lpstr>BDI!Area_de_impressao</vt:lpstr>
      <vt:lpstr>'Composições Principais'!Area_de_impressao</vt:lpstr>
      <vt:lpstr>Cotações!Area_de_impressao</vt:lpstr>
      <vt:lpstr>Cronograma!Area_de_impressao</vt:lpstr>
      <vt:lpstr>'CURVA ABC'!Area_de_impressao</vt:lpstr>
      <vt:lpstr>LES!Area_de_impressao</vt:lpstr>
      <vt:lpstr>Orçamento!Area_de_impressao</vt:lpstr>
      <vt:lpstr>Cronograma!Titulos_de_impressao</vt:lpstr>
      <vt:lpstr>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2024-10-01T14:04:33Z</dcterms:created>
  <dcterms:modified xsi:type="dcterms:W3CDTF">2025-12-16T18:37:49Z</dcterms:modified>
</cp:coreProperties>
</file>